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m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ommcarehq.org/a/caris-test/reports/form_data/394f2c4f-3bc8-4ee3-8e3f-eb3f58e7e4e6/" TargetMode="External" Id="rId1"/><Relationship Type="http://schemas.openxmlformats.org/officeDocument/2006/relationships/hyperlink" Target="https://www.commcarehq.org/a/caris-test/reports/form_data/11147ac0-c49e-48b7-a21a-ca88974a4065/" TargetMode="External" Id="rId2"/><Relationship Type="http://schemas.openxmlformats.org/officeDocument/2006/relationships/hyperlink" Target="https://www.commcarehq.org/a/caris-test/reports/form_data/d288abe9-fd20-4b6b-8e72-09b0bd2286e9/" TargetMode="External" Id="rId3"/><Relationship Type="http://schemas.openxmlformats.org/officeDocument/2006/relationships/hyperlink" Target="https://www.commcarehq.org/a/caris-test/reports/form_data/15cd19d5-0f74-4ffb-8369-6b88ecb8b5eb/" TargetMode="External" Id="rId4"/><Relationship Type="http://schemas.openxmlformats.org/officeDocument/2006/relationships/hyperlink" Target="https://www.commcarehq.org/a/caris-test/reports/form_data/41a090ae-3c98-44f1-a367-7829456b823a/" TargetMode="External" Id="rId5"/><Relationship Type="http://schemas.openxmlformats.org/officeDocument/2006/relationships/hyperlink" Target="https://www.commcarehq.org/a/caris-test/reports/form_data/d5492737-1664-4a15-9a19-47b96efb9a17/" TargetMode="External" Id="rId6"/><Relationship Type="http://schemas.openxmlformats.org/officeDocument/2006/relationships/hyperlink" Target="https://www.commcarehq.org/a/caris-test/reports/form_data/a64f5b91-95ea-4cd9-b8e1-91c60d113658/" TargetMode="External" Id="rId7"/><Relationship Type="http://schemas.openxmlformats.org/officeDocument/2006/relationships/hyperlink" Target="https://www.commcarehq.org/a/caris-test/reports/form_data/e879a0f7-3d47-445b-b008-81c95c6cf514/" TargetMode="External" Id="rId8"/><Relationship Type="http://schemas.openxmlformats.org/officeDocument/2006/relationships/hyperlink" Target="https://www.commcarehq.org/a/caris-test/reports/form_data/25dab896-ca64-41d8-8bad-2e2b548d0e9b/" TargetMode="External" Id="rId9"/><Relationship Type="http://schemas.openxmlformats.org/officeDocument/2006/relationships/hyperlink" Target="https://www.commcarehq.org/a/caris-test/reports/form_data/b999101d-3908-4bc4-9003-e6381476bdef/" TargetMode="External" Id="rId10"/><Relationship Type="http://schemas.openxmlformats.org/officeDocument/2006/relationships/hyperlink" Target="https://www.commcarehq.org/a/caris-test/reports/form_data/968dfada-ec6b-4f39-b343-618cd359479d/" TargetMode="External" Id="rId11"/><Relationship Type="http://schemas.openxmlformats.org/officeDocument/2006/relationships/hyperlink" Target="https://www.commcarehq.org/a/caris-test/reports/form_data/ba9c5eec-dfe5-4014-b244-17c2242b1d2a/" TargetMode="External" Id="rId12"/><Relationship Type="http://schemas.openxmlformats.org/officeDocument/2006/relationships/hyperlink" Target="https://www.commcarehq.org/a/caris-test/reports/form_data/5ea8ba75-7e28-4592-82e9-8c05e151ad90/" TargetMode="External" Id="rId13"/><Relationship Type="http://schemas.openxmlformats.org/officeDocument/2006/relationships/hyperlink" Target="https://www.commcarehq.org/a/caris-test/reports/form_data/84c94604-6f35-420f-93e3-649fda1b6ed3/" TargetMode="External" Id="rId14"/><Relationship Type="http://schemas.openxmlformats.org/officeDocument/2006/relationships/hyperlink" Target="https://www.commcarehq.org/a/caris-test/reports/form_data/5cad4e3d-15e5-4ebc-810b-2a9c81dc639f/" TargetMode="External" Id="rId15"/><Relationship Type="http://schemas.openxmlformats.org/officeDocument/2006/relationships/hyperlink" Target="https://www.commcarehq.org/a/caris-test/reports/form_data/ebe211e8-412a-4edf-b983-b0b7f627934a/" TargetMode="External" Id="rId16"/><Relationship Type="http://schemas.openxmlformats.org/officeDocument/2006/relationships/hyperlink" Target="https://www.commcarehq.org/a/caris-test/reports/form_data/a4b2a09d-76b4-4e86-b443-23634703b9d6/" TargetMode="External" Id="rId17"/><Relationship Type="http://schemas.openxmlformats.org/officeDocument/2006/relationships/hyperlink" Target="https://www.commcarehq.org/a/caris-test/reports/form_data/51fb10ab-1a1b-476d-a5b2-8108f17cf7e5/" TargetMode="External" Id="rId18"/><Relationship Type="http://schemas.openxmlformats.org/officeDocument/2006/relationships/hyperlink" Target="https://www.commcarehq.org/a/caris-test/reports/form_data/017d7657-b855-488b-a34e-d7e818dcd41f/" TargetMode="External" Id="rId19"/><Relationship Type="http://schemas.openxmlformats.org/officeDocument/2006/relationships/hyperlink" Target="https://www.commcarehq.org/a/caris-test/reports/form_data/29a1ea10-54be-479c-b2bb-ec439e2ec2d7/" TargetMode="External" Id="rId20"/><Relationship Type="http://schemas.openxmlformats.org/officeDocument/2006/relationships/hyperlink" Target="https://www.commcarehq.org/a/caris-test/reports/form_data/58f8c3cd-1fc9-40c3-b88d-9afe9b9bf5d2/" TargetMode="External" Id="rId21"/><Relationship Type="http://schemas.openxmlformats.org/officeDocument/2006/relationships/hyperlink" Target="https://www.commcarehq.org/a/caris-test/reports/form_data/d539f139-94ea-4c17-9c6d-9d48b934c25f/" TargetMode="External" Id="rId22"/><Relationship Type="http://schemas.openxmlformats.org/officeDocument/2006/relationships/hyperlink" Target="https://www.commcarehq.org/a/caris-test/reports/form_data/f97a98f7-e16b-47df-a73a-4d592fd6c6f7/" TargetMode="External" Id="rId23"/><Relationship Type="http://schemas.openxmlformats.org/officeDocument/2006/relationships/hyperlink" Target="https://www.commcarehq.org/a/caris-test/reports/form_data/1dcaebfe-dd2e-401d-9c0f-aa814c615b75/" TargetMode="External" Id="rId24"/><Relationship Type="http://schemas.openxmlformats.org/officeDocument/2006/relationships/hyperlink" Target="https://www.commcarehq.org/a/caris-test/reports/form_data/f138344f-c8a0-43ed-b797-f7ada8fdc121/" TargetMode="External" Id="rId25"/><Relationship Type="http://schemas.openxmlformats.org/officeDocument/2006/relationships/hyperlink" Target="https://www.commcarehq.org/a/caris-test/reports/form_data/b73c78c8-74fc-4567-9af5-9f3d11ea6fbb/" TargetMode="External" Id="rId26"/><Relationship Type="http://schemas.openxmlformats.org/officeDocument/2006/relationships/hyperlink" Target="https://www.commcarehq.org/a/caris-test/reports/form_data/6a0ebe6e-a916-4187-bb74-1b418694e628/" TargetMode="External" Id="rId27"/><Relationship Type="http://schemas.openxmlformats.org/officeDocument/2006/relationships/hyperlink" Target="https://www.commcarehq.org/a/caris-test/reports/form_data/490d0147-af1a-4911-9e83-40c15e42b674/" TargetMode="External" Id="rId28"/><Relationship Type="http://schemas.openxmlformats.org/officeDocument/2006/relationships/hyperlink" Target="https://www.commcarehq.org/a/caris-test/reports/form_data/f3429548-5871-4b82-8299-07423ccccfb5/" TargetMode="External" Id="rId29"/><Relationship Type="http://schemas.openxmlformats.org/officeDocument/2006/relationships/hyperlink" Target="https://www.commcarehq.org/a/caris-test/reports/form_data/4b1707e0-0b02-47b1-9b93-185ca329683e/" TargetMode="External" Id="rId30"/><Relationship Type="http://schemas.openxmlformats.org/officeDocument/2006/relationships/hyperlink" Target="https://www.commcarehq.org/a/caris-test/reports/form_data/f39b5603-f50e-45a0-8d90-4360bc34f5f3/" TargetMode="External" Id="rId31"/><Relationship Type="http://schemas.openxmlformats.org/officeDocument/2006/relationships/hyperlink" Target="https://www.commcarehq.org/a/caris-test/reports/form_data/a2d952ca-0a89-4462-8891-328e7fc6227f/" TargetMode="External" Id="rId32"/><Relationship Type="http://schemas.openxmlformats.org/officeDocument/2006/relationships/hyperlink" Target="https://www.commcarehq.org/a/caris-test/reports/form_data/6b8567ec-2482-46c6-adb6-00dc42463c54/" TargetMode="External" Id="rId33"/><Relationship Type="http://schemas.openxmlformats.org/officeDocument/2006/relationships/hyperlink" Target="https://www.commcarehq.org/a/caris-test/reports/form_data/edaa26a2-bc2b-43ea-bed0-10631d3ee8a4/" TargetMode="External" Id="rId34"/><Relationship Type="http://schemas.openxmlformats.org/officeDocument/2006/relationships/hyperlink" Target="https://www.commcarehq.org/a/caris-test/reports/form_data/7d3e89ba-be7a-4df7-9116-34f4f4acb2d9/" TargetMode="External" Id="rId35"/><Relationship Type="http://schemas.openxmlformats.org/officeDocument/2006/relationships/hyperlink" Target="https://www.commcarehq.org/a/caris-test/reports/form_data/d3e2b240-2a88-4208-9bde-427444ff45f1/" TargetMode="External" Id="rId36"/><Relationship Type="http://schemas.openxmlformats.org/officeDocument/2006/relationships/hyperlink" Target="https://www.commcarehq.org/a/caris-test/reports/form_data/b7ac1cfe-d534-4692-8be3-22ce69ea4dbd/" TargetMode="External" Id="rId37"/><Relationship Type="http://schemas.openxmlformats.org/officeDocument/2006/relationships/hyperlink" Target="https://www.commcarehq.org/a/caris-test/reports/form_data/22639fc6-ba88-4b2f-ad9a-c21a9b8be3a1/" TargetMode="External" Id="rId38"/><Relationship Type="http://schemas.openxmlformats.org/officeDocument/2006/relationships/hyperlink" Target="https://www.commcarehq.org/a/caris-test/reports/form_data/6c307b79-f3d5-41e5-899e-e56a95482296/" TargetMode="External" Id="rId39"/><Relationship Type="http://schemas.openxmlformats.org/officeDocument/2006/relationships/hyperlink" Target="https://www.commcarehq.org/a/caris-test/reports/form_data/51b36b25-01dc-4a58-a4a5-4fb5e1abff7a/" TargetMode="External" Id="rId40"/><Relationship Type="http://schemas.openxmlformats.org/officeDocument/2006/relationships/hyperlink" Target="https://www.commcarehq.org/a/caris-test/reports/form_data/d886d91e-1f13-4278-92f0-fc8bbae193c6/" TargetMode="External" Id="rId41"/><Relationship Type="http://schemas.openxmlformats.org/officeDocument/2006/relationships/hyperlink" Target="https://www.commcarehq.org/a/caris-test/reports/form_data/aa6a1dba-2ffb-4165-ab3e-89fa52521fb4/" TargetMode="External" Id="rId42"/><Relationship Type="http://schemas.openxmlformats.org/officeDocument/2006/relationships/hyperlink" Target="https://www.commcarehq.org/a/caris-test/reports/form_data/c4ccd5f8-faca-4855-9a08-fbab57e61ebf/" TargetMode="External" Id="rId43"/><Relationship Type="http://schemas.openxmlformats.org/officeDocument/2006/relationships/hyperlink" Target="https://www.commcarehq.org/a/caris-test/reports/form_data/16d6eda8-9066-43ee-ad65-0c5d121d02fb/" TargetMode="External" Id="rId44"/><Relationship Type="http://schemas.openxmlformats.org/officeDocument/2006/relationships/hyperlink" Target="https://www.commcarehq.org/a/caris-test/reports/form_data/536c6a45-de7c-4d25-bb4f-5a78af38b74f/" TargetMode="External" Id="rId45"/><Relationship Type="http://schemas.openxmlformats.org/officeDocument/2006/relationships/hyperlink" Target="https://www.commcarehq.org/a/caris-test/reports/form_data/7710a212-e46c-4854-8262-623f518ed57a/" TargetMode="External" Id="rId46"/><Relationship Type="http://schemas.openxmlformats.org/officeDocument/2006/relationships/hyperlink" Target="https://www.commcarehq.org/a/caris-test/reports/form_data/df4eb3ea-29ed-4576-b845-aa86dee168cb/" TargetMode="External" Id="rId47"/><Relationship Type="http://schemas.openxmlformats.org/officeDocument/2006/relationships/hyperlink" Target="https://www.commcarehq.org/a/caris-test/reports/form_data/3d81b7c4-a219-4113-8ef8-f7775138042e/" TargetMode="External" Id="rId48"/><Relationship Type="http://schemas.openxmlformats.org/officeDocument/2006/relationships/hyperlink" Target="https://www.commcarehq.org/a/caris-test/reports/form_data/ebf1fd64-4003-4293-aa86-bc0e06820aad/" TargetMode="External" Id="rId49"/><Relationship Type="http://schemas.openxmlformats.org/officeDocument/2006/relationships/hyperlink" Target="https://www.commcarehq.org/a/caris-test/reports/form_data/bf6ca88d-456e-4597-a0bb-1a4097abdb1b/" TargetMode="External" Id="rId50"/><Relationship Type="http://schemas.openxmlformats.org/officeDocument/2006/relationships/hyperlink" Target="https://www.commcarehq.org/a/caris-test/reports/form_data/f7409592-8b55-4c32-bf26-5a218f93e4db/" TargetMode="External" Id="rId51"/><Relationship Type="http://schemas.openxmlformats.org/officeDocument/2006/relationships/hyperlink" Target="https://www.commcarehq.org/a/caris-test/reports/form_data/82d4cc51-1e20-43e9-86b1-215680c83dee/" TargetMode="External" Id="rId52"/><Relationship Type="http://schemas.openxmlformats.org/officeDocument/2006/relationships/hyperlink" Target="https://www.commcarehq.org/a/caris-test/reports/form_data/fecbb175-d60a-4b98-8d57-e6a08e7d64e3/" TargetMode="External" Id="rId53"/><Relationship Type="http://schemas.openxmlformats.org/officeDocument/2006/relationships/hyperlink" Target="https://www.commcarehq.org/a/caris-test/reports/form_data/be0bb008-3439-4946-a8d0-804d9a7f7fd6/" TargetMode="External" Id="rId54"/><Relationship Type="http://schemas.openxmlformats.org/officeDocument/2006/relationships/hyperlink" Target="https://www.commcarehq.org/a/caris-test/reports/form_data/45c18ce0-2eac-4a2a-bf00-e03bac4c81f3/" TargetMode="External" Id="rId55"/><Relationship Type="http://schemas.openxmlformats.org/officeDocument/2006/relationships/hyperlink" Target="https://www.commcarehq.org/a/caris-test/reports/form_data/2253fa0d-a5f8-4985-8ced-42d69817231b/" TargetMode="External" Id="rId56"/><Relationship Type="http://schemas.openxmlformats.org/officeDocument/2006/relationships/hyperlink" Target="https://www.commcarehq.org/a/caris-test/reports/form_data/e0c1c635-9c10-44ae-9d61-0bf972f50676/" TargetMode="External" Id="rId57"/><Relationship Type="http://schemas.openxmlformats.org/officeDocument/2006/relationships/hyperlink" Target="https://www.commcarehq.org/a/caris-test/reports/form_data/1599fc49-06d3-424a-8f7d-f77da28d4722/" TargetMode="External" Id="rId58"/><Relationship Type="http://schemas.openxmlformats.org/officeDocument/2006/relationships/hyperlink" Target="https://www.commcarehq.org/a/caris-test/reports/form_data/753d7cd1-3ffd-4f9a-9b52-bc99341bbebd/" TargetMode="External" Id="rId59"/><Relationship Type="http://schemas.openxmlformats.org/officeDocument/2006/relationships/hyperlink" Target="https://www.commcarehq.org/a/caris-test/reports/form_data/83aec8d3-aa71-465a-8b53-3316bfa6fc1a/" TargetMode="External" Id="rId60"/><Relationship Type="http://schemas.openxmlformats.org/officeDocument/2006/relationships/hyperlink" Target="https://www.commcarehq.org/a/caris-test/reports/form_data/650e6323-c071-4a47-accc-1afc02050d03/" TargetMode="External" Id="rId61"/><Relationship Type="http://schemas.openxmlformats.org/officeDocument/2006/relationships/hyperlink" Target="https://www.commcarehq.org/a/caris-test/reports/form_data/c2d6ce49-ed2a-4358-b948-893dfea57fd9/" TargetMode="External" Id="rId62"/><Relationship Type="http://schemas.openxmlformats.org/officeDocument/2006/relationships/hyperlink" Target="https://www.commcarehq.org/a/caris-test/reports/form_data/d9c20f9e-6b94-4b5f-b69b-da6dd6da27c4/" TargetMode="External" Id="rId63"/><Relationship Type="http://schemas.openxmlformats.org/officeDocument/2006/relationships/hyperlink" Target="https://www.commcarehq.org/a/caris-test/reports/form_data/30c51e55-6ba7-44e0-ac10-d1509f9d9a70/" TargetMode="External" Id="rId64"/><Relationship Type="http://schemas.openxmlformats.org/officeDocument/2006/relationships/hyperlink" Target="https://www.commcarehq.org/a/caris-test/reports/form_data/244708a8-eb2b-4839-a38a-ea865e7f7705/" TargetMode="External" Id="rId65"/><Relationship Type="http://schemas.openxmlformats.org/officeDocument/2006/relationships/hyperlink" Target="https://www.commcarehq.org/a/caris-test/reports/form_data/10a19694-b5ad-4136-8aef-429e9dc77c52/" TargetMode="External" Id="rId66"/><Relationship Type="http://schemas.openxmlformats.org/officeDocument/2006/relationships/hyperlink" Target="https://www.commcarehq.org/a/caris-test/reports/form_data/eef6cfc0-d844-4583-9f8e-86e328352235/" TargetMode="External" Id="rId67"/><Relationship Type="http://schemas.openxmlformats.org/officeDocument/2006/relationships/hyperlink" Target="https://www.commcarehq.org/a/caris-test/reports/form_data/f7e72cff-0e13-4939-b095-d432f6060f05/" TargetMode="External" Id="rId68"/><Relationship Type="http://schemas.openxmlformats.org/officeDocument/2006/relationships/hyperlink" Target="https://www.commcarehq.org/a/caris-test/reports/form_data/feddaf4a-69a6-4fb9-8eea-497283a35691/" TargetMode="External" Id="rId69"/><Relationship Type="http://schemas.openxmlformats.org/officeDocument/2006/relationships/hyperlink" Target="https://www.commcarehq.org/a/caris-test/reports/form_data/ba60d60a-5868-4246-a132-003ff6cb8523/" TargetMode="External" Id="rId70"/><Relationship Type="http://schemas.openxmlformats.org/officeDocument/2006/relationships/hyperlink" Target="https://www.commcarehq.org/a/caris-test/reports/form_data/7459b9ee-e463-4fc1-8c3d-60f961a1d9c3/" TargetMode="External" Id="rId71"/><Relationship Type="http://schemas.openxmlformats.org/officeDocument/2006/relationships/hyperlink" Target="https://www.commcarehq.org/a/caris-test/reports/form_data/467c29fc-6e97-4e81-91b0-c2eab587a18b/" TargetMode="External" Id="rId72"/><Relationship Type="http://schemas.openxmlformats.org/officeDocument/2006/relationships/hyperlink" Target="https://www.commcarehq.org/a/caris-test/reports/form_data/2bc90d95-bcb8-483f-bc82-56463b51db37/" TargetMode="External" Id="rId73"/><Relationship Type="http://schemas.openxmlformats.org/officeDocument/2006/relationships/hyperlink" Target="https://www.commcarehq.org/a/caris-test/reports/form_data/9978ef91-8cd7-45f0-9acf-df7526227218/" TargetMode="External" Id="rId74"/><Relationship Type="http://schemas.openxmlformats.org/officeDocument/2006/relationships/hyperlink" Target="https://www.commcarehq.org/a/caris-test/reports/form_data/bafcaed6-27ca-40a5-8783-ad400c3b7176/" TargetMode="External" Id="rId75"/><Relationship Type="http://schemas.openxmlformats.org/officeDocument/2006/relationships/hyperlink" Target="https://www.commcarehq.org/a/caris-test/reports/form_data/490150ea-99c7-4879-8dfa-cdc0630c53fb/" TargetMode="External" Id="rId76"/><Relationship Type="http://schemas.openxmlformats.org/officeDocument/2006/relationships/hyperlink" Target="https://www.commcarehq.org/a/caris-test/reports/form_data/f6dd1488-656c-44aa-a605-e8ecb18929e2/" TargetMode="External" Id="rId77"/><Relationship Type="http://schemas.openxmlformats.org/officeDocument/2006/relationships/hyperlink" Target="https://www.commcarehq.org/a/caris-test/reports/form_data/ee5c39ef-e3d9-453b-907a-e580e4170cef/" TargetMode="External" Id="rId78"/><Relationship Type="http://schemas.openxmlformats.org/officeDocument/2006/relationships/hyperlink" Target="https://www.commcarehq.org/a/caris-test/reports/form_data/9378ac83-d793-490e-afbd-1c17566cdd2d/" TargetMode="External" Id="rId79"/><Relationship Type="http://schemas.openxmlformats.org/officeDocument/2006/relationships/hyperlink" Target="https://www.commcarehq.org/a/caris-test/reports/form_data/35df04c9-bb08-4003-a3c9-b35e5c4b19a1/" TargetMode="External" Id="rId80"/><Relationship Type="http://schemas.openxmlformats.org/officeDocument/2006/relationships/hyperlink" Target="https://www.commcarehq.org/a/caris-test/reports/form_data/e9dd2ab8-9acf-40c4-989f-0a339776354c/" TargetMode="External" Id="rId81"/><Relationship Type="http://schemas.openxmlformats.org/officeDocument/2006/relationships/hyperlink" Target="https://www.commcarehq.org/a/caris-test/reports/form_data/e8f15892-f8c8-4d8d-8b55-4dda9d4ce169/" TargetMode="External" Id="rId82"/><Relationship Type="http://schemas.openxmlformats.org/officeDocument/2006/relationships/hyperlink" Target="https://www.commcarehq.org/a/caris-test/reports/form_data/739e348a-e29a-4822-823f-06cb2fc8fe37/" TargetMode="External" Id="rId83"/><Relationship Type="http://schemas.openxmlformats.org/officeDocument/2006/relationships/hyperlink" Target="https://www.commcarehq.org/a/caris-test/reports/form_data/9764c9d3-148d-4b66-8391-22958a2b5fa8/" TargetMode="External" Id="rId84"/><Relationship Type="http://schemas.openxmlformats.org/officeDocument/2006/relationships/hyperlink" Target="https://www.commcarehq.org/a/caris-test/reports/form_data/442471a4-6773-405b-b562-65d91bca84d3/" TargetMode="External" Id="rId85"/><Relationship Type="http://schemas.openxmlformats.org/officeDocument/2006/relationships/hyperlink" Target="https://www.commcarehq.org/a/caris-test/reports/form_data/8f7053e7-adc8-437e-8f54-43b8def75f7e/" TargetMode="External" Id="rId86"/><Relationship Type="http://schemas.openxmlformats.org/officeDocument/2006/relationships/hyperlink" Target="https://www.commcarehq.org/a/caris-test/reports/form_data/e1f37154-4cb9-4d8a-93a3-93835a9a16ce/" TargetMode="External" Id="rId87"/><Relationship Type="http://schemas.openxmlformats.org/officeDocument/2006/relationships/hyperlink" Target="https://www.commcarehq.org/a/caris-test/reports/form_data/6db7bfc8-6f0a-49d6-a20a-bd29aeebc0ef/" TargetMode="External" Id="rId88"/><Relationship Type="http://schemas.openxmlformats.org/officeDocument/2006/relationships/hyperlink" Target="https://www.commcarehq.org/a/caris-test/reports/form_data/c4d9cc66-b109-4173-a302-f4c97f58fc62/" TargetMode="External" Id="rId89"/><Relationship Type="http://schemas.openxmlformats.org/officeDocument/2006/relationships/hyperlink" Target="https://www.commcarehq.org/a/caris-test/reports/form_data/91411058-b120-4e1a-9f1e-7d8af06dbf2e/" TargetMode="External" Id="rId90"/><Relationship Type="http://schemas.openxmlformats.org/officeDocument/2006/relationships/hyperlink" Target="https://www.commcarehq.org/a/caris-test/reports/form_data/c129076c-a40b-41d1-b96f-0c7fe25d41f8/" TargetMode="External" Id="rId91"/><Relationship Type="http://schemas.openxmlformats.org/officeDocument/2006/relationships/hyperlink" Target="https://www.commcarehq.org/a/caris-test/reports/form_data/487dd1ae-d417-4558-a349-49c43bf1cc15/" TargetMode="External" Id="rId92"/><Relationship Type="http://schemas.openxmlformats.org/officeDocument/2006/relationships/hyperlink" Target="https://www.commcarehq.org/a/caris-test/reports/form_data/8ebfefe7-4701-4cf8-90c5-6cb91e237856/" TargetMode="External" Id="rId93"/><Relationship Type="http://schemas.openxmlformats.org/officeDocument/2006/relationships/hyperlink" Target="https://www.commcarehq.org/a/caris-test/reports/form_data/3f5f99f0-00bc-431e-8ded-df8edb1d8c2f/" TargetMode="External" Id="rId94"/><Relationship Type="http://schemas.openxmlformats.org/officeDocument/2006/relationships/hyperlink" Target="https://www.commcarehq.org/a/caris-test/reports/form_data/c53a54cd-3371-454a-b599-6627bda59fc5/" TargetMode="External" Id="rId95"/><Relationship Type="http://schemas.openxmlformats.org/officeDocument/2006/relationships/hyperlink" Target="https://www.commcarehq.org/a/caris-test/reports/form_data/fa8a4ce5-3fc3-4697-9146-9b04a7dea2ed/" TargetMode="External" Id="rId96"/><Relationship Type="http://schemas.openxmlformats.org/officeDocument/2006/relationships/hyperlink" Target="https://www.commcarehq.org/a/caris-test/reports/form_data/43238986-e62f-4fba-854c-d2f77d524c56/" TargetMode="External" Id="rId97"/><Relationship Type="http://schemas.openxmlformats.org/officeDocument/2006/relationships/hyperlink" Target="https://www.commcarehq.org/a/caris-test/reports/form_data/cbb0e0de-fcc4-48b8-8af9-198b7654578e/" TargetMode="External" Id="rId98"/><Relationship Type="http://schemas.openxmlformats.org/officeDocument/2006/relationships/hyperlink" Target="https://www.commcarehq.org/a/caris-test/reports/form_data/0de36f82-a4fe-427c-aafb-1da19081851f/" TargetMode="External" Id="rId99"/><Relationship Type="http://schemas.openxmlformats.org/officeDocument/2006/relationships/hyperlink" Target="https://www.commcarehq.org/a/caris-test/reports/form_data/90e129be-4275-4e7e-9c1e-054eeb31c4ac/" TargetMode="External" Id="rId100"/><Relationship Type="http://schemas.openxmlformats.org/officeDocument/2006/relationships/hyperlink" Target="https://www.commcarehq.org/a/caris-test/reports/form_data/6d52478f-76fe-4389-96c7-4935914b15c0/" TargetMode="External" Id="rId101"/><Relationship Type="http://schemas.openxmlformats.org/officeDocument/2006/relationships/hyperlink" Target="https://www.commcarehq.org/a/caris-test/reports/form_data/e22df1d8-a5eb-465d-a5e6-5790af71b831/" TargetMode="External" Id="rId102"/><Relationship Type="http://schemas.openxmlformats.org/officeDocument/2006/relationships/hyperlink" Target="https://www.commcarehq.org/a/caris-test/reports/form_data/580bb7d0-b91b-43e9-a5e2-c41eff6f44b4/" TargetMode="External" Id="rId103"/><Relationship Type="http://schemas.openxmlformats.org/officeDocument/2006/relationships/hyperlink" Target="https://www.commcarehq.org/a/caris-test/reports/form_data/c5497f00-bdfd-44a1-86df-2a3c3ca07739/" TargetMode="External" Id="rId104"/><Relationship Type="http://schemas.openxmlformats.org/officeDocument/2006/relationships/hyperlink" Target="https://www.commcarehq.org/a/caris-test/reports/form_data/0cfd6d23-fafa-49db-bd05-60460462ad41/" TargetMode="External" Id="rId105"/><Relationship Type="http://schemas.openxmlformats.org/officeDocument/2006/relationships/hyperlink" Target="https://www.commcarehq.org/a/caris-test/reports/form_data/745ede41-cd30-4090-b66d-2d08fe33e653/" TargetMode="External" Id="rId106"/><Relationship Type="http://schemas.openxmlformats.org/officeDocument/2006/relationships/hyperlink" Target="https://www.commcarehq.org/a/caris-test/reports/form_data/ccf70474-bb3f-458b-8e7a-097344dcc6ae/" TargetMode="External" Id="rId107"/><Relationship Type="http://schemas.openxmlformats.org/officeDocument/2006/relationships/hyperlink" Target="https://www.commcarehq.org/a/caris-test/reports/form_data/a54a0fc9-39b4-47d0-b13d-a86feb0a2698/" TargetMode="External" Id="rId108"/><Relationship Type="http://schemas.openxmlformats.org/officeDocument/2006/relationships/hyperlink" Target="https://www.commcarehq.org/a/caris-test/reports/form_data/7b01eb9f-bef0-43a1-9fbe-f85cb14c714f/" TargetMode="External" Id="rId109"/><Relationship Type="http://schemas.openxmlformats.org/officeDocument/2006/relationships/hyperlink" Target="https://www.commcarehq.org/a/caris-test/reports/form_data/cf08ab65-7642-4cf5-bb6f-8f0292aae476/" TargetMode="External" Id="rId110"/><Relationship Type="http://schemas.openxmlformats.org/officeDocument/2006/relationships/hyperlink" Target="https://www.commcarehq.org/a/caris-test/reports/form_data/c6c21c37-747c-4325-b2d2-83ea9bc758c1/" TargetMode="External" Id="rId111"/><Relationship Type="http://schemas.openxmlformats.org/officeDocument/2006/relationships/hyperlink" Target="https://www.commcarehq.org/a/caris-test/reports/form_data/6d9836f6-4d5f-405d-94b9-6ed56e8b81e1/" TargetMode="External" Id="rId112"/><Relationship Type="http://schemas.openxmlformats.org/officeDocument/2006/relationships/hyperlink" Target="https://www.commcarehq.org/a/caris-test/reports/form_data/db56685f-03cf-4798-a8c0-428b9d90601a/" TargetMode="External" Id="rId113"/><Relationship Type="http://schemas.openxmlformats.org/officeDocument/2006/relationships/hyperlink" Target="https://www.commcarehq.org/a/caris-test/reports/form_data/84bd3ed2-b39e-476d-bba3-9283079ac3c4/" TargetMode="External" Id="rId114"/><Relationship Type="http://schemas.openxmlformats.org/officeDocument/2006/relationships/hyperlink" Target="https://www.commcarehq.org/a/caris-test/reports/form_data/da43371c-73a7-4557-986d-36f49e2fdbd8/" TargetMode="External" Id="rId115"/><Relationship Type="http://schemas.openxmlformats.org/officeDocument/2006/relationships/hyperlink" Target="https://www.commcarehq.org/a/caris-test/reports/form_data/a5ac8e0a-88fb-48bc-8e06-b201b30563a2/" TargetMode="External" Id="rId116"/><Relationship Type="http://schemas.openxmlformats.org/officeDocument/2006/relationships/hyperlink" Target="https://www.commcarehq.org/a/caris-test/reports/form_data/e22b6506-eeed-460e-b09f-4a54e9f4d552/" TargetMode="External" Id="rId117"/><Relationship Type="http://schemas.openxmlformats.org/officeDocument/2006/relationships/hyperlink" Target="https://www.commcarehq.org/a/caris-test/reports/form_data/fe038699-53ef-406e-8c0d-f55c4e3235f5/" TargetMode="External" Id="rId118"/><Relationship Type="http://schemas.openxmlformats.org/officeDocument/2006/relationships/hyperlink" Target="https://www.commcarehq.org/a/caris-test/reports/form_data/1e591d46-0dfe-4640-9358-fbe6f9791733/" TargetMode="External" Id="rId119"/><Relationship Type="http://schemas.openxmlformats.org/officeDocument/2006/relationships/hyperlink" Target="https://www.commcarehq.org/a/caris-test/reports/form_data/36cc8617-f241-4926-82a5-a230a39649e3/" TargetMode="External" Id="rId120"/><Relationship Type="http://schemas.openxmlformats.org/officeDocument/2006/relationships/hyperlink" Target="https://www.commcarehq.org/a/caris-test/reports/form_data/3f80b040-62da-419b-809b-ac5700d8a9cf/" TargetMode="External" Id="rId121"/><Relationship Type="http://schemas.openxmlformats.org/officeDocument/2006/relationships/hyperlink" Target="https://www.commcarehq.org/a/caris-test/reports/form_data/4c5facd6-fc18-4e9a-bfa0-a31e18c4aeec/" TargetMode="External" Id="rId122"/><Relationship Type="http://schemas.openxmlformats.org/officeDocument/2006/relationships/hyperlink" Target="https://www.commcarehq.org/a/caris-test/reports/form_data/ab6309d8-6c38-4a0b-8989-2d30b968e9a5/" TargetMode="External" Id="rId123"/><Relationship Type="http://schemas.openxmlformats.org/officeDocument/2006/relationships/hyperlink" Target="https://www.commcarehq.org/a/caris-test/reports/form_data/cd942a06-618d-42d2-a490-905fc5a0ba3c/" TargetMode="External" Id="rId124"/><Relationship Type="http://schemas.openxmlformats.org/officeDocument/2006/relationships/hyperlink" Target="https://www.commcarehq.org/a/caris-test/reports/form_data/06ccc7d5-6bf6-4919-b6ba-bf648229edce/" TargetMode="External" Id="rId125"/><Relationship Type="http://schemas.openxmlformats.org/officeDocument/2006/relationships/hyperlink" Target="https://www.commcarehq.org/a/caris-test/reports/form_data/8f4feefa-a1ed-43cb-b3f0-69058c34b3e9/" TargetMode="External" Id="rId126"/><Relationship Type="http://schemas.openxmlformats.org/officeDocument/2006/relationships/hyperlink" Target="https://www.commcarehq.org/a/caris-test/reports/form_data/ee057ba9-3a43-4071-ac1c-30052deb7554/" TargetMode="External" Id="rId127"/><Relationship Type="http://schemas.openxmlformats.org/officeDocument/2006/relationships/hyperlink" Target="https://www.commcarehq.org/a/caris-test/reports/form_data/b1afd9cc-b0c8-40f9-9683-35b9a0ed80f2/" TargetMode="External" Id="rId128"/><Relationship Type="http://schemas.openxmlformats.org/officeDocument/2006/relationships/hyperlink" Target="https://www.commcarehq.org/a/caris-test/reports/form_data/c968a337-f410-4b9e-87f8-763c2e995690/" TargetMode="External" Id="rId129"/><Relationship Type="http://schemas.openxmlformats.org/officeDocument/2006/relationships/hyperlink" Target="https://www.commcarehq.org/a/caris-test/reports/form_data/b88392b6-7fc0-4efa-a854-bee7fa262fe6/" TargetMode="External" Id="rId130"/><Relationship Type="http://schemas.openxmlformats.org/officeDocument/2006/relationships/hyperlink" Target="https://www.commcarehq.org/a/caris-test/reports/form_data/a355ed64-1f6c-4a51-ab16-66eb47cb6001/" TargetMode="External" Id="rId131"/><Relationship Type="http://schemas.openxmlformats.org/officeDocument/2006/relationships/hyperlink" Target="https://www.commcarehq.org/a/caris-test/reports/form_data/d117a396-b0a1-4aed-a59a-9fd2abaeb0c7/" TargetMode="External" Id="rId132"/><Relationship Type="http://schemas.openxmlformats.org/officeDocument/2006/relationships/hyperlink" Target="https://www.commcarehq.org/a/caris-test/reports/form_data/1103dcc3-ca32-4657-a015-9a51695da973/" TargetMode="External" Id="rId133"/><Relationship Type="http://schemas.openxmlformats.org/officeDocument/2006/relationships/hyperlink" Target="https://www.commcarehq.org/a/caris-test/reports/form_data/ca214f36-0d4d-4c91-b3c1-43d39d76f6b9/" TargetMode="External" Id="rId134"/><Relationship Type="http://schemas.openxmlformats.org/officeDocument/2006/relationships/hyperlink" Target="https://www.commcarehq.org/a/caris-test/reports/form_data/46c16d29-beca-44ef-ad9d-b9af24cfe30e/" TargetMode="External" Id="rId135"/><Relationship Type="http://schemas.openxmlformats.org/officeDocument/2006/relationships/hyperlink" Target="https://www.commcarehq.org/a/caris-test/reports/form_data/d50d759d-fc2b-4f36-ad26-d8f0c0c2d1ca/" TargetMode="External" Id="rId136"/><Relationship Type="http://schemas.openxmlformats.org/officeDocument/2006/relationships/hyperlink" Target="https://www.commcarehq.org/a/caris-test/reports/form_data/5f39f445-9952-4512-924e-8954c57838bc/" TargetMode="External" Id="rId137"/><Relationship Type="http://schemas.openxmlformats.org/officeDocument/2006/relationships/hyperlink" Target="https://www.commcarehq.org/a/caris-test/reports/form_data/c8099929-877c-4418-8f2f-74434878c4b0/" TargetMode="External" Id="rId138"/><Relationship Type="http://schemas.openxmlformats.org/officeDocument/2006/relationships/hyperlink" Target="https://www.commcarehq.org/a/caris-test/reports/form_data/b5abd30a-94e3-4645-a15f-5adf6a6e11d4/" TargetMode="External" Id="rId139"/><Relationship Type="http://schemas.openxmlformats.org/officeDocument/2006/relationships/hyperlink" Target="https://www.commcarehq.org/a/caris-test/reports/form_data/407a5612-b05f-4592-851d-b40e802ca0ae/" TargetMode="External" Id="rId140"/><Relationship Type="http://schemas.openxmlformats.org/officeDocument/2006/relationships/hyperlink" Target="https://www.commcarehq.org/a/caris-test/reports/form_data/70678fd0-d5bb-442b-8dde-792cbca5a245/" TargetMode="External" Id="rId141"/><Relationship Type="http://schemas.openxmlformats.org/officeDocument/2006/relationships/hyperlink" Target="https://www.commcarehq.org/a/caris-test/reports/form_data/75bd204c-690f-400b-8c85-01938cd2e7fe/" TargetMode="External" Id="rId142"/><Relationship Type="http://schemas.openxmlformats.org/officeDocument/2006/relationships/hyperlink" Target="https://www.commcarehq.org/a/caris-test/reports/form_data/25326c99-6d69-4802-bcf1-91c66e6501fb/" TargetMode="External" Id="rId143"/><Relationship Type="http://schemas.openxmlformats.org/officeDocument/2006/relationships/hyperlink" Target="https://www.commcarehq.org/a/caris-test/reports/form_data/56adc732-34e7-45a8-b6ba-3977be065300/" TargetMode="External" Id="rId144"/><Relationship Type="http://schemas.openxmlformats.org/officeDocument/2006/relationships/hyperlink" Target="https://www.commcarehq.org/a/caris-test/reports/form_data/ec49d1f4-6513-41dd-b458-0eeffba7accd/" TargetMode="External" Id="rId145"/><Relationship Type="http://schemas.openxmlformats.org/officeDocument/2006/relationships/hyperlink" Target="https://www.commcarehq.org/a/caris-test/reports/form_data/5c937ed1-92a7-41d7-a211-4ffaf9c9951d/" TargetMode="External" Id="rId146"/><Relationship Type="http://schemas.openxmlformats.org/officeDocument/2006/relationships/hyperlink" Target="https://www.commcarehq.org/a/caris-test/reports/form_data/7f3efbd3-d6de-4a80-84f3-9e0343e185e4/" TargetMode="External" Id="rId147"/><Relationship Type="http://schemas.openxmlformats.org/officeDocument/2006/relationships/hyperlink" Target="https://www.commcarehq.org/a/caris-test/reports/form_data/244454d5-1912-43d1-8c68-cd4127ba0588/" TargetMode="External" Id="rId148"/><Relationship Type="http://schemas.openxmlformats.org/officeDocument/2006/relationships/hyperlink" Target="https://www.commcarehq.org/a/caris-test/reports/form_data/78bace17-fc07-4e9b-b3e1-3dcc35a91067/" TargetMode="External" Id="rId149"/><Relationship Type="http://schemas.openxmlformats.org/officeDocument/2006/relationships/hyperlink" Target="https://www.commcarehq.org/a/caris-test/reports/form_data/018b62d8-196d-4987-8ddd-e5c9e71dc35e/" TargetMode="External" Id="rId150"/><Relationship Type="http://schemas.openxmlformats.org/officeDocument/2006/relationships/hyperlink" Target="https://www.commcarehq.org/a/caris-test/reports/form_data/54e07305-5fde-4d38-b110-8619ceda07eb/" TargetMode="External" Id="rId151"/><Relationship Type="http://schemas.openxmlformats.org/officeDocument/2006/relationships/hyperlink" Target="https://www.commcarehq.org/a/caris-test/reports/form_data/762695c4-715c-4e53-87a8-155e61936a72/" TargetMode="External" Id="rId152"/><Relationship Type="http://schemas.openxmlformats.org/officeDocument/2006/relationships/hyperlink" Target="https://www.commcarehq.org/a/caris-test/reports/form_data/6568ed95-9446-4c75-91c1-9cbe5e26045d/" TargetMode="External" Id="rId153"/><Relationship Type="http://schemas.openxmlformats.org/officeDocument/2006/relationships/hyperlink" Target="https://www.commcarehq.org/a/caris-test/reports/form_data/a59818f6-e51d-4892-b414-4c7677b32e67/" TargetMode="External" Id="rId154"/><Relationship Type="http://schemas.openxmlformats.org/officeDocument/2006/relationships/hyperlink" Target="https://www.commcarehq.org/a/caris-test/reports/form_data/90a7dd11-0a7b-420d-93c5-6a1f0d9dc8a5/" TargetMode="External" Id="rId155"/><Relationship Type="http://schemas.openxmlformats.org/officeDocument/2006/relationships/hyperlink" Target="https://www.commcarehq.org/a/caris-test/reports/form_data/0f889356-845f-494c-8953-0257bef58bff/" TargetMode="External" Id="rId156"/><Relationship Type="http://schemas.openxmlformats.org/officeDocument/2006/relationships/hyperlink" Target="https://www.commcarehq.org/a/caris-test/reports/form_data/b97f6079-bf9a-4faa-b344-5bf40080a32c/" TargetMode="External" Id="rId157"/><Relationship Type="http://schemas.openxmlformats.org/officeDocument/2006/relationships/hyperlink" Target="https://www.commcarehq.org/a/caris-test/reports/form_data/c4bca96f-e7d6-49b2-9b20-383b0befb1a1/" TargetMode="External" Id="rId158"/><Relationship Type="http://schemas.openxmlformats.org/officeDocument/2006/relationships/hyperlink" Target="https://www.commcarehq.org/a/caris-test/reports/form_data/c179c8c7-c0aa-431f-abcc-07b4bd667722/" TargetMode="External" Id="rId159"/><Relationship Type="http://schemas.openxmlformats.org/officeDocument/2006/relationships/hyperlink" Target="https://www.commcarehq.org/a/caris-test/reports/form_data/0aa0342f-8545-434f-b382-54ae6a32877a/" TargetMode="External" Id="rId160"/><Relationship Type="http://schemas.openxmlformats.org/officeDocument/2006/relationships/hyperlink" Target="https://www.commcarehq.org/a/caris-test/reports/form_data/3d604166-0078-42b9-b480-2738d1628923/" TargetMode="External" Id="rId161"/><Relationship Type="http://schemas.openxmlformats.org/officeDocument/2006/relationships/hyperlink" Target="https://www.commcarehq.org/a/caris-test/reports/form_data/a6cbdf3f-f4a2-44d3-b85d-c1c7fea315db/" TargetMode="External" Id="rId162"/><Relationship Type="http://schemas.openxmlformats.org/officeDocument/2006/relationships/hyperlink" Target="https://www.commcarehq.org/a/caris-test/reports/form_data/cf397ff7-2e6c-4bb2-b4f2-c49cd7cb2466/" TargetMode="External" Id="rId163"/><Relationship Type="http://schemas.openxmlformats.org/officeDocument/2006/relationships/hyperlink" Target="https://www.commcarehq.org/a/caris-test/reports/form_data/38c30277-4efd-401f-b803-1e1c9f348c16/" TargetMode="External" Id="rId164"/><Relationship Type="http://schemas.openxmlformats.org/officeDocument/2006/relationships/hyperlink" Target="https://www.commcarehq.org/a/caris-test/reports/form_data/618c3aa4-179c-4c05-9691-5b5540512d61/" TargetMode="External" Id="rId165"/><Relationship Type="http://schemas.openxmlformats.org/officeDocument/2006/relationships/hyperlink" Target="https://www.commcarehq.org/a/caris-test/reports/form_data/c7e13c22-2e3b-406e-b105-64340b374354/" TargetMode="External" Id="rId166"/><Relationship Type="http://schemas.openxmlformats.org/officeDocument/2006/relationships/hyperlink" Target="https://www.commcarehq.org/a/caris-test/reports/form_data/19c6ee02-8f17-420e-a17b-2a130c425a3a/" TargetMode="External" Id="rId167"/><Relationship Type="http://schemas.openxmlformats.org/officeDocument/2006/relationships/hyperlink" Target="https://www.commcarehq.org/a/caris-test/reports/form_data/cf92799e-dd71-4c24-ba1f-397391df0310/" TargetMode="External" Id="rId168"/><Relationship Type="http://schemas.openxmlformats.org/officeDocument/2006/relationships/hyperlink" Target="https://www.commcarehq.org/a/caris-test/reports/form_data/f0b1e82a-bf39-43ca-a4a6-aaa0eeb05b82/" TargetMode="External" Id="rId169"/><Relationship Type="http://schemas.openxmlformats.org/officeDocument/2006/relationships/hyperlink" Target="https://www.commcarehq.org/a/caris-test/reports/form_data/58511991-ab8b-4a99-bdf0-73f6d264b30f/" TargetMode="External" Id="rId170"/><Relationship Type="http://schemas.openxmlformats.org/officeDocument/2006/relationships/hyperlink" Target="https://www.commcarehq.org/a/caris-test/reports/form_data/91406946-ff14-4488-a33c-1b09c72ba800/" TargetMode="External" Id="rId171"/><Relationship Type="http://schemas.openxmlformats.org/officeDocument/2006/relationships/hyperlink" Target="https://www.commcarehq.org/a/caris-test/reports/form_data/69870376-a056-4d31-ab3a-5bd26ad8fba4/" TargetMode="External" Id="rId172"/><Relationship Type="http://schemas.openxmlformats.org/officeDocument/2006/relationships/hyperlink" Target="https://www.commcarehq.org/a/caris-test/reports/form_data/4ef7a6c1-d73a-4560-90de-783cd3105706/" TargetMode="External" Id="rId173"/><Relationship Type="http://schemas.openxmlformats.org/officeDocument/2006/relationships/hyperlink" Target="https://www.commcarehq.org/a/caris-test/reports/form_data/effb4041-42a0-4ad3-b61e-07d4f2173f80/" TargetMode="External" Id="rId174"/><Relationship Type="http://schemas.openxmlformats.org/officeDocument/2006/relationships/hyperlink" Target="https://www.commcarehq.org/a/caris-test/reports/form_data/1b7c5a58-b9d5-42d9-80bf-82710961a29a/" TargetMode="External" Id="rId175"/><Relationship Type="http://schemas.openxmlformats.org/officeDocument/2006/relationships/hyperlink" Target="https://www.commcarehq.org/a/caris-test/reports/form_data/ee259670-03bf-4062-b7ba-d0fac1f49832/" TargetMode="External" Id="rId176"/><Relationship Type="http://schemas.openxmlformats.org/officeDocument/2006/relationships/hyperlink" Target="https://www.commcarehq.org/a/caris-test/reports/form_data/049a996e-8217-4462-8238-5d6800357b78/" TargetMode="External" Id="rId177"/><Relationship Type="http://schemas.openxmlformats.org/officeDocument/2006/relationships/hyperlink" Target="https://www.commcarehq.org/a/caris-test/reports/form_data/a918838e-3a47-496d-9a82-64fa3ae0388c/" TargetMode="External" Id="rId178"/><Relationship Type="http://schemas.openxmlformats.org/officeDocument/2006/relationships/hyperlink" Target="https://www.commcarehq.org/a/caris-test/reports/form_data/c4ca5c0a-a25a-41fc-ab00-81b1ce05be73/" TargetMode="External" Id="rId179"/><Relationship Type="http://schemas.openxmlformats.org/officeDocument/2006/relationships/hyperlink" Target="https://www.commcarehq.org/a/caris-test/reports/form_data/6f8cac3d-e6ca-456d-a739-76aa585ce97e/" TargetMode="External" Id="rId180"/><Relationship Type="http://schemas.openxmlformats.org/officeDocument/2006/relationships/hyperlink" Target="https://www.commcarehq.org/a/caris-test/reports/form_data/64fb8a3f-9cb0-41a6-9c4a-b7b7c107a073/" TargetMode="External" Id="rId181"/><Relationship Type="http://schemas.openxmlformats.org/officeDocument/2006/relationships/hyperlink" Target="https://www.commcarehq.org/a/caris-test/reports/form_data/dddcac53-6fbc-4416-8622-c1bba7e45817/" TargetMode="External" Id="rId182"/><Relationship Type="http://schemas.openxmlformats.org/officeDocument/2006/relationships/hyperlink" Target="https://www.commcarehq.org/a/caris-test/reports/form_data/1cf25aa8-4910-4789-92af-f196da037786/" TargetMode="External" Id="rId183"/><Relationship Type="http://schemas.openxmlformats.org/officeDocument/2006/relationships/hyperlink" Target="https://www.commcarehq.org/a/caris-test/reports/form_data/3a720462-1007-48de-9efb-205e1a611cd0/" TargetMode="External" Id="rId184"/><Relationship Type="http://schemas.openxmlformats.org/officeDocument/2006/relationships/hyperlink" Target="https://www.commcarehq.org/a/caris-test/reports/form_data/afd548f4-e379-4925-9181-23fb7a0422ea/" TargetMode="External" Id="rId185"/><Relationship Type="http://schemas.openxmlformats.org/officeDocument/2006/relationships/hyperlink" Target="https://www.commcarehq.org/a/caris-test/reports/form_data/84266565-b5cd-4b65-b8d2-ceaf6ff2f427/" TargetMode="External" Id="rId186"/><Relationship Type="http://schemas.openxmlformats.org/officeDocument/2006/relationships/hyperlink" Target="https://www.commcarehq.org/a/caris-test/reports/form_data/5cdc738b-136f-433e-a24d-ba5fd79050af/" TargetMode="External" Id="rId187"/><Relationship Type="http://schemas.openxmlformats.org/officeDocument/2006/relationships/hyperlink" Target="https://www.commcarehq.org/a/caris-test/reports/form_data/f8008016-ba81-457f-bfcc-4a900952ef78/" TargetMode="External" Id="rId188"/><Relationship Type="http://schemas.openxmlformats.org/officeDocument/2006/relationships/hyperlink" Target="https://www.commcarehq.org/a/caris-test/reports/form_data/2a64d9cf-5bfc-46c6-8ab8-35a1830677ae/" TargetMode="External" Id="rId189"/><Relationship Type="http://schemas.openxmlformats.org/officeDocument/2006/relationships/hyperlink" Target="https://www.commcarehq.org/a/caris-test/reports/form_data/b9a1a443-eb76-4399-9d01-1aca91901bb6/" TargetMode="External" Id="rId190"/><Relationship Type="http://schemas.openxmlformats.org/officeDocument/2006/relationships/hyperlink" Target="https://www.commcarehq.org/a/caris-test/reports/form_data/aa4e7391-05c1-437d-a0a0-6a1d28570c0f/" TargetMode="External" Id="rId191"/><Relationship Type="http://schemas.openxmlformats.org/officeDocument/2006/relationships/hyperlink" Target="https://www.commcarehq.org/a/caris-test/reports/form_data/75c308df-9c7f-412c-b2ae-70a95d8ddfdf/" TargetMode="External" Id="rId192"/><Relationship Type="http://schemas.openxmlformats.org/officeDocument/2006/relationships/hyperlink" Target="https://www.commcarehq.org/a/caris-test/reports/form_data/e9ab8763-5b3d-4c0d-8d9e-455522abea93/" TargetMode="External" Id="rId193"/><Relationship Type="http://schemas.openxmlformats.org/officeDocument/2006/relationships/hyperlink" Target="https://www.commcarehq.org/a/caris-test/reports/form_data/16ba911f-299d-4cd0-ad53-5e20afe6d163/" TargetMode="External" Id="rId194"/><Relationship Type="http://schemas.openxmlformats.org/officeDocument/2006/relationships/hyperlink" Target="https://www.commcarehq.org/a/caris-test/reports/form_data/9c25bbf3-0a7f-4206-a8c1-93278b3db8ac/" TargetMode="External" Id="rId195"/><Relationship Type="http://schemas.openxmlformats.org/officeDocument/2006/relationships/hyperlink" Target="https://www.commcarehq.org/a/caris-test/reports/form_data/acd26d45-e289-4453-a5bd-0f26c84f1579/" TargetMode="External" Id="rId196"/><Relationship Type="http://schemas.openxmlformats.org/officeDocument/2006/relationships/hyperlink" Target="https://www.commcarehq.org/a/caris-test/reports/form_data/a1da8046-7edb-4665-8914-8e59df32608a/" TargetMode="External" Id="rId197"/><Relationship Type="http://schemas.openxmlformats.org/officeDocument/2006/relationships/hyperlink" Target="https://www.commcarehq.org/a/caris-test/reports/form_data/d88fcb94-b6e0-4232-8d60-c95fd7726966/" TargetMode="External" Id="rId198"/><Relationship Type="http://schemas.openxmlformats.org/officeDocument/2006/relationships/hyperlink" Target="https://www.commcarehq.org/a/caris-test/reports/form_data/02aeaaf6-3403-45b7-be6f-6f8572b9dfae/" TargetMode="External" Id="rId199"/><Relationship Type="http://schemas.openxmlformats.org/officeDocument/2006/relationships/hyperlink" Target="https://www.commcarehq.org/a/caris-test/reports/form_data/2b056b94-da61-4ebb-b7e4-009f6f7b643f/" TargetMode="External" Id="rId200"/><Relationship Type="http://schemas.openxmlformats.org/officeDocument/2006/relationships/hyperlink" Target="https://www.commcarehq.org/a/caris-test/reports/form_data/0f6ada84-48e8-48d1-b80d-5991841c5f63/" TargetMode="External" Id="rId201"/><Relationship Type="http://schemas.openxmlformats.org/officeDocument/2006/relationships/hyperlink" Target="https://www.commcarehq.org/a/caris-test/reports/form_data/ebeb2810-96f8-4689-91b9-c2612a47e0a8/" TargetMode="External" Id="rId202"/><Relationship Type="http://schemas.openxmlformats.org/officeDocument/2006/relationships/hyperlink" Target="https://www.commcarehq.org/a/caris-test/reports/form_data/6bb8dd4d-97ba-4643-9694-2befc3fc263f/" TargetMode="External" Id="rId203"/><Relationship Type="http://schemas.openxmlformats.org/officeDocument/2006/relationships/hyperlink" Target="https://www.commcarehq.org/a/caris-test/reports/form_data/1c03e9b1-d49f-469b-8fbb-3519832453f0/" TargetMode="External" Id="rId204"/><Relationship Type="http://schemas.openxmlformats.org/officeDocument/2006/relationships/hyperlink" Target="https://www.commcarehq.org/a/caris-test/reports/form_data/dc11b360-b8f9-41d5-a0f2-8d2ee378dceb/" TargetMode="External" Id="rId205"/><Relationship Type="http://schemas.openxmlformats.org/officeDocument/2006/relationships/hyperlink" Target="https://www.commcarehq.org/a/caris-test/reports/form_data/832ba3e4-cea4-45d4-ac13-74b30a867a31/" TargetMode="External" Id="rId206"/><Relationship Type="http://schemas.openxmlformats.org/officeDocument/2006/relationships/hyperlink" Target="https://www.commcarehq.org/a/caris-test/reports/form_data/2d279353-f04c-45ea-82a2-820cca6d542a/" TargetMode="External" Id="rId207"/><Relationship Type="http://schemas.openxmlformats.org/officeDocument/2006/relationships/hyperlink" Target="https://www.commcarehq.org/a/caris-test/reports/form_data/f3ca2b11-00de-47d0-93cd-3670f897c8d0/" TargetMode="External" Id="rId208"/><Relationship Type="http://schemas.openxmlformats.org/officeDocument/2006/relationships/hyperlink" Target="https://www.commcarehq.org/a/caris-test/reports/form_data/ccbf6e02-40ce-41cd-b4e6-f7356a67200c/" TargetMode="External" Id="rId209"/><Relationship Type="http://schemas.openxmlformats.org/officeDocument/2006/relationships/hyperlink" Target="https://www.commcarehq.org/a/caris-test/reports/form_data/b030ba6f-12cf-4888-9665-b12c610ba8a2/" TargetMode="External" Id="rId210"/><Relationship Type="http://schemas.openxmlformats.org/officeDocument/2006/relationships/hyperlink" Target="https://www.commcarehq.org/a/caris-test/reports/form_data/24981f3e-1110-416d-a5c6-b9692d65eda5/" TargetMode="External" Id="rId211"/><Relationship Type="http://schemas.openxmlformats.org/officeDocument/2006/relationships/hyperlink" Target="https://www.commcarehq.org/a/caris-test/reports/form_data/f84b8ce0-9474-4eb3-bce5-f67df5c71000/" TargetMode="External" Id="rId212"/><Relationship Type="http://schemas.openxmlformats.org/officeDocument/2006/relationships/hyperlink" Target="https://www.commcarehq.org/a/caris-test/reports/form_data/76fe09c3-d1be-4fe9-9970-f7d5dd0f6181/" TargetMode="External" Id="rId213"/><Relationship Type="http://schemas.openxmlformats.org/officeDocument/2006/relationships/hyperlink" Target="https://www.commcarehq.org/a/caris-test/reports/form_data/6a7ad841-761d-4ed6-b1b5-734765e3a194/" TargetMode="External" Id="rId214"/><Relationship Type="http://schemas.openxmlformats.org/officeDocument/2006/relationships/hyperlink" Target="https://www.commcarehq.org/a/caris-test/reports/form_data/f1d7c3a9-09b7-4647-9769-494692907937/" TargetMode="External" Id="rId215"/><Relationship Type="http://schemas.openxmlformats.org/officeDocument/2006/relationships/hyperlink" Target="https://www.commcarehq.org/a/caris-test/reports/form_data/37c25fcf-8056-47f9-af0f-8e0fc84937ff/" TargetMode="External" Id="rId216"/><Relationship Type="http://schemas.openxmlformats.org/officeDocument/2006/relationships/hyperlink" Target="https://www.commcarehq.org/a/caris-test/reports/form_data/b35e7e5d-9d40-4f50-8a6e-e885fe57e522/" TargetMode="External" Id="rId217"/><Relationship Type="http://schemas.openxmlformats.org/officeDocument/2006/relationships/hyperlink" Target="https://www.commcarehq.org/a/caris-test/reports/form_data/a6a0d273-eff2-4ad2-bfb8-a63f86b86bbc/" TargetMode="External" Id="rId218"/><Relationship Type="http://schemas.openxmlformats.org/officeDocument/2006/relationships/hyperlink" Target="https://www.commcarehq.org/a/caris-test/reports/form_data/f9f47141-77c9-4e8b-8de6-134be645264f/" TargetMode="External" Id="rId219"/><Relationship Type="http://schemas.openxmlformats.org/officeDocument/2006/relationships/hyperlink" Target="https://www.commcarehq.org/a/caris-test/reports/form_data/5568d427-2c74-4c73-9b75-13a1ca4283df/" TargetMode="External" Id="rId220"/><Relationship Type="http://schemas.openxmlformats.org/officeDocument/2006/relationships/hyperlink" Target="https://www.commcarehq.org/a/caris-test/reports/form_data/ede03319-b2e1-4fb4-82f3-12239ad20799/" TargetMode="External" Id="rId221"/><Relationship Type="http://schemas.openxmlformats.org/officeDocument/2006/relationships/hyperlink" Target="https://www.commcarehq.org/a/caris-test/reports/form_data/bf6ea573-388f-488b-94c3-bf3bd7717134/" TargetMode="External" Id="rId222"/><Relationship Type="http://schemas.openxmlformats.org/officeDocument/2006/relationships/hyperlink" Target="https://www.commcarehq.org/a/caris-test/reports/form_data/b0ff9b49-7e59-4015-9b07-72f10d1dce58/" TargetMode="External" Id="rId223"/><Relationship Type="http://schemas.openxmlformats.org/officeDocument/2006/relationships/hyperlink" Target="https://www.commcarehq.org/a/caris-test/reports/form_data/ff6e1106-22e7-4c43-b175-a6e513b1f857/" TargetMode="External" Id="rId224"/><Relationship Type="http://schemas.openxmlformats.org/officeDocument/2006/relationships/hyperlink" Target="https://www.commcarehq.org/a/caris-test/reports/form_data/13cdd872-896f-46ce-a860-a5f13da07ca8/" TargetMode="External" Id="rId225"/><Relationship Type="http://schemas.openxmlformats.org/officeDocument/2006/relationships/hyperlink" Target="https://www.commcarehq.org/a/caris-test/reports/form_data/8daf66f0-25ed-4217-a9ec-72f05b17a718/" TargetMode="External" Id="rId226"/><Relationship Type="http://schemas.openxmlformats.org/officeDocument/2006/relationships/hyperlink" Target="https://www.commcarehq.org/a/caris-test/reports/form_data/366f03e5-33c0-4bb6-9a77-1eb6fe2b67df/" TargetMode="External" Id="rId227"/><Relationship Type="http://schemas.openxmlformats.org/officeDocument/2006/relationships/hyperlink" Target="https://www.commcarehq.org/a/caris-test/reports/form_data/7b6e921a-d185-4aa9-a839-735075c16a51/" TargetMode="External" Id="rId228"/><Relationship Type="http://schemas.openxmlformats.org/officeDocument/2006/relationships/hyperlink" Target="https://www.commcarehq.org/a/caris-test/reports/form_data/1d040b0b-c5d2-4caf-a40f-77db21a1bc1a/" TargetMode="External" Id="rId229"/><Relationship Type="http://schemas.openxmlformats.org/officeDocument/2006/relationships/hyperlink" Target="https://www.commcarehq.org/a/caris-test/reports/form_data/98c91038-0639-4e55-b6c9-31e132f9d6c9/" TargetMode="External" Id="rId230"/><Relationship Type="http://schemas.openxmlformats.org/officeDocument/2006/relationships/hyperlink" Target="https://www.commcarehq.org/a/caris-test/reports/form_data/f81f09e4-1853-4b1b-881c-d7755ba28c9a/" TargetMode="External" Id="rId231"/><Relationship Type="http://schemas.openxmlformats.org/officeDocument/2006/relationships/hyperlink" Target="https://www.commcarehq.org/a/caris-test/reports/form_data/cea31570-b5e6-406d-aed2-ebeedf748660/" TargetMode="External" Id="rId232"/><Relationship Type="http://schemas.openxmlformats.org/officeDocument/2006/relationships/hyperlink" Target="https://www.commcarehq.org/a/caris-test/reports/form_data/8b618aba-0676-4665-8e8e-552ce9e806a6/" TargetMode="External" Id="rId233"/><Relationship Type="http://schemas.openxmlformats.org/officeDocument/2006/relationships/hyperlink" Target="https://www.commcarehq.org/a/caris-test/reports/form_data/b9b4b2f1-a275-42c9-9d4d-755b6b111ddb/" TargetMode="External" Id="rId234"/><Relationship Type="http://schemas.openxmlformats.org/officeDocument/2006/relationships/hyperlink" Target="https://www.commcarehq.org/a/caris-test/reports/form_data/b0675c5d-7482-4521-897b-9b2bf1737df0/" TargetMode="External" Id="rId235"/><Relationship Type="http://schemas.openxmlformats.org/officeDocument/2006/relationships/hyperlink" Target="https://www.commcarehq.org/a/caris-test/reports/form_data/1c705b71-d29f-4cd8-a96b-c623e7e9465e/" TargetMode="External" Id="rId236"/><Relationship Type="http://schemas.openxmlformats.org/officeDocument/2006/relationships/hyperlink" Target="https://www.commcarehq.org/a/caris-test/reports/form_data/2ee8a7cf-770c-403f-8297-16779bc5c5bb/" TargetMode="External" Id="rId237"/><Relationship Type="http://schemas.openxmlformats.org/officeDocument/2006/relationships/hyperlink" Target="https://www.commcarehq.org/a/caris-test/reports/form_data/93cd5737-f58b-4b01-9933-3b64f96bc821/" TargetMode="External" Id="rId238"/><Relationship Type="http://schemas.openxmlformats.org/officeDocument/2006/relationships/hyperlink" Target="https://www.commcarehq.org/a/caris-test/reports/form_data/f60b9861-42e9-45cd-a59e-2925a58794b0/" TargetMode="External" Id="rId239"/><Relationship Type="http://schemas.openxmlformats.org/officeDocument/2006/relationships/hyperlink" Target="https://www.commcarehq.org/a/caris-test/reports/form_data/a9f8b8f0-2210-4d20-a9d8-d5c77f745828/" TargetMode="External" Id="rId240"/><Relationship Type="http://schemas.openxmlformats.org/officeDocument/2006/relationships/hyperlink" Target="https://www.commcarehq.org/a/caris-test/reports/form_data/adfef391-60f5-4165-9552-462909f424a6/" TargetMode="External" Id="rId241"/><Relationship Type="http://schemas.openxmlformats.org/officeDocument/2006/relationships/hyperlink" Target="https://www.commcarehq.org/a/caris-test/reports/form_data/21c0c28f-4e3e-4b13-9356-10837edb7552/" TargetMode="External" Id="rId242"/><Relationship Type="http://schemas.openxmlformats.org/officeDocument/2006/relationships/hyperlink" Target="https://www.commcarehq.org/a/caris-test/reports/form_data/e2d9b9bc-dcd3-402d-9b3b-dacfefe905ef/" TargetMode="External" Id="rId243"/><Relationship Type="http://schemas.openxmlformats.org/officeDocument/2006/relationships/hyperlink" Target="https://www.commcarehq.org/a/caris-test/reports/form_data/2c7627a8-f28a-4242-9c07-598407e265f7/" TargetMode="External" Id="rId244"/><Relationship Type="http://schemas.openxmlformats.org/officeDocument/2006/relationships/hyperlink" Target="https://www.commcarehq.org/a/caris-test/reports/form_data/cdd75a2b-710f-4a65-a81a-1d0dfaa4018f/" TargetMode="External" Id="rId245"/><Relationship Type="http://schemas.openxmlformats.org/officeDocument/2006/relationships/hyperlink" Target="https://www.commcarehq.org/a/caris-test/reports/form_data/d8200f86-16a5-41f2-8c66-b1bd876bf6af/" TargetMode="External" Id="rId246"/><Relationship Type="http://schemas.openxmlformats.org/officeDocument/2006/relationships/hyperlink" Target="https://www.commcarehq.org/a/caris-test/reports/form_data/1aadabc2-3b32-4296-8b80-1bdca775a397/" TargetMode="External" Id="rId247"/><Relationship Type="http://schemas.openxmlformats.org/officeDocument/2006/relationships/hyperlink" Target="https://www.commcarehq.org/a/caris-test/reports/form_data/ee8350f2-0129-4837-af31-e716a5bc059e/" TargetMode="External" Id="rId248"/><Relationship Type="http://schemas.openxmlformats.org/officeDocument/2006/relationships/hyperlink" Target="https://www.commcarehq.org/a/caris-test/reports/form_data/55b97285-ceaa-43ce-84da-adbbec892caf/" TargetMode="External" Id="rId249"/><Relationship Type="http://schemas.openxmlformats.org/officeDocument/2006/relationships/hyperlink" Target="https://www.commcarehq.org/a/caris-test/reports/form_data/3bd7d3c9-9341-4e69-91ab-bb02552cb70d/" TargetMode="External" Id="rId250"/><Relationship Type="http://schemas.openxmlformats.org/officeDocument/2006/relationships/hyperlink" Target="https://www.commcarehq.org/a/caris-test/reports/form_data/974df3eb-f69f-4219-9971-8f0ebe30f9d4/" TargetMode="External" Id="rId251"/><Relationship Type="http://schemas.openxmlformats.org/officeDocument/2006/relationships/hyperlink" Target="https://www.commcarehq.org/a/caris-test/reports/form_data/1786fd53-df72-47dc-ab1b-ec0b52ee6604/" TargetMode="External" Id="rId252"/><Relationship Type="http://schemas.openxmlformats.org/officeDocument/2006/relationships/hyperlink" Target="https://www.commcarehq.org/a/caris-test/reports/form_data/5ad53e4a-3b5b-4bcb-865c-d2de6cf13388/" TargetMode="External" Id="rId253"/><Relationship Type="http://schemas.openxmlformats.org/officeDocument/2006/relationships/hyperlink" Target="https://www.commcarehq.org/a/caris-test/reports/form_data/ac89af39-eecf-48e7-8efc-f5219b8f2d22/" TargetMode="External" Id="rId254"/><Relationship Type="http://schemas.openxmlformats.org/officeDocument/2006/relationships/hyperlink" Target="https://www.commcarehq.org/a/caris-test/reports/form_data/a2a9a777-2dd2-4353-bc23-624b0ce59941/" TargetMode="External" Id="rId255"/><Relationship Type="http://schemas.openxmlformats.org/officeDocument/2006/relationships/hyperlink" Target="https://www.commcarehq.org/a/caris-test/reports/form_data/194ee1cc-1c12-459d-90a5-22bef39ed11b/" TargetMode="External" Id="rId256"/><Relationship Type="http://schemas.openxmlformats.org/officeDocument/2006/relationships/hyperlink" Target="https://www.commcarehq.org/a/caris-test/reports/form_data/bd8fe992-5f1b-4436-8719-b457853602c1/" TargetMode="External" Id="rId257"/><Relationship Type="http://schemas.openxmlformats.org/officeDocument/2006/relationships/hyperlink" Target="https://www.commcarehq.org/a/caris-test/reports/form_data/77bb5cfa-717b-4f58-be80-38bd1a16d93a/" TargetMode="External" Id="rId258"/><Relationship Type="http://schemas.openxmlformats.org/officeDocument/2006/relationships/hyperlink" Target="https://www.commcarehq.org/a/caris-test/reports/form_data/16166beb-4787-4209-a430-06410f359b9d/" TargetMode="External" Id="rId259"/><Relationship Type="http://schemas.openxmlformats.org/officeDocument/2006/relationships/hyperlink" Target="https://www.commcarehq.org/a/caris-test/reports/form_data/1bca9b2a-91a6-4a20-8475-684c4b5d5e69/" TargetMode="External" Id="rId260"/><Relationship Type="http://schemas.openxmlformats.org/officeDocument/2006/relationships/hyperlink" Target="https://www.commcarehq.org/a/caris-test/reports/form_data/46f6a11d-408f-4827-b6b5-34c0e02fc945/" TargetMode="External" Id="rId261"/><Relationship Type="http://schemas.openxmlformats.org/officeDocument/2006/relationships/hyperlink" Target="https://www.commcarehq.org/a/caris-test/reports/form_data/e51e053f-235e-4442-88f7-cb1929077729/" TargetMode="External" Id="rId262"/><Relationship Type="http://schemas.openxmlformats.org/officeDocument/2006/relationships/hyperlink" Target="https://www.commcarehq.org/a/caris-test/reports/form_data/712c4a76-a4a2-46eb-9bf2-165b29067ea1/" TargetMode="External" Id="rId263"/><Relationship Type="http://schemas.openxmlformats.org/officeDocument/2006/relationships/hyperlink" Target="https://www.commcarehq.org/a/caris-test/reports/form_data/c8cde005-2680-4b3f-9276-57e3512ddef3/" TargetMode="External" Id="rId264"/><Relationship Type="http://schemas.openxmlformats.org/officeDocument/2006/relationships/hyperlink" Target="https://www.commcarehq.org/a/caris-test/reports/form_data/f73a0a53-e466-495f-9e98-4b90c4b6c9b6/" TargetMode="External" Id="rId265"/><Relationship Type="http://schemas.openxmlformats.org/officeDocument/2006/relationships/hyperlink" Target="https://www.commcarehq.org/a/caris-test/reports/form_data/10a164c9-5412-4923-a48d-69ca568ce419/" TargetMode="External" Id="rId266"/><Relationship Type="http://schemas.openxmlformats.org/officeDocument/2006/relationships/hyperlink" Target="https://www.commcarehq.org/a/caris-test/reports/form_data/aeb7760e-fdb8-418c-bb48-4dcdae788d2d/" TargetMode="External" Id="rId267"/><Relationship Type="http://schemas.openxmlformats.org/officeDocument/2006/relationships/hyperlink" Target="https://www.commcarehq.org/a/caris-test/reports/form_data/5b30ff36-f19e-4f71-9c53-14a443710162/" TargetMode="External" Id="rId268"/><Relationship Type="http://schemas.openxmlformats.org/officeDocument/2006/relationships/hyperlink" Target="https://www.commcarehq.org/a/caris-test/reports/form_data/c80f7c30-c973-40d1-88cd-b04452440c22/" TargetMode="External" Id="rId269"/><Relationship Type="http://schemas.openxmlformats.org/officeDocument/2006/relationships/hyperlink" Target="https://www.commcarehq.org/a/caris-test/reports/form_data/01a084e3-2526-4f15-a707-0bbd44012337/" TargetMode="External" Id="rId270"/><Relationship Type="http://schemas.openxmlformats.org/officeDocument/2006/relationships/hyperlink" Target="https://www.commcarehq.org/a/caris-test/reports/form_data/53bf8336-2eb3-40a1-a770-e2c380f79971/" TargetMode="External" Id="rId271"/><Relationship Type="http://schemas.openxmlformats.org/officeDocument/2006/relationships/hyperlink" Target="https://www.commcarehq.org/a/caris-test/reports/form_data/d9c87356-94f9-4465-b99b-cba8c7b4d18f/" TargetMode="External" Id="rId272"/><Relationship Type="http://schemas.openxmlformats.org/officeDocument/2006/relationships/hyperlink" Target="https://www.commcarehq.org/a/caris-test/reports/form_data/32f31066-9d85-43af-af37-1b2769df0958/" TargetMode="External" Id="rId273"/><Relationship Type="http://schemas.openxmlformats.org/officeDocument/2006/relationships/hyperlink" Target="https://www.commcarehq.org/a/caris-test/reports/form_data/0d2d7338-93d7-4a00-8368-1eaf10d4a6e9/" TargetMode="External" Id="rId274"/><Relationship Type="http://schemas.openxmlformats.org/officeDocument/2006/relationships/hyperlink" Target="https://www.commcarehq.org/a/caris-test/reports/form_data/19c5d839-a29e-4d64-bf5d-05c25acd838e/" TargetMode="External" Id="rId275"/><Relationship Type="http://schemas.openxmlformats.org/officeDocument/2006/relationships/hyperlink" Target="https://www.commcarehq.org/a/caris-test/reports/form_data/d0a34fbe-6e48-4a42-8a08-3fb7494957eb/" TargetMode="External" Id="rId276"/><Relationship Type="http://schemas.openxmlformats.org/officeDocument/2006/relationships/hyperlink" Target="https://www.commcarehq.org/a/caris-test/reports/form_data/b9fe3830-ba5d-4237-aec0-8e27499cd315/" TargetMode="External" Id="rId277"/><Relationship Type="http://schemas.openxmlformats.org/officeDocument/2006/relationships/hyperlink" Target="https://www.commcarehq.org/a/caris-test/reports/form_data/515822cd-1fde-41a9-801c-7a6889708e54/" TargetMode="External" Id="rId278"/><Relationship Type="http://schemas.openxmlformats.org/officeDocument/2006/relationships/hyperlink" Target="https://www.commcarehq.org/a/caris-test/reports/form_data/5c1f4fc2-b780-4031-8303-122efa1c9f3f/" TargetMode="External" Id="rId279"/><Relationship Type="http://schemas.openxmlformats.org/officeDocument/2006/relationships/hyperlink" Target="https://www.commcarehq.org/a/caris-test/reports/form_data/757fa196-9dcb-4313-ab2c-8b44245a0e32/" TargetMode="External" Id="rId280"/><Relationship Type="http://schemas.openxmlformats.org/officeDocument/2006/relationships/hyperlink" Target="https://www.commcarehq.org/a/caris-test/reports/form_data/5e1ef537-e186-4191-bed9-fbb7a05b45cf/" TargetMode="External" Id="rId281"/><Relationship Type="http://schemas.openxmlformats.org/officeDocument/2006/relationships/hyperlink" Target="https://www.commcarehq.org/a/caris-test/reports/form_data/caaf8e09-2b3b-40c1-afb4-2c26a6b84660/" TargetMode="External" Id="rId282"/><Relationship Type="http://schemas.openxmlformats.org/officeDocument/2006/relationships/hyperlink" Target="https://www.commcarehq.org/a/caris-test/reports/form_data/0e7e7767-dcb4-46cc-afd6-eee197d7858d/" TargetMode="External" Id="rId283"/><Relationship Type="http://schemas.openxmlformats.org/officeDocument/2006/relationships/hyperlink" Target="https://www.commcarehq.org/a/caris-test/reports/form_data/324806b8-311f-4d03-8a40-076e27cbadf6/" TargetMode="External" Id="rId284"/><Relationship Type="http://schemas.openxmlformats.org/officeDocument/2006/relationships/hyperlink" Target="https://www.commcarehq.org/a/caris-test/reports/form_data/94c2378c-ba8e-45ef-9beb-1d8e6079bf50/" TargetMode="External" Id="rId285"/><Relationship Type="http://schemas.openxmlformats.org/officeDocument/2006/relationships/hyperlink" Target="https://www.commcarehq.org/a/caris-test/reports/form_data/50c6f9aa-2df9-4952-a49b-e469569e30a6/" TargetMode="External" Id="rId286"/><Relationship Type="http://schemas.openxmlformats.org/officeDocument/2006/relationships/hyperlink" Target="https://www.commcarehq.org/a/caris-test/reports/form_data/7b336ca9-9eca-49c5-ab21-b2ad851a648d/" TargetMode="External" Id="rId287"/><Relationship Type="http://schemas.openxmlformats.org/officeDocument/2006/relationships/hyperlink" Target="https://www.commcarehq.org/a/caris-test/reports/form_data/f641f8cf-7e60-4a75-9857-7dd141f1a70e/" TargetMode="External" Id="rId288"/><Relationship Type="http://schemas.openxmlformats.org/officeDocument/2006/relationships/hyperlink" Target="https://www.commcarehq.org/a/caris-test/reports/form_data/dfe51832-1c10-4b99-954b-7f09ee78204a/" TargetMode="External" Id="rId289"/><Relationship Type="http://schemas.openxmlformats.org/officeDocument/2006/relationships/hyperlink" Target="https://www.commcarehq.org/a/caris-test/reports/form_data/9c5112ea-c582-43f7-abab-26a43d36bafd/" TargetMode="External" Id="rId290"/><Relationship Type="http://schemas.openxmlformats.org/officeDocument/2006/relationships/hyperlink" Target="https://www.commcarehq.org/a/caris-test/reports/form_data/41e3dc8e-0e21-4bf1-945f-5e7d2ea3c24b/" TargetMode="External" Id="rId291"/><Relationship Type="http://schemas.openxmlformats.org/officeDocument/2006/relationships/hyperlink" Target="https://www.commcarehq.org/a/caris-test/reports/form_data/deb723eb-e04d-40ef-95e7-9e9fb1475360/" TargetMode="External" Id="rId292"/><Relationship Type="http://schemas.openxmlformats.org/officeDocument/2006/relationships/hyperlink" Target="https://www.commcarehq.org/a/caris-test/reports/form_data/9bbd6051-dcec-446c-99eb-87b787e3f26e/" TargetMode="External" Id="rId293"/><Relationship Type="http://schemas.openxmlformats.org/officeDocument/2006/relationships/hyperlink" Target="https://www.commcarehq.org/a/caris-test/reports/form_data/0b01b8c0-bd79-461e-b87c-e811efc84086/" TargetMode="External" Id="rId294"/><Relationship Type="http://schemas.openxmlformats.org/officeDocument/2006/relationships/hyperlink" Target="https://www.commcarehq.org/a/caris-test/reports/form_data/7afae73c-f17c-48d9-a838-e3c00b3f70d1/" TargetMode="External" Id="rId295"/><Relationship Type="http://schemas.openxmlformats.org/officeDocument/2006/relationships/hyperlink" Target="https://www.commcarehq.org/a/caris-test/reports/form_data/8302eb41-427c-471d-9884-367367d0d8bd/" TargetMode="External" Id="rId296"/><Relationship Type="http://schemas.openxmlformats.org/officeDocument/2006/relationships/hyperlink" Target="https://www.commcarehq.org/a/caris-test/reports/form_data/8f8c00b3-454e-48a4-b263-d4814b8f839c/" TargetMode="External" Id="rId297"/><Relationship Type="http://schemas.openxmlformats.org/officeDocument/2006/relationships/hyperlink" Target="https://www.commcarehq.org/a/caris-test/reports/form_data/bc3368bb-d6f2-414c-95af-5c53ca1c4d50/" TargetMode="External" Id="rId298"/><Relationship Type="http://schemas.openxmlformats.org/officeDocument/2006/relationships/hyperlink" Target="https://www.commcarehq.org/a/caris-test/reports/form_data/4e01b051-7610-48e7-b0ec-cf469f516a4a/" TargetMode="External" Id="rId299"/><Relationship Type="http://schemas.openxmlformats.org/officeDocument/2006/relationships/hyperlink" Target="https://www.commcarehq.org/a/caris-test/reports/form_data/8e98f3c6-43a5-4f37-9d87-ba8cf552c17c/" TargetMode="External" Id="rId300"/><Relationship Type="http://schemas.openxmlformats.org/officeDocument/2006/relationships/hyperlink" Target="https://www.commcarehq.org/a/caris-test/reports/form_data/e8913ca1-5a4f-4ee1-b4dc-53747fdd874c/" TargetMode="External" Id="rId301"/><Relationship Type="http://schemas.openxmlformats.org/officeDocument/2006/relationships/hyperlink" Target="https://www.commcarehq.org/a/caris-test/reports/form_data/72b3d733-8807-4156-8896-3b47ea256788/" TargetMode="External" Id="rId302"/><Relationship Type="http://schemas.openxmlformats.org/officeDocument/2006/relationships/hyperlink" Target="https://www.commcarehq.org/a/caris-test/reports/form_data/ce5fa61b-9aeb-44bf-83e1-aeae75652722/" TargetMode="External" Id="rId303"/><Relationship Type="http://schemas.openxmlformats.org/officeDocument/2006/relationships/hyperlink" Target="https://www.commcarehq.org/a/caris-test/reports/form_data/7c067e63-0070-4c7f-b865-ba331f793714/" TargetMode="External" Id="rId304"/><Relationship Type="http://schemas.openxmlformats.org/officeDocument/2006/relationships/hyperlink" Target="https://www.commcarehq.org/a/caris-test/reports/form_data/d36ae737-dbca-4663-a9df-0774125de142/" TargetMode="External" Id="rId305"/><Relationship Type="http://schemas.openxmlformats.org/officeDocument/2006/relationships/hyperlink" Target="https://www.commcarehq.org/a/caris-test/reports/form_data/3e5b9c24-efb8-4d48-8e2f-5821cf39cf03/" TargetMode="External" Id="rId306"/><Relationship Type="http://schemas.openxmlformats.org/officeDocument/2006/relationships/hyperlink" Target="https://www.commcarehq.org/a/caris-test/reports/form_data/04b2a90d-afac-49fe-ad22-5ddb9ce6bce7/" TargetMode="External" Id="rId307"/><Relationship Type="http://schemas.openxmlformats.org/officeDocument/2006/relationships/hyperlink" Target="https://www.commcarehq.org/a/caris-test/reports/form_data/07316d5f-0d73-48ba-82ff-2458ad3e29da/" TargetMode="External" Id="rId308"/><Relationship Type="http://schemas.openxmlformats.org/officeDocument/2006/relationships/hyperlink" Target="https://www.commcarehq.org/a/caris-test/reports/form_data/8f416075-efc5-44d0-87db-0b9ad1ce2fe7/" TargetMode="External" Id="rId309"/><Relationship Type="http://schemas.openxmlformats.org/officeDocument/2006/relationships/hyperlink" Target="https://www.commcarehq.org/a/caris-test/reports/form_data/091a40e6-1e13-41bf-b599-8c02eb56d486/" TargetMode="External" Id="rId310"/><Relationship Type="http://schemas.openxmlformats.org/officeDocument/2006/relationships/hyperlink" Target="https://www.commcarehq.org/a/caris-test/reports/form_data/a07d81a1-a040-4949-abb3-794af873f5d5/" TargetMode="External" Id="rId311"/><Relationship Type="http://schemas.openxmlformats.org/officeDocument/2006/relationships/hyperlink" Target="https://www.commcarehq.org/a/caris-test/reports/form_data/4c3a03f1-f890-4669-bc53-53e5c91dbdda/" TargetMode="External" Id="rId312"/><Relationship Type="http://schemas.openxmlformats.org/officeDocument/2006/relationships/hyperlink" Target="https://www.commcarehq.org/a/caris-test/reports/form_data/415a0f2e-931b-4d68-9e22-73cd85584421/" TargetMode="External" Id="rId313"/><Relationship Type="http://schemas.openxmlformats.org/officeDocument/2006/relationships/hyperlink" Target="https://www.commcarehq.org/a/caris-test/reports/form_data/a7217a82-bc39-45ec-b1ba-b769543ec744/" TargetMode="External" Id="rId314"/><Relationship Type="http://schemas.openxmlformats.org/officeDocument/2006/relationships/hyperlink" Target="https://www.commcarehq.org/a/caris-test/reports/form_data/0c569ede-7cbe-43d7-af35-e9fdfb4b55c3/" TargetMode="External" Id="rId315"/><Relationship Type="http://schemas.openxmlformats.org/officeDocument/2006/relationships/hyperlink" Target="https://www.commcarehq.org/a/caris-test/reports/form_data/299902ca-6ecd-431f-9c82-154c8a24b09e/" TargetMode="External" Id="rId316"/><Relationship Type="http://schemas.openxmlformats.org/officeDocument/2006/relationships/hyperlink" Target="https://www.commcarehq.org/a/caris-test/reports/form_data/8a700c35-7c23-4305-b434-a7df9ad9c223/" TargetMode="External" Id="rId317"/><Relationship Type="http://schemas.openxmlformats.org/officeDocument/2006/relationships/hyperlink" Target="https://www.commcarehq.org/a/caris-test/reports/form_data/95389867-b964-4c73-8699-849edc835c3c/" TargetMode="External" Id="rId318"/><Relationship Type="http://schemas.openxmlformats.org/officeDocument/2006/relationships/hyperlink" Target="https://www.commcarehq.org/a/caris-test/reports/form_data/22f11698-9174-4ebf-a233-f2ad723ff565/" TargetMode="External" Id="rId319"/><Relationship Type="http://schemas.openxmlformats.org/officeDocument/2006/relationships/hyperlink" Target="https://www.commcarehq.org/a/caris-test/reports/form_data/132cde9d-935e-403f-8eaa-88c9a3c4e578/" TargetMode="External" Id="rId320"/><Relationship Type="http://schemas.openxmlformats.org/officeDocument/2006/relationships/hyperlink" Target="https://www.commcarehq.org/a/caris-test/reports/form_data/4834b56b-fb55-4bcf-9240-40b38d192bc0/" TargetMode="External" Id="rId321"/><Relationship Type="http://schemas.openxmlformats.org/officeDocument/2006/relationships/hyperlink" Target="https://www.commcarehq.org/a/caris-test/reports/form_data/90b159f4-4c12-4f33-a826-834c039f9d08/" TargetMode="External" Id="rId322"/><Relationship Type="http://schemas.openxmlformats.org/officeDocument/2006/relationships/hyperlink" Target="https://www.commcarehq.org/a/caris-test/reports/form_data/c9dd1894-c0ca-4be9-9bdf-33b5143b8999/" TargetMode="External" Id="rId323"/><Relationship Type="http://schemas.openxmlformats.org/officeDocument/2006/relationships/hyperlink" Target="https://www.commcarehq.org/a/caris-test/reports/form_data/693b87af-9430-4714-b494-aa71c84b555a/" TargetMode="External" Id="rId324"/><Relationship Type="http://schemas.openxmlformats.org/officeDocument/2006/relationships/hyperlink" Target="https://www.commcarehq.org/a/caris-test/reports/form_data/14198b48-8e17-4eb4-acd1-6e9584f1f7b4/" TargetMode="External" Id="rId325"/><Relationship Type="http://schemas.openxmlformats.org/officeDocument/2006/relationships/hyperlink" Target="https://www.commcarehq.org/a/caris-test/reports/form_data/abbe26e6-f856-42f1-8012-80e910cf1259/" TargetMode="External" Id="rId326"/><Relationship Type="http://schemas.openxmlformats.org/officeDocument/2006/relationships/hyperlink" Target="https://www.commcarehq.org/a/caris-test/reports/form_data/8b0d651f-b419-4cad-add4-f19789015921/" TargetMode="External" Id="rId327"/><Relationship Type="http://schemas.openxmlformats.org/officeDocument/2006/relationships/hyperlink" Target="https://www.commcarehq.org/a/caris-test/reports/form_data/380d566a-d467-42ce-9bc0-af1d9ba748a4/" TargetMode="External" Id="rId328"/><Relationship Type="http://schemas.openxmlformats.org/officeDocument/2006/relationships/hyperlink" Target="https://www.commcarehq.org/a/caris-test/reports/form_data/f7bf8bdd-15ef-47f9-9935-9ec839fb1936/" TargetMode="External" Id="rId329"/><Relationship Type="http://schemas.openxmlformats.org/officeDocument/2006/relationships/hyperlink" Target="https://www.commcarehq.org/a/caris-test/reports/form_data/5db49f51-a100-4eb9-b1f6-f27bc066a3f5/" TargetMode="External" Id="rId330"/><Relationship Type="http://schemas.openxmlformats.org/officeDocument/2006/relationships/hyperlink" Target="https://www.commcarehq.org/a/caris-test/reports/form_data/aa219d17-612b-4e04-8cbe-f75c7a0ca68f/" TargetMode="External" Id="rId331"/><Relationship Type="http://schemas.openxmlformats.org/officeDocument/2006/relationships/hyperlink" Target="https://www.commcarehq.org/a/caris-test/reports/form_data/cb2e7705-bb81-4d33-b7a9-a6f7f4ce467a/" TargetMode="External" Id="rId332"/><Relationship Type="http://schemas.openxmlformats.org/officeDocument/2006/relationships/hyperlink" Target="https://www.commcarehq.org/a/caris-test/reports/form_data/5a2a0234-9f44-441d-8ea2-e0d642474517/" TargetMode="External" Id="rId333"/><Relationship Type="http://schemas.openxmlformats.org/officeDocument/2006/relationships/hyperlink" Target="https://www.commcarehq.org/a/caris-test/reports/form_data/bcf45b60-c800-4de8-a815-8c4d7040120d/" TargetMode="External" Id="rId334"/><Relationship Type="http://schemas.openxmlformats.org/officeDocument/2006/relationships/hyperlink" Target="https://www.commcarehq.org/a/caris-test/reports/form_data/747bce8d-b6b4-45bf-81d8-aa2be9c8af38/" TargetMode="External" Id="rId335"/><Relationship Type="http://schemas.openxmlformats.org/officeDocument/2006/relationships/hyperlink" Target="https://www.commcarehq.org/a/caris-test/reports/form_data/d533ad44-d141-437e-b93a-675102168f33/" TargetMode="External" Id="rId336"/><Relationship Type="http://schemas.openxmlformats.org/officeDocument/2006/relationships/hyperlink" Target="https://www.commcarehq.org/a/caris-test/reports/form_data/eba831bc-01ff-476f-bf68-25ee1d4457f1/" TargetMode="External" Id="rId337"/><Relationship Type="http://schemas.openxmlformats.org/officeDocument/2006/relationships/hyperlink" Target="https://www.commcarehq.org/a/caris-test/reports/form_data/8e5c84fc-ce4b-41bb-966d-d9d12b7711b3/" TargetMode="External" Id="rId338"/><Relationship Type="http://schemas.openxmlformats.org/officeDocument/2006/relationships/hyperlink" Target="https://www.commcarehq.org/a/caris-test/reports/form_data/cbd39a20-c934-4bcc-be86-029a5956c636/" TargetMode="External" Id="rId339"/><Relationship Type="http://schemas.openxmlformats.org/officeDocument/2006/relationships/hyperlink" Target="https://www.commcarehq.org/a/caris-test/reports/form_data/e9892309-14ce-4922-8cdf-983c4354cc8b/" TargetMode="External" Id="rId340"/><Relationship Type="http://schemas.openxmlformats.org/officeDocument/2006/relationships/hyperlink" Target="https://www.commcarehq.org/a/caris-test/reports/form_data/ace8750f-1457-4977-8d51-ee85e986aab0/" TargetMode="External" Id="rId341"/><Relationship Type="http://schemas.openxmlformats.org/officeDocument/2006/relationships/hyperlink" Target="https://www.commcarehq.org/a/caris-test/reports/form_data/7ba7008e-af05-427e-b00b-823b51dee056/" TargetMode="External" Id="rId342"/><Relationship Type="http://schemas.openxmlformats.org/officeDocument/2006/relationships/hyperlink" Target="https://www.commcarehq.org/a/caris-test/reports/form_data/1cce90c9-f593-4514-8236-f9fcf95fed96/" TargetMode="External" Id="rId343"/><Relationship Type="http://schemas.openxmlformats.org/officeDocument/2006/relationships/hyperlink" Target="https://www.commcarehq.org/a/caris-test/reports/form_data/30e5e84b-ed2f-4fe6-9537-39c3e6379dcf/" TargetMode="External" Id="rId344"/><Relationship Type="http://schemas.openxmlformats.org/officeDocument/2006/relationships/hyperlink" Target="https://www.commcarehq.org/a/caris-test/reports/form_data/4c90d4bf-f75a-49b8-b305-a2c2fb88021c/" TargetMode="External" Id="rId345"/><Relationship Type="http://schemas.openxmlformats.org/officeDocument/2006/relationships/hyperlink" Target="https://www.commcarehq.org/a/caris-test/reports/form_data/13f67ed3-4fba-4e2c-9747-a5505c03a95a/" TargetMode="External" Id="rId346"/><Relationship Type="http://schemas.openxmlformats.org/officeDocument/2006/relationships/hyperlink" Target="https://www.commcarehq.org/a/caris-test/reports/form_data/b3ad28c9-3c59-47f8-9c8e-45e50f894ce2/" TargetMode="External" Id="rId347"/><Relationship Type="http://schemas.openxmlformats.org/officeDocument/2006/relationships/hyperlink" Target="https://www.commcarehq.org/a/caris-test/reports/form_data/575bf8d1-1b83-4b53-bc2a-183beef9d72d/" TargetMode="External" Id="rId348"/><Relationship Type="http://schemas.openxmlformats.org/officeDocument/2006/relationships/hyperlink" Target="https://www.commcarehq.org/a/caris-test/reports/form_data/f246f07b-de09-4f63-9a73-4b64e77457aa/" TargetMode="External" Id="rId349"/><Relationship Type="http://schemas.openxmlformats.org/officeDocument/2006/relationships/hyperlink" Target="https://www.commcarehq.org/a/caris-test/reports/form_data/d3b0ab99-ac5e-4613-bb63-bf4d42c729ad/" TargetMode="External" Id="rId350"/><Relationship Type="http://schemas.openxmlformats.org/officeDocument/2006/relationships/hyperlink" Target="https://www.commcarehq.org/a/caris-test/reports/form_data/7d78e5c4-2654-4fdd-baa0-87e899c49817/" TargetMode="External" Id="rId351"/><Relationship Type="http://schemas.openxmlformats.org/officeDocument/2006/relationships/hyperlink" Target="https://www.commcarehq.org/a/caris-test/reports/form_data/ac19d532-bb6f-4742-b1b8-2b7ebb437ad5/" TargetMode="External" Id="rId352"/><Relationship Type="http://schemas.openxmlformats.org/officeDocument/2006/relationships/hyperlink" Target="https://www.commcarehq.org/a/caris-test/reports/form_data/d62e545a-3987-4a67-86e6-a03cb3c0f835/" TargetMode="External" Id="rId353"/><Relationship Type="http://schemas.openxmlformats.org/officeDocument/2006/relationships/hyperlink" Target="https://www.commcarehq.org/a/caris-test/reports/form_data/8b99d210-6afd-435e-838e-b251debea711/" TargetMode="External" Id="rId354"/><Relationship Type="http://schemas.openxmlformats.org/officeDocument/2006/relationships/hyperlink" Target="https://www.commcarehq.org/a/caris-test/reports/form_data/eb08b95a-4d9c-4f62-93e3-7193a06a771a/" TargetMode="External" Id="rId355"/><Relationship Type="http://schemas.openxmlformats.org/officeDocument/2006/relationships/hyperlink" Target="https://www.commcarehq.org/a/caris-test/reports/form_data/eed56e82-8f2d-4e52-98af-cd7e948dc374/" TargetMode="External" Id="rId356"/><Relationship Type="http://schemas.openxmlformats.org/officeDocument/2006/relationships/hyperlink" Target="https://www.commcarehq.org/a/caris-test/reports/form_data/03dd9b1a-9b1e-4132-abfc-1349cc20d609/" TargetMode="External" Id="rId357"/><Relationship Type="http://schemas.openxmlformats.org/officeDocument/2006/relationships/hyperlink" Target="https://www.commcarehq.org/a/caris-test/reports/form_data/a72dc692-2956-4a2e-baaa-76d9ba388c93/" TargetMode="External" Id="rId358"/><Relationship Type="http://schemas.openxmlformats.org/officeDocument/2006/relationships/hyperlink" Target="https://www.commcarehq.org/a/caris-test/reports/form_data/9c394540-c8b0-4a71-b5c8-1f18d45fe240/" TargetMode="External" Id="rId359"/><Relationship Type="http://schemas.openxmlformats.org/officeDocument/2006/relationships/hyperlink" Target="https://www.commcarehq.org/a/caris-test/reports/form_data/3c389409-ffc6-4687-92f6-97c9a007ee62/" TargetMode="External" Id="rId360"/><Relationship Type="http://schemas.openxmlformats.org/officeDocument/2006/relationships/hyperlink" Target="https://www.commcarehq.org/a/caris-test/reports/form_data/dc32b20a-8931-4140-9698-f1cc4823b014/" TargetMode="External" Id="rId361"/><Relationship Type="http://schemas.openxmlformats.org/officeDocument/2006/relationships/hyperlink" Target="https://www.commcarehq.org/a/caris-test/reports/form_data/225b966d-7d0e-4592-b9c4-a3a04ac24d7f/" TargetMode="External" Id="rId362"/><Relationship Type="http://schemas.openxmlformats.org/officeDocument/2006/relationships/hyperlink" Target="https://www.commcarehq.org/a/caris-test/reports/form_data/d589be5d-0c90-4fab-a97d-691dcfaa611e/" TargetMode="External" Id="rId363"/><Relationship Type="http://schemas.openxmlformats.org/officeDocument/2006/relationships/hyperlink" Target="https://www.commcarehq.org/a/caris-test/reports/form_data/6d223e3c-0dca-454a-a91a-257084171c93/" TargetMode="External" Id="rId364"/><Relationship Type="http://schemas.openxmlformats.org/officeDocument/2006/relationships/hyperlink" Target="https://www.commcarehq.org/a/caris-test/reports/form_data/fed69049-52d9-4d71-bcbb-e5e89b5b215a/" TargetMode="External" Id="rId365"/><Relationship Type="http://schemas.openxmlformats.org/officeDocument/2006/relationships/hyperlink" Target="https://www.commcarehq.org/a/caris-test/reports/form_data/e8731866-a6c8-4f63-9497-1dab521e9641/" TargetMode="External" Id="rId366"/><Relationship Type="http://schemas.openxmlformats.org/officeDocument/2006/relationships/hyperlink" Target="https://www.commcarehq.org/a/caris-test/reports/form_data/212ec6ac-88d2-4527-98b4-f5860c64cd86/" TargetMode="External" Id="rId367"/><Relationship Type="http://schemas.openxmlformats.org/officeDocument/2006/relationships/hyperlink" Target="https://www.commcarehq.org/a/caris-test/reports/form_data/4cf48148-b780-4c86-9f6a-a98eccdf361f/" TargetMode="External" Id="rId368"/><Relationship Type="http://schemas.openxmlformats.org/officeDocument/2006/relationships/hyperlink" Target="https://www.commcarehq.org/a/caris-test/reports/form_data/8ce62601-2130-42a2-baf7-b63a444a2bc4/" TargetMode="External" Id="rId369"/><Relationship Type="http://schemas.openxmlformats.org/officeDocument/2006/relationships/hyperlink" Target="https://www.commcarehq.org/a/caris-test/reports/form_data/568ae1dc-416f-4b3c-9ecd-388979db9696/" TargetMode="External" Id="rId370"/><Relationship Type="http://schemas.openxmlformats.org/officeDocument/2006/relationships/hyperlink" Target="https://www.commcarehq.org/a/caris-test/reports/form_data/e486114f-dbe1-4665-8109-7a4592e2a664/" TargetMode="External" Id="rId371"/><Relationship Type="http://schemas.openxmlformats.org/officeDocument/2006/relationships/hyperlink" Target="https://www.commcarehq.org/a/caris-test/reports/form_data/4db70e2e-e27d-429d-ac4a-b6d03cd12a81/" TargetMode="External" Id="rId372"/><Relationship Type="http://schemas.openxmlformats.org/officeDocument/2006/relationships/hyperlink" Target="https://www.commcarehq.org/a/caris-test/reports/form_data/23e9a8f8-6319-4b4b-87ec-ad20f8eac1de/" TargetMode="External" Id="rId373"/><Relationship Type="http://schemas.openxmlformats.org/officeDocument/2006/relationships/hyperlink" Target="https://www.commcarehq.org/a/caris-test/reports/form_data/65d69cd7-bbfe-4249-bc45-202b1a1f3d8c/" TargetMode="External" Id="rId374"/><Relationship Type="http://schemas.openxmlformats.org/officeDocument/2006/relationships/hyperlink" Target="https://www.commcarehq.org/a/caris-test/reports/form_data/f143b52e-3520-478d-b1c0-e0a7c5ca46c4/" TargetMode="External" Id="rId375"/><Relationship Type="http://schemas.openxmlformats.org/officeDocument/2006/relationships/hyperlink" Target="https://www.commcarehq.org/a/caris-test/reports/form_data/6526e5af-540c-487f-b78a-2b9b78606fc7/" TargetMode="External" Id="rId376"/><Relationship Type="http://schemas.openxmlformats.org/officeDocument/2006/relationships/hyperlink" Target="https://www.commcarehq.org/a/caris-test/reports/form_data/56400e3b-0a52-4465-8c4f-ba1fe0d82d18/" TargetMode="External" Id="rId377"/><Relationship Type="http://schemas.openxmlformats.org/officeDocument/2006/relationships/hyperlink" Target="https://www.commcarehq.org/a/caris-test/reports/form_data/b164bdc9-1700-4869-ac99-8c63ea8bfbaf/" TargetMode="External" Id="rId378"/><Relationship Type="http://schemas.openxmlformats.org/officeDocument/2006/relationships/hyperlink" Target="https://www.commcarehq.org/a/caris-test/reports/form_data/70adaa29-3171-405d-ad14-9206b24f727b/" TargetMode="External" Id="rId379"/><Relationship Type="http://schemas.openxmlformats.org/officeDocument/2006/relationships/hyperlink" Target="https://www.commcarehq.org/a/caris-test/reports/form_data/26f04624-9890-4918-bd76-b683ce0e8f90/" TargetMode="External" Id="rId380"/><Relationship Type="http://schemas.openxmlformats.org/officeDocument/2006/relationships/hyperlink" Target="https://www.commcarehq.org/a/caris-test/reports/form_data/fc390cf9-2765-4ec5-97c9-6a69e62f05b7/" TargetMode="External" Id="rId381"/><Relationship Type="http://schemas.openxmlformats.org/officeDocument/2006/relationships/hyperlink" Target="https://www.commcarehq.org/a/caris-test/reports/form_data/95a4f4aa-0390-4425-8fec-51ec42aa3411/" TargetMode="External" Id="rId382"/><Relationship Type="http://schemas.openxmlformats.org/officeDocument/2006/relationships/hyperlink" Target="https://www.commcarehq.org/a/caris-test/reports/form_data/b22f15d4-6a91-4aee-afee-39a02f01f0ae/" TargetMode="External" Id="rId383"/><Relationship Type="http://schemas.openxmlformats.org/officeDocument/2006/relationships/hyperlink" Target="https://www.commcarehq.org/a/caris-test/reports/form_data/016676f1-e103-4ef6-b009-0206a8abac49/" TargetMode="External" Id="rId384"/><Relationship Type="http://schemas.openxmlformats.org/officeDocument/2006/relationships/hyperlink" Target="https://www.commcarehq.org/a/caris-test/reports/form_data/04ad85d4-281f-4dad-8787-0befe4359c62/" TargetMode="External" Id="rId385"/><Relationship Type="http://schemas.openxmlformats.org/officeDocument/2006/relationships/hyperlink" Target="https://www.commcarehq.org/a/caris-test/reports/form_data/05329932-37f8-4ff2-a20e-54a51952e1e4/" TargetMode="External" Id="rId386"/><Relationship Type="http://schemas.openxmlformats.org/officeDocument/2006/relationships/hyperlink" Target="https://www.commcarehq.org/a/caris-test/reports/form_data/d8ebc71d-a336-4757-9bb7-6d4ce0bb63aa/" TargetMode="External" Id="rId387"/><Relationship Type="http://schemas.openxmlformats.org/officeDocument/2006/relationships/hyperlink" Target="https://www.commcarehq.org/a/caris-test/reports/form_data/bf8eeaac-e8c1-4867-a4e2-ff5c11ad79c2/" TargetMode="External" Id="rId388"/><Relationship Type="http://schemas.openxmlformats.org/officeDocument/2006/relationships/hyperlink" Target="https://www.commcarehq.org/a/caris-test/reports/form_data/269446f2-7885-4592-817e-54987563daa3/" TargetMode="External" Id="rId389"/><Relationship Type="http://schemas.openxmlformats.org/officeDocument/2006/relationships/hyperlink" Target="https://www.commcarehq.org/a/caris-test/reports/form_data/805cf682-3caa-41c5-b328-1d9fccd2de27/" TargetMode="External" Id="rId390"/><Relationship Type="http://schemas.openxmlformats.org/officeDocument/2006/relationships/hyperlink" Target="https://www.commcarehq.org/a/caris-test/reports/form_data/73fe8657-b2f8-42f4-8efd-3bc783cac245/" TargetMode="External" Id="rId391"/><Relationship Type="http://schemas.openxmlformats.org/officeDocument/2006/relationships/hyperlink" Target="https://www.commcarehq.org/a/caris-test/reports/form_data/3aa52abc-d640-47bf-96c2-24790c8bc193/" TargetMode="External" Id="rId392"/><Relationship Type="http://schemas.openxmlformats.org/officeDocument/2006/relationships/hyperlink" Target="https://www.commcarehq.org/a/caris-test/reports/form_data/e3b9c935-a69e-4ff4-a7e7-e805e2b007d0/" TargetMode="External" Id="rId393"/><Relationship Type="http://schemas.openxmlformats.org/officeDocument/2006/relationships/hyperlink" Target="https://www.commcarehq.org/a/caris-test/reports/form_data/1f947e24-d194-4aa4-b7d1-5f32bd126ce5/" TargetMode="External" Id="rId394"/><Relationship Type="http://schemas.openxmlformats.org/officeDocument/2006/relationships/hyperlink" Target="https://www.commcarehq.org/a/caris-test/reports/form_data/35ec58ea-39b2-4f32-a827-a246b73d4c17/" TargetMode="External" Id="rId395"/><Relationship Type="http://schemas.openxmlformats.org/officeDocument/2006/relationships/hyperlink" Target="https://www.commcarehq.org/a/caris-test/reports/form_data/41b8cdf5-2cfb-4b2b-81c5-3a8856222a8e/" TargetMode="External" Id="rId396"/><Relationship Type="http://schemas.openxmlformats.org/officeDocument/2006/relationships/hyperlink" Target="https://www.commcarehq.org/a/caris-test/reports/form_data/df536712-5f74-4a0d-acef-be26c82e1868/" TargetMode="External" Id="rId397"/><Relationship Type="http://schemas.openxmlformats.org/officeDocument/2006/relationships/hyperlink" Target="https://www.commcarehq.org/a/caris-test/reports/form_data/1523ebbd-7110-4a12-9ba5-b02e7648e2e8/" TargetMode="External" Id="rId398"/><Relationship Type="http://schemas.openxmlformats.org/officeDocument/2006/relationships/hyperlink" Target="https://www.commcarehq.org/a/caris-test/reports/form_data/448ccb2d-58ac-4631-b9ae-18fbc0500e46/" TargetMode="External" Id="rId399"/><Relationship Type="http://schemas.openxmlformats.org/officeDocument/2006/relationships/hyperlink" Target="https://www.commcarehq.org/a/caris-test/reports/form_data/a3b46b03-b8e9-4964-9dde-d351818b5463/" TargetMode="External" Id="rId400"/><Relationship Type="http://schemas.openxmlformats.org/officeDocument/2006/relationships/hyperlink" Target="https://www.commcarehq.org/a/caris-test/reports/form_data/7a97c6fd-f6c8-48c9-960e-3255b5597995/" TargetMode="External" Id="rId401"/><Relationship Type="http://schemas.openxmlformats.org/officeDocument/2006/relationships/hyperlink" Target="https://www.commcarehq.org/a/caris-test/reports/form_data/6944106b-18e6-41f9-bf1f-882aacdf5844/" TargetMode="External" Id="rId402"/><Relationship Type="http://schemas.openxmlformats.org/officeDocument/2006/relationships/hyperlink" Target="https://www.commcarehq.org/a/caris-test/reports/form_data/b21a607a-b1ac-4635-a531-ea00f0dfd514/" TargetMode="External" Id="rId403"/><Relationship Type="http://schemas.openxmlformats.org/officeDocument/2006/relationships/hyperlink" Target="https://www.commcarehq.org/a/caris-test/reports/form_data/00ccc845-9c3f-4a1d-8755-b9dca5c206ef/" TargetMode="External" Id="rId404"/><Relationship Type="http://schemas.openxmlformats.org/officeDocument/2006/relationships/hyperlink" Target="https://www.commcarehq.org/a/caris-test/reports/form_data/303f45e1-cf28-459f-ae20-1a3b40be424e/" TargetMode="External" Id="rId405"/><Relationship Type="http://schemas.openxmlformats.org/officeDocument/2006/relationships/hyperlink" Target="https://www.commcarehq.org/a/caris-test/reports/form_data/cfaccb74-6473-4e9b-8ab5-705c742f1e1c/" TargetMode="External" Id="rId406"/><Relationship Type="http://schemas.openxmlformats.org/officeDocument/2006/relationships/hyperlink" Target="https://www.commcarehq.org/a/caris-test/reports/form_data/e2671426-b2d3-4333-8d20-21554ae8c946/" TargetMode="External" Id="rId407"/><Relationship Type="http://schemas.openxmlformats.org/officeDocument/2006/relationships/hyperlink" Target="https://www.commcarehq.org/a/caris-test/reports/form_data/c0d35d94-38fe-466e-9aff-0dcf1936111e/" TargetMode="External" Id="rId408"/><Relationship Type="http://schemas.openxmlformats.org/officeDocument/2006/relationships/hyperlink" Target="https://www.commcarehq.org/a/caris-test/reports/form_data/601628c3-d733-4e9e-bf6d-6dccb90781ce/" TargetMode="External" Id="rId409"/><Relationship Type="http://schemas.openxmlformats.org/officeDocument/2006/relationships/hyperlink" Target="https://www.commcarehq.org/a/caris-test/reports/form_data/a8ae3dba-8d52-49aa-9d48-6de0c743c331/" TargetMode="External" Id="rId410"/><Relationship Type="http://schemas.openxmlformats.org/officeDocument/2006/relationships/hyperlink" Target="https://www.commcarehq.org/a/caris-test/reports/form_data/f0040ca4-ade4-47f3-806a-a93601465348/" TargetMode="External" Id="rId411"/><Relationship Type="http://schemas.openxmlformats.org/officeDocument/2006/relationships/hyperlink" Target="https://www.commcarehq.org/a/caris-test/reports/form_data/ac771fb5-7db8-4507-9150-a79bd7aca8e1/" TargetMode="External" Id="rId412"/><Relationship Type="http://schemas.openxmlformats.org/officeDocument/2006/relationships/hyperlink" Target="https://www.commcarehq.org/a/caris-test/reports/form_data/6c44a3e8-6ab2-4624-968a-9c9d6ab622b9/" TargetMode="External" Id="rId413"/><Relationship Type="http://schemas.openxmlformats.org/officeDocument/2006/relationships/hyperlink" Target="https://www.commcarehq.org/a/caris-test/reports/form_data/f204d071-ea20-415b-8a6a-d5ec57ca9e40/" TargetMode="External" Id="rId414"/><Relationship Type="http://schemas.openxmlformats.org/officeDocument/2006/relationships/hyperlink" Target="https://www.commcarehq.org/a/caris-test/reports/form_data/9b195636-21ab-4f42-ae25-3d0798634477/" TargetMode="External" Id="rId415"/><Relationship Type="http://schemas.openxmlformats.org/officeDocument/2006/relationships/hyperlink" Target="https://www.commcarehq.org/a/caris-test/reports/form_data/db83b7ab-537d-4fe7-88c0-1dc9eda555bc/" TargetMode="External" Id="rId416"/><Relationship Type="http://schemas.openxmlformats.org/officeDocument/2006/relationships/hyperlink" Target="https://www.commcarehq.org/a/caris-test/reports/form_data/e4ab5e31-93b2-4d39-aeef-80d8e0fd1cc3/" TargetMode="External" Id="rId417"/><Relationship Type="http://schemas.openxmlformats.org/officeDocument/2006/relationships/hyperlink" Target="https://www.commcarehq.org/a/caris-test/reports/form_data/ec431409-618a-492c-a641-aae09e9efb75/" TargetMode="External" Id="rId418"/><Relationship Type="http://schemas.openxmlformats.org/officeDocument/2006/relationships/hyperlink" Target="https://www.commcarehq.org/a/caris-test/reports/form_data/e5eedf8f-2460-413c-93fc-047afad683a8/" TargetMode="External" Id="rId419"/><Relationship Type="http://schemas.openxmlformats.org/officeDocument/2006/relationships/hyperlink" Target="https://www.commcarehq.org/a/caris-test/reports/form_data/37adc270-7ec1-4454-921a-47c25d5947ea/" TargetMode="External" Id="rId420"/><Relationship Type="http://schemas.openxmlformats.org/officeDocument/2006/relationships/hyperlink" Target="https://www.commcarehq.org/a/caris-test/reports/form_data/62f48a29-1ab1-4809-afcc-a8c22f7f982c/" TargetMode="External" Id="rId421"/><Relationship Type="http://schemas.openxmlformats.org/officeDocument/2006/relationships/hyperlink" Target="https://www.commcarehq.org/a/caris-test/reports/form_data/f578fba5-8928-4403-9459-543a4d3401b7/" TargetMode="External" Id="rId422"/><Relationship Type="http://schemas.openxmlformats.org/officeDocument/2006/relationships/hyperlink" Target="https://www.commcarehq.org/a/caris-test/reports/form_data/bc3780a4-f632-4429-a1fd-d070b82a0811/" TargetMode="External" Id="rId423"/><Relationship Type="http://schemas.openxmlformats.org/officeDocument/2006/relationships/hyperlink" Target="https://www.commcarehq.org/a/caris-test/reports/form_data/aaecbbf9-feb3-4481-b7a1-685b3f886f21/" TargetMode="External" Id="rId424"/><Relationship Type="http://schemas.openxmlformats.org/officeDocument/2006/relationships/hyperlink" Target="https://www.commcarehq.org/a/caris-test/reports/form_data/09c3cd0b-964c-4538-b0c7-cf78b28a262e/" TargetMode="External" Id="rId425"/><Relationship Type="http://schemas.openxmlformats.org/officeDocument/2006/relationships/hyperlink" Target="https://www.commcarehq.org/a/caris-test/reports/form_data/b893d1ec-d363-4df7-b7a8-67e20dbd562f/" TargetMode="External" Id="rId426"/><Relationship Type="http://schemas.openxmlformats.org/officeDocument/2006/relationships/hyperlink" Target="https://www.commcarehq.org/a/caris-test/reports/form_data/f84465b8-92f0-4378-9389-f046718933f4/" TargetMode="External" Id="rId427"/><Relationship Type="http://schemas.openxmlformats.org/officeDocument/2006/relationships/hyperlink" Target="https://www.commcarehq.org/a/caris-test/reports/form_data/6fc4174f-bf47-4cf6-b1da-38c38630bbfd/" TargetMode="External" Id="rId428"/><Relationship Type="http://schemas.openxmlformats.org/officeDocument/2006/relationships/hyperlink" Target="https://www.commcarehq.org/a/caris-test/reports/form_data/3e629cf9-c479-4660-b74a-d13d0f17f344/" TargetMode="External" Id="rId429"/><Relationship Type="http://schemas.openxmlformats.org/officeDocument/2006/relationships/hyperlink" Target="https://www.commcarehq.org/a/caris-test/reports/form_data/cd2644dd-d65e-40e1-b2b3-9229937049e0/" TargetMode="External" Id="rId430"/><Relationship Type="http://schemas.openxmlformats.org/officeDocument/2006/relationships/hyperlink" Target="https://www.commcarehq.org/a/caris-test/reports/form_data/497c9a63-589b-47b5-9b31-222ea65e5531/" TargetMode="External" Id="rId431"/><Relationship Type="http://schemas.openxmlformats.org/officeDocument/2006/relationships/hyperlink" Target="https://www.commcarehq.org/a/caris-test/reports/form_data/6b78fc6a-f534-4430-9138-f6da3e80e2e8/" TargetMode="External" Id="rId432"/><Relationship Type="http://schemas.openxmlformats.org/officeDocument/2006/relationships/hyperlink" Target="https://www.commcarehq.org/a/caris-test/reports/form_data/7ef94b48-ca4b-44a5-8cfd-0bcd8673681d/" TargetMode="External" Id="rId433"/><Relationship Type="http://schemas.openxmlformats.org/officeDocument/2006/relationships/hyperlink" Target="https://www.commcarehq.org/a/caris-test/reports/form_data/b5627006-5615-4763-9644-0f69d8eb00c7/" TargetMode="External" Id="rId434"/><Relationship Type="http://schemas.openxmlformats.org/officeDocument/2006/relationships/hyperlink" Target="https://www.commcarehq.org/a/caris-test/reports/form_data/1283a56d-afb2-42ce-9368-394008e7a4c7/" TargetMode="External" Id="rId435"/><Relationship Type="http://schemas.openxmlformats.org/officeDocument/2006/relationships/hyperlink" Target="https://www.commcarehq.org/a/caris-test/reports/form_data/0db8d22e-56a5-4dfb-9b11-aca172c23807/" TargetMode="External" Id="rId436"/><Relationship Type="http://schemas.openxmlformats.org/officeDocument/2006/relationships/hyperlink" Target="https://www.commcarehq.org/a/caris-test/reports/form_data/ef3be655-41b8-43d6-a0ad-a92b3774d23b/" TargetMode="External" Id="rId437"/><Relationship Type="http://schemas.openxmlformats.org/officeDocument/2006/relationships/hyperlink" Target="https://www.commcarehq.org/a/caris-test/reports/form_data/48c2092c-890e-4f66-96e2-6f608155f827/" TargetMode="External" Id="rId438"/><Relationship Type="http://schemas.openxmlformats.org/officeDocument/2006/relationships/hyperlink" Target="https://www.commcarehq.org/a/caris-test/reports/form_data/85fdab43-17ef-425a-a753-f7a7f451c0fd/" TargetMode="External" Id="rId439"/><Relationship Type="http://schemas.openxmlformats.org/officeDocument/2006/relationships/hyperlink" Target="https://www.commcarehq.org/a/caris-test/reports/form_data/ccabe9db-fdd8-4f8e-bccd-f9d8aefb65d8/" TargetMode="External" Id="rId440"/><Relationship Type="http://schemas.openxmlformats.org/officeDocument/2006/relationships/hyperlink" Target="https://www.commcarehq.org/a/caris-test/reports/form_data/c67ca1f5-8fe8-4ee4-b0de-4f9e24fdd4e3/" TargetMode="External" Id="rId441"/><Relationship Type="http://schemas.openxmlformats.org/officeDocument/2006/relationships/hyperlink" Target="https://www.commcarehq.org/a/caris-test/reports/form_data/b77c7d96-3672-4ed4-8b87-a43737d81f17/" TargetMode="External" Id="rId442"/><Relationship Type="http://schemas.openxmlformats.org/officeDocument/2006/relationships/hyperlink" Target="https://www.commcarehq.org/a/caris-test/reports/form_data/7493cc6c-e947-418f-a310-52bb9d5b2f98/" TargetMode="External" Id="rId443"/><Relationship Type="http://schemas.openxmlformats.org/officeDocument/2006/relationships/hyperlink" Target="https://www.commcarehq.org/a/caris-test/reports/form_data/98841a96-9532-4747-86c8-1a32f3b4ec0e/" TargetMode="External" Id="rId444"/><Relationship Type="http://schemas.openxmlformats.org/officeDocument/2006/relationships/hyperlink" Target="https://www.commcarehq.org/a/caris-test/reports/form_data/95a53b2a-a17d-4154-89ca-c92e8dacbe5c/" TargetMode="External" Id="rId445"/><Relationship Type="http://schemas.openxmlformats.org/officeDocument/2006/relationships/hyperlink" Target="https://www.commcarehq.org/a/caris-test/reports/form_data/cb226331-973b-4dd8-9942-8a960cc0aa75/" TargetMode="External" Id="rId446"/><Relationship Type="http://schemas.openxmlformats.org/officeDocument/2006/relationships/hyperlink" Target="https://www.commcarehq.org/a/caris-test/reports/form_data/3dcef035-0f07-456f-9bdf-8d0829d67377/" TargetMode="External" Id="rId447"/><Relationship Type="http://schemas.openxmlformats.org/officeDocument/2006/relationships/hyperlink" Target="https://www.commcarehq.org/a/caris-test/reports/form_data/83097cca-2f5a-46c0-9513-5601a40d1e9a/" TargetMode="External" Id="rId448"/><Relationship Type="http://schemas.openxmlformats.org/officeDocument/2006/relationships/hyperlink" Target="https://www.commcarehq.org/a/caris-test/reports/form_data/f3b8d7ab-dc44-4eac-bd38-576a88f86c96/" TargetMode="External" Id="rId449"/><Relationship Type="http://schemas.openxmlformats.org/officeDocument/2006/relationships/hyperlink" Target="https://www.commcarehq.org/a/caris-test/reports/form_data/0151d78d-f9e8-407c-b8ab-8c2298ae47ad/" TargetMode="External" Id="rId450"/><Relationship Type="http://schemas.openxmlformats.org/officeDocument/2006/relationships/hyperlink" Target="https://www.commcarehq.org/a/caris-test/reports/form_data/e7015635-9dd2-44f7-a19c-7b2e7fefc230/" TargetMode="External" Id="rId451"/><Relationship Type="http://schemas.openxmlformats.org/officeDocument/2006/relationships/hyperlink" Target="https://www.commcarehq.org/a/caris-test/reports/form_data/e830cd19-05ba-4fc7-b798-737b8eaf1de5/" TargetMode="External" Id="rId452"/><Relationship Type="http://schemas.openxmlformats.org/officeDocument/2006/relationships/hyperlink" Target="https://www.commcarehq.org/a/caris-test/reports/form_data/82fdc225-1d28-4f7e-b277-0c3ce5687373/" TargetMode="External" Id="rId453"/><Relationship Type="http://schemas.openxmlformats.org/officeDocument/2006/relationships/hyperlink" Target="https://www.commcarehq.org/a/caris-test/reports/form_data/52156f18-17d8-429e-a381-cfed69756fdb/" TargetMode="External" Id="rId454"/><Relationship Type="http://schemas.openxmlformats.org/officeDocument/2006/relationships/hyperlink" Target="https://www.commcarehq.org/a/caris-test/reports/form_data/94a7be91-bbec-4b36-a11e-b5c12423a227/" TargetMode="External" Id="rId455"/><Relationship Type="http://schemas.openxmlformats.org/officeDocument/2006/relationships/hyperlink" Target="https://www.commcarehq.org/a/caris-test/reports/form_data/c873389b-18a5-4936-baa0-252fba602aa1/" TargetMode="External" Id="rId456"/><Relationship Type="http://schemas.openxmlformats.org/officeDocument/2006/relationships/hyperlink" Target="https://www.commcarehq.org/a/caris-test/reports/form_data/3a1a2fcb-3b4a-42ed-b44a-e7ed70868288/" TargetMode="External" Id="rId457"/><Relationship Type="http://schemas.openxmlformats.org/officeDocument/2006/relationships/hyperlink" Target="https://www.commcarehq.org/a/caris-test/reports/form_data/7c729d2d-a2c9-402a-a540-644ef9bda7a3/" TargetMode="External" Id="rId458"/><Relationship Type="http://schemas.openxmlformats.org/officeDocument/2006/relationships/hyperlink" Target="https://www.commcarehq.org/a/caris-test/reports/form_data/8eabb882-243c-430f-90ad-eb6dd9c0d8a8/" TargetMode="External" Id="rId459"/><Relationship Type="http://schemas.openxmlformats.org/officeDocument/2006/relationships/hyperlink" Target="https://www.commcarehq.org/a/caris-test/reports/form_data/a5574b96-5706-4c4e-9a5c-c9b155e1ecc5/" TargetMode="External" Id="rId460"/><Relationship Type="http://schemas.openxmlformats.org/officeDocument/2006/relationships/hyperlink" Target="https://www.commcarehq.org/a/caris-test/reports/form_data/95c30b28-2bc0-4623-8466-fe1731bbe44b/" TargetMode="External" Id="rId461"/><Relationship Type="http://schemas.openxmlformats.org/officeDocument/2006/relationships/hyperlink" Target="https://www.commcarehq.org/a/caris-test/reports/form_data/bb0745e1-a41b-4331-a867-960e7887622e/" TargetMode="External" Id="rId462"/><Relationship Type="http://schemas.openxmlformats.org/officeDocument/2006/relationships/hyperlink" Target="https://www.commcarehq.org/a/caris-test/reports/form_data/fd4e1ad0-b87f-4582-920d-79467bbc686c/" TargetMode="External" Id="rId463"/><Relationship Type="http://schemas.openxmlformats.org/officeDocument/2006/relationships/hyperlink" Target="https://www.commcarehq.org/a/caris-test/reports/form_data/d1f54d06-9417-4d85-aa87-834644a25617/" TargetMode="External" Id="rId464"/><Relationship Type="http://schemas.openxmlformats.org/officeDocument/2006/relationships/hyperlink" Target="https://www.commcarehq.org/a/caris-test/reports/form_data/572f3ee2-bf27-4949-a71e-b4d25f9b56db/" TargetMode="External" Id="rId465"/><Relationship Type="http://schemas.openxmlformats.org/officeDocument/2006/relationships/hyperlink" Target="https://www.commcarehq.org/a/caris-test/reports/form_data/e8557a1f-dff8-400f-b289-65cd3019c901/" TargetMode="External" Id="rId466"/><Relationship Type="http://schemas.openxmlformats.org/officeDocument/2006/relationships/hyperlink" Target="https://www.commcarehq.org/a/caris-test/reports/form_data/ffd24d80-b6ca-4599-836f-1309ad476602/" TargetMode="External" Id="rId467"/><Relationship Type="http://schemas.openxmlformats.org/officeDocument/2006/relationships/hyperlink" Target="https://www.commcarehq.org/a/caris-test/reports/form_data/5bec6ab6-cd1e-42df-8d9a-60cdd54be51c/" TargetMode="External" Id="rId468"/><Relationship Type="http://schemas.openxmlformats.org/officeDocument/2006/relationships/hyperlink" Target="https://www.commcarehq.org/a/caris-test/reports/form_data/103a9b4f-b0ef-4b9d-84af-01ce792565aa/" TargetMode="External" Id="rId469"/><Relationship Type="http://schemas.openxmlformats.org/officeDocument/2006/relationships/hyperlink" Target="https://www.commcarehq.org/a/caris-test/reports/form_data/3cc450b2-3cea-4848-a103-9d73c1cf4f9d/" TargetMode="External" Id="rId470"/><Relationship Type="http://schemas.openxmlformats.org/officeDocument/2006/relationships/hyperlink" Target="https://www.commcarehq.org/a/caris-test/reports/form_data/604d5f4f-6608-4136-9866-d3ae716771ef/" TargetMode="External" Id="rId471"/><Relationship Type="http://schemas.openxmlformats.org/officeDocument/2006/relationships/hyperlink" Target="https://www.commcarehq.org/a/caris-test/reports/form_data/b1c8ab2c-fdad-4997-ba10-f517f317867d/" TargetMode="External" Id="rId472"/><Relationship Type="http://schemas.openxmlformats.org/officeDocument/2006/relationships/hyperlink" Target="https://www.commcarehq.org/a/caris-test/reports/form_data/bb2a2aa6-f298-4756-8609-1fd11762a2ed/" TargetMode="External" Id="rId473"/><Relationship Type="http://schemas.openxmlformats.org/officeDocument/2006/relationships/hyperlink" Target="https://www.commcarehq.org/a/caris-test/reports/form_data/bd8f5c99-a1c3-4b5c-8902-fc77579ef290/" TargetMode="External" Id="rId474"/><Relationship Type="http://schemas.openxmlformats.org/officeDocument/2006/relationships/hyperlink" Target="https://www.commcarehq.org/a/caris-test/reports/form_data/21e8f069-7158-4995-a6a7-e924948a64c2/" TargetMode="External" Id="rId475"/><Relationship Type="http://schemas.openxmlformats.org/officeDocument/2006/relationships/hyperlink" Target="https://www.commcarehq.org/a/caris-test/reports/form_data/71b46e69-63fd-454a-a05a-f8cf0b6e9982/" TargetMode="External" Id="rId476"/><Relationship Type="http://schemas.openxmlformats.org/officeDocument/2006/relationships/hyperlink" Target="https://www.commcarehq.org/a/caris-test/reports/form_data/b0e31222-d726-4671-a3bd-806208328299/" TargetMode="External" Id="rId477"/><Relationship Type="http://schemas.openxmlformats.org/officeDocument/2006/relationships/hyperlink" Target="https://www.commcarehq.org/a/caris-test/reports/form_data/4910476f-81b4-4187-831e-db21509ce896/" TargetMode="External" Id="rId478"/><Relationship Type="http://schemas.openxmlformats.org/officeDocument/2006/relationships/hyperlink" Target="https://www.commcarehq.org/a/caris-test/reports/form_data/98651c1e-ebe4-46b7-9bef-e77edbcd8229/" TargetMode="External" Id="rId479"/><Relationship Type="http://schemas.openxmlformats.org/officeDocument/2006/relationships/hyperlink" Target="https://www.commcarehq.org/a/caris-test/reports/form_data/2e6903d0-a748-4587-bb13-adc8a54fb31b/" TargetMode="External" Id="rId480"/><Relationship Type="http://schemas.openxmlformats.org/officeDocument/2006/relationships/hyperlink" Target="https://www.commcarehq.org/a/caris-test/reports/form_data/4bf6e3c5-6c15-4096-b4e1-cb188df73864/" TargetMode="External" Id="rId481"/><Relationship Type="http://schemas.openxmlformats.org/officeDocument/2006/relationships/hyperlink" Target="https://www.commcarehq.org/a/caris-test/reports/form_data/1065996c-f834-4ba4-bd7e-7120080b36ad/" TargetMode="External" Id="rId482"/><Relationship Type="http://schemas.openxmlformats.org/officeDocument/2006/relationships/hyperlink" Target="https://www.commcarehq.org/a/caris-test/reports/form_data/f9f8fd91-b37b-4ec4-8071-9aab6c816d88/" TargetMode="External" Id="rId483"/><Relationship Type="http://schemas.openxmlformats.org/officeDocument/2006/relationships/hyperlink" Target="https://www.commcarehq.org/a/caris-test/reports/form_data/7d427c54-64db-4d15-9253-63d1d3b3a8a5/" TargetMode="External" Id="rId484"/><Relationship Type="http://schemas.openxmlformats.org/officeDocument/2006/relationships/hyperlink" Target="https://www.commcarehq.org/a/caris-test/reports/form_data/8b07437c-d641-40d6-9e23-e77c40c90108/" TargetMode="External" Id="rId485"/><Relationship Type="http://schemas.openxmlformats.org/officeDocument/2006/relationships/hyperlink" Target="https://www.commcarehq.org/a/caris-test/reports/form_data/61b6ce5c-c1ac-4f31-b360-b3ca4b558693/" TargetMode="External" Id="rId486"/><Relationship Type="http://schemas.openxmlformats.org/officeDocument/2006/relationships/hyperlink" Target="https://www.commcarehq.org/a/caris-test/reports/form_data/f18cce88-3d17-4b47-abcd-01401026353e/" TargetMode="External" Id="rId487"/><Relationship Type="http://schemas.openxmlformats.org/officeDocument/2006/relationships/hyperlink" Target="https://www.commcarehq.org/a/caris-test/reports/form_data/cc504130-a370-4ad1-beac-48f961ba92f8/" TargetMode="External" Id="rId488"/><Relationship Type="http://schemas.openxmlformats.org/officeDocument/2006/relationships/hyperlink" Target="https://www.commcarehq.org/a/caris-test/reports/form_data/10a7bde7-683b-4e1b-84f1-d3c6af76147c/" TargetMode="External" Id="rId489"/><Relationship Type="http://schemas.openxmlformats.org/officeDocument/2006/relationships/hyperlink" Target="https://www.commcarehq.org/a/caris-test/reports/form_data/8a7a94b6-c6e0-4e15-97a3-ace0e50cd3e1/" TargetMode="External" Id="rId490"/><Relationship Type="http://schemas.openxmlformats.org/officeDocument/2006/relationships/hyperlink" Target="https://www.commcarehq.org/a/caris-test/reports/form_data/b51c14e3-4ebe-4599-beb6-8e475913ca97/" TargetMode="External" Id="rId491"/><Relationship Type="http://schemas.openxmlformats.org/officeDocument/2006/relationships/hyperlink" Target="https://www.commcarehq.org/a/caris-test/reports/form_data/b5b03a74-0b74-492b-b299-8c5f72169bc7/" TargetMode="External" Id="rId492"/><Relationship Type="http://schemas.openxmlformats.org/officeDocument/2006/relationships/hyperlink" Target="https://www.commcarehq.org/a/caris-test/reports/form_data/4fb63b4f-7dd5-4edf-b98b-24bfed19f98e/" TargetMode="External" Id="rId493"/><Relationship Type="http://schemas.openxmlformats.org/officeDocument/2006/relationships/hyperlink" Target="https://www.commcarehq.org/a/caris-test/reports/form_data/46b9bcdb-1023-417e-8694-73f2b113f314/" TargetMode="External" Id="rId494"/><Relationship Type="http://schemas.openxmlformats.org/officeDocument/2006/relationships/hyperlink" Target="https://www.commcarehq.org/a/caris-test/reports/form_data/0863c016-c06c-4571-aa00-f02e12e189b5/" TargetMode="External" Id="rId495"/><Relationship Type="http://schemas.openxmlformats.org/officeDocument/2006/relationships/hyperlink" Target="https://www.commcarehq.org/a/caris-test/reports/form_data/77232b41-e317-4f61-8215-cbfbb17e11fb/" TargetMode="External" Id="rId496"/><Relationship Type="http://schemas.openxmlformats.org/officeDocument/2006/relationships/hyperlink" Target="https://www.commcarehq.org/a/caris-test/reports/form_data/06b7b2f0-3cc7-4063-837a-0b63b13d1b77/" TargetMode="External" Id="rId497"/><Relationship Type="http://schemas.openxmlformats.org/officeDocument/2006/relationships/hyperlink" Target="https://www.commcarehq.org/a/caris-test/reports/form_data/ca31292a-fdd7-4819-b170-f46fb0cd4280/" TargetMode="External" Id="rId498"/><Relationship Type="http://schemas.openxmlformats.org/officeDocument/2006/relationships/hyperlink" Target="https://www.commcarehq.org/a/caris-test/reports/form_data/f005045a-d323-4c02-9f40-a38e359d9fd9/" TargetMode="External" Id="rId499"/><Relationship Type="http://schemas.openxmlformats.org/officeDocument/2006/relationships/hyperlink" Target="https://www.commcarehq.org/a/caris-test/reports/form_data/1f797904-b693-49c8-a048-ff7563353fc7/" TargetMode="External" Id="rId500"/><Relationship Type="http://schemas.openxmlformats.org/officeDocument/2006/relationships/hyperlink" Target="https://www.commcarehq.org/a/caris-test/reports/form_data/860f7f58-401f-4965-8c6f-93f35bda6311/" TargetMode="External" Id="rId501"/><Relationship Type="http://schemas.openxmlformats.org/officeDocument/2006/relationships/hyperlink" Target="https://www.commcarehq.org/a/caris-test/reports/form_data/f91ca5a8-a3d6-4ebe-9cbf-a85689eda3a1/" TargetMode="External" Id="rId502"/><Relationship Type="http://schemas.openxmlformats.org/officeDocument/2006/relationships/hyperlink" Target="https://www.commcarehq.org/a/caris-test/reports/form_data/4c448c25-2951-4f30-8d10-f050c5b0e71b/" TargetMode="External" Id="rId503"/><Relationship Type="http://schemas.openxmlformats.org/officeDocument/2006/relationships/hyperlink" Target="https://www.commcarehq.org/a/caris-test/reports/form_data/d4737e87-ca32-4538-b959-5513038cc932/" TargetMode="External" Id="rId504"/><Relationship Type="http://schemas.openxmlformats.org/officeDocument/2006/relationships/hyperlink" Target="https://www.commcarehq.org/a/caris-test/reports/form_data/3da6ae62-f469-48fe-873f-f9236616f523/" TargetMode="External" Id="rId505"/><Relationship Type="http://schemas.openxmlformats.org/officeDocument/2006/relationships/hyperlink" Target="https://www.commcarehq.org/a/caris-test/reports/form_data/664db765-824e-411d-aaee-b42cb0439277/" TargetMode="External" Id="rId506"/><Relationship Type="http://schemas.openxmlformats.org/officeDocument/2006/relationships/hyperlink" Target="https://www.commcarehq.org/a/caris-test/reports/form_data/9fe8d12f-e180-423f-bc38-8cc3e2d006c1/" TargetMode="External" Id="rId507"/><Relationship Type="http://schemas.openxmlformats.org/officeDocument/2006/relationships/hyperlink" Target="https://www.commcarehq.org/a/caris-test/reports/form_data/85261592-f003-4143-87df-2268a30df87e/" TargetMode="External" Id="rId508"/><Relationship Type="http://schemas.openxmlformats.org/officeDocument/2006/relationships/hyperlink" Target="https://www.commcarehq.org/a/caris-test/reports/form_data/d4180394-b6ae-4587-96a1-9bb12467d318/" TargetMode="External" Id="rId509"/><Relationship Type="http://schemas.openxmlformats.org/officeDocument/2006/relationships/hyperlink" Target="https://www.commcarehq.org/a/caris-test/reports/form_data/6ed8d794-e1e7-4b2d-9dd2-52efc29fa922/" TargetMode="External" Id="rId510"/><Relationship Type="http://schemas.openxmlformats.org/officeDocument/2006/relationships/hyperlink" Target="https://www.commcarehq.org/a/caris-test/reports/form_data/de3e6ff6-41f0-4eb3-a9ca-ac9cbcb6e481/" TargetMode="External" Id="rId511"/><Relationship Type="http://schemas.openxmlformats.org/officeDocument/2006/relationships/hyperlink" Target="https://www.commcarehq.org/a/caris-test/reports/form_data/a6705926-4da5-4987-87e5-5cbddcadd5a9/" TargetMode="External" Id="rId512"/><Relationship Type="http://schemas.openxmlformats.org/officeDocument/2006/relationships/hyperlink" Target="https://www.commcarehq.org/a/caris-test/reports/form_data/74c32494-0bbd-4de8-ae81-05024e51861f/" TargetMode="External" Id="rId513"/><Relationship Type="http://schemas.openxmlformats.org/officeDocument/2006/relationships/hyperlink" Target="https://www.commcarehq.org/a/caris-test/reports/form_data/ea4d6b77-f2b9-4175-ade4-5a13fd2c31da/" TargetMode="External" Id="rId514"/><Relationship Type="http://schemas.openxmlformats.org/officeDocument/2006/relationships/hyperlink" Target="https://www.commcarehq.org/a/caris-test/reports/form_data/d7ef2056-53b3-41d8-aafc-525941b4732a/" TargetMode="External" Id="rId515"/><Relationship Type="http://schemas.openxmlformats.org/officeDocument/2006/relationships/hyperlink" Target="https://www.commcarehq.org/a/caris-test/reports/form_data/7da6aa6b-b141-4174-b459-371b15d96aef/" TargetMode="External" Id="rId516"/><Relationship Type="http://schemas.openxmlformats.org/officeDocument/2006/relationships/hyperlink" Target="https://www.commcarehq.org/a/caris-test/reports/form_data/8b183bae-40dc-485f-8a6a-70afb4d2cf37/" TargetMode="External" Id="rId517"/><Relationship Type="http://schemas.openxmlformats.org/officeDocument/2006/relationships/hyperlink" Target="https://www.commcarehq.org/a/caris-test/reports/form_data/613fc0fa-0858-4a8b-85f0-7789d3642d89/" TargetMode="External" Id="rId518"/><Relationship Type="http://schemas.openxmlformats.org/officeDocument/2006/relationships/hyperlink" Target="https://www.commcarehq.org/a/caris-test/reports/form_data/344e18d9-659b-416c-bfb6-a2662551dd27/" TargetMode="External" Id="rId519"/><Relationship Type="http://schemas.openxmlformats.org/officeDocument/2006/relationships/hyperlink" Target="https://www.commcarehq.org/a/caris-test/reports/form_data/5fe201ca-84c1-4df2-8b9f-807f41527cab/" TargetMode="External" Id="rId520"/><Relationship Type="http://schemas.openxmlformats.org/officeDocument/2006/relationships/hyperlink" Target="https://www.commcarehq.org/a/caris-test/reports/form_data/14432d38-af4b-47d7-a2a0-fb556d68ee03/" TargetMode="External" Id="rId521"/><Relationship Type="http://schemas.openxmlformats.org/officeDocument/2006/relationships/hyperlink" Target="https://www.commcarehq.org/a/caris-test/reports/form_data/85418a96-66d2-4da6-99a7-0609f2620004/" TargetMode="External" Id="rId522"/><Relationship Type="http://schemas.openxmlformats.org/officeDocument/2006/relationships/hyperlink" Target="https://www.commcarehq.org/a/caris-test/reports/form_data/5d80f1cb-7583-423c-846c-64a7469c42a3/" TargetMode="External" Id="rId523"/><Relationship Type="http://schemas.openxmlformats.org/officeDocument/2006/relationships/hyperlink" Target="https://www.commcarehq.org/a/caris-test/reports/form_data/6eb4c8ca-e187-4343-82f2-265a0bb2ade2/" TargetMode="External" Id="rId524"/><Relationship Type="http://schemas.openxmlformats.org/officeDocument/2006/relationships/hyperlink" Target="https://www.commcarehq.org/a/caris-test/reports/form_data/5344a02c-b8be-4f6d-a90a-7750a2501c87/" TargetMode="External" Id="rId525"/><Relationship Type="http://schemas.openxmlformats.org/officeDocument/2006/relationships/hyperlink" Target="https://www.commcarehq.org/a/caris-test/reports/form_data/f42b53ff-3452-4596-8bbf-c3211a05ccc5/" TargetMode="External" Id="rId526"/><Relationship Type="http://schemas.openxmlformats.org/officeDocument/2006/relationships/hyperlink" Target="https://www.commcarehq.org/a/caris-test/reports/form_data/92a925f4-58dd-4046-aa66-26f6231cd138/" TargetMode="External" Id="rId527"/><Relationship Type="http://schemas.openxmlformats.org/officeDocument/2006/relationships/hyperlink" Target="https://www.commcarehq.org/a/caris-test/reports/form_data/4bb8049d-17f3-4526-93d1-dbd00c91f66d/" TargetMode="External" Id="rId528"/><Relationship Type="http://schemas.openxmlformats.org/officeDocument/2006/relationships/hyperlink" Target="https://www.commcarehq.org/a/caris-test/reports/form_data/58286e6e-deee-48a6-b0ab-4357ec5498a1/" TargetMode="External" Id="rId529"/><Relationship Type="http://schemas.openxmlformats.org/officeDocument/2006/relationships/hyperlink" Target="https://www.commcarehq.org/a/caris-test/reports/form_data/2b1dd6ac-129c-4872-a7a2-c5f269f33b98/" TargetMode="External" Id="rId530"/><Relationship Type="http://schemas.openxmlformats.org/officeDocument/2006/relationships/hyperlink" Target="https://www.commcarehq.org/a/caris-test/reports/form_data/379802f8-a54a-4a8b-9e0b-aa754c17a5da/" TargetMode="External" Id="rId531"/><Relationship Type="http://schemas.openxmlformats.org/officeDocument/2006/relationships/hyperlink" Target="https://www.commcarehq.org/a/caris-test/reports/form_data/5cd55206-c6f5-4c32-a5a0-261c1125e696/" TargetMode="External" Id="rId532"/><Relationship Type="http://schemas.openxmlformats.org/officeDocument/2006/relationships/hyperlink" Target="https://www.commcarehq.org/a/caris-test/reports/form_data/eba1a6b1-e9c1-4dea-8588-aae9be580b6a/" TargetMode="External" Id="rId533"/><Relationship Type="http://schemas.openxmlformats.org/officeDocument/2006/relationships/hyperlink" Target="https://www.commcarehq.org/a/caris-test/reports/form_data/2a869859-9356-4630-9d54-74719edefaa4/" TargetMode="External" Id="rId534"/><Relationship Type="http://schemas.openxmlformats.org/officeDocument/2006/relationships/hyperlink" Target="https://www.commcarehq.org/a/caris-test/reports/form_data/000c10af-fbb6-4df8-8fa3-380b8530ef3e/" TargetMode="External" Id="rId535"/><Relationship Type="http://schemas.openxmlformats.org/officeDocument/2006/relationships/hyperlink" Target="https://www.commcarehq.org/a/caris-test/reports/form_data/3b758e46-03e9-468d-90e4-3fee8dc9c89d/" TargetMode="External" Id="rId536"/><Relationship Type="http://schemas.openxmlformats.org/officeDocument/2006/relationships/hyperlink" Target="https://www.commcarehq.org/a/caris-test/reports/form_data/0bc9b84d-a94c-4b09-8ed6-1c64bf6e1d32/" TargetMode="External" Id="rId537"/><Relationship Type="http://schemas.openxmlformats.org/officeDocument/2006/relationships/hyperlink" Target="https://www.commcarehq.org/a/caris-test/reports/form_data/afbb8d85-814a-42d7-bf45-7b87b3a12429/" TargetMode="External" Id="rId538"/><Relationship Type="http://schemas.openxmlformats.org/officeDocument/2006/relationships/hyperlink" Target="https://www.commcarehq.org/a/caris-test/reports/form_data/f65d3316-9136-4215-b7a6-a205651e0452/" TargetMode="External" Id="rId539"/><Relationship Type="http://schemas.openxmlformats.org/officeDocument/2006/relationships/hyperlink" Target="https://www.commcarehq.org/a/caris-test/reports/form_data/6b6ac545-d6a9-49fa-b777-1cb1d319d9a2/" TargetMode="External" Id="rId540"/><Relationship Type="http://schemas.openxmlformats.org/officeDocument/2006/relationships/hyperlink" Target="https://www.commcarehq.org/a/caris-test/reports/form_data/977988bf-c6af-422c-a53c-873ba18110f5/" TargetMode="External" Id="rId541"/><Relationship Type="http://schemas.openxmlformats.org/officeDocument/2006/relationships/hyperlink" Target="https://www.commcarehq.org/a/caris-test/reports/form_data/bb59df0f-6e88-4af2-b144-803b9031bc63/" TargetMode="External" Id="rId542"/><Relationship Type="http://schemas.openxmlformats.org/officeDocument/2006/relationships/hyperlink" Target="https://www.commcarehq.org/a/caris-test/reports/form_data/957a3d88-18c9-43b3-8401-2f796af06e73/" TargetMode="External" Id="rId543"/><Relationship Type="http://schemas.openxmlformats.org/officeDocument/2006/relationships/hyperlink" Target="https://www.commcarehq.org/a/caris-test/reports/form_data/194093ca-16c1-412d-b316-f52a72d18b83/" TargetMode="External" Id="rId544"/><Relationship Type="http://schemas.openxmlformats.org/officeDocument/2006/relationships/hyperlink" Target="https://www.commcarehq.org/a/caris-test/reports/form_data/a6a6b5a7-7ecf-4038-bdb9-0d3177a66466/" TargetMode="External" Id="rId545"/><Relationship Type="http://schemas.openxmlformats.org/officeDocument/2006/relationships/hyperlink" Target="https://www.commcarehq.org/a/caris-test/reports/form_data/74a2063d-f9e0-4c48-a7dc-fbcb9e8e8a74/" TargetMode="External" Id="rId546"/><Relationship Type="http://schemas.openxmlformats.org/officeDocument/2006/relationships/hyperlink" Target="https://www.commcarehq.org/a/caris-test/reports/form_data/23abc6bf-84d8-4f17-988d-0edbe61f5a5b/" TargetMode="External" Id="rId547"/><Relationship Type="http://schemas.openxmlformats.org/officeDocument/2006/relationships/hyperlink" Target="https://www.commcarehq.org/a/caris-test/reports/form_data/dd6897fe-4402-486c-8112-45ee38596aa6/" TargetMode="External" Id="rId548"/><Relationship Type="http://schemas.openxmlformats.org/officeDocument/2006/relationships/hyperlink" Target="https://www.commcarehq.org/a/caris-test/reports/form_data/aeff2758-54f9-4452-a273-a368a57813d5/" TargetMode="External" Id="rId549"/><Relationship Type="http://schemas.openxmlformats.org/officeDocument/2006/relationships/hyperlink" Target="https://www.commcarehq.org/a/caris-test/reports/form_data/2ec9c35e-bb40-4918-acde-fda8bf5358ab/" TargetMode="External" Id="rId550"/><Relationship Type="http://schemas.openxmlformats.org/officeDocument/2006/relationships/hyperlink" Target="https://www.commcarehq.org/a/caris-test/reports/form_data/88a8141e-7392-49f0-8874-896748aabe84/" TargetMode="External" Id="rId551"/><Relationship Type="http://schemas.openxmlformats.org/officeDocument/2006/relationships/hyperlink" Target="https://www.commcarehq.org/a/caris-test/reports/form_data/d18844f9-b05c-43dd-9c6e-4bbf8a54efd7/" TargetMode="External" Id="rId552"/><Relationship Type="http://schemas.openxmlformats.org/officeDocument/2006/relationships/hyperlink" Target="https://www.commcarehq.org/a/caris-test/reports/form_data/afc931ab-6b74-4176-b923-75417e4efdda/" TargetMode="External" Id="rId553"/><Relationship Type="http://schemas.openxmlformats.org/officeDocument/2006/relationships/hyperlink" Target="https://www.commcarehq.org/a/caris-test/reports/form_data/1f9b7672-e8c0-4fb7-8f73-a5f774bc76ac/" TargetMode="External" Id="rId554"/><Relationship Type="http://schemas.openxmlformats.org/officeDocument/2006/relationships/hyperlink" Target="https://www.commcarehq.org/a/caris-test/reports/form_data/bebd810b-6450-40e2-aa66-5b96dac4c328/" TargetMode="External" Id="rId555"/><Relationship Type="http://schemas.openxmlformats.org/officeDocument/2006/relationships/hyperlink" Target="https://www.commcarehq.org/a/caris-test/reports/form_data/96fd9816-4f85-4b63-aed3-9ec30f145c78/" TargetMode="External" Id="rId556"/><Relationship Type="http://schemas.openxmlformats.org/officeDocument/2006/relationships/hyperlink" Target="https://www.commcarehq.org/a/caris-test/reports/form_data/13a9b70c-51f5-4ab1-8d40-1888fb4dcf6a/" TargetMode="External" Id="rId557"/><Relationship Type="http://schemas.openxmlformats.org/officeDocument/2006/relationships/hyperlink" Target="https://www.commcarehq.org/a/caris-test/reports/form_data/a6c54bb2-b3fc-4bb5-84ab-bb3c0aca9806/" TargetMode="External" Id="rId558"/><Relationship Type="http://schemas.openxmlformats.org/officeDocument/2006/relationships/hyperlink" Target="https://www.commcarehq.org/a/caris-test/reports/form_data/ba303c61-9da8-4fa4-bbd6-a3149da6ae03/" TargetMode="External" Id="rId559"/><Relationship Type="http://schemas.openxmlformats.org/officeDocument/2006/relationships/hyperlink" Target="https://www.commcarehq.org/a/caris-test/reports/form_data/50336846-2a87-470a-b0fe-bc595056ba54/" TargetMode="External" Id="rId560"/><Relationship Type="http://schemas.openxmlformats.org/officeDocument/2006/relationships/hyperlink" Target="https://www.commcarehq.org/a/caris-test/reports/form_data/38744e96-92e5-46de-8d76-e1e38517f3d2/" TargetMode="External" Id="rId561"/><Relationship Type="http://schemas.openxmlformats.org/officeDocument/2006/relationships/hyperlink" Target="https://www.commcarehq.org/a/caris-test/reports/form_data/2b06eebd-e415-49b6-ba1a-c21b4895225c/" TargetMode="External" Id="rId562"/><Relationship Type="http://schemas.openxmlformats.org/officeDocument/2006/relationships/hyperlink" Target="https://www.commcarehq.org/a/caris-test/reports/form_data/b63cd372-eb9b-458a-a38d-6342019553cf/" TargetMode="External" Id="rId563"/><Relationship Type="http://schemas.openxmlformats.org/officeDocument/2006/relationships/hyperlink" Target="https://www.commcarehq.org/a/caris-test/reports/form_data/e065fb6e-b422-44a7-a35e-d4b8cbc5790f/" TargetMode="External" Id="rId564"/><Relationship Type="http://schemas.openxmlformats.org/officeDocument/2006/relationships/hyperlink" Target="https://www.commcarehq.org/a/caris-test/reports/form_data/8e8796a8-dfcd-4623-b3c1-e8e062faaf0e/" TargetMode="External" Id="rId565"/><Relationship Type="http://schemas.openxmlformats.org/officeDocument/2006/relationships/hyperlink" Target="https://www.commcarehq.org/a/caris-test/reports/form_data/ef745514-13b8-41e6-bf9a-26331ae45db6/" TargetMode="External" Id="rId566"/><Relationship Type="http://schemas.openxmlformats.org/officeDocument/2006/relationships/hyperlink" Target="https://www.commcarehq.org/a/caris-test/reports/form_data/23d720a6-3432-4b6b-8cac-4acede877999/" TargetMode="External" Id="rId567"/><Relationship Type="http://schemas.openxmlformats.org/officeDocument/2006/relationships/hyperlink" Target="https://www.commcarehq.org/a/caris-test/reports/form_data/bd15f49a-45a5-45a2-a227-63c41288120c/" TargetMode="External" Id="rId568"/><Relationship Type="http://schemas.openxmlformats.org/officeDocument/2006/relationships/hyperlink" Target="https://www.commcarehq.org/a/caris-test/reports/form_data/7b064529-c186-434b-976e-737baedfba1a/" TargetMode="External" Id="rId569"/><Relationship Type="http://schemas.openxmlformats.org/officeDocument/2006/relationships/hyperlink" Target="https://www.commcarehq.org/a/caris-test/reports/form_data/ce5b7327-5dce-4e4b-be2e-3d456482fce7/" TargetMode="External" Id="rId570"/><Relationship Type="http://schemas.openxmlformats.org/officeDocument/2006/relationships/hyperlink" Target="https://www.commcarehq.org/a/caris-test/reports/form_data/8fed7d70-fb74-4978-9a28-10607d4307d0/" TargetMode="External" Id="rId571"/><Relationship Type="http://schemas.openxmlformats.org/officeDocument/2006/relationships/hyperlink" Target="https://www.commcarehq.org/a/caris-test/reports/form_data/f1510655-ef16-48f4-ac80-0767c5b66325/" TargetMode="External" Id="rId572"/><Relationship Type="http://schemas.openxmlformats.org/officeDocument/2006/relationships/hyperlink" Target="https://www.commcarehq.org/a/caris-test/reports/form_data/ec6e19f5-80a7-4383-9c68-42e5af4b036d/" TargetMode="External" Id="rId573"/><Relationship Type="http://schemas.openxmlformats.org/officeDocument/2006/relationships/hyperlink" Target="https://www.commcarehq.org/a/caris-test/reports/form_data/aaf53d42-165a-4b88-9865-3e27b2e06c39/" TargetMode="External" Id="rId574"/><Relationship Type="http://schemas.openxmlformats.org/officeDocument/2006/relationships/hyperlink" Target="https://www.commcarehq.org/a/caris-test/reports/form_data/6b2d4762-a672-4022-8c21-43e657bef136/" TargetMode="External" Id="rId575"/><Relationship Type="http://schemas.openxmlformats.org/officeDocument/2006/relationships/hyperlink" Target="https://www.commcarehq.org/a/caris-test/reports/form_data/d710931a-0d7d-4823-a15e-901a1e23e2d1/" TargetMode="External" Id="rId576"/><Relationship Type="http://schemas.openxmlformats.org/officeDocument/2006/relationships/hyperlink" Target="https://www.commcarehq.org/a/caris-test/reports/form_data/ab262935-a557-42a1-9323-bac31bb113f7/" TargetMode="External" Id="rId577"/><Relationship Type="http://schemas.openxmlformats.org/officeDocument/2006/relationships/hyperlink" Target="https://www.commcarehq.org/a/caris-test/reports/form_data/b50317cc-f354-4850-8ab8-871209338545/" TargetMode="External" Id="rId578"/><Relationship Type="http://schemas.openxmlformats.org/officeDocument/2006/relationships/hyperlink" Target="https://www.commcarehq.org/a/caris-test/reports/form_data/cdc8756c-5101-4be9-b1b5-98299e2a74d3/" TargetMode="External" Id="rId579"/><Relationship Type="http://schemas.openxmlformats.org/officeDocument/2006/relationships/hyperlink" Target="https://www.commcarehq.org/a/caris-test/reports/form_data/23efc24c-c961-42ef-9b9a-6afdba231465/" TargetMode="External" Id="rId580"/><Relationship Type="http://schemas.openxmlformats.org/officeDocument/2006/relationships/hyperlink" Target="https://www.commcarehq.org/a/caris-test/reports/form_data/64a5e787-9761-4506-8a29-120798c6d03c/" TargetMode="External" Id="rId581"/><Relationship Type="http://schemas.openxmlformats.org/officeDocument/2006/relationships/hyperlink" Target="https://www.commcarehq.org/a/caris-test/reports/form_data/195b0ef9-61a0-4cf5-bf8e-3322f605a401/" TargetMode="External" Id="rId582"/><Relationship Type="http://schemas.openxmlformats.org/officeDocument/2006/relationships/hyperlink" Target="https://www.commcarehq.org/a/caris-test/reports/form_data/86b9944b-5f89-420a-b928-07277a4c1248/" TargetMode="External" Id="rId583"/><Relationship Type="http://schemas.openxmlformats.org/officeDocument/2006/relationships/hyperlink" Target="https://www.commcarehq.org/a/caris-test/reports/form_data/940d6a33-e2d7-4904-8f0e-5ce4bd59abd8/" TargetMode="External" Id="rId584"/><Relationship Type="http://schemas.openxmlformats.org/officeDocument/2006/relationships/hyperlink" Target="https://www.commcarehq.org/a/caris-test/reports/form_data/dbd54b49-fe29-4ffd-b431-392b9017215d/" TargetMode="External" Id="rId585"/><Relationship Type="http://schemas.openxmlformats.org/officeDocument/2006/relationships/hyperlink" Target="https://www.commcarehq.org/a/caris-test/reports/form_data/385e0977-703e-4473-9c09-b72a04d1c95f/" TargetMode="External" Id="rId586"/><Relationship Type="http://schemas.openxmlformats.org/officeDocument/2006/relationships/hyperlink" Target="https://www.commcarehq.org/a/caris-test/reports/form_data/c19cc922-fc6f-4f87-9cef-654bec2221dd/" TargetMode="External" Id="rId587"/><Relationship Type="http://schemas.openxmlformats.org/officeDocument/2006/relationships/hyperlink" Target="https://www.commcarehq.org/a/caris-test/reports/form_data/50c0d840-f5b8-4fd8-87a6-5fb0528424c6/" TargetMode="External" Id="rId588"/><Relationship Type="http://schemas.openxmlformats.org/officeDocument/2006/relationships/hyperlink" Target="https://www.commcarehq.org/a/caris-test/reports/form_data/be3b1ff2-bb17-4cf5-b5e1-1a92784b7566/" TargetMode="External" Id="rId589"/><Relationship Type="http://schemas.openxmlformats.org/officeDocument/2006/relationships/hyperlink" Target="https://www.commcarehq.org/a/caris-test/reports/form_data/b6abf2e2-ddd3-4c52-8126-0997d9e32b79/" TargetMode="External" Id="rId590"/><Relationship Type="http://schemas.openxmlformats.org/officeDocument/2006/relationships/hyperlink" Target="https://www.commcarehq.org/a/caris-test/reports/form_data/d0c2ea0f-4242-4ade-a65e-1fc148377f38/" TargetMode="External" Id="rId591"/><Relationship Type="http://schemas.openxmlformats.org/officeDocument/2006/relationships/hyperlink" Target="https://www.commcarehq.org/a/caris-test/reports/form_data/f36e248e-862b-484c-b37e-23487376cb64/" TargetMode="External" Id="rId592"/><Relationship Type="http://schemas.openxmlformats.org/officeDocument/2006/relationships/hyperlink" Target="https://www.commcarehq.org/a/caris-test/reports/form_data/408869ec-c584-4a65-b47b-f1bb6cff7f82/" TargetMode="External" Id="rId593"/><Relationship Type="http://schemas.openxmlformats.org/officeDocument/2006/relationships/hyperlink" Target="https://www.commcarehq.org/a/caris-test/reports/form_data/399ed80f-db7b-4058-8da7-63906fbd1ddc/" TargetMode="External" Id="rId594"/><Relationship Type="http://schemas.openxmlformats.org/officeDocument/2006/relationships/hyperlink" Target="https://www.commcarehq.org/a/caris-test/reports/form_data/78adae3c-effe-4987-be56-631669efff47/" TargetMode="External" Id="rId595"/><Relationship Type="http://schemas.openxmlformats.org/officeDocument/2006/relationships/hyperlink" Target="https://www.commcarehq.org/a/caris-test/reports/form_data/fdc37824-0bab-4dee-b15d-ff3879e3f613/" TargetMode="External" Id="rId596"/><Relationship Type="http://schemas.openxmlformats.org/officeDocument/2006/relationships/hyperlink" Target="https://www.commcarehq.org/a/caris-test/reports/form_data/d20f270f-8126-47f4-9a20-7d1872a75b21/" TargetMode="External" Id="rId597"/><Relationship Type="http://schemas.openxmlformats.org/officeDocument/2006/relationships/hyperlink" Target="https://www.commcarehq.org/a/caris-test/reports/form_data/a6aea7ae-9a7b-41e1-8757-4b7c440f31cd/" TargetMode="External" Id="rId598"/><Relationship Type="http://schemas.openxmlformats.org/officeDocument/2006/relationships/hyperlink" Target="https://www.commcarehq.org/a/caris-test/reports/form_data/a974fdbd-d6b8-4fee-ae52-825780ba90f5/" TargetMode="External" Id="rId599"/><Relationship Type="http://schemas.openxmlformats.org/officeDocument/2006/relationships/hyperlink" Target="https://www.commcarehq.org/a/caris-test/reports/form_data/f3927dc0-f27a-44a7-8378-09c61543cd4f/" TargetMode="External" Id="rId600"/><Relationship Type="http://schemas.openxmlformats.org/officeDocument/2006/relationships/hyperlink" Target="https://www.commcarehq.org/a/caris-test/reports/form_data/30f94668-5960-44c5-93c6-a57daaa565da/" TargetMode="External" Id="rId601"/><Relationship Type="http://schemas.openxmlformats.org/officeDocument/2006/relationships/hyperlink" Target="https://www.commcarehq.org/a/caris-test/reports/form_data/a62a08d6-770d-467a-b380-1333ed3b6029/" TargetMode="External" Id="rId602"/><Relationship Type="http://schemas.openxmlformats.org/officeDocument/2006/relationships/hyperlink" Target="https://www.commcarehq.org/a/caris-test/reports/form_data/e259153c-debc-42ad-82ce-20efbcd74c38/" TargetMode="External" Id="rId603"/><Relationship Type="http://schemas.openxmlformats.org/officeDocument/2006/relationships/hyperlink" Target="https://www.commcarehq.org/a/caris-test/reports/form_data/088d80e3-2fcb-4b45-971d-ea76b23186af/" TargetMode="External" Id="rId604"/><Relationship Type="http://schemas.openxmlformats.org/officeDocument/2006/relationships/hyperlink" Target="https://www.commcarehq.org/a/caris-test/reports/form_data/82e75b8e-d808-412e-8901-2efd3e080ba1/" TargetMode="External" Id="rId605"/><Relationship Type="http://schemas.openxmlformats.org/officeDocument/2006/relationships/hyperlink" Target="https://www.commcarehq.org/a/caris-test/reports/form_data/71ab8c27-f395-4287-a222-66b63278091d/" TargetMode="External" Id="rId606"/><Relationship Type="http://schemas.openxmlformats.org/officeDocument/2006/relationships/hyperlink" Target="https://www.commcarehq.org/a/caris-test/reports/form_data/a3dffbd5-44ae-4851-9a4a-57a04f22d964/" TargetMode="External" Id="rId607"/><Relationship Type="http://schemas.openxmlformats.org/officeDocument/2006/relationships/hyperlink" Target="https://www.commcarehq.org/a/caris-test/reports/form_data/c117ecbb-fcb3-4de2-af5d-de6ca69e3646/" TargetMode="External" Id="rId608"/><Relationship Type="http://schemas.openxmlformats.org/officeDocument/2006/relationships/hyperlink" Target="https://www.commcarehq.org/a/caris-test/reports/form_data/6f7eac5f-a244-4beb-ad99-917f83adf698/" TargetMode="External" Id="rId609"/><Relationship Type="http://schemas.openxmlformats.org/officeDocument/2006/relationships/hyperlink" Target="https://www.commcarehq.org/a/caris-test/reports/form_data/86436fbc-b619-4976-98e6-65acb7caef0c/" TargetMode="External" Id="rId610"/><Relationship Type="http://schemas.openxmlformats.org/officeDocument/2006/relationships/hyperlink" Target="https://www.commcarehq.org/a/caris-test/reports/form_data/9195bc2a-8fc3-4a28-b334-9be8421a577e/" TargetMode="External" Id="rId611"/><Relationship Type="http://schemas.openxmlformats.org/officeDocument/2006/relationships/hyperlink" Target="https://www.commcarehq.org/a/caris-test/reports/form_data/0fece0e9-08bd-4092-a19e-6e40a200d414/" TargetMode="External" Id="rId612"/><Relationship Type="http://schemas.openxmlformats.org/officeDocument/2006/relationships/hyperlink" Target="https://www.commcarehq.org/a/caris-test/reports/form_data/3234a33a-311b-4ddc-aa4f-84602fcba34d/" TargetMode="External" Id="rId613"/><Relationship Type="http://schemas.openxmlformats.org/officeDocument/2006/relationships/hyperlink" Target="https://www.commcarehq.org/a/caris-test/reports/form_data/5ee73d02-fe73-4c1f-92c5-35fdf02a7610/" TargetMode="External" Id="rId614"/><Relationship Type="http://schemas.openxmlformats.org/officeDocument/2006/relationships/hyperlink" Target="https://www.commcarehq.org/a/caris-test/reports/form_data/b2fe4888-2da5-43e2-b7d8-892a347e350f/" TargetMode="External" Id="rId615"/><Relationship Type="http://schemas.openxmlformats.org/officeDocument/2006/relationships/hyperlink" Target="https://www.commcarehq.org/a/caris-test/reports/form_data/2f4f0b4e-ec03-401d-8e5a-15d2eedd0f46/" TargetMode="External" Id="rId616"/><Relationship Type="http://schemas.openxmlformats.org/officeDocument/2006/relationships/hyperlink" Target="https://www.commcarehq.org/a/caris-test/reports/form_data/72d01f75-df4a-4199-b5dd-a0e46b17f804/" TargetMode="External" Id="rId617"/><Relationship Type="http://schemas.openxmlformats.org/officeDocument/2006/relationships/hyperlink" Target="https://www.commcarehq.org/a/caris-test/reports/form_data/25c4f0bc-d10c-4649-9ec3-fe478019d078/" TargetMode="External" Id="rId618"/><Relationship Type="http://schemas.openxmlformats.org/officeDocument/2006/relationships/hyperlink" Target="https://www.commcarehq.org/a/caris-test/reports/form_data/00c3e670-b6d0-4296-b599-92d4593ffa7c/" TargetMode="External" Id="rId619"/><Relationship Type="http://schemas.openxmlformats.org/officeDocument/2006/relationships/hyperlink" Target="https://www.commcarehq.org/a/caris-test/reports/form_data/902015af-6876-403b-9f72-ebc86ce8ffa5/" TargetMode="External" Id="rId620"/><Relationship Type="http://schemas.openxmlformats.org/officeDocument/2006/relationships/hyperlink" Target="https://www.commcarehq.org/a/caris-test/reports/form_data/d936cee8-8bf0-4000-8d4b-eceb1842f531/" TargetMode="External" Id="rId621"/><Relationship Type="http://schemas.openxmlformats.org/officeDocument/2006/relationships/hyperlink" Target="https://www.commcarehq.org/a/caris-test/reports/form_data/97afe986-290c-4140-8e38-c0cf9937dc5f/" TargetMode="External" Id="rId622"/><Relationship Type="http://schemas.openxmlformats.org/officeDocument/2006/relationships/hyperlink" Target="https://www.commcarehq.org/a/caris-test/reports/form_data/92c4ec33-91dd-4077-b626-dab171506a77/" TargetMode="External" Id="rId623"/><Relationship Type="http://schemas.openxmlformats.org/officeDocument/2006/relationships/hyperlink" Target="https://www.commcarehq.org/a/caris-test/reports/form_data/08e93add-12d1-4823-9715-f881f6243258/" TargetMode="External" Id="rId624"/><Relationship Type="http://schemas.openxmlformats.org/officeDocument/2006/relationships/hyperlink" Target="https://www.commcarehq.org/a/caris-test/reports/form_data/03eed3f8-e5f9-45b1-8e5a-4032de8a6c17/" TargetMode="External" Id="rId625"/><Relationship Type="http://schemas.openxmlformats.org/officeDocument/2006/relationships/hyperlink" Target="https://www.commcarehq.org/a/caris-test/reports/form_data/fcf1d7d3-4cc6-4866-9dcf-3f7682b4d9be/" TargetMode="External" Id="rId626"/><Relationship Type="http://schemas.openxmlformats.org/officeDocument/2006/relationships/hyperlink" Target="https://www.commcarehq.org/a/caris-test/reports/form_data/88410816-71a1-4e80-a2b5-ee4242c890af/" TargetMode="External" Id="rId627"/><Relationship Type="http://schemas.openxmlformats.org/officeDocument/2006/relationships/hyperlink" Target="https://www.commcarehq.org/a/caris-test/reports/form_data/6a4d7ba6-1145-4c11-976d-81ef6400f4bc/" TargetMode="External" Id="rId628"/><Relationship Type="http://schemas.openxmlformats.org/officeDocument/2006/relationships/hyperlink" Target="https://www.commcarehq.org/a/caris-test/reports/form_data/0d936131-753c-4e4f-83e8-7395bc8d1c24/" TargetMode="External" Id="rId629"/><Relationship Type="http://schemas.openxmlformats.org/officeDocument/2006/relationships/hyperlink" Target="https://www.commcarehq.org/a/caris-test/reports/form_data/41dc9942-13d2-48f3-abc1-f6129406e806/" TargetMode="External" Id="rId630"/><Relationship Type="http://schemas.openxmlformats.org/officeDocument/2006/relationships/hyperlink" Target="https://www.commcarehq.org/a/caris-test/reports/form_data/b944f17c-1c8b-46c0-ac2d-0db5102e0820/" TargetMode="External" Id="rId631"/><Relationship Type="http://schemas.openxmlformats.org/officeDocument/2006/relationships/hyperlink" Target="https://www.commcarehq.org/a/caris-test/reports/form_data/a25f0b28-6759-4cea-b4c0-b95e20a0dec6/" TargetMode="External" Id="rId632"/><Relationship Type="http://schemas.openxmlformats.org/officeDocument/2006/relationships/hyperlink" Target="https://www.commcarehq.org/a/caris-test/reports/form_data/eaae1012-9f2c-43ab-8b43-c537cf2562ac/" TargetMode="External" Id="rId633"/><Relationship Type="http://schemas.openxmlformats.org/officeDocument/2006/relationships/hyperlink" Target="https://www.commcarehq.org/a/caris-test/reports/form_data/88b4d545-7597-47a1-9d6f-808ef0be1491/" TargetMode="External" Id="rId634"/><Relationship Type="http://schemas.openxmlformats.org/officeDocument/2006/relationships/hyperlink" Target="https://www.commcarehq.org/a/caris-test/reports/form_data/016fafd4-2cfe-4c4e-81d1-ab245d808700/" TargetMode="External" Id="rId635"/><Relationship Type="http://schemas.openxmlformats.org/officeDocument/2006/relationships/hyperlink" Target="https://www.commcarehq.org/a/caris-test/reports/form_data/8afa1e3d-82b2-4ae3-95b6-1def5278c847/" TargetMode="External" Id="rId636"/><Relationship Type="http://schemas.openxmlformats.org/officeDocument/2006/relationships/hyperlink" Target="https://www.commcarehq.org/a/caris-test/reports/form_data/87b13ba5-0ad2-4336-92c4-08eb6572d60e/" TargetMode="External" Id="rId637"/><Relationship Type="http://schemas.openxmlformats.org/officeDocument/2006/relationships/hyperlink" Target="https://www.commcarehq.org/a/caris-test/reports/form_data/1a9e0a9c-17b7-4cce-bd28-4b3f7f4c2316/" TargetMode="External" Id="rId638"/><Relationship Type="http://schemas.openxmlformats.org/officeDocument/2006/relationships/hyperlink" Target="https://www.commcarehq.org/a/caris-test/reports/form_data/af443d2f-13c8-470a-9722-4944f3f62bba/" TargetMode="External" Id="rId639"/><Relationship Type="http://schemas.openxmlformats.org/officeDocument/2006/relationships/hyperlink" Target="https://www.commcarehq.org/a/caris-test/reports/form_data/a1105d69-6ea8-4668-8398-b84652d3f603/" TargetMode="External" Id="rId640"/><Relationship Type="http://schemas.openxmlformats.org/officeDocument/2006/relationships/hyperlink" Target="https://www.commcarehq.org/a/caris-test/reports/form_data/cf7ef5f8-3f11-4159-a35a-d684ffe4d1a4/" TargetMode="External" Id="rId641"/><Relationship Type="http://schemas.openxmlformats.org/officeDocument/2006/relationships/hyperlink" Target="https://www.commcarehq.org/a/caris-test/reports/form_data/c9f949a8-eb78-4ae8-8706-7416c5884b19/" TargetMode="External" Id="rId642"/><Relationship Type="http://schemas.openxmlformats.org/officeDocument/2006/relationships/hyperlink" Target="https://www.commcarehq.org/a/caris-test/reports/form_data/5408d53e-2552-400e-b9c8-daa2fab1f220/" TargetMode="External" Id="rId643"/><Relationship Type="http://schemas.openxmlformats.org/officeDocument/2006/relationships/hyperlink" Target="https://www.commcarehq.org/a/caris-test/reports/form_data/ad0b6c97-3be7-4824-9c60-0cc9a100d2a8/" TargetMode="External" Id="rId644"/><Relationship Type="http://schemas.openxmlformats.org/officeDocument/2006/relationships/hyperlink" Target="https://www.commcarehq.org/a/caris-test/reports/form_data/5c73ba61-a9d6-4843-b6a6-9892abf79eb7/" TargetMode="External" Id="rId645"/><Relationship Type="http://schemas.openxmlformats.org/officeDocument/2006/relationships/hyperlink" Target="https://www.commcarehq.org/a/caris-test/reports/form_data/b40b1daf-0ae3-42ca-aef5-d47b7712c0c2/" TargetMode="External" Id="rId646"/><Relationship Type="http://schemas.openxmlformats.org/officeDocument/2006/relationships/hyperlink" Target="https://www.commcarehq.org/a/caris-test/reports/form_data/3dd75640-13c1-4cff-8275-d46937625a14/" TargetMode="External" Id="rId647"/><Relationship Type="http://schemas.openxmlformats.org/officeDocument/2006/relationships/hyperlink" Target="https://www.commcarehq.org/a/caris-test/reports/form_data/68abf0c1-556e-4b57-b21b-97b7e48042db/" TargetMode="External" Id="rId648"/><Relationship Type="http://schemas.openxmlformats.org/officeDocument/2006/relationships/hyperlink" Target="https://www.commcarehq.org/a/caris-test/reports/form_data/08576084-752f-44a8-969a-b99309baf455/" TargetMode="External" Id="rId649"/><Relationship Type="http://schemas.openxmlformats.org/officeDocument/2006/relationships/hyperlink" Target="https://www.commcarehq.org/a/caris-test/reports/form_data/022b0b3e-0caa-4428-b54c-333fe59eee09/" TargetMode="External" Id="rId650"/><Relationship Type="http://schemas.openxmlformats.org/officeDocument/2006/relationships/hyperlink" Target="https://www.commcarehq.org/a/caris-test/reports/form_data/3cbebd64-f74f-4dbd-8694-59658a550f4c/" TargetMode="External" Id="rId651"/><Relationship Type="http://schemas.openxmlformats.org/officeDocument/2006/relationships/hyperlink" Target="https://www.commcarehq.org/a/caris-test/reports/form_data/dafd191f-aef5-4434-876e-adb108b81ddb/" TargetMode="External" Id="rId652"/><Relationship Type="http://schemas.openxmlformats.org/officeDocument/2006/relationships/hyperlink" Target="https://www.commcarehq.org/a/caris-test/reports/form_data/1098e642-3433-4430-9fbb-25826af3a660/" TargetMode="External" Id="rId653"/><Relationship Type="http://schemas.openxmlformats.org/officeDocument/2006/relationships/hyperlink" Target="https://www.commcarehq.org/a/caris-test/reports/form_data/2e8e4263-aabf-4657-bf23-fd53e05325e0/" TargetMode="External" Id="rId654"/><Relationship Type="http://schemas.openxmlformats.org/officeDocument/2006/relationships/hyperlink" Target="https://www.commcarehq.org/a/caris-test/reports/form_data/f68a3735-e4ec-44ed-8172-c6f697581801/" TargetMode="External" Id="rId655"/><Relationship Type="http://schemas.openxmlformats.org/officeDocument/2006/relationships/hyperlink" Target="https://www.commcarehq.org/a/caris-test/reports/form_data/f590742f-1067-47c2-9e30-b08aca411c06/" TargetMode="External" Id="rId656"/><Relationship Type="http://schemas.openxmlformats.org/officeDocument/2006/relationships/hyperlink" Target="https://www.commcarehq.org/a/caris-test/reports/form_data/7b412fac-6ecf-42c6-8c63-4a60cf3bb692/" TargetMode="External" Id="rId657"/><Relationship Type="http://schemas.openxmlformats.org/officeDocument/2006/relationships/hyperlink" Target="https://www.commcarehq.org/a/caris-test/reports/form_data/53cabae2-9cc6-4623-9f11-d3e1ce7e787f/" TargetMode="External" Id="rId658"/><Relationship Type="http://schemas.openxmlformats.org/officeDocument/2006/relationships/hyperlink" Target="https://www.commcarehq.org/a/caris-test/reports/form_data/83602c86-711e-42b6-94bc-ea98cb5df70d/" TargetMode="External" Id="rId659"/><Relationship Type="http://schemas.openxmlformats.org/officeDocument/2006/relationships/hyperlink" Target="https://www.commcarehq.org/a/caris-test/reports/form_data/b97166a1-bc46-400b-be02-3075a96af409/" TargetMode="External" Id="rId660"/><Relationship Type="http://schemas.openxmlformats.org/officeDocument/2006/relationships/hyperlink" Target="https://www.commcarehq.org/a/caris-test/reports/form_data/2fbf9e75-45d2-4dd9-87df-d0fdbcea4239/" TargetMode="External" Id="rId661"/><Relationship Type="http://schemas.openxmlformats.org/officeDocument/2006/relationships/hyperlink" Target="https://www.commcarehq.org/a/caris-test/reports/form_data/5aa9e58f-881f-4d3f-8e40-6d2fbf0871d4/" TargetMode="External" Id="rId662"/><Relationship Type="http://schemas.openxmlformats.org/officeDocument/2006/relationships/hyperlink" Target="https://www.commcarehq.org/a/caris-test/reports/form_data/910ba567-a3b3-44d6-9534-ff285d5696d1/" TargetMode="External" Id="rId663"/><Relationship Type="http://schemas.openxmlformats.org/officeDocument/2006/relationships/hyperlink" Target="https://www.commcarehq.org/a/caris-test/reports/form_data/74a02037-e2e1-4e5c-b40b-69cadc7dffa9/" TargetMode="External" Id="rId664"/><Relationship Type="http://schemas.openxmlformats.org/officeDocument/2006/relationships/hyperlink" Target="https://www.commcarehq.org/a/caris-test/reports/form_data/c719b5cc-bb87-4a57-9040-f3d7d5aacad5/" TargetMode="External" Id="rId665"/><Relationship Type="http://schemas.openxmlformats.org/officeDocument/2006/relationships/hyperlink" Target="https://www.commcarehq.org/a/caris-test/reports/form_data/6630463f-0d98-4a6d-bddb-72974598ba41/" TargetMode="External" Id="rId666"/><Relationship Type="http://schemas.openxmlformats.org/officeDocument/2006/relationships/hyperlink" Target="https://www.commcarehq.org/a/caris-test/reports/form_data/f622485f-53f3-4dea-b75a-c5b8bca0326f/" TargetMode="External" Id="rId667"/><Relationship Type="http://schemas.openxmlformats.org/officeDocument/2006/relationships/hyperlink" Target="https://www.commcarehq.org/a/caris-test/reports/form_data/2698b71c-7bfb-4067-a8c9-f49c1f9ed1d2/" TargetMode="External" Id="rId668"/><Relationship Type="http://schemas.openxmlformats.org/officeDocument/2006/relationships/hyperlink" Target="https://www.commcarehq.org/a/caris-test/reports/form_data/8aa01a33-5f90-4280-b2e5-12d24da112db/" TargetMode="External" Id="rId669"/><Relationship Type="http://schemas.openxmlformats.org/officeDocument/2006/relationships/hyperlink" Target="https://www.commcarehq.org/a/caris-test/reports/form_data/a3e6b4bc-cd41-4d59-b5d8-1366c2fdf948/" TargetMode="External" Id="rId670"/><Relationship Type="http://schemas.openxmlformats.org/officeDocument/2006/relationships/hyperlink" Target="https://www.commcarehq.org/a/caris-test/reports/form_data/6fa251f4-2b31-4972-987f-e8a61182eaa3/" TargetMode="External" Id="rId671"/><Relationship Type="http://schemas.openxmlformats.org/officeDocument/2006/relationships/hyperlink" Target="https://www.commcarehq.org/a/caris-test/reports/form_data/b45610da-975b-469a-a0ef-9751eebf2ec7/" TargetMode="External" Id="rId672"/><Relationship Type="http://schemas.openxmlformats.org/officeDocument/2006/relationships/hyperlink" Target="https://www.commcarehq.org/a/caris-test/reports/form_data/0262b4cb-36dc-4e06-baa9-687b1c9dfc57/" TargetMode="External" Id="rId673"/><Relationship Type="http://schemas.openxmlformats.org/officeDocument/2006/relationships/hyperlink" Target="https://www.commcarehq.org/a/caris-test/reports/form_data/efa516e9-1d22-44ae-ade1-931bb1717910/" TargetMode="External" Id="rId674"/><Relationship Type="http://schemas.openxmlformats.org/officeDocument/2006/relationships/hyperlink" Target="https://www.commcarehq.org/a/caris-test/reports/form_data/ffc26b3a-5494-4c56-b374-0291d3ea499c/" TargetMode="External" Id="rId675"/><Relationship Type="http://schemas.openxmlformats.org/officeDocument/2006/relationships/hyperlink" Target="https://www.commcarehq.org/a/caris-test/reports/form_data/b38b62a5-eab0-4a26-badd-5c48f25f8d20/" TargetMode="External" Id="rId676"/><Relationship Type="http://schemas.openxmlformats.org/officeDocument/2006/relationships/hyperlink" Target="https://www.commcarehq.org/a/caris-test/reports/form_data/07d3bb68-6a17-44ad-8c36-999f74dfd984/" TargetMode="External" Id="rId677"/><Relationship Type="http://schemas.openxmlformats.org/officeDocument/2006/relationships/hyperlink" Target="https://www.commcarehq.org/a/caris-test/reports/form_data/806fa7c5-7d65-4ed1-9911-69f25b317def/" TargetMode="External" Id="rId678"/><Relationship Type="http://schemas.openxmlformats.org/officeDocument/2006/relationships/hyperlink" Target="https://www.commcarehq.org/a/caris-test/reports/form_data/eeff30ed-0f51-4dbc-b9a4-b8f023fd8f34/" TargetMode="External" Id="rId679"/><Relationship Type="http://schemas.openxmlformats.org/officeDocument/2006/relationships/hyperlink" Target="https://www.commcarehq.org/a/caris-test/reports/form_data/5b001060-3bd8-4b50-80be-74cc984bff59/" TargetMode="External" Id="rId680"/><Relationship Type="http://schemas.openxmlformats.org/officeDocument/2006/relationships/hyperlink" Target="https://www.commcarehq.org/a/caris-test/reports/form_data/2e9e827d-888a-40e8-9e57-f133f8b6d6ab/" TargetMode="External" Id="rId681"/><Relationship Type="http://schemas.openxmlformats.org/officeDocument/2006/relationships/hyperlink" Target="https://www.commcarehq.org/a/caris-test/reports/form_data/64d350f0-a19d-4d77-8f1f-52574b89e657/" TargetMode="External" Id="rId682"/><Relationship Type="http://schemas.openxmlformats.org/officeDocument/2006/relationships/hyperlink" Target="https://www.commcarehq.org/a/caris-test/reports/form_data/4f1bcf91-4dd9-4c8b-b931-b342a16b015e/" TargetMode="External" Id="rId683"/><Relationship Type="http://schemas.openxmlformats.org/officeDocument/2006/relationships/hyperlink" Target="https://www.commcarehq.org/a/caris-test/reports/form_data/6deb402c-68a1-46ef-a05b-9b60d4732637/" TargetMode="External" Id="rId684"/><Relationship Type="http://schemas.openxmlformats.org/officeDocument/2006/relationships/hyperlink" Target="https://www.commcarehq.org/a/caris-test/reports/form_data/e99f71cd-b8cb-4a3d-95f4-5b79464ea46f/" TargetMode="External" Id="rId685"/><Relationship Type="http://schemas.openxmlformats.org/officeDocument/2006/relationships/hyperlink" Target="https://www.commcarehq.org/a/caris-test/reports/form_data/ccbc80c7-a033-4495-8b92-ef09115232ae/" TargetMode="External" Id="rId686"/><Relationship Type="http://schemas.openxmlformats.org/officeDocument/2006/relationships/hyperlink" Target="https://www.commcarehq.org/a/caris-test/reports/form_data/e8f2d449-40f4-4f72-a293-1b4aaf464e68/" TargetMode="External" Id="rId687"/><Relationship Type="http://schemas.openxmlformats.org/officeDocument/2006/relationships/hyperlink" Target="https://www.commcarehq.org/a/caris-test/reports/form_data/2fe4c22c-18c8-4466-b5a3-38c60a68db76/" TargetMode="External" Id="rId688"/><Relationship Type="http://schemas.openxmlformats.org/officeDocument/2006/relationships/hyperlink" Target="https://www.commcarehq.org/a/caris-test/reports/form_data/afdc39ae-b0d1-4b51-9f41-a724c51f1d93/" TargetMode="External" Id="rId689"/><Relationship Type="http://schemas.openxmlformats.org/officeDocument/2006/relationships/hyperlink" Target="https://www.commcarehq.org/a/caris-test/reports/form_data/fc046e18-8332-4ada-8fdf-19b9b20005ce/" TargetMode="External" Id="rId690"/><Relationship Type="http://schemas.openxmlformats.org/officeDocument/2006/relationships/hyperlink" Target="https://www.commcarehq.org/a/caris-test/reports/form_data/75885b50-02c9-411a-b88c-d8e0b96d5483/" TargetMode="External" Id="rId691"/><Relationship Type="http://schemas.openxmlformats.org/officeDocument/2006/relationships/hyperlink" Target="https://www.commcarehq.org/a/caris-test/reports/form_data/69964087-4572-4c00-8cdc-9a45caf9849a/" TargetMode="External" Id="rId692"/><Relationship Type="http://schemas.openxmlformats.org/officeDocument/2006/relationships/hyperlink" Target="https://www.commcarehq.org/a/caris-test/reports/form_data/33b07d21-9b8b-419f-a9e4-070c340f215b/" TargetMode="External" Id="rId693"/><Relationship Type="http://schemas.openxmlformats.org/officeDocument/2006/relationships/hyperlink" Target="https://www.commcarehq.org/a/caris-test/reports/form_data/074d2c39-c183-47a2-abe9-2b7dac971d2b/" TargetMode="External" Id="rId694"/><Relationship Type="http://schemas.openxmlformats.org/officeDocument/2006/relationships/hyperlink" Target="https://www.commcarehq.org/a/caris-test/reports/form_data/9eb42c54-f97f-43d5-8df7-6a909f35f839/" TargetMode="External" Id="rId695"/><Relationship Type="http://schemas.openxmlformats.org/officeDocument/2006/relationships/hyperlink" Target="https://www.commcarehq.org/a/caris-test/reports/form_data/f275487a-a73e-47da-b616-06bc6626fe76/" TargetMode="External" Id="rId696"/><Relationship Type="http://schemas.openxmlformats.org/officeDocument/2006/relationships/hyperlink" Target="https://www.commcarehq.org/a/caris-test/reports/form_data/077185a4-82f0-4c78-bafb-71e965367b4f/" TargetMode="External" Id="rId697"/><Relationship Type="http://schemas.openxmlformats.org/officeDocument/2006/relationships/hyperlink" Target="https://www.commcarehq.org/a/caris-test/reports/form_data/073cf584-e84c-47ed-8e88-e88770ba81ce/" TargetMode="External" Id="rId698"/><Relationship Type="http://schemas.openxmlformats.org/officeDocument/2006/relationships/hyperlink" Target="https://www.commcarehq.org/a/caris-test/reports/form_data/f5f0e8eb-3c7d-41ee-8f9b-38f64b3335bf/" TargetMode="External" Id="rId699"/><Relationship Type="http://schemas.openxmlformats.org/officeDocument/2006/relationships/hyperlink" Target="https://www.commcarehq.org/a/caris-test/reports/form_data/ebbcb1ed-895c-4d7f-bdba-7f8783e513a5/" TargetMode="External" Id="rId700"/><Relationship Type="http://schemas.openxmlformats.org/officeDocument/2006/relationships/hyperlink" Target="https://www.commcarehq.org/a/caris-test/reports/form_data/2981fc6b-6a48-4264-9697-4c405743bde1/" TargetMode="External" Id="rId701"/><Relationship Type="http://schemas.openxmlformats.org/officeDocument/2006/relationships/hyperlink" Target="https://www.commcarehq.org/a/caris-test/reports/form_data/ae873e14-28fd-4dd4-b3a9-555e414496cb/" TargetMode="External" Id="rId702"/><Relationship Type="http://schemas.openxmlformats.org/officeDocument/2006/relationships/hyperlink" Target="https://www.commcarehq.org/a/caris-test/reports/form_data/b028f36a-3a8a-4395-b46d-bdc3954ffc15/" TargetMode="External" Id="rId703"/><Relationship Type="http://schemas.openxmlformats.org/officeDocument/2006/relationships/hyperlink" Target="https://www.commcarehq.org/a/caris-test/reports/form_data/03c8a1f6-4697-441d-b2d3-9dddc801596b/" TargetMode="External" Id="rId704"/><Relationship Type="http://schemas.openxmlformats.org/officeDocument/2006/relationships/hyperlink" Target="https://www.commcarehq.org/a/caris-test/reports/form_data/5be30468-9964-4af0-b1db-4f4dfbd01885/" TargetMode="External" Id="rId705"/><Relationship Type="http://schemas.openxmlformats.org/officeDocument/2006/relationships/hyperlink" Target="https://www.commcarehq.org/a/caris-test/reports/form_data/377c3621-436a-40c1-91f9-554b0d4928a1/" TargetMode="External" Id="rId706"/><Relationship Type="http://schemas.openxmlformats.org/officeDocument/2006/relationships/hyperlink" Target="https://www.commcarehq.org/a/caris-test/reports/form_data/1484827f-8ae6-4279-96fc-83317b5329da/" TargetMode="External" Id="rId707"/><Relationship Type="http://schemas.openxmlformats.org/officeDocument/2006/relationships/hyperlink" Target="https://www.commcarehq.org/a/caris-test/reports/form_data/b97645e2-7f84-4bb7-8eb0-967b405b7171/" TargetMode="External" Id="rId708"/><Relationship Type="http://schemas.openxmlformats.org/officeDocument/2006/relationships/hyperlink" Target="https://www.commcarehq.org/a/caris-test/reports/form_data/d1f5ac44-7da0-48dd-a30b-70506da48309/" TargetMode="External" Id="rId709"/><Relationship Type="http://schemas.openxmlformats.org/officeDocument/2006/relationships/hyperlink" Target="https://www.commcarehq.org/a/caris-test/reports/form_data/b6b49698-1080-45d3-9cd6-c107095816f3/" TargetMode="External" Id="rId710"/><Relationship Type="http://schemas.openxmlformats.org/officeDocument/2006/relationships/hyperlink" Target="https://www.commcarehq.org/a/caris-test/reports/form_data/fc2fa613-5cd2-414e-b6b4-6e7cf3edef5b/" TargetMode="External" Id="rId711"/><Relationship Type="http://schemas.openxmlformats.org/officeDocument/2006/relationships/hyperlink" Target="https://www.commcarehq.org/a/caris-test/reports/form_data/f844b115-1033-41f2-a0c6-d99e664fdcc7/" TargetMode="External" Id="rId712"/><Relationship Type="http://schemas.openxmlformats.org/officeDocument/2006/relationships/hyperlink" Target="https://www.commcarehq.org/a/caris-test/reports/form_data/abdabecd-ba92-447c-a9da-7c1b02675442/" TargetMode="External" Id="rId713"/><Relationship Type="http://schemas.openxmlformats.org/officeDocument/2006/relationships/hyperlink" Target="https://www.commcarehq.org/a/caris-test/reports/form_data/ebc368c0-c4b7-491a-8509-afb6c6a0e2ea/" TargetMode="External" Id="rId714"/><Relationship Type="http://schemas.openxmlformats.org/officeDocument/2006/relationships/hyperlink" Target="https://www.commcarehq.org/a/caris-test/reports/form_data/1ce2ea40-59e3-445e-86b8-952bd924b493/" TargetMode="External" Id="rId715"/><Relationship Type="http://schemas.openxmlformats.org/officeDocument/2006/relationships/hyperlink" Target="https://www.commcarehq.org/a/caris-test/reports/form_data/265c4b4d-936c-4917-a4f0-814cdbc319ad/" TargetMode="External" Id="rId716"/><Relationship Type="http://schemas.openxmlformats.org/officeDocument/2006/relationships/hyperlink" Target="https://www.commcarehq.org/a/caris-test/reports/form_data/2b487f58-f0fe-4611-938e-337d43983207/" TargetMode="External" Id="rId717"/><Relationship Type="http://schemas.openxmlformats.org/officeDocument/2006/relationships/hyperlink" Target="https://www.commcarehq.org/a/caris-test/reports/form_data/e3264639-96fa-4f60-836c-dfec4c585127/" TargetMode="External" Id="rId718"/><Relationship Type="http://schemas.openxmlformats.org/officeDocument/2006/relationships/hyperlink" Target="https://www.commcarehq.org/a/caris-test/reports/form_data/936f49b8-91fb-4cc8-abcc-2c81eb1275e8/" TargetMode="External" Id="rId719"/><Relationship Type="http://schemas.openxmlformats.org/officeDocument/2006/relationships/hyperlink" Target="https://www.commcarehq.org/a/caris-test/reports/form_data/ab40dc76-8575-4f83-9e0e-0fb38c023013/" TargetMode="External" Id="rId720"/><Relationship Type="http://schemas.openxmlformats.org/officeDocument/2006/relationships/hyperlink" Target="https://www.commcarehq.org/a/caris-test/reports/form_data/95742c3f-5136-462d-8443-cd5a03d2ca0f/" TargetMode="External" Id="rId721"/><Relationship Type="http://schemas.openxmlformats.org/officeDocument/2006/relationships/hyperlink" Target="https://www.commcarehq.org/a/caris-test/reports/form_data/eee53ab5-7a76-4a79-b6b9-7d07a52ea57b/" TargetMode="External" Id="rId722"/><Relationship Type="http://schemas.openxmlformats.org/officeDocument/2006/relationships/hyperlink" Target="https://www.commcarehq.org/a/caris-test/reports/form_data/b44d4697-4607-4715-a237-71ec36a2cee9/" TargetMode="External" Id="rId723"/><Relationship Type="http://schemas.openxmlformats.org/officeDocument/2006/relationships/hyperlink" Target="https://www.commcarehq.org/a/caris-test/reports/form_data/117f3433-56eb-475b-b92e-604e3e9823c2/" TargetMode="External" Id="rId724"/><Relationship Type="http://schemas.openxmlformats.org/officeDocument/2006/relationships/hyperlink" Target="https://www.commcarehq.org/a/caris-test/reports/form_data/9495b890-001b-4a85-9ae7-874f707b8f1a/" TargetMode="External" Id="rId725"/><Relationship Type="http://schemas.openxmlformats.org/officeDocument/2006/relationships/hyperlink" Target="https://www.commcarehq.org/a/caris-test/reports/form_data/7a817bce-f1bf-42a4-8e21-c9b8c39b8cf5/" TargetMode="External" Id="rId726"/><Relationship Type="http://schemas.openxmlformats.org/officeDocument/2006/relationships/hyperlink" Target="https://www.commcarehq.org/a/caris-test/reports/form_data/04f271e4-e65d-43d1-9fa1-89597f8de2c6/" TargetMode="External" Id="rId727"/><Relationship Type="http://schemas.openxmlformats.org/officeDocument/2006/relationships/hyperlink" Target="https://www.commcarehq.org/a/caris-test/reports/form_data/eff9a4d6-b126-4983-bbba-5f563f06a43d/" TargetMode="External" Id="rId728"/><Relationship Type="http://schemas.openxmlformats.org/officeDocument/2006/relationships/hyperlink" Target="https://www.commcarehq.org/a/caris-test/reports/form_data/e5ca9d34-99f0-4b32-929b-7393607f0405/" TargetMode="External" Id="rId729"/><Relationship Type="http://schemas.openxmlformats.org/officeDocument/2006/relationships/hyperlink" Target="https://www.commcarehq.org/a/caris-test/reports/form_data/4866d017-8188-495a-a5e8-bf89521b2ca1/" TargetMode="External" Id="rId730"/><Relationship Type="http://schemas.openxmlformats.org/officeDocument/2006/relationships/hyperlink" Target="https://www.commcarehq.org/a/caris-test/reports/form_data/35afe0ea-b073-40cf-a82a-952ee139c8a1/" TargetMode="External" Id="rId731"/><Relationship Type="http://schemas.openxmlformats.org/officeDocument/2006/relationships/hyperlink" Target="https://www.commcarehq.org/a/caris-test/reports/form_data/45a3d2db-4122-4691-b6fc-d93f987c94af/" TargetMode="External" Id="rId732"/><Relationship Type="http://schemas.openxmlformats.org/officeDocument/2006/relationships/hyperlink" Target="https://www.commcarehq.org/a/caris-test/reports/form_data/16456852-3a1e-4809-9191-acfa22e8dee9/" TargetMode="External" Id="rId733"/><Relationship Type="http://schemas.openxmlformats.org/officeDocument/2006/relationships/hyperlink" Target="https://www.commcarehq.org/a/caris-test/reports/form_data/c89aa88a-0769-4f43-a4fe-fc1216690c63/" TargetMode="External" Id="rId734"/><Relationship Type="http://schemas.openxmlformats.org/officeDocument/2006/relationships/hyperlink" Target="https://www.commcarehq.org/a/caris-test/reports/form_data/62ae1ec0-8a4d-4a7b-8a33-4bc77a4cc355/" TargetMode="External" Id="rId735"/><Relationship Type="http://schemas.openxmlformats.org/officeDocument/2006/relationships/hyperlink" Target="https://www.commcarehq.org/a/caris-test/reports/form_data/08b926fb-20a9-4682-a9a2-83cc28db6b52/" TargetMode="External" Id="rId736"/><Relationship Type="http://schemas.openxmlformats.org/officeDocument/2006/relationships/hyperlink" Target="https://www.commcarehq.org/a/caris-test/reports/form_data/a1e53a69-c353-4720-b5c2-e2685e20c99d/" TargetMode="External" Id="rId737"/><Relationship Type="http://schemas.openxmlformats.org/officeDocument/2006/relationships/hyperlink" Target="https://www.commcarehq.org/a/caris-test/reports/form_data/da51ac8b-c976-4abf-ace1-71e435506fc2/" TargetMode="External" Id="rId738"/><Relationship Type="http://schemas.openxmlformats.org/officeDocument/2006/relationships/hyperlink" Target="https://www.commcarehq.org/a/caris-test/reports/form_data/d17628d8-a2d7-49b1-a739-3f549e844480/" TargetMode="External" Id="rId739"/><Relationship Type="http://schemas.openxmlformats.org/officeDocument/2006/relationships/hyperlink" Target="https://www.commcarehq.org/a/caris-test/reports/form_data/bdd16596-06e4-4d23-998e-2e45f2e27b8b/" TargetMode="External" Id="rId740"/><Relationship Type="http://schemas.openxmlformats.org/officeDocument/2006/relationships/hyperlink" Target="https://www.commcarehq.org/a/caris-test/reports/form_data/82ef0fa7-53ae-4771-bc36-761d67fee934/" TargetMode="External" Id="rId741"/><Relationship Type="http://schemas.openxmlformats.org/officeDocument/2006/relationships/hyperlink" Target="https://www.commcarehq.org/a/caris-test/reports/form_data/383d1ba9-2bf0-4e36-8989-9a44ea9891e5/" TargetMode="External" Id="rId742"/><Relationship Type="http://schemas.openxmlformats.org/officeDocument/2006/relationships/hyperlink" Target="https://www.commcarehq.org/a/caris-test/reports/form_data/11426673-9481-4e5c-884a-35262546ba5a/" TargetMode="External" Id="rId743"/><Relationship Type="http://schemas.openxmlformats.org/officeDocument/2006/relationships/hyperlink" Target="https://www.commcarehq.org/a/caris-test/reports/form_data/8c1e777e-5ed0-479e-b047-a29b312b59a0/" TargetMode="External" Id="rId744"/><Relationship Type="http://schemas.openxmlformats.org/officeDocument/2006/relationships/hyperlink" Target="https://www.commcarehq.org/a/caris-test/reports/form_data/34f650cb-9d0e-4bdf-a6e5-07b4741e446a/" TargetMode="External" Id="rId745"/><Relationship Type="http://schemas.openxmlformats.org/officeDocument/2006/relationships/hyperlink" Target="https://www.commcarehq.org/a/caris-test/reports/form_data/e8b5a8bc-9762-445e-b2cd-270323479374/" TargetMode="External" Id="rId746"/><Relationship Type="http://schemas.openxmlformats.org/officeDocument/2006/relationships/hyperlink" Target="https://www.commcarehq.org/a/caris-test/reports/form_data/372ea63f-5a8f-4eca-b264-f10b1d27e604/" TargetMode="External" Id="rId747"/><Relationship Type="http://schemas.openxmlformats.org/officeDocument/2006/relationships/hyperlink" Target="https://www.commcarehq.org/a/caris-test/reports/form_data/5ea74c16-eec3-445a-870a-b9a7eb42f710/" TargetMode="External" Id="rId748"/><Relationship Type="http://schemas.openxmlformats.org/officeDocument/2006/relationships/hyperlink" Target="https://www.commcarehq.org/a/caris-test/reports/form_data/d9965f62-4447-4b6b-977d-b946bf2aeb8c/" TargetMode="External" Id="rId749"/><Relationship Type="http://schemas.openxmlformats.org/officeDocument/2006/relationships/hyperlink" Target="https://www.commcarehq.org/a/caris-test/reports/form_data/3905b64a-616e-4ec0-8347-277906af9428/" TargetMode="External" Id="rId750"/><Relationship Type="http://schemas.openxmlformats.org/officeDocument/2006/relationships/hyperlink" Target="https://www.commcarehq.org/a/caris-test/reports/form_data/a0ba4c55-0da5-4229-b134-5287f3d13c8b/" TargetMode="External" Id="rId751"/><Relationship Type="http://schemas.openxmlformats.org/officeDocument/2006/relationships/hyperlink" Target="https://www.commcarehq.org/a/caris-test/reports/form_data/868abd48-dd38-4596-b182-5cc85947c9a4/" TargetMode="External" Id="rId752"/><Relationship Type="http://schemas.openxmlformats.org/officeDocument/2006/relationships/hyperlink" Target="https://www.commcarehq.org/a/caris-test/reports/form_data/97d9f7cd-c44a-424a-ac8c-12e4d6beb915/" TargetMode="External" Id="rId753"/><Relationship Type="http://schemas.openxmlformats.org/officeDocument/2006/relationships/hyperlink" Target="https://www.commcarehq.org/a/caris-test/reports/form_data/a092169f-b2e3-4d50-9f62-86e0a4ea812f/" TargetMode="External" Id="rId754"/><Relationship Type="http://schemas.openxmlformats.org/officeDocument/2006/relationships/hyperlink" Target="https://www.commcarehq.org/a/caris-test/reports/form_data/99f59a05-f911-435a-ae76-9dd1a6eaf70b/" TargetMode="External" Id="rId755"/><Relationship Type="http://schemas.openxmlformats.org/officeDocument/2006/relationships/hyperlink" Target="https://www.commcarehq.org/a/caris-test/reports/form_data/5f07ca98-92c4-4347-890a-31be884ed5a4/" TargetMode="External" Id="rId756"/><Relationship Type="http://schemas.openxmlformats.org/officeDocument/2006/relationships/hyperlink" Target="https://www.commcarehq.org/a/caris-test/reports/form_data/835edc6e-c060-4dfd-8349-85623ae444ce/" TargetMode="External" Id="rId757"/><Relationship Type="http://schemas.openxmlformats.org/officeDocument/2006/relationships/hyperlink" Target="https://www.commcarehq.org/a/caris-test/reports/form_data/6246a932-6d16-4426-9a78-ff2cbfc9ab63/" TargetMode="External" Id="rId758"/><Relationship Type="http://schemas.openxmlformats.org/officeDocument/2006/relationships/hyperlink" Target="https://www.commcarehq.org/a/caris-test/reports/form_data/9e6990c8-8052-4fef-91bb-da7910fdc061/" TargetMode="External" Id="rId759"/><Relationship Type="http://schemas.openxmlformats.org/officeDocument/2006/relationships/hyperlink" Target="https://www.commcarehq.org/a/caris-test/reports/form_data/3ecbfe98-807c-46f2-a2db-fde17fbfb0dc/" TargetMode="External" Id="rId760"/><Relationship Type="http://schemas.openxmlformats.org/officeDocument/2006/relationships/hyperlink" Target="https://www.commcarehq.org/a/caris-test/reports/form_data/0673a340-a312-4426-93d6-0a271d8825be/" TargetMode="External" Id="rId761"/><Relationship Type="http://schemas.openxmlformats.org/officeDocument/2006/relationships/hyperlink" Target="https://www.commcarehq.org/a/caris-test/reports/form_data/f302decd-fd86-462b-a838-59cc8fc63bb3/" TargetMode="External" Id="rId762"/><Relationship Type="http://schemas.openxmlformats.org/officeDocument/2006/relationships/hyperlink" Target="https://www.commcarehq.org/a/caris-test/reports/form_data/bb313bd9-1f56-40ec-9185-c6fdc509a367/" TargetMode="External" Id="rId763"/><Relationship Type="http://schemas.openxmlformats.org/officeDocument/2006/relationships/hyperlink" Target="https://www.commcarehq.org/a/caris-test/reports/form_data/b3de3cfe-a086-49e7-987a-30b6af6ffc22/" TargetMode="External" Id="rId764"/><Relationship Type="http://schemas.openxmlformats.org/officeDocument/2006/relationships/hyperlink" Target="https://www.commcarehq.org/a/caris-test/reports/form_data/faac813d-46f2-4a60-a73b-dd183434a19d/" TargetMode="External" Id="rId765"/><Relationship Type="http://schemas.openxmlformats.org/officeDocument/2006/relationships/hyperlink" Target="https://www.commcarehq.org/a/caris-test/reports/form_data/f23e85eb-fda1-41e2-a617-71cd74aeba09/" TargetMode="External" Id="rId766"/><Relationship Type="http://schemas.openxmlformats.org/officeDocument/2006/relationships/hyperlink" Target="https://www.commcarehq.org/a/caris-test/reports/form_data/7fe97851-8415-4a1e-b272-1ecd944c7970/" TargetMode="External" Id="rId767"/><Relationship Type="http://schemas.openxmlformats.org/officeDocument/2006/relationships/hyperlink" Target="https://www.commcarehq.org/a/caris-test/reports/form_data/bbc38b4a-c19d-4e9f-b60e-91b233147295/" TargetMode="External" Id="rId768"/><Relationship Type="http://schemas.openxmlformats.org/officeDocument/2006/relationships/hyperlink" Target="https://www.commcarehq.org/a/caris-test/reports/form_data/3122fa12-ba42-491b-9d1d-0642021aa12f/" TargetMode="External" Id="rId769"/><Relationship Type="http://schemas.openxmlformats.org/officeDocument/2006/relationships/hyperlink" Target="https://www.commcarehq.org/a/caris-test/reports/form_data/33de78bf-d35f-4e42-8be3-35b6de0c173b/" TargetMode="External" Id="rId770"/><Relationship Type="http://schemas.openxmlformats.org/officeDocument/2006/relationships/hyperlink" Target="https://www.commcarehq.org/a/caris-test/reports/form_data/0a6b6134-8f8f-40eb-b814-9989edf8b104/" TargetMode="External" Id="rId771"/><Relationship Type="http://schemas.openxmlformats.org/officeDocument/2006/relationships/hyperlink" Target="https://www.commcarehq.org/a/caris-test/reports/form_data/0d95d0cf-d57f-455d-baa3-e3c066bd3732/" TargetMode="External" Id="rId772"/><Relationship Type="http://schemas.openxmlformats.org/officeDocument/2006/relationships/hyperlink" Target="https://www.commcarehq.org/a/caris-test/reports/form_data/24271e98-4ff5-46b1-8bdc-78016460c021/" TargetMode="External" Id="rId773"/><Relationship Type="http://schemas.openxmlformats.org/officeDocument/2006/relationships/hyperlink" Target="https://www.commcarehq.org/a/caris-test/reports/form_data/cc40c849-0b29-476b-856d-093e192e9fc6/" TargetMode="External" Id="rId774"/><Relationship Type="http://schemas.openxmlformats.org/officeDocument/2006/relationships/hyperlink" Target="https://www.commcarehq.org/a/caris-test/reports/form_data/082496fc-fe20-4700-b133-9877bae64205/" TargetMode="External" Id="rId775"/><Relationship Type="http://schemas.openxmlformats.org/officeDocument/2006/relationships/hyperlink" Target="https://www.commcarehq.org/a/caris-test/reports/form_data/5dbd665e-242d-4e1c-b31f-76afbf6a933d/" TargetMode="External" Id="rId776"/><Relationship Type="http://schemas.openxmlformats.org/officeDocument/2006/relationships/hyperlink" Target="https://www.commcarehq.org/a/caris-test/reports/form_data/5748e14b-f624-4472-9be8-333ca3142e8c/" TargetMode="External" Id="rId777"/><Relationship Type="http://schemas.openxmlformats.org/officeDocument/2006/relationships/hyperlink" Target="https://www.commcarehq.org/a/caris-test/reports/form_data/e9df4312-d698-4d3b-ae03-3c723785a0c8/" TargetMode="External" Id="rId778"/><Relationship Type="http://schemas.openxmlformats.org/officeDocument/2006/relationships/hyperlink" Target="https://www.commcarehq.org/a/caris-test/reports/form_data/aba14943-faca-41f7-827b-465d900c32c3/" TargetMode="External" Id="rId779"/><Relationship Type="http://schemas.openxmlformats.org/officeDocument/2006/relationships/hyperlink" Target="https://www.commcarehq.org/a/caris-test/reports/form_data/0110e36c-5479-4f4c-9e8f-93ec91549f97/" TargetMode="External" Id="rId780"/><Relationship Type="http://schemas.openxmlformats.org/officeDocument/2006/relationships/hyperlink" Target="https://www.commcarehq.org/a/caris-test/reports/form_data/b80fe9e5-7244-4348-b27c-15b0d4a7cf41/" TargetMode="External" Id="rId781"/><Relationship Type="http://schemas.openxmlformats.org/officeDocument/2006/relationships/hyperlink" Target="https://www.commcarehq.org/a/caris-test/reports/form_data/6db03e5c-9870-409a-9099-102dfd1195b3/" TargetMode="External" Id="rId782"/><Relationship Type="http://schemas.openxmlformats.org/officeDocument/2006/relationships/hyperlink" Target="https://www.commcarehq.org/a/caris-test/reports/form_data/d897b596-85e2-4f27-b6c7-34d2e5026fab/" TargetMode="External" Id="rId783"/><Relationship Type="http://schemas.openxmlformats.org/officeDocument/2006/relationships/hyperlink" Target="https://www.commcarehq.org/a/caris-test/reports/form_data/8c43fb94-f6cf-42d1-9fe4-dfd94cf18531/" TargetMode="External" Id="rId784"/><Relationship Type="http://schemas.openxmlformats.org/officeDocument/2006/relationships/hyperlink" Target="https://www.commcarehq.org/a/caris-test/reports/form_data/a7804fbb-5290-4b0f-a9bd-dc2af7049827/" TargetMode="External" Id="rId785"/><Relationship Type="http://schemas.openxmlformats.org/officeDocument/2006/relationships/hyperlink" Target="https://www.commcarehq.org/a/caris-test/reports/form_data/eaa02b50-4437-418b-8e55-21a1d15b91a7/" TargetMode="External" Id="rId786"/><Relationship Type="http://schemas.openxmlformats.org/officeDocument/2006/relationships/hyperlink" Target="https://www.commcarehq.org/a/caris-test/reports/form_data/33330d9c-2cd0-473e-95e3-5a6ef4824104/" TargetMode="External" Id="rId787"/><Relationship Type="http://schemas.openxmlformats.org/officeDocument/2006/relationships/hyperlink" Target="https://www.commcarehq.org/a/caris-test/reports/form_data/a2f75ec6-a36b-4048-959d-2900866ae180/" TargetMode="External" Id="rId788"/><Relationship Type="http://schemas.openxmlformats.org/officeDocument/2006/relationships/hyperlink" Target="https://www.commcarehq.org/a/caris-test/reports/form_data/abc89a4a-a407-436f-8cd9-274a938c67ec/" TargetMode="External" Id="rId789"/><Relationship Type="http://schemas.openxmlformats.org/officeDocument/2006/relationships/hyperlink" Target="https://www.commcarehq.org/a/caris-test/reports/form_data/50b3e72a-eb0f-4a28-b490-ec32461723b7/" TargetMode="External" Id="rId790"/><Relationship Type="http://schemas.openxmlformats.org/officeDocument/2006/relationships/hyperlink" Target="https://www.commcarehq.org/a/caris-test/reports/form_data/3af51769-e013-4db6-874f-8013ed255fce/" TargetMode="External" Id="rId791"/><Relationship Type="http://schemas.openxmlformats.org/officeDocument/2006/relationships/hyperlink" Target="https://www.commcarehq.org/a/caris-test/reports/form_data/b49909e6-482d-4931-8f78-7bfc1b1c8ddc/" TargetMode="External" Id="rId792"/><Relationship Type="http://schemas.openxmlformats.org/officeDocument/2006/relationships/hyperlink" Target="https://www.commcarehq.org/a/caris-test/reports/form_data/0cce5985-0695-4714-b3cf-8860bcba9f8b/" TargetMode="External" Id="rId793"/><Relationship Type="http://schemas.openxmlformats.org/officeDocument/2006/relationships/hyperlink" Target="https://www.commcarehq.org/a/caris-test/reports/form_data/04bafdc4-8ab9-4af0-8078-71bc2b01c6ca/" TargetMode="External" Id="rId794"/><Relationship Type="http://schemas.openxmlformats.org/officeDocument/2006/relationships/hyperlink" Target="https://www.commcarehq.org/a/caris-test/reports/form_data/d834e30b-7e03-4801-bb01-2f1c0c52cea9/" TargetMode="External" Id="rId795"/><Relationship Type="http://schemas.openxmlformats.org/officeDocument/2006/relationships/hyperlink" Target="https://www.commcarehq.org/a/caris-test/reports/form_data/69cba7b2-09bb-4bf3-a53a-0aa805c459f7/" TargetMode="External" Id="rId796"/><Relationship Type="http://schemas.openxmlformats.org/officeDocument/2006/relationships/hyperlink" Target="https://www.commcarehq.org/a/caris-test/reports/form_data/8bb03a51-ef6f-4e23-b80f-ec63d436cac8/" TargetMode="External" Id="rId797"/><Relationship Type="http://schemas.openxmlformats.org/officeDocument/2006/relationships/hyperlink" Target="https://www.commcarehq.org/a/caris-test/reports/form_data/45f3ac51-91ae-4ab1-b2c2-ae6d947eec4a/" TargetMode="External" Id="rId798"/><Relationship Type="http://schemas.openxmlformats.org/officeDocument/2006/relationships/hyperlink" Target="https://www.commcarehq.org/a/caris-test/reports/form_data/5c7093d8-d759-4e0c-95dc-5767dd8f6686/" TargetMode="External" Id="rId799"/><Relationship Type="http://schemas.openxmlformats.org/officeDocument/2006/relationships/hyperlink" Target="https://www.commcarehq.org/a/caris-test/reports/form_data/2476dd9a-26e8-4a8a-a3a1-ff7db69b1a9a/" TargetMode="External" Id="rId800"/><Relationship Type="http://schemas.openxmlformats.org/officeDocument/2006/relationships/hyperlink" Target="https://www.commcarehq.org/a/caris-test/reports/form_data/d08f5ea0-67f7-4409-8ae1-4d3fe2fb7025/" TargetMode="External" Id="rId801"/><Relationship Type="http://schemas.openxmlformats.org/officeDocument/2006/relationships/hyperlink" Target="https://www.commcarehq.org/a/caris-test/reports/form_data/b2aadaf5-562f-4a42-85db-c1ae6a54e479/" TargetMode="External" Id="rId802"/><Relationship Type="http://schemas.openxmlformats.org/officeDocument/2006/relationships/hyperlink" Target="https://www.commcarehq.org/a/caris-test/reports/form_data/b4bdfe4a-a7d5-45cc-abe1-c18bf01aba6a/" TargetMode="External" Id="rId803"/><Relationship Type="http://schemas.openxmlformats.org/officeDocument/2006/relationships/hyperlink" Target="https://www.commcarehq.org/a/caris-test/reports/form_data/31594b85-d3d3-49d4-b5eb-996808b5bb24/" TargetMode="External" Id="rId804"/><Relationship Type="http://schemas.openxmlformats.org/officeDocument/2006/relationships/hyperlink" Target="https://www.commcarehq.org/a/caris-test/reports/form_data/9a56657d-9f16-492b-b408-5af8639a9f35/" TargetMode="External" Id="rId805"/><Relationship Type="http://schemas.openxmlformats.org/officeDocument/2006/relationships/hyperlink" Target="https://www.commcarehq.org/a/caris-test/reports/form_data/08ebf57a-f838-40ac-a654-a4df5e207194/" TargetMode="External" Id="rId806"/><Relationship Type="http://schemas.openxmlformats.org/officeDocument/2006/relationships/hyperlink" Target="https://www.commcarehq.org/a/caris-test/reports/form_data/584cca5e-a947-444f-8c0a-cde8d6e85591/" TargetMode="External" Id="rId807"/><Relationship Type="http://schemas.openxmlformats.org/officeDocument/2006/relationships/hyperlink" Target="https://www.commcarehq.org/a/caris-test/reports/form_data/cd40a1ac-dd27-40b3-9d5c-11c7d04d8e66/" TargetMode="External" Id="rId808"/><Relationship Type="http://schemas.openxmlformats.org/officeDocument/2006/relationships/hyperlink" Target="https://www.commcarehq.org/a/caris-test/reports/form_data/c3d4d74d-f473-4c6e-b1e4-396bbaab3b8f/" TargetMode="External" Id="rId809"/><Relationship Type="http://schemas.openxmlformats.org/officeDocument/2006/relationships/hyperlink" Target="https://www.commcarehq.org/a/caris-test/reports/form_data/4c77038b-2d02-4060-a55e-ab15dda822e9/" TargetMode="External" Id="rId810"/><Relationship Type="http://schemas.openxmlformats.org/officeDocument/2006/relationships/hyperlink" Target="https://www.commcarehq.org/a/caris-test/reports/form_data/a1f4afe8-efbe-480c-b9dc-bb2744a169c2/" TargetMode="External" Id="rId811"/><Relationship Type="http://schemas.openxmlformats.org/officeDocument/2006/relationships/hyperlink" Target="https://www.commcarehq.org/a/caris-test/reports/form_data/8493c8f3-b908-473c-9bb7-b73c9a5ec557/" TargetMode="External" Id="rId812"/><Relationship Type="http://schemas.openxmlformats.org/officeDocument/2006/relationships/hyperlink" Target="https://www.commcarehq.org/a/caris-test/reports/form_data/a077364b-d6b6-4f58-834f-ec66feb1f38e/" TargetMode="External" Id="rId813"/><Relationship Type="http://schemas.openxmlformats.org/officeDocument/2006/relationships/hyperlink" Target="https://www.commcarehq.org/a/caris-test/reports/form_data/51c8bfec-601c-4d13-9762-166134dbcbd5/" TargetMode="External" Id="rId814"/><Relationship Type="http://schemas.openxmlformats.org/officeDocument/2006/relationships/hyperlink" Target="https://www.commcarehq.org/a/caris-test/reports/form_data/47d0fb16-47eb-4ede-a088-de51964fc398/" TargetMode="External" Id="rId815"/><Relationship Type="http://schemas.openxmlformats.org/officeDocument/2006/relationships/hyperlink" Target="https://www.commcarehq.org/a/caris-test/reports/form_data/911a3189-0428-480b-bb94-10e6901d3bb5/" TargetMode="External" Id="rId816"/><Relationship Type="http://schemas.openxmlformats.org/officeDocument/2006/relationships/hyperlink" Target="https://www.commcarehq.org/a/caris-test/reports/form_data/57dead1e-806a-484c-8e3d-89bdd80fcbdd/" TargetMode="External" Id="rId817"/><Relationship Type="http://schemas.openxmlformats.org/officeDocument/2006/relationships/hyperlink" Target="https://www.commcarehq.org/a/caris-test/reports/form_data/b649558a-b28c-4192-a9c5-e08f291a129e/" TargetMode="External" Id="rId818"/><Relationship Type="http://schemas.openxmlformats.org/officeDocument/2006/relationships/hyperlink" Target="https://www.commcarehq.org/a/caris-test/reports/form_data/f1565123-dd3d-46d0-a193-356fcaa43644/" TargetMode="External" Id="rId819"/><Relationship Type="http://schemas.openxmlformats.org/officeDocument/2006/relationships/hyperlink" Target="https://www.commcarehq.org/a/caris-test/reports/form_data/b5912013-426b-40f8-906e-7ca4633fe914/" TargetMode="External" Id="rId820"/><Relationship Type="http://schemas.openxmlformats.org/officeDocument/2006/relationships/hyperlink" Target="https://www.commcarehq.org/a/caris-test/reports/form_data/5e8a8d17-37e4-4046-861d-f843479c4c3e/" TargetMode="External" Id="rId821"/><Relationship Type="http://schemas.openxmlformats.org/officeDocument/2006/relationships/hyperlink" Target="https://www.commcarehq.org/a/caris-test/reports/form_data/c0968ecf-ad47-4abc-8037-69d1ed898cc5/" TargetMode="External" Id="rId822"/><Relationship Type="http://schemas.openxmlformats.org/officeDocument/2006/relationships/hyperlink" Target="https://www.commcarehq.org/a/caris-test/reports/form_data/426d6425-04f6-4878-a6b1-8505aa3cac51/" TargetMode="External" Id="rId823"/><Relationship Type="http://schemas.openxmlformats.org/officeDocument/2006/relationships/hyperlink" Target="https://www.commcarehq.org/a/caris-test/reports/form_data/ac9302d4-0648-4a67-aac0-9a27dff4c109/" TargetMode="External" Id="rId824"/><Relationship Type="http://schemas.openxmlformats.org/officeDocument/2006/relationships/hyperlink" Target="https://www.commcarehq.org/a/caris-test/reports/form_data/0cfd4a09-9071-44f7-af68-d227baf9341d/" TargetMode="External" Id="rId825"/><Relationship Type="http://schemas.openxmlformats.org/officeDocument/2006/relationships/hyperlink" Target="https://www.commcarehq.org/a/caris-test/reports/form_data/e48fe422-b1b6-446a-a7ba-72c9e08505c3/" TargetMode="External" Id="rId826"/><Relationship Type="http://schemas.openxmlformats.org/officeDocument/2006/relationships/hyperlink" Target="https://www.commcarehq.org/a/caris-test/reports/form_data/5a8f7d6f-a929-429b-95e4-8fe626afacf8/" TargetMode="External" Id="rId827"/><Relationship Type="http://schemas.openxmlformats.org/officeDocument/2006/relationships/hyperlink" Target="https://www.commcarehq.org/a/caris-test/reports/form_data/fd15ed23-9493-4e8c-b8d8-5f996fc69d71/" TargetMode="External" Id="rId828"/><Relationship Type="http://schemas.openxmlformats.org/officeDocument/2006/relationships/hyperlink" Target="https://www.commcarehq.org/a/caris-test/reports/form_data/478a7643-8911-4c54-a929-f66eeccec1f2/" TargetMode="External" Id="rId829"/><Relationship Type="http://schemas.openxmlformats.org/officeDocument/2006/relationships/hyperlink" Target="https://www.commcarehq.org/a/caris-test/reports/form_data/e868344a-2077-4932-9366-a10ad43acfd9/" TargetMode="External" Id="rId830"/><Relationship Type="http://schemas.openxmlformats.org/officeDocument/2006/relationships/hyperlink" Target="https://www.commcarehq.org/a/caris-test/reports/form_data/ccee0328-1409-4d05-a588-3cc0c54ebf38/" TargetMode="External" Id="rId831"/><Relationship Type="http://schemas.openxmlformats.org/officeDocument/2006/relationships/hyperlink" Target="https://www.commcarehq.org/a/caris-test/reports/form_data/235d02be-8f99-4e48-85fc-d475bf5781e5/" TargetMode="External" Id="rId832"/><Relationship Type="http://schemas.openxmlformats.org/officeDocument/2006/relationships/hyperlink" Target="https://www.commcarehq.org/a/caris-test/reports/form_data/b3926e39-58c8-451e-a7c0-e81a6f4e1791/" TargetMode="External" Id="rId833"/><Relationship Type="http://schemas.openxmlformats.org/officeDocument/2006/relationships/hyperlink" Target="https://www.commcarehq.org/a/caris-test/reports/form_data/22e90696-b466-4e19-b70e-36107d0fa045/" TargetMode="External" Id="rId834"/><Relationship Type="http://schemas.openxmlformats.org/officeDocument/2006/relationships/hyperlink" Target="https://www.commcarehq.org/a/caris-test/reports/form_data/bd6c6791-109f-4eb1-9efb-3c0ebe335d37/" TargetMode="External" Id="rId835"/><Relationship Type="http://schemas.openxmlformats.org/officeDocument/2006/relationships/hyperlink" Target="https://www.commcarehq.org/a/caris-test/reports/form_data/81ecd60a-d5e6-4f60-9c6c-cdc9605c6235/" TargetMode="External" Id="rId836"/><Relationship Type="http://schemas.openxmlformats.org/officeDocument/2006/relationships/hyperlink" Target="https://www.commcarehq.org/a/caris-test/reports/form_data/030fffe7-a00e-4e6f-b14e-da941ffdd61f/" TargetMode="External" Id="rId837"/><Relationship Type="http://schemas.openxmlformats.org/officeDocument/2006/relationships/hyperlink" Target="https://www.commcarehq.org/a/caris-test/reports/form_data/aef3c3d7-dda6-4bfd-81b2-0ae299538b88/" TargetMode="External" Id="rId838"/><Relationship Type="http://schemas.openxmlformats.org/officeDocument/2006/relationships/hyperlink" Target="https://www.commcarehq.org/a/caris-test/reports/form_data/933bde69-7ac6-49aa-85e8-83a07285bcc7/" TargetMode="External" Id="rId839"/><Relationship Type="http://schemas.openxmlformats.org/officeDocument/2006/relationships/hyperlink" Target="https://www.commcarehq.org/a/caris-test/reports/form_data/bfa3d2fc-920c-4026-949f-d00c5f597953/" TargetMode="External" Id="rId840"/><Relationship Type="http://schemas.openxmlformats.org/officeDocument/2006/relationships/hyperlink" Target="https://www.commcarehq.org/a/caris-test/reports/form_data/f18fcc58-25b0-4d17-a4de-3745b4862bbb/" TargetMode="External" Id="rId841"/><Relationship Type="http://schemas.openxmlformats.org/officeDocument/2006/relationships/hyperlink" Target="https://www.commcarehq.org/a/caris-test/reports/form_data/0409dcf0-a7e1-45a5-803c-bd8454ee30e3/" TargetMode="External" Id="rId842"/><Relationship Type="http://schemas.openxmlformats.org/officeDocument/2006/relationships/hyperlink" Target="https://www.commcarehq.org/a/caris-test/reports/form_data/38bb39b7-b73b-451a-b4a2-184e6843a7e4/" TargetMode="External" Id="rId843"/><Relationship Type="http://schemas.openxmlformats.org/officeDocument/2006/relationships/hyperlink" Target="https://www.commcarehq.org/a/caris-test/reports/form_data/e066b486-c45b-433b-9171-7aaf17a14d73/" TargetMode="External" Id="rId844"/><Relationship Type="http://schemas.openxmlformats.org/officeDocument/2006/relationships/hyperlink" Target="https://www.commcarehq.org/a/caris-test/reports/form_data/57d0a13c-0445-4761-a27e-dd17bc6ef41d/" TargetMode="External" Id="rId845"/><Relationship Type="http://schemas.openxmlformats.org/officeDocument/2006/relationships/hyperlink" Target="https://www.commcarehq.org/a/caris-test/reports/form_data/ee601a6a-25d2-4f85-b4a1-bba0a308e26a/" TargetMode="External" Id="rId846"/><Relationship Type="http://schemas.openxmlformats.org/officeDocument/2006/relationships/hyperlink" Target="https://www.commcarehq.org/a/caris-test/reports/form_data/0a922f75-e1d3-464c-974f-77ea58c4f82e/" TargetMode="External" Id="rId847"/><Relationship Type="http://schemas.openxmlformats.org/officeDocument/2006/relationships/hyperlink" Target="https://www.commcarehq.org/a/caris-test/reports/form_data/6de84419-696c-4e7f-8f4c-4d61137820de/" TargetMode="External" Id="rId848"/><Relationship Type="http://schemas.openxmlformats.org/officeDocument/2006/relationships/hyperlink" Target="https://www.commcarehq.org/a/caris-test/reports/form_data/b61a7fec-a6b8-49d3-9d9a-3f7d08a38581/" TargetMode="External" Id="rId849"/><Relationship Type="http://schemas.openxmlformats.org/officeDocument/2006/relationships/hyperlink" Target="https://www.commcarehq.org/a/caris-test/reports/form_data/d33fbf9c-3673-43e2-9985-a658968087be/" TargetMode="External" Id="rId850"/><Relationship Type="http://schemas.openxmlformats.org/officeDocument/2006/relationships/hyperlink" Target="https://www.commcarehq.org/a/caris-test/reports/form_data/e082c3b1-bdf6-4274-b58b-57d798eca27c/" TargetMode="External" Id="rId851"/><Relationship Type="http://schemas.openxmlformats.org/officeDocument/2006/relationships/hyperlink" Target="https://www.commcarehq.org/a/caris-test/reports/form_data/897acfdb-57c7-4dd0-bd17-707abb08f44c/" TargetMode="External" Id="rId852"/><Relationship Type="http://schemas.openxmlformats.org/officeDocument/2006/relationships/hyperlink" Target="https://www.commcarehq.org/a/caris-test/reports/form_data/7e775a6c-aa7e-4f5c-b590-a646e8ed346e/" TargetMode="External" Id="rId853"/><Relationship Type="http://schemas.openxmlformats.org/officeDocument/2006/relationships/hyperlink" Target="https://www.commcarehq.org/a/caris-test/reports/form_data/972f7a55-02d5-49f3-bd76-8ebfae8a1297/" TargetMode="External" Id="rId854"/><Relationship Type="http://schemas.openxmlformats.org/officeDocument/2006/relationships/hyperlink" Target="https://www.commcarehq.org/a/caris-test/reports/form_data/d7882cad-552b-4d28-885f-8b57183e7559/" TargetMode="External" Id="rId855"/><Relationship Type="http://schemas.openxmlformats.org/officeDocument/2006/relationships/hyperlink" Target="https://www.commcarehq.org/a/caris-test/reports/form_data/2c30323c-3446-4616-9ac1-7e483a804260/" TargetMode="External" Id="rId856"/><Relationship Type="http://schemas.openxmlformats.org/officeDocument/2006/relationships/hyperlink" Target="https://www.commcarehq.org/a/caris-test/reports/form_data/cca4febe-3e43-4251-87da-ef5bb2b3f014/" TargetMode="External" Id="rId857"/><Relationship Type="http://schemas.openxmlformats.org/officeDocument/2006/relationships/hyperlink" Target="https://www.commcarehq.org/a/caris-test/reports/form_data/eab5314e-83e4-4e3c-ab88-f5c784791e12/" TargetMode="External" Id="rId858"/><Relationship Type="http://schemas.openxmlformats.org/officeDocument/2006/relationships/hyperlink" Target="https://www.commcarehq.org/a/caris-test/reports/form_data/f18aa778-7e8c-413c-8916-a738b6f185a7/" TargetMode="External" Id="rId859"/><Relationship Type="http://schemas.openxmlformats.org/officeDocument/2006/relationships/hyperlink" Target="https://www.commcarehq.org/a/caris-test/reports/form_data/44f03826-d050-4ea5-9dfe-351030cf656d/" TargetMode="External" Id="rId860"/><Relationship Type="http://schemas.openxmlformats.org/officeDocument/2006/relationships/hyperlink" Target="https://www.commcarehq.org/a/caris-test/reports/form_data/cbce2b03-9b7b-4abf-8236-7a94e5ff354d/" TargetMode="External" Id="rId861"/><Relationship Type="http://schemas.openxmlformats.org/officeDocument/2006/relationships/hyperlink" Target="https://www.commcarehq.org/a/caris-test/reports/form_data/a8c4cbfc-a800-43ea-9b46-3e4ff5b0be5a/" TargetMode="External" Id="rId862"/><Relationship Type="http://schemas.openxmlformats.org/officeDocument/2006/relationships/hyperlink" Target="https://www.commcarehq.org/a/caris-test/reports/form_data/8c8e9182-c8fc-45af-9037-782750b0ba34/" TargetMode="External" Id="rId863"/><Relationship Type="http://schemas.openxmlformats.org/officeDocument/2006/relationships/hyperlink" Target="https://www.commcarehq.org/a/caris-test/reports/form_data/c8af9e5f-b938-4a31-8e22-d8672f81be05/" TargetMode="External" Id="rId864"/><Relationship Type="http://schemas.openxmlformats.org/officeDocument/2006/relationships/hyperlink" Target="https://www.commcarehq.org/a/caris-test/reports/form_data/6be5a4fd-6bd5-426d-9afd-bc4c7ae30dec/" TargetMode="External" Id="rId865"/><Relationship Type="http://schemas.openxmlformats.org/officeDocument/2006/relationships/hyperlink" Target="https://www.commcarehq.org/a/caris-test/reports/form_data/64923721-fcc5-4ede-be3a-33ad763f0bbc/" TargetMode="External" Id="rId866"/><Relationship Type="http://schemas.openxmlformats.org/officeDocument/2006/relationships/hyperlink" Target="https://www.commcarehq.org/a/caris-test/reports/form_data/92699228-bdaa-4497-95a1-b601a999a8ee/" TargetMode="External" Id="rId867"/><Relationship Type="http://schemas.openxmlformats.org/officeDocument/2006/relationships/hyperlink" Target="https://www.commcarehq.org/a/caris-test/reports/form_data/60138b9b-0f74-44cf-be38-bb49e6ed1042/" TargetMode="External" Id="rId868"/><Relationship Type="http://schemas.openxmlformats.org/officeDocument/2006/relationships/hyperlink" Target="https://www.commcarehq.org/a/caris-test/reports/form_data/c0100992-d309-41c7-92d6-1e778f9d9132/" TargetMode="External" Id="rId869"/><Relationship Type="http://schemas.openxmlformats.org/officeDocument/2006/relationships/hyperlink" Target="https://www.commcarehq.org/a/caris-test/reports/form_data/b33d4fb9-6990-40e8-877e-90209310b36f/" TargetMode="External" Id="rId870"/><Relationship Type="http://schemas.openxmlformats.org/officeDocument/2006/relationships/hyperlink" Target="https://www.commcarehq.org/a/caris-test/reports/form_data/a459b719-5f15-4456-873d-d97460e7a4a3/" TargetMode="External" Id="rId871"/><Relationship Type="http://schemas.openxmlformats.org/officeDocument/2006/relationships/hyperlink" Target="https://www.commcarehq.org/a/caris-test/reports/form_data/d35f6232-b078-4126-851f-f879e8f7208a/" TargetMode="External" Id="rId872"/><Relationship Type="http://schemas.openxmlformats.org/officeDocument/2006/relationships/hyperlink" Target="https://www.commcarehq.org/a/caris-test/reports/form_data/85561b88-f263-4593-91ba-dfd9fa030ca3/" TargetMode="External" Id="rId873"/><Relationship Type="http://schemas.openxmlformats.org/officeDocument/2006/relationships/hyperlink" Target="https://www.commcarehq.org/a/caris-test/reports/form_data/673c58fb-ae45-42de-833e-57c379b5a784/" TargetMode="External" Id="rId874"/><Relationship Type="http://schemas.openxmlformats.org/officeDocument/2006/relationships/hyperlink" Target="https://www.commcarehq.org/a/caris-test/reports/form_data/87550004-3f3d-4d05-912f-eb1e35a5a7bc/" TargetMode="External" Id="rId875"/><Relationship Type="http://schemas.openxmlformats.org/officeDocument/2006/relationships/hyperlink" Target="https://www.commcarehq.org/a/caris-test/reports/form_data/46853581-f6c0-42d6-a73d-515044565949/" TargetMode="External" Id="rId876"/><Relationship Type="http://schemas.openxmlformats.org/officeDocument/2006/relationships/hyperlink" Target="https://www.commcarehq.org/a/caris-test/reports/form_data/2a7e29ab-cf35-40b6-adb7-d45b8d9caffa/" TargetMode="External" Id="rId877"/><Relationship Type="http://schemas.openxmlformats.org/officeDocument/2006/relationships/hyperlink" Target="https://www.commcarehq.org/a/caris-test/reports/form_data/76295d2c-23b8-410d-a4e0-27fe4a8b98d5/" TargetMode="External" Id="rId878"/><Relationship Type="http://schemas.openxmlformats.org/officeDocument/2006/relationships/hyperlink" Target="https://www.commcarehq.org/a/caris-test/reports/form_data/d489f5c3-7978-4a00-92b9-6c4798453732/" TargetMode="External" Id="rId879"/><Relationship Type="http://schemas.openxmlformats.org/officeDocument/2006/relationships/hyperlink" Target="https://www.commcarehq.org/a/caris-test/reports/form_data/f9f1fd0c-1930-4e64-ad37-757c15a53fb5/" TargetMode="External" Id="rId880"/><Relationship Type="http://schemas.openxmlformats.org/officeDocument/2006/relationships/hyperlink" Target="https://www.commcarehq.org/a/caris-test/reports/form_data/cd2a7b9e-82bd-4469-adff-062d777835d4/" TargetMode="External" Id="rId881"/><Relationship Type="http://schemas.openxmlformats.org/officeDocument/2006/relationships/hyperlink" Target="https://www.commcarehq.org/a/caris-test/reports/form_data/8f027fb8-0a4e-4ae8-b711-0266992752b7/" TargetMode="External" Id="rId882"/><Relationship Type="http://schemas.openxmlformats.org/officeDocument/2006/relationships/hyperlink" Target="https://www.commcarehq.org/a/caris-test/reports/form_data/4b518fd3-427e-48b5-b44a-51005bb6d629/" TargetMode="External" Id="rId883"/><Relationship Type="http://schemas.openxmlformats.org/officeDocument/2006/relationships/hyperlink" Target="https://www.commcarehq.org/a/caris-test/reports/form_data/4fca9d42-55f3-414e-9145-f5c6da72a061/" TargetMode="External" Id="rId884"/><Relationship Type="http://schemas.openxmlformats.org/officeDocument/2006/relationships/hyperlink" Target="https://www.commcarehq.org/a/caris-test/reports/form_data/2ffebeea-da2b-4018-aac3-1d98997abbfc/" TargetMode="External" Id="rId885"/><Relationship Type="http://schemas.openxmlformats.org/officeDocument/2006/relationships/hyperlink" Target="https://www.commcarehq.org/a/caris-test/reports/form_data/ff2c8b94-8121-4fe0-9f05-63bdcd828190/" TargetMode="External" Id="rId886"/><Relationship Type="http://schemas.openxmlformats.org/officeDocument/2006/relationships/hyperlink" Target="https://www.commcarehq.org/a/caris-test/reports/form_data/0b73e1d3-f8ee-4924-9a8d-cbf7f9448762/" TargetMode="External" Id="rId887"/><Relationship Type="http://schemas.openxmlformats.org/officeDocument/2006/relationships/hyperlink" Target="https://www.commcarehq.org/a/caris-test/reports/form_data/e1486e9b-1dd8-4bbf-b02e-f04e941ce5de/" TargetMode="External" Id="rId888"/><Relationship Type="http://schemas.openxmlformats.org/officeDocument/2006/relationships/hyperlink" Target="https://www.commcarehq.org/a/caris-test/reports/form_data/4884c3c8-9845-41c5-b49a-166dea7061ce/" TargetMode="External" Id="rId889"/><Relationship Type="http://schemas.openxmlformats.org/officeDocument/2006/relationships/hyperlink" Target="https://www.commcarehq.org/a/caris-test/reports/form_data/5dcc3002-b697-4166-a9e2-10e874e29531/" TargetMode="External" Id="rId890"/><Relationship Type="http://schemas.openxmlformats.org/officeDocument/2006/relationships/hyperlink" Target="https://www.commcarehq.org/a/caris-test/reports/form_data/5f84203c-8d91-4eb4-9374-d37ff44fe1db/" TargetMode="External" Id="rId891"/><Relationship Type="http://schemas.openxmlformats.org/officeDocument/2006/relationships/hyperlink" Target="https://www.commcarehq.org/a/caris-test/reports/form_data/369d93da-ebab-42e7-8c90-97bb2331ca42/" TargetMode="External" Id="rId892"/><Relationship Type="http://schemas.openxmlformats.org/officeDocument/2006/relationships/hyperlink" Target="https://www.commcarehq.org/a/caris-test/reports/form_data/0242f495-2074-4f0a-a795-00a8a5bcaa3a/" TargetMode="External" Id="rId893"/><Relationship Type="http://schemas.openxmlformats.org/officeDocument/2006/relationships/hyperlink" Target="https://www.commcarehq.org/a/caris-test/reports/form_data/2a248e00-35bc-4afc-ad94-c6c037f58380/" TargetMode="External" Id="rId894"/><Relationship Type="http://schemas.openxmlformats.org/officeDocument/2006/relationships/hyperlink" Target="https://www.commcarehq.org/a/caris-test/reports/form_data/16d87157-8cad-4b1d-8726-f7fd1ec82ad5/" TargetMode="External" Id="rId895"/><Relationship Type="http://schemas.openxmlformats.org/officeDocument/2006/relationships/hyperlink" Target="https://www.commcarehq.org/a/caris-test/reports/form_data/f01b946c-7641-4713-9608-dac22a185bcc/" TargetMode="External" Id="rId896"/><Relationship Type="http://schemas.openxmlformats.org/officeDocument/2006/relationships/hyperlink" Target="https://www.commcarehq.org/a/caris-test/reports/form_data/22bef0c0-4de0-41b1-8197-f0d87822aee6/" TargetMode="External" Id="rId897"/><Relationship Type="http://schemas.openxmlformats.org/officeDocument/2006/relationships/hyperlink" Target="https://www.commcarehq.org/a/caris-test/reports/form_data/08825a20-ce61-4891-900e-68f9edcf7998/" TargetMode="External" Id="rId898"/><Relationship Type="http://schemas.openxmlformats.org/officeDocument/2006/relationships/hyperlink" Target="https://www.commcarehq.org/a/caris-test/reports/form_data/2318120c-da85-49d2-ac92-83a71f6be3f0/" TargetMode="External" Id="rId899"/><Relationship Type="http://schemas.openxmlformats.org/officeDocument/2006/relationships/hyperlink" Target="https://www.commcarehq.org/a/caris-test/reports/form_data/3bf89232-54a0-4280-af7c-d129d0c90990/" TargetMode="External" Id="rId900"/><Relationship Type="http://schemas.openxmlformats.org/officeDocument/2006/relationships/hyperlink" Target="https://www.commcarehq.org/a/caris-test/reports/form_data/c498580e-978b-4b3c-9374-8e76e8e6019e/" TargetMode="External" Id="rId901"/><Relationship Type="http://schemas.openxmlformats.org/officeDocument/2006/relationships/hyperlink" Target="https://www.commcarehq.org/a/caris-test/reports/form_data/17a2ea2b-efe9-45b5-8518-8c4866a01772/" TargetMode="External" Id="rId902"/><Relationship Type="http://schemas.openxmlformats.org/officeDocument/2006/relationships/hyperlink" Target="https://www.commcarehq.org/a/caris-test/reports/form_data/d6172135-0f68-46eb-bdd2-c8e6c8ff4d1d/" TargetMode="External" Id="rId903"/><Relationship Type="http://schemas.openxmlformats.org/officeDocument/2006/relationships/hyperlink" Target="https://www.commcarehq.org/a/caris-test/reports/form_data/871a6f00-af86-4d2e-a8b2-047f4a2d5f08/" TargetMode="External" Id="rId904"/><Relationship Type="http://schemas.openxmlformats.org/officeDocument/2006/relationships/hyperlink" Target="https://www.commcarehq.org/a/caris-test/reports/form_data/546ff635-51ce-47df-ba27-f0cdf5363218/" TargetMode="External" Id="rId905"/><Relationship Type="http://schemas.openxmlformats.org/officeDocument/2006/relationships/hyperlink" Target="https://www.commcarehq.org/a/caris-test/reports/form_data/271f2b09-7268-4e84-95ba-6389413a2c7e/" TargetMode="External" Id="rId906"/><Relationship Type="http://schemas.openxmlformats.org/officeDocument/2006/relationships/hyperlink" Target="https://www.commcarehq.org/a/caris-test/reports/form_data/8b1ed7aa-44cb-4b54-854d-35db4c9fd92d/" TargetMode="External" Id="rId907"/><Relationship Type="http://schemas.openxmlformats.org/officeDocument/2006/relationships/hyperlink" Target="https://www.commcarehq.org/a/caris-test/reports/form_data/0bf3e646-9716-40a7-bbf4-599f95d318a9/" TargetMode="External" Id="rId908"/><Relationship Type="http://schemas.openxmlformats.org/officeDocument/2006/relationships/hyperlink" Target="https://www.commcarehq.org/a/caris-test/reports/form_data/ff959f1a-0cc9-402e-8a65-809ea424cb1c/" TargetMode="External" Id="rId909"/><Relationship Type="http://schemas.openxmlformats.org/officeDocument/2006/relationships/hyperlink" Target="https://www.commcarehq.org/a/caris-test/reports/form_data/3d7d68f7-8950-4762-82c0-860891bb1d3c/" TargetMode="External" Id="rId910"/><Relationship Type="http://schemas.openxmlformats.org/officeDocument/2006/relationships/hyperlink" Target="https://www.commcarehq.org/a/caris-test/reports/form_data/4bdd2ef0-3ab7-453c-a8ae-2bda27d42e18/" TargetMode="External" Id="rId911"/><Relationship Type="http://schemas.openxmlformats.org/officeDocument/2006/relationships/hyperlink" Target="https://www.commcarehq.org/a/caris-test/reports/form_data/a61fca96-b130-4155-afc5-6f92655d2559/" TargetMode="External" Id="rId912"/><Relationship Type="http://schemas.openxmlformats.org/officeDocument/2006/relationships/hyperlink" Target="https://www.commcarehq.org/a/caris-test/reports/form_data/cfecb8f3-1380-4892-953a-727706d7e0cd/" TargetMode="External" Id="rId913"/><Relationship Type="http://schemas.openxmlformats.org/officeDocument/2006/relationships/hyperlink" Target="https://www.commcarehq.org/a/caris-test/reports/form_data/0e57dbad-a7aa-4a51-8d70-854b7fa388d3/" TargetMode="External" Id="rId914"/><Relationship Type="http://schemas.openxmlformats.org/officeDocument/2006/relationships/hyperlink" Target="https://www.commcarehq.org/a/caris-test/reports/form_data/dffab1fc-a739-4ea5-9a5f-74f01b19797e/" TargetMode="External" Id="rId915"/><Relationship Type="http://schemas.openxmlformats.org/officeDocument/2006/relationships/hyperlink" Target="https://www.commcarehq.org/a/caris-test/reports/form_data/9574c03b-2364-4fb9-b8c6-aa4bf7c593c7/" TargetMode="External" Id="rId916"/><Relationship Type="http://schemas.openxmlformats.org/officeDocument/2006/relationships/hyperlink" Target="https://www.commcarehq.org/a/caris-test/reports/form_data/dc2ab5f7-7859-4895-a633-d22ff00e696e/" TargetMode="External" Id="rId917"/><Relationship Type="http://schemas.openxmlformats.org/officeDocument/2006/relationships/hyperlink" Target="https://www.commcarehq.org/a/caris-test/reports/form_data/f86cc671-196d-4882-876d-5d07061b65e1/" TargetMode="External" Id="rId918"/><Relationship Type="http://schemas.openxmlformats.org/officeDocument/2006/relationships/hyperlink" Target="https://www.commcarehq.org/a/caris-test/reports/form_data/b9925a5c-34db-43f0-a3d1-c04bde95756f/" TargetMode="External" Id="rId919"/><Relationship Type="http://schemas.openxmlformats.org/officeDocument/2006/relationships/hyperlink" Target="https://www.commcarehq.org/a/caris-test/reports/form_data/63ce8b01-2b68-46c2-b07c-1db7136e487e/" TargetMode="External" Id="rId920"/><Relationship Type="http://schemas.openxmlformats.org/officeDocument/2006/relationships/hyperlink" Target="https://www.commcarehq.org/a/caris-test/reports/form_data/c1946e80-cfbc-4f18-a2be-78bedf4f6b5e/" TargetMode="External" Id="rId921"/><Relationship Type="http://schemas.openxmlformats.org/officeDocument/2006/relationships/hyperlink" Target="https://www.commcarehq.org/a/caris-test/reports/form_data/afef7e93-6a9a-430f-b8f4-b25d8b51a6db/" TargetMode="External" Id="rId922"/><Relationship Type="http://schemas.openxmlformats.org/officeDocument/2006/relationships/hyperlink" Target="https://www.commcarehq.org/a/caris-test/reports/form_data/4975392e-7d61-4855-9ef1-1535fa46ca08/" TargetMode="External" Id="rId923"/><Relationship Type="http://schemas.openxmlformats.org/officeDocument/2006/relationships/hyperlink" Target="https://www.commcarehq.org/a/caris-test/reports/form_data/2e65ceea-1850-406c-bb69-e52d572104af/" TargetMode="External" Id="rId924"/><Relationship Type="http://schemas.openxmlformats.org/officeDocument/2006/relationships/hyperlink" Target="https://www.commcarehq.org/a/caris-test/reports/form_data/e9299359-8048-4d3b-a37f-8af4ed6afb6a/" TargetMode="External" Id="rId925"/><Relationship Type="http://schemas.openxmlformats.org/officeDocument/2006/relationships/hyperlink" Target="https://www.commcarehq.org/a/caris-test/reports/form_data/63974b50-050e-4dc9-b29a-8d8c06fd1fde/" TargetMode="External" Id="rId926"/><Relationship Type="http://schemas.openxmlformats.org/officeDocument/2006/relationships/hyperlink" Target="https://www.commcarehq.org/a/caris-test/reports/form_data/e4a64672-94f6-4621-b257-5588cab541b8/" TargetMode="External" Id="rId927"/><Relationship Type="http://schemas.openxmlformats.org/officeDocument/2006/relationships/hyperlink" Target="https://www.commcarehq.org/a/caris-test/reports/form_data/780e0a31-a338-432c-963e-50d692721897/" TargetMode="External" Id="rId928"/><Relationship Type="http://schemas.openxmlformats.org/officeDocument/2006/relationships/hyperlink" Target="https://www.commcarehq.org/a/caris-test/reports/form_data/a6414932-ec89-426a-8856-9b0001c80f35/" TargetMode="External" Id="rId929"/><Relationship Type="http://schemas.openxmlformats.org/officeDocument/2006/relationships/hyperlink" Target="https://www.commcarehq.org/a/caris-test/reports/form_data/41777404-521e-423a-a43f-5e8fb41eb4e9/" TargetMode="External" Id="rId930"/><Relationship Type="http://schemas.openxmlformats.org/officeDocument/2006/relationships/hyperlink" Target="https://www.commcarehq.org/a/caris-test/reports/form_data/9850ee30-4ec7-4b97-9f04-1b5c696abe81/" TargetMode="External" Id="rId931"/><Relationship Type="http://schemas.openxmlformats.org/officeDocument/2006/relationships/hyperlink" Target="https://www.commcarehq.org/a/caris-test/reports/form_data/57fbeeca-6450-4ad9-a731-bf34f31ce1f5/" TargetMode="External" Id="rId932"/><Relationship Type="http://schemas.openxmlformats.org/officeDocument/2006/relationships/hyperlink" Target="https://www.commcarehq.org/a/caris-test/reports/form_data/1bb03c30-d1cf-4a82-bfb5-d58c50f3b389/" TargetMode="External" Id="rId933"/><Relationship Type="http://schemas.openxmlformats.org/officeDocument/2006/relationships/hyperlink" Target="https://www.commcarehq.org/a/caris-test/reports/form_data/b1a3989c-3056-4a6a-9099-ff1f1630407c/" TargetMode="External" Id="rId934"/><Relationship Type="http://schemas.openxmlformats.org/officeDocument/2006/relationships/hyperlink" Target="https://www.commcarehq.org/a/caris-test/reports/form_data/f00c6990-1a75-402e-94ba-59252978b791/" TargetMode="External" Id="rId935"/><Relationship Type="http://schemas.openxmlformats.org/officeDocument/2006/relationships/hyperlink" Target="https://www.commcarehq.org/a/caris-test/reports/form_data/99449ddc-6446-4757-9359-c8aea83f0e0b/" TargetMode="External" Id="rId936"/><Relationship Type="http://schemas.openxmlformats.org/officeDocument/2006/relationships/hyperlink" Target="https://www.commcarehq.org/a/caris-test/reports/form_data/5da05fb4-32e4-41da-9dd6-108d6ed0ea5c/" TargetMode="External" Id="rId937"/><Relationship Type="http://schemas.openxmlformats.org/officeDocument/2006/relationships/hyperlink" Target="https://www.commcarehq.org/a/caris-test/reports/form_data/3a4efc16-9e29-4c3c-bb67-5481fe6a00d3/" TargetMode="External" Id="rId938"/><Relationship Type="http://schemas.openxmlformats.org/officeDocument/2006/relationships/hyperlink" Target="https://www.commcarehq.org/a/caris-test/reports/form_data/9e8d18a0-6478-4595-b340-e1f23f591592/" TargetMode="External" Id="rId939"/><Relationship Type="http://schemas.openxmlformats.org/officeDocument/2006/relationships/hyperlink" Target="https://www.commcarehq.org/a/caris-test/reports/form_data/7402ba7c-7409-46cc-9083-11b92fbd2c99/" TargetMode="External" Id="rId940"/><Relationship Type="http://schemas.openxmlformats.org/officeDocument/2006/relationships/hyperlink" Target="https://www.commcarehq.org/a/caris-test/reports/form_data/7e504045-7ffd-45c2-a5a8-db87b2d28c61/" TargetMode="External" Id="rId941"/><Relationship Type="http://schemas.openxmlformats.org/officeDocument/2006/relationships/hyperlink" Target="https://www.commcarehq.org/a/caris-test/reports/form_data/85bd4d1a-e156-45dd-903b-6bb4e163aa25/" TargetMode="External" Id="rId942"/><Relationship Type="http://schemas.openxmlformats.org/officeDocument/2006/relationships/hyperlink" Target="https://www.commcarehq.org/a/caris-test/reports/form_data/3c23529f-e681-4bc2-8e54-6aa0aa6a2369/" TargetMode="External" Id="rId943"/><Relationship Type="http://schemas.openxmlformats.org/officeDocument/2006/relationships/hyperlink" Target="https://www.commcarehq.org/a/caris-test/reports/form_data/c7d84f16-aaa2-433f-80ec-f17f5b241950/" TargetMode="External" Id="rId944"/><Relationship Type="http://schemas.openxmlformats.org/officeDocument/2006/relationships/hyperlink" Target="https://www.commcarehq.org/a/caris-test/reports/form_data/e16dc35f-5970-46a4-8c89-7ff450da6805/" TargetMode="External" Id="rId945"/><Relationship Type="http://schemas.openxmlformats.org/officeDocument/2006/relationships/hyperlink" Target="https://www.commcarehq.org/a/caris-test/reports/form_data/8d6632b8-08e6-4470-9f12-5ce380a00ee4/" TargetMode="External" Id="rId946"/><Relationship Type="http://schemas.openxmlformats.org/officeDocument/2006/relationships/hyperlink" Target="https://www.commcarehq.org/a/caris-test/reports/form_data/8c35ef4e-66d1-42bb-8795-e1dfe3955012/" TargetMode="External" Id="rId947"/><Relationship Type="http://schemas.openxmlformats.org/officeDocument/2006/relationships/hyperlink" Target="https://www.commcarehq.org/a/caris-test/reports/form_data/b5061adc-dbb1-41fb-b9d1-4b48f7c3d4ea/" TargetMode="External" Id="rId948"/><Relationship Type="http://schemas.openxmlformats.org/officeDocument/2006/relationships/hyperlink" Target="https://www.commcarehq.org/a/caris-test/reports/form_data/78796791-ffeb-42ec-99b4-52f37e419e2a/" TargetMode="External" Id="rId949"/><Relationship Type="http://schemas.openxmlformats.org/officeDocument/2006/relationships/hyperlink" Target="https://www.commcarehq.org/a/caris-test/reports/form_data/3f20a2b1-d591-495f-8f6e-12205270b89d/" TargetMode="External" Id="rId950"/><Relationship Type="http://schemas.openxmlformats.org/officeDocument/2006/relationships/hyperlink" Target="https://www.commcarehq.org/a/caris-test/reports/form_data/aed4a7ed-6603-4e22-87bd-9fafa19da7a8/" TargetMode="External" Id="rId951"/><Relationship Type="http://schemas.openxmlformats.org/officeDocument/2006/relationships/hyperlink" Target="https://www.commcarehq.org/a/caris-test/reports/form_data/2f53cce9-9cfb-4213-af4d-9b9b4e55b0be/" TargetMode="External" Id="rId952"/><Relationship Type="http://schemas.openxmlformats.org/officeDocument/2006/relationships/hyperlink" Target="https://www.commcarehq.org/a/caris-test/reports/form_data/3da153ba-4d51-4a85-86b1-cd18f68790d9/" TargetMode="External" Id="rId953"/><Relationship Type="http://schemas.openxmlformats.org/officeDocument/2006/relationships/hyperlink" Target="https://www.commcarehq.org/a/caris-test/reports/form_data/ed48d7f7-977a-41ce-b551-7479f1681cfd/" TargetMode="External" Id="rId954"/><Relationship Type="http://schemas.openxmlformats.org/officeDocument/2006/relationships/hyperlink" Target="https://www.commcarehq.org/a/caris-test/reports/form_data/1166be29-6655-4571-9720-9da21bfa558f/" TargetMode="External" Id="rId955"/><Relationship Type="http://schemas.openxmlformats.org/officeDocument/2006/relationships/hyperlink" Target="https://www.commcarehq.org/a/caris-test/reports/form_data/578412c4-91f7-4e65-9127-8ec8344e577f/" TargetMode="External" Id="rId956"/><Relationship Type="http://schemas.openxmlformats.org/officeDocument/2006/relationships/hyperlink" Target="https://www.commcarehq.org/a/caris-test/reports/form_data/dd409ff8-c829-4b7b-b325-057e9f851c84/" TargetMode="External" Id="rId957"/><Relationship Type="http://schemas.openxmlformats.org/officeDocument/2006/relationships/hyperlink" Target="https://www.commcarehq.org/a/caris-test/reports/form_data/922b8546-c279-4f34-b615-c2f19e522989/" TargetMode="External" Id="rId958"/><Relationship Type="http://schemas.openxmlformats.org/officeDocument/2006/relationships/hyperlink" Target="https://www.commcarehq.org/a/caris-test/reports/form_data/e6be328d-4568-49bf-84a0-10c3e9f26fc8/" TargetMode="External" Id="rId959"/><Relationship Type="http://schemas.openxmlformats.org/officeDocument/2006/relationships/hyperlink" Target="https://www.commcarehq.org/a/caris-test/reports/form_data/168d37c8-99e6-4a42-83ed-d469c11e168a/" TargetMode="External" Id="rId960"/><Relationship Type="http://schemas.openxmlformats.org/officeDocument/2006/relationships/hyperlink" Target="https://www.commcarehq.org/a/caris-test/reports/form_data/0a841675-5bfa-44f3-899c-8eb2912ba4f4/" TargetMode="External" Id="rId961"/><Relationship Type="http://schemas.openxmlformats.org/officeDocument/2006/relationships/hyperlink" Target="https://www.commcarehq.org/a/caris-test/reports/form_data/6e10f1f6-4617-4a3d-8214-1c8f95ef3d6c/" TargetMode="External" Id="rId962"/><Relationship Type="http://schemas.openxmlformats.org/officeDocument/2006/relationships/hyperlink" Target="https://www.commcarehq.org/a/caris-test/reports/form_data/dd3caf79-af68-4043-8514-ec50df55e53c/" TargetMode="External" Id="rId963"/><Relationship Type="http://schemas.openxmlformats.org/officeDocument/2006/relationships/hyperlink" Target="https://www.commcarehq.org/a/caris-test/reports/form_data/69691818-8229-49fa-a203-903cf973bd75/" TargetMode="External" Id="rId964"/><Relationship Type="http://schemas.openxmlformats.org/officeDocument/2006/relationships/hyperlink" Target="https://www.commcarehq.org/a/caris-test/reports/form_data/96bd8ba7-b0f9-4a53-809c-cfc84eae922c/" TargetMode="External" Id="rId965"/><Relationship Type="http://schemas.openxmlformats.org/officeDocument/2006/relationships/hyperlink" Target="https://www.commcarehq.org/a/caris-test/reports/form_data/c6e0ff17-7564-4b34-bd4b-c338ab3c4d20/" TargetMode="External" Id="rId966"/><Relationship Type="http://schemas.openxmlformats.org/officeDocument/2006/relationships/hyperlink" Target="https://www.commcarehq.org/a/caris-test/reports/form_data/5e8d0981-5db1-469f-9bf3-a27a6007de4a/" TargetMode="External" Id="rId967"/><Relationship Type="http://schemas.openxmlformats.org/officeDocument/2006/relationships/hyperlink" Target="https://www.commcarehq.org/a/caris-test/reports/form_data/5ce7e456-ded1-427e-985c-f97603922286/" TargetMode="External" Id="rId968"/><Relationship Type="http://schemas.openxmlformats.org/officeDocument/2006/relationships/hyperlink" Target="https://www.commcarehq.org/a/caris-test/reports/form_data/4b363275-8e66-4664-a7e1-1449b71e608e/" TargetMode="External" Id="rId969"/><Relationship Type="http://schemas.openxmlformats.org/officeDocument/2006/relationships/hyperlink" Target="https://www.commcarehq.org/a/caris-test/reports/form_data/9cd2d407-9ea8-4592-94b0-751a63c41b9a/" TargetMode="External" Id="rId970"/><Relationship Type="http://schemas.openxmlformats.org/officeDocument/2006/relationships/hyperlink" Target="https://www.commcarehq.org/a/caris-test/reports/form_data/4aa40fc2-46e1-459e-a311-6abfe84871e2/" TargetMode="External" Id="rId971"/><Relationship Type="http://schemas.openxmlformats.org/officeDocument/2006/relationships/hyperlink" Target="https://www.commcarehq.org/a/caris-test/reports/form_data/db2d36ce-040e-433c-a5fa-ac5921ca3c8e/" TargetMode="External" Id="rId972"/><Relationship Type="http://schemas.openxmlformats.org/officeDocument/2006/relationships/hyperlink" Target="https://www.commcarehq.org/a/caris-test/reports/form_data/8b57a26b-ae83-40ce-9b6f-ddb5e7938b24/" TargetMode="External" Id="rId973"/><Relationship Type="http://schemas.openxmlformats.org/officeDocument/2006/relationships/hyperlink" Target="https://www.commcarehq.org/a/caris-test/reports/form_data/d2a8a85f-bc3c-4f74-8988-be858f94b5f5/" TargetMode="External" Id="rId974"/><Relationship Type="http://schemas.openxmlformats.org/officeDocument/2006/relationships/hyperlink" Target="https://www.commcarehq.org/a/caris-test/reports/form_data/65fbd4a4-99a7-4d72-a2bf-fe692b978be8/" TargetMode="External" Id="rId975"/><Relationship Type="http://schemas.openxmlformats.org/officeDocument/2006/relationships/hyperlink" Target="https://www.commcarehq.org/a/caris-test/reports/form_data/27ecf6fd-0369-4643-bdf0-c5051604dd00/" TargetMode="External" Id="rId976"/><Relationship Type="http://schemas.openxmlformats.org/officeDocument/2006/relationships/hyperlink" Target="https://www.commcarehq.org/a/caris-test/reports/form_data/cc54ce8b-e26d-4e12-a10b-6481d789d369/" TargetMode="External" Id="rId977"/><Relationship Type="http://schemas.openxmlformats.org/officeDocument/2006/relationships/hyperlink" Target="https://www.commcarehq.org/a/caris-test/reports/form_data/1fedc6f9-2cbe-4f05-b8f5-7e74357cabb6/" TargetMode="External" Id="rId978"/><Relationship Type="http://schemas.openxmlformats.org/officeDocument/2006/relationships/hyperlink" Target="https://www.commcarehq.org/a/caris-test/reports/form_data/53829579-b278-4732-990f-62391cdf59d2/" TargetMode="External" Id="rId979"/><Relationship Type="http://schemas.openxmlformats.org/officeDocument/2006/relationships/hyperlink" Target="https://www.commcarehq.org/a/caris-test/reports/form_data/7747e6e0-ee3d-4119-8688-ca06bd5ceeb9/" TargetMode="External" Id="rId980"/><Relationship Type="http://schemas.openxmlformats.org/officeDocument/2006/relationships/hyperlink" Target="https://www.commcarehq.org/a/caris-test/reports/form_data/d9ff2f2a-b9c7-4cce-8f21-18b4d45ab012/" TargetMode="External" Id="rId981"/><Relationship Type="http://schemas.openxmlformats.org/officeDocument/2006/relationships/hyperlink" Target="https://www.commcarehq.org/a/caris-test/reports/form_data/3336380a-5723-42bf-b2c9-29ed72375371/" TargetMode="External" Id="rId982"/><Relationship Type="http://schemas.openxmlformats.org/officeDocument/2006/relationships/hyperlink" Target="https://www.commcarehq.org/a/caris-test/reports/form_data/61fb9063-beae-49a3-8642-2c26adf5928e/" TargetMode="External" Id="rId983"/><Relationship Type="http://schemas.openxmlformats.org/officeDocument/2006/relationships/hyperlink" Target="https://www.commcarehq.org/a/caris-test/reports/form_data/786ae612-dfea-4382-a00a-efbad472c83e/" TargetMode="External" Id="rId984"/><Relationship Type="http://schemas.openxmlformats.org/officeDocument/2006/relationships/hyperlink" Target="https://www.commcarehq.org/a/caris-test/reports/form_data/b12922a5-48ce-4e86-bc8b-378ff30ef62f/" TargetMode="External" Id="rId985"/><Relationship Type="http://schemas.openxmlformats.org/officeDocument/2006/relationships/hyperlink" Target="https://www.commcarehq.org/a/caris-test/reports/form_data/496c9bce-5360-46b6-a6ad-b1d0d9dfca53/" TargetMode="External" Id="rId986"/><Relationship Type="http://schemas.openxmlformats.org/officeDocument/2006/relationships/hyperlink" Target="https://www.commcarehq.org/a/caris-test/reports/form_data/38fea0ee-95bc-4c4d-ab49-10e5918fe73a/" TargetMode="External" Id="rId987"/><Relationship Type="http://schemas.openxmlformats.org/officeDocument/2006/relationships/hyperlink" Target="https://www.commcarehq.org/a/caris-test/reports/form_data/4fcaaa7e-1d7d-4dfb-a4c5-a21992167e62/" TargetMode="External" Id="rId988"/><Relationship Type="http://schemas.openxmlformats.org/officeDocument/2006/relationships/hyperlink" Target="https://www.commcarehq.org/a/caris-test/reports/form_data/e9749713-40d0-4455-93e1-412ed452d1f0/" TargetMode="External" Id="rId989"/><Relationship Type="http://schemas.openxmlformats.org/officeDocument/2006/relationships/hyperlink" Target="https://www.commcarehq.org/a/caris-test/reports/form_data/d8ebb991-2ff9-47a8-95bf-a7b342121d6b/" TargetMode="External" Id="rId990"/><Relationship Type="http://schemas.openxmlformats.org/officeDocument/2006/relationships/hyperlink" Target="https://www.commcarehq.org/a/caris-test/reports/form_data/f24533ab-b8de-4089-a058-d517ff008e3c/" TargetMode="External" Id="rId991"/><Relationship Type="http://schemas.openxmlformats.org/officeDocument/2006/relationships/hyperlink" Target="https://www.commcarehq.org/a/caris-test/reports/form_data/d637d53e-7409-4756-bc31-ce630f4f6261/" TargetMode="External" Id="rId992"/><Relationship Type="http://schemas.openxmlformats.org/officeDocument/2006/relationships/hyperlink" Target="https://www.commcarehq.org/a/caris-test/reports/form_data/b5fef8bd-c295-46ee-a954-3c9214afaa35/" TargetMode="External" Id="rId993"/><Relationship Type="http://schemas.openxmlformats.org/officeDocument/2006/relationships/hyperlink" Target="https://www.commcarehq.org/a/caris-test/reports/form_data/c873afd8-c866-4f45-91de-10dcf09b41ed/" TargetMode="External" Id="rId994"/><Relationship Type="http://schemas.openxmlformats.org/officeDocument/2006/relationships/hyperlink" Target="https://www.commcarehq.org/a/caris-test/reports/form_data/c2084948-ec4d-452e-8c96-ba3cacf6019d/" TargetMode="External" Id="rId995"/><Relationship Type="http://schemas.openxmlformats.org/officeDocument/2006/relationships/hyperlink" Target="https://www.commcarehq.org/a/caris-test/reports/form_data/1362c38d-9299-4326-b1df-074d448b9d04/" TargetMode="External" Id="rId996"/><Relationship Type="http://schemas.openxmlformats.org/officeDocument/2006/relationships/hyperlink" Target="https://www.commcarehq.org/a/caris-test/reports/form_data/9d840ec1-48d5-4eeb-af45-cf8cc1d3ace0/" TargetMode="External" Id="rId997"/><Relationship Type="http://schemas.openxmlformats.org/officeDocument/2006/relationships/hyperlink" Target="https://www.commcarehq.org/a/caris-test/reports/form_data/d4925701-1078-4403-9fa6-f7f3a885a7b8/" TargetMode="External" Id="rId998"/><Relationship Type="http://schemas.openxmlformats.org/officeDocument/2006/relationships/hyperlink" Target="https://www.commcarehq.org/a/caris-test/reports/form_data/723c5ade-d4c2-4602-8656-44017fa912e2/" TargetMode="External" Id="rId999"/><Relationship Type="http://schemas.openxmlformats.org/officeDocument/2006/relationships/hyperlink" Target="https://www.commcarehq.org/a/caris-test/reports/form_data/18d4d66e-17cc-4f30-a80d-5b1ba399c7f0/" TargetMode="External" Id="rId1000"/><Relationship Type="http://schemas.openxmlformats.org/officeDocument/2006/relationships/hyperlink" Target="https://www.commcarehq.org/a/caris-test/reports/form_data/453cfa68-e83e-4a79-8337-3d43cb553430/" TargetMode="External" Id="rId1001"/><Relationship Type="http://schemas.openxmlformats.org/officeDocument/2006/relationships/hyperlink" Target="https://www.commcarehq.org/a/caris-test/reports/form_data/b13458cc-b8cf-4289-9538-bb3a70163fbd/" TargetMode="External" Id="rId1002"/><Relationship Type="http://schemas.openxmlformats.org/officeDocument/2006/relationships/hyperlink" Target="https://www.commcarehq.org/a/caris-test/reports/form_data/b8cb05ee-29da-4a4a-9561-7e5182e647c6/" TargetMode="External" Id="rId1003"/><Relationship Type="http://schemas.openxmlformats.org/officeDocument/2006/relationships/hyperlink" Target="https://www.commcarehq.org/a/caris-test/reports/form_data/0c2a05c6-b971-444e-bf74-cf4af1a160fb/" TargetMode="External" Id="rId1004"/><Relationship Type="http://schemas.openxmlformats.org/officeDocument/2006/relationships/hyperlink" Target="https://www.commcarehq.org/a/caris-test/reports/form_data/e15894dd-e0d1-4d7c-9b53-243ff04db27c/" TargetMode="External" Id="rId1005"/><Relationship Type="http://schemas.openxmlformats.org/officeDocument/2006/relationships/hyperlink" Target="https://www.commcarehq.org/a/caris-test/reports/form_data/8c2b10c6-0bab-419c-9aa8-d5477dfc84c1/" TargetMode="External" Id="rId1006"/><Relationship Type="http://schemas.openxmlformats.org/officeDocument/2006/relationships/hyperlink" Target="https://www.commcarehq.org/a/caris-test/reports/form_data/b7d03e74-bed0-4fad-ba30-71c1a3db5a31/" TargetMode="External" Id="rId1007"/><Relationship Type="http://schemas.openxmlformats.org/officeDocument/2006/relationships/hyperlink" Target="https://www.commcarehq.org/a/caris-test/reports/form_data/64034e41-daed-439e-ad79-553d0bb05f1e/" TargetMode="External" Id="rId1008"/><Relationship Type="http://schemas.openxmlformats.org/officeDocument/2006/relationships/hyperlink" Target="https://www.commcarehq.org/a/caris-test/reports/form_data/fd865e15-ba68-49c2-a19d-0bd84a547ac6/" TargetMode="External" Id="rId1009"/><Relationship Type="http://schemas.openxmlformats.org/officeDocument/2006/relationships/hyperlink" Target="https://www.commcarehq.org/a/caris-test/reports/form_data/c74546e8-8605-40a9-aa16-62d17a7352b4/" TargetMode="External" Id="rId1010"/><Relationship Type="http://schemas.openxmlformats.org/officeDocument/2006/relationships/hyperlink" Target="https://www.commcarehq.org/a/caris-test/reports/form_data/76ffab58-4ed8-4081-a828-6f3592581d36/" TargetMode="External" Id="rId1011"/><Relationship Type="http://schemas.openxmlformats.org/officeDocument/2006/relationships/hyperlink" Target="https://www.commcarehq.org/a/caris-test/reports/form_data/a3417910-104d-4a41-86b0-5e4a69d8a37e/" TargetMode="External" Id="rId1012"/><Relationship Type="http://schemas.openxmlformats.org/officeDocument/2006/relationships/hyperlink" Target="https://www.commcarehq.org/a/caris-test/reports/form_data/ba5c5e9b-8afa-4520-aa4a-6d61e848346a/" TargetMode="External" Id="rId1013"/><Relationship Type="http://schemas.openxmlformats.org/officeDocument/2006/relationships/hyperlink" Target="https://www.commcarehq.org/a/caris-test/reports/form_data/94c22ace-e1b2-4264-bea2-c5e928d77354/" TargetMode="External" Id="rId1014"/><Relationship Type="http://schemas.openxmlformats.org/officeDocument/2006/relationships/hyperlink" Target="https://www.commcarehq.org/a/caris-test/reports/form_data/1ba2a084-79a7-4aa3-a520-ebb6ee0c9b4a/" TargetMode="External" Id="rId1015"/><Relationship Type="http://schemas.openxmlformats.org/officeDocument/2006/relationships/hyperlink" Target="https://www.commcarehq.org/a/caris-test/reports/form_data/ceeb5f4b-a3ae-4439-a17f-949eeb873188/" TargetMode="External" Id="rId1016"/><Relationship Type="http://schemas.openxmlformats.org/officeDocument/2006/relationships/hyperlink" Target="https://www.commcarehq.org/a/caris-test/reports/form_data/51ce7e7c-f2e9-45c3-8944-6fda96bd8a42/" TargetMode="External" Id="rId1017"/><Relationship Type="http://schemas.openxmlformats.org/officeDocument/2006/relationships/hyperlink" Target="https://www.commcarehq.org/a/caris-test/reports/form_data/19353b08-eada-46fa-b036-37a17912b7d6/" TargetMode="External" Id="rId1018"/><Relationship Type="http://schemas.openxmlformats.org/officeDocument/2006/relationships/hyperlink" Target="https://www.commcarehq.org/a/caris-test/reports/form_data/1bcc7b2f-03c9-46a6-9601-99b7e16a9fbc/" TargetMode="External" Id="rId1019"/><Relationship Type="http://schemas.openxmlformats.org/officeDocument/2006/relationships/hyperlink" Target="https://www.commcarehq.org/a/caris-test/reports/form_data/43633d8d-556d-4ce1-af84-830e823dfce5/" TargetMode="External" Id="rId1020"/><Relationship Type="http://schemas.openxmlformats.org/officeDocument/2006/relationships/hyperlink" Target="https://www.commcarehq.org/a/caris-test/reports/form_data/23c543b8-2c47-4048-b440-eaf1bfad2df6/" TargetMode="External" Id="rId1021"/><Relationship Type="http://schemas.openxmlformats.org/officeDocument/2006/relationships/hyperlink" Target="https://www.commcarehq.org/a/caris-test/reports/form_data/1a4bbc9d-95a6-4dda-a646-3873e62eda6d/" TargetMode="External" Id="rId1022"/><Relationship Type="http://schemas.openxmlformats.org/officeDocument/2006/relationships/hyperlink" Target="https://www.commcarehq.org/a/caris-test/reports/form_data/bb9e55cb-15c8-478b-bdd8-0075ccd85f92/" TargetMode="External" Id="rId1023"/><Relationship Type="http://schemas.openxmlformats.org/officeDocument/2006/relationships/hyperlink" Target="https://www.commcarehq.org/a/caris-test/reports/form_data/aab9147c-6534-4558-9714-4cca4d064f71/" TargetMode="External" Id="rId1024"/><Relationship Type="http://schemas.openxmlformats.org/officeDocument/2006/relationships/hyperlink" Target="https://www.commcarehq.org/a/caris-test/reports/form_data/df666930-e7be-4061-afec-c72a2820f35f/" TargetMode="External" Id="rId1025"/><Relationship Type="http://schemas.openxmlformats.org/officeDocument/2006/relationships/hyperlink" Target="https://www.commcarehq.org/a/caris-test/reports/form_data/c3517353-fb39-4a67-a558-3f149810f434/" TargetMode="External" Id="rId1026"/><Relationship Type="http://schemas.openxmlformats.org/officeDocument/2006/relationships/hyperlink" Target="https://www.commcarehq.org/a/caris-test/reports/form_data/f9dc3def-47f2-4d17-8b3b-f8b1c161f7d1/" TargetMode="External" Id="rId1027"/><Relationship Type="http://schemas.openxmlformats.org/officeDocument/2006/relationships/hyperlink" Target="https://www.commcarehq.org/a/caris-test/reports/form_data/6fe72ce8-6d7d-465d-b2b2-a24c7fba1351/" TargetMode="External" Id="rId1028"/><Relationship Type="http://schemas.openxmlformats.org/officeDocument/2006/relationships/hyperlink" Target="https://www.commcarehq.org/a/caris-test/reports/form_data/3cfb8cd1-9c73-4421-8ad0-0c4f95c7c94f/" TargetMode="External" Id="rId1029"/><Relationship Type="http://schemas.openxmlformats.org/officeDocument/2006/relationships/hyperlink" Target="https://www.commcarehq.org/a/caris-test/reports/form_data/f53cec55-5e56-436c-a06a-3f4e97cf4afa/" TargetMode="External" Id="rId1030"/><Relationship Type="http://schemas.openxmlformats.org/officeDocument/2006/relationships/hyperlink" Target="https://www.commcarehq.org/a/caris-test/reports/form_data/d6a4fb8b-07b3-4c35-b428-e2aa395bc9b7/" TargetMode="External" Id="rId1031"/><Relationship Type="http://schemas.openxmlformats.org/officeDocument/2006/relationships/hyperlink" Target="https://www.commcarehq.org/a/caris-test/reports/form_data/40516ac5-1614-4751-b51f-e41b3e29e684/" TargetMode="External" Id="rId1032"/><Relationship Type="http://schemas.openxmlformats.org/officeDocument/2006/relationships/hyperlink" Target="https://www.commcarehq.org/a/caris-test/reports/form_data/fc4a7f17-b895-462f-82f0-228668add717/" TargetMode="External" Id="rId1033"/><Relationship Type="http://schemas.openxmlformats.org/officeDocument/2006/relationships/hyperlink" Target="https://www.commcarehq.org/a/caris-test/reports/form_data/90bae455-8377-428f-8b69-9c894312d7db/" TargetMode="External" Id="rId1034"/><Relationship Type="http://schemas.openxmlformats.org/officeDocument/2006/relationships/hyperlink" Target="https://www.commcarehq.org/a/caris-test/reports/form_data/93e11280-5366-4daf-b17c-7ad88d1bfb35/" TargetMode="External" Id="rId1035"/><Relationship Type="http://schemas.openxmlformats.org/officeDocument/2006/relationships/hyperlink" Target="https://www.commcarehq.org/a/caris-test/reports/form_data/943f90da-dcc8-441a-8522-7bd292b63bcb/" TargetMode="External" Id="rId1036"/><Relationship Type="http://schemas.openxmlformats.org/officeDocument/2006/relationships/hyperlink" Target="https://www.commcarehq.org/a/caris-test/reports/form_data/a49035d2-dde4-4747-a82a-55887766369b/" TargetMode="External" Id="rId1037"/><Relationship Type="http://schemas.openxmlformats.org/officeDocument/2006/relationships/hyperlink" Target="https://www.commcarehq.org/a/caris-test/reports/form_data/eaf834f0-9cd5-4075-a9a1-3b794720994d/" TargetMode="External" Id="rId1038"/><Relationship Type="http://schemas.openxmlformats.org/officeDocument/2006/relationships/hyperlink" Target="https://www.commcarehq.org/a/caris-test/reports/form_data/6be9d270-b90e-455f-bbc8-3f2ce8cfb2ed/" TargetMode="External" Id="rId1039"/><Relationship Type="http://schemas.openxmlformats.org/officeDocument/2006/relationships/hyperlink" Target="https://www.commcarehq.org/a/caris-test/reports/form_data/e72e4690-6047-43f8-88ec-de6dc9743904/" TargetMode="External" Id="rId1040"/><Relationship Type="http://schemas.openxmlformats.org/officeDocument/2006/relationships/hyperlink" Target="https://www.commcarehq.org/a/caris-test/reports/form_data/a3f9f759-6525-401f-b3b6-d5677f5580ed/" TargetMode="External" Id="rId1041"/><Relationship Type="http://schemas.openxmlformats.org/officeDocument/2006/relationships/hyperlink" Target="https://www.commcarehq.org/a/caris-test/reports/form_data/94663482-6096-4c53-8561-79947de0bf08/" TargetMode="External" Id="rId1042"/><Relationship Type="http://schemas.openxmlformats.org/officeDocument/2006/relationships/hyperlink" Target="https://www.commcarehq.org/a/caris-test/reports/form_data/e8b51285-698f-4a4c-b322-a700a7c37fe4/" TargetMode="External" Id="rId1043"/><Relationship Type="http://schemas.openxmlformats.org/officeDocument/2006/relationships/hyperlink" Target="https://www.commcarehq.org/a/caris-test/reports/form_data/2d133c73-7fb1-4493-889e-f463f935d177/" TargetMode="External" Id="rId1044"/><Relationship Type="http://schemas.openxmlformats.org/officeDocument/2006/relationships/hyperlink" Target="https://www.commcarehq.org/a/caris-test/reports/form_data/97f78655-9879-4010-85dd-d8789055f893/" TargetMode="External" Id="rId1045"/><Relationship Type="http://schemas.openxmlformats.org/officeDocument/2006/relationships/hyperlink" Target="https://www.commcarehq.org/a/caris-test/reports/form_data/37c4a879-e416-40b1-9e5f-c3bc7362b85c/" TargetMode="External" Id="rId1046"/><Relationship Type="http://schemas.openxmlformats.org/officeDocument/2006/relationships/hyperlink" Target="https://www.commcarehq.org/a/caris-test/reports/form_data/06389bc9-90ab-4d9e-aa89-571d2a0389d0/" TargetMode="External" Id="rId1047"/><Relationship Type="http://schemas.openxmlformats.org/officeDocument/2006/relationships/hyperlink" Target="https://www.commcarehq.org/a/caris-test/reports/form_data/bf81d99c-05bd-48da-98ed-9960254497a1/" TargetMode="External" Id="rId1048"/><Relationship Type="http://schemas.openxmlformats.org/officeDocument/2006/relationships/hyperlink" Target="https://www.commcarehq.org/a/caris-test/reports/form_data/ced9cce6-408c-414c-84bd-67bd7c55440a/" TargetMode="External" Id="rId1049"/><Relationship Type="http://schemas.openxmlformats.org/officeDocument/2006/relationships/hyperlink" Target="https://www.commcarehq.org/a/caris-test/reports/form_data/0d548bf6-d74f-419a-8d59-ff14e4acdc29/" TargetMode="External" Id="rId1050"/><Relationship Type="http://schemas.openxmlformats.org/officeDocument/2006/relationships/hyperlink" Target="https://www.commcarehq.org/a/caris-test/reports/form_data/49a27a88-7b0f-4c70-87a1-d52c8ea024ef/" TargetMode="External" Id="rId1051"/><Relationship Type="http://schemas.openxmlformats.org/officeDocument/2006/relationships/hyperlink" Target="https://www.commcarehq.org/a/caris-test/reports/form_data/535fb17f-ee32-4831-be78-bc1321b8a381/" TargetMode="External" Id="rId1052"/><Relationship Type="http://schemas.openxmlformats.org/officeDocument/2006/relationships/hyperlink" Target="https://www.commcarehq.org/a/caris-test/reports/form_data/e9662e70-cfe9-4955-9d02-861a1139878b/" TargetMode="External" Id="rId1053"/><Relationship Type="http://schemas.openxmlformats.org/officeDocument/2006/relationships/hyperlink" Target="https://www.commcarehq.org/a/caris-test/reports/form_data/74d419eb-eebf-450f-b7ac-93b918e79de7/" TargetMode="External" Id="rId1054"/><Relationship Type="http://schemas.openxmlformats.org/officeDocument/2006/relationships/hyperlink" Target="https://www.commcarehq.org/a/caris-test/reports/form_data/7776e117-02d6-4629-898b-01b589c91c5b/" TargetMode="External" Id="rId1055"/><Relationship Type="http://schemas.openxmlformats.org/officeDocument/2006/relationships/hyperlink" Target="https://www.commcarehq.org/a/caris-test/reports/form_data/3e28a974-5c30-42c4-bde6-56b8953ec610/" TargetMode="External" Id="rId1056"/><Relationship Type="http://schemas.openxmlformats.org/officeDocument/2006/relationships/hyperlink" Target="https://www.commcarehq.org/a/caris-test/reports/form_data/dce345dc-8d5a-4427-8f27-c4f8bc6a4f78/" TargetMode="External" Id="rId1057"/><Relationship Type="http://schemas.openxmlformats.org/officeDocument/2006/relationships/hyperlink" Target="https://www.commcarehq.org/a/caris-test/reports/form_data/3fd1170f-9aee-45f5-ae27-bfa2916bdb99/" TargetMode="External" Id="rId1058"/><Relationship Type="http://schemas.openxmlformats.org/officeDocument/2006/relationships/hyperlink" Target="https://www.commcarehq.org/a/caris-test/reports/form_data/b98d0328-2eba-407a-a8f1-5c2a851aeb4a/" TargetMode="External" Id="rId1059"/><Relationship Type="http://schemas.openxmlformats.org/officeDocument/2006/relationships/hyperlink" Target="https://www.commcarehq.org/a/caris-test/reports/form_data/8b0bd991-92af-473e-aaae-cb66b56aa3e7/" TargetMode="External" Id="rId1060"/><Relationship Type="http://schemas.openxmlformats.org/officeDocument/2006/relationships/hyperlink" Target="https://www.commcarehq.org/a/caris-test/reports/form_data/bb9baaf3-7c1e-4afd-b7c8-8034cf14df05/" TargetMode="External" Id="rId1061"/><Relationship Type="http://schemas.openxmlformats.org/officeDocument/2006/relationships/hyperlink" Target="https://www.commcarehq.org/a/caris-test/reports/form_data/f7a3854d-5343-4eb6-ac8d-5b7c0d6a90f9/" TargetMode="External" Id="rId1062"/><Relationship Type="http://schemas.openxmlformats.org/officeDocument/2006/relationships/hyperlink" Target="https://www.commcarehq.org/a/caris-test/reports/form_data/f27e4393-793d-47f4-8139-a3e8d82c0a3e/" TargetMode="External" Id="rId1063"/><Relationship Type="http://schemas.openxmlformats.org/officeDocument/2006/relationships/hyperlink" Target="https://www.commcarehq.org/a/caris-test/reports/form_data/a7101b8d-2394-4a45-b5ab-dfa499b5ae16/" TargetMode="External" Id="rId1064"/><Relationship Type="http://schemas.openxmlformats.org/officeDocument/2006/relationships/hyperlink" Target="https://www.commcarehq.org/a/caris-test/reports/form_data/cec737d3-4460-4818-8fb5-cc71c003503b/" TargetMode="External" Id="rId1065"/><Relationship Type="http://schemas.openxmlformats.org/officeDocument/2006/relationships/hyperlink" Target="https://www.commcarehq.org/a/caris-test/reports/form_data/192ba986-c3ad-4769-ac28-a8f5cc6ad960/" TargetMode="External" Id="rId1066"/><Relationship Type="http://schemas.openxmlformats.org/officeDocument/2006/relationships/hyperlink" Target="https://www.commcarehq.org/a/caris-test/reports/form_data/b1643957-c563-4762-9bfb-2dd76c5d9ffe/" TargetMode="External" Id="rId1067"/><Relationship Type="http://schemas.openxmlformats.org/officeDocument/2006/relationships/hyperlink" Target="https://www.commcarehq.org/a/caris-test/reports/form_data/06a89776-6d71-4a9b-b2d3-4377c0b0bb1b/" TargetMode="External" Id="rId1068"/><Relationship Type="http://schemas.openxmlformats.org/officeDocument/2006/relationships/hyperlink" Target="https://www.commcarehq.org/a/caris-test/reports/form_data/7008ffc2-3489-471a-9cef-8af2cc523767/" TargetMode="External" Id="rId1069"/><Relationship Type="http://schemas.openxmlformats.org/officeDocument/2006/relationships/hyperlink" Target="https://www.commcarehq.org/a/caris-test/reports/form_data/f5996678-8019-44ed-b4f8-36e916d38c06/" TargetMode="External" Id="rId1070"/><Relationship Type="http://schemas.openxmlformats.org/officeDocument/2006/relationships/hyperlink" Target="https://www.commcarehq.org/a/caris-test/reports/form_data/0f685adb-abc2-4112-9bff-41806835ae45/" TargetMode="External" Id="rId1071"/><Relationship Type="http://schemas.openxmlformats.org/officeDocument/2006/relationships/hyperlink" Target="https://www.commcarehq.org/a/caris-test/reports/form_data/cbf5f3bd-ae10-4bda-a1cf-05b7c0d1bdd4/" TargetMode="External" Id="rId1072"/><Relationship Type="http://schemas.openxmlformats.org/officeDocument/2006/relationships/hyperlink" Target="https://www.commcarehq.org/a/caris-test/reports/form_data/e110d2ab-8bbd-485a-b59d-cadf685280bc/" TargetMode="External" Id="rId1073"/><Relationship Type="http://schemas.openxmlformats.org/officeDocument/2006/relationships/hyperlink" Target="https://www.commcarehq.org/a/caris-test/reports/form_data/051b9e57-f42f-4d6b-968a-53d8d1cc0745/" TargetMode="External" Id="rId1074"/><Relationship Type="http://schemas.openxmlformats.org/officeDocument/2006/relationships/hyperlink" Target="https://www.commcarehq.org/a/caris-test/reports/form_data/c31eb04c-3cc5-4c21-b75d-a5610f90a81d/" TargetMode="External" Id="rId1075"/><Relationship Type="http://schemas.openxmlformats.org/officeDocument/2006/relationships/hyperlink" Target="https://www.commcarehq.org/a/caris-test/reports/form_data/c22f9859-d138-48c8-990c-32d033676e83/" TargetMode="External" Id="rId1076"/><Relationship Type="http://schemas.openxmlformats.org/officeDocument/2006/relationships/hyperlink" Target="https://www.commcarehq.org/a/caris-test/reports/form_data/9ea9dff4-b093-415e-b31b-ce8b978ee2db/" TargetMode="External" Id="rId1077"/><Relationship Type="http://schemas.openxmlformats.org/officeDocument/2006/relationships/hyperlink" Target="https://www.commcarehq.org/a/caris-test/reports/form_data/ba2a9372-0f33-4364-9725-2ec730091817/" TargetMode="External" Id="rId1078"/><Relationship Type="http://schemas.openxmlformats.org/officeDocument/2006/relationships/hyperlink" Target="https://www.commcarehq.org/a/caris-test/reports/form_data/fd194c25-9414-4bba-970a-6179068eb5be/" TargetMode="External" Id="rId1079"/><Relationship Type="http://schemas.openxmlformats.org/officeDocument/2006/relationships/hyperlink" Target="https://www.commcarehq.org/a/caris-test/reports/form_data/5505e03f-c010-4d3c-8a2f-992923f4b409/" TargetMode="External" Id="rId1080"/><Relationship Type="http://schemas.openxmlformats.org/officeDocument/2006/relationships/hyperlink" Target="https://www.commcarehq.org/a/caris-test/reports/form_data/6778ff8f-fe4a-4da1-afd0-c94adfc283e4/" TargetMode="External" Id="rId1081"/><Relationship Type="http://schemas.openxmlformats.org/officeDocument/2006/relationships/hyperlink" Target="https://www.commcarehq.org/a/caris-test/reports/form_data/506650fe-2517-4afd-94ea-6e753e6f5b61/" TargetMode="External" Id="rId1082"/><Relationship Type="http://schemas.openxmlformats.org/officeDocument/2006/relationships/hyperlink" Target="https://www.commcarehq.org/a/caris-test/reports/form_data/75583af1-fe04-4228-8613-2f7189f99a15/" TargetMode="External" Id="rId1083"/><Relationship Type="http://schemas.openxmlformats.org/officeDocument/2006/relationships/hyperlink" Target="https://www.commcarehq.org/a/caris-test/reports/form_data/9f81abcf-a05e-44ec-a5d4-4a0782460b50/" TargetMode="External" Id="rId1084"/><Relationship Type="http://schemas.openxmlformats.org/officeDocument/2006/relationships/hyperlink" Target="https://www.commcarehq.org/a/caris-test/reports/form_data/a8cd0df8-a60c-4180-bc3a-dab9b60a58c3/" TargetMode="External" Id="rId1085"/><Relationship Type="http://schemas.openxmlformats.org/officeDocument/2006/relationships/hyperlink" Target="https://www.commcarehq.org/a/caris-test/reports/form_data/a1e3d9c4-e65b-4675-8f3f-01f803c20a4a/" TargetMode="External" Id="rId1086"/><Relationship Type="http://schemas.openxmlformats.org/officeDocument/2006/relationships/hyperlink" Target="https://www.commcarehq.org/a/caris-test/reports/form_data/b01543aa-f652-496b-bdac-e232ab501ad7/" TargetMode="External" Id="rId1087"/><Relationship Type="http://schemas.openxmlformats.org/officeDocument/2006/relationships/hyperlink" Target="https://www.commcarehq.org/a/caris-test/reports/form_data/1910b429-36a5-470d-b8ab-afcdd2f87e69/" TargetMode="External" Id="rId1088"/><Relationship Type="http://schemas.openxmlformats.org/officeDocument/2006/relationships/hyperlink" Target="https://www.commcarehq.org/a/caris-test/reports/form_data/d06b50be-6949-44e6-a868-f965b6f53b88/" TargetMode="External" Id="rId1089"/><Relationship Type="http://schemas.openxmlformats.org/officeDocument/2006/relationships/hyperlink" Target="https://www.commcarehq.org/a/caris-test/reports/form_data/f9c0ec27-f7c0-471c-a8d5-1da4e41d562a/" TargetMode="External" Id="rId1090"/><Relationship Type="http://schemas.openxmlformats.org/officeDocument/2006/relationships/hyperlink" Target="https://www.commcarehq.org/a/caris-test/reports/form_data/e68a9ddd-c0ef-42b4-93ff-82719161e967/" TargetMode="External" Id="rId1091"/><Relationship Type="http://schemas.openxmlformats.org/officeDocument/2006/relationships/hyperlink" Target="https://www.commcarehq.org/a/caris-test/reports/form_data/b8e4e109-789e-4207-b283-a28ddb5368cb/" TargetMode="External" Id="rId1092"/><Relationship Type="http://schemas.openxmlformats.org/officeDocument/2006/relationships/hyperlink" Target="https://www.commcarehq.org/a/caris-test/reports/form_data/f36cd02a-3acd-4cae-9e7b-cc32491db9ec/" TargetMode="External" Id="rId1093"/><Relationship Type="http://schemas.openxmlformats.org/officeDocument/2006/relationships/hyperlink" Target="https://www.commcarehq.org/a/caris-test/reports/form_data/76648ca8-69c5-4f4b-a1b7-986393f002c2/" TargetMode="External" Id="rId1094"/><Relationship Type="http://schemas.openxmlformats.org/officeDocument/2006/relationships/hyperlink" Target="https://www.commcarehq.org/a/caris-test/reports/form_data/c41555bd-f5d3-412b-8051-872bab8143d5/" TargetMode="External" Id="rId1095"/><Relationship Type="http://schemas.openxmlformats.org/officeDocument/2006/relationships/hyperlink" Target="https://www.commcarehq.org/a/caris-test/reports/form_data/6f6b21c3-bf65-408b-8c2a-14357ea83a74/" TargetMode="External" Id="rId1096"/><Relationship Type="http://schemas.openxmlformats.org/officeDocument/2006/relationships/hyperlink" Target="https://www.commcarehq.org/a/caris-test/reports/form_data/58cd0e90-817c-4480-97a5-9041876b9320/" TargetMode="External" Id="rId1097"/><Relationship Type="http://schemas.openxmlformats.org/officeDocument/2006/relationships/hyperlink" Target="https://www.commcarehq.org/a/caris-test/reports/form_data/ee933712-bada-4598-88c1-85cc75972a9b/" TargetMode="External" Id="rId1098"/><Relationship Type="http://schemas.openxmlformats.org/officeDocument/2006/relationships/hyperlink" Target="https://www.commcarehq.org/a/caris-test/reports/form_data/703bc581-50f5-4a2e-8d40-49f4d2e786ff/" TargetMode="External" Id="rId1099"/><Relationship Type="http://schemas.openxmlformats.org/officeDocument/2006/relationships/hyperlink" Target="https://www.commcarehq.org/a/caris-test/reports/form_data/c3751470-082c-4514-a024-437e9330aa8d/" TargetMode="External" Id="rId1100"/><Relationship Type="http://schemas.openxmlformats.org/officeDocument/2006/relationships/hyperlink" Target="https://www.commcarehq.org/a/caris-test/reports/form_data/17691a2f-52d2-4c5e-ab6f-cbfe7cce242b/" TargetMode="External" Id="rId1101"/><Relationship Type="http://schemas.openxmlformats.org/officeDocument/2006/relationships/hyperlink" Target="https://www.commcarehq.org/a/caris-test/reports/form_data/6d0afd1e-4e16-41cf-8729-0e68263a0f78/" TargetMode="External" Id="rId1102"/><Relationship Type="http://schemas.openxmlformats.org/officeDocument/2006/relationships/hyperlink" Target="https://www.commcarehq.org/a/caris-test/reports/form_data/72f79049-f259-4556-a783-b583c12cc533/" TargetMode="External" Id="rId1103"/><Relationship Type="http://schemas.openxmlformats.org/officeDocument/2006/relationships/hyperlink" Target="https://www.commcarehq.org/a/caris-test/reports/form_data/69e43220-2c58-457d-9431-edc0d5c91de7/" TargetMode="External" Id="rId1104"/><Relationship Type="http://schemas.openxmlformats.org/officeDocument/2006/relationships/hyperlink" Target="https://www.commcarehq.org/a/caris-test/reports/form_data/297e528a-9e28-40d7-80c5-7361862dad58/" TargetMode="External" Id="rId1105"/><Relationship Type="http://schemas.openxmlformats.org/officeDocument/2006/relationships/hyperlink" Target="https://www.commcarehq.org/a/caris-test/reports/form_data/95f6dc21-3dfb-4fd6-9a3f-1eef560ccee6/" TargetMode="External" Id="rId1106"/><Relationship Type="http://schemas.openxmlformats.org/officeDocument/2006/relationships/hyperlink" Target="https://www.commcarehq.org/a/caris-test/reports/form_data/d5ae06d6-c4ee-45ce-9b06-4baf3ce7e2ae/" TargetMode="External" Id="rId1107"/><Relationship Type="http://schemas.openxmlformats.org/officeDocument/2006/relationships/hyperlink" Target="https://www.commcarehq.org/a/caris-test/reports/form_data/bf4886ea-1cfc-4b75-be0d-d24b98323233/" TargetMode="External" Id="rId1108"/><Relationship Type="http://schemas.openxmlformats.org/officeDocument/2006/relationships/hyperlink" Target="https://www.commcarehq.org/a/caris-test/reports/form_data/8784eb2d-cda6-47d5-aee6-f1da02334145/" TargetMode="External" Id="rId1109"/><Relationship Type="http://schemas.openxmlformats.org/officeDocument/2006/relationships/hyperlink" Target="https://www.commcarehq.org/a/caris-test/reports/form_data/84281f58-8476-4760-89ca-5b5af99d8813/" TargetMode="External" Id="rId1110"/><Relationship Type="http://schemas.openxmlformats.org/officeDocument/2006/relationships/hyperlink" Target="https://www.commcarehq.org/a/caris-test/reports/form_data/ba37d422-6c5e-49c7-b1d3-53d8e8a0c3bb/" TargetMode="External" Id="rId1111"/><Relationship Type="http://schemas.openxmlformats.org/officeDocument/2006/relationships/hyperlink" Target="https://www.commcarehq.org/a/caris-test/reports/form_data/896c5541-27dc-4697-8e32-8dc7fb101329/" TargetMode="External" Id="rId1112"/><Relationship Type="http://schemas.openxmlformats.org/officeDocument/2006/relationships/hyperlink" Target="https://www.commcarehq.org/a/caris-test/reports/form_data/e31da675-7112-42b8-a9c7-29ae0bccd05c/" TargetMode="External" Id="rId1113"/><Relationship Type="http://schemas.openxmlformats.org/officeDocument/2006/relationships/hyperlink" Target="https://www.commcarehq.org/a/caris-test/reports/form_data/255606d4-4b33-4da8-ab7f-8c80041e19e8/" TargetMode="External" Id="rId1114"/><Relationship Type="http://schemas.openxmlformats.org/officeDocument/2006/relationships/hyperlink" Target="https://www.commcarehq.org/a/caris-test/reports/form_data/d7b1257a-b93b-4664-871b-a00df8fa2ea5/" TargetMode="External" Id="rId1115"/><Relationship Type="http://schemas.openxmlformats.org/officeDocument/2006/relationships/hyperlink" Target="https://www.commcarehq.org/a/caris-test/reports/form_data/8680805c-69ac-4ad4-9e3c-f16dbaf436d9/" TargetMode="External" Id="rId1116"/><Relationship Type="http://schemas.openxmlformats.org/officeDocument/2006/relationships/hyperlink" Target="https://www.commcarehq.org/a/caris-test/reports/form_data/9092b0dc-82f5-4f53-bbb2-4c3e700c56dd/" TargetMode="External" Id="rId1117"/><Relationship Type="http://schemas.openxmlformats.org/officeDocument/2006/relationships/hyperlink" Target="https://www.commcarehq.org/a/caris-test/reports/form_data/ed237d8e-444e-4def-99a2-084febae8436/" TargetMode="External" Id="rId1118"/><Relationship Type="http://schemas.openxmlformats.org/officeDocument/2006/relationships/hyperlink" Target="https://www.commcarehq.org/a/caris-test/reports/form_data/1fad4982-e3f7-4f2f-b4da-286ace60ba6e/" TargetMode="External" Id="rId1119"/><Relationship Type="http://schemas.openxmlformats.org/officeDocument/2006/relationships/hyperlink" Target="https://www.commcarehq.org/a/caris-test/reports/form_data/15b712ba-39b6-4750-bfbb-91c68bf8c525/" TargetMode="External" Id="rId1120"/><Relationship Type="http://schemas.openxmlformats.org/officeDocument/2006/relationships/hyperlink" Target="https://www.commcarehq.org/a/caris-test/reports/form_data/ea7195be-071a-4c9c-8113-b1d52ac73244/" TargetMode="External" Id="rId1121"/><Relationship Type="http://schemas.openxmlformats.org/officeDocument/2006/relationships/hyperlink" Target="https://www.commcarehq.org/a/caris-test/reports/form_data/62ce3ea4-bcb8-49b4-b1f1-7d85800dc8fe/" TargetMode="External" Id="rId1122"/><Relationship Type="http://schemas.openxmlformats.org/officeDocument/2006/relationships/hyperlink" Target="https://www.commcarehq.org/a/caris-test/reports/form_data/e952f024-4e61-496c-8fc0-0140109354e2/" TargetMode="External" Id="rId1123"/><Relationship Type="http://schemas.openxmlformats.org/officeDocument/2006/relationships/hyperlink" Target="https://www.commcarehq.org/a/caris-test/reports/form_data/66a0ae11-644e-4e3c-a579-ca1cded912b3/" TargetMode="External" Id="rId1124"/><Relationship Type="http://schemas.openxmlformats.org/officeDocument/2006/relationships/hyperlink" Target="https://www.commcarehq.org/a/caris-test/reports/form_data/8b036a50-18e1-4a9d-8fac-0c5bd75de126/" TargetMode="External" Id="rId1125"/><Relationship Type="http://schemas.openxmlformats.org/officeDocument/2006/relationships/hyperlink" Target="https://www.commcarehq.org/a/caris-test/reports/form_data/1eba45ac-26a5-48ac-ac80-d16605e6bf2a/" TargetMode="External" Id="rId1126"/><Relationship Type="http://schemas.openxmlformats.org/officeDocument/2006/relationships/hyperlink" Target="https://www.commcarehq.org/a/caris-test/reports/form_data/00f9b367-5814-4137-bf1a-554b6070af47/" TargetMode="External" Id="rId1127"/><Relationship Type="http://schemas.openxmlformats.org/officeDocument/2006/relationships/hyperlink" Target="https://www.commcarehq.org/a/caris-test/reports/form_data/b5974ff1-1909-4d9e-ad44-65771dd09598/" TargetMode="External" Id="rId1128"/><Relationship Type="http://schemas.openxmlformats.org/officeDocument/2006/relationships/hyperlink" Target="https://www.commcarehq.org/a/caris-test/reports/form_data/41eded2e-b50a-4676-a6c8-8ee7c9906aa2/" TargetMode="External" Id="rId1129"/><Relationship Type="http://schemas.openxmlformats.org/officeDocument/2006/relationships/hyperlink" Target="https://www.commcarehq.org/a/caris-test/reports/form_data/07283b46-8781-4681-9fbd-6ea8e6536189/" TargetMode="External" Id="rId1130"/><Relationship Type="http://schemas.openxmlformats.org/officeDocument/2006/relationships/hyperlink" Target="https://www.commcarehq.org/a/caris-test/reports/form_data/3c7e1d92-9bb3-49b6-ab43-77c6b7ffdee7/" TargetMode="External" Id="rId1131"/><Relationship Type="http://schemas.openxmlformats.org/officeDocument/2006/relationships/hyperlink" Target="https://www.commcarehq.org/a/caris-test/reports/form_data/1de496d6-6010-4d2c-88e1-4823660dc4d9/" TargetMode="External" Id="rId1132"/><Relationship Type="http://schemas.openxmlformats.org/officeDocument/2006/relationships/hyperlink" Target="https://www.commcarehq.org/a/caris-test/reports/form_data/386d5d06-ed49-4a22-b079-f272a5355521/" TargetMode="External" Id="rId1133"/><Relationship Type="http://schemas.openxmlformats.org/officeDocument/2006/relationships/hyperlink" Target="https://www.commcarehq.org/a/caris-test/reports/form_data/8dc52570-83d5-4df5-8593-9d591bfe68f5/" TargetMode="External" Id="rId1134"/><Relationship Type="http://schemas.openxmlformats.org/officeDocument/2006/relationships/hyperlink" Target="https://www.commcarehq.org/a/caris-test/reports/form_data/da84359f-f54b-4f17-ae0f-5a2d4fca546e/" TargetMode="External" Id="rId1135"/><Relationship Type="http://schemas.openxmlformats.org/officeDocument/2006/relationships/hyperlink" Target="https://www.commcarehq.org/a/caris-test/reports/form_data/e89dbc1b-bdfb-4bdc-b64b-e8b6db98b57b/" TargetMode="External" Id="rId1136"/><Relationship Type="http://schemas.openxmlformats.org/officeDocument/2006/relationships/hyperlink" Target="https://www.commcarehq.org/a/caris-test/reports/form_data/967b9513-1312-42e4-9aa5-1ce34ddab232/" TargetMode="External" Id="rId1137"/><Relationship Type="http://schemas.openxmlformats.org/officeDocument/2006/relationships/hyperlink" Target="https://www.commcarehq.org/a/caris-test/reports/form_data/4a12e0a5-ae53-4464-8524-e7a6116c6ca0/" TargetMode="External" Id="rId1138"/><Relationship Type="http://schemas.openxmlformats.org/officeDocument/2006/relationships/hyperlink" Target="https://www.commcarehq.org/a/caris-test/reports/form_data/f9c8b3ef-0b92-4a7b-ab54-6090534c4c4c/" TargetMode="External" Id="rId1139"/><Relationship Type="http://schemas.openxmlformats.org/officeDocument/2006/relationships/hyperlink" Target="https://www.commcarehq.org/a/caris-test/reports/form_data/57f39dc9-a16e-4f44-bfcc-b192b2f815fc/" TargetMode="External" Id="rId1140"/><Relationship Type="http://schemas.openxmlformats.org/officeDocument/2006/relationships/hyperlink" Target="https://www.commcarehq.org/a/caris-test/reports/form_data/7a2020c7-b0cf-4e63-a60f-db04a527849f/" TargetMode="External" Id="rId1141"/><Relationship Type="http://schemas.openxmlformats.org/officeDocument/2006/relationships/hyperlink" Target="https://www.commcarehq.org/a/caris-test/reports/form_data/0a8d5af2-f025-45d9-8f60-d7ccc92a2569/" TargetMode="External" Id="rId1142"/><Relationship Type="http://schemas.openxmlformats.org/officeDocument/2006/relationships/hyperlink" Target="https://www.commcarehq.org/a/caris-test/reports/form_data/ed58e22b-706d-40fa-9281-4d9b3de5ab37/" TargetMode="External" Id="rId1143"/><Relationship Type="http://schemas.openxmlformats.org/officeDocument/2006/relationships/hyperlink" Target="https://www.commcarehq.org/a/caris-test/reports/form_data/e86a1eb6-0141-4062-b92a-45a2c46e8f8f/" TargetMode="External" Id="rId1144"/><Relationship Type="http://schemas.openxmlformats.org/officeDocument/2006/relationships/hyperlink" Target="https://www.commcarehq.org/a/caris-test/reports/form_data/7ffb027f-c484-4eab-9f79-0907e9ee2353/" TargetMode="External" Id="rId1145"/><Relationship Type="http://schemas.openxmlformats.org/officeDocument/2006/relationships/hyperlink" Target="https://www.commcarehq.org/a/caris-test/reports/form_data/83cc6db8-d742-4332-9402-5c55e2cd96c4/" TargetMode="External" Id="rId1146"/><Relationship Type="http://schemas.openxmlformats.org/officeDocument/2006/relationships/hyperlink" Target="https://www.commcarehq.org/a/caris-test/reports/form_data/f566ac50-5af0-4a65-bf21-cf8e04939940/" TargetMode="External" Id="rId1147"/><Relationship Type="http://schemas.openxmlformats.org/officeDocument/2006/relationships/hyperlink" Target="https://www.commcarehq.org/a/caris-test/reports/form_data/afa567e6-9761-4c4a-a3f6-48d0130d8d80/" TargetMode="External" Id="rId1148"/><Relationship Type="http://schemas.openxmlformats.org/officeDocument/2006/relationships/hyperlink" Target="https://www.commcarehq.org/a/caris-test/reports/form_data/36f7f81d-2d42-4039-8fcb-f4fbdd3f4a52/" TargetMode="External" Id="rId1149"/><Relationship Type="http://schemas.openxmlformats.org/officeDocument/2006/relationships/hyperlink" Target="https://www.commcarehq.org/a/caris-test/reports/form_data/c8b76c90-bc5c-4345-9b0c-0f91f1be5c67/" TargetMode="External" Id="rId1150"/><Relationship Type="http://schemas.openxmlformats.org/officeDocument/2006/relationships/hyperlink" Target="https://www.commcarehq.org/a/caris-test/reports/form_data/5c24a52a-66bc-4718-87cd-a72a5303b8e8/" TargetMode="External" Id="rId1151"/><Relationship Type="http://schemas.openxmlformats.org/officeDocument/2006/relationships/hyperlink" Target="https://www.commcarehq.org/a/caris-test/reports/form_data/afa3ff6c-5616-435c-97fb-0fd564400b89/" TargetMode="External" Id="rId1152"/><Relationship Type="http://schemas.openxmlformats.org/officeDocument/2006/relationships/hyperlink" Target="https://www.commcarehq.org/a/caris-test/reports/form_data/9652aa1e-b5a1-43c8-9d48-fa96d44b2ce2/" TargetMode="External" Id="rId1153"/><Relationship Type="http://schemas.openxmlformats.org/officeDocument/2006/relationships/hyperlink" Target="https://www.commcarehq.org/a/caris-test/reports/form_data/2333f269-328d-45f4-9d42-ead5d2b971d1/" TargetMode="External" Id="rId1154"/><Relationship Type="http://schemas.openxmlformats.org/officeDocument/2006/relationships/hyperlink" Target="https://www.commcarehq.org/a/caris-test/reports/form_data/bbf2e526-c2b2-467d-a6fe-8f38f2d934a2/" TargetMode="External" Id="rId1155"/><Relationship Type="http://schemas.openxmlformats.org/officeDocument/2006/relationships/hyperlink" Target="https://www.commcarehq.org/a/caris-test/reports/form_data/dbaf437b-a81e-43ab-95de-09188cb0373b/" TargetMode="External" Id="rId1156"/><Relationship Type="http://schemas.openxmlformats.org/officeDocument/2006/relationships/hyperlink" Target="https://www.commcarehq.org/a/caris-test/reports/form_data/f7f48a5a-867c-4d9c-8a90-8c62c617a933/" TargetMode="External" Id="rId1157"/><Relationship Type="http://schemas.openxmlformats.org/officeDocument/2006/relationships/hyperlink" Target="https://www.commcarehq.org/a/caris-test/reports/form_data/9c261bfe-8148-442b-afef-3d08f1deaaf4/" TargetMode="External" Id="rId1158"/><Relationship Type="http://schemas.openxmlformats.org/officeDocument/2006/relationships/hyperlink" Target="https://www.commcarehq.org/a/caris-test/reports/form_data/3ae532e3-4038-41e2-8d3c-19766205e14a/" TargetMode="External" Id="rId1159"/><Relationship Type="http://schemas.openxmlformats.org/officeDocument/2006/relationships/hyperlink" Target="https://www.commcarehq.org/a/caris-test/reports/form_data/4690b396-6b12-4a9e-9dbe-e54b5d551cbc/" TargetMode="External" Id="rId1160"/><Relationship Type="http://schemas.openxmlformats.org/officeDocument/2006/relationships/hyperlink" Target="https://www.commcarehq.org/a/caris-test/reports/form_data/0fac6c35-8e43-4c97-a08f-ca89537cc489/" TargetMode="External" Id="rId1161"/><Relationship Type="http://schemas.openxmlformats.org/officeDocument/2006/relationships/hyperlink" Target="https://www.commcarehq.org/a/caris-test/reports/form_data/6c53f180-bc83-4507-b182-50f572115160/" TargetMode="External" Id="rId1162"/><Relationship Type="http://schemas.openxmlformats.org/officeDocument/2006/relationships/hyperlink" Target="https://www.commcarehq.org/a/caris-test/reports/form_data/255bd85a-dbd3-4c56-9c7e-634d5574ee16/" TargetMode="External" Id="rId1163"/><Relationship Type="http://schemas.openxmlformats.org/officeDocument/2006/relationships/hyperlink" Target="https://www.commcarehq.org/a/caris-test/reports/form_data/a86c3f73-9090-4e22-9580-bf158b442a90/" TargetMode="External" Id="rId1164"/><Relationship Type="http://schemas.openxmlformats.org/officeDocument/2006/relationships/hyperlink" Target="https://www.commcarehq.org/a/caris-test/reports/form_data/b97f3a61-be84-4f82-8592-648442f27744/" TargetMode="External" Id="rId1165"/><Relationship Type="http://schemas.openxmlformats.org/officeDocument/2006/relationships/hyperlink" Target="https://www.commcarehq.org/a/caris-test/reports/form_data/04020795-b1e4-45c0-b4ba-9b716ee6f42d/" TargetMode="External" Id="rId1166"/><Relationship Type="http://schemas.openxmlformats.org/officeDocument/2006/relationships/hyperlink" Target="https://www.commcarehq.org/a/caris-test/reports/form_data/cf13f825-8d3f-44d0-af6b-322bd0567ff6/" TargetMode="External" Id="rId1167"/><Relationship Type="http://schemas.openxmlformats.org/officeDocument/2006/relationships/hyperlink" Target="https://www.commcarehq.org/a/caris-test/reports/form_data/588ce4a5-f0fe-41fa-980f-20b5d446af6a/" TargetMode="External" Id="rId1168"/><Relationship Type="http://schemas.openxmlformats.org/officeDocument/2006/relationships/hyperlink" Target="https://www.commcarehq.org/a/caris-test/reports/form_data/dd53027b-2e70-4b1e-bdfa-7cf4d65a70fb/" TargetMode="External" Id="rId1169"/><Relationship Type="http://schemas.openxmlformats.org/officeDocument/2006/relationships/hyperlink" Target="https://www.commcarehq.org/a/caris-test/reports/form_data/b9d6b853-5621-40af-a7e0-28590edef8b8/" TargetMode="External" Id="rId1170"/><Relationship Type="http://schemas.openxmlformats.org/officeDocument/2006/relationships/hyperlink" Target="https://www.commcarehq.org/a/caris-test/reports/form_data/30e17178-a63b-440e-8e52-2fe90c0d8dbf/" TargetMode="External" Id="rId1171"/><Relationship Type="http://schemas.openxmlformats.org/officeDocument/2006/relationships/hyperlink" Target="https://www.commcarehq.org/a/caris-test/reports/form_data/287ed380-1b42-4dec-a3c8-e088d2695227/" TargetMode="External" Id="rId1172"/><Relationship Type="http://schemas.openxmlformats.org/officeDocument/2006/relationships/hyperlink" Target="https://www.commcarehq.org/a/caris-test/reports/form_data/769e45af-2ac8-4237-a801-b00cb4a602e9/" TargetMode="External" Id="rId1173"/><Relationship Type="http://schemas.openxmlformats.org/officeDocument/2006/relationships/hyperlink" Target="https://www.commcarehq.org/a/caris-test/reports/form_data/88202a0a-15c9-4bd6-a958-442e871101b9/" TargetMode="External" Id="rId1174"/><Relationship Type="http://schemas.openxmlformats.org/officeDocument/2006/relationships/hyperlink" Target="https://www.commcarehq.org/a/caris-test/reports/form_data/ac2f6598-2879-41fe-bfa8-98c712e1cd16/" TargetMode="External" Id="rId1175"/><Relationship Type="http://schemas.openxmlformats.org/officeDocument/2006/relationships/hyperlink" Target="https://www.commcarehq.org/a/caris-test/reports/form_data/9ff2f9a4-8083-4e95-a519-dba941a11a02/" TargetMode="External" Id="rId1176"/><Relationship Type="http://schemas.openxmlformats.org/officeDocument/2006/relationships/hyperlink" Target="https://www.commcarehq.org/a/caris-test/reports/form_data/d00df192-eacd-428a-a740-6a60b53a79c0/" TargetMode="External" Id="rId1177"/><Relationship Type="http://schemas.openxmlformats.org/officeDocument/2006/relationships/hyperlink" Target="https://www.commcarehq.org/a/caris-test/reports/form_data/c5e8c4d5-e8ab-44b2-9bf4-b922721f77b4/" TargetMode="External" Id="rId1178"/><Relationship Type="http://schemas.openxmlformats.org/officeDocument/2006/relationships/hyperlink" Target="https://www.commcarehq.org/a/caris-test/reports/form_data/87f27a6b-d6ab-4149-a596-b40a1f46a4e6/" TargetMode="External" Id="rId1179"/><Relationship Type="http://schemas.openxmlformats.org/officeDocument/2006/relationships/hyperlink" Target="https://www.commcarehq.org/a/caris-test/reports/form_data/41923218-4a1d-4417-bf0e-5e1a30d6d61a/" TargetMode="External" Id="rId1180"/><Relationship Type="http://schemas.openxmlformats.org/officeDocument/2006/relationships/hyperlink" Target="https://www.commcarehq.org/a/caris-test/reports/form_data/f460504f-bb8f-4517-8fcb-aeac24d642fb/" TargetMode="External" Id="rId1181"/><Relationship Type="http://schemas.openxmlformats.org/officeDocument/2006/relationships/hyperlink" Target="https://www.commcarehq.org/a/caris-test/reports/form_data/1931d2e2-07c7-4ca6-b290-e448d960f09e/" TargetMode="External" Id="rId1182"/><Relationship Type="http://schemas.openxmlformats.org/officeDocument/2006/relationships/hyperlink" Target="https://www.commcarehq.org/a/caris-test/reports/form_data/7f8fd42b-9087-4a7e-94ae-c7bcd648c922/" TargetMode="External" Id="rId1183"/><Relationship Type="http://schemas.openxmlformats.org/officeDocument/2006/relationships/hyperlink" Target="https://www.commcarehq.org/a/caris-test/reports/form_data/10e62fd4-b379-45cf-937a-edbce4149a7a/" TargetMode="External" Id="rId1184"/><Relationship Type="http://schemas.openxmlformats.org/officeDocument/2006/relationships/hyperlink" Target="https://www.commcarehq.org/a/caris-test/reports/form_data/d2e5b35a-bf88-439c-a033-e606517501ef/" TargetMode="External" Id="rId1185"/><Relationship Type="http://schemas.openxmlformats.org/officeDocument/2006/relationships/hyperlink" Target="https://www.commcarehq.org/a/caris-test/reports/form_data/a054b87a-dd82-4a34-8d96-44e45ce66e1f/" TargetMode="External" Id="rId1186"/><Relationship Type="http://schemas.openxmlformats.org/officeDocument/2006/relationships/hyperlink" Target="https://www.commcarehq.org/a/caris-test/reports/form_data/6bea4706-8030-4ad5-9ff7-e3adab32018b/" TargetMode="External" Id="rId1187"/><Relationship Type="http://schemas.openxmlformats.org/officeDocument/2006/relationships/hyperlink" Target="https://www.commcarehq.org/a/caris-test/reports/form_data/3812a540-7c70-4d1c-8ac3-b86577609ab3/" TargetMode="External" Id="rId1188"/><Relationship Type="http://schemas.openxmlformats.org/officeDocument/2006/relationships/hyperlink" Target="https://www.commcarehq.org/a/caris-test/reports/form_data/8c28513c-176d-49a1-a0ff-510009524ae8/" TargetMode="External" Id="rId1189"/><Relationship Type="http://schemas.openxmlformats.org/officeDocument/2006/relationships/hyperlink" Target="https://www.commcarehq.org/a/caris-test/reports/form_data/3243fada-219a-4d92-9dea-ce3839a46edf/" TargetMode="External" Id="rId1190"/><Relationship Type="http://schemas.openxmlformats.org/officeDocument/2006/relationships/hyperlink" Target="https://www.commcarehq.org/a/caris-test/reports/form_data/4a567c27-acff-469d-976e-692794d6ab6b/" TargetMode="External" Id="rId1191"/><Relationship Type="http://schemas.openxmlformats.org/officeDocument/2006/relationships/hyperlink" Target="https://www.commcarehq.org/a/caris-test/reports/form_data/dbd30459-4c78-41b7-9919-8d9211a78017/" TargetMode="External" Id="rId1192"/><Relationship Type="http://schemas.openxmlformats.org/officeDocument/2006/relationships/hyperlink" Target="https://www.commcarehq.org/a/caris-test/reports/form_data/9fb8635c-33c4-4b84-83ea-d06d65ab6337/" TargetMode="External" Id="rId1193"/><Relationship Type="http://schemas.openxmlformats.org/officeDocument/2006/relationships/hyperlink" Target="https://www.commcarehq.org/a/caris-test/reports/form_data/2a6135cc-cd24-4514-a1a8-32119b2f9e6d/" TargetMode="External" Id="rId1194"/><Relationship Type="http://schemas.openxmlformats.org/officeDocument/2006/relationships/hyperlink" Target="https://www.commcarehq.org/a/caris-test/reports/form_data/3a0c3fa5-98e6-456c-99d7-6eb4ce5d1db1/" TargetMode="External" Id="rId1195"/><Relationship Type="http://schemas.openxmlformats.org/officeDocument/2006/relationships/hyperlink" Target="https://www.commcarehq.org/a/caris-test/reports/form_data/4b36ce1b-89cc-4c10-807e-5b00e8c1be90/" TargetMode="External" Id="rId1196"/><Relationship Type="http://schemas.openxmlformats.org/officeDocument/2006/relationships/hyperlink" Target="https://www.commcarehq.org/a/caris-test/reports/form_data/ee8e1ae9-0b21-471d-bad2-5c447a26d591/" TargetMode="External" Id="rId1197"/><Relationship Type="http://schemas.openxmlformats.org/officeDocument/2006/relationships/hyperlink" Target="https://www.commcarehq.org/a/caris-test/reports/form_data/29956cc8-e3b5-4009-bcf5-d7a40ea89bb0/" TargetMode="External" Id="rId1198"/><Relationship Type="http://schemas.openxmlformats.org/officeDocument/2006/relationships/hyperlink" Target="https://www.commcarehq.org/a/caris-test/reports/form_data/480bbaeb-9932-4b72-b91b-2d3405a530b7/" TargetMode="External" Id="rId1199"/><Relationship Type="http://schemas.openxmlformats.org/officeDocument/2006/relationships/hyperlink" Target="https://www.commcarehq.org/a/caris-test/reports/form_data/544a5ed5-8fa0-4706-8eb6-827a90754d57/" TargetMode="External" Id="rId1200"/><Relationship Type="http://schemas.openxmlformats.org/officeDocument/2006/relationships/hyperlink" Target="https://www.commcarehq.org/a/caris-test/reports/form_data/cbf0f428-e494-4156-a521-1eefe610cd57/" TargetMode="External" Id="rId1201"/><Relationship Type="http://schemas.openxmlformats.org/officeDocument/2006/relationships/hyperlink" Target="https://www.commcarehq.org/a/caris-test/reports/form_data/d804b982-6d2c-4e74-abec-73250b256da6/" TargetMode="External" Id="rId1202"/><Relationship Type="http://schemas.openxmlformats.org/officeDocument/2006/relationships/hyperlink" Target="https://www.commcarehq.org/a/caris-test/reports/form_data/86e7567e-3b76-4b13-993f-04585bf924e3/" TargetMode="External" Id="rId1203"/><Relationship Type="http://schemas.openxmlformats.org/officeDocument/2006/relationships/hyperlink" Target="https://www.commcarehq.org/a/caris-test/reports/form_data/b98f5157-14f6-4e8c-a72d-6d40a78a72f1/" TargetMode="External" Id="rId1204"/><Relationship Type="http://schemas.openxmlformats.org/officeDocument/2006/relationships/hyperlink" Target="https://www.commcarehq.org/a/caris-test/reports/form_data/83b9521a-e5de-4bf8-a546-b1bb70775294/" TargetMode="External" Id="rId1205"/><Relationship Type="http://schemas.openxmlformats.org/officeDocument/2006/relationships/hyperlink" Target="https://www.commcarehq.org/a/caris-test/reports/form_data/9b9d41d8-36a5-45a0-bab2-884d4cacdcf7/" TargetMode="External" Id="rId1206"/><Relationship Type="http://schemas.openxmlformats.org/officeDocument/2006/relationships/hyperlink" Target="https://www.commcarehq.org/a/caris-test/reports/form_data/aef987a5-8c72-42eb-b5cb-f8fb68acecb0/" TargetMode="External" Id="rId1207"/><Relationship Type="http://schemas.openxmlformats.org/officeDocument/2006/relationships/hyperlink" Target="https://www.commcarehq.org/a/caris-test/reports/form_data/a6b07e70-2d2c-4235-80f2-4c1feb4a8256/" TargetMode="External" Id="rId1208"/><Relationship Type="http://schemas.openxmlformats.org/officeDocument/2006/relationships/hyperlink" Target="https://www.commcarehq.org/a/caris-test/reports/form_data/bb05de5a-6973-4806-9b60-500237224e8b/" TargetMode="External" Id="rId1209"/><Relationship Type="http://schemas.openxmlformats.org/officeDocument/2006/relationships/hyperlink" Target="https://www.commcarehq.org/a/caris-test/reports/form_data/2f5b168e-9eb1-42c8-bd9d-56145c5a429a/" TargetMode="External" Id="rId1210"/><Relationship Type="http://schemas.openxmlformats.org/officeDocument/2006/relationships/hyperlink" Target="https://www.commcarehq.org/a/caris-test/reports/form_data/589f40a1-afb7-4842-a341-23aff57cdf18/" TargetMode="External" Id="rId1211"/><Relationship Type="http://schemas.openxmlformats.org/officeDocument/2006/relationships/hyperlink" Target="https://www.commcarehq.org/a/caris-test/reports/form_data/90ec2503-c8ee-41b3-9195-2dd9f31802ff/" TargetMode="External" Id="rId1212"/><Relationship Type="http://schemas.openxmlformats.org/officeDocument/2006/relationships/hyperlink" Target="https://www.commcarehq.org/a/caris-test/reports/form_data/56669f29-0a6b-4d40-ae75-bebd226c1016/" TargetMode="External" Id="rId1213"/><Relationship Type="http://schemas.openxmlformats.org/officeDocument/2006/relationships/hyperlink" Target="https://www.commcarehq.org/a/caris-test/reports/form_data/92f49578-3d72-4a65-87a0-e97cd1fc7a6c/" TargetMode="External" Id="rId1214"/><Relationship Type="http://schemas.openxmlformats.org/officeDocument/2006/relationships/hyperlink" Target="https://www.commcarehq.org/a/caris-test/reports/form_data/234cc64d-7189-4d7b-8552-8479330fd3d5/" TargetMode="External" Id="rId1215"/><Relationship Type="http://schemas.openxmlformats.org/officeDocument/2006/relationships/hyperlink" Target="https://www.commcarehq.org/a/caris-test/reports/form_data/0b74f88c-1308-47f2-bfba-7a9f96c108ce/" TargetMode="External" Id="rId1216"/><Relationship Type="http://schemas.openxmlformats.org/officeDocument/2006/relationships/hyperlink" Target="https://www.commcarehq.org/a/caris-test/reports/form_data/d5a80a16-1738-4ff2-ba9a-7596f0e1d5de/" TargetMode="External" Id="rId1217"/><Relationship Type="http://schemas.openxmlformats.org/officeDocument/2006/relationships/hyperlink" Target="https://www.commcarehq.org/a/caris-test/reports/form_data/65594b0f-55d9-4fa1-bf89-6ccc694f80df/" TargetMode="External" Id="rId1218"/><Relationship Type="http://schemas.openxmlformats.org/officeDocument/2006/relationships/hyperlink" Target="https://www.commcarehq.org/a/caris-test/reports/form_data/649a61ec-1fe4-4f7d-8936-44af967f3c8f/" TargetMode="External" Id="rId1219"/><Relationship Type="http://schemas.openxmlformats.org/officeDocument/2006/relationships/hyperlink" Target="https://www.commcarehq.org/a/caris-test/reports/form_data/58ae0fe7-8549-48ca-8d97-7bdf0bf9e72f/" TargetMode="External" Id="rId1220"/><Relationship Type="http://schemas.openxmlformats.org/officeDocument/2006/relationships/hyperlink" Target="https://www.commcarehq.org/a/caris-test/reports/form_data/f5c87f28-a623-451c-a546-7b526b574363/" TargetMode="External" Id="rId1221"/><Relationship Type="http://schemas.openxmlformats.org/officeDocument/2006/relationships/hyperlink" Target="https://www.commcarehq.org/a/caris-test/reports/form_data/8a7cd453-3db3-4fe6-99e8-61fe415f3b3d/" TargetMode="External" Id="rId1222"/><Relationship Type="http://schemas.openxmlformats.org/officeDocument/2006/relationships/hyperlink" Target="https://www.commcarehq.org/a/caris-test/reports/form_data/f03c8bbe-3cee-47c2-b5dc-78f1c32d0cc2/" TargetMode="External" Id="rId1223"/><Relationship Type="http://schemas.openxmlformats.org/officeDocument/2006/relationships/hyperlink" Target="https://www.commcarehq.org/a/caris-test/reports/form_data/141667d8-1000-43ca-8461-6cf06991e54f/" TargetMode="External" Id="rId1224"/><Relationship Type="http://schemas.openxmlformats.org/officeDocument/2006/relationships/hyperlink" Target="https://www.commcarehq.org/a/caris-test/reports/form_data/589aaa01-677a-472b-9281-b26337b65a1f/" TargetMode="External" Id="rId1225"/><Relationship Type="http://schemas.openxmlformats.org/officeDocument/2006/relationships/hyperlink" Target="https://www.commcarehq.org/a/caris-test/reports/form_data/d8d1451d-5cdb-4b93-ab61-82ed9dcf48c7/" TargetMode="External" Id="rId1226"/><Relationship Type="http://schemas.openxmlformats.org/officeDocument/2006/relationships/hyperlink" Target="https://www.commcarehq.org/a/caris-test/reports/form_data/a093731a-ff7f-40da-a050-60879d76d6c1/" TargetMode="External" Id="rId1227"/><Relationship Type="http://schemas.openxmlformats.org/officeDocument/2006/relationships/hyperlink" Target="https://www.commcarehq.org/a/caris-test/reports/form_data/822f9eb1-c1d1-438e-a604-41d7f9d8affb/" TargetMode="External" Id="rId1228"/><Relationship Type="http://schemas.openxmlformats.org/officeDocument/2006/relationships/hyperlink" Target="https://www.commcarehq.org/a/caris-test/reports/form_data/e8863e76-9b2b-47c4-a196-5bd2252e040e/" TargetMode="External" Id="rId1229"/><Relationship Type="http://schemas.openxmlformats.org/officeDocument/2006/relationships/hyperlink" Target="https://www.commcarehq.org/a/caris-test/reports/form_data/0529802b-9593-4c8d-a5d8-541a2e78d6ff/" TargetMode="External" Id="rId1230"/><Relationship Type="http://schemas.openxmlformats.org/officeDocument/2006/relationships/hyperlink" Target="https://www.commcarehq.org/a/caris-test/reports/form_data/1b57aa80-c24b-476d-9a95-f298d99bd12e/" TargetMode="External" Id="rId1231"/><Relationship Type="http://schemas.openxmlformats.org/officeDocument/2006/relationships/hyperlink" Target="https://www.commcarehq.org/a/caris-test/reports/form_data/487850c6-72c2-43c3-a5a3-1887c8a9c028/" TargetMode="External" Id="rId1232"/><Relationship Type="http://schemas.openxmlformats.org/officeDocument/2006/relationships/hyperlink" Target="https://www.commcarehq.org/a/caris-test/reports/form_data/7770f557-eb0e-41f2-a668-da320500de9a/" TargetMode="External" Id="rId1233"/><Relationship Type="http://schemas.openxmlformats.org/officeDocument/2006/relationships/hyperlink" Target="https://www.commcarehq.org/a/caris-test/reports/form_data/f53acc4f-2e29-4ea9-a6bb-27690b539330/" TargetMode="External" Id="rId1234"/><Relationship Type="http://schemas.openxmlformats.org/officeDocument/2006/relationships/hyperlink" Target="https://www.commcarehq.org/a/caris-test/reports/form_data/f346acd0-9444-42a5-885f-24b88aebc8b8/" TargetMode="External" Id="rId1235"/><Relationship Type="http://schemas.openxmlformats.org/officeDocument/2006/relationships/hyperlink" Target="https://www.commcarehq.org/a/caris-test/reports/form_data/9ed1b85e-e206-4746-a611-b82874814128/" TargetMode="External" Id="rId1236"/><Relationship Type="http://schemas.openxmlformats.org/officeDocument/2006/relationships/hyperlink" Target="https://www.commcarehq.org/a/caris-test/reports/form_data/ca8084c4-fd0d-42af-ae5c-0ee863e41c76/" TargetMode="External" Id="rId1237"/><Relationship Type="http://schemas.openxmlformats.org/officeDocument/2006/relationships/hyperlink" Target="https://www.commcarehq.org/a/caris-test/reports/form_data/ed6e8508-d17c-4ba2-9632-bb64d6ee623f/" TargetMode="External" Id="rId1238"/><Relationship Type="http://schemas.openxmlformats.org/officeDocument/2006/relationships/hyperlink" Target="https://www.commcarehq.org/a/caris-test/reports/form_data/2f5a04cc-d300-41c0-9c7f-918145568639/" TargetMode="External" Id="rId1239"/><Relationship Type="http://schemas.openxmlformats.org/officeDocument/2006/relationships/hyperlink" Target="https://www.commcarehq.org/a/caris-test/reports/form_data/898837a7-46da-4341-9b26-acadebac7f6c/" TargetMode="External" Id="rId1240"/><Relationship Type="http://schemas.openxmlformats.org/officeDocument/2006/relationships/hyperlink" Target="https://www.commcarehq.org/a/caris-test/reports/form_data/0d263491-df33-4b7b-9cfe-4d45f8fa01fd/" TargetMode="External" Id="rId1241"/><Relationship Type="http://schemas.openxmlformats.org/officeDocument/2006/relationships/hyperlink" Target="https://www.commcarehq.org/a/caris-test/reports/form_data/fcaa2ad5-7b52-4a29-994d-9c428daf1446/" TargetMode="External" Id="rId1242"/><Relationship Type="http://schemas.openxmlformats.org/officeDocument/2006/relationships/hyperlink" Target="https://www.commcarehq.org/a/caris-test/reports/form_data/9585676d-6160-4292-85f4-89614e080623/" TargetMode="External" Id="rId1243"/><Relationship Type="http://schemas.openxmlformats.org/officeDocument/2006/relationships/hyperlink" Target="https://www.commcarehq.org/a/caris-test/reports/form_data/ad2361fb-1cee-43ed-9178-bf25250c7136/" TargetMode="External" Id="rId1244"/><Relationship Type="http://schemas.openxmlformats.org/officeDocument/2006/relationships/hyperlink" Target="https://www.commcarehq.org/a/caris-test/reports/form_data/3cc7df5e-412d-437d-a5d2-2739f83d8bc3/" TargetMode="External" Id="rId1245"/><Relationship Type="http://schemas.openxmlformats.org/officeDocument/2006/relationships/hyperlink" Target="https://www.commcarehq.org/a/caris-test/reports/form_data/9088a5f3-596b-4c8b-bad5-24870061659a/" TargetMode="External" Id="rId1246"/><Relationship Type="http://schemas.openxmlformats.org/officeDocument/2006/relationships/hyperlink" Target="https://www.commcarehq.org/a/caris-test/reports/form_data/f4357597-1869-467e-ae84-48e395482d58/" TargetMode="External" Id="rId1247"/><Relationship Type="http://schemas.openxmlformats.org/officeDocument/2006/relationships/hyperlink" Target="https://www.commcarehq.org/a/caris-test/reports/form_data/c07fe4f1-7241-41a4-b699-e0618357726d/" TargetMode="External" Id="rId1248"/><Relationship Type="http://schemas.openxmlformats.org/officeDocument/2006/relationships/hyperlink" Target="https://www.commcarehq.org/a/caris-test/reports/form_data/3b0c6047-4859-4717-bbd7-5fc152e2ce5a/" TargetMode="External" Id="rId1249"/><Relationship Type="http://schemas.openxmlformats.org/officeDocument/2006/relationships/hyperlink" Target="https://www.commcarehq.org/a/caris-test/reports/form_data/e122f4de-f2ee-4e69-a000-f21dcdad5f97/" TargetMode="External" Id="rId1250"/><Relationship Type="http://schemas.openxmlformats.org/officeDocument/2006/relationships/hyperlink" Target="https://www.commcarehq.org/a/caris-test/reports/form_data/6187fa81-8f40-43da-bd0b-e125d98ee652/" TargetMode="External" Id="rId1251"/><Relationship Type="http://schemas.openxmlformats.org/officeDocument/2006/relationships/hyperlink" Target="https://www.commcarehq.org/a/caris-test/reports/form_data/c77eb0ab-e93b-4462-b158-f6b89a061fc1/" TargetMode="External" Id="rId1252"/><Relationship Type="http://schemas.openxmlformats.org/officeDocument/2006/relationships/hyperlink" Target="https://www.commcarehq.org/a/caris-test/reports/form_data/52f9dc79-1959-4028-bf6e-20b7c1a6051d/" TargetMode="External" Id="rId1253"/><Relationship Type="http://schemas.openxmlformats.org/officeDocument/2006/relationships/hyperlink" Target="https://www.commcarehq.org/a/caris-test/reports/form_data/7553bae1-794a-48dd-bc5d-1927b2b4ed58/" TargetMode="External" Id="rId1254"/><Relationship Type="http://schemas.openxmlformats.org/officeDocument/2006/relationships/hyperlink" Target="https://www.commcarehq.org/a/caris-test/reports/form_data/bdc19d96-12e8-470e-9995-0eab69dfe46d/" TargetMode="External" Id="rId1255"/><Relationship Type="http://schemas.openxmlformats.org/officeDocument/2006/relationships/hyperlink" Target="https://www.commcarehq.org/a/caris-test/reports/form_data/3126c335-f9de-465d-ba6c-66826211d277/" TargetMode="External" Id="rId1256"/><Relationship Type="http://schemas.openxmlformats.org/officeDocument/2006/relationships/hyperlink" Target="https://www.commcarehq.org/a/caris-test/reports/form_data/64a08038-a4fb-442f-a9cf-5baafb0afce2/" TargetMode="External" Id="rId1257"/><Relationship Type="http://schemas.openxmlformats.org/officeDocument/2006/relationships/hyperlink" Target="https://www.commcarehq.org/a/caris-test/reports/form_data/8d4998c5-0b45-41f4-86ee-82c074fa1908/" TargetMode="External" Id="rId1258"/><Relationship Type="http://schemas.openxmlformats.org/officeDocument/2006/relationships/hyperlink" Target="https://www.commcarehq.org/a/caris-test/reports/form_data/be7ebaf7-0b3a-4492-916a-19d1099a4e52/" TargetMode="External" Id="rId1259"/><Relationship Type="http://schemas.openxmlformats.org/officeDocument/2006/relationships/hyperlink" Target="https://www.commcarehq.org/a/caris-test/reports/form_data/ed17985e-6939-4898-bce8-2325b4c4a66c/" TargetMode="External" Id="rId1260"/><Relationship Type="http://schemas.openxmlformats.org/officeDocument/2006/relationships/hyperlink" Target="https://www.commcarehq.org/a/caris-test/reports/form_data/5c0d2045-038b-4a7a-9674-416fb93a4b83/" TargetMode="External" Id="rId1261"/><Relationship Type="http://schemas.openxmlformats.org/officeDocument/2006/relationships/hyperlink" Target="https://www.commcarehq.org/a/caris-test/reports/form_data/1c4396f9-c73f-403e-b7bf-194aba2c9939/" TargetMode="External" Id="rId1262"/><Relationship Type="http://schemas.openxmlformats.org/officeDocument/2006/relationships/hyperlink" Target="https://www.commcarehq.org/a/caris-test/reports/form_data/eb310667-cfef-4008-98a6-48a734808397/" TargetMode="External" Id="rId1263"/><Relationship Type="http://schemas.openxmlformats.org/officeDocument/2006/relationships/hyperlink" Target="https://www.commcarehq.org/a/caris-test/reports/form_data/652e111f-68b5-4fdc-b5b0-67beabe537bf/" TargetMode="External" Id="rId1264"/><Relationship Type="http://schemas.openxmlformats.org/officeDocument/2006/relationships/hyperlink" Target="https://www.commcarehq.org/a/caris-test/reports/form_data/069673ce-cd05-46af-9fba-7b855e05a373/" TargetMode="External" Id="rId1265"/><Relationship Type="http://schemas.openxmlformats.org/officeDocument/2006/relationships/hyperlink" Target="https://www.commcarehq.org/a/caris-test/reports/form_data/71d92f7b-fe6b-4f36-bdfd-52bcc0d2d845/" TargetMode="External" Id="rId1266"/><Relationship Type="http://schemas.openxmlformats.org/officeDocument/2006/relationships/hyperlink" Target="https://www.commcarehq.org/a/caris-test/reports/form_data/7083fcb4-00fa-45e1-a6df-36638bb39396/" TargetMode="External" Id="rId1267"/><Relationship Type="http://schemas.openxmlformats.org/officeDocument/2006/relationships/hyperlink" Target="https://www.commcarehq.org/a/caris-test/reports/form_data/0d371f46-fbde-4e8e-94d9-dd79ea989e86/" TargetMode="External" Id="rId1268"/><Relationship Type="http://schemas.openxmlformats.org/officeDocument/2006/relationships/hyperlink" Target="https://www.commcarehq.org/a/caris-test/reports/form_data/3c841d18-d054-414f-93c2-8f13239e731f/" TargetMode="External" Id="rId1269"/><Relationship Type="http://schemas.openxmlformats.org/officeDocument/2006/relationships/hyperlink" Target="https://www.commcarehq.org/a/caris-test/reports/form_data/0f7af37d-8761-41e3-81ba-2830fdfdda18/" TargetMode="External" Id="rId1270"/><Relationship Type="http://schemas.openxmlformats.org/officeDocument/2006/relationships/hyperlink" Target="https://www.commcarehq.org/a/caris-test/reports/form_data/b25bb347-1e15-4eba-b1d3-21366ccaa42d/" TargetMode="External" Id="rId1271"/><Relationship Type="http://schemas.openxmlformats.org/officeDocument/2006/relationships/hyperlink" Target="https://www.commcarehq.org/a/caris-test/reports/form_data/7cd0bd68-0cd8-41f6-b7d8-becd34a04fd0/" TargetMode="External" Id="rId1272"/><Relationship Type="http://schemas.openxmlformats.org/officeDocument/2006/relationships/hyperlink" Target="https://www.commcarehq.org/a/caris-test/reports/form_data/4a569bdb-a573-4b5a-8271-f1e5e8c86917/" TargetMode="External" Id="rId1273"/><Relationship Type="http://schemas.openxmlformats.org/officeDocument/2006/relationships/hyperlink" Target="https://www.commcarehq.org/a/caris-test/reports/form_data/4dd7e5f1-cd49-47e2-beed-47a4d95882ff/" TargetMode="External" Id="rId1274"/><Relationship Type="http://schemas.openxmlformats.org/officeDocument/2006/relationships/hyperlink" Target="https://www.commcarehq.org/a/caris-test/reports/form_data/c8dd52b4-e7a4-413e-adb4-2a182877a6b3/" TargetMode="External" Id="rId1275"/><Relationship Type="http://schemas.openxmlformats.org/officeDocument/2006/relationships/hyperlink" Target="https://www.commcarehq.org/a/caris-test/reports/form_data/60604eaa-ab61-43f6-bfa2-0afbe4ee69b5/" TargetMode="External" Id="rId1276"/><Relationship Type="http://schemas.openxmlformats.org/officeDocument/2006/relationships/hyperlink" Target="https://www.commcarehq.org/a/caris-test/reports/form_data/641150f8-4b55-4844-ab3a-cb2aaa274e3c/" TargetMode="External" Id="rId1277"/><Relationship Type="http://schemas.openxmlformats.org/officeDocument/2006/relationships/hyperlink" Target="https://www.commcarehq.org/a/caris-test/reports/form_data/3bd97a10-71be-481f-a2f2-23478c8826fb/" TargetMode="External" Id="rId1278"/><Relationship Type="http://schemas.openxmlformats.org/officeDocument/2006/relationships/hyperlink" Target="https://www.commcarehq.org/a/caris-test/reports/form_data/89b4b4f1-eb99-4952-aad8-7a9e32b7401e/" TargetMode="External" Id="rId1279"/><Relationship Type="http://schemas.openxmlformats.org/officeDocument/2006/relationships/hyperlink" Target="https://www.commcarehq.org/a/caris-test/reports/form_data/1ee0b1d2-7c7e-41a1-8247-095922b49425/" TargetMode="External" Id="rId1280"/><Relationship Type="http://schemas.openxmlformats.org/officeDocument/2006/relationships/hyperlink" Target="https://www.commcarehq.org/a/caris-test/reports/form_data/80d92cab-a86f-43da-8133-07dbe0ae1237/" TargetMode="External" Id="rId1281"/><Relationship Type="http://schemas.openxmlformats.org/officeDocument/2006/relationships/hyperlink" Target="https://www.commcarehq.org/a/caris-test/reports/form_data/ef42045f-d0a6-463d-b5c5-b07eb66989ca/" TargetMode="External" Id="rId1282"/><Relationship Type="http://schemas.openxmlformats.org/officeDocument/2006/relationships/hyperlink" Target="https://www.commcarehq.org/a/caris-test/reports/form_data/a96877c9-a754-47c8-88fa-18b99fed4385/" TargetMode="External" Id="rId1283"/><Relationship Type="http://schemas.openxmlformats.org/officeDocument/2006/relationships/hyperlink" Target="https://www.commcarehq.org/a/caris-test/reports/form_data/774b6441-24b6-40dd-b1d8-72d0e200489d/" TargetMode="External" Id="rId1284"/><Relationship Type="http://schemas.openxmlformats.org/officeDocument/2006/relationships/hyperlink" Target="https://www.commcarehq.org/a/caris-test/reports/form_data/46e7e02b-bc5e-4c00-a047-47451cc94f77/" TargetMode="External" Id="rId1285"/><Relationship Type="http://schemas.openxmlformats.org/officeDocument/2006/relationships/hyperlink" Target="https://www.commcarehq.org/a/caris-test/reports/form_data/d396ef79-2460-483b-b3ad-d1404cca5d4b/" TargetMode="External" Id="rId1286"/><Relationship Type="http://schemas.openxmlformats.org/officeDocument/2006/relationships/hyperlink" Target="https://www.commcarehq.org/a/caris-test/reports/form_data/8b04ff15-d54c-450e-8bbb-2c937e61b6b5/" TargetMode="External" Id="rId1287"/><Relationship Type="http://schemas.openxmlformats.org/officeDocument/2006/relationships/hyperlink" Target="https://www.commcarehq.org/a/caris-test/reports/form_data/44a9f0b5-6664-42c6-9bae-b7f8a9084d91/" TargetMode="External" Id="rId1288"/><Relationship Type="http://schemas.openxmlformats.org/officeDocument/2006/relationships/hyperlink" Target="https://www.commcarehq.org/a/caris-test/reports/form_data/f66880c3-1864-4288-99eb-606e26eaf492/" TargetMode="External" Id="rId1289"/><Relationship Type="http://schemas.openxmlformats.org/officeDocument/2006/relationships/hyperlink" Target="https://www.commcarehq.org/a/caris-test/reports/form_data/e5bc2fca-9460-4efe-ab93-12a4e0adc697/" TargetMode="External" Id="rId1290"/><Relationship Type="http://schemas.openxmlformats.org/officeDocument/2006/relationships/hyperlink" Target="https://www.commcarehq.org/a/caris-test/reports/form_data/3eac20c8-3c8d-47f1-a7f1-e151bea4603a/" TargetMode="External" Id="rId1291"/><Relationship Type="http://schemas.openxmlformats.org/officeDocument/2006/relationships/hyperlink" Target="https://www.commcarehq.org/a/caris-test/reports/form_data/4667e5c6-c2b2-49f2-9d21-dd22f043bb32/" TargetMode="External" Id="rId1292"/><Relationship Type="http://schemas.openxmlformats.org/officeDocument/2006/relationships/hyperlink" Target="https://www.commcarehq.org/a/caris-test/reports/form_data/165c7b01-350d-43ab-b76d-324db2283bda/" TargetMode="External" Id="rId1293"/><Relationship Type="http://schemas.openxmlformats.org/officeDocument/2006/relationships/hyperlink" Target="https://www.commcarehq.org/a/caris-test/reports/form_data/f2bac954-d0b2-48f2-8bad-1e89875c965f/" TargetMode="External" Id="rId1294"/><Relationship Type="http://schemas.openxmlformats.org/officeDocument/2006/relationships/hyperlink" Target="https://www.commcarehq.org/a/caris-test/reports/form_data/09c60fe0-ea33-4843-b880-f5e51a9606f5/" TargetMode="External" Id="rId1295"/><Relationship Type="http://schemas.openxmlformats.org/officeDocument/2006/relationships/hyperlink" Target="https://www.commcarehq.org/a/caris-test/reports/form_data/c284a420-d019-432c-84ec-0950ae9da9e4/" TargetMode="External" Id="rId1296"/><Relationship Type="http://schemas.openxmlformats.org/officeDocument/2006/relationships/hyperlink" Target="https://www.commcarehq.org/a/caris-test/reports/form_data/ed4bd0e0-5570-44c5-9012-7ab6164bc086/" TargetMode="External" Id="rId1297"/><Relationship Type="http://schemas.openxmlformats.org/officeDocument/2006/relationships/hyperlink" Target="https://www.commcarehq.org/a/caris-test/reports/form_data/e323f354-fa4b-4314-80f2-54f3f5df9913/" TargetMode="External" Id="rId1298"/><Relationship Type="http://schemas.openxmlformats.org/officeDocument/2006/relationships/hyperlink" Target="https://www.commcarehq.org/a/caris-test/reports/form_data/b1cd3096-a2e4-410d-943a-f23af76837e7/" TargetMode="External" Id="rId1299"/><Relationship Type="http://schemas.openxmlformats.org/officeDocument/2006/relationships/hyperlink" Target="https://www.commcarehq.org/a/caris-test/reports/form_data/5e4798f4-7768-472d-9ed3-8767c678ef32/" TargetMode="External" Id="rId1300"/><Relationship Type="http://schemas.openxmlformats.org/officeDocument/2006/relationships/hyperlink" Target="https://www.commcarehq.org/a/caris-test/reports/form_data/7e62c7ef-aa12-433f-b275-34641c650f3f/" TargetMode="External" Id="rId1301"/><Relationship Type="http://schemas.openxmlformats.org/officeDocument/2006/relationships/hyperlink" Target="https://www.commcarehq.org/a/caris-test/reports/form_data/8fd14be4-0ade-43e3-adad-4dcb5364bb62/" TargetMode="External" Id="rId1302"/><Relationship Type="http://schemas.openxmlformats.org/officeDocument/2006/relationships/hyperlink" Target="https://www.commcarehq.org/a/caris-test/reports/form_data/429a7c7c-1f1c-4e4c-a882-045d20c65166/" TargetMode="External" Id="rId1303"/><Relationship Type="http://schemas.openxmlformats.org/officeDocument/2006/relationships/hyperlink" Target="https://www.commcarehq.org/a/caris-test/reports/form_data/1eaddb99-4703-48b0-a2aa-055c654d502e/" TargetMode="External" Id="rId1304"/><Relationship Type="http://schemas.openxmlformats.org/officeDocument/2006/relationships/hyperlink" Target="https://www.commcarehq.org/a/caris-test/reports/form_data/59b9fd4f-c855-4c0e-ad6d-77f1540c20d8/" TargetMode="External" Id="rId1305"/><Relationship Type="http://schemas.openxmlformats.org/officeDocument/2006/relationships/hyperlink" Target="https://www.commcarehq.org/a/caris-test/reports/form_data/4d0c0bf8-a469-452a-bad2-e0debb0a8cfb/" TargetMode="External" Id="rId1306"/><Relationship Type="http://schemas.openxmlformats.org/officeDocument/2006/relationships/hyperlink" Target="https://www.commcarehq.org/a/caris-test/reports/form_data/196ccfb4-e245-4d5f-8752-8c66e71bc9ca/" TargetMode="External" Id="rId1307"/><Relationship Type="http://schemas.openxmlformats.org/officeDocument/2006/relationships/hyperlink" Target="https://www.commcarehq.org/a/caris-test/reports/form_data/86a4dc10-2ef4-4994-863d-03475114918c/" TargetMode="External" Id="rId1308"/><Relationship Type="http://schemas.openxmlformats.org/officeDocument/2006/relationships/hyperlink" Target="https://www.commcarehq.org/a/caris-test/reports/form_data/2cc3efa0-3981-494f-a048-f9cb64315c47/" TargetMode="External" Id="rId1309"/><Relationship Type="http://schemas.openxmlformats.org/officeDocument/2006/relationships/hyperlink" Target="https://www.commcarehq.org/a/caris-test/reports/form_data/db250146-11d7-4d35-97f8-e16e199e27f8/" TargetMode="External" Id="rId1310"/><Relationship Type="http://schemas.openxmlformats.org/officeDocument/2006/relationships/hyperlink" Target="https://www.commcarehq.org/a/caris-test/reports/form_data/08a366f2-1caf-47d3-ba4f-b3779b422f37/" TargetMode="External" Id="rId1311"/><Relationship Type="http://schemas.openxmlformats.org/officeDocument/2006/relationships/hyperlink" Target="https://www.commcarehq.org/a/caris-test/reports/form_data/11f2d819-3b4c-4810-91fe-4744a59d85de/" TargetMode="External" Id="rId1312"/><Relationship Type="http://schemas.openxmlformats.org/officeDocument/2006/relationships/hyperlink" Target="https://www.commcarehq.org/a/caris-test/reports/form_data/6dce97a2-3363-41c0-9b78-0a4e46526100/" TargetMode="External" Id="rId1313"/><Relationship Type="http://schemas.openxmlformats.org/officeDocument/2006/relationships/hyperlink" Target="https://www.commcarehq.org/a/caris-test/reports/form_data/d3ae53f2-732a-403b-887c-402c2fba2ba3/" TargetMode="External" Id="rId1314"/><Relationship Type="http://schemas.openxmlformats.org/officeDocument/2006/relationships/hyperlink" Target="https://www.commcarehq.org/a/caris-test/reports/form_data/66764a47-2e70-4693-b4e3-182b40e48532/" TargetMode="External" Id="rId1315"/><Relationship Type="http://schemas.openxmlformats.org/officeDocument/2006/relationships/hyperlink" Target="https://www.commcarehq.org/a/caris-test/reports/form_data/f6e9a8a7-f2b3-4440-99c0-9bdefd747fe7/" TargetMode="External" Id="rId1316"/><Relationship Type="http://schemas.openxmlformats.org/officeDocument/2006/relationships/hyperlink" Target="https://www.commcarehq.org/a/caris-test/reports/form_data/a100bc80-5276-43cc-922c-0ecd6963fe22/" TargetMode="External" Id="rId1317"/><Relationship Type="http://schemas.openxmlformats.org/officeDocument/2006/relationships/hyperlink" Target="https://www.commcarehq.org/a/caris-test/reports/form_data/e4a85f4e-8a1c-4f46-91cf-ac24e3274d1a/" TargetMode="External" Id="rId1318"/><Relationship Type="http://schemas.openxmlformats.org/officeDocument/2006/relationships/hyperlink" Target="https://www.commcarehq.org/a/caris-test/reports/form_data/c0b7a108-5370-4b16-9d0f-2a2b1998fc33/" TargetMode="External" Id="rId1319"/><Relationship Type="http://schemas.openxmlformats.org/officeDocument/2006/relationships/hyperlink" Target="https://www.commcarehq.org/a/caris-test/reports/form_data/09fa42c1-4fd4-426b-9308-c4df4219ec7a/" TargetMode="External" Id="rId1320"/><Relationship Type="http://schemas.openxmlformats.org/officeDocument/2006/relationships/hyperlink" Target="https://www.commcarehq.org/a/caris-test/reports/form_data/e8eaa531-d01c-48ea-a8e9-8c178cc83932/" TargetMode="External" Id="rId1321"/><Relationship Type="http://schemas.openxmlformats.org/officeDocument/2006/relationships/hyperlink" Target="https://www.commcarehq.org/a/caris-test/reports/form_data/5f8af831-a5a2-476c-a88e-f32694ae0928/" TargetMode="External" Id="rId1322"/><Relationship Type="http://schemas.openxmlformats.org/officeDocument/2006/relationships/hyperlink" Target="https://www.commcarehq.org/a/caris-test/reports/form_data/1c09a117-bff3-451f-9b14-cc0b31835218/" TargetMode="External" Id="rId1323"/><Relationship Type="http://schemas.openxmlformats.org/officeDocument/2006/relationships/hyperlink" Target="https://www.commcarehq.org/a/caris-test/reports/form_data/bea00b09-f308-45d4-9e64-1caabeafc1a9/" TargetMode="External" Id="rId1324"/><Relationship Type="http://schemas.openxmlformats.org/officeDocument/2006/relationships/hyperlink" Target="https://www.commcarehq.org/a/caris-test/reports/form_data/6161b0b8-a0d1-400c-a56a-a7834ae85fb5/" TargetMode="External" Id="rId1325"/><Relationship Type="http://schemas.openxmlformats.org/officeDocument/2006/relationships/hyperlink" Target="https://www.commcarehq.org/a/caris-test/reports/form_data/deb78f4d-c4e3-472c-ab1f-3c2647535efe/" TargetMode="External" Id="rId1326"/><Relationship Type="http://schemas.openxmlformats.org/officeDocument/2006/relationships/hyperlink" Target="https://www.commcarehq.org/a/caris-test/reports/form_data/54442e1c-c4fd-4a34-9ffc-88ff5edf37db/" TargetMode="External" Id="rId1327"/><Relationship Type="http://schemas.openxmlformats.org/officeDocument/2006/relationships/hyperlink" Target="https://www.commcarehq.org/a/caris-test/reports/form_data/61e4352b-05cb-4ac8-b852-3015918246ea/" TargetMode="External" Id="rId1328"/><Relationship Type="http://schemas.openxmlformats.org/officeDocument/2006/relationships/hyperlink" Target="https://www.commcarehq.org/a/caris-test/reports/form_data/ec255ab3-a969-4a9f-b1e3-fc0bd16c796c/" TargetMode="External" Id="rId1329"/><Relationship Type="http://schemas.openxmlformats.org/officeDocument/2006/relationships/hyperlink" Target="https://www.commcarehq.org/a/caris-test/reports/form_data/39ee078b-6b03-44d7-be00-208274ed329b/" TargetMode="External" Id="rId1330"/><Relationship Type="http://schemas.openxmlformats.org/officeDocument/2006/relationships/hyperlink" Target="https://www.commcarehq.org/a/caris-test/reports/form_data/d5126e0a-590a-4945-8cc4-3f75cfaa4661/" TargetMode="External" Id="rId1331"/><Relationship Type="http://schemas.openxmlformats.org/officeDocument/2006/relationships/hyperlink" Target="https://www.commcarehq.org/a/caris-test/reports/form_data/0dbbb600-e01e-4f7a-b2fe-99664676c92d/" TargetMode="External" Id="rId1332"/><Relationship Type="http://schemas.openxmlformats.org/officeDocument/2006/relationships/hyperlink" Target="https://www.commcarehq.org/a/caris-test/reports/form_data/d4359193-f07c-422e-8361-321904a8d753/" TargetMode="External" Id="rId1333"/><Relationship Type="http://schemas.openxmlformats.org/officeDocument/2006/relationships/hyperlink" Target="https://www.commcarehq.org/a/caris-test/reports/form_data/874fd718-d0cb-4070-927f-6e6bae9251b7/" TargetMode="External" Id="rId1334"/><Relationship Type="http://schemas.openxmlformats.org/officeDocument/2006/relationships/hyperlink" Target="https://www.commcarehq.org/a/caris-test/reports/form_data/79343bc9-90e8-46ea-878c-eeb105d5d8b1/" TargetMode="External" Id="rId1335"/><Relationship Type="http://schemas.openxmlformats.org/officeDocument/2006/relationships/hyperlink" Target="https://www.commcarehq.org/a/caris-test/reports/form_data/3caeeac2-a181-443c-ab7e-c0c98f6ecb9d/" TargetMode="External" Id="rId1336"/><Relationship Type="http://schemas.openxmlformats.org/officeDocument/2006/relationships/hyperlink" Target="https://www.commcarehq.org/a/caris-test/reports/form_data/1fa11d8f-7cc4-4c3d-b20d-5c4c23c08ca1/" TargetMode="External" Id="rId1337"/><Relationship Type="http://schemas.openxmlformats.org/officeDocument/2006/relationships/hyperlink" Target="https://www.commcarehq.org/a/caris-test/reports/form_data/1676c13e-2d8e-4ef6-8064-4b85f5b61f35/" TargetMode="External" Id="rId1338"/><Relationship Type="http://schemas.openxmlformats.org/officeDocument/2006/relationships/hyperlink" Target="https://www.commcarehq.org/a/caris-test/reports/form_data/66aa4667-4873-410b-a548-dfee3ae9b2b7/" TargetMode="External" Id="rId1339"/><Relationship Type="http://schemas.openxmlformats.org/officeDocument/2006/relationships/hyperlink" Target="https://www.commcarehq.org/a/caris-test/reports/form_data/51055c87-1952-4391-89ca-595fd62c1b6e/" TargetMode="External" Id="rId1340"/><Relationship Type="http://schemas.openxmlformats.org/officeDocument/2006/relationships/hyperlink" Target="https://www.commcarehq.org/a/caris-test/reports/form_data/246ed89c-fd3f-4238-ad91-131f0f0ce290/" TargetMode="External" Id="rId1341"/><Relationship Type="http://schemas.openxmlformats.org/officeDocument/2006/relationships/hyperlink" Target="https://www.commcarehq.org/a/caris-test/reports/form_data/ce784f87-5947-4559-b501-1aff8f1930b3/" TargetMode="External" Id="rId1342"/><Relationship Type="http://schemas.openxmlformats.org/officeDocument/2006/relationships/hyperlink" Target="https://www.commcarehq.org/a/caris-test/reports/form_data/63505895-4970-42ee-b6b8-ec4073cfd018/" TargetMode="External" Id="rId1343"/><Relationship Type="http://schemas.openxmlformats.org/officeDocument/2006/relationships/hyperlink" Target="https://www.commcarehq.org/a/caris-test/reports/form_data/2bdb6a38-cbc9-4edc-9e68-e6fa9426be35/" TargetMode="External" Id="rId1344"/><Relationship Type="http://schemas.openxmlformats.org/officeDocument/2006/relationships/hyperlink" Target="https://www.commcarehq.org/a/caris-test/reports/form_data/7ae758c1-e627-4cbc-9961-3c4d9ed5f9c4/" TargetMode="External" Id="rId1345"/><Relationship Type="http://schemas.openxmlformats.org/officeDocument/2006/relationships/hyperlink" Target="https://www.commcarehq.org/a/caris-test/reports/form_data/08e03dfb-13b3-4e45-85a4-54b25f27683c/" TargetMode="External" Id="rId1346"/><Relationship Type="http://schemas.openxmlformats.org/officeDocument/2006/relationships/hyperlink" Target="https://www.commcarehq.org/a/caris-test/reports/form_data/132d717e-210d-4eb0-94f3-bb0c741227a4/" TargetMode="External" Id="rId1347"/><Relationship Type="http://schemas.openxmlformats.org/officeDocument/2006/relationships/hyperlink" Target="https://www.commcarehq.org/a/caris-test/reports/form_data/d9d92663-6f61-44b0-a0c6-8bbb15d4f274/" TargetMode="External" Id="rId1348"/><Relationship Type="http://schemas.openxmlformats.org/officeDocument/2006/relationships/hyperlink" Target="https://www.commcarehq.org/a/caris-test/reports/form_data/1db967ec-4293-4a4c-8a31-f6f9117a9229/" TargetMode="External" Id="rId1349"/><Relationship Type="http://schemas.openxmlformats.org/officeDocument/2006/relationships/hyperlink" Target="https://www.commcarehq.org/a/caris-test/reports/form_data/0d3bf57c-4d28-48ba-aa02-a79ae44e648d/" TargetMode="External" Id="rId1350"/><Relationship Type="http://schemas.openxmlformats.org/officeDocument/2006/relationships/hyperlink" Target="https://www.commcarehq.org/a/caris-test/reports/form_data/2fa10839-576c-43cb-a313-ee51e1ef4a3d/" TargetMode="External" Id="rId1351"/><Relationship Type="http://schemas.openxmlformats.org/officeDocument/2006/relationships/hyperlink" Target="https://www.commcarehq.org/a/caris-test/reports/form_data/c99d0316-d72c-4c79-a4c0-c08b7c43db8d/" TargetMode="External" Id="rId1352"/><Relationship Type="http://schemas.openxmlformats.org/officeDocument/2006/relationships/hyperlink" Target="https://www.commcarehq.org/a/caris-test/reports/form_data/0325eb25-e6f7-45d7-acf1-34e4f9e6dbc3/" TargetMode="External" Id="rId1353"/><Relationship Type="http://schemas.openxmlformats.org/officeDocument/2006/relationships/hyperlink" Target="https://www.commcarehq.org/a/caris-test/reports/form_data/57c5586e-6db8-40d4-80a8-6acf9723b4c6/" TargetMode="External" Id="rId1354"/><Relationship Type="http://schemas.openxmlformats.org/officeDocument/2006/relationships/hyperlink" Target="https://www.commcarehq.org/a/caris-test/reports/form_data/392ab7ba-e6ee-4e02-a4d3-5dede71e05ad/" TargetMode="External" Id="rId1355"/><Relationship Type="http://schemas.openxmlformats.org/officeDocument/2006/relationships/hyperlink" Target="https://www.commcarehq.org/a/caris-test/reports/form_data/635c43c4-8de9-4020-9a18-13c8fe067a62/" TargetMode="External" Id="rId1356"/><Relationship Type="http://schemas.openxmlformats.org/officeDocument/2006/relationships/hyperlink" Target="https://www.commcarehq.org/a/caris-test/reports/form_data/00f972ef-62ce-4c51-af57-79ac19352c9b/" TargetMode="External" Id="rId1357"/><Relationship Type="http://schemas.openxmlformats.org/officeDocument/2006/relationships/hyperlink" Target="https://www.commcarehq.org/a/caris-test/reports/form_data/233433f6-4b38-4b62-a0c0-b966a7245577/" TargetMode="External" Id="rId1358"/><Relationship Type="http://schemas.openxmlformats.org/officeDocument/2006/relationships/hyperlink" Target="https://www.commcarehq.org/a/caris-test/reports/form_data/086d102c-218a-4799-97de-071695350807/" TargetMode="External" Id="rId1359"/><Relationship Type="http://schemas.openxmlformats.org/officeDocument/2006/relationships/hyperlink" Target="https://www.commcarehq.org/a/caris-test/reports/form_data/f533a450-903e-4772-8010-a0e9740a75d2/" TargetMode="External" Id="rId1360"/><Relationship Type="http://schemas.openxmlformats.org/officeDocument/2006/relationships/hyperlink" Target="https://www.commcarehq.org/a/caris-test/reports/form_data/0a375262-d9d9-4092-b9d2-4197a2eb6090/" TargetMode="External" Id="rId1361"/><Relationship Type="http://schemas.openxmlformats.org/officeDocument/2006/relationships/hyperlink" Target="https://www.commcarehq.org/a/caris-test/reports/form_data/2aab0671-e1b2-45b6-b9ca-9133c81012ad/" TargetMode="External" Id="rId1362"/><Relationship Type="http://schemas.openxmlformats.org/officeDocument/2006/relationships/hyperlink" Target="https://www.commcarehq.org/a/caris-test/reports/form_data/e1157f6d-7d55-436e-98b7-3903405b035e/" TargetMode="External" Id="rId1363"/><Relationship Type="http://schemas.openxmlformats.org/officeDocument/2006/relationships/hyperlink" Target="https://www.commcarehq.org/a/caris-test/reports/form_data/5bf2ad11-64f9-4b2d-a710-5a1eb1698e23/" TargetMode="External" Id="rId1364"/><Relationship Type="http://schemas.openxmlformats.org/officeDocument/2006/relationships/hyperlink" Target="https://www.commcarehq.org/a/caris-test/reports/form_data/9ee35c67-64a1-4746-b54d-8cecf2423b88/" TargetMode="External" Id="rId1365"/><Relationship Type="http://schemas.openxmlformats.org/officeDocument/2006/relationships/hyperlink" Target="https://www.commcarehq.org/a/caris-test/reports/form_data/36d67ead-b324-4319-b7b3-65dfe8cd521a/" TargetMode="External" Id="rId1366"/><Relationship Type="http://schemas.openxmlformats.org/officeDocument/2006/relationships/hyperlink" Target="https://www.commcarehq.org/a/caris-test/reports/form_data/cf66a967-ff1c-46ff-827b-f85bcee2a3bd/" TargetMode="External" Id="rId1367"/><Relationship Type="http://schemas.openxmlformats.org/officeDocument/2006/relationships/hyperlink" Target="https://www.commcarehq.org/a/caris-test/reports/form_data/d749ca0e-ac78-4195-b4f8-21ce3ee33cfb/" TargetMode="External" Id="rId1368"/><Relationship Type="http://schemas.openxmlformats.org/officeDocument/2006/relationships/hyperlink" Target="https://www.commcarehq.org/a/caris-test/reports/form_data/9324fc3a-6800-4e7b-8885-94107fa3176e/" TargetMode="External" Id="rId1369"/><Relationship Type="http://schemas.openxmlformats.org/officeDocument/2006/relationships/hyperlink" Target="https://www.commcarehq.org/a/caris-test/reports/form_data/5bd16357-57ac-4838-ae03-e27c4774608e/" TargetMode="External" Id="rId1370"/><Relationship Type="http://schemas.openxmlformats.org/officeDocument/2006/relationships/hyperlink" Target="https://www.commcarehq.org/a/caris-test/reports/form_data/7e20af28-ba85-463a-86d3-00be6719996d/" TargetMode="External" Id="rId1371"/><Relationship Type="http://schemas.openxmlformats.org/officeDocument/2006/relationships/hyperlink" Target="https://www.commcarehq.org/a/caris-test/reports/form_data/bdf0ae11-7166-4da2-8c90-b70108480ab3/" TargetMode="External" Id="rId1372"/><Relationship Type="http://schemas.openxmlformats.org/officeDocument/2006/relationships/hyperlink" Target="https://www.commcarehq.org/a/caris-test/reports/form_data/66433f79-9bfa-4da2-95dd-96490a2c4ede/" TargetMode="External" Id="rId1373"/><Relationship Type="http://schemas.openxmlformats.org/officeDocument/2006/relationships/hyperlink" Target="https://www.commcarehq.org/a/caris-test/reports/form_data/a1bbb96d-7001-4e18-b389-4021d0347560/" TargetMode="External" Id="rId1374"/><Relationship Type="http://schemas.openxmlformats.org/officeDocument/2006/relationships/hyperlink" Target="https://www.commcarehq.org/a/caris-test/reports/form_data/4dfa5393-fb9e-4362-ba01-c31eaa8b64f6/" TargetMode="External" Id="rId1375"/><Relationship Type="http://schemas.openxmlformats.org/officeDocument/2006/relationships/hyperlink" Target="https://www.commcarehq.org/a/caris-test/reports/form_data/97421d7e-10b7-41dd-8c01-af1c9e62a916/" TargetMode="External" Id="rId1376"/><Relationship Type="http://schemas.openxmlformats.org/officeDocument/2006/relationships/hyperlink" Target="https://www.commcarehq.org/a/caris-test/reports/form_data/4d4ab0b3-b9e2-4782-8df3-7f819f221813/" TargetMode="External" Id="rId1377"/><Relationship Type="http://schemas.openxmlformats.org/officeDocument/2006/relationships/hyperlink" Target="https://www.commcarehq.org/a/caris-test/reports/form_data/ba7832a0-d29d-459f-ade3-0b334df3d0be/" TargetMode="External" Id="rId1378"/><Relationship Type="http://schemas.openxmlformats.org/officeDocument/2006/relationships/hyperlink" Target="https://www.commcarehq.org/a/caris-test/reports/form_data/83af627c-c83c-469b-9a64-f6ea29a3589f/" TargetMode="External" Id="rId1379"/><Relationship Type="http://schemas.openxmlformats.org/officeDocument/2006/relationships/hyperlink" Target="https://www.commcarehq.org/a/caris-test/reports/form_data/5d09434d-366d-4945-a799-00fba8275155/" TargetMode="External" Id="rId1380"/><Relationship Type="http://schemas.openxmlformats.org/officeDocument/2006/relationships/hyperlink" Target="https://www.commcarehq.org/a/caris-test/reports/form_data/e118189f-5074-4d02-ae60-d842289be157/" TargetMode="External" Id="rId1381"/><Relationship Type="http://schemas.openxmlformats.org/officeDocument/2006/relationships/hyperlink" Target="https://www.commcarehq.org/a/caris-test/reports/form_data/642f78ae-75e7-4318-903c-816f75c146da/" TargetMode="External" Id="rId1382"/><Relationship Type="http://schemas.openxmlformats.org/officeDocument/2006/relationships/hyperlink" Target="https://www.commcarehq.org/a/caris-test/reports/form_data/cbe7ae20-6f18-4425-ad28-d283957ebf62/" TargetMode="External" Id="rId1383"/><Relationship Type="http://schemas.openxmlformats.org/officeDocument/2006/relationships/hyperlink" Target="https://www.commcarehq.org/a/caris-test/reports/form_data/3588b61a-8fcc-4561-aa65-3835b3a5806d/" TargetMode="External" Id="rId1384"/><Relationship Type="http://schemas.openxmlformats.org/officeDocument/2006/relationships/hyperlink" Target="https://www.commcarehq.org/a/caris-test/reports/form_data/82d685db-ed7b-47be-8b59-57194f1b7617/" TargetMode="External" Id="rId1385"/><Relationship Type="http://schemas.openxmlformats.org/officeDocument/2006/relationships/hyperlink" Target="https://www.commcarehq.org/a/caris-test/reports/form_data/c683d646-8341-4284-b453-3a66fe2e8030/" TargetMode="External" Id="rId1386"/><Relationship Type="http://schemas.openxmlformats.org/officeDocument/2006/relationships/hyperlink" Target="https://www.commcarehq.org/a/caris-test/reports/form_data/532e8a8d-59a8-4252-9b47-db06f30d73c8/" TargetMode="External" Id="rId1387"/><Relationship Type="http://schemas.openxmlformats.org/officeDocument/2006/relationships/hyperlink" Target="https://www.commcarehq.org/a/caris-test/reports/form_data/7a6b6a47-07b9-4269-b7c8-942b1b228a75/" TargetMode="External" Id="rId1388"/><Relationship Type="http://schemas.openxmlformats.org/officeDocument/2006/relationships/hyperlink" Target="https://www.commcarehq.org/a/caris-test/reports/form_data/2c449952-c201-4597-baea-3291a8f1a2a5/" TargetMode="External" Id="rId1389"/><Relationship Type="http://schemas.openxmlformats.org/officeDocument/2006/relationships/hyperlink" Target="https://www.commcarehq.org/a/caris-test/reports/form_data/39266293-518a-499a-91e8-46a6f3d87215/" TargetMode="External" Id="rId1390"/><Relationship Type="http://schemas.openxmlformats.org/officeDocument/2006/relationships/hyperlink" Target="https://www.commcarehq.org/a/caris-test/reports/form_data/d547a242-e570-4706-b365-47735297b2b4/" TargetMode="External" Id="rId1391"/><Relationship Type="http://schemas.openxmlformats.org/officeDocument/2006/relationships/hyperlink" Target="https://www.commcarehq.org/a/caris-test/reports/form_data/78070b25-df78-461d-a653-1b83a67a7107/" TargetMode="External" Id="rId1392"/><Relationship Type="http://schemas.openxmlformats.org/officeDocument/2006/relationships/hyperlink" Target="https://www.commcarehq.org/a/caris-test/reports/form_data/a5a00828-bc90-43e5-b07d-4c18b306a12a/" TargetMode="External" Id="rId1393"/><Relationship Type="http://schemas.openxmlformats.org/officeDocument/2006/relationships/hyperlink" Target="https://www.commcarehq.org/a/caris-test/reports/form_data/52867378-a57b-4ec0-82fd-b5d240dc758a/" TargetMode="External" Id="rId1394"/><Relationship Type="http://schemas.openxmlformats.org/officeDocument/2006/relationships/hyperlink" Target="https://www.commcarehq.org/a/caris-test/reports/form_data/1965aa2c-3e97-4165-a566-479186e79752/" TargetMode="External" Id="rId1395"/><Relationship Type="http://schemas.openxmlformats.org/officeDocument/2006/relationships/hyperlink" Target="https://www.commcarehq.org/a/caris-test/reports/form_data/f6fd2ef9-d198-4280-8f0d-24b41794e4aa/" TargetMode="External" Id="rId1396"/><Relationship Type="http://schemas.openxmlformats.org/officeDocument/2006/relationships/hyperlink" Target="https://www.commcarehq.org/a/caris-test/reports/form_data/864ec371-8ec8-45b0-a41b-ef94f7844f29/" TargetMode="External" Id="rId1397"/><Relationship Type="http://schemas.openxmlformats.org/officeDocument/2006/relationships/hyperlink" Target="https://www.commcarehq.org/a/caris-test/reports/form_data/cea7e63c-9e2a-4c03-965a-46a5e70efcee/" TargetMode="External" Id="rId1398"/><Relationship Type="http://schemas.openxmlformats.org/officeDocument/2006/relationships/hyperlink" Target="https://www.commcarehq.org/a/caris-test/reports/form_data/c1a94db9-db21-4634-a34c-284d2beb8eb9/" TargetMode="External" Id="rId1399"/><Relationship Type="http://schemas.openxmlformats.org/officeDocument/2006/relationships/hyperlink" Target="https://www.commcarehq.org/a/caris-test/reports/form_data/e3b7479b-8285-45f5-82a0-b1af87d86d7c/" TargetMode="External" Id="rId1400"/><Relationship Type="http://schemas.openxmlformats.org/officeDocument/2006/relationships/hyperlink" Target="https://www.commcarehq.org/a/caris-test/reports/form_data/18dfbce0-3232-4c08-b631-73af7dc6ad80/" TargetMode="External" Id="rId1401"/><Relationship Type="http://schemas.openxmlformats.org/officeDocument/2006/relationships/hyperlink" Target="https://www.commcarehq.org/a/caris-test/reports/form_data/3b2e2fc8-b2f4-4b3f-89bf-5cce415c941c/" TargetMode="External" Id="rId1402"/><Relationship Type="http://schemas.openxmlformats.org/officeDocument/2006/relationships/hyperlink" Target="https://www.commcarehq.org/a/caris-test/reports/form_data/42f59add-9a48-483c-bad7-6537eda6d9cb/" TargetMode="External" Id="rId1403"/><Relationship Type="http://schemas.openxmlformats.org/officeDocument/2006/relationships/hyperlink" Target="https://www.commcarehq.org/a/caris-test/reports/form_data/f70ffa22-71e0-4f74-a999-cd36074cbe69/" TargetMode="External" Id="rId1404"/><Relationship Type="http://schemas.openxmlformats.org/officeDocument/2006/relationships/hyperlink" Target="https://www.commcarehq.org/a/caris-test/reports/form_data/443b09b2-4af1-49cc-a819-c9028cb177d0/" TargetMode="External" Id="rId1405"/><Relationship Type="http://schemas.openxmlformats.org/officeDocument/2006/relationships/hyperlink" Target="https://www.commcarehq.org/a/caris-test/reports/form_data/606bcc86-9dda-4ca7-a652-7b5ada9d0bcb/" TargetMode="External" Id="rId1406"/><Relationship Type="http://schemas.openxmlformats.org/officeDocument/2006/relationships/hyperlink" Target="https://www.commcarehq.org/a/caris-test/reports/form_data/be777425-8d2f-4be2-83d4-c3b371ad0409/" TargetMode="External" Id="rId1407"/><Relationship Type="http://schemas.openxmlformats.org/officeDocument/2006/relationships/hyperlink" Target="https://www.commcarehq.org/a/caris-test/reports/form_data/268c08ab-f94a-419f-9d42-df0581b453d9/" TargetMode="External" Id="rId1408"/><Relationship Type="http://schemas.openxmlformats.org/officeDocument/2006/relationships/hyperlink" Target="https://www.commcarehq.org/a/caris-test/reports/form_data/d272c15c-2327-4b51-8b82-e6ec39c9d0af/" TargetMode="External" Id="rId1409"/><Relationship Type="http://schemas.openxmlformats.org/officeDocument/2006/relationships/hyperlink" Target="https://www.commcarehq.org/a/caris-test/reports/form_data/f58314cb-d997-43b8-85cc-c3d7e7886894/" TargetMode="External" Id="rId1410"/><Relationship Type="http://schemas.openxmlformats.org/officeDocument/2006/relationships/hyperlink" Target="https://www.commcarehq.org/a/caris-test/reports/form_data/8886020f-4fab-42a7-8163-493b380e5501/" TargetMode="External" Id="rId1411"/><Relationship Type="http://schemas.openxmlformats.org/officeDocument/2006/relationships/hyperlink" Target="https://www.commcarehq.org/a/caris-test/reports/form_data/bb355c64-d0fb-40ec-b40f-6fc846f1c223/" TargetMode="External" Id="rId1412"/><Relationship Type="http://schemas.openxmlformats.org/officeDocument/2006/relationships/hyperlink" Target="https://www.commcarehq.org/a/caris-test/reports/form_data/d6de1c02-f56a-4999-b60b-bca347e5ea7f/" TargetMode="External" Id="rId1413"/><Relationship Type="http://schemas.openxmlformats.org/officeDocument/2006/relationships/hyperlink" Target="https://www.commcarehq.org/a/caris-test/reports/form_data/77572c01-c67c-41cd-93f6-af19e3424afc/" TargetMode="External" Id="rId1414"/><Relationship Type="http://schemas.openxmlformats.org/officeDocument/2006/relationships/hyperlink" Target="https://www.commcarehq.org/a/caris-test/reports/form_data/8f9e9e19-e8bd-45d2-9cfb-585d92995947/" TargetMode="External" Id="rId1415"/><Relationship Type="http://schemas.openxmlformats.org/officeDocument/2006/relationships/hyperlink" Target="https://www.commcarehq.org/a/caris-test/reports/form_data/68823ea4-7e25-49de-812a-e08662ab44fb/" TargetMode="External" Id="rId1416"/><Relationship Type="http://schemas.openxmlformats.org/officeDocument/2006/relationships/hyperlink" Target="https://www.commcarehq.org/a/caris-test/reports/form_data/211136ea-4aeb-4787-b2e9-7e42d42597dc/" TargetMode="External" Id="rId1417"/><Relationship Type="http://schemas.openxmlformats.org/officeDocument/2006/relationships/hyperlink" Target="https://www.commcarehq.org/a/caris-test/reports/form_data/c4cc663a-b149-4f21-b4d5-5a50f28c18ea/" TargetMode="External" Id="rId1418"/><Relationship Type="http://schemas.openxmlformats.org/officeDocument/2006/relationships/hyperlink" Target="https://www.commcarehq.org/a/caris-test/reports/form_data/288a7c53-b7cd-4e33-8813-ea197cf3103d/" TargetMode="External" Id="rId1419"/><Relationship Type="http://schemas.openxmlformats.org/officeDocument/2006/relationships/hyperlink" Target="https://www.commcarehq.org/a/caris-test/reports/form_data/630dd037-7e64-4de5-a354-3d7491792db6/" TargetMode="External" Id="rId1420"/><Relationship Type="http://schemas.openxmlformats.org/officeDocument/2006/relationships/hyperlink" Target="https://www.commcarehq.org/a/caris-test/reports/form_data/25cae015-a36e-4f25-9a8b-5d42677a9511/" TargetMode="External" Id="rId1421"/><Relationship Type="http://schemas.openxmlformats.org/officeDocument/2006/relationships/hyperlink" Target="https://www.commcarehq.org/a/caris-test/reports/form_data/4757184c-13f6-47c1-abf6-e7421cc1b6e6/" TargetMode="External" Id="rId1422"/><Relationship Type="http://schemas.openxmlformats.org/officeDocument/2006/relationships/hyperlink" Target="https://www.commcarehq.org/a/caris-test/reports/form_data/8e94bca3-73ad-4d63-a076-56be9a4d5eb4/" TargetMode="External" Id="rId1423"/><Relationship Type="http://schemas.openxmlformats.org/officeDocument/2006/relationships/hyperlink" Target="https://www.commcarehq.org/a/caris-test/reports/form_data/0be3baea-9a46-4e15-8b30-bf25e1bab3e7/" TargetMode="External" Id="rId1424"/><Relationship Type="http://schemas.openxmlformats.org/officeDocument/2006/relationships/hyperlink" Target="https://www.commcarehq.org/a/caris-test/reports/form_data/b7967e19-9c34-413e-9847-551b14614e5d/" TargetMode="External" Id="rId1425"/><Relationship Type="http://schemas.openxmlformats.org/officeDocument/2006/relationships/hyperlink" Target="https://www.commcarehq.org/a/caris-test/reports/form_data/3cf4ce92-7d56-4024-a234-2a44ad96cc25/" TargetMode="External" Id="rId1426"/><Relationship Type="http://schemas.openxmlformats.org/officeDocument/2006/relationships/hyperlink" Target="https://www.commcarehq.org/a/caris-test/reports/form_data/0c2d6fdb-26c9-4fbe-91bf-6d358ab40209/" TargetMode="External" Id="rId1427"/><Relationship Type="http://schemas.openxmlformats.org/officeDocument/2006/relationships/hyperlink" Target="https://www.commcarehq.org/a/caris-test/reports/form_data/d2e3bfe5-42c1-4b06-969b-ce595c2662e6/" TargetMode="External" Id="rId1428"/><Relationship Type="http://schemas.openxmlformats.org/officeDocument/2006/relationships/hyperlink" Target="https://www.commcarehq.org/a/caris-test/reports/form_data/08541954-14aa-4dd3-93a0-1fb9e6de2392/" TargetMode="External" Id="rId1429"/><Relationship Type="http://schemas.openxmlformats.org/officeDocument/2006/relationships/hyperlink" Target="https://www.commcarehq.org/a/caris-test/reports/form_data/8801359c-9749-4032-bea1-4f9a1f540d2c/" TargetMode="External" Id="rId1430"/><Relationship Type="http://schemas.openxmlformats.org/officeDocument/2006/relationships/hyperlink" Target="https://www.commcarehq.org/a/caris-test/reports/form_data/d9957bd3-4c69-4c30-8384-cc8db732f57e/" TargetMode="External" Id="rId1431"/><Relationship Type="http://schemas.openxmlformats.org/officeDocument/2006/relationships/hyperlink" Target="https://www.commcarehq.org/a/caris-test/reports/form_data/87da4891-b256-4e14-aecd-576ca3c952e8/" TargetMode="External" Id="rId1432"/><Relationship Type="http://schemas.openxmlformats.org/officeDocument/2006/relationships/hyperlink" Target="https://www.commcarehq.org/a/caris-test/reports/form_data/96066db6-bbd1-484f-af16-a5895ac9764e/" TargetMode="External" Id="rId1433"/><Relationship Type="http://schemas.openxmlformats.org/officeDocument/2006/relationships/hyperlink" Target="https://www.commcarehq.org/a/caris-test/reports/form_data/18113d10-dc5c-4d7e-a691-d2b4052f93b1/" TargetMode="External" Id="rId1434"/><Relationship Type="http://schemas.openxmlformats.org/officeDocument/2006/relationships/hyperlink" Target="https://www.commcarehq.org/a/caris-test/reports/form_data/2d85a39e-d304-4936-b88b-565390a86f12/" TargetMode="External" Id="rId1435"/><Relationship Type="http://schemas.openxmlformats.org/officeDocument/2006/relationships/hyperlink" Target="https://www.commcarehq.org/a/caris-test/reports/form_data/5b46e4f6-d80a-40c7-87b0-294ad3664924/" TargetMode="External" Id="rId1436"/><Relationship Type="http://schemas.openxmlformats.org/officeDocument/2006/relationships/hyperlink" Target="https://www.commcarehq.org/a/caris-test/reports/form_data/f5d9e859-309e-48c9-aa1b-c7b763ad7406/" TargetMode="External" Id="rId1437"/><Relationship Type="http://schemas.openxmlformats.org/officeDocument/2006/relationships/hyperlink" Target="https://www.commcarehq.org/a/caris-test/reports/form_data/98e35aa6-3f84-4746-9611-404177529ab1/" TargetMode="External" Id="rId1438"/><Relationship Type="http://schemas.openxmlformats.org/officeDocument/2006/relationships/hyperlink" Target="https://www.commcarehq.org/a/caris-test/reports/form_data/05da0986-b323-4e6e-9ede-5bedca23378f/" TargetMode="External" Id="rId1439"/><Relationship Type="http://schemas.openxmlformats.org/officeDocument/2006/relationships/hyperlink" Target="https://www.commcarehq.org/a/caris-test/reports/form_data/00974be8-17b2-47fa-9efc-1ef88482031d/" TargetMode="External" Id="rId1440"/><Relationship Type="http://schemas.openxmlformats.org/officeDocument/2006/relationships/hyperlink" Target="https://www.commcarehq.org/a/caris-test/reports/form_data/5f17a18b-dba7-4838-883b-a0484cdaaafc/" TargetMode="External" Id="rId1441"/><Relationship Type="http://schemas.openxmlformats.org/officeDocument/2006/relationships/hyperlink" Target="https://www.commcarehq.org/a/caris-test/reports/form_data/65e913a7-cd70-485a-95eb-098dc817cd16/" TargetMode="External" Id="rId1442"/><Relationship Type="http://schemas.openxmlformats.org/officeDocument/2006/relationships/hyperlink" Target="https://www.commcarehq.org/a/caris-test/reports/form_data/67b8fa4f-6f39-47fa-b5c9-eeeb3b181ca1/" TargetMode="External" Id="rId1443"/><Relationship Type="http://schemas.openxmlformats.org/officeDocument/2006/relationships/hyperlink" Target="https://www.commcarehq.org/a/caris-test/reports/form_data/687b9bf8-4861-4efb-89fc-ee5644f57ed3/" TargetMode="External" Id="rId1444"/><Relationship Type="http://schemas.openxmlformats.org/officeDocument/2006/relationships/hyperlink" Target="https://www.commcarehq.org/a/caris-test/reports/form_data/040658d8-257e-42d0-a334-152d87376ed4/" TargetMode="External" Id="rId1445"/><Relationship Type="http://schemas.openxmlformats.org/officeDocument/2006/relationships/hyperlink" Target="https://www.commcarehq.org/a/caris-test/reports/form_data/282776ae-7b28-42dd-8b84-42cf648320e9/" TargetMode="External" Id="rId1446"/><Relationship Type="http://schemas.openxmlformats.org/officeDocument/2006/relationships/hyperlink" Target="https://www.commcarehq.org/a/caris-test/reports/form_data/2d47dd89-bd13-40fa-9e97-3c63f17e9cd1/" TargetMode="External" Id="rId1447"/><Relationship Type="http://schemas.openxmlformats.org/officeDocument/2006/relationships/hyperlink" Target="https://www.commcarehq.org/a/caris-test/reports/form_data/ba0d1bfd-deda-41a9-9311-7373c1d38315/" TargetMode="External" Id="rId1448"/><Relationship Type="http://schemas.openxmlformats.org/officeDocument/2006/relationships/hyperlink" Target="https://www.commcarehq.org/a/caris-test/reports/form_data/2bcbb379-9f70-4e30-ac70-31b9615d31b7/" TargetMode="External" Id="rId1449"/><Relationship Type="http://schemas.openxmlformats.org/officeDocument/2006/relationships/hyperlink" Target="https://www.commcarehq.org/a/caris-test/reports/form_data/31ecc920-6100-4300-9571-6d2e94e5a747/" TargetMode="External" Id="rId1450"/><Relationship Type="http://schemas.openxmlformats.org/officeDocument/2006/relationships/hyperlink" Target="https://www.commcarehq.org/a/caris-test/reports/form_data/1eccd8b1-9e10-4fce-bb10-fef679411f35/" TargetMode="External" Id="rId1451"/><Relationship Type="http://schemas.openxmlformats.org/officeDocument/2006/relationships/hyperlink" Target="https://www.commcarehq.org/a/caris-test/reports/form_data/57e4f4ea-62cd-4d3a-919f-d2f12cf44b92/" TargetMode="External" Id="rId1452"/><Relationship Type="http://schemas.openxmlformats.org/officeDocument/2006/relationships/hyperlink" Target="https://www.commcarehq.org/a/caris-test/reports/form_data/8bd2200a-402f-40af-a0f0-ae54b59d2011/" TargetMode="External" Id="rId1453"/><Relationship Type="http://schemas.openxmlformats.org/officeDocument/2006/relationships/hyperlink" Target="https://www.commcarehq.org/a/caris-test/reports/form_data/4a6cb944-4cfe-465b-b2df-985f2c7dab0a/" TargetMode="External" Id="rId1454"/><Relationship Type="http://schemas.openxmlformats.org/officeDocument/2006/relationships/hyperlink" Target="https://www.commcarehq.org/a/caris-test/reports/form_data/b779f583-c634-41b5-8e0c-e825f6b73309/" TargetMode="External" Id="rId1455"/><Relationship Type="http://schemas.openxmlformats.org/officeDocument/2006/relationships/hyperlink" Target="https://www.commcarehq.org/a/caris-test/reports/form_data/70bfd0f0-f557-4990-9593-cca43caec3ba/" TargetMode="External" Id="rId1456"/><Relationship Type="http://schemas.openxmlformats.org/officeDocument/2006/relationships/hyperlink" Target="https://www.commcarehq.org/a/caris-test/reports/form_data/a528b59e-9240-44da-888b-f0fa215091a1/" TargetMode="External" Id="rId1457"/><Relationship Type="http://schemas.openxmlformats.org/officeDocument/2006/relationships/hyperlink" Target="https://www.commcarehq.org/a/caris-test/reports/form_data/7e72e204-b8ac-4320-9d90-00c6b6382676/" TargetMode="External" Id="rId1458"/><Relationship Type="http://schemas.openxmlformats.org/officeDocument/2006/relationships/hyperlink" Target="https://www.commcarehq.org/a/caris-test/reports/form_data/e0304b33-5116-4d79-a992-1349aee79c2b/" TargetMode="External" Id="rId1459"/><Relationship Type="http://schemas.openxmlformats.org/officeDocument/2006/relationships/hyperlink" Target="https://www.commcarehq.org/a/caris-test/reports/form_data/4964e4c8-86f5-4eff-8217-522cda231eb5/" TargetMode="External" Id="rId1460"/><Relationship Type="http://schemas.openxmlformats.org/officeDocument/2006/relationships/hyperlink" Target="https://www.commcarehq.org/a/caris-test/reports/form_data/b1c964f8-e7dc-4ad9-9f10-15da1c65f629/" TargetMode="External" Id="rId1461"/><Relationship Type="http://schemas.openxmlformats.org/officeDocument/2006/relationships/hyperlink" Target="https://www.commcarehq.org/a/caris-test/reports/form_data/fb122f4b-e601-4900-a151-8af029d61dfe/" TargetMode="External" Id="rId1462"/><Relationship Type="http://schemas.openxmlformats.org/officeDocument/2006/relationships/hyperlink" Target="https://www.commcarehq.org/a/caris-test/reports/form_data/16697f61-5b84-405a-82cc-e9b4d8b2ab40/" TargetMode="External" Id="rId1463"/><Relationship Type="http://schemas.openxmlformats.org/officeDocument/2006/relationships/hyperlink" Target="https://www.commcarehq.org/a/caris-test/reports/form_data/f1538b8d-5fb3-46b2-9634-8ca653f43e99/" TargetMode="External" Id="rId1464"/><Relationship Type="http://schemas.openxmlformats.org/officeDocument/2006/relationships/hyperlink" Target="https://www.commcarehq.org/a/caris-test/reports/form_data/f957cd04-a482-4a55-93a8-40d800fec0c7/" TargetMode="External" Id="rId1465"/><Relationship Type="http://schemas.openxmlformats.org/officeDocument/2006/relationships/hyperlink" Target="https://www.commcarehq.org/a/caris-test/reports/form_data/60d63e2a-2366-4f98-99e8-3801c150de8b/" TargetMode="External" Id="rId1466"/><Relationship Type="http://schemas.openxmlformats.org/officeDocument/2006/relationships/hyperlink" Target="https://www.commcarehq.org/a/caris-test/reports/form_data/c1f5cbed-f320-4081-a435-75afdceb4a12/" TargetMode="External" Id="rId1467"/><Relationship Type="http://schemas.openxmlformats.org/officeDocument/2006/relationships/hyperlink" Target="https://www.commcarehq.org/a/caris-test/reports/form_data/87fca3c7-f06b-48bd-80cd-feec1ecabb19/" TargetMode="External" Id="rId1468"/><Relationship Type="http://schemas.openxmlformats.org/officeDocument/2006/relationships/hyperlink" Target="https://www.commcarehq.org/a/caris-test/reports/form_data/598b962c-9762-42d6-81c6-da3ab9d1124c/" TargetMode="External" Id="rId1469"/><Relationship Type="http://schemas.openxmlformats.org/officeDocument/2006/relationships/hyperlink" Target="https://www.commcarehq.org/a/caris-test/reports/form_data/0e805883-a705-46b9-bacc-370f52f97657/" TargetMode="External" Id="rId1470"/><Relationship Type="http://schemas.openxmlformats.org/officeDocument/2006/relationships/hyperlink" Target="https://www.commcarehq.org/a/caris-test/reports/form_data/ce844430-dbff-4650-a6bd-f4089812701b/" TargetMode="External" Id="rId1471"/><Relationship Type="http://schemas.openxmlformats.org/officeDocument/2006/relationships/hyperlink" Target="https://www.commcarehq.org/a/caris-test/reports/form_data/36aad1b0-084b-4914-bb82-0d114100606f/" TargetMode="External" Id="rId1472"/><Relationship Type="http://schemas.openxmlformats.org/officeDocument/2006/relationships/hyperlink" Target="https://www.commcarehq.org/a/caris-test/reports/form_data/cbc25d45-eadc-440d-8ffb-6354af2ff295/" TargetMode="External" Id="rId1473"/><Relationship Type="http://schemas.openxmlformats.org/officeDocument/2006/relationships/hyperlink" Target="https://www.commcarehq.org/a/caris-test/reports/form_data/13f3a371-248e-4e87-aa84-81132bf02b58/" TargetMode="External" Id="rId1474"/><Relationship Type="http://schemas.openxmlformats.org/officeDocument/2006/relationships/hyperlink" Target="https://www.commcarehq.org/a/caris-test/reports/form_data/e83f954e-f41e-4e35-bdcd-83365a78b527/" TargetMode="External" Id="rId1475"/><Relationship Type="http://schemas.openxmlformats.org/officeDocument/2006/relationships/hyperlink" Target="https://www.commcarehq.org/a/caris-test/reports/form_data/353adfef-358a-469a-a5a1-54b3f3b68199/" TargetMode="External" Id="rId1476"/><Relationship Type="http://schemas.openxmlformats.org/officeDocument/2006/relationships/hyperlink" Target="https://www.commcarehq.org/a/caris-test/reports/form_data/9eb889a1-9bd8-4b61-a817-98b0f153ff74/" TargetMode="External" Id="rId1477"/><Relationship Type="http://schemas.openxmlformats.org/officeDocument/2006/relationships/hyperlink" Target="https://www.commcarehq.org/a/caris-test/reports/form_data/d6e3d87b-5e1d-4c59-ad78-08238906cc61/" TargetMode="External" Id="rId1478"/><Relationship Type="http://schemas.openxmlformats.org/officeDocument/2006/relationships/hyperlink" Target="https://www.commcarehq.org/a/caris-test/reports/form_data/47efb22e-5480-4692-9a92-0f917cac7a33/" TargetMode="External" Id="rId1479"/><Relationship Type="http://schemas.openxmlformats.org/officeDocument/2006/relationships/hyperlink" Target="https://www.commcarehq.org/a/caris-test/reports/form_data/4abfa4b8-1177-44d0-9e62-83e8c2c2684e/" TargetMode="External" Id="rId1480"/><Relationship Type="http://schemas.openxmlformats.org/officeDocument/2006/relationships/hyperlink" Target="https://www.commcarehq.org/a/caris-test/reports/form_data/b909c7ce-e0f6-4499-a1dd-f0f4fb1c38b1/" TargetMode="External" Id="rId1481"/><Relationship Type="http://schemas.openxmlformats.org/officeDocument/2006/relationships/hyperlink" Target="https://www.commcarehq.org/a/caris-test/reports/form_data/c0ecbfa3-a062-4996-ac80-381eb091d61f/" TargetMode="External" Id="rId1482"/><Relationship Type="http://schemas.openxmlformats.org/officeDocument/2006/relationships/hyperlink" Target="https://www.commcarehq.org/a/caris-test/reports/form_data/7fea862e-d91b-4848-a3e6-316566ba822f/" TargetMode="External" Id="rId1483"/><Relationship Type="http://schemas.openxmlformats.org/officeDocument/2006/relationships/hyperlink" Target="https://www.commcarehq.org/a/caris-test/reports/form_data/29954cb9-c551-4438-8355-e20a2d7b7417/" TargetMode="External" Id="rId1484"/><Relationship Type="http://schemas.openxmlformats.org/officeDocument/2006/relationships/hyperlink" Target="https://www.commcarehq.org/a/caris-test/reports/form_data/5a33bca1-8825-48bf-9673-8735407e4bd8/" TargetMode="External" Id="rId1485"/><Relationship Type="http://schemas.openxmlformats.org/officeDocument/2006/relationships/hyperlink" Target="https://www.commcarehq.org/a/caris-test/reports/form_data/5df3136e-36b2-4639-a21f-81d04822e0a5/" TargetMode="External" Id="rId1486"/><Relationship Type="http://schemas.openxmlformats.org/officeDocument/2006/relationships/hyperlink" Target="https://www.commcarehq.org/a/caris-test/reports/form_data/14cbb4fd-b907-4311-b75e-b9c9fbeed442/" TargetMode="External" Id="rId1487"/><Relationship Type="http://schemas.openxmlformats.org/officeDocument/2006/relationships/hyperlink" Target="https://www.commcarehq.org/a/caris-test/reports/form_data/683a96c9-ed42-4802-88b2-4b9facbc316e/" TargetMode="External" Id="rId1488"/><Relationship Type="http://schemas.openxmlformats.org/officeDocument/2006/relationships/hyperlink" Target="https://www.commcarehq.org/a/caris-test/reports/form_data/cf788605-e855-4768-a9e5-d2f40be39a26/" TargetMode="External" Id="rId1489"/><Relationship Type="http://schemas.openxmlformats.org/officeDocument/2006/relationships/hyperlink" Target="https://www.commcarehq.org/a/caris-test/reports/form_data/52c02344-657d-4d01-9378-b4eead2de6a1/" TargetMode="External" Id="rId1490"/><Relationship Type="http://schemas.openxmlformats.org/officeDocument/2006/relationships/hyperlink" Target="https://www.commcarehq.org/a/caris-test/reports/form_data/9434a6fe-cc8e-429e-a6cb-789272a56564/" TargetMode="External" Id="rId1491"/><Relationship Type="http://schemas.openxmlformats.org/officeDocument/2006/relationships/hyperlink" Target="https://www.commcarehq.org/a/caris-test/reports/form_data/314e9198-56c1-4589-adaf-36aa45cac14a/" TargetMode="External" Id="rId1492"/><Relationship Type="http://schemas.openxmlformats.org/officeDocument/2006/relationships/hyperlink" Target="https://www.commcarehq.org/a/caris-test/reports/form_data/7def9840-df0a-4964-9fcd-7467a23262e6/" TargetMode="External" Id="rId1493"/><Relationship Type="http://schemas.openxmlformats.org/officeDocument/2006/relationships/hyperlink" Target="https://www.commcarehq.org/a/caris-test/reports/form_data/b2fd08fe-3476-476e-90d7-b0a7ef04f3b3/" TargetMode="External" Id="rId1494"/><Relationship Type="http://schemas.openxmlformats.org/officeDocument/2006/relationships/hyperlink" Target="https://www.commcarehq.org/a/caris-test/reports/form_data/2302d1e3-6be1-4207-8895-67f313e68422/" TargetMode="External" Id="rId1495"/><Relationship Type="http://schemas.openxmlformats.org/officeDocument/2006/relationships/hyperlink" Target="https://www.commcarehq.org/a/caris-test/reports/form_data/6181d6e0-fdee-4983-ba67-a05d4b1628c7/" TargetMode="External" Id="rId1496"/><Relationship Type="http://schemas.openxmlformats.org/officeDocument/2006/relationships/hyperlink" Target="https://www.commcarehq.org/a/caris-test/reports/form_data/e27075cb-574a-4ff5-997d-de0942d5a386/" TargetMode="External" Id="rId1497"/><Relationship Type="http://schemas.openxmlformats.org/officeDocument/2006/relationships/hyperlink" Target="https://www.commcarehq.org/a/caris-test/reports/form_data/2608b9ed-7a99-492d-8c24-02419e773de9/" TargetMode="External" Id="rId1498"/><Relationship Type="http://schemas.openxmlformats.org/officeDocument/2006/relationships/hyperlink" Target="https://www.commcarehq.org/a/caris-test/reports/form_data/4f61419d-d16b-4edb-9f40-1e0afaee2c6b/" TargetMode="External" Id="rId1499"/><Relationship Type="http://schemas.openxmlformats.org/officeDocument/2006/relationships/hyperlink" Target="https://www.commcarehq.org/a/caris-test/reports/form_data/29e88741-6dfe-4465-b6da-fcd60c217f4a/" TargetMode="External" Id="rId1500"/><Relationship Type="http://schemas.openxmlformats.org/officeDocument/2006/relationships/hyperlink" Target="https://www.commcarehq.org/a/caris-test/reports/form_data/c4607a1b-681b-4e24-bdd3-15d6b95ca3b5/" TargetMode="External" Id="rId1501"/><Relationship Type="http://schemas.openxmlformats.org/officeDocument/2006/relationships/hyperlink" Target="https://www.commcarehq.org/a/caris-test/reports/form_data/fb228e0a-132d-429b-9e10-44b56ab16108/" TargetMode="External" Id="rId1502"/><Relationship Type="http://schemas.openxmlformats.org/officeDocument/2006/relationships/hyperlink" Target="https://www.commcarehq.org/a/caris-test/reports/form_data/cbd70edb-2267-482f-bd03-ecc84b38d91f/" TargetMode="External" Id="rId1503"/><Relationship Type="http://schemas.openxmlformats.org/officeDocument/2006/relationships/hyperlink" Target="https://www.commcarehq.org/a/caris-test/reports/form_data/e962ba33-4b53-4fa7-9af3-ed1e6ae5380b/" TargetMode="External" Id="rId1504"/><Relationship Type="http://schemas.openxmlformats.org/officeDocument/2006/relationships/hyperlink" Target="https://www.commcarehq.org/a/caris-test/reports/form_data/486144f3-4196-41f2-af1b-40e34f0f41ba/" TargetMode="External" Id="rId1505"/><Relationship Type="http://schemas.openxmlformats.org/officeDocument/2006/relationships/hyperlink" Target="https://www.commcarehq.org/a/caris-test/reports/form_data/ad9d863f-c7ab-4734-81c1-a3a587dc07b8/" TargetMode="External" Id="rId1506"/><Relationship Type="http://schemas.openxmlformats.org/officeDocument/2006/relationships/hyperlink" Target="https://www.commcarehq.org/a/caris-test/reports/form_data/46af9db1-20c7-4e55-8659-6bf2fe413aec/" TargetMode="External" Id="rId1507"/><Relationship Type="http://schemas.openxmlformats.org/officeDocument/2006/relationships/hyperlink" Target="https://www.commcarehq.org/a/caris-test/reports/form_data/22f41c56-7bac-40a7-85e1-f842c3ee825e/" TargetMode="External" Id="rId1508"/><Relationship Type="http://schemas.openxmlformats.org/officeDocument/2006/relationships/hyperlink" Target="https://www.commcarehq.org/a/caris-test/reports/form_data/8ebd89b8-77d9-4d38-9880-f40e04f3ae3d/" TargetMode="External" Id="rId1509"/><Relationship Type="http://schemas.openxmlformats.org/officeDocument/2006/relationships/hyperlink" Target="https://www.commcarehq.org/a/caris-test/reports/form_data/74bf8706-8257-4a78-bbd9-8ad35db61d6e/" TargetMode="External" Id="rId1510"/><Relationship Type="http://schemas.openxmlformats.org/officeDocument/2006/relationships/hyperlink" Target="https://www.commcarehq.org/a/caris-test/reports/form_data/ecc4550d-965c-4f64-a783-04a8fa615cca/" TargetMode="External" Id="rId1511"/><Relationship Type="http://schemas.openxmlformats.org/officeDocument/2006/relationships/hyperlink" Target="https://www.commcarehq.org/a/caris-test/reports/form_data/97962e06-dac5-4efa-aab9-4c0ac6b9594b/" TargetMode="External" Id="rId1512"/><Relationship Type="http://schemas.openxmlformats.org/officeDocument/2006/relationships/hyperlink" Target="https://www.commcarehq.org/a/caris-test/reports/form_data/68ea4630-348f-4d55-87a6-ee52fc681738/" TargetMode="External" Id="rId1513"/><Relationship Type="http://schemas.openxmlformats.org/officeDocument/2006/relationships/hyperlink" Target="https://www.commcarehq.org/a/caris-test/reports/form_data/e15c032b-2ca5-4d05-b215-ee895c11d2a3/" TargetMode="External" Id="rId1514"/><Relationship Type="http://schemas.openxmlformats.org/officeDocument/2006/relationships/hyperlink" Target="https://www.commcarehq.org/a/caris-test/reports/form_data/0543066d-f150-4b53-8099-c5cf61e4efd2/" TargetMode="External" Id="rId1515"/><Relationship Type="http://schemas.openxmlformats.org/officeDocument/2006/relationships/hyperlink" Target="https://www.commcarehq.org/a/caris-test/reports/form_data/7970c579-eb8f-4bc5-a287-dbab7478c677/" TargetMode="External" Id="rId1516"/><Relationship Type="http://schemas.openxmlformats.org/officeDocument/2006/relationships/hyperlink" Target="https://www.commcarehq.org/a/caris-test/reports/form_data/120c0f17-79b4-4673-95f5-917c776e46e4/" TargetMode="External" Id="rId1517"/><Relationship Type="http://schemas.openxmlformats.org/officeDocument/2006/relationships/hyperlink" Target="https://www.commcarehq.org/a/caris-test/reports/form_data/85cd7980-0e4a-4fdb-8982-cb22c0d3d3be/" TargetMode="External" Id="rId1518"/><Relationship Type="http://schemas.openxmlformats.org/officeDocument/2006/relationships/hyperlink" Target="https://www.commcarehq.org/a/caris-test/reports/form_data/7521ecc4-6ed5-44eb-a4e1-9588c6a8c0e5/" TargetMode="External" Id="rId1519"/><Relationship Type="http://schemas.openxmlformats.org/officeDocument/2006/relationships/hyperlink" Target="https://www.commcarehq.org/a/caris-test/reports/form_data/33be770b-c0e7-4a10-8ff0-9d45d1ff2efd/" TargetMode="External" Id="rId1520"/><Relationship Type="http://schemas.openxmlformats.org/officeDocument/2006/relationships/hyperlink" Target="https://www.commcarehq.org/a/caris-test/reports/form_data/edd74d66-3e53-46c9-89da-15ab2628f38c/" TargetMode="External" Id="rId1521"/><Relationship Type="http://schemas.openxmlformats.org/officeDocument/2006/relationships/hyperlink" Target="https://www.commcarehq.org/a/caris-test/reports/form_data/89629604-8ac9-4f84-baea-bbd936d2feb5/" TargetMode="External" Id="rId1522"/><Relationship Type="http://schemas.openxmlformats.org/officeDocument/2006/relationships/hyperlink" Target="https://www.commcarehq.org/a/caris-test/reports/form_data/a2c56518-b168-4b21-9c78-e3a9b0973680/" TargetMode="External" Id="rId1523"/><Relationship Type="http://schemas.openxmlformats.org/officeDocument/2006/relationships/hyperlink" Target="https://www.commcarehq.org/a/caris-test/reports/form_data/89d0bc40-d75a-43b9-b300-069c9a9a853f/" TargetMode="External" Id="rId1524"/><Relationship Type="http://schemas.openxmlformats.org/officeDocument/2006/relationships/hyperlink" Target="https://www.commcarehq.org/a/caris-test/reports/form_data/7a15acd6-b8c1-450c-8fe0-129d8102f397/" TargetMode="External" Id="rId1525"/><Relationship Type="http://schemas.openxmlformats.org/officeDocument/2006/relationships/hyperlink" Target="https://www.commcarehq.org/a/caris-test/reports/form_data/3747ec78-72e9-414a-b6ef-ee3a5fd9daea/" TargetMode="External" Id="rId1526"/><Relationship Type="http://schemas.openxmlformats.org/officeDocument/2006/relationships/hyperlink" Target="https://www.commcarehq.org/a/caris-test/reports/form_data/b34e2ed6-f467-43e3-8c10-172e2895d2cc/" TargetMode="External" Id="rId1527"/><Relationship Type="http://schemas.openxmlformats.org/officeDocument/2006/relationships/hyperlink" Target="https://www.commcarehq.org/a/caris-test/reports/form_data/3b66a6b5-4017-4af8-a2c7-720fe9ca270c/" TargetMode="External" Id="rId1528"/><Relationship Type="http://schemas.openxmlformats.org/officeDocument/2006/relationships/hyperlink" Target="https://www.commcarehq.org/a/caris-test/reports/form_data/c9945409-afc2-439b-b99c-5b72628cf774/" TargetMode="External" Id="rId1529"/><Relationship Type="http://schemas.openxmlformats.org/officeDocument/2006/relationships/hyperlink" Target="https://www.commcarehq.org/a/caris-test/reports/form_data/f36cc647-52b4-40e0-96f0-205b8894d0aa/" TargetMode="External" Id="rId1530"/><Relationship Type="http://schemas.openxmlformats.org/officeDocument/2006/relationships/hyperlink" Target="https://www.commcarehq.org/a/caris-test/reports/form_data/7ebf2b19-5291-4bf0-b10f-05db9c028622/" TargetMode="External" Id="rId1531"/><Relationship Type="http://schemas.openxmlformats.org/officeDocument/2006/relationships/hyperlink" Target="https://www.commcarehq.org/a/caris-test/reports/form_data/867d745b-e65c-4bf9-aeda-9a914a32cd1e/" TargetMode="External" Id="rId1532"/><Relationship Type="http://schemas.openxmlformats.org/officeDocument/2006/relationships/hyperlink" Target="https://www.commcarehq.org/a/caris-test/reports/form_data/db6b82e5-2042-49b7-be69-36cdad1d1c9d/" TargetMode="External" Id="rId1533"/><Relationship Type="http://schemas.openxmlformats.org/officeDocument/2006/relationships/hyperlink" Target="https://www.commcarehq.org/a/caris-test/reports/form_data/87938d10-b9f1-4827-8cc3-44fc7fa57dd2/" TargetMode="External" Id="rId1534"/><Relationship Type="http://schemas.openxmlformats.org/officeDocument/2006/relationships/hyperlink" Target="https://www.commcarehq.org/a/caris-test/reports/form_data/6de2558f-b39c-4040-b0f5-f095fbe11b65/" TargetMode="External" Id="rId1535"/><Relationship Type="http://schemas.openxmlformats.org/officeDocument/2006/relationships/hyperlink" Target="https://www.commcarehq.org/a/caris-test/reports/form_data/a2903ae9-aafa-4c87-9dd9-01a6b7760063/" TargetMode="External" Id="rId1536"/><Relationship Type="http://schemas.openxmlformats.org/officeDocument/2006/relationships/hyperlink" Target="https://www.commcarehq.org/a/caris-test/reports/form_data/42beb413-78d0-40ec-bc3f-34fa81c3039f/" TargetMode="External" Id="rId1537"/><Relationship Type="http://schemas.openxmlformats.org/officeDocument/2006/relationships/hyperlink" Target="https://www.commcarehq.org/a/caris-test/reports/form_data/13cdcdfc-06d1-4bfd-bf2f-1ef680d3b3a3/" TargetMode="External" Id="rId1538"/><Relationship Type="http://schemas.openxmlformats.org/officeDocument/2006/relationships/hyperlink" Target="https://www.commcarehq.org/a/caris-test/reports/form_data/baa7b4c6-d235-4ded-b1e4-77fe929d9e60/" TargetMode="External" Id="rId1539"/><Relationship Type="http://schemas.openxmlformats.org/officeDocument/2006/relationships/hyperlink" Target="https://www.commcarehq.org/a/caris-test/reports/form_data/bb0f87b0-d2fa-4136-bbc6-2b32fa2cbb03/" TargetMode="External" Id="rId1540"/><Relationship Type="http://schemas.openxmlformats.org/officeDocument/2006/relationships/hyperlink" Target="https://www.commcarehq.org/a/caris-test/reports/form_data/fcae807f-8f8f-4ac2-8907-0043108e4ac8/" TargetMode="External" Id="rId1541"/><Relationship Type="http://schemas.openxmlformats.org/officeDocument/2006/relationships/hyperlink" Target="https://www.commcarehq.org/a/caris-test/reports/form_data/d14c73ca-630b-4802-bf2d-cf093c601351/" TargetMode="External" Id="rId1542"/><Relationship Type="http://schemas.openxmlformats.org/officeDocument/2006/relationships/hyperlink" Target="https://www.commcarehq.org/a/caris-test/reports/form_data/a27328fb-282c-4d8f-ac09-a9cf97b90a03/" TargetMode="External" Id="rId1543"/><Relationship Type="http://schemas.openxmlformats.org/officeDocument/2006/relationships/hyperlink" Target="https://www.commcarehq.org/a/caris-test/reports/form_data/f3532b8e-4c55-43e1-8b28-a6d71e494ceb/" TargetMode="External" Id="rId1544"/><Relationship Type="http://schemas.openxmlformats.org/officeDocument/2006/relationships/hyperlink" Target="https://www.commcarehq.org/a/caris-test/reports/form_data/b3a4952e-4f99-46d1-8f81-7fb1c9f7a3e0/" TargetMode="External" Id="rId1545"/><Relationship Type="http://schemas.openxmlformats.org/officeDocument/2006/relationships/hyperlink" Target="https://www.commcarehq.org/a/caris-test/reports/form_data/dd7f2c93-d756-443e-b704-20ca386fb602/" TargetMode="External" Id="rId1546"/><Relationship Type="http://schemas.openxmlformats.org/officeDocument/2006/relationships/hyperlink" Target="https://www.commcarehq.org/a/caris-test/reports/form_data/56849804-a70c-45cb-9339-19ce7609fc21/" TargetMode="External" Id="rId1547"/><Relationship Type="http://schemas.openxmlformats.org/officeDocument/2006/relationships/hyperlink" Target="https://www.commcarehq.org/a/caris-test/reports/form_data/8836a808-33bd-490e-90ba-9445efd003d1/" TargetMode="External" Id="rId1548"/><Relationship Type="http://schemas.openxmlformats.org/officeDocument/2006/relationships/hyperlink" Target="https://www.commcarehq.org/a/caris-test/reports/form_data/b1d247c7-23a4-4de2-a57a-8916182b6925/" TargetMode="External" Id="rId1549"/><Relationship Type="http://schemas.openxmlformats.org/officeDocument/2006/relationships/hyperlink" Target="https://www.commcarehq.org/a/caris-test/reports/form_data/fe4eada1-9843-4bb2-9694-a57eadf14584/" TargetMode="External" Id="rId1550"/><Relationship Type="http://schemas.openxmlformats.org/officeDocument/2006/relationships/hyperlink" Target="https://www.commcarehq.org/a/caris-test/reports/form_data/67627abc-ed4a-4253-90fc-61711fcc49cd/" TargetMode="External" Id="rId1551"/><Relationship Type="http://schemas.openxmlformats.org/officeDocument/2006/relationships/hyperlink" Target="https://www.commcarehq.org/a/caris-test/reports/form_data/f2601d48-a42d-48a8-8537-ea4be3bffde8/" TargetMode="External" Id="rId1552"/><Relationship Type="http://schemas.openxmlformats.org/officeDocument/2006/relationships/hyperlink" Target="https://www.commcarehq.org/a/caris-test/reports/form_data/f64fe34e-8342-4c7e-b84d-f79fb4858db6/" TargetMode="External" Id="rId1553"/><Relationship Type="http://schemas.openxmlformats.org/officeDocument/2006/relationships/hyperlink" Target="https://www.commcarehq.org/a/caris-test/reports/form_data/3a0091f3-49ab-4aba-bfd3-e3c140192e2b/" TargetMode="External" Id="rId1554"/><Relationship Type="http://schemas.openxmlformats.org/officeDocument/2006/relationships/hyperlink" Target="https://www.commcarehq.org/a/caris-test/reports/form_data/a4f2b221-c467-488b-b202-24b42430b329/" TargetMode="External" Id="rId1555"/><Relationship Type="http://schemas.openxmlformats.org/officeDocument/2006/relationships/hyperlink" Target="https://www.commcarehq.org/a/caris-test/reports/form_data/b2e2484c-bbb8-4ad2-b639-c0fe6a6dfeb3/" TargetMode="External" Id="rId1556"/><Relationship Type="http://schemas.openxmlformats.org/officeDocument/2006/relationships/hyperlink" Target="https://www.commcarehq.org/a/caris-test/reports/form_data/1a603c2a-f1c2-49a8-bd28-e76cbf093453/" TargetMode="External" Id="rId1557"/><Relationship Type="http://schemas.openxmlformats.org/officeDocument/2006/relationships/hyperlink" Target="https://www.commcarehq.org/a/caris-test/reports/form_data/f680087e-c6c3-4116-b9b2-8a4776f73e6b/" TargetMode="External" Id="rId1558"/><Relationship Type="http://schemas.openxmlformats.org/officeDocument/2006/relationships/hyperlink" Target="https://www.commcarehq.org/a/caris-test/reports/form_data/6649326e-f985-4086-8420-41b5e2555fad/" TargetMode="External" Id="rId1559"/><Relationship Type="http://schemas.openxmlformats.org/officeDocument/2006/relationships/hyperlink" Target="https://www.commcarehq.org/a/caris-test/reports/form_data/9b689652-1660-4d17-b5c2-359f010b25fd/" TargetMode="External" Id="rId1560"/><Relationship Type="http://schemas.openxmlformats.org/officeDocument/2006/relationships/hyperlink" Target="https://www.commcarehq.org/a/caris-test/reports/form_data/b5212eec-53eb-40da-87bb-c7e3e43a6d52/" TargetMode="External" Id="rId1561"/><Relationship Type="http://schemas.openxmlformats.org/officeDocument/2006/relationships/hyperlink" Target="https://www.commcarehq.org/a/caris-test/reports/form_data/b3d1a513-db76-4007-aa79-e11a40d1d56b/" TargetMode="External" Id="rId1562"/><Relationship Type="http://schemas.openxmlformats.org/officeDocument/2006/relationships/hyperlink" Target="https://www.commcarehq.org/a/caris-test/reports/form_data/0e9f3aba-ef48-4f28-b45b-20ed6834b365/" TargetMode="External" Id="rId1563"/><Relationship Type="http://schemas.openxmlformats.org/officeDocument/2006/relationships/hyperlink" Target="https://www.commcarehq.org/a/caris-test/reports/form_data/4d2c44e7-88f6-461d-9c03-de45ede2c234/" TargetMode="External" Id="rId1564"/><Relationship Type="http://schemas.openxmlformats.org/officeDocument/2006/relationships/hyperlink" Target="https://www.commcarehq.org/a/caris-test/reports/form_data/7681e11e-3449-4c18-b1fb-a4055d1bc638/" TargetMode="External" Id="rId1565"/><Relationship Type="http://schemas.openxmlformats.org/officeDocument/2006/relationships/hyperlink" Target="https://www.commcarehq.org/a/caris-test/reports/form_data/8ddbec64-c366-405b-9515-50d951b3d322/" TargetMode="External" Id="rId1566"/><Relationship Type="http://schemas.openxmlformats.org/officeDocument/2006/relationships/hyperlink" Target="https://www.commcarehq.org/a/caris-test/reports/form_data/68960251-c992-416a-8e93-cfffe7ddb79c/" TargetMode="External" Id="rId1567"/><Relationship Type="http://schemas.openxmlformats.org/officeDocument/2006/relationships/hyperlink" Target="https://www.commcarehq.org/a/caris-test/reports/form_data/cbf55442-8eb5-4444-8b7e-6cf80d3a7665/" TargetMode="External" Id="rId1568"/><Relationship Type="http://schemas.openxmlformats.org/officeDocument/2006/relationships/hyperlink" Target="https://www.commcarehq.org/a/caris-test/reports/form_data/f8cdcfdc-0b9b-47d3-bede-ab17c81739e0/" TargetMode="External" Id="rId1569"/><Relationship Type="http://schemas.openxmlformats.org/officeDocument/2006/relationships/hyperlink" Target="https://www.commcarehq.org/a/caris-test/reports/form_data/5d39ac4a-3462-411f-b9c0-f2d498fd3300/" TargetMode="External" Id="rId1570"/><Relationship Type="http://schemas.openxmlformats.org/officeDocument/2006/relationships/hyperlink" Target="https://www.commcarehq.org/a/caris-test/reports/form_data/f6665792-795a-4fec-ae74-3d6d81a746ea/" TargetMode="External" Id="rId1571"/><Relationship Type="http://schemas.openxmlformats.org/officeDocument/2006/relationships/hyperlink" Target="https://www.commcarehq.org/a/caris-test/reports/form_data/5710f722-d2b7-46f3-bb48-5c97c84733fa/" TargetMode="External" Id="rId1572"/><Relationship Type="http://schemas.openxmlformats.org/officeDocument/2006/relationships/hyperlink" Target="https://www.commcarehq.org/a/caris-test/reports/form_data/c1d6901e-190b-4137-9de1-eb72ad2ef10a/" TargetMode="External" Id="rId1573"/><Relationship Type="http://schemas.openxmlformats.org/officeDocument/2006/relationships/hyperlink" Target="https://www.commcarehq.org/a/caris-test/reports/form_data/0bdf2b5f-06a5-48e7-b363-bd1f1da13f03/" TargetMode="External" Id="rId1574"/><Relationship Type="http://schemas.openxmlformats.org/officeDocument/2006/relationships/hyperlink" Target="https://www.commcarehq.org/a/caris-test/reports/form_data/b578b8df-230f-452f-9f30-bbf5d30828d3/" TargetMode="External" Id="rId1575"/><Relationship Type="http://schemas.openxmlformats.org/officeDocument/2006/relationships/hyperlink" Target="https://www.commcarehq.org/a/caris-test/reports/form_data/ee64e2f3-146c-46a4-855d-bc0df89a7098/" TargetMode="External" Id="rId1576"/><Relationship Type="http://schemas.openxmlformats.org/officeDocument/2006/relationships/hyperlink" Target="https://www.commcarehq.org/a/caris-test/reports/form_data/03d58d9e-8644-4096-8067-57cbfee87db4/" TargetMode="External" Id="rId1577"/><Relationship Type="http://schemas.openxmlformats.org/officeDocument/2006/relationships/hyperlink" Target="https://www.commcarehq.org/a/caris-test/reports/form_data/11ccdd1b-f9fc-49b1-b960-4de034037395/" TargetMode="External" Id="rId1578"/><Relationship Type="http://schemas.openxmlformats.org/officeDocument/2006/relationships/hyperlink" Target="https://www.commcarehq.org/a/caris-test/reports/form_data/27acbd97-84fa-4be4-8aa5-b3ed6876b495/" TargetMode="External" Id="rId1579"/><Relationship Type="http://schemas.openxmlformats.org/officeDocument/2006/relationships/hyperlink" Target="https://www.commcarehq.org/a/caris-test/reports/form_data/67ab1e28-58c4-46e3-b383-da903ed68ef5/" TargetMode="External" Id="rId1580"/><Relationship Type="http://schemas.openxmlformats.org/officeDocument/2006/relationships/hyperlink" Target="https://www.commcarehq.org/a/caris-test/reports/form_data/699f3f6c-b671-4e78-9408-365edc279982/" TargetMode="External" Id="rId1581"/><Relationship Type="http://schemas.openxmlformats.org/officeDocument/2006/relationships/hyperlink" Target="https://www.commcarehq.org/a/caris-test/reports/form_data/9f7327b3-a6f2-4562-b16e-b875711f39ed/" TargetMode="External" Id="rId1582"/><Relationship Type="http://schemas.openxmlformats.org/officeDocument/2006/relationships/hyperlink" Target="https://www.commcarehq.org/a/caris-test/reports/form_data/2c385720-2667-4437-84ed-f7016de568f5/" TargetMode="External" Id="rId1583"/><Relationship Type="http://schemas.openxmlformats.org/officeDocument/2006/relationships/hyperlink" Target="https://www.commcarehq.org/a/caris-test/reports/form_data/c4e1baa5-9413-4df0-8e47-23f47b57e0b9/" TargetMode="External" Id="rId1584"/><Relationship Type="http://schemas.openxmlformats.org/officeDocument/2006/relationships/hyperlink" Target="https://www.commcarehq.org/a/caris-test/reports/form_data/c2940210-be8e-4249-9898-63faaf255b91/" TargetMode="External" Id="rId1585"/><Relationship Type="http://schemas.openxmlformats.org/officeDocument/2006/relationships/hyperlink" Target="https://www.commcarehq.org/a/caris-test/reports/form_data/2ed62cd4-558d-475f-b190-979feae97cda/" TargetMode="External" Id="rId1586"/><Relationship Type="http://schemas.openxmlformats.org/officeDocument/2006/relationships/hyperlink" Target="https://www.commcarehq.org/a/caris-test/reports/form_data/c72af5f4-f4e6-4523-ac73-10482d79fedb/" TargetMode="External" Id="rId1587"/><Relationship Type="http://schemas.openxmlformats.org/officeDocument/2006/relationships/hyperlink" Target="https://www.commcarehq.org/a/caris-test/reports/form_data/0909d080-1838-45f6-b6ba-61a6c31be12d/" TargetMode="External" Id="rId1588"/><Relationship Type="http://schemas.openxmlformats.org/officeDocument/2006/relationships/hyperlink" Target="https://www.commcarehq.org/a/caris-test/reports/form_data/c2dfde76-102b-46b7-9ec7-e6f6e0604708/" TargetMode="External" Id="rId1589"/><Relationship Type="http://schemas.openxmlformats.org/officeDocument/2006/relationships/hyperlink" Target="https://www.commcarehq.org/a/caris-test/reports/form_data/30df4a3c-4128-4d32-84a0-0f2818ffd5e9/" TargetMode="External" Id="rId1590"/><Relationship Type="http://schemas.openxmlformats.org/officeDocument/2006/relationships/hyperlink" Target="https://www.commcarehq.org/a/caris-test/reports/form_data/837da52a-9a55-4d8e-9940-a1fcb8a02f55/" TargetMode="External" Id="rId1591"/><Relationship Type="http://schemas.openxmlformats.org/officeDocument/2006/relationships/hyperlink" Target="https://www.commcarehq.org/a/caris-test/reports/form_data/37caf6e6-f709-4da8-8d83-87845fcfb184/" TargetMode="External" Id="rId1592"/><Relationship Type="http://schemas.openxmlformats.org/officeDocument/2006/relationships/hyperlink" Target="https://www.commcarehq.org/a/caris-test/reports/form_data/47a9a311-9092-4d1a-b84d-3b5d527c55ef/" TargetMode="External" Id="rId1593"/><Relationship Type="http://schemas.openxmlformats.org/officeDocument/2006/relationships/hyperlink" Target="https://www.commcarehq.org/a/caris-test/reports/form_data/8643c546-0633-4555-8b75-31ff95b619f1/" TargetMode="External" Id="rId1594"/><Relationship Type="http://schemas.openxmlformats.org/officeDocument/2006/relationships/hyperlink" Target="https://www.commcarehq.org/a/caris-test/reports/form_data/faf73121-1626-4eeb-aa3e-6e9cad206b7a/" TargetMode="External" Id="rId1595"/><Relationship Type="http://schemas.openxmlformats.org/officeDocument/2006/relationships/hyperlink" Target="https://www.commcarehq.org/a/caris-test/reports/form_data/fb8da612-634a-409b-9f77-506a97dc5d69/" TargetMode="External" Id="rId1596"/><Relationship Type="http://schemas.openxmlformats.org/officeDocument/2006/relationships/hyperlink" Target="https://www.commcarehq.org/a/caris-test/reports/form_data/88180982-d9ee-43b3-888d-5363089e4803/" TargetMode="External" Id="rId1597"/><Relationship Type="http://schemas.openxmlformats.org/officeDocument/2006/relationships/hyperlink" Target="https://www.commcarehq.org/a/caris-test/reports/form_data/d6c8d2b8-613d-4ebb-a2fd-947ad4e4c658/" TargetMode="External" Id="rId1598"/><Relationship Type="http://schemas.openxmlformats.org/officeDocument/2006/relationships/hyperlink" Target="https://www.commcarehq.org/a/caris-test/reports/form_data/7bb5ca9f-ed32-4a15-a6bb-824e9bfece80/" TargetMode="External" Id="rId1599"/><Relationship Type="http://schemas.openxmlformats.org/officeDocument/2006/relationships/hyperlink" Target="https://www.commcarehq.org/a/caris-test/reports/form_data/825b1fec-125b-48f9-ba17-f8eeba935354/" TargetMode="External" Id="rId1600"/><Relationship Type="http://schemas.openxmlformats.org/officeDocument/2006/relationships/hyperlink" Target="https://www.commcarehq.org/a/caris-test/reports/form_data/41f312bd-85a2-4fa1-af8c-509d1734309d/" TargetMode="External" Id="rId1601"/><Relationship Type="http://schemas.openxmlformats.org/officeDocument/2006/relationships/hyperlink" Target="https://www.commcarehq.org/a/caris-test/reports/form_data/fcb03e58-c3ee-4ac2-a888-296de791ddc2/" TargetMode="External" Id="rId1602"/><Relationship Type="http://schemas.openxmlformats.org/officeDocument/2006/relationships/hyperlink" Target="https://www.commcarehq.org/a/caris-test/reports/form_data/73286b54-22b3-4048-abcf-5b624b316cdc/" TargetMode="External" Id="rId1603"/><Relationship Type="http://schemas.openxmlformats.org/officeDocument/2006/relationships/hyperlink" Target="https://www.commcarehq.org/a/caris-test/reports/form_data/028bec68-2f46-4c36-ada7-022baa16b3ed/" TargetMode="External" Id="rId1604"/><Relationship Type="http://schemas.openxmlformats.org/officeDocument/2006/relationships/hyperlink" Target="https://www.commcarehq.org/a/caris-test/reports/form_data/6ccd0366-49b8-4c34-a0a6-cf1f85417869/" TargetMode="External" Id="rId1605"/><Relationship Type="http://schemas.openxmlformats.org/officeDocument/2006/relationships/hyperlink" Target="https://www.commcarehq.org/a/caris-test/reports/form_data/fc9b4239-3336-46f1-b260-db2a9389a661/" TargetMode="External" Id="rId1606"/><Relationship Type="http://schemas.openxmlformats.org/officeDocument/2006/relationships/hyperlink" Target="https://www.commcarehq.org/a/caris-test/reports/form_data/a77c4883-de24-430d-b4e7-a734eb1492ac/" TargetMode="External" Id="rId1607"/><Relationship Type="http://schemas.openxmlformats.org/officeDocument/2006/relationships/hyperlink" Target="https://www.commcarehq.org/a/caris-test/reports/form_data/63625b96-4e5b-4dec-aba0-83ff2870ec75/" TargetMode="External" Id="rId1608"/><Relationship Type="http://schemas.openxmlformats.org/officeDocument/2006/relationships/hyperlink" Target="https://www.commcarehq.org/a/caris-test/reports/form_data/3525ff5b-878a-41c0-9a63-95944beafee4/" TargetMode="External" Id="rId1609"/><Relationship Type="http://schemas.openxmlformats.org/officeDocument/2006/relationships/hyperlink" Target="https://www.commcarehq.org/a/caris-test/reports/form_data/becbf8e1-6703-4f85-9b3d-82257bbd0012/" TargetMode="External" Id="rId1610"/><Relationship Type="http://schemas.openxmlformats.org/officeDocument/2006/relationships/hyperlink" Target="https://www.commcarehq.org/a/caris-test/reports/form_data/b4ca2fc1-e75a-4618-a177-fb15fa147aa5/" TargetMode="External" Id="rId1611"/><Relationship Type="http://schemas.openxmlformats.org/officeDocument/2006/relationships/hyperlink" Target="https://www.commcarehq.org/a/caris-test/reports/form_data/35c07380-2282-498b-b3b3-0868edb8f447/" TargetMode="External" Id="rId1612"/><Relationship Type="http://schemas.openxmlformats.org/officeDocument/2006/relationships/hyperlink" Target="https://www.commcarehq.org/a/caris-test/reports/form_data/31adb50d-9d69-436d-90c6-c8fedf774fd8/" TargetMode="External" Id="rId1613"/><Relationship Type="http://schemas.openxmlformats.org/officeDocument/2006/relationships/hyperlink" Target="https://www.commcarehq.org/a/caris-test/reports/form_data/3fa0b362-f194-4c00-8b47-02a4c5df4869/" TargetMode="External" Id="rId1614"/><Relationship Type="http://schemas.openxmlformats.org/officeDocument/2006/relationships/hyperlink" Target="https://www.commcarehq.org/a/caris-test/reports/form_data/2f56b133-a9a4-41ad-8e7f-72a6f5360764/" TargetMode="External" Id="rId1615"/><Relationship Type="http://schemas.openxmlformats.org/officeDocument/2006/relationships/hyperlink" Target="https://www.commcarehq.org/a/caris-test/reports/form_data/d061435b-6da5-44de-a6a5-2d1c690cffb6/" TargetMode="External" Id="rId1616"/><Relationship Type="http://schemas.openxmlformats.org/officeDocument/2006/relationships/hyperlink" Target="https://www.commcarehq.org/a/caris-test/reports/form_data/6aa27bb3-94dd-4ea0-8ddd-fd98cbd608d3/" TargetMode="External" Id="rId1617"/><Relationship Type="http://schemas.openxmlformats.org/officeDocument/2006/relationships/hyperlink" Target="https://www.commcarehq.org/a/caris-test/reports/form_data/9d22cb5b-fa61-4958-9647-d7e8ddf8eeac/" TargetMode="External" Id="rId1618"/><Relationship Type="http://schemas.openxmlformats.org/officeDocument/2006/relationships/hyperlink" Target="https://www.commcarehq.org/a/caris-test/reports/form_data/cd7ed38f-cab2-41be-a17b-0bf3153841f7/" TargetMode="External" Id="rId1619"/><Relationship Type="http://schemas.openxmlformats.org/officeDocument/2006/relationships/hyperlink" Target="https://www.commcarehq.org/a/caris-test/reports/form_data/22022398-3d17-43a2-98d4-36fc15a1e70d/" TargetMode="External" Id="rId1620"/><Relationship Type="http://schemas.openxmlformats.org/officeDocument/2006/relationships/hyperlink" Target="https://www.commcarehq.org/a/caris-test/reports/form_data/26b2e106-29e4-41c2-bf1f-c7724e566659/" TargetMode="External" Id="rId1621"/><Relationship Type="http://schemas.openxmlformats.org/officeDocument/2006/relationships/hyperlink" Target="https://www.commcarehq.org/a/caris-test/reports/form_data/a8acdd33-8ddb-4af5-9b67-01730bd843d7/" TargetMode="External" Id="rId1622"/><Relationship Type="http://schemas.openxmlformats.org/officeDocument/2006/relationships/hyperlink" Target="https://www.commcarehq.org/a/caris-test/reports/form_data/4fba8618-70ec-48e2-9a90-3589342b7077/" TargetMode="External" Id="rId1623"/><Relationship Type="http://schemas.openxmlformats.org/officeDocument/2006/relationships/hyperlink" Target="https://www.commcarehq.org/a/caris-test/reports/form_data/57e95c40-ad2b-4f2b-8f1d-7bd3570186f7/" TargetMode="External" Id="rId1624"/><Relationship Type="http://schemas.openxmlformats.org/officeDocument/2006/relationships/hyperlink" Target="https://www.commcarehq.org/a/caris-test/reports/form_data/93d94cbd-9311-479b-a6bf-a160bf89d550/" TargetMode="External" Id="rId1625"/><Relationship Type="http://schemas.openxmlformats.org/officeDocument/2006/relationships/hyperlink" Target="https://www.commcarehq.org/a/caris-test/reports/form_data/69e74bff-8ab6-4db8-bd1a-9e21e9901bff/" TargetMode="External" Id="rId1626"/><Relationship Type="http://schemas.openxmlformats.org/officeDocument/2006/relationships/hyperlink" Target="https://www.commcarehq.org/a/caris-test/reports/form_data/b46f1b58-416c-474c-b5e2-780c8eee9de2/" TargetMode="External" Id="rId1627"/><Relationship Type="http://schemas.openxmlformats.org/officeDocument/2006/relationships/hyperlink" Target="https://www.commcarehq.org/a/caris-test/reports/form_data/08b72598-17f3-4980-b0ee-f16a8eb2bb1b/" TargetMode="External" Id="rId1628"/><Relationship Type="http://schemas.openxmlformats.org/officeDocument/2006/relationships/hyperlink" Target="https://www.commcarehq.org/a/caris-test/reports/form_data/21df9ca2-03d3-4f7c-b5cd-e6b6475f3f09/" TargetMode="External" Id="rId1629"/><Relationship Type="http://schemas.openxmlformats.org/officeDocument/2006/relationships/hyperlink" Target="https://www.commcarehq.org/a/caris-test/reports/form_data/0130cda7-dfcc-45c9-bdf6-0bfb0d68265f/" TargetMode="External" Id="rId1630"/><Relationship Type="http://schemas.openxmlformats.org/officeDocument/2006/relationships/hyperlink" Target="https://www.commcarehq.org/a/caris-test/reports/form_data/1e4f4b42-d6c5-440e-92fa-681b9198bfe6/" TargetMode="External" Id="rId1631"/><Relationship Type="http://schemas.openxmlformats.org/officeDocument/2006/relationships/hyperlink" Target="https://www.commcarehq.org/a/caris-test/reports/form_data/00b1cc50-b0cd-41f7-bf26-2edfde78fb91/" TargetMode="External" Id="rId1632"/><Relationship Type="http://schemas.openxmlformats.org/officeDocument/2006/relationships/hyperlink" Target="https://www.commcarehq.org/a/caris-test/reports/form_data/ca1b842a-965c-4d34-a9c7-27ecfd27aa2a/" TargetMode="External" Id="rId1633"/><Relationship Type="http://schemas.openxmlformats.org/officeDocument/2006/relationships/hyperlink" Target="https://www.commcarehq.org/a/caris-test/reports/form_data/bfe0e9e6-841c-422b-a213-0a29f9152bfb/" TargetMode="External" Id="rId1634"/><Relationship Type="http://schemas.openxmlformats.org/officeDocument/2006/relationships/hyperlink" Target="https://www.commcarehq.org/a/caris-test/reports/form_data/cf823026-6b50-4173-afe7-7b4efaafc01d/" TargetMode="External" Id="rId1635"/><Relationship Type="http://schemas.openxmlformats.org/officeDocument/2006/relationships/hyperlink" Target="https://www.commcarehq.org/a/caris-test/reports/form_data/7e201374-0b67-4ac5-ac15-d0c01e14a27e/" TargetMode="External" Id="rId1636"/><Relationship Type="http://schemas.openxmlformats.org/officeDocument/2006/relationships/hyperlink" Target="https://www.commcarehq.org/a/caris-test/reports/form_data/75007f42-f995-4c9f-9c97-83d2405a1671/" TargetMode="External" Id="rId1637"/><Relationship Type="http://schemas.openxmlformats.org/officeDocument/2006/relationships/hyperlink" Target="https://www.commcarehq.org/a/caris-test/reports/form_data/af580f9d-9457-4efa-9b14-47f59355c70d/" TargetMode="External" Id="rId1638"/><Relationship Type="http://schemas.openxmlformats.org/officeDocument/2006/relationships/hyperlink" Target="https://www.commcarehq.org/a/caris-test/reports/form_data/465249f4-b2e3-4b3a-a13a-afa4229531a9/" TargetMode="External" Id="rId1639"/><Relationship Type="http://schemas.openxmlformats.org/officeDocument/2006/relationships/hyperlink" Target="https://www.commcarehq.org/a/caris-test/reports/form_data/ee1e64dc-75e4-40d3-abf0-7a990e799a41/" TargetMode="External" Id="rId1640"/><Relationship Type="http://schemas.openxmlformats.org/officeDocument/2006/relationships/hyperlink" Target="https://www.commcarehq.org/a/caris-test/reports/form_data/69308cbc-00c1-4b67-88ab-f3544829baea/" TargetMode="External" Id="rId1641"/><Relationship Type="http://schemas.openxmlformats.org/officeDocument/2006/relationships/hyperlink" Target="https://www.commcarehq.org/a/caris-test/reports/form_data/8f033682-4329-4771-9481-e3ae61c06c56/" TargetMode="External" Id="rId1642"/><Relationship Type="http://schemas.openxmlformats.org/officeDocument/2006/relationships/hyperlink" Target="https://www.commcarehq.org/a/caris-test/reports/form_data/7858d07e-adce-4827-8ebe-abb7bba3e59f/" TargetMode="External" Id="rId1643"/><Relationship Type="http://schemas.openxmlformats.org/officeDocument/2006/relationships/hyperlink" Target="https://www.commcarehq.org/a/caris-test/reports/form_data/f0c37878-c1e3-4bdc-9e04-cefbae9fe2ea/" TargetMode="External" Id="rId1644"/><Relationship Type="http://schemas.openxmlformats.org/officeDocument/2006/relationships/hyperlink" Target="https://www.commcarehq.org/a/caris-test/reports/form_data/0476c84a-84c8-4cf2-93c8-6483733f6a2a/" TargetMode="External" Id="rId1645"/><Relationship Type="http://schemas.openxmlformats.org/officeDocument/2006/relationships/hyperlink" Target="https://www.commcarehq.org/a/caris-test/reports/form_data/c4baa900-4239-4396-9c61-f2dc3ea6abad/" TargetMode="External" Id="rId1646"/><Relationship Type="http://schemas.openxmlformats.org/officeDocument/2006/relationships/hyperlink" Target="https://www.commcarehq.org/a/caris-test/reports/form_data/d6da4798-83bf-46c3-b897-1d6e05478178/" TargetMode="External" Id="rId1647"/><Relationship Type="http://schemas.openxmlformats.org/officeDocument/2006/relationships/hyperlink" Target="https://www.commcarehq.org/a/caris-test/reports/form_data/8ada82ad-e619-4865-bd2d-85e0084d42d4/" TargetMode="External" Id="rId1648"/><Relationship Type="http://schemas.openxmlformats.org/officeDocument/2006/relationships/hyperlink" Target="https://www.commcarehq.org/a/caris-test/reports/form_data/a8b30688-1953-44df-9ce4-2832e1a658f5/" TargetMode="External" Id="rId1649"/><Relationship Type="http://schemas.openxmlformats.org/officeDocument/2006/relationships/hyperlink" Target="https://www.commcarehq.org/a/caris-test/reports/form_data/e1b854bf-7d3c-416a-882d-cc8e8fa9a736/" TargetMode="External" Id="rId1650"/><Relationship Type="http://schemas.openxmlformats.org/officeDocument/2006/relationships/hyperlink" Target="https://www.commcarehq.org/a/caris-test/reports/form_data/b379502c-c71c-4b2a-b7dd-be268c9c6eb8/" TargetMode="External" Id="rId1651"/><Relationship Type="http://schemas.openxmlformats.org/officeDocument/2006/relationships/hyperlink" Target="https://www.commcarehq.org/a/caris-test/reports/form_data/eb265b67-8d8f-4384-9654-42e4698999bc/" TargetMode="External" Id="rId1652"/><Relationship Type="http://schemas.openxmlformats.org/officeDocument/2006/relationships/hyperlink" Target="https://www.commcarehq.org/a/caris-test/reports/form_data/d91b9b7e-8ca0-4589-bef0-cd41a5dee2ec/" TargetMode="External" Id="rId1653"/><Relationship Type="http://schemas.openxmlformats.org/officeDocument/2006/relationships/hyperlink" Target="https://www.commcarehq.org/a/caris-test/reports/form_data/3369dcbd-a835-4c89-a49c-9eaebb66b030/" TargetMode="External" Id="rId1654"/><Relationship Type="http://schemas.openxmlformats.org/officeDocument/2006/relationships/hyperlink" Target="https://www.commcarehq.org/a/caris-test/reports/form_data/6debd420-63da-42f4-a025-5a45a7dd1a55/" TargetMode="External" Id="rId1655"/><Relationship Type="http://schemas.openxmlformats.org/officeDocument/2006/relationships/hyperlink" Target="https://www.commcarehq.org/a/caris-test/reports/form_data/248a2b99-7c96-4060-8a6f-a9ca912b2367/" TargetMode="External" Id="rId1656"/><Relationship Type="http://schemas.openxmlformats.org/officeDocument/2006/relationships/hyperlink" Target="https://www.commcarehq.org/a/caris-test/reports/form_data/0c632c00-a528-4d65-9fc8-5061b3005c02/" TargetMode="External" Id="rId1657"/><Relationship Type="http://schemas.openxmlformats.org/officeDocument/2006/relationships/hyperlink" Target="https://www.commcarehq.org/a/caris-test/reports/form_data/b88a7fa6-f7e9-4b88-a8f0-c14f375f0704/" TargetMode="External" Id="rId1658"/><Relationship Type="http://schemas.openxmlformats.org/officeDocument/2006/relationships/hyperlink" Target="https://www.commcarehq.org/a/caris-test/reports/form_data/0a667233-d422-45f3-b47e-88ecb1caa496/" TargetMode="External" Id="rId1659"/><Relationship Type="http://schemas.openxmlformats.org/officeDocument/2006/relationships/hyperlink" Target="https://www.commcarehq.org/a/caris-test/reports/form_data/339e33e8-4a20-4021-b562-267c66081aa9/" TargetMode="External" Id="rId1660"/><Relationship Type="http://schemas.openxmlformats.org/officeDocument/2006/relationships/hyperlink" Target="https://www.commcarehq.org/a/caris-test/reports/form_data/68cad369-9061-46a4-b951-1d83cd7e5c64/" TargetMode="External" Id="rId1661"/><Relationship Type="http://schemas.openxmlformats.org/officeDocument/2006/relationships/hyperlink" Target="https://www.commcarehq.org/a/caris-test/reports/form_data/5227935b-2855-4f72-b4bb-e1926177b77a/" TargetMode="External" Id="rId1662"/><Relationship Type="http://schemas.openxmlformats.org/officeDocument/2006/relationships/hyperlink" Target="https://www.commcarehq.org/a/caris-test/reports/form_data/87893ced-adad-42de-beb9-a4cf5a7f9aa2/" TargetMode="External" Id="rId1663"/><Relationship Type="http://schemas.openxmlformats.org/officeDocument/2006/relationships/hyperlink" Target="https://www.commcarehq.org/a/caris-test/reports/form_data/9e081849-88e2-4d98-8061-50ef9c924201/" TargetMode="External" Id="rId1664"/><Relationship Type="http://schemas.openxmlformats.org/officeDocument/2006/relationships/hyperlink" Target="https://www.commcarehq.org/a/caris-test/reports/form_data/97d5ac57-b457-45fd-bf59-00e33daa9b88/" TargetMode="External" Id="rId1665"/><Relationship Type="http://schemas.openxmlformats.org/officeDocument/2006/relationships/hyperlink" Target="https://www.commcarehq.org/a/caris-test/reports/form_data/9a372b50-23a9-4b66-a84d-7e6972916e5e/" TargetMode="External" Id="rId1666"/><Relationship Type="http://schemas.openxmlformats.org/officeDocument/2006/relationships/hyperlink" Target="https://www.commcarehq.org/a/caris-test/reports/form_data/a045cc6c-d5d1-453a-b6f9-5d75f0693fff/" TargetMode="External" Id="rId1667"/><Relationship Type="http://schemas.openxmlformats.org/officeDocument/2006/relationships/hyperlink" Target="https://www.commcarehq.org/a/caris-test/reports/form_data/8766117b-0f8a-4162-9d0d-e83021eb2093/" TargetMode="External" Id="rId1668"/><Relationship Type="http://schemas.openxmlformats.org/officeDocument/2006/relationships/hyperlink" Target="https://www.commcarehq.org/a/caris-test/reports/form_data/245a15b2-c56c-46a3-a451-66356e791b9c/" TargetMode="External" Id="rId1669"/><Relationship Type="http://schemas.openxmlformats.org/officeDocument/2006/relationships/hyperlink" Target="https://www.commcarehq.org/a/caris-test/reports/form_data/6588c83b-0742-4502-ad91-41b2e2ae4378/" TargetMode="External" Id="rId1670"/><Relationship Type="http://schemas.openxmlformats.org/officeDocument/2006/relationships/hyperlink" Target="https://www.commcarehq.org/a/caris-test/reports/form_data/5ff161bf-f453-4259-b915-dc3ecec57973/" TargetMode="External" Id="rId1671"/><Relationship Type="http://schemas.openxmlformats.org/officeDocument/2006/relationships/hyperlink" Target="https://www.commcarehq.org/a/caris-test/reports/form_data/eec82fa1-40bf-4fe2-8700-a1fc6ff655d2/" TargetMode="External" Id="rId1672"/><Relationship Type="http://schemas.openxmlformats.org/officeDocument/2006/relationships/hyperlink" Target="https://www.commcarehq.org/a/caris-test/reports/form_data/af21f4e2-f1f1-48c7-863f-778d8fcabcbb/" TargetMode="External" Id="rId1673"/><Relationship Type="http://schemas.openxmlformats.org/officeDocument/2006/relationships/hyperlink" Target="https://www.commcarehq.org/a/caris-test/reports/form_data/8639fc8b-b0b4-42ba-8c76-4234f61580e8/" TargetMode="External" Id="rId1674"/><Relationship Type="http://schemas.openxmlformats.org/officeDocument/2006/relationships/hyperlink" Target="https://www.commcarehq.org/a/caris-test/reports/form_data/7d2acfb8-8313-4756-861c-43371b5a599c/" TargetMode="External" Id="rId1675"/><Relationship Type="http://schemas.openxmlformats.org/officeDocument/2006/relationships/hyperlink" Target="https://www.commcarehq.org/a/caris-test/reports/form_data/2432aa49-7386-47b1-8b5f-1c02e5cad754/" TargetMode="External" Id="rId1676"/><Relationship Type="http://schemas.openxmlformats.org/officeDocument/2006/relationships/hyperlink" Target="https://www.commcarehq.org/a/caris-test/reports/form_data/080ba3db-c7b6-4eb9-9c11-5185965bda62/" TargetMode="External" Id="rId1677"/><Relationship Type="http://schemas.openxmlformats.org/officeDocument/2006/relationships/hyperlink" Target="https://www.commcarehq.org/a/caris-test/reports/form_data/ad6e0646-2f58-460d-822d-439ca44ad86f/" TargetMode="External" Id="rId1678"/><Relationship Type="http://schemas.openxmlformats.org/officeDocument/2006/relationships/hyperlink" Target="https://www.commcarehq.org/a/caris-test/reports/form_data/cc0eb26c-3474-4976-aa7c-93e85ea4195e/" TargetMode="External" Id="rId1679"/><Relationship Type="http://schemas.openxmlformats.org/officeDocument/2006/relationships/hyperlink" Target="https://www.commcarehq.org/a/caris-test/reports/form_data/41c22429-61eb-469f-991b-da171921afbb/" TargetMode="External" Id="rId1680"/><Relationship Type="http://schemas.openxmlformats.org/officeDocument/2006/relationships/hyperlink" Target="https://www.commcarehq.org/a/caris-test/reports/form_data/18bda8dd-05f8-41a3-aafa-12d1b2f3d44b/" TargetMode="External" Id="rId1681"/><Relationship Type="http://schemas.openxmlformats.org/officeDocument/2006/relationships/hyperlink" Target="https://www.commcarehq.org/a/caris-test/reports/form_data/ef3b6537-ae16-4f34-ab44-d6e2aee4f4bf/" TargetMode="External" Id="rId1682"/><Relationship Type="http://schemas.openxmlformats.org/officeDocument/2006/relationships/hyperlink" Target="https://www.commcarehq.org/a/caris-test/reports/form_data/923ff6f5-ccf4-4093-8665-285e3a1d2557/" TargetMode="External" Id="rId1683"/><Relationship Type="http://schemas.openxmlformats.org/officeDocument/2006/relationships/hyperlink" Target="https://www.commcarehq.org/a/caris-test/reports/form_data/5d29c4e1-9db1-498e-b5fb-babdddb78464/" TargetMode="External" Id="rId1684"/><Relationship Type="http://schemas.openxmlformats.org/officeDocument/2006/relationships/hyperlink" Target="https://www.commcarehq.org/a/caris-test/reports/form_data/76c186c0-e641-4c7d-bce7-091e6b80c131/" TargetMode="External" Id="rId1685"/><Relationship Type="http://schemas.openxmlformats.org/officeDocument/2006/relationships/hyperlink" Target="https://www.commcarehq.org/a/caris-test/reports/form_data/cf467617-b47e-41ff-a844-62f4eaf3a94a/" TargetMode="External" Id="rId1686"/><Relationship Type="http://schemas.openxmlformats.org/officeDocument/2006/relationships/hyperlink" Target="https://www.commcarehq.org/a/caris-test/reports/form_data/cf4b4d88-c2e4-46a4-9fab-ab7b9ad10611/" TargetMode="External" Id="rId1687"/><Relationship Type="http://schemas.openxmlformats.org/officeDocument/2006/relationships/hyperlink" Target="https://www.commcarehq.org/a/caris-test/reports/form_data/03c2bcc8-d1f4-489f-86a1-f793295548d7/" TargetMode="External" Id="rId1688"/><Relationship Type="http://schemas.openxmlformats.org/officeDocument/2006/relationships/hyperlink" Target="https://www.commcarehq.org/a/caris-test/reports/form_data/b23916f9-4aa8-463a-892c-417d3a661c13/" TargetMode="External" Id="rId1689"/><Relationship Type="http://schemas.openxmlformats.org/officeDocument/2006/relationships/hyperlink" Target="https://www.commcarehq.org/a/caris-test/reports/form_data/97ddd08e-8246-4995-a86f-9b187822e73f/" TargetMode="External" Id="rId1690"/><Relationship Type="http://schemas.openxmlformats.org/officeDocument/2006/relationships/hyperlink" Target="https://www.commcarehq.org/a/caris-test/reports/form_data/12bbdcff-ca77-4d1a-a9a7-6c38890ac409/" TargetMode="External" Id="rId1691"/><Relationship Type="http://schemas.openxmlformats.org/officeDocument/2006/relationships/hyperlink" Target="https://www.commcarehq.org/a/caris-test/reports/form_data/4fa5163a-3b11-4b9b-b311-176e323df434/" TargetMode="External" Id="rId1692"/><Relationship Type="http://schemas.openxmlformats.org/officeDocument/2006/relationships/hyperlink" Target="https://www.commcarehq.org/a/caris-test/reports/form_data/b860a369-9909-4370-9eb9-4983ab806d54/" TargetMode="External" Id="rId1693"/><Relationship Type="http://schemas.openxmlformats.org/officeDocument/2006/relationships/hyperlink" Target="https://www.commcarehq.org/a/caris-test/reports/form_data/1650cb22-f2b8-4930-b8fc-a76589255c88/" TargetMode="External" Id="rId1694"/><Relationship Type="http://schemas.openxmlformats.org/officeDocument/2006/relationships/hyperlink" Target="https://www.commcarehq.org/a/caris-test/reports/form_data/9743684c-80f7-4fe1-a2af-482259a8bddc/" TargetMode="External" Id="rId1695"/><Relationship Type="http://schemas.openxmlformats.org/officeDocument/2006/relationships/hyperlink" Target="https://www.commcarehq.org/a/caris-test/reports/form_data/b6bc4e33-ba74-4d1b-9093-7c4834ba3e01/" TargetMode="External" Id="rId1696"/><Relationship Type="http://schemas.openxmlformats.org/officeDocument/2006/relationships/hyperlink" Target="https://www.commcarehq.org/a/caris-test/reports/form_data/500fdb23-6444-4ed3-8567-02aa2d794f13/" TargetMode="External" Id="rId1697"/><Relationship Type="http://schemas.openxmlformats.org/officeDocument/2006/relationships/hyperlink" Target="https://www.commcarehq.org/a/caris-test/reports/form_data/1061f785-ac07-4c07-b48a-9d0ba3e430f2/" TargetMode="External" Id="rId1698"/><Relationship Type="http://schemas.openxmlformats.org/officeDocument/2006/relationships/hyperlink" Target="https://www.commcarehq.org/a/caris-test/reports/form_data/7fd7068c-816a-4654-af04-367543fe1e7c/" TargetMode="External" Id="rId1699"/><Relationship Type="http://schemas.openxmlformats.org/officeDocument/2006/relationships/hyperlink" Target="https://www.commcarehq.org/a/caris-test/reports/form_data/262cdcbe-338b-4050-a839-0cfccd8110d8/" TargetMode="External" Id="rId1700"/><Relationship Type="http://schemas.openxmlformats.org/officeDocument/2006/relationships/hyperlink" Target="https://www.commcarehq.org/a/caris-test/reports/form_data/522b25c7-8879-4375-8229-e8070644391d/" TargetMode="External" Id="rId1701"/><Relationship Type="http://schemas.openxmlformats.org/officeDocument/2006/relationships/hyperlink" Target="https://www.commcarehq.org/a/caris-test/reports/form_data/fcf63ae8-c4dc-41ae-9749-18438594cba6/" TargetMode="External" Id="rId1702"/><Relationship Type="http://schemas.openxmlformats.org/officeDocument/2006/relationships/hyperlink" Target="https://www.commcarehq.org/a/caris-test/reports/form_data/8da6dfd1-b009-4c08-9db0-f5b0a6d73f3f/" TargetMode="External" Id="rId1703"/><Relationship Type="http://schemas.openxmlformats.org/officeDocument/2006/relationships/hyperlink" Target="https://www.commcarehq.org/a/caris-test/reports/form_data/a17509e8-faaf-464b-855c-d5aa88c943aa/" TargetMode="External" Id="rId1704"/><Relationship Type="http://schemas.openxmlformats.org/officeDocument/2006/relationships/hyperlink" Target="https://www.commcarehq.org/a/caris-test/reports/form_data/f43eabe6-13bf-488f-a455-5f5d7405931b/" TargetMode="External" Id="rId1705"/><Relationship Type="http://schemas.openxmlformats.org/officeDocument/2006/relationships/hyperlink" Target="https://www.commcarehq.org/a/caris-test/reports/form_data/7f30392e-5d44-4134-83c0-36d6afd16c0f/" TargetMode="External" Id="rId1706"/><Relationship Type="http://schemas.openxmlformats.org/officeDocument/2006/relationships/hyperlink" Target="https://www.commcarehq.org/a/caris-test/reports/form_data/4399dc7b-4aa5-4cc0-86c6-4b58c1d2c2cb/" TargetMode="External" Id="rId1707"/><Relationship Type="http://schemas.openxmlformats.org/officeDocument/2006/relationships/hyperlink" Target="https://www.commcarehq.org/a/caris-test/reports/form_data/6f05b2b0-2866-46b1-a572-d134e52475f1/" TargetMode="External" Id="rId1708"/><Relationship Type="http://schemas.openxmlformats.org/officeDocument/2006/relationships/hyperlink" Target="https://www.commcarehq.org/a/caris-test/reports/form_data/3a100587-bdd6-472e-97f7-7e31782703f1/" TargetMode="External" Id="rId1709"/><Relationship Type="http://schemas.openxmlformats.org/officeDocument/2006/relationships/hyperlink" Target="https://www.commcarehq.org/a/caris-test/reports/form_data/21c2e499-8722-4623-8a53-87ce0a38785b/" TargetMode="External" Id="rId1710"/><Relationship Type="http://schemas.openxmlformats.org/officeDocument/2006/relationships/hyperlink" Target="https://www.commcarehq.org/a/caris-test/reports/form_data/c431f615-be78-450c-9358-1009fcb3e6e9/" TargetMode="External" Id="rId1711"/><Relationship Type="http://schemas.openxmlformats.org/officeDocument/2006/relationships/hyperlink" Target="https://www.commcarehq.org/a/caris-test/reports/form_data/95b4f4f1-5e43-4ba1-9c7d-f6629d5efac2/" TargetMode="External" Id="rId1712"/><Relationship Type="http://schemas.openxmlformats.org/officeDocument/2006/relationships/hyperlink" Target="https://www.commcarehq.org/a/caris-test/reports/form_data/af69bc0a-b2c7-48bd-ad91-16f078a2202f/" TargetMode="External" Id="rId1713"/><Relationship Type="http://schemas.openxmlformats.org/officeDocument/2006/relationships/hyperlink" Target="https://www.commcarehq.org/a/caris-test/reports/form_data/0f463540-a53e-4a3b-9572-e1570c903e39/" TargetMode="External" Id="rId1714"/><Relationship Type="http://schemas.openxmlformats.org/officeDocument/2006/relationships/hyperlink" Target="https://www.commcarehq.org/a/caris-test/reports/form_data/399859fe-f70d-4cb2-b94b-f7787e1d7e07/" TargetMode="External" Id="rId1715"/><Relationship Type="http://schemas.openxmlformats.org/officeDocument/2006/relationships/hyperlink" Target="https://www.commcarehq.org/a/caris-test/reports/form_data/d30f3514-0f9e-4bb8-b3a1-6498724d5b58/" TargetMode="External" Id="rId1716"/><Relationship Type="http://schemas.openxmlformats.org/officeDocument/2006/relationships/hyperlink" Target="https://www.commcarehq.org/a/caris-test/reports/form_data/4be9ec56-e2ea-4da7-bf14-82e9fb2a62cd/" TargetMode="External" Id="rId1717"/><Relationship Type="http://schemas.openxmlformats.org/officeDocument/2006/relationships/hyperlink" Target="https://www.commcarehq.org/a/caris-test/reports/form_data/52b7dd30-70a7-4b71-87bd-725fb79b426d/" TargetMode="External" Id="rId1718"/><Relationship Type="http://schemas.openxmlformats.org/officeDocument/2006/relationships/hyperlink" Target="https://www.commcarehq.org/a/caris-test/reports/form_data/4024b2de-c4bf-47fc-9946-d9651243e8a5/" TargetMode="External" Id="rId1719"/><Relationship Type="http://schemas.openxmlformats.org/officeDocument/2006/relationships/hyperlink" Target="https://www.commcarehq.org/a/caris-test/reports/form_data/177d081e-0ddc-4f70-93ee-02a4b22fb2e0/" TargetMode="External" Id="rId1720"/><Relationship Type="http://schemas.openxmlformats.org/officeDocument/2006/relationships/hyperlink" Target="https://www.commcarehq.org/a/caris-test/reports/form_data/ad8a17ca-22e5-4ee8-8580-abf144b5d51d/" TargetMode="External" Id="rId1721"/><Relationship Type="http://schemas.openxmlformats.org/officeDocument/2006/relationships/hyperlink" Target="https://www.commcarehq.org/a/caris-test/reports/form_data/b4a9712d-4695-4be4-99a8-9fa98de963b1/" TargetMode="External" Id="rId1722"/><Relationship Type="http://schemas.openxmlformats.org/officeDocument/2006/relationships/hyperlink" Target="https://www.commcarehq.org/a/caris-test/reports/form_data/73c8d961-eaa1-49f8-96e6-d9660f1eef6e/" TargetMode="External" Id="rId1723"/><Relationship Type="http://schemas.openxmlformats.org/officeDocument/2006/relationships/hyperlink" Target="https://www.commcarehq.org/a/caris-test/reports/form_data/b22975bb-5ca5-4a0a-b680-307bf96036fb/" TargetMode="External" Id="rId1724"/><Relationship Type="http://schemas.openxmlformats.org/officeDocument/2006/relationships/hyperlink" Target="https://www.commcarehq.org/a/caris-test/reports/form_data/a8dc082e-4e22-488b-bb64-6261c2e0e9c4/" TargetMode="External" Id="rId1725"/><Relationship Type="http://schemas.openxmlformats.org/officeDocument/2006/relationships/hyperlink" Target="https://www.commcarehq.org/a/caris-test/reports/form_data/4742fc4e-b67b-4114-90d3-918915a53ca6/" TargetMode="External" Id="rId1726"/><Relationship Type="http://schemas.openxmlformats.org/officeDocument/2006/relationships/hyperlink" Target="https://www.commcarehq.org/a/caris-test/reports/form_data/622efbcd-77d6-488d-9756-4b1f006cdd2a/" TargetMode="External" Id="rId1727"/><Relationship Type="http://schemas.openxmlformats.org/officeDocument/2006/relationships/hyperlink" Target="https://www.commcarehq.org/a/caris-test/reports/form_data/d6fe1621-699a-4829-884b-8f4da0875582/" TargetMode="External" Id="rId1728"/><Relationship Type="http://schemas.openxmlformats.org/officeDocument/2006/relationships/hyperlink" Target="https://www.commcarehq.org/a/caris-test/reports/form_data/57df928c-2768-4beb-bb47-8cc582f63470/" TargetMode="External" Id="rId1729"/><Relationship Type="http://schemas.openxmlformats.org/officeDocument/2006/relationships/hyperlink" Target="https://www.commcarehq.org/a/caris-test/reports/form_data/d69397d6-e1ea-4678-905e-38c850cd8cfd/" TargetMode="External" Id="rId1730"/><Relationship Type="http://schemas.openxmlformats.org/officeDocument/2006/relationships/hyperlink" Target="https://www.commcarehq.org/a/caris-test/reports/form_data/093ca795-5332-4471-a072-95ea31af31ed/" TargetMode="External" Id="rId1731"/><Relationship Type="http://schemas.openxmlformats.org/officeDocument/2006/relationships/hyperlink" Target="https://www.commcarehq.org/a/caris-test/reports/form_data/17b4571a-49df-44e5-a5d8-47b2c5deecb3/" TargetMode="External" Id="rId1732"/><Relationship Type="http://schemas.openxmlformats.org/officeDocument/2006/relationships/hyperlink" Target="https://www.commcarehq.org/a/caris-test/reports/form_data/977b72dc-776a-4fe7-be6f-bbd9d2ade897/" TargetMode="External" Id="rId1733"/><Relationship Type="http://schemas.openxmlformats.org/officeDocument/2006/relationships/hyperlink" Target="https://www.commcarehq.org/a/caris-test/reports/form_data/350c4841-e1d2-48fa-910e-54792df84eb7/" TargetMode="External" Id="rId1734"/><Relationship Type="http://schemas.openxmlformats.org/officeDocument/2006/relationships/hyperlink" Target="https://www.commcarehq.org/a/caris-test/reports/form_data/4eb1aa10-ecca-4a3c-8d2e-2718ebdec863/" TargetMode="External" Id="rId1735"/><Relationship Type="http://schemas.openxmlformats.org/officeDocument/2006/relationships/hyperlink" Target="https://www.commcarehq.org/a/caris-test/reports/form_data/64b05807-5c83-4cbc-af68-990c8a19999d/" TargetMode="External" Id="rId1736"/><Relationship Type="http://schemas.openxmlformats.org/officeDocument/2006/relationships/hyperlink" Target="https://www.commcarehq.org/a/caris-test/reports/form_data/fe153ba0-a992-43a2-b7f1-89a7937c8e42/" TargetMode="External" Id="rId1737"/><Relationship Type="http://schemas.openxmlformats.org/officeDocument/2006/relationships/hyperlink" Target="https://www.commcarehq.org/a/caris-test/reports/form_data/b6230715-7dd9-4b79-aba6-481fd0d51c5c/" TargetMode="External" Id="rId1738"/><Relationship Type="http://schemas.openxmlformats.org/officeDocument/2006/relationships/hyperlink" Target="https://www.commcarehq.org/a/caris-test/reports/form_data/86fd92e8-62ee-4b8f-b313-e0cf11b17c1d/" TargetMode="External" Id="rId1739"/><Relationship Type="http://schemas.openxmlformats.org/officeDocument/2006/relationships/hyperlink" Target="https://www.commcarehq.org/a/caris-test/reports/form_data/b7a6cb22-7bb9-4c26-acdf-e10dffb1cfe6/" TargetMode="External" Id="rId1740"/><Relationship Type="http://schemas.openxmlformats.org/officeDocument/2006/relationships/hyperlink" Target="https://www.commcarehq.org/a/caris-test/reports/form_data/f65ae153-66a0-4dc5-a417-88b720c95dc6/" TargetMode="External" Id="rId1741"/><Relationship Type="http://schemas.openxmlformats.org/officeDocument/2006/relationships/hyperlink" Target="https://www.commcarehq.org/a/caris-test/reports/form_data/8930f2c1-de42-43a9-afec-3eb9171205c2/" TargetMode="External" Id="rId1742"/><Relationship Type="http://schemas.openxmlformats.org/officeDocument/2006/relationships/hyperlink" Target="https://www.commcarehq.org/a/caris-test/reports/form_data/565f8e66-bb0c-4730-bfad-339279fff32e/" TargetMode="External" Id="rId1743"/><Relationship Type="http://schemas.openxmlformats.org/officeDocument/2006/relationships/hyperlink" Target="https://www.commcarehq.org/a/caris-test/reports/form_data/5ecbdbc3-88e6-4302-bbae-6f30e70b431a/" TargetMode="External" Id="rId1744"/><Relationship Type="http://schemas.openxmlformats.org/officeDocument/2006/relationships/hyperlink" Target="https://www.commcarehq.org/a/caris-test/reports/form_data/0afa3e6d-2408-4b82-9268-ed2c24422c2f/" TargetMode="External" Id="rId1745"/><Relationship Type="http://schemas.openxmlformats.org/officeDocument/2006/relationships/hyperlink" Target="https://www.commcarehq.org/a/caris-test/reports/form_data/f9364b79-5cb7-445c-8ac3-d25488c8373a/" TargetMode="External" Id="rId1746"/><Relationship Type="http://schemas.openxmlformats.org/officeDocument/2006/relationships/hyperlink" Target="https://www.commcarehq.org/a/caris-test/reports/form_data/d152f69e-7f14-41a9-a0c8-6582c915b493/" TargetMode="External" Id="rId1747"/><Relationship Type="http://schemas.openxmlformats.org/officeDocument/2006/relationships/hyperlink" Target="https://www.commcarehq.org/a/caris-test/reports/form_data/64db8e5a-d96b-4e9e-ac7c-a78922f3cacb/" TargetMode="External" Id="rId1748"/><Relationship Type="http://schemas.openxmlformats.org/officeDocument/2006/relationships/hyperlink" Target="https://www.commcarehq.org/a/caris-test/reports/form_data/700c125a-2c5f-43b5-834a-b95c64897a2d/" TargetMode="External" Id="rId1749"/><Relationship Type="http://schemas.openxmlformats.org/officeDocument/2006/relationships/hyperlink" Target="https://www.commcarehq.org/a/caris-test/reports/form_data/4b344772-bff8-4220-bddd-c18ee4cd8a08/" TargetMode="External" Id="rId1750"/><Relationship Type="http://schemas.openxmlformats.org/officeDocument/2006/relationships/hyperlink" Target="https://www.commcarehq.org/a/caris-test/reports/form_data/469e3d8a-7f75-4494-af40-57b51ff832f0/" TargetMode="External" Id="rId1751"/><Relationship Type="http://schemas.openxmlformats.org/officeDocument/2006/relationships/hyperlink" Target="https://www.commcarehq.org/a/caris-test/reports/form_data/c741a056-1428-4b48-acb0-5850bb063f5c/" TargetMode="External" Id="rId1752"/><Relationship Type="http://schemas.openxmlformats.org/officeDocument/2006/relationships/hyperlink" Target="https://www.commcarehq.org/a/caris-test/reports/form_data/26b1de40-88e1-4a97-bbf2-a9550edfef0b/" TargetMode="External" Id="rId1753"/><Relationship Type="http://schemas.openxmlformats.org/officeDocument/2006/relationships/hyperlink" Target="https://www.commcarehq.org/a/caris-test/reports/form_data/e530293b-e03a-4300-ae85-1cc960f3db56/" TargetMode="External" Id="rId1754"/><Relationship Type="http://schemas.openxmlformats.org/officeDocument/2006/relationships/hyperlink" Target="https://www.commcarehq.org/a/caris-test/reports/form_data/42ed9495-a3bf-4f83-91f7-59b454c36815/" TargetMode="External" Id="rId1755"/><Relationship Type="http://schemas.openxmlformats.org/officeDocument/2006/relationships/hyperlink" Target="https://www.commcarehq.org/a/caris-test/reports/form_data/02684843-008b-48e5-964b-a837040a3878/" TargetMode="External" Id="rId1756"/><Relationship Type="http://schemas.openxmlformats.org/officeDocument/2006/relationships/hyperlink" Target="https://www.commcarehq.org/a/caris-test/reports/form_data/1535c259-bf4f-4f9a-8589-a0a12449d1a8/" TargetMode="External" Id="rId1757"/><Relationship Type="http://schemas.openxmlformats.org/officeDocument/2006/relationships/hyperlink" Target="https://www.commcarehq.org/a/caris-test/reports/form_data/6f777263-4dd4-4d61-af76-9e27375c020a/" TargetMode="External" Id="rId1758"/><Relationship Type="http://schemas.openxmlformats.org/officeDocument/2006/relationships/hyperlink" Target="https://www.commcarehq.org/a/caris-test/reports/form_data/87bf749c-2d47-49cb-b9b9-963ebc800250/" TargetMode="External" Id="rId1759"/><Relationship Type="http://schemas.openxmlformats.org/officeDocument/2006/relationships/hyperlink" Target="https://www.commcarehq.org/a/caris-test/reports/form_data/6648a64b-0351-4574-9873-bbf9e0757a93/" TargetMode="External" Id="rId1760"/><Relationship Type="http://schemas.openxmlformats.org/officeDocument/2006/relationships/hyperlink" Target="https://www.commcarehq.org/a/caris-test/reports/form_data/2fd2a181-57be-4159-9aa9-8fb8af08c1d7/" TargetMode="External" Id="rId1761"/><Relationship Type="http://schemas.openxmlformats.org/officeDocument/2006/relationships/hyperlink" Target="https://www.commcarehq.org/a/caris-test/reports/form_data/c2b924e7-8769-4e30-aeb2-fb351063b96d/" TargetMode="External" Id="rId1762"/><Relationship Type="http://schemas.openxmlformats.org/officeDocument/2006/relationships/hyperlink" Target="https://www.commcarehq.org/a/caris-test/reports/form_data/1b79ed9e-48f7-4cdc-986f-c17cab8246eb/" TargetMode="External" Id="rId1763"/><Relationship Type="http://schemas.openxmlformats.org/officeDocument/2006/relationships/hyperlink" Target="https://www.commcarehq.org/a/caris-test/reports/form_data/11b749a3-a8fd-4924-ba00-e5d425c439b2/" TargetMode="External" Id="rId1764"/><Relationship Type="http://schemas.openxmlformats.org/officeDocument/2006/relationships/hyperlink" Target="https://www.commcarehq.org/a/caris-test/reports/form_data/e0c87d45-898e-4ad1-8571-f5a64db51e36/" TargetMode="External" Id="rId1765"/><Relationship Type="http://schemas.openxmlformats.org/officeDocument/2006/relationships/hyperlink" Target="https://www.commcarehq.org/a/caris-test/reports/form_data/b0d586a2-ad69-4c10-b058-cce9573e764b/" TargetMode="External" Id="rId1766"/><Relationship Type="http://schemas.openxmlformats.org/officeDocument/2006/relationships/hyperlink" Target="https://www.commcarehq.org/a/caris-test/reports/form_data/f97d524f-64c5-4dd3-a413-96da9ceb64fa/" TargetMode="External" Id="rId1767"/><Relationship Type="http://schemas.openxmlformats.org/officeDocument/2006/relationships/hyperlink" Target="https://www.commcarehq.org/a/caris-test/reports/form_data/cc784b9d-3826-4d2d-8d45-6f9a4d8b50ab/" TargetMode="External" Id="rId1768"/><Relationship Type="http://schemas.openxmlformats.org/officeDocument/2006/relationships/hyperlink" Target="https://www.commcarehq.org/a/caris-test/reports/form_data/af4ff74e-f94a-4b2a-b6d2-3daff74416f9/" TargetMode="External" Id="rId1769"/><Relationship Type="http://schemas.openxmlformats.org/officeDocument/2006/relationships/hyperlink" Target="https://www.commcarehq.org/a/caris-test/reports/form_data/e73f4bf2-e2d1-4728-b5fb-95c196f02c06/" TargetMode="External" Id="rId1770"/><Relationship Type="http://schemas.openxmlformats.org/officeDocument/2006/relationships/hyperlink" Target="https://www.commcarehq.org/a/caris-test/reports/form_data/7b26c1e0-c9ba-431d-be80-0e66e9a95a18/" TargetMode="External" Id="rId1771"/><Relationship Type="http://schemas.openxmlformats.org/officeDocument/2006/relationships/hyperlink" Target="https://www.commcarehq.org/a/caris-test/reports/form_data/5936c7e9-73eb-46c2-b3b2-39a5a2b7791d/" TargetMode="External" Id="rId1772"/><Relationship Type="http://schemas.openxmlformats.org/officeDocument/2006/relationships/hyperlink" Target="https://www.commcarehq.org/a/caris-test/reports/form_data/749f5dc6-e007-41d8-9530-5375a763d548/" TargetMode="External" Id="rId1773"/><Relationship Type="http://schemas.openxmlformats.org/officeDocument/2006/relationships/hyperlink" Target="https://www.commcarehq.org/a/caris-test/reports/form_data/62d7e318-62ce-475a-8ac8-b141f1150e3a/" TargetMode="External" Id="rId1774"/><Relationship Type="http://schemas.openxmlformats.org/officeDocument/2006/relationships/hyperlink" Target="https://www.commcarehq.org/a/caris-test/reports/form_data/8ca222e0-fcfd-448f-a94d-191153f1584a/" TargetMode="External" Id="rId1775"/><Relationship Type="http://schemas.openxmlformats.org/officeDocument/2006/relationships/hyperlink" Target="https://www.commcarehq.org/a/caris-test/reports/form_data/c4ab7628-1def-47fa-bbd4-c4ec31369659/" TargetMode="External" Id="rId1776"/><Relationship Type="http://schemas.openxmlformats.org/officeDocument/2006/relationships/hyperlink" Target="https://www.commcarehq.org/a/caris-test/reports/form_data/ebd53f77-e90d-479c-88b5-1138b8fadcc0/" TargetMode="External" Id="rId1777"/><Relationship Type="http://schemas.openxmlformats.org/officeDocument/2006/relationships/hyperlink" Target="https://www.commcarehq.org/a/caris-test/reports/form_data/db5b8088-3825-4987-9084-043233b85880/" TargetMode="External" Id="rId1778"/><Relationship Type="http://schemas.openxmlformats.org/officeDocument/2006/relationships/hyperlink" Target="https://www.commcarehq.org/a/caris-test/reports/form_data/b6c3b2c1-2a52-4fa5-b26f-e00cf59949f0/" TargetMode="External" Id="rId1779"/><Relationship Type="http://schemas.openxmlformats.org/officeDocument/2006/relationships/hyperlink" Target="https://www.commcarehq.org/a/caris-test/reports/form_data/a722f76a-fcf9-40a4-84ae-d0d71f31ad14/" TargetMode="External" Id="rId1780"/><Relationship Type="http://schemas.openxmlformats.org/officeDocument/2006/relationships/hyperlink" Target="https://www.commcarehq.org/a/caris-test/reports/form_data/6775c0f2-6c78-4ddd-a013-9b00d02db0df/" TargetMode="External" Id="rId1781"/><Relationship Type="http://schemas.openxmlformats.org/officeDocument/2006/relationships/hyperlink" Target="https://www.commcarehq.org/a/caris-test/reports/form_data/23f26afb-a97c-4945-89da-d480f31d2b8d/" TargetMode="External" Id="rId1782"/><Relationship Type="http://schemas.openxmlformats.org/officeDocument/2006/relationships/hyperlink" Target="https://www.commcarehq.org/a/caris-test/reports/form_data/f88f5b45-977d-4f2a-af25-c1d6264424fe/" TargetMode="External" Id="rId1783"/><Relationship Type="http://schemas.openxmlformats.org/officeDocument/2006/relationships/hyperlink" Target="https://www.commcarehq.org/a/caris-test/reports/form_data/4621605c-8bca-47f1-b93e-01b1f4233a8d/" TargetMode="External" Id="rId1784"/><Relationship Type="http://schemas.openxmlformats.org/officeDocument/2006/relationships/hyperlink" Target="https://www.commcarehq.org/a/caris-test/reports/form_data/75faf3f3-c963-4547-a442-98ff4c760c78/" TargetMode="External" Id="rId1785"/><Relationship Type="http://schemas.openxmlformats.org/officeDocument/2006/relationships/hyperlink" Target="https://www.commcarehq.org/a/caris-test/reports/form_data/d2fafb25-f6ba-477b-b339-d333852798cc/" TargetMode="External" Id="rId1786"/><Relationship Type="http://schemas.openxmlformats.org/officeDocument/2006/relationships/hyperlink" Target="https://www.commcarehq.org/a/caris-test/reports/form_data/45171a54-d739-4287-b04e-f4c40949bf73/" TargetMode="External" Id="rId1787"/><Relationship Type="http://schemas.openxmlformats.org/officeDocument/2006/relationships/hyperlink" Target="https://www.commcarehq.org/a/caris-test/reports/form_data/0dcfab73-41ad-4ff6-a4eb-55c3588fab2b/" TargetMode="External" Id="rId1788"/><Relationship Type="http://schemas.openxmlformats.org/officeDocument/2006/relationships/hyperlink" Target="https://www.commcarehq.org/a/caris-test/reports/form_data/e8848c71-cc65-48be-b905-91a27ab286d7/" TargetMode="External" Id="rId1789"/><Relationship Type="http://schemas.openxmlformats.org/officeDocument/2006/relationships/hyperlink" Target="https://www.commcarehq.org/a/caris-test/reports/form_data/c0cc07b5-3dd0-46e5-be97-4917cd704d59/" TargetMode="External" Id="rId1790"/><Relationship Type="http://schemas.openxmlformats.org/officeDocument/2006/relationships/hyperlink" Target="https://www.commcarehq.org/a/caris-test/reports/form_data/ef2d02f7-da52-4295-aed8-32f852a6d035/" TargetMode="External" Id="rId1791"/><Relationship Type="http://schemas.openxmlformats.org/officeDocument/2006/relationships/hyperlink" Target="https://www.commcarehq.org/a/caris-test/reports/form_data/35cb0073-1055-40c2-8b19-c0863366e6ca/" TargetMode="External" Id="rId1792"/><Relationship Type="http://schemas.openxmlformats.org/officeDocument/2006/relationships/hyperlink" Target="https://www.commcarehq.org/a/caris-test/reports/form_data/f7a25fe2-c5a4-4a19-8a2f-e2199e5a8187/" TargetMode="External" Id="rId1793"/><Relationship Type="http://schemas.openxmlformats.org/officeDocument/2006/relationships/hyperlink" Target="https://www.commcarehq.org/a/caris-test/reports/form_data/56065b50-6dca-4484-8e37-79b316e7670e/" TargetMode="External" Id="rId1794"/><Relationship Type="http://schemas.openxmlformats.org/officeDocument/2006/relationships/hyperlink" Target="https://www.commcarehq.org/a/caris-test/reports/form_data/7b5aef09-0879-4b73-9281-aeba6fd219d7/" TargetMode="External" Id="rId1795"/><Relationship Type="http://schemas.openxmlformats.org/officeDocument/2006/relationships/hyperlink" Target="https://www.commcarehq.org/a/caris-test/reports/form_data/a9b03ac8-04d2-4b8f-9bbc-d39dd34bd008/" TargetMode="External" Id="rId1796"/><Relationship Type="http://schemas.openxmlformats.org/officeDocument/2006/relationships/hyperlink" Target="https://www.commcarehq.org/a/caris-test/reports/form_data/6358d0b4-20c1-4d0d-b5b6-331f867520d6/" TargetMode="External" Id="rId1797"/><Relationship Type="http://schemas.openxmlformats.org/officeDocument/2006/relationships/hyperlink" Target="https://www.commcarehq.org/a/caris-test/reports/form_data/b2243763-475c-4466-aa63-8cabd3450299/" TargetMode="External" Id="rId1798"/><Relationship Type="http://schemas.openxmlformats.org/officeDocument/2006/relationships/hyperlink" Target="https://www.commcarehq.org/a/caris-test/reports/form_data/1fcb30b8-8fbe-4d36-b57e-51e456211f53/" TargetMode="External" Id="rId1799"/><Relationship Type="http://schemas.openxmlformats.org/officeDocument/2006/relationships/hyperlink" Target="https://www.commcarehq.org/a/caris-test/reports/form_data/dd78655a-19b3-492c-93e9-a8abfca71f4f/" TargetMode="External" Id="rId1800"/><Relationship Type="http://schemas.openxmlformats.org/officeDocument/2006/relationships/hyperlink" Target="https://www.commcarehq.org/a/caris-test/reports/form_data/901a005f-f18b-44ba-a773-2ba134e39cc6/" TargetMode="External" Id="rId1801"/><Relationship Type="http://schemas.openxmlformats.org/officeDocument/2006/relationships/hyperlink" Target="https://www.commcarehq.org/a/caris-test/reports/form_data/e3a9e08a-5af0-4550-b23d-396082c888ce/" TargetMode="External" Id="rId1802"/><Relationship Type="http://schemas.openxmlformats.org/officeDocument/2006/relationships/hyperlink" Target="https://www.commcarehq.org/a/caris-test/reports/form_data/c133f6f7-c2c1-4c5c-beac-25d7797bf83b/" TargetMode="External" Id="rId1803"/><Relationship Type="http://schemas.openxmlformats.org/officeDocument/2006/relationships/hyperlink" Target="https://www.commcarehq.org/a/caris-test/reports/form_data/8d04462f-c5e8-45b1-abf4-ee7e2222f188/" TargetMode="External" Id="rId1804"/><Relationship Type="http://schemas.openxmlformats.org/officeDocument/2006/relationships/hyperlink" Target="https://www.commcarehq.org/a/caris-test/reports/form_data/d0717b82-a7db-4a34-95ac-bdea057ac4ae/" TargetMode="External" Id="rId1805"/><Relationship Type="http://schemas.openxmlformats.org/officeDocument/2006/relationships/hyperlink" Target="https://www.commcarehq.org/a/caris-test/reports/form_data/656c2e9c-ec8b-46d3-bd2d-9e1455ced3db/" TargetMode="External" Id="rId1806"/><Relationship Type="http://schemas.openxmlformats.org/officeDocument/2006/relationships/hyperlink" Target="https://www.commcarehq.org/a/caris-test/reports/form_data/d83bc8eb-1191-4c24-8eda-aea5c3dd537f/" TargetMode="External" Id="rId1807"/><Relationship Type="http://schemas.openxmlformats.org/officeDocument/2006/relationships/hyperlink" Target="https://www.commcarehq.org/a/caris-test/reports/form_data/aad8f1b3-2d7c-4be7-9c34-bce8a9cadbcb/" TargetMode="External" Id="rId1808"/><Relationship Type="http://schemas.openxmlformats.org/officeDocument/2006/relationships/hyperlink" Target="https://www.commcarehq.org/a/caris-test/reports/form_data/a05088d5-efd5-4981-8080-2cdded344587/" TargetMode="External" Id="rId1809"/><Relationship Type="http://schemas.openxmlformats.org/officeDocument/2006/relationships/hyperlink" Target="https://www.commcarehq.org/a/caris-test/reports/form_data/8a49185f-eb4f-4a71-ad91-d0ba120ed9da/" TargetMode="External" Id="rId1810"/><Relationship Type="http://schemas.openxmlformats.org/officeDocument/2006/relationships/hyperlink" Target="https://www.commcarehq.org/a/caris-test/reports/form_data/ec698934-088b-43a1-9f23-07da7d5287b8/" TargetMode="External" Id="rId1811"/><Relationship Type="http://schemas.openxmlformats.org/officeDocument/2006/relationships/hyperlink" Target="https://www.commcarehq.org/a/caris-test/reports/form_data/c5a19f50-1dd8-4795-b5c5-ee0749f18606/" TargetMode="External" Id="rId1812"/><Relationship Type="http://schemas.openxmlformats.org/officeDocument/2006/relationships/hyperlink" Target="https://www.commcarehq.org/a/caris-test/reports/form_data/fa78fc15-10a1-4b98-bb2f-6d30b8233d6b/" TargetMode="External" Id="rId1813"/><Relationship Type="http://schemas.openxmlformats.org/officeDocument/2006/relationships/hyperlink" Target="https://www.commcarehq.org/a/caris-test/reports/form_data/1682e0f8-8943-435b-8df2-ee13c30eae2e/" TargetMode="External" Id="rId1814"/><Relationship Type="http://schemas.openxmlformats.org/officeDocument/2006/relationships/hyperlink" Target="https://www.commcarehq.org/a/caris-test/reports/form_data/5a7e62b0-a916-47a8-b634-0f3098db0273/" TargetMode="External" Id="rId1815"/><Relationship Type="http://schemas.openxmlformats.org/officeDocument/2006/relationships/hyperlink" Target="https://www.commcarehq.org/a/caris-test/reports/form_data/5ea187ba-c98c-4398-b4f3-a6ae2eb5d3e5/" TargetMode="External" Id="rId1816"/><Relationship Type="http://schemas.openxmlformats.org/officeDocument/2006/relationships/hyperlink" Target="https://www.commcarehq.org/a/caris-test/reports/form_data/ec957446-ca49-4db2-a9bc-288bf547ab05/" TargetMode="External" Id="rId1817"/><Relationship Type="http://schemas.openxmlformats.org/officeDocument/2006/relationships/hyperlink" Target="https://www.commcarehq.org/a/caris-test/reports/form_data/112509d9-f972-4523-963a-a417ff7e25d7/" TargetMode="External" Id="rId1818"/><Relationship Type="http://schemas.openxmlformats.org/officeDocument/2006/relationships/hyperlink" Target="https://www.commcarehq.org/a/caris-test/reports/form_data/de6b4e90-b643-437e-93fd-bfbfa1faaeac/" TargetMode="External" Id="rId1819"/><Relationship Type="http://schemas.openxmlformats.org/officeDocument/2006/relationships/hyperlink" Target="https://www.commcarehq.org/a/caris-test/reports/form_data/e311c981-6e17-4f48-aa16-1aaae77433ac/" TargetMode="External" Id="rId1820"/><Relationship Type="http://schemas.openxmlformats.org/officeDocument/2006/relationships/hyperlink" Target="https://www.commcarehq.org/a/caris-test/reports/form_data/a3ba5421-5e40-4200-8c95-cb454ac23b80/" TargetMode="External" Id="rId1821"/><Relationship Type="http://schemas.openxmlformats.org/officeDocument/2006/relationships/hyperlink" Target="https://www.commcarehq.org/a/caris-test/reports/form_data/2b8fb51c-4e7f-41f4-9054-f6009a9a6a2f/" TargetMode="External" Id="rId1822"/><Relationship Type="http://schemas.openxmlformats.org/officeDocument/2006/relationships/hyperlink" Target="https://www.commcarehq.org/a/caris-test/reports/form_data/2ae1695c-4a4f-4346-b689-9d228708b43a/" TargetMode="External" Id="rId1823"/><Relationship Type="http://schemas.openxmlformats.org/officeDocument/2006/relationships/hyperlink" Target="https://www.commcarehq.org/a/caris-test/reports/form_data/5ffa6dd2-18f9-4665-bc84-d69490b83d8b/" TargetMode="External" Id="rId1824"/><Relationship Type="http://schemas.openxmlformats.org/officeDocument/2006/relationships/hyperlink" Target="https://www.commcarehq.org/a/caris-test/reports/form_data/d87367bf-5476-4491-9ae3-53d77a099878/" TargetMode="External" Id="rId1825"/><Relationship Type="http://schemas.openxmlformats.org/officeDocument/2006/relationships/hyperlink" Target="https://www.commcarehq.org/a/caris-test/reports/form_data/fea9a2a6-3415-43ee-ab84-66000a330d1a/" TargetMode="External" Id="rId1826"/><Relationship Type="http://schemas.openxmlformats.org/officeDocument/2006/relationships/hyperlink" Target="https://www.commcarehq.org/a/caris-test/reports/form_data/d67cbd18-6a7d-48bc-b792-33e7a900e3ef/" TargetMode="External" Id="rId1827"/><Relationship Type="http://schemas.openxmlformats.org/officeDocument/2006/relationships/hyperlink" Target="https://www.commcarehq.org/a/caris-test/reports/form_data/f98ca1a7-1fde-43ce-9b04-f9fbeaa08302/" TargetMode="External" Id="rId1828"/><Relationship Type="http://schemas.openxmlformats.org/officeDocument/2006/relationships/hyperlink" Target="https://www.commcarehq.org/a/caris-test/reports/form_data/7b9a1588-35df-478b-84c1-4a968a6e4720/" TargetMode="External" Id="rId1829"/><Relationship Type="http://schemas.openxmlformats.org/officeDocument/2006/relationships/hyperlink" Target="https://www.commcarehq.org/a/caris-test/reports/form_data/aba3a96b-1be7-4bc6-a996-671271e98385/" TargetMode="External" Id="rId1830"/><Relationship Type="http://schemas.openxmlformats.org/officeDocument/2006/relationships/hyperlink" Target="https://www.commcarehq.org/a/caris-test/reports/form_data/7ecc3829-5173-436f-84d3-8460c105c998/" TargetMode="External" Id="rId1831"/><Relationship Type="http://schemas.openxmlformats.org/officeDocument/2006/relationships/hyperlink" Target="https://www.commcarehq.org/a/caris-test/reports/form_data/f41c8904-fac7-418b-bde1-91f1d69bbb07/" TargetMode="External" Id="rId1832"/><Relationship Type="http://schemas.openxmlformats.org/officeDocument/2006/relationships/hyperlink" Target="https://www.commcarehq.org/a/caris-test/reports/form_data/ba571b15-76a8-4c0d-a360-e8a35d6d4fb8/" TargetMode="External" Id="rId1833"/><Relationship Type="http://schemas.openxmlformats.org/officeDocument/2006/relationships/hyperlink" Target="https://www.commcarehq.org/a/caris-test/reports/form_data/64557bdd-3e56-4088-aa3b-3a2f9a7d9151/" TargetMode="External" Id="rId1834"/><Relationship Type="http://schemas.openxmlformats.org/officeDocument/2006/relationships/hyperlink" Target="https://www.commcarehq.org/a/caris-test/reports/form_data/0c1053ae-23ba-4b10-aede-20a941cddd36/" TargetMode="External" Id="rId1835"/><Relationship Type="http://schemas.openxmlformats.org/officeDocument/2006/relationships/hyperlink" Target="https://www.commcarehq.org/a/caris-test/reports/form_data/c2071853-d21d-4c86-996a-a9935d77488a/" TargetMode="External" Id="rId1836"/><Relationship Type="http://schemas.openxmlformats.org/officeDocument/2006/relationships/hyperlink" Target="https://www.commcarehq.org/a/caris-test/reports/form_data/db3cf4c3-595c-4492-801a-773e02db0463/" TargetMode="External" Id="rId1837"/><Relationship Type="http://schemas.openxmlformats.org/officeDocument/2006/relationships/hyperlink" Target="https://www.commcarehq.org/a/caris-test/reports/form_data/ee7152c9-63eb-4051-a37e-d043220e2611/" TargetMode="External" Id="rId1838"/><Relationship Type="http://schemas.openxmlformats.org/officeDocument/2006/relationships/hyperlink" Target="https://www.commcarehq.org/a/caris-test/reports/form_data/f26efbd8-62d8-4948-a58f-e03bdac06952/" TargetMode="External" Id="rId1839"/><Relationship Type="http://schemas.openxmlformats.org/officeDocument/2006/relationships/hyperlink" Target="https://www.commcarehq.org/a/caris-test/reports/form_data/e11d4a2b-7677-4c7e-8877-fd5bb7310652/" TargetMode="External" Id="rId1840"/><Relationship Type="http://schemas.openxmlformats.org/officeDocument/2006/relationships/hyperlink" Target="https://www.commcarehq.org/a/caris-test/reports/form_data/4c6d5eea-7e88-4c13-b373-a87042f5adbf/" TargetMode="External" Id="rId1841"/><Relationship Type="http://schemas.openxmlformats.org/officeDocument/2006/relationships/hyperlink" Target="https://www.commcarehq.org/a/caris-test/reports/form_data/013b99f3-4052-4aae-b9a8-b8c3a737add8/" TargetMode="External" Id="rId1842"/><Relationship Type="http://schemas.openxmlformats.org/officeDocument/2006/relationships/hyperlink" Target="https://www.commcarehq.org/a/caris-test/reports/form_data/f1221aa0-84a8-4311-b315-eef128d9f5b2/" TargetMode="External" Id="rId1843"/><Relationship Type="http://schemas.openxmlformats.org/officeDocument/2006/relationships/hyperlink" Target="https://www.commcarehq.org/a/caris-test/reports/form_data/c38c8aa4-31c4-4c0c-a9c3-6961f499d222/" TargetMode="External" Id="rId1844"/><Relationship Type="http://schemas.openxmlformats.org/officeDocument/2006/relationships/hyperlink" Target="https://www.commcarehq.org/a/caris-test/reports/form_data/80718867-fb93-4029-ad64-8c34e87b5b28/" TargetMode="External" Id="rId1845"/><Relationship Type="http://schemas.openxmlformats.org/officeDocument/2006/relationships/hyperlink" Target="https://www.commcarehq.org/a/caris-test/reports/form_data/7d8c5a25-5b29-4dbc-a62b-36fcf848511f/" TargetMode="External" Id="rId1846"/><Relationship Type="http://schemas.openxmlformats.org/officeDocument/2006/relationships/hyperlink" Target="https://www.commcarehq.org/a/caris-test/reports/form_data/f115fc29-035a-4813-9cf2-e10837cc08d0/" TargetMode="External" Id="rId1847"/><Relationship Type="http://schemas.openxmlformats.org/officeDocument/2006/relationships/hyperlink" Target="https://www.commcarehq.org/a/caris-test/reports/form_data/38cd8b33-3461-4cd9-9eba-6ab41b52f6f6/" TargetMode="External" Id="rId1848"/><Relationship Type="http://schemas.openxmlformats.org/officeDocument/2006/relationships/hyperlink" Target="https://www.commcarehq.org/a/caris-test/reports/form_data/e12561f0-f6ee-43f0-9de0-8bda3700c8af/" TargetMode="External" Id="rId1849"/><Relationship Type="http://schemas.openxmlformats.org/officeDocument/2006/relationships/hyperlink" Target="https://www.commcarehq.org/a/caris-test/reports/form_data/3ab5826c-1c81-4f29-bea2-041c044dc32f/" TargetMode="External" Id="rId1850"/><Relationship Type="http://schemas.openxmlformats.org/officeDocument/2006/relationships/hyperlink" Target="https://www.commcarehq.org/a/caris-test/reports/form_data/e9babe05-df6b-4836-9ce5-ebdb1ca2ea12/" TargetMode="External" Id="rId1851"/><Relationship Type="http://schemas.openxmlformats.org/officeDocument/2006/relationships/hyperlink" Target="https://www.commcarehq.org/a/caris-test/reports/form_data/d7204645-ce59-4e07-8007-7e71f82a3c29/" TargetMode="External" Id="rId1852"/><Relationship Type="http://schemas.openxmlformats.org/officeDocument/2006/relationships/hyperlink" Target="https://www.commcarehq.org/a/caris-test/reports/form_data/fa0f590e-69aa-4888-8557-7a380eb53bb6/" TargetMode="External" Id="rId1853"/><Relationship Type="http://schemas.openxmlformats.org/officeDocument/2006/relationships/hyperlink" Target="https://www.commcarehq.org/a/caris-test/reports/form_data/d2881339-81bb-439a-98ef-ea5791f8ce58/" TargetMode="External" Id="rId1854"/><Relationship Type="http://schemas.openxmlformats.org/officeDocument/2006/relationships/hyperlink" Target="https://www.commcarehq.org/a/caris-test/reports/form_data/9b1242e1-3a5f-46f6-87ec-701380d15951/" TargetMode="External" Id="rId1855"/><Relationship Type="http://schemas.openxmlformats.org/officeDocument/2006/relationships/hyperlink" Target="https://www.commcarehq.org/a/caris-test/reports/form_data/da3fa422-80d0-4c55-91df-25abd8449dca/" TargetMode="External" Id="rId1856"/><Relationship Type="http://schemas.openxmlformats.org/officeDocument/2006/relationships/hyperlink" Target="https://www.commcarehq.org/a/caris-test/reports/form_data/2e57cdf2-62fe-4bda-b40f-0adc71c54670/" TargetMode="External" Id="rId1857"/><Relationship Type="http://schemas.openxmlformats.org/officeDocument/2006/relationships/hyperlink" Target="https://www.commcarehq.org/a/caris-test/reports/form_data/940e6470-6a24-4bee-8bf7-a623b5bf1b14/" TargetMode="External" Id="rId1858"/><Relationship Type="http://schemas.openxmlformats.org/officeDocument/2006/relationships/hyperlink" Target="https://www.commcarehq.org/a/caris-test/reports/form_data/11407ad3-3fb6-4844-a9f2-c884eac516bf/" TargetMode="External" Id="rId1859"/><Relationship Type="http://schemas.openxmlformats.org/officeDocument/2006/relationships/hyperlink" Target="https://www.commcarehq.org/a/caris-test/reports/form_data/4c9730c6-1b8a-4720-b678-df2d977ea3b9/" TargetMode="External" Id="rId1860"/><Relationship Type="http://schemas.openxmlformats.org/officeDocument/2006/relationships/hyperlink" Target="https://www.commcarehq.org/a/caris-test/reports/form_data/8ba39326-93b7-43d2-a451-f47bf17c65c5/" TargetMode="External" Id="rId1861"/><Relationship Type="http://schemas.openxmlformats.org/officeDocument/2006/relationships/hyperlink" Target="https://www.commcarehq.org/a/caris-test/reports/form_data/dc50c5ab-a4b8-416d-99e0-6297893c3455/" TargetMode="External" Id="rId1862"/><Relationship Type="http://schemas.openxmlformats.org/officeDocument/2006/relationships/hyperlink" Target="https://www.commcarehq.org/a/caris-test/reports/form_data/dece674c-4cce-4089-b379-c9be2798eff2/" TargetMode="External" Id="rId1863"/><Relationship Type="http://schemas.openxmlformats.org/officeDocument/2006/relationships/hyperlink" Target="https://www.commcarehq.org/a/caris-test/reports/form_data/936dd9cf-4772-4673-81f4-51234346ac5c/" TargetMode="External" Id="rId1864"/><Relationship Type="http://schemas.openxmlformats.org/officeDocument/2006/relationships/hyperlink" Target="https://www.commcarehq.org/a/caris-test/reports/form_data/4593ada0-d24c-47fd-9794-72fabd67e478/" TargetMode="External" Id="rId1865"/><Relationship Type="http://schemas.openxmlformats.org/officeDocument/2006/relationships/hyperlink" Target="https://www.commcarehq.org/a/caris-test/reports/form_data/407f72f5-1e42-43d9-a8bc-aa2f64746889/" TargetMode="External" Id="rId1866"/><Relationship Type="http://schemas.openxmlformats.org/officeDocument/2006/relationships/hyperlink" Target="https://www.commcarehq.org/a/caris-test/reports/form_data/566ddb7c-2678-404d-8b61-793631b7db03/" TargetMode="External" Id="rId1867"/><Relationship Type="http://schemas.openxmlformats.org/officeDocument/2006/relationships/hyperlink" Target="https://www.commcarehq.org/a/caris-test/reports/form_data/9ca35b82-d322-4829-b377-57eea0a82aff/" TargetMode="External" Id="rId1868"/><Relationship Type="http://schemas.openxmlformats.org/officeDocument/2006/relationships/hyperlink" Target="https://www.commcarehq.org/a/caris-test/reports/form_data/ea829139-55be-4094-a4c6-e7682b1f8220/" TargetMode="External" Id="rId1869"/><Relationship Type="http://schemas.openxmlformats.org/officeDocument/2006/relationships/hyperlink" Target="https://www.commcarehq.org/a/caris-test/reports/form_data/067968b5-e99a-4a7f-8bc6-e9ec46d3784d/" TargetMode="External" Id="rId1870"/><Relationship Type="http://schemas.openxmlformats.org/officeDocument/2006/relationships/hyperlink" Target="https://www.commcarehq.org/a/caris-test/reports/form_data/6bd4b203-f1b0-4d6c-8d6e-791fbfc5254f/" TargetMode="External" Id="rId1871"/><Relationship Type="http://schemas.openxmlformats.org/officeDocument/2006/relationships/hyperlink" Target="https://www.commcarehq.org/a/caris-test/reports/form_data/0a8bffda-6628-4ee3-b985-444f851f061a/" TargetMode="External" Id="rId1872"/><Relationship Type="http://schemas.openxmlformats.org/officeDocument/2006/relationships/hyperlink" Target="https://www.commcarehq.org/a/caris-test/reports/form_data/f8612485-7d56-4219-90c3-8bf0e67e6b31/" TargetMode="External" Id="rId1873"/><Relationship Type="http://schemas.openxmlformats.org/officeDocument/2006/relationships/hyperlink" Target="https://www.commcarehq.org/a/caris-test/reports/form_data/ad57576c-5d7c-4315-bb07-596f341381c6/" TargetMode="External" Id="rId1874"/><Relationship Type="http://schemas.openxmlformats.org/officeDocument/2006/relationships/hyperlink" Target="https://www.commcarehq.org/a/caris-test/reports/form_data/76a3b38a-2691-4a17-af87-f2d673879c60/" TargetMode="External" Id="rId1875"/><Relationship Type="http://schemas.openxmlformats.org/officeDocument/2006/relationships/hyperlink" Target="https://www.commcarehq.org/a/caris-test/reports/form_data/e9257041-0173-4a96-b52a-c111abdaeb81/" TargetMode="External" Id="rId1876"/><Relationship Type="http://schemas.openxmlformats.org/officeDocument/2006/relationships/hyperlink" Target="https://www.commcarehq.org/a/caris-test/reports/form_data/2ae1a810-9383-4bea-bf1d-8d8f5e7032a6/" TargetMode="External" Id="rId1877"/><Relationship Type="http://schemas.openxmlformats.org/officeDocument/2006/relationships/hyperlink" Target="https://www.commcarehq.org/a/caris-test/reports/form_data/c97d4463-133c-446b-b6b1-ac37c713d1ff/" TargetMode="External" Id="rId1878"/><Relationship Type="http://schemas.openxmlformats.org/officeDocument/2006/relationships/hyperlink" Target="https://www.commcarehq.org/a/caris-test/reports/form_data/e95f62af-bcb6-4fa7-a083-1e22e3cbede2/" TargetMode="External" Id="rId1879"/><Relationship Type="http://schemas.openxmlformats.org/officeDocument/2006/relationships/hyperlink" Target="https://www.commcarehq.org/a/caris-test/reports/form_data/b3f30c2b-dd70-4cac-b5d6-9dc2b66c2b79/" TargetMode="External" Id="rId1880"/><Relationship Type="http://schemas.openxmlformats.org/officeDocument/2006/relationships/hyperlink" Target="https://www.commcarehq.org/a/caris-test/reports/form_data/cefe416b-c29a-4cf5-a037-056e7298c82d/" TargetMode="External" Id="rId1881"/><Relationship Type="http://schemas.openxmlformats.org/officeDocument/2006/relationships/hyperlink" Target="https://www.commcarehq.org/a/caris-test/reports/form_data/06bc7e5c-3f22-4cb2-b75f-4693cb027f61/" TargetMode="External" Id="rId1882"/><Relationship Type="http://schemas.openxmlformats.org/officeDocument/2006/relationships/hyperlink" Target="https://www.commcarehq.org/a/caris-test/reports/form_data/edd572c1-ccba-44eb-aa87-f66201d6f1b2/" TargetMode="External" Id="rId1883"/><Relationship Type="http://schemas.openxmlformats.org/officeDocument/2006/relationships/hyperlink" Target="https://www.commcarehq.org/a/caris-test/reports/form_data/fb91e044-277d-4a4a-b832-04bf4b07ca15/" TargetMode="External" Id="rId1884"/><Relationship Type="http://schemas.openxmlformats.org/officeDocument/2006/relationships/hyperlink" Target="https://www.commcarehq.org/a/caris-test/reports/form_data/e0334377-ab25-4cc2-9f8b-4ff8e30a0741/" TargetMode="External" Id="rId1885"/><Relationship Type="http://schemas.openxmlformats.org/officeDocument/2006/relationships/hyperlink" Target="https://www.commcarehq.org/a/caris-test/reports/form_data/a3cc6ee9-42f5-4f3a-a628-ba6df3fba8cd/" TargetMode="External" Id="rId1886"/><Relationship Type="http://schemas.openxmlformats.org/officeDocument/2006/relationships/hyperlink" Target="https://www.commcarehq.org/a/caris-test/reports/form_data/31c42657-4ea0-4835-80fa-440426c051b4/" TargetMode="External" Id="rId1887"/><Relationship Type="http://schemas.openxmlformats.org/officeDocument/2006/relationships/hyperlink" Target="https://www.commcarehq.org/a/caris-test/reports/form_data/91a208e0-f703-4934-bd9f-8310703456d4/" TargetMode="External" Id="rId1888"/><Relationship Type="http://schemas.openxmlformats.org/officeDocument/2006/relationships/hyperlink" Target="https://www.commcarehq.org/a/caris-test/reports/form_data/fc783590-193d-4523-8b63-ead21172b520/" TargetMode="External" Id="rId1889"/><Relationship Type="http://schemas.openxmlformats.org/officeDocument/2006/relationships/hyperlink" Target="https://www.commcarehq.org/a/caris-test/reports/form_data/dd1b0f5b-e7f8-48e9-96fd-90be8dde7c2e/" TargetMode="External" Id="rId1890"/><Relationship Type="http://schemas.openxmlformats.org/officeDocument/2006/relationships/hyperlink" Target="https://www.commcarehq.org/a/caris-test/reports/form_data/85fb5536-c142-4e67-889c-c8c49658ea9f/" TargetMode="External" Id="rId1891"/><Relationship Type="http://schemas.openxmlformats.org/officeDocument/2006/relationships/hyperlink" Target="https://www.commcarehq.org/a/caris-test/reports/form_data/cd4df449-5c03-4217-840b-084a594e47da/" TargetMode="External" Id="rId1892"/><Relationship Type="http://schemas.openxmlformats.org/officeDocument/2006/relationships/hyperlink" Target="https://www.commcarehq.org/a/caris-test/reports/form_data/a6e2c538-4e69-4773-a1f3-a2cea63529a7/" TargetMode="External" Id="rId1893"/><Relationship Type="http://schemas.openxmlformats.org/officeDocument/2006/relationships/hyperlink" Target="https://www.commcarehq.org/a/caris-test/reports/form_data/4f893a53-e2e6-4cef-a7ee-abde46f71365/" TargetMode="External" Id="rId1894"/><Relationship Type="http://schemas.openxmlformats.org/officeDocument/2006/relationships/hyperlink" Target="https://www.commcarehq.org/a/caris-test/reports/form_data/4e9a4608-9431-4ae2-aad7-3bab4c730bcc/" TargetMode="External" Id="rId1895"/><Relationship Type="http://schemas.openxmlformats.org/officeDocument/2006/relationships/hyperlink" Target="https://www.commcarehq.org/a/caris-test/reports/form_data/4106e644-ba47-41b1-b08c-b982c2a4b617/" TargetMode="External" Id="rId1896"/><Relationship Type="http://schemas.openxmlformats.org/officeDocument/2006/relationships/hyperlink" Target="https://www.commcarehq.org/a/caris-test/reports/form_data/1a97e35d-b72d-495a-ad4e-1f91e13a5d82/" TargetMode="External" Id="rId1897"/><Relationship Type="http://schemas.openxmlformats.org/officeDocument/2006/relationships/hyperlink" Target="https://www.commcarehq.org/a/caris-test/reports/form_data/069405cd-2607-4ee3-8295-58a4667f3c0d/" TargetMode="External" Id="rId1898"/><Relationship Type="http://schemas.openxmlformats.org/officeDocument/2006/relationships/hyperlink" Target="https://www.commcarehq.org/a/caris-test/reports/form_data/0ff9e4e1-91a1-45e9-b4ca-7f30ee9c1601/" TargetMode="External" Id="rId1899"/><Relationship Type="http://schemas.openxmlformats.org/officeDocument/2006/relationships/hyperlink" Target="https://www.commcarehq.org/a/caris-test/reports/form_data/d08e3c63-ffd2-49eb-8add-3c42ac7e52ec/" TargetMode="External" Id="rId1900"/><Relationship Type="http://schemas.openxmlformats.org/officeDocument/2006/relationships/hyperlink" Target="https://www.commcarehq.org/a/caris-test/reports/form_data/282efc32-b059-47db-ace1-354f6d4153cc/" TargetMode="External" Id="rId1901"/><Relationship Type="http://schemas.openxmlformats.org/officeDocument/2006/relationships/hyperlink" Target="https://www.commcarehq.org/a/caris-test/reports/form_data/deb9e038-402a-43af-8050-943530a12b42/" TargetMode="External" Id="rId1902"/><Relationship Type="http://schemas.openxmlformats.org/officeDocument/2006/relationships/hyperlink" Target="https://www.commcarehq.org/a/caris-test/reports/form_data/face28d0-4fb0-4cf5-bc3d-67973a454e62/" TargetMode="External" Id="rId1903"/><Relationship Type="http://schemas.openxmlformats.org/officeDocument/2006/relationships/hyperlink" Target="https://www.commcarehq.org/a/caris-test/reports/form_data/c2376ae2-58fa-44c5-808e-9fe57e405ec9/" TargetMode="External" Id="rId1904"/><Relationship Type="http://schemas.openxmlformats.org/officeDocument/2006/relationships/hyperlink" Target="https://www.commcarehq.org/a/caris-test/reports/form_data/a9c9197e-9916-487b-8740-19d7611259f3/" TargetMode="External" Id="rId1905"/><Relationship Type="http://schemas.openxmlformats.org/officeDocument/2006/relationships/hyperlink" Target="https://www.commcarehq.org/a/caris-test/reports/form_data/4b8045f5-1c10-46d5-965c-e304a59de864/" TargetMode="External" Id="rId1906"/><Relationship Type="http://schemas.openxmlformats.org/officeDocument/2006/relationships/hyperlink" Target="https://www.commcarehq.org/a/caris-test/reports/form_data/5a226563-a849-4190-9200-0aec97306cde/" TargetMode="External" Id="rId1907"/><Relationship Type="http://schemas.openxmlformats.org/officeDocument/2006/relationships/hyperlink" Target="https://www.commcarehq.org/a/caris-test/reports/form_data/97025771-401f-4052-9865-7395d2154e35/" TargetMode="External" Id="rId1908"/><Relationship Type="http://schemas.openxmlformats.org/officeDocument/2006/relationships/hyperlink" Target="https://www.commcarehq.org/a/caris-test/reports/form_data/03abc1ba-256e-46c4-9ac0-e9cdaf5b52a0/" TargetMode="External" Id="rId1909"/><Relationship Type="http://schemas.openxmlformats.org/officeDocument/2006/relationships/hyperlink" Target="https://www.commcarehq.org/a/caris-test/reports/form_data/7d544754-c9e9-4b7c-bc08-d84999fcd3ba/" TargetMode="External" Id="rId1910"/><Relationship Type="http://schemas.openxmlformats.org/officeDocument/2006/relationships/hyperlink" Target="https://www.commcarehq.org/a/caris-test/reports/form_data/5845cd44-b2db-43b2-8d16-dc2364060028/" TargetMode="External" Id="rId1911"/><Relationship Type="http://schemas.openxmlformats.org/officeDocument/2006/relationships/hyperlink" Target="https://www.commcarehq.org/a/caris-test/reports/form_data/34c8d634-aa5c-45a2-8a72-da6bdf53ac51/" TargetMode="External" Id="rId1912"/><Relationship Type="http://schemas.openxmlformats.org/officeDocument/2006/relationships/hyperlink" Target="https://www.commcarehq.org/a/caris-test/reports/form_data/f5ca6df0-f9ef-4e85-af4a-ae08de7236be/" TargetMode="External" Id="rId1913"/><Relationship Type="http://schemas.openxmlformats.org/officeDocument/2006/relationships/hyperlink" Target="https://www.commcarehq.org/a/caris-test/reports/form_data/22fa42f8-5f4a-47a6-a2f0-9094551205f4/" TargetMode="External" Id="rId1914"/><Relationship Type="http://schemas.openxmlformats.org/officeDocument/2006/relationships/hyperlink" Target="https://www.commcarehq.org/a/caris-test/reports/form_data/7089e6a5-ebaa-4ecf-8587-eab035daa41c/" TargetMode="External" Id="rId1915"/><Relationship Type="http://schemas.openxmlformats.org/officeDocument/2006/relationships/hyperlink" Target="https://www.commcarehq.org/a/caris-test/reports/form_data/daa53e87-b596-40bd-b7a9-58f180022ddf/" TargetMode="External" Id="rId1916"/><Relationship Type="http://schemas.openxmlformats.org/officeDocument/2006/relationships/hyperlink" Target="https://www.commcarehq.org/a/caris-test/reports/form_data/01d32e82-60dd-4cb8-b4a8-a731167a505c/" TargetMode="External" Id="rId1917"/><Relationship Type="http://schemas.openxmlformats.org/officeDocument/2006/relationships/hyperlink" Target="https://www.commcarehq.org/a/caris-test/reports/form_data/1f0babdb-bd6d-4458-b8f6-a022f0049d6a/" TargetMode="External" Id="rId1918"/><Relationship Type="http://schemas.openxmlformats.org/officeDocument/2006/relationships/hyperlink" Target="https://www.commcarehq.org/a/caris-test/reports/form_data/4dc14ab7-befc-4719-9ec1-61fe6afe3b7d/" TargetMode="External" Id="rId1919"/><Relationship Type="http://schemas.openxmlformats.org/officeDocument/2006/relationships/hyperlink" Target="https://www.commcarehq.org/a/caris-test/reports/form_data/e585913e-5139-4ca8-96c1-01c3faca8e2d/" TargetMode="External" Id="rId1920"/><Relationship Type="http://schemas.openxmlformats.org/officeDocument/2006/relationships/hyperlink" Target="https://www.commcarehq.org/a/caris-test/reports/form_data/4dc268e1-bcd8-4be6-a90c-8d4a325ce7f6/" TargetMode="External" Id="rId1921"/><Relationship Type="http://schemas.openxmlformats.org/officeDocument/2006/relationships/hyperlink" Target="https://www.commcarehq.org/a/caris-test/reports/form_data/7a1d3d9d-a4e8-4092-993c-b3e19f03c48a/" TargetMode="External" Id="rId1922"/><Relationship Type="http://schemas.openxmlformats.org/officeDocument/2006/relationships/hyperlink" Target="https://www.commcarehq.org/a/caris-test/reports/form_data/f0554345-7ef9-497c-843f-275840a65348/" TargetMode="External" Id="rId1923"/><Relationship Type="http://schemas.openxmlformats.org/officeDocument/2006/relationships/hyperlink" Target="https://www.commcarehq.org/a/caris-test/reports/form_data/9705b1a6-43bf-403c-a3cb-32ed0b316a47/" TargetMode="External" Id="rId1924"/><Relationship Type="http://schemas.openxmlformats.org/officeDocument/2006/relationships/hyperlink" Target="https://www.commcarehq.org/a/caris-test/reports/form_data/4da25c14-9389-4ab3-be2c-c25ad531af9f/" TargetMode="External" Id="rId1925"/><Relationship Type="http://schemas.openxmlformats.org/officeDocument/2006/relationships/hyperlink" Target="https://www.commcarehq.org/a/caris-test/reports/form_data/f9d02b0f-0e56-462f-855a-2946aed3f5b3/" TargetMode="External" Id="rId1926"/><Relationship Type="http://schemas.openxmlformats.org/officeDocument/2006/relationships/hyperlink" Target="https://www.commcarehq.org/a/caris-test/reports/form_data/76c85345-f0d9-422e-a01f-44a834541608/" TargetMode="External" Id="rId1927"/><Relationship Type="http://schemas.openxmlformats.org/officeDocument/2006/relationships/hyperlink" Target="https://www.commcarehq.org/a/caris-test/reports/form_data/44152122-285b-4845-8a21-744fc118a964/" TargetMode="External" Id="rId1928"/><Relationship Type="http://schemas.openxmlformats.org/officeDocument/2006/relationships/hyperlink" Target="https://www.commcarehq.org/a/caris-test/reports/form_data/76e2be25-b80d-4950-8db1-bd5ad97c46e9/" TargetMode="External" Id="rId1929"/><Relationship Type="http://schemas.openxmlformats.org/officeDocument/2006/relationships/hyperlink" Target="https://www.commcarehq.org/a/caris-test/reports/form_data/a3296033-c47b-43b3-8af1-3582fb2ca251/" TargetMode="External" Id="rId1930"/><Relationship Type="http://schemas.openxmlformats.org/officeDocument/2006/relationships/hyperlink" Target="https://www.commcarehq.org/a/caris-test/reports/form_data/61fd7996-9110-46fa-b5e3-e21076965680/" TargetMode="External" Id="rId1931"/><Relationship Type="http://schemas.openxmlformats.org/officeDocument/2006/relationships/hyperlink" Target="https://www.commcarehq.org/a/caris-test/reports/form_data/b8b9ec11-9645-43be-b83f-a2c3ac2da3c0/" TargetMode="External" Id="rId1932"/><Relationship Type="http://schemas.openxmlformats.org/officeDocument/2006/relationships/hyperlink" Target="https://www.commcarehq.org/a/caris-test/reports/form_data/c4c3b955-76ee-4528-b4ea-82bd68b89da7/" TargetMode="External" Id="rId1933"/><Relationship Type="http://schemas.openxmlformats.org/officeDocument/2006/relationships/hyperlink" Target="https://www.commcarehq.org/a/caris-test/reports/form_data/a90eee97-33b0-4cdc-852d-ec07c193aeb1/" TargetMode="External" Id="rId1934"/><Relationship Type="http://schemas.openxmlformats.org/officeDocument/2006/relationships/hyperlink" Target="https://www.commcarehq.org/a/caris-test/reports/form_data/ac70e93e-84ae-4c8a-8de3-7bea11d15edb/" TargetMode="External" Id="rId1935"/><Relationship Type="http://schemas.openxmlformats.org/officeDocument/2006/relationships/hyperlink" Target="https://www.commcarehq.org/a/caris-test/reports/form_data/9adfb07f-ba98-4b57-9d24-5fddecabbfd8/" TargetMode="External" Id="rId1936"/><Relationship Type="http://schemas.openxmlformats.org/officeDocument/2006/relationships/hyperlink" Target="https://www.commcarehq.org/a/caris-test/reports/form_data/270e2c53-07ed-4a38-8036-c9e455602f47/" TargetMode="External" Id="rId1937"/><Relationship Type="http://schemas.openxmlformats.org/officeDocument/2006/relationships/hyperlink" Target="https://www.commcarehq.org/a/caris-test/reports/form_data/acd577b8-0a52-4c2e-bd6d-ad8ed15b9c64/" TargetMode="External" Id="rId1938"/><Relationship Type="http://schemas.openxmlformats.org/officeDocument/2006/relationships/hyperlink" Target="https://www.commcarehq.org/a/caris-test/reports/form_data/a3d47dfa-6f60-4e2c-8f44-ff993f5f6938/" TargetMode="External" Id="rId1939"/><Relationship Type="http://schemas.openxmlformats.org/officeDocument/2006/relationships/hyperlink" Target="https://www.commcarehq.org/a/caris-test/reports/form_data/9a425231-c9d3-4618-84d4-984d8451eb56/" TargetMode="External" Id="rId1940"/><Relationship Type="http://schemas.openxmlformats.org/officeDocument/2006/relationships/hyperlink" Target="https://www.commcarehq.org/a/caris-test/reports/form_data/a30ad05b-4094-4ab2-b645-678bce897ac0/" TargetMode="External" Id="rId1941"/><Relationship Type="http://schemas.openxmlformats.org/officeDocument/2006/relationships/hyperlink" Target="https://www.commcarehq.org/a/caris-test/reports/form_data/5e05c1e2-649d-403a-ac60-0bfd0dd584ae/" TargetMode="External" Id="rId1942"/><Relationship Type="http://schemas.openxmlformats.org/officeDocument/2006/relationships/hyperlink" Target="https://www.commcarehq.org/a/caris-test/reports/form_data/a03ccbdd-744f-4067-b197-283441c643c5/" TargetMode="External" Id="rId1943"/><Relationship Type="http://schemas.openxmlformats.org/officeDocument/2006/relationships/hyperlink" Target="https://www.commcarehq.org/a/caris-test/reports/form_data/c8cbc223-eff7-431f-8a57-84c34ee04aa3/" TargetMode="External" Id="rId1944"/><Relationship Type="http://schemas.openxmlformats.org/officeDocument/2006/relationships/hyperlink" Target="https://www.commcarehq.org/a/caris-test/reports/form_data/08f02d07-fba9-4510-82cb-6445623c833c/" TargetMode="External" Id="rId1945"/><Relationship Type="http://schemas.openxmlformats.org/officeDocument/2006/relationships/hyperlink" Target="https://www.commcarehq.org/a/caris-test/reports/form_data/345fb41b-5331-4bee-9627-16efbc970bce/" TargetMode="External" Id="rId1946"/><Relationship Type="http://schemas.openxmlformats.org/officeDocument/2006/relationships/hyperlink" Target="https://www.commcarehq.org/a/caris-test/reports/form_data/8710ad6e-12a8-425f-b2b2-c0c3f7b1071e/" TargetMode="External" Id="rId1947"/><Relationship Type="http://schemas.openxmlformats.org/officeDocument/2006/relationships/hyperlink" Target="https://www.commcarehq.org/a/caris-test/reports/form_data/5324e9f2-cf68-4a74-aa7a-cb09f319dd0a/" TargetMode="External" Id="rId1948"/><Relationship Type="http://schemas.openxmlformats.org/officeDocument/2006/relationships/hyperlink" Target="https://www.commcarehq.org/a/caris-test/reports/form_data/c48c284c-ed82-4cd9-be7a-4dd83522a261/" TargetMode="External" Id="rId1949"/><Relationship Type="http://schemas.openxmlformats.org/officeDocument/2006/relationships/hyperlink" Target="https://www.commcarehq.org/a/caris-test/reports/form_data/45b05b32-9b5d-477d-84f5-2499c35e2c2a/" TargetMode="External" Id="rId1950"/><Relationship Type="http://schemas.openxmlformats.org/officeDocument/2006/relationships/hyperlink" Target="https://www.commcarehq.org/a/caris-test/reports/form_data/65255056-9485-47fb-9b2a-093c43a46202/" TargetMode="External" Id="rId1951"/><Relationship Type="http://schemas.openxmlformats.org/officeDocument/2006/relationships/hyperlink" Target="https://www.commcarehq.org/a/caris-test/reports/form_data/7ee419f2-4c7c-43c8-8d13-c3806f0ad286/" TargetMode="External" Id="rId1952"/><Relationship Type="http://schemas.openxmlformats.org/officeDocument/2006/relationships/hyperlink" Target="https://www.commcarehq.org/a/caris-test/reports/form_data/77d45aed-876f-4f63-922f-b3bc32bb7cb2/" TargetMode="External" Id="rId1953"/><Relationship Type="http://schemas.openxmlformats.org/officeDocument/2006/relationships/hyperlink" Target="https://www.commcarehq.org/a/caris-test/reports/form_data/47dce746-b134-431f-9a9c-0d457b9dbfa2/" TargetMode="External" Id="rId1954"/><Relationship Type="http://schemas.openxmlformats.org/officeDocument/2006/relationships/hyperlink" Target="https://www.commcarehq.org/a/caris-test/reports/form_data/577f380a-67f3-4086-9b26-354912faebad/" TargetMode="External" Id="rId1955"/><Relationship Type="http://schemas.openxmlformats.org/officeDocument/2006/relationships/hyperlink" Target="https://www.commcarehq.org/a/caris-test/reports/form_data/70b09f40-4151-452b-b3f9-6bb75d0fddba/" TargetMode="External" Id="rId1956"/><Relationship Type="http://schemas.openxmlformats.org/officeDocument/2006/relationships/hyperlink" Target="https://www.commcarehq.org/a/caris-test/reports/form_data/35d40c2f-fab4-480a-97d0-897bc53397e8/" TargetMode="External" Id="rId1957"/><Relationship Type="http://schemas.openxmlformats.org/officeDocument/2006/relationships/hyperlink" Target="https://www.commcarehq.org/a/caris-test/reports/form_data/7389c06a-314d-4c86-9db8-726dc80ea471/" TargetMode="External" Id="rId1958"/><Relationship Type="http://schemas.openxmlformats.org/officeDocument/2006/relationships/hyperlink" Target="https://www.commcarehq.org/a/caris-test/reports/form_data/1080b141-cf02-4c78-8017-5d9aa1531fab/" TargetMode="External" Id="rId1959"/><Relationship Type="http://schemas.openxmlformats.org/officeDocument/2006/relationships/hyperlink" Target="https://www.commcarehq.org/a/caris-test/reports/form_data/d4b28ae9-a695-4191-818b-061a70a8ce79/" TargetMode="External" Id="rId1960"/><Relationship Type="http://schemas.openxmlformats.org/officeDocument/2006/relationships/hyperlink" Target="https://www.commcarehq.org/a/caris-test/reports/form_data/92f4398a-3f1d-4c4d-a432-153a1aa2bfa4/" TargetMode="External" Id="rId1961"/><Relationship Type="http://schemas.openxmlformats.org/officeDocument/2006/relationships/hyperlink" Target="https://www.commcarehq.org/a/caris-test/reports/form_data/5521d549-992a-4078-b7c7-11f3155fb887/" TargetMode="External" Id="rId1962"/><Relationship Type="http://schemas.openxmlformats.org/officeDocument/2006/relationships/hyperlink" Target="https://www.commcarehq.org/a/caris-test/reports/form_data/b6f77439-3e29-41a1-ab67-eba7fc52dc73/" TargetMode="External" Id="rId1963"/><Relationship Type="http://schemas.openxmlformats.org/officeDocument/2006/relationships/hyperlink" Target="https://www.commcarehq.org/a/caris-test/reports/form_data/fcbcaa89-cb2d-4b9b-8787-1fc4227c44e2/" TargetMode="External" Id="rId1964"/><Relationship Type="http://schemas.openxmlformats.org/officeDocument/2006/relationships/hyperlink" Target="https://www.commcarehq.org/a/caris-test/reports/form_data/f354a971-aa53-4d78-a8ba-286540140772/" TargetMode="External" Id="rId1965"/><Relationship Type="http://schemas.openxmlformats.org/officeDocument/2006/relationships/hyperlink" Target="https://www.commcarehq.org/a/caris-test/reports/form_data/26f69705-e85a-444a-b494-caed1ddf8a10/" TargetMode="External" Id="rId1966"/><Relationship Type="http://schemas.openxmlformats.org/officeDocument/2006/relationships/hyperlink" Target="https://www.commcarehq.org/a/caris-test/reports/form_data/1ebbc1fa-b5d0-41e8-aa81-b95738e42898/" TargetMode="External" Id="rId1967"/><Relationship Type="http://schemas.openxmlformats.org/officeDocument/2006/relationships/hyperlink" Target="https://www.commcarehq.org/a/caris-test/reports/form_data/222b2d82-5752-4989-9e34-c8377904b71f/" TargetMode="External" Id="rId1968"/><Relationship Type="http://schemas.openxmlformats.org/officeDocument/2006/relationships/hyperlink" Target="https://www.commcarehq.org/a/caris-test/reports/form_data/109858db-72c3-4a75-9550-b5f631d0db49/" TargetMode="External" Id="rId1969"/><Relationship Type="http://schemas.openxmlformats.org/officeDocument/2006/relationships/hyperlink" Target="https://www.commcarehq.org/a/caris-test/reports/form_data/f48030d3-54e4-4166-980d-e895bcdb9c7c/" TargetMode="External" Id="rId1970"/><Relationship Type="http://schemas.openxmlformats.org/officeDocument/2006/relationships/hyperlink" Target="https://www.commcarehq.org/a/caris-test/reports/form_data/7fa29009-d43c-4856-992c-eae7616425f8/" TargetMode="External" Id="rId1971"/><Relationship Type="http://schemas.openxmlformats.org/officeDocument/2006/relationships/hyperlink" Target="https://www.commcarehq.org/a/caris-test/reports/form_data/7fd20992-af26-4b21-b2d0-156842c79ec2/" TargetMode="External" Id="rId1972"/><Relationship Type="http://schemas.openxmlformats.org/officeDocument/2006/relationships/hyperlink" Target="https://www.commcarehq.org/a/caris-test/reports/form_data/1ef49fe3-b863-4384-84ac-0e4c14b533fb/" TargetMode="External" Id="rId1973"/><Relationship Type="http://schemas.openxmlformats.org/officeDocument/2006/relationships/hyperlink" Target="https://www.commcarehq.org/a/caris-test/reports/form_data/22e2d6e9-2276-412b-ac45-54c1102ddefe/" TargetMode="External" Id="rId1974"/><Relationship Type="http://schemas.openxmlformats.org/officeDocument/2006/relationships/hyperlink" Target="https://www.commcarehq.org/a/caris-test/reports/form_data/8bfbc6d0-585f-4007-86a6-4fe87accb586/" TargetMode="External" Id="rId1975"/><Relationship Type="http://schemas.openxmlformats.org/officeDocument/2006/relationships/hyperlink" Target="https://www.commcarehq.org/a/caris-test/reports/form_data/84f2e9ef-179b-43c1-8a68-4511697211c6/" TargetMode="External" Id="rId1976"/><Relationship Type="http://schemas.openxmlformats.org/officeDocument/2006/relationships/hyperlink" Target="https://www.commcarehq.org/a/caris-test/reports/form_data/635521bf-580b-4607-8b45-47be022a33f0/" TargetMode="External" Id="rId1977"/><Relationship Type="http://schemas.openxmlformats.org/officeDocument/2006/relationships/hyperlink" Target="https://www.commcarehq.org/a/caris-test/reports/form_data/d066a1f3-edd7-42a2-8819-aa350950bd2d/" TargetMode="External" Id="rId1978"/><Relationship Type="http://schemas.openxmlformats.org/officeDocument/2006/relationships/hyperlink" Target="https://www.commcarehq.org/a/caris-test/reports/form_data/c5b62401-9087-4ac6-a5ef-323ffe437880/" TargetMode="External" Id="rId1979"/><Relationship Type="http://schemas.openxmlformats.org/officeDocument/2006/relationships/hyperlink" Target="https://www.commcarehq.org/a/caris-test/reports/form_data/10c88183-af97-4031-9182-579e55cee5cd/" TargetMode="External" Id="rId1980"/><Relationship Type="http://schemas.openxmlformats.org/officeDocument/2006/relationships/hyperlink" Target="https://www.commcarehq.org/a/caris-test/reports/form_data/81aeb7c6-9747-491b-b385-3d6dced29352/" TargetMode="External" Id="rId1981"/><Relationship Type="http://schemas.openxmlformats.org/officeDocument/2006/relationships/hyperlink" Target="https://www.commcarehq.org/a/caris-test/reports/form_data/10f5594e-fb22-4938-89cd-211fe70c937f/" TargetMode="External" Id="rId1982"/><Relationship Type="http://schemas.openxmlformats.org/officeDocument/2006/relationships/hyperlink" Target="https://www.commcarehq.org/a/caris-test/reports/form_data/52dd81e2-6eeb-4153-9248-57e3c15f2c59/" TargetMode="External" Id="rId1983"/><Relationship Type="http://schemas.openxmlformats.org/officeDocument/2006/relationships/hyperlink" Target="https://www.commcarehq.org/a/caris-test/reports/form_data/e92bfc10-9d0f-44da-a404-71f02ed64cdb/" TargetMode="External" Id="rId1984"/><Relationship Type="http://schemas.openxmlformats.org/officeDocument/2006/relationships/hyperlink" Target="https://www.commcarehq.org/a/caris-test/reports/form_data/9aedad0f-3ff2-440e-9835-fea491a08584/" TargetMode="External" Id="rId1985"/><Relationship Type="http://schemas.openxmlformats.org/officeDocument/2006/relationships/hyperlink" Target="https://www.commcarehq.org/a/caris-test/reports/form_data/f11e924b-93d8-4feb-ae4a-1729c276c043/" TargetMode="External" Id="rId1986"/><Relationship Type="http://schemas.openxmlformats.org/officeDocument/2006/relationships/hyperlink" Target="https://www.commcarehq.org/a/caris-test/reports/form_data/5f35f7f8-22e2-4c73-92c1-d18eaec5861b/" TargetMode="External" Id="rId1987"/><Relationship Type="http://schemas.openxmlformats.org/officeDocument/2006/relationships/hyperlink" Target="https://www.commcarehq.org/a/caris-test/reports/form_data/556a8176-f9f7-44b2-8c12-c1a26c33553c/" TargetMode="External" Id="rId1988"/><Relationship Type="http://schemas.openxmlformats.org/officeDocument/2006/relationships/hyperlink" Target="https://www.commcarehq.org/a/caris-test/reports/form_data/94b13c99-21ad-4880-a2cc-f94017ef26f5/" TargetMode="External" Id="rId1989"/><Relationship Type="http://schemas.openxmlformats.org/officeDocument/2006/relationships/hyperlink" Target="https://www.commcarehq.org/a/caris-test/reports/form_data/72cc7686-09cc-45fd-9904-76ed3d5b94e8/" TargetMode="External" Id="rId1990"/><Relationship Type="http://schemas.openxmlformats.org/officeDocument/2006/relationships/hyperlink" Target="https://www.commcarehq.org/a/caris-test/reports/form_data/75b87fb3-a0b6-4cf3-aae2-0875084f6a3a/" TargetMode="External" Id="rId1991"/><Relationship Type="http://schemas.openxmlformats.org/officeDocument/2006/relationships/hyperlink" Target="https://www.commcarehq.org/a/caris-test/reports/form_data/39760130-aace-4cfb-90f9-dcb346c0ca1a/" TargetMode="External" Id="rId1992"/><Relationship Type="http://schemas.openxmlformats.org/officeDocument/2006/relationships/hyperlink" Target="https://www.commcarehq.org/a/caris-test/reports/form_data/dd60bf5c-da80-4dd3-aece-a6fa38ac92b0/" TargetMode="External" Id="rId1993"/><Relationship Type="http://schemas.openxmlformats.org/officeDocument/2006/relationships/hyperlink" Target="https://www.commcarehq.org/a/caris-test/reports/form_data/291498c7-33b3-49a2-88bf-84335e94834b/" TargetMode="External" Id="rId1994"/><Relationship Type="http://schemas.openxmlformats.org/officeDocument/2006/relationships/hyperlink" Target="https://www.commcarehq.org/a/caris-test/reports/form_data/c3ac58ca-8e00-451d-92af-d56235772aed/" TargetMode="External" Id="rId1995"/><Relationship Type="http://schemas.openxmlformats.org/officeDocument/2006/relationships/hyperlink" Target="https://www.commcarehq.org/a/caris-test/reports/form_data/2dff4a13-3ac8-471d-97c6-6b50cd7bd8ae/" TargetMode="External" Id="rId1996"/><Relationship Type="http://schemas.openxmlformats.org/officeDocument/2006/relationships/hyperlink" Target="https://www.commcarehq.org/a/caris-test/reports/form_data/10739420-5636-4b9c-9724-b3ad01d2a15c/" TargetMode="External" Id="rId1997"/><Relationship Type="http://schemas.openxmlformats.org/officeDocument/2006/relationships/hyperlink" Target="https://www.commcarehq.org/a/caris-test/reports/form_data/5950ae34-7852-4be0-9d77-fea76cc54de7/" TargetMode="External" Id="rId1998"/><Relationship Type="http://schemas.openxmlformats.org/officeDocument/2006/relationships/hyperlink" Target="https://www.commcarehq.org/a/caris-test/reports/form_data/0c628d5d-7240-4e7e-8012-92fdf4454666/" TargetMode="External" Id="rId1999"/><Relationship Type="http://schemas.openxmlformats.org/officeDocument/2006/relationships/hyperlink" Target="https://www.commcarehq.org/a/caris-test/reports/form_data/e172e514-9204-49d6-a349-8dffd4e5823e/" TargetMode="External" Id="rId2000"/><Relationship Type="http://schemas.openxmlformats.org/officeDocument/2006/relationships/hyperlink" Target="https://www.commcarehq.org/a/caris-test/reports/form_data/5c0e3fa3-944f-408d-bbb5-aa0637bc94f1/" TargetMode="External" Id="rId2001"/><Relationship Type="http://schemas.openxmlformats.org/officeDocument/2006/relationships/hyperlink" Target="https://www.commcarehq.org/a/caris-test/reports/form_data/b62d7488-adf5-41e3-a5f6-87f335ae78a0/" TargetMode="External" Id="rId2002"/><Relationship Type="http://schemas.openxmlformats.org/officeDocument/2006/relationships/hyperlink" Target="https://www.commcarehq.org/a/caris-test/reports/form_data/610bd6d1-0865-488f-b324-c25fa7623f31/" TargetMode="External" Id="rId2003"/><Relationship Type="http://schemas.openxmlformats.org/officeDocument/2006/relationships/hyperlink" Target="https://www.commcarehq.org/a/caris-test/reports/form_data/d40d3aea-72c9-4560-9860-07728be993e7/" TargetMode="External" Id="rId2004"/><Relationship Type="http://schemas.openxmlformats.org/officeDocument/2006/relationships/hyperlink" Target="https://www.commcarehq.org/a/caris-test/reports/form_data/33106435-a543-4fa2-bf20-aab39654643d/" TargetMode="External" Id="rId2005"/><Relationship Type="http://schemas.openxmlformats.org/officeDocument/2006/relationships/hyperlink" Target="https://www.commcarehq.org/a/caris-test/reports/form_data/009d5762-c7a1-4d2e-a574-5ae536e202d7/" TargetMode="External" Id="rId2006"/><Relationship Type="http://schemas.openxmlformats.org/officeDocument/2006/relationships/hyperlink" Target="https://www.commcarehq.org/a/caris-test/reports/form_data/05ccbdda-5a70-446e-bb47-6a3d40067e43/" TargetMode="External" Id="rId2007"/><Relationship Type="http://schemas.openxmlformats.org/officeDocument/2006/relationships/hyperlink" Target="https://www.commcarehq.org/a/caris-test/reports/form_data/d9533b90-4a3a-4bda-93da-63810a436b25/" TargetMode="External" Id="rId2008"/><Relationship Type="http://schemas.openxmlformats.org/officeDocument/2006/relationships/hyperlink" Target="https://www.commcarehq.org/a/caris-test/reports/form_data/3f2d1f91-e049-471c-bbf6-20f307ddd5b1/" TargetMode="External" Id="rId2009"/><Relationship Type="http://schemas.openxmlformats.org/officeDocument/2006/relationships/hyperlink" Target="https://www.commcarehq.org/a/caris-test/reports/form_data/448c93cd-72cc-42ed-a4b7-58464db91e36/" TargetMode="External" Id="rId2010"/><Relationship Type="http://schemas.openxmlformats.org/officeDocument/2006/relationships/hyperlink" Target="https://www.commcarehq.org/a/caris-test/reports/form_data/c56a804e-5e31-4372-9700-866884e03a9c/" TargetMode="External" Id="rId2011"/><Relationship Type="http://schemas.openxmlformats.org/officeDocument/2006/relationships/hyperlink" Target="https://www.commcarehq.org/a/caris-test/reports/form_data/858e0398-8b73-4052-bd65-e7f5e7334cd3/" TargetMode="External" Id="rId2012"/><Relationship Type="http://schemas.openxmlformats.org/officeDocument/2006/relationships/hyperlink" Target="https://www.commcarehq.org/a/caris-test/reports/form_data/a4862c37-c4b6-4692-a78b-774b7a5c8ca1/" TargetMode="External" Id="rId2013"/><Relationship Type="http://schemas.openxmlformats.org/officeDocument/2006/relationships/hyperlink" Target="https://www.commcarehq.org/a/caris-test/reports/form_data/eb9b6f9b-804b-41c4-ab00-02f24b0d28b5/" TargetMode="External" Id="rId2014"/><Relationship Type="http://schemas.openxmlformats.org/officeDocument/2006/relationships/hyperlink" Target="https://www.commcarehq.org/a/caris-test/reports/form_data/b4853dcb-397a-48da-8dda-828a30ed6d21/" TargetMode="External" Id="rId2015"/><Relationship Type="http://schemas.openxmlformats.org/officeDocument/2006/relationships/hyperlink" Target="https://www.commcarehq.org/a/caris-test/reports/form_data/80a07468-e56c-4ad0-a08c-0b67c9fca99f/" TargetMode="External" Id="rId2016"/><Relationship Type="http://schemas.openxmlformats.org/officeDocument/2006/relationships/hyperlink" Target="https://www.commcarehq.org/a/caris-test/reports/form_data/7bb3b939-6f70-4825-8df5-ae22314e83ca/" TargetMode="External" Id="rId2017"/><Relationship Type="http://schemas.openxmlformats.org/officeDocument/2006/relationships/hyperlink" Target="https://www.commcarehq.org/a/caris-test/reports/form_data/e827cde8-5248-4d4d-ae32-dc3f4e7e109e/" TargetMode="External" Id="rId2018"/><Relationship Type="http://schemas.openxmlformats.org/officeDocument/2006/relationships/hyperlink" Target="https://www.commcarehq.org/a/caris-test/reports/form_data/8b6994c4-3718-4c93-859d-790b47531327/" TargetMode="External" Id="rId2019"/><Relationship Type="http://schemas.openxmlformats.org/officeDocument/2006/relationships/hyperlink" Target="https://www.commcarehq.org/a/caris-test/reports/form_data/84430ce7-98e7-408b-aecf-94cfd3439130/" TargetMode="External" Id="rId2020"/><Relationship Type="http://schemas.openxmlformats.org/officeDocument/2006/relationships/hyperlink" Target="https://www.commcarehq.org/a/caris-test/reports/form_data/d9809435-34d7-4601-a70a-b366e44cefe1/" TargetMode="External" Id="rId2021"/><Relationship Type="http://schemas.openxmlformats.org/officeDocument/2006/relationships/hyperlink" Target="https://www.commcarehq.org/a/caris-test/reports/form_data/9a6b9efc-8839-4cd8-914b-8751370424a2/" TargetMode="External" Id="rId2022"/><Relationship Type="http://schemas.openxmlformats.org/officeDocument/2006/relationships/hyperlink" Target="https://www.commcarehq.org/a/caris-test/reports/form_data/a9e342ae-1be8-442d-b0be-77c24d3ee245/" TargetMode="External" Id="rId2023"/><Relationship Type="http://schemas.openxmlformats.org/officeDocument/2006/relationships/hyperlink" Target="https://www.commcarehq.org/a/caris-test/reports/form_data/5ca36eb0-47c7-40b6-ba0e-f4c7eed36865/" TargetMode="External" Id="rId2024"/><Relationship Type="http://schemas.openxmlformats.org/officeDocument/2006/relationships/hyperlink" Target="https://www.commcarehq.org/a/caris-test/reports/form_data/d8f44619-1f00-4f0e-8136-00588be9d244/" TargetMode="External" Id="rId2025"/><Relationship Type="http://schemas.openxmlformats.org/officeDocument/2006/relationships/hyperlink" Target="https://www.commcarehq.org/a/caris-test/reports/form_data/7076601a-8898-4183-b7e1-089102f16a7c/" TargetMode="External" Id="rId2026"/><Relationship Type="http://schemas.openxmlformats.org/officeDocument/2006/relationships/hyperlink" Target="https://www.commcarehq.org/a/caris-test/reports/form_data/30aaeac1-0592-4be5-a632-6bf0c53a986f/" TargetMode="External" Id="rId2027"/><Relationship Type="http://schemas.openxmlformats.org/officeDocument/2006/relationships/hyperlink" Target="https://www.commcarehq.org/a/caris-test/reports/form_data/9aeb7afa-1dd9-439f-b6fa-34b40528dba8/" TargetMode="External" Id="rId2028"/><Relationship Type="http://schemas.openxmlformats.org/officeDocument/2006/relationships/hyperlink" Target="https://www.commcarehq.org/a/caris-test/reports/form_data/f32e9912-6b13-45fa-a03a-727c1618ab1e/" TargetMode="External" Id="rId2029"/><Relationship Type="http://schemas.openxmlformats.org/officeDocument/2006/relationships/hyperlink" Target="https://www.commcarehq.org/a/caris-test/reports/form_data/618577e9-54b6-431c-84ff-f7579c42371d/" TargetMode="External" Id="rId2030"/><Relationship Type="http://schemas.openxmlformats.org/officeDocument/2006/relationships/hyperlink" Target="https://www.commcarehq.org/a/caris-test/reports/form_data/cff2e9ed-e55e-4227-9c71-45675f7537fa/" TargetMode="External" Id="rId2031"/><Relationship Type="http://schemas.openxmlformats.org/officeDocument/2006/relationships/hyperlink" Target="https://www.commcarehq.org/a/caris-test/reports/form_data/6427e06e-4068-45cb-b1bb-9a06a2bb6a3d/" TargetMode="External" Id="rId2032"/><Relationship Type="http://schemas.openxmlformats.org/officeDocument/2006/relationships/hyperlink" Target="https://www.commcarehq.org/a/caris-test/reports/form_data/cacabd3d-3a97-4ba6-89bb-e2b31fa26df1/" TargetMode="External" Id="rId2033"/><Relationship Type="http://schemas.openxmlformats.org/officeDocument/2006/relationships/hyperlink" Target="https://www.commcarehq.org/a/caris-test/reports/form_data/5fbbcad5-be6d-4393-8f43-cfd0fd016c3d/" TargetMode="External" Id="rId2034"/><Relationship Type="http://schemas.openxmlformats.org/officeDocument/2006/relationships/hyperlink" Target="https://www.commcarehq.org/a/caris-test/reports/form_data/0bf19da3-dfdb-4b6d-93c4-0ed40f544603/" TargetMode="External" Id="rId2035"/><Relationship Type="http://schemas.openxmlformats.org/officeDocument/2006/relationships/hyperlink" Target="https://www.commcarehq.org/a/caris-test/reports/form_data/b49bfb16-31fe-44d2-b020-aed3c5589380/" TargetMode="External" Id="rId2036"/><Relationship Type="http://schemas.openxmlformats.org/officeDocument/2006/relationships/hyperlink" Target="https://www.commcarehq.org/a/caris-test/reports/form_data/733267e3-946f-46c2-82a6-49c0c45ccefe/" TargetMode="External" Id="rId2037"/><Relationship Type="http://schemas.openxmlformats.org/officeDocument/2006/relationships/hyperlink" Target="https://www.commcarehq.org/a/caris-test/reports/form_data/f83ec87e-db51-4745-a796-520d59dd5513/" TargetMode="External" Id="rId2038"/><Relationship Type="http://schemas.openxmlformats.org/officeDocument/2006/relationships/hyperlink" Target="https://www.commcarehq.org/a/caris-test/reports/form_data/f456f925-96c4-4f73-a03f-d03066dc21a4/" TargetMode="External" Id="rId2039"/><Relationship Type="http://schemas.openxmlformats.org/officeDocument/2006/relationships/hyperlink" Target="https://www.commcarehq.org/a/caris-test/reports/form_data/5cfae44c-608a-41f7-b73a-21c191ebf876/" TargetMode="External" Id="rId2040"/><Relationship Type="http://schemas.openxmlformats.org/officeDocument/2006/relationships/hyperlink" Target="https://www.commcarehq.org/a/caris-test/reports/form_data/b9b3edb9-3d5e-43ff-9a8a-f0cef5f143cd/" TargetMode="External" Id="rId2041"/><Relationship Type="http://schemas.openxmlformats.org/officeDocument/2006/relationships/hyperlink" Target="https://www.commcarehq.org/a/caris-test/reports/form_data/33cbd1eb-dbbf-493e-9dc2-2e996baae3bb/" TargetMode="External" Id="rId2042"/><Relationship Type="http://schemas.openxmlformats.org/officeDocument/2006/relationships/hyperlink" Target="https://www.commcarehq.org/a/caris-test/reports/form_data/979f7ddf-967a-4647-9206-fb43ecb8bc39/" TargetMode="External" Id="rId2043"/><Relationship Type="http://schemas.openxmlformats.org/officeDocument/2006/relationships/hyperlink" Target="https://www.commcarehq.org/a/caris-test/reports/form_data/018ecbe0-19dc-4e4b-86cc-08a6b5da3ca6/" TargetMode="External" Id="rId2044"/><Relationship Type="http://schemas.openxmlformats.org/officeDocument/2006/relationships/hyperlink" Target="https://www.commcarehq.org/a/caris-test/reports/form_data/eee6add1-18d9-4a10-b971-120063665e77/" TargetMode="External" Id="rId2045"/><Relationship Type="http://schemas.openxmlformats.org/officeDocument/2006/relationships/hyperlink" Target="https://www.commcarehq.org/a/caris-test/reports/form_data/f71010fa-404e-4388-b386-dd78ab2f7869/" TargetMode="External" Id="rId2046"/><Relationship Type="http://schemas.openxmlformats.org/officeDocument/2006/relationships/hyperlink" Target="https://www.commcarehq.org/a/caris-test/reports/form_data/8d0994d1-95ca-4a42-9c1a-6345e52ccd21/" TargetMode="External" Id="rId2047"/><Relationship Type="http://schemas.openxmlformats.org/officeDocument/2006/relationships/hyperlink" Target="https://www.commcarehq.org/a/caris-test/reports/form_data/25b64ffa-de8f-4148-b907-4155bf2ecb5b/" TargetMode="External" Id="rId2048"/><Relationship Type="http://schemas.openxmlformats.org/officeDocument/2006/relationships/hyperlink" Target="https://www.commcarehq.org/a/caris-test/reports/form_data/894a0db3-99a0-481c-9b65-e02026f29cc6/" TargetMode="External" Id="rId2049"/><Relationship Type="http://schemas.openxmlformats.org/officeDocument/2006/relationships/hyperlink" Target="https://www.commcarehq.org/a/caris-test/reports/form_data/5cd495a6-70f3-402d-ab8f-3df5f8d0a2aa/" TargetMode="External" Id="rId2050"/><Relationship Type="http://schemas.openxmlformats.org/officeDocument/2006/relationships/hyperlink" Target="https://www.commcarehq.org/a/caris-test/reports/form_data/81e2440d-9733-44f1-9c33-da0f66e38420/" TargetMode="External" Id="rId2051"/><Relationship Type="http://schemas.openxmlformats.org/officeDocument/2006/relationships/hyperlink" Target="https://www.commcarehq.org/a/caris-test/reports/form_data/f81f86b5-23cc-43e5-a758-ae3ddbc404a0/" TargetMode="External" Id="rId2052"/><Relationship Type="http://schemas.openxmlformats.org/officeDocument/2006/relationships/hyperlink" Target="https://www.commcarehq.org/a/caris-test/reports/form_data/bcf2b94d-af98-4a6c-b496-7acfe43426e0/" TargetMode="External" Id="rId2053"/><Relationship Type="http://schemas.openxmlformats.org/officeDocument/2006/relationships/hyperlink" Target="https://www.commcarehq.org/a/caris-test/reports/form_data/82508272-7e0a-4da0-9c83-182c84286b96/" TargetMode="External" Id="rId2054"/><Relationship Type="http://schemas.openxmlformats.org/officeDocument/2006/relationships/hyperlink" Target="https://www.commcarehq.org/a/caris-test/reports/form_data/aee91857-c67c-4bde-b9fd-2b692449a135/" TargetMode="External" Id="rId2055"/><Relationship Type="http://schemas.openxmlformats.org/officeDocument/2006/relationships/hyperlink" Target="https://www.commcarehq.org/a/caris-test/reports/form_data/d5c8c674-04ad-4f1c-b2cc-ab74f666299e/" TargetMode="External" Id="rId2056"/><Relationship Type="http://schemas.openxmlformats.org/officeDocument/2006/relationships/hyperlink" Target="https://www.commcarehq.org/a/caris-test/reports/form_data/75bb6f1d-363d-47ef-be55-8a7365c96bf5/" TargetMode="External" Id="rId2057"/><Relationship Type="http://schemas.openxmlformats.org/officeDocument/2006/relationships/hyperlink" Target="https://www.commcarehq.org/a/caris-test/reports/form_data/4bf66538-5429-4ba7-81a2-6b4dc3fd4bf9/" TargetMode="External" Id="rId2058"/><Relationship Type="http://schemas.openxmlformats.org/officeDocument/2006/relationships/hyperlink" Target="https://www.commcarehq.org/a/caris-test/reports/form_data/ab4d371d-eda9-48f4-8606-f59a5522a02b/" TargetMode="External" Id="rId2059"/><Relationship Type="http://schemas.openxmlformats.org/officeDocument/2006/relationships/hyperlink" Target="https://www.commcarehq.org/a/caris-test/reports/form_data/ddd6485f-3b3a-42df-8935-b0288cd77b87/" TargetMode="External" Id="rId2060"/><Relationship Type="http://schemas.openxmlformats.org/officeDocument/2006/relationships/hyperlink" Target="https://www.commcarehq.org/a/caris-test/reports/form_data/c5e910ce-a034-42bf-89ab-916519786e65/" TargetMode="External" Id="rId2061"/><Relationship Type="http://schemas.openxmlformats.org/officeDocument/2006/relationships/hyperlink" Target="https://www.commcarehq.org/a/caris-test/reports/form_data/58ebb2a4-89e1-44a3-8055-54b564c692fd/" TargetMode="External" Id="rId2062"/><Relationship Type="http://schemas.openxmlformats.org/officeDocument/2006/relationships/hyperlink" Target="https://www.commcarehq.org/a/caris-test/reports/form_data/3b9cdeae-5988-440e-8253-3dd75722360f/" TargetMode="External" Id="rId2063"/><Relationship Type="http://schemas.openxmlformats.org/officeDocument/2006/relationships/hyperlink" Target="https://www.commcarehq.org/a/caris-test/reports/form_data/f23f1dae-6ace-4cd3-8cc3-bafbb1bdbeeb/" TargetMode="External" Id="rId2064"/><Relationship Type="http://schemas.openxmlformats.org/officeDocument/2006/relationships/hyperlink" Target="https://www.commcarehq.org/a/caris-test/reports/form_data/f7187bbb-b705-46a9-b122-5d97a5f30413/" TargetMode="External" Id="rId2065"/><Relationship Type="http://schemas.openxmlformats.org/officeDocument/2006/relationships/hyperlink" Target="https://www.commcarehq.org/a/caris-test/reports/form_data/deaa4505-248a-42b1-918d-da4835460e6e/" TargetMode="External" Id="rId2066"/><Relationship Type="http://schemas.openxmlformats.org/officeDocument/2006/relationships/hyperlink" Target="https://www.commcarehq.org/a/caris-test/reports/form_data/98de6c32-e9f8-471c-8bfa-eac9776d3a63/" TargetMode="External" Id="rId2067"/><Relationship Type="http://schemas.openxmlformats.org/officeDocument/2006/relationships/hyperlink" Target="https://www.commcarehq.org/a/caris-test/reports/form_data/b91a3e98-f76c-4d04-9d41-1e038e942e7b/" TargetMode="External" Id="rId2068"/><Relationship Type="http://schemas.openxmlformats.org/officeDocument/2006/relationships/hyperlink" Target="https://www.commcarehq.org/a/caris-test/reports/form_data/30bdcbba-272f-4bea-98fe-80131c792ea6/" TargetMode="External" Id="rId2069"/><Relationship Type="http://schemas.openxmlformats.org/officeDocument/2006/relationships/hyperlink" Target="https://www.commcarehq.org/a/caris-test/reports/form_data/58f1dbeb-8f6a-4432-a99d-be3f1258b919/" TargetMode="External" Id="rId2070"/><Relationship Type="http://schemas.openxmlformats.org/officeDocument/2006/relationships/hyperlink" Target="https://www.commcarehq.org/a/caris-test/reports/form_data/c38027de-c3b6-4543-97a7-ac6c4ab852a6/" TargetMode="External" Id="rId2071"/><Relationship Type="http://schemas.openxmlformats.org/officeDocument/2006/relationships/hyperlink" Target="https://www.commcarehq.org/a/caris-test/reports/form_data/6ff0712c-831c-47b7-9085-3245aa01c0d7/" TargetMode="External" Id="rId2072"/><Relationship Type="http://schemas.openxmlformats.org/officeDocument/2006/relationships/hyperlink" Target="https://www.commcarehq.org/a/caris-test/reports/form_data/f625d440-ce9f-466c-8b38-931de86fa8f9/" TargetMode="External" Id="rId2073"/><Relationship Type="http://schemas.openxmlformats.org/officeDocument/2006/relationships/hyperlink" Target="https://www.commcarehq.org/a/caris-test/reports/form_data/4f1e4682-f9e2-4e48-a29f-91ddfb6d3069/" TargetMode="External" Id="rId2074"/><Relationship Type="http://schemas.openxmlformats.org/officeDocument/2006/relationships/hyperlink" Target="https://www.commcarehq.org/a/caris-test/reports/form_data/da552a55-e322-45fe-b32a-c6b83c010fb4/" TargetMode="External" Id="rId2075"/><Relationship Type="http://schemas.openxmlformats.org/officeDocument/2006/relationships/hyperlink" Target="https://www.commcarehq.org/a/caris-test/reports/form_data/12aa2490-0fcc-4396-a46c-818998d4ba64/" TargetMode="External" Id="rId2076"/><Relationship Type="http://schemas.openxmlformats.org/officeDocument/2006/relationships/hyperlink" Target="https://www.commcarehq.org/a/caris-test/reports/form_data/0bbc2c40-e3a9-45c0-a74d-c3fcbf3cf9ab/" TargetMode="External" Id="rId2077"/><Relationship Type="http://schemas.openxmlformats.org/officeDocument/2006/relationships/hyperlink" Target="https://www.commcarehq.org/a/caris-test/reports/form_data/39fbf692-4153-4964-a839-2d4b3376c194/" TargetMode="External" Id="rId2078"/><Relationship Type="http://schemas.openxmlformats.org/officeDocument/2006/relationships/hyperlink" Target="https://www.commcarehq.org/a/caris-test/reports/form_data/93a9f1f8-9384-4c47-9e60-079e234b76e4/" TargetMode="External" Id="rId2079"/><Relationship Type="http://schemas.openxmlformats.org/officeDocument/2006/relationships/hyperlink" Target="https://www.commcarehq.org/a/caris-test/reports/form_data/a7ae739f-8e94-4e98-9756-468831d7a180/" TargetMode="External" Id="rId2080"/><Relationship Type="http://schemas.openxmlformats.org/officeDocument/2006/relationships/hyperlink" Target="https://www.commcarehq.org/a/caris-test/reports/form_data/e2fa0ae3-3214-4694-af68-167fcf75708a/" TargetMode="External" Id="rId2081"/><Relationship Type="http://schemas.openxmlformats.org/officeDocument/2006/relationships/hyperlink" Target="https://www.commcarehq.org/a/caris-test/reports/form_data/fdb4b18b-a50b-482b-92ea-2b5ce3fe92d5/" TargetMode="External" Id="rId2082"/><Relationship Type="http://schemas.openxmlformats.org/officeDocument/2006/relationships/hyperlink" Target="https://www.commcarehq.org/a/caris-test/reports/form_data/cd32d335-1c0d-4efe-8392-a5842285b5a0/" TargetMode="External" Id="rId2083"/><Relationship Type="http://schemas.openxmlformats.org/officeDocument/2006/relationships/hyperlink" Target="https://www.commcarehq.org/a/caris-test/reports/form_data/9103f7ef-221f-4dc2-a449-8ec07fe8c236/" TargetMode="External" Id="rId2084"/><Relationship Type="http://schemas.openxmlformats.org/officeDocument/2006/relationships/hyperlink" Target="https://www.commcarehq.org/a/caris-test/reports/form_data/d151c130-ef6a-4145-8128-08e65c81e648/" TargetMode="External" Id="rId2085"/><Relationship Type="http://schemas.openxmlformats.org/officeDocument/2006/relationships/hyperlink" Target="https://www.commcarehq.org/a/caris-test/reports/form_data/bbf9e0f7-f3cb-417f-9d8d-3632596ec524/" TargetMode="External" Id="rId2086"/><Relationship Type="http://schemas.openxmlformats.org/officeDocument/2006/relationships/hyperlink" Target="https://www.commcarehq.org/a/caris-test/reports/form_data/f67fd402-4308-4972-b775-51329c51a428/" TargetMode="External" Id="rId2087"/><Relationship Type="http://schemas.openxmlformats.org/officeDocument/2006/relationships/hyperlink" Target="https://www.commcarehq.org/a/caris-test/reports/form_data/63de63bf-07fa-47b2-bc1d-11d76cfd69df/" TargetMode="External" Id="rId2088"/><Relationship Type="http://schemas.openxmlformats.org/officeDocument/2006/relationships/hyperlink" Target="https://www.commcarehq.org/a/caris-test/reports/form_data/dec137d3-4078-4126-af33-79f7144c160b/" TargetMode="External" Id="rId2089"/><Relationship Type="http://schemas.openxmlformats.org/officeDocument/2006/relationships/hyperlink" Target="https://www.commcarehq.org/a/caris-test/reports/form_data/86ee19e3-204e-4fb1-8160-7f27c2f389b6/" TargetMode="External" Id="rId2090"/><Relationship Type="http://schemas.openxmlformats.org/officeDocument/2006/relationships/hyperlink" Target="https://www.commcarehq.org/a/caris-test/reports/form_data/5c52448e-c4fa-4e32-863a-678885c54692/" TargetMode="External" Id="rId2091"/><Relationship Type="http://schemas.openxmlformats.org/officeDocument/2006/relationships/hyperlink" Target="https://www.commcarehq.org/a/caris-test/reports/form_data/1d82c632-ab32-49c0-89d9-e29e04a3b430/" TargetMode="External" Id="rId2092"/><Relationship Type="http://schemas.openxmlformats.org/officeDocument/2006/relationships/hyperlink" Target="https://www.commcarehq.org/a/caris-test/reports/form_data/4090d50e-45bd-46f4-add4-4e0643ae3a07/" TargetMode="External" Id="rId2093"/><Relationship Type="http://schemas.openxmlformats.org/officeDocument/2006/relationships/hyperlink" Target="https://www.commcarehq.org/a/caris-test/reports/form_data/7da3e8d7-8405-4054-bcf5-1675aa1bd96f/" TargetMode="External" Id="rId2094"/><Relationship Type="http://schemas.openxmlformats.org/officeDocument/2006/relationships/hyperlink" Target="https://www.commcarehq.org/a/caris-test/reports/form_data/9be32fbc-7eb7-48b1-a28e-f3839f834f2f/" TargetMode="External" Id="rId2095"/><Relationship Type="http://schemas.openxmlformats.org/officeDocument/2006/relationships/hyperlink" Target="https://www.commcarehq.org/a/caris-test/reports/form_data/c2e9b0f3-c9ae-4bf8-83ea-53c11eea0a43/" TargetMode="External" Id="rId2096"/><Relationship Type="http://schemas.openxmlformats.org/officeDocument/2006/relationships/hyperlink" Target="https://www.commcarehq.org/a/caris-test/reports/form_data/31573d06-19c6-4d31-9f30-b0b92fe3e16f/" TargetMode="External" Id="rId2097"/><Relationship Type="http://schemas.openxmlformats.org/officeDocument/2006/relationships/hyperlink" Target="https://www.commcarehq.org/a/caris-test/reports/form_data/e8e77510-5866-413e-aa07-8cc0de8a3624/" TargetMode="External" Id="rId2098"/><Relationship Type="http://schemas.openxmlformats.org/officeDocument/2006/relationships/hyperlink" Target="https://www.commcarehq.org/a/caris-test/reports/form_data/fa44f80c-332b-40f9-8db1-dd509a6d1d70/" TargetMode="External" Id="rId2099"/><Relationship Type="http://schemas.openxmlformats.org/officeDocument/2006/relationships/hyperlink" Target="https://www.commcarehq.org/a/caris-test/reports/form_data/ab19ff85-6142-48be-a290-04279a19408a/" TargetMode="External" Id="rId2100"/><Relationship Type="http://schemas.openxmlformats.org/officeDocument/2006/relationships/hyperlink" Target="https://www.commcarehq.org/a/caris-test/reports/form_data/d1fcb659-2cfb-41c0-9fd2-e10d3970c659/" TargetMode="External" Id="rId2101"/><Relationship Type="http://schemas.openxmlformats.org/officeDocument/2006/relationships/hyperlink" Target="https://www.commcarehq.org/a/caris-test/reports/form_data/e65c12aa-e0a5-44d8-b3c5-d8248841a59a/" TargetMode="External" Id="rId2102"/><Relationship Type="http://schemas.openxmlformats.org/officeDocument/2006/relationships/hyperlink" Target="https://www.commcarehq.org/a/caris-test/reports/form_data/569a999f-5a38-46ea-9f43-81f5f6f646d8/" TargetMode="External" Id="rId2103"/><Relationship Type="http://schemas.openxmlformats.org/officeDocument/2006/relationships/hyperlink" Target="https://www.commcarehq.org/a/caris-test/reports/form_data/595fd2c9-5262-4f27-8c1a-1af8f693a1a0/" TargetMode="External" Id="rId2104"/><Relationship Type="http://schemas.openxmlformats.org/officeDocument/2006/relationships/hyperlink" Target="https://www.commcarehq.org/a/caris-test/reports/form_data/ca12f5b6-b7e5-49b8-8048-cda5effe1943/" TargetMode="External" Id="rId2105"/><Relationship Type="http://schemas.openxmlformats.org/officeDocument/2006/relationships/hyperlink" Target="https://www.commcarehq.org/a/caris-test/reports/form_data/248d9de2-88ec-4608-bea4-98898a0cce2b/" TargetMode="External" Id="rId2106"/><Relationship Type="http://schemas.openxmlformats.org/officeDocument/2006/relationships/hyperlink" Target="https://www.commcarehq.org/a/caris-test/reports/form_data/2c951ae7-fae4-432a-b9c4-c1a1beccee95/" TargetMode="External" Id="rId2107"/><Relationship Type="http://schemas.openxmlformats.org/officeDocument/2006/relationships/hyperlink" Target="https://www.commcarehq.org/a/caris-test/reports/form_data/acd1d6a8-f35c-4a41-a651-e39db3aab095/" TargetMode="External" Id="rId2108"/><Relationship Type="http://schemas.openxmlformats.org/officeDocument/2006/relationships/hyperlink" Target="https://www.commcarehq.org/a/caris-test/reports/form_data/1b7e5c89-c823-4ec7-b4c7-810e8822fd6d/" TargetMode="External" Id="rId2109"/><Relationship Type="http://schemas.openxmlformats.org/officeDocument/2006/relationships/hyperlink" Target="https://www.commcarehq.org/a/caris-test/reports/form_data/00e721bf-a853-47a6-bd97-57324f258e5e/" TargetMode="External" Id="rId2110"/><Relationship Type="http://schemas.openxmlformats.org/officeDocument/2006/relationships/hyperlink" Target="https://www.commcarehq.org/a/caris-test/reports/form_data/3ad234b8-94fe-47f0-b950-ec1d3327066f/" TargetMode="External" Id="rId2111"/><Relationship Type="http://schemas.openxmlformats.org/officeDocument/2006/relationships/hyperlink" Target="https://www.commcarehq.org/a/caris-test/reports/form_data/662fdb96-fb9e-43ff-9718-efb07b1b6782/" TargetMode="External" Id="rId2112"/><Relationship Type="http://schemas.openxmlformats.org/officeDocument/2006/relationships/hyperlink" Target="https://www.commcarehq.org/a/caris-test/reports/form_data/d660ba9a-54d0-4572-b673-a424743e2b7e/" TargetMode="External" Id="rId2113"/><Relationship Type="http://schemas.openxmlformats.org/officeDocument/2006/relationships/hyperlink" Target="https://www.commcarehq.org/a/caris-test/reports/form_data/2f891c32-fb7a-471b-9902-f76b211b036f/" TargetMode="External" Id="rId2114"/><Relationship Type="http://schemas.openxmlformats.org/officeDocument/2006/relationships/hyperlink" Target="https://www.commcarehq.org/a/caris-test/reports/form_data/a2a2f682-4985-40ad-ba3d-f4f4991282fc/" TargetMode="External" Id="rId2115"/><Relationship Type="http://schemas.openxmlformats.org/officeDocument/2006/relationships/hyperlink" Target="https://www.commcarehq.org/a/caris-test/reports/form_data/95b3f29f-1a95-44cd-8166-76934a5c6c75/" TargetMode="External" Id="rId2116"/><Relationship Type="http://schemas.openxmlformats.org/officeDocument/2006/relationships/hyperlink" Target="https://www.commcarehq.org/a/caris-test/reports/form_data/63069bac-1f7b-4adf-b8dc-032cf13f2783/" TargetMode="External" Id="rId2117"/><Relationship Type="http://schemas.openxmlformats.org/officeDocument/2006/relationships/hyperlink" Target="https://www.commcarehq.org/a/caris-test/reports/form_data/cdb54663-886a-46c4-a6ba-e82ddc61f31f/" TargetMode="External" Id="rId2118"/><Relationship Type="http://schemas.openxmlformats.org/officeDocument/2006/relationships/hyperlink" Target="https://www.commcarehq.org/a/caris-test/reports/form_data/8ceb1778-0187-44a6-b0fb-7f05d2a8083e/" TargetMode="External" Id="rId2119"/><Relationship Type="http://schemas.openxmlformats.org/officeDocument/2006/relationships/hyperlink" Target="https://www.commcarehq.org/a/caris-test/reports/form_data/45aad3e8-3cc8-4d8f-b866-f16aa137e2a5/" TargetMode="External" Id="rId2120"/><Relationship Type="http://schemas.openxmlformats.org/officeDocument/2006/relationships/hyperlink" Target="https://www.commcarehq.org/a/caris-test/reports/form_data/d7b3a15f-81ce-4f16-b3af-9639b8840be9/" TargetMode="External" Id="rId2121"/><Relationship Type="http://schemas.openxmlformats.org/officeDocument/2006/relationships/hyperlink" Target="https://www.commcarehq.org/a/caris-test/reports/form_data/561c7a2a-6a3c-4055-b7d1-374e7994a510/" TargetMode="External" Id="rId2122"/><Relationship Type="http://schemas.openxmlformats.org/officeDocument/2006/relationships/hyperlink" Target="https://www.commcarehq.org/a/caris-test/reports/form_data/022c3ac7-b19a-4719-9482-6f72ccf884f3/" TargetMode="External" Id="rId2123"/><Relationship Type="http://schemas.openxmlformats.org/officeDocument/2006/relationships/hyperlink" Target="https://www.commcarehq.org/a/caris-test/reports/form_data/14558b87-bdaf-4d54-a15a-926057b458fa/" TargetMode="External" Id="rId2124"/><Relationship Type="http://schemas.openxmlformats.org/officeDocument/2006/relationships/hyperlink" Target="https://www.commcarehq.org/a/caris-test/reports/form_data/0b8e35a8-0ab4-410b-ad39-3c9da4ca71bc/" TargetMode="External" Id="rId2125"/><Relationship Type="http://schemas.openxmlformats.org/officeDocument/2006/relationships/hyperlink" Target="https://www.commcarehq.org/a/caris-test/reports/form_data/d3cc2cf7-f37c-4447-9b2b-845e1839081c/" TargetMode="External" Id="rId2126"/><Relationship Type="http://schemas.openxmlformats.org/officeDocument/2006/relationships/hyperlink" Target="https://www.commcarehq.org/a/caris-test/reports/form_data/fe9a3200-952c-451a-9e19-7c6a8682a405/" TargetMode="External" Id="rId2127"/><Relationship Type="http://schemas.openxmlformats.org/officeDocument/2006/relationships/hyperlink" Target="https://www.commcarehq.org/a/caris-test/reports/form_data/517b3d28-a4e8-4867-976c-7889560d3b53/" TargetMode="External" Id="rId2128"/><Relationship Type="http://schemas.openxmlformats.org/officeDocument/2006/relationships/hyperlink" Target="https://www.commcarehq.org/a/caris-test/reports/form_data/eb3ddb53-231a-4b2b-b0ad-e6a991e83810/" TargetMode="External" Id="rId2129"/><Relationship Type="http://schemas.openxmlformats.org/officeDocument/2006/relationships/hyperlink" Target="https://www.commcarehq.org/a/caris-test/reports/form_data/b267b466-9f3d-44b7-b07e-1a907ccd64d9/" TargetMode="External" Id="rId2130"/><Relationship Type="http://schemas.openxmlformats.org/officeDocument/2006/relationships/hyperlink" Target="https://www.commcarehq.org/a/caris-test/reports/form_data/917616bd-a37f-41d9-a07e-41bc3a2f7904/" TargetMode="External" Id="rId2131"/><Relationship Type="http://schemas.openxmlformats.org/officeDocument/2006/relationships/hyperlink" Target="https://www.commcarehq.org/a/caris-test/reports/form_data/dbf9092e-3241-4827-bf9d-9130826c795c/" TargetMode="External" Id="rId2132"/><Relationship Type="http://schemas.openxmlformats.org/officeDocument/2006/relationships/hyperlink" Target="https://www.commcarehq.org/a/caris-test/reports/form_data/e94087b5-27a0-44a9-8d11-7f32c6b4de44/" TargetMode="External" Id="rId2133"/><Relationship Type="http://schemas.openxmlformats.org/officeDocument/2006/relationships/hyperlink" Target="https://www.commcarehq.org/a/caris-test/reports/form_data/d1848908-b2ab-4858-b8b2-2f741c846634/" TargetMode="External" Id="rId2134"/><Relationship Type="http://schemas.openxmlformats.org/officeDocument/2006/relationships/hyperlink" Target="https://www.commcarehq.org/a/caris-test/reports/form_data/a5a17fff-e7a4-4ebd-aa44-f82808fe434c/" TargetMode="External" Id="rId2135"/><Relationship Type="http://schemas.openxmlformats.org/officeDocument/2006/relationships/hyperlink" Target="https://www.commcarehq.org/a/caris-test/reports/form_data/088bd6e5-54f9-450c-a3d4-e3ad24763376/" TargetMode="External" Id="rId2136"/><Relationship Type="http://schemas.openxmlformats.org/officeDocument/2006/relationships/hyperlink" Target="https://www.commcarehq.org/a/caris-test/reports/form_data/e991fb08-1338-4f2b-afd4-5c50006e8804/" TargetMode="External" Id="rId2137"/><Relationship Type="http://schemas.openxmlformats.org/officeDocument/2006/relationships/hyperlink" Target="https://www.commcarehq.org/a/caris-test/reports/form_data/c7347802-de5b-4873-8149-f0007930e879/" TargetMode="External" Id="rId2138"/><Relationship Type="http://schemas.openxmlformats.org/officeDocument/2006/relationships/hyperlink" Target="https://www.commcarehq.org/a/caris-test/reports/form_data/47a9c65a-3c43-476b-b8a7-28bf9e5fb8bb/" TargetMode="External" Id="rId2139"/><Relationship Type="http://schemas.openxmlformats.org/officeDocument/2006/relationships/hyperlink" Target="https://www.commcarehq.org/a/caris-test/reports/form_data/9c9e65ff-4e9f-4ce2-a282-dfa7297d3a68/" TargetMode="External" Id="rId2140"/><Relationship Type="http://schemas.openxmlformats.org/officeDocument/2006/relationships/hyperlink" Target="https://www.commcarehq.org/a/caris-test/reports/form_data/239e02fc-0c87-449d-a678-434d901231c9/" TargetMode="External" Id="rId2141"/><Relationship Type="http://schemas.openxmlformats.org/officeDocument/2006/relationships/hyperlink" Target="https://www.commcarehq.org/a/caris-test/reports/form_data/cda63ae2-d5f6-482d-98fe-0061bcfec69d/" TargetMode="External" Id="rId2142"/><Relationship Type="http://schemas.openxmlformats.org/officeDocument/2006/relationships/hyperlink" Target="https://www.commcarehq.org/a/caris-test/reports/form_data/64a12175-2754-4e17-acff-5dc092f5e2e9/" TargetMode="External" Id="rId2143"/><Relationship Type="http://schemas.openxmlformats.org/officeDocument/2006/relationships/hyperlink" Target="https://www.commcarehq.org/a/caris-test/reports/form_data/e818004c-1c6f-4ab4-97ab-539ac1bba234/" TargetMode="External" Id="rId2144"/><Relationship Type="http://schemas.openxmlformats.org/officeDocument/2006/relationships/hyperlink" Target="https://www.commcarehq.org/a/caris-test/reports/form_data/5f5be0b6-28bc-4286-a858-913fb833111b/" TargetMode="External" Id="rId2145"/><Relationship Type="http://schemas.openxmlformats.org/officeDocument/2006/relationships/hyperlink" Target="https://www.commcarehq.org/a/caris-test/reports/form_data/3b383241-a30f-4788-a184-2c52130719eb/" TargetMode="External" Id="rId2146"/><Relationship Type="http://schemas.openxmlformats.org/officeDocument/2006/relationships/hyperlink" Target="https://www.commcarehq.org/a/caris-test/reports/form_data/9da128b0-de6d-4344-ac24-56544efe64e6/" TargetMode="External" Id="rId2147"/><Relationship Type="http://schemas.openxmlformats.org/officeDocument/2006/relationships/hyperlink" Target="https://www.commcarehq.org/a/caris-test/reports/form_data/d87c84f7-730b-4fdb-b3c3-ee7b0b48356a/" TargetMode="External" Id="rId2148"/><Relationship Type="http://schemas.openxmlformats.org/officeDocument/2006/relationships/hyperlink" Target="https://www.commcarehq.org/a/caris-test/reports/form_data/2c02e74c-f48c-40b7-b17d-ed0e8f9a9dbb/" TargetMode="External" Id="rId2149"/><Relationship Type="http://schemas.openxmlformats.org/officeDocument/2006/relationships/hyperlink" Target="https://www.commcarehq.org/a/caris-test/reports/form_data/a2dc6f08-5b6b-4e62-9263-b71aa285c116/" TargetMode="External" Id="rId2150"/><Relationship Type="http://schemas.openxmlformats.org/officeDocument/2006/relationships/hyperlink" Target="https://www.commcarehq.org/a/caris-test/reports/form_data/1765a9a2-5b48-4ec4-87c2-92063f5cbe7b/" TargetMode="External" Id="rId2151"/><Relationship Type="http://schemas.openxmlformats.org/officeDocument/2006/relationships/hyperlink" Target="https://www.commcarehq.org/a/caris-test/reports/form_data/69a5a5e7-73eb-41f3-9951-19802407c1c2/" TargetMode="External" Id="rId2152"/><Relationship Type="http://schemas.openxmlformats.org/officeDocument/2006/relationships/hyperlink" Target="https://www.commcarehq.org/a/caris-test/reports/form_data/60f2c55d-e05a-4d2b-9387-f26f41e244a1/" TargetMode="External" Id="rId2153"/><Relationship Type="http://schemas.openxmlformats.org/officeDocument/2006/relationships/hyperlink" Target="https://www.commcarehq.org/a/caris-test/reports/form_data/aa9b49b0-103f-46ab-b5d2-9e8ce97461e4/" TargetMode="External" Id="rId2154"/><Relationship Type="http://schemas.openxmlformats.org/officeDocument/2006/relationships/hyperlink" Target="https://www.commcarehq.org/a/caris-test/reports/form_data/464ec850-304d-4b38-a42e-7ca85e55bfca/" TargetMode="External" Id="rId2155"/><Relationship Type="http://schemas.openxmlformats.org/officeDocument/2006/relationships/hyperlink" Target="https://www.commcarehq.org/a/caris-test/reports/form_data/82968ddc-de25-4096-a5b6-a2a3e7252a36/" TargetMode="External" Id="rId2156"/><Relationship Type="http://schemas.openxmlformats.org/officeDocument/2006/relationships/hyperlink" Target="https://www.commcarehq.org/a/caris-test/reports/form_data/eedf31da-4abe-4781-bc38-835151f13d78/" TargetMode="External" Id="rId2157"/><Relationship Type="http://schemas.openxmlformats.org/officeDocument/2006/relationships/hyperlink" Target="https://www.commcarehq.org/a/caris-test/reports/form_data/04df2867-61e2-49a0-af4d-844d8830a5b2/" TargetMode="External" Id="rId2158"/><Relationship Type="http://schemas.openxmlformats.org/officeDocument/2006/relationships/hyperlink" Target="https://www.commcarehq.org/a/caris-test/reports/form_data/b6fdffa1-87bc-4c01-a40a-30249193b82f/" TargetMode="External" Id="rId2159"/><Relationship Type="http://schemas.openxmlformats.org/officeDocument/2006/relationships/hyperlink" Target="https://www.commcarehq.org/a/caris-test/reports/form_data/ff481d50-efe1-4d94-b8d4-493e1a13d649/" TargetMode="External" Id="rId2160"/><Relationship Type="http://schemas.openxmlformats.org/officeDocument/2006/relationships/hyperlink" Target="https://www.commcarehq.org/a/caris-test/reports/form_data/6ca632fb-0388-474e-b554-f29c54a79674/" TargetMode="External" Id="rId2161"/><Relationship Type="http://schemas.openxmlformats.org/officeDocument/2006/relationships/hyperlink" Target="https://www.commcarehq.org/a/caris-test/reports/form_data/900f81f6-6105-417c-a1e4-b5e04ea99708/" TargetMode="External" Id="rId2162"/><Relationship Type="http://schemas.openxmlformats.org/officeDocument/2006/relationships/hyperlink" Target="https://www.commcarehq.org/a/caris-test/reports/form_data/2788584d-144e-4190-8d22-e5691daee51c/" TargetMode="External" Id="rId2163"/><Relationship Type="http://schemas.openxmlformats.org/officeDocument/2006/relationships/hyperlink" Target="https://www.commcarehq.org/a/caris-test/reports/form_data/976bf2ed-28c1-4c70-b375-b71ccd9b886e/" TargetMode="External" Id="rId2164"/><Relationship Type="http://schemas.openxmlformats.org/officeDocument/2006/relationships/hyperlink" Target="https://www.commcarehq.org/a/caris-test/reports/form_data/b3896949-31f2-492d-8af0-58c725fdcdba/" TargetMode="External" Id="rId2165"/><Relationship Type="http://schemas.openxmlformats.org/officeDocument/2006/relationships/hyperlink" Target="https://www.commcarehq.org/a/caris-test/reports/form_data/9e16a4cd-825e-4fc3-a90b-46b5212c042e/" TargetMode="External" Id="rId2166"/><Relationship Type="http://schemas.openxmlformats.org/officeDocument/2006/relationships/hyperlink" Target="https://www.commcarehq.org/a/caris-test/reports/form_data/2d80299f-1bd4-4425-80d3-1e0bc3d31b35/" TargetMode="External" Id="rId2167"/><Relationship Type="http://schemas.openxmlformats.org/officeDocument/2006/relationships/hyperlink" Target="https://www.commcarehq.org/a/caris-test/reports/form_data/c722f6e6-8c45-4af2-8562-ee0180718cbb/" TargetMode="External" Id="rId2168"/><Relationship Type="http://schemas.openxmlformats.org/officeDocument/2006/relationships/hyperlink" Target="https://www.commcarehq.org/a/caris-test/reports/form_data/0727b63e-0a4d-42af-9553-752d1703d027/" TargetMode="External" Id="rId2169"/><Relationship Type="http://schemas.openxmlformats.org/officeDocument/2006/relationships/hyperlink" Target="https://www.commcarehq.org/a/caris-test/reports/form_data/417ae23b-3919-46de-a891-f7553416eaf6/" TargetMode="External" Id="rId2170"/><Relationship Type="http://schemas.openxmlformats.org/officeDocument/2006/relationships/hyperlink" Target="https://www.commcarehq.org/a/caris-test/reports/form_data/822ee853-df8c-41e3-b4be-47545775afb9/" TargetMode="External" Id="rId2171"/><Relationship Type="http://schemas.openxmlformats.org/officeDocument/2006/relationships/hyperlink" Target="https://www.commcarehq.org/a/caris-test/reports/form_data/6c2f4f0f-fbe1-4729-a170-3d3762583013/" TargetMode="External" Id="rId2172"/><Relationship Type="http://schemas.openxmlformats.org/officeDocument/2006/relationships/hyperlink" Target="https://www.commcarehq.org/a/caris-test/reports/form_data/8518935c-06c7-4a06-a779-6e3c5ecbc1f2/" TargetMode="External" Id="rId2173"/><Relationship Type="http://schemas.openxmlformats.org/officeDocument/2006/relationships/hyperlink" Target="https://www.commcarehq.org/a/caris-test/reports/form_data/2f2c7ad9-5cee-4f22-a02c-e10c2b4febdd/" TargetMode="External" Id="rId2174"/><Relationship Type="http://schemas.openxmlformats.org/officeDocument/2006/relationships/hyperlink" Target="https://www.commcarehq.org/a/caris-test/reports/form_data/72e9f2dc-01a2-439e-b23e-1ede5d537312/" TargetMode="External" Id="rId2175"/><Relationship Type="http://schemas.openxmlformats.org/officeDocument/2006/relationships/hyperlink" Target="https://www.commcarehq.org/a/caris-test/reports/form_data/98937424-7ca3-427e-9648-f37adbc74486/" TargetMode="External" Id="rId2176"/><Relationship Type="http://schemas.openxmlformats.org/officeDocument/2006/relationships/hyperlink" Target="https://www.commcarehq.org/a/caris-test/reports/form_data/8bea1692-3371-43d0-99ad-b6b2db37e013/" TargetMode="External" Id="rId2177"/><Relationship Type="http://schemas.openxmlformats.org/officeDocument/2006/relationships/hyperlink" Target="https://www.commcarehq.org/a/caris-test/reports/form_data/14af4f3a-2003-4738-8ac5-4b542f534ef7/" TargetMode="External" Id="rId2178"/><Relationship Type="http://schemas.openxmlformats.org/officeDocument/2006/relationships/hyperlink" Target="https://www.commcarehq.org/a/caris-test/reports/form_data/5e039026-0b85-40d7-aca2-c4dfde8838ef/" TargetMode="External" Id="rId2179"/><Relationship Type="http://schemas.openxmlformats.org/officeDocument/2006/relationships/hyperlink" Target="https://www.commcarehq.org/a/caris-test/reports/form_data/72856123-02d1-48c2-859c-40d232ac34ee/" TargetMode="External" Id="rId2180"/><Relationship Type="http://schemas.openxmlformats.org/officeDocument/2006/relationships/hyperlink" Target="https://www.commcarehq.org/a/caris-test/reports/form_data/62968c31-7ca5-4c7b-9729-23a64c65a87f/" TargetMode="External" Id="rId2181"/><Relationship Type="http://schemas.openxmlformats.org/officeDocument/2006/relationships/hyperlink" Target="https://www.commcarehq.org/a/caris-test/reports/form_data/4f09218d-5ad5-4266-83d5-6b17bd2f0b89/" TargetMode="External" Id="rId2182"/><Relationship Type="http://schemas.openxmlformats.org/officeDocument/2006/relationships/hyperlink" Target="https://www.commcarehq.org/a/caris-test/reports/form_data/ff7818c8-b8fc-4191-81c9-b10fdc91f607/" TargetMode="External" Id="rId2183"/><Relationship Type="http://schemas.openxmlformats.org/officeDocument/2006/relationships/hyperlink" Target="https://www.commcarehq.org/a/caris-test/reports/form_data/f118efec-eb33-4c74-9351-a1711fde9d24/" TargetMode="External" Id="rId2184"/><Relationship Type="http://schemas.openxmlformats.org/officeDocument/2006/relationships/hyperlink" Target="https://www.commcarehq.org/a/caris-test/reports/form_data/9d00c11e-d39e-490a-9807-07c8e85cc60e/" TargetMode="External" Id="rId2185"/><Relationship Type="http://schemas.openxmlformats.org/officeDocument/2006/relationships/hyperlink" Target="https://www.commcarehq.org/a/caris-test/reports/form_data/0fd708e1-ae06-48f3-b193-f2db14e12981/" TargetMode="External" Id="rId2186"/><Relationship Type="http://schemas.openxmlformats.org/officeDocument/2006/relationships/hyperlink" Target="https://www.commcarehq.org/a/caris-test/reports/form_data/15de3b11-e57e-4ae1-88d6-e3becedc3270/" TargetMode="External" Id="rId2187"/><Relationship Type="http://schemas.openxmlformats.org/officeDocument/2006/relationships/hyperlink" Target="https://www.commcarehq.org/a/caris-test/reports/form_data/4de10488-6d18-41e0-955e-2ec569683259/" TargetMode="External" Id="rId2188"/><Relationship Type="http://schemas.openxmlformats.org/officeDocument/2006/relationships/hyperlink" Target="https://www.commcarehq.org/a/caris-test/reports/form_data/08521c1c-1dd1-45c7-855f-1e0d6bd19eaf/" TargetMode="External" Id="rId2189"/><Relationship Type="http://schemas.openxmlformats.org/officeDocument/2006/relationships/hyperlink" Target="https://www.commcarehq.org/a/caris-test/reports/form_data/cb53986a-3aaf-4483-9d16-a0a8a32bb4dc/" TargetMode="External" Id="rId2190"/><Relationship Type="http://schemas.openxmlformats.org/officeDocument/2006/relationships/hyperlink" Target="https://www.commcarehq.org/a/caris-test/reports/form_data/b1c332db-b6b1-4223-a1a9-c62f503b6993/" TargetMode="External" Id="rId2191"/><Relationship Type="http://schemas.openxmlformats.org/officeDocument/2006/relationships/hyperlink" Target="https://www.commcarehq.org/a/caris-test/reports/form_data/2fc717ca-d771-49b0-8722-eabc715c97c7/" TargetMode="External" Id="rId2192"/><Relationship Type="http://schemas.openxmlformats.org/officeDocument/2006/relationships/hyperlink" Target="https://www.commcarehq.org/a/caris-test/reports/form_data/e29994a8-0a95-49c6-a4c7-51a65315f771/" TargetMode="External" Id="rId2193"/><Relationship Type="http://schemas.openxmlformats.org/officeDocument/2006/relationships/hyperlink" Target="https://www.commcarehq.org/a/caris-test/reports/form_data/6a001a5e-4b47-48d5-a27d-cdb7cc1a9ac4/" TargetMode="External" Id="rId2194"/><Relationship Type="http://schemas.openxmlformats.org/officeDocument/2006/relationships/hyperlink" Target="https://www.commcarehq.org/a/caris-test/reports/form_data/78d6c102-cbbe-42d7-a4db-d3f972753977/" TargetMode="External" Id="rId2195"/><Relationship Type="http://schemas.openxmlformats.org/officeDocument/2006/relationships/hyperlink" Target="https://www.commcarehq.org/a/caris-test/reports/form_data/bbbf4c7f-0db5-4652-ad7a-2e4f9b603922/" TargetMode="External" Id="rId2196"/><Relationship Type="http://schemas.openxmlformats.org/officeDocument/2006/relationships/hyperlink" Target="https://www.commcarehq.org/a/caris-test/reports/form_data/0ab8bb52-8ac3-48ed-9735-f9d5e04bb982/" TargetMode="External" Id="rId2197"/><Relationship Type="http://schemas.openxmlformats.org/officeDocument/2006/relationships/hyperlink" Target="https://www.commcarehq.org/a/caris-test/reports/form_data/9550e301-669f-4a8b-84b3-23eeae4dee58/" TargetMode="External" Id="rId2198"/><Relationship Type="http://schemas.openxmlformats.org/officeDocument/2006/relationships/hyperlink" Target="https://www.commcarehq.org/a/caris-test/reports/form_data/10d728ff-2b96-4586-a495-ea817e6ff4dd/" TargetMode="External" Id="rId2199"/><Relationship Type="http://schemas.openxmlformats.org/officeDocument/2006/relationships/hyperlink" Target="https://www.commcarehq.org/a/caris-test/reports/form_data/469b680d-bf4d-4a88-b170-3937bd5653bd/" TargetMode="External" Id="rId2200"/><Relationship Type="http://schemas.openxmlformats.org/officeDocument/2006/relationships/hyperlink" Target="https://www.commcarehq.org/a/caris-test/reports/form_data/ca20141a-47d6-4b31-9e10-b0c9e59e25d8/" TargetMode="External" Id="rId2201"/><Relationship Type="http://schemas.openxmlformats.org/officeDocument/2006/relationships/hyperlink" Target="https://www.commcarehq.org/a/caris-test/reports/form_data/e167f617-e8c5-412f-afc8-d1135467c65c/" TargetMode="External" Id="rId2202"/><Relationship Type="http://schemas.openxmlformats.org/officeDocument/2006/relationships/hyperlink" Target="https://www.commcarehq.org/a/caris-test/reports/form_data/6db5eb8b-41c6-43f7-b14e-62f76636419a/" TargetMode="External" Id="rId2203"/><Relationship Type="http://schemas.openxmlformats.org/officeDocument/2006/relationships/hyperlink" Target="https://www.commcarehq.org/a/caris-test/reports/form_data/4b5ffb8a-ab77-44a2-9cec-2648b29d62bc/" TargetMode="External" Id="rId2204"/><Relationship Type="http://schemas.openxmlformats.org/officeDocument/2006/relationships/hyperlink" Target="https://www.commcarehq.org/a/caris-test/reports/form_data/c22fa65d-9610-4ce1-b63b-16091aecebc1/" TargetMode="External" Id="rId2205"/><Relationship Type="http://schemas.openxmlformats.org/officeDocument/2006/relationships/hyperlink" Target="https://www.commcarehq.org/a/caris-test/reports/form_data/41d3fc70-d514-41a4-a347-311fee53b56e/" TargetMode="External" Id="rId2206"/><Relationship Type="http://schemas.openxmlformats.org/officeDocument/2006/relationships/hyperlink" Target="https://www.commcarehq.org/a/caris-test/reports/form_data/b238ff17-2965-46ef-95a3-51315fcd8535/" TargetMode="External" Id="rId2207"/><Relationship Type="http://schemas.openxmlformats.org/officeDocument/2006/relationships/hyperlink" Target="https://www.commcarehq.org/a/caris-test/reports/form_data/5167dae0-80c9-4d9d-afa1-f6753386e101/" TargetMode="External" Id="rId2208"/><Relationship Type="http://schemas.openxmlformats.org/officeDocument/2006/relationships/hyperlink" Target="https://www.commcarehq.org/a/caris-test/reports/form_data/52dfd446-b6d6-4835-894a-8e28ae2288a4/" TargetMode="External" Id="rId2209"/><Relationship Type="http://schemas.openxmlformats.org/officeDocument/2006/relationships/hyperlink" Target="https://www.commcarehq.org/a/caris-test/reports/form_data/0b3ead06-0cc0-4bc7-b68e-b0176db87093/" TargetMode="External" Id="rId2210"/><Relationship Type="http://schemas.openxmlformats.org/officeDocument/2006/relationships/hyperlink" Target="https://www.commcarehq.org/a/caris-test/reports/form_data/4b70ee48-f3f5-45b8-b3e1-3be0498de0d0/" TargetMode="External" Id="rId2211"/><Relationship Type="http://schemas.openxmlformats.org/officeDocument/2006/relationships/hyperlink" Target="https://www.commcarehq.org/a/caris-test/reports/form_data/a14d51bb-72ca-4acf-8e73-f526a2473833/" TargetMode="External" Id="rId2212"/><Relationship Type="http://schemas.openxmlformats.org/officeDocument/2006/relationships/hyperlink" Target="https://www.commcarehq.org/a/caris-test/reports/form_data/76deebf8-2e27-48d5-b7fb-95e58e7b7188/" TargetMode="External" Id="rId2213"/><Relationship Type="http://schemas.openxmlformats.org/officeDocument/2006/relationships/hyperlink" Target="https://www.commcarehq.org/a/caris-test/reports/form_data/5f40b560-c5dc-445b-97c4-9db2d089996d/" TargetMode="External" Id="rId2214"/><Relationship Type="http://schemas.openxmlformats.org/officeDocument/2006/relationships/hyperlink" Target="https://www.commcarehq.org/a/caris-test/reports/form_data/ee4589c4-5aef-4c59-9c6d-0b4df71757bf/" TargetMode="External" Id="rId2215"/><Relationship Type="http://schemas.openxmlformats.org/officeDocument/2006/relationships/hyperlink" Target="https://www.commcarehq.org/a/caris-test/reports/form_data/8339f100-07c9-4dc0-917e-e107b3c4ad88/" TargetMode="External" Id="rId2216"/><Relationship Type="http://schemas.openxmlformats.org/officeDocument/2006/relationships/hyperlink" Target="https://www.commcarehq.org/a/caris-test/reports/form_data/955b6ae2-c62e-4a2c-a988-82dcaf106cd2/" TargetMode="External" Id="rId2217"/><Relationship Type="http://schemas.openxmlformats.org/officeDocument/2006/relationships/hyperlink" Target="https://www.commcarehq.org/a/caris-test/reports/form_data/ab40ed6b-6afd-4e38-9db0-e764f747f140/" TargetMode="External" Id="rId2218"/><Relationship Type="http://schemas.openxmlformats.org/officeDocument/2006/relationships/hyperlink" Target="https://www.commcarehq.org/a/caris-test/reports/form_data/b29434a8-cd8a-4158-a626-52a1272186e8/" TargetMode="External" Id="rId2219"/><Relationship Type="http://schemas.openxmlformats.org/officeDocument/2006/relationships/hyperlink" Target="https://www.commcarehq.org/a/caris-test/reports/form_data/4cc628fb-24ed-4e93-a988-8059a155ac6c/" TargetMode="External" Id="rId2220"/><Relationship Type="http://schemas.openxmlformats.org/officeDocument/2006/relationships/hyperlink" Target="https://www.commcarehq.org/a/caris-test/reports/form_data/cfc15ea1-9dd1-44e4-bf6c-13a349f2b00b/" TargetMode="External" Id="rId2221"/><Relationship Type="http://schemas.openxmlformats.org/officeDocument/2006/relationships/hyperlink" Target="https://www.commcarehq.org/a/caris-test/reports/form_data/937c54fe-e9d8-497b-9a03-bdd542022a7c/" TargetMode="External" Id="rId2222"/><Relationship Type="http://schemas.openxmlformats.org/officeDocument/2006/relationships/hyperlink" Target="https://www.commcarehq.org/a/caris-test/reports/form_data/60aeefbd-1249-4abb-a33c-3cab7b673665/" TargetMode="External" Id="rId2223"/><Relationship Type="http://schemas.openxmlformats.org/officeDocument/2006/relationships/hyperlink" Target="https://www.commcarehq.org/a/caris-test/reports/form_data/9ff5b7c6-cc58-4c4f-b2cc-fe13b94f6dc5/" TargetMode="External" Id="rId2224"/><Relationship Type="http://schemas.openxmlformats.org/officeDocument/2006/relationships/hyperlink" Target="https://www.commcarehq.org/a/caris-test/reports/form_data/7da53197-e3eb-48c5-83bf-b0274f651353/" TargetMode="External" Id="rId2225"/><Relationship Type="http://schemas.openxmlformats.org/officeDocument/2006/relationships/hyperlink" Target="https://www.commcarehq.org/a/caris-test/reports/form_data/78037e73-b4d7-4aac-8d8e-f50bd5a8c905/" TargetMode="External" Id="rId2226"/><Relationship Type="http://schemas.openxmlformats.org/officeDocument/2006/relationships/hyperlink" Target="https://www.commcarehq.org/a/caris-test/reports/form_data/e165f521-cbd1-4c11-8a5d-1e4e62839c20/" TargetMode="External" Id="rId2227"/><Relationship Type="http://schemas.openxmlformats.org/officeDocument/2006/relationships/hyperlink" Target="https://www.commcarehq.org/a/caris-test/reports/form_data/997a284b-0efa-4b5d-b180-bf326b91c4fe/" TargetMode="External" Id="rId2228"/><Relationship Type="http://schemas.openxmlformats.org/officeDocument/2006/relationships/hyperlink" Target="https://www.commcarehq.org/a/caris-test/reports/form_data/a3b3f5b5-1050-4784-9d1b-ff76646f6fcf/" TargetMode="External" Id="rId2229"/><Relationship Type="http://schemas.openxmlformats.org/officeDocument/2006/relationships/hyperlink" Target="https://www.commcarehq.org/a/caris-test/reports/form_data/ad29eb96-edf7-4e0b-8051-12cc6c0d1097/" TargetMode="External" Id="rId2230"/><Relationship Type="http://schemas.openxmlformats.org/officeDocument/2006/relationships/hyperlink" Target="https://www.commcarehq.org/a/caris-test/reports/form_data/a394b799-00cc-48a5-b65b-333152544a21/" TargetMode="External" Id="rId2231"/><Relationship Type="http://schemas.openxmlformats.org/officeDocument/2006/relationships/hyperlink" Target="https://www.commcarehq.org/a/caris-test/reports/form_data/b6ca28b0-cec8-477e-ae4d-c32882921518/" TargetMode="External" Id="rId2232"/><Relationship Type="http://schemas.openxmlformats.org/officeDocument/2006/relationships/hyperlink" Target="https://www.commcarehq.org/a/caris-test/reports/form_data/6a357fb5-a618-456e-a6d7-de1948953adc/" TargetMode="External" Id="rId2233"/><Relationship Type="http://schemas.openxmlformats.org/officeDocument/2006/relationships/hyperlink" Target="https://www.commcarehq.org/a/caris-test/reports/form_data/0c496199-534e-433f-a889-d57219b0b903/" TargetMode="External" Id="rId2234"/><Relationship Type="http://schemas.openxmlformats.org/officeDocument/2006/relationships/hyperlink" Target="https://www.commcarehq.org/a/caris-test/reports/form_data/8a72bf87-a8bf-4785-a158-0f2a42f16ebb/" TargetMode="External" Id="rId2235"/><Relationship Type="http://schemas.openxmlformats.org/officeDocument/2006/relationships/hyperlink" Target="https://www.commcarehq.org/a/caris-test/reports/form_data/f54d4e66-fb55-4223-9a93-a3ea7a279f9e/" TargetMode="External" Id="rId2236"/><Relationship Type="http://schemas.openxmlformats.org/officeDocument/2006/relationships/hyperlink" Target="https://www.commcarehq.org/a/caris-test/reports/form_data/538e06a2-06f8-41b3-ac00-36740899a547/" TargetMode="External" Id="rId2237"/><Relationship Type="http://schemas.openxmlformats.org/officeDocument/2006/relationships/hyperlink" Target="https://www.commcarehq.org/a/caris-test/reports/form_data/2cb24d2c-22ac-4188-874b-00cf6d38b0b0/" TargetMode="External" Id="rId2238"/><Relationship Type="http://schemas.openxmlformats.org/officeDocument/2006/relationships/hyperlink" Target="https://www.commcarehq.org/a/caris-test/reports/form_data/5eb458c5-e777-4d0d-a528-309096e2972f/" TargetMode="External" Id="rId2239"/><Relationship Type="http://schemas.openxmlformats.org/officeDocument/2006/relationships/hyperlink" Target="https://www.commcarehq.org/a/caris-test/reports/form_data/a14c005c-92f8-4ab5-aa97-2c42506f6cd7/" TargetMode="External" Id="rId2240"/><Relationship Type="http://schemas.openxmlformats.org/officeDocument/2006/relationships/hyperlink" Target="https://www.commcarehq.org/a/caris-test/reports/form_data/2bfd586c-e163-4fa3-bda3-db2b83be975e/" TargetMode="External" Id="rId2241"/><Relationship Type="http://schemas.openxmlformats.org/officeDocument/2006/relationships/hyperlink" Target="https://www.commcarehq.org/a/caris-test/reports/form_data/eb3e3923-6ae6-4da6-b9e7-16995bdf9217/" TargetMode="External" Id="rId2242"/><Relationship Type="http://schemas.openxmlformats.org/officeDocument/2006/relationships/hyperlink" Target="https://www.commcarehq.org/a/caris-test/reports/form_data/8bc09f21-7056-4493-be00-024276967195/" TargetMode="External" Id="rId2243"/><Relationship Type="http://schemas.openxmlformats.org/officeDocument/2006/relationships/hyperlink" Target="https://www.commcarehq.org/a/caris-test/reports/form_data/3bd64eb6-cba7-4ee3-b48d-910663c01dfc/" TargetMode="External" Id="rId2244"/><Relationship Type="http://schemas.openxmlformats.org/officeDocument/2006/relationships/hyperlink" Target="https://www.commcarehq.org/a/caris-test/reports/form_data/153beaed-095d-4829-a2be-18348160edaf/" TargetMode="External" Id="rId2245"/><Relationship Type="http://schemas.openxmlformats.org/officeDocument/2006/relationships/hyperlink" Target="https://www.commcarehq.org/a/caris-test/reports/form_data/1d9d1e8f-4e3b-4fb6-b0a0-9c44d288cf59/" TargetMode="External" Id="rId2246"/><Relationship Type="http://schemas.openxmlformats.org/officeDocument/2006/relationships/hyperlink" Target="https://www.commcarehq.org/a/caris-test/reports/form_data/89ed8233-08f2-4b5b-8841-1c8c9a70c0e4/" TargetMode="External" Id="rId2247"/><Relationship Type="http://schemas.openxmlformats.org/officeDocument/2006/relationships/hyperlink" Target="https://www.commcarehq.org/a/caris-test/reports/form_data/115ab562-6a19-4828-b777-08186d761bc6/" TargetMode="External" Id="rId2248"/><Relationship Type="http://schemas.openxmlformats.org/officeDocument/2006/relationships/hyperlink" Target="https://www.commcarehq.org/a/caris-test/reports/form_data/c639bdc5-6322-4442-8117-4a6ab28f7773/" TargetMode="External" Id="rId2249"/><Relationship Type="http://schemas.openxmlformats.org/officeDocument/2006/relationships/hyperlink" Target="https://www.commcarehq.org/a/caris-test/reports/form_data/bf61156b-6c6f-43f9-bc22-e0e72ba70936/" TargetMode="External" Id="rId2250"/><Relationship Type="http://schemas.openxmlformats.org/officeDocument/2006/relationships/hyperlink" Target="https://www.commcarehq.org/a/caris-test/reports/form_data/b0667506-99e6-4f53-93ce-df5f09c1f17e/" TargetMode="External" Id="rId2251"/><Relationship Type="http://schemas.openxmlformats.org/officeDocument/2006/relationships/hyperlink" Target="https://www.commcarehq.org/a/caris-test/reports/form_data/b4f96a75-932c-4af6-9ab6-7b30d1987cfa/" TargetMode="External" Id="rId2252"/><Relationship Type="http://schemas.openxmlformats.org/officeDocument/2006/relationships/hyperlink" Target="https://www.commcarehq.org/a/caris-test/reports/form_data/483ff3a2-2122-470d-9af3-43e5fc5b5bd7/" TargetMode="External" Id="rId2253"/><Relationship Type="http://schemas.openxmlformats.org/officeDocument/2006/relationships/hyperlink" Target="https://www.commcarehq.org/a/caris-test/reports/form_data/870aaf05-6475-4f82-9f8b-eb5664fde5ba/" TargetMode="External" Id="rId2254"/><Relationship Type="http://schemas.openxmlformats.org/officeDocument/2006/relationships/hyperlink" Target="https://www.commcarehq.org/a/caris-test/reports/form_data/fa719932-58eb-4ff6-acf1-02e2411d55fc/" TargetMode="External" Id="rId2255"/><Relationship Type="http://schemas.openxmlformats.org/officeDocument/2006/relationships/hyperlink" Target="https://www.commcarehq.org/a/caris-test/reports/form_data/840a0add-2f48-4574-9e75-dc34e6eea515/" TargetMode="External" Id="rId2256"/><Relationship Type="http://schemas.openxmlformats.org/officeDocument/2006/relationships/hyperlink" Target="https://www.commcarehq.org/a/caris-test/reports/form_data/274107c1-cac0-4464-adda-5440c30c1a48/" TargetMode="External" Id="rId2257"/><Relationship Type="http://schemas.openxmlformats.org/officeDocument/2006/relationships/hyperlink" Target="https://www.commcarehq.org/a/caris-test/reports/form_data/6ebbe3d1-3233-4da5-bc17-88f67e92fe62/" TargetMode="External" Id="rId2258"/><Relationship Type="http://schemas.openxmlformats.org/officeDocument/2006/relationships/hyperlink" Target="https://www.commcarehq.org/a/caris-test/reports/form_data/431a2d65-3a33-4956-9cbf-b814a459d93d/" TargetMode="External" Id="rId2259"/><Relationship Type="http://schemas.openxmlformats.org/officeDocument/2006/relationships/hyperlink" Target="https://www.commcarehq.org/a/caris-test/reports/form_data/98bc11ac-5c1f-4b56-9fc3-f74cd7821d5e/" TargetMode="External" Id="rId2260"/><Relationship Type="http://schemas.openxmlformats.org/officeDocument/2006/relationships/hyperlink" Target="https://www.commcarehq.org/a/caris-test/reports/form_data/9be7c2fa-4c58-42c7-b557-0708294f9a53/" TargetMode="External" Id="rId2261"/><Relationship Type="http://schemas.openxmlformats.org/officeDocument/2006/relationships/hyperlink" Target="https://www.commcarehq.org/a/caris-test/reports/form_data/ade1915f-8e81-4ae0-8ae0-d955b1e1317f/" TargetMode="External" Id="rId2262"/><Relationship Type="http://schemas.openxmlformats.org/officeDocument/2006/relationships/hyperlink" Target="https://www.commcarehq.org/a/caris-test/reports/form_data/48b3f03e-68ee-4d2b-80ad-b2dc7d4faaa0/" TargetMode="External" Id="rId2263"/><Relationship Type="http://schemas.openxmlformats.org/officeDocument/2006/relationships/hyperlink" Target="https://www.commcarehq.org/a/caris-test/reports/form_data/8f7d68f9-11ed-4e98-94b4-86615797c110/" TargetMode="External" Id="rId2264"/><Relationship Type="http://schemas.openxmlformats.org/officeDocument/2006/relationships/hyperlink" Target="https://www.commcarehq.org/a/caris-test/reports/form_data/e7ad33f2-a85b-4e46-82fb-8d2f5bbe91cf/" TargetMode="External" Id="rId2265"/><Relationship Type="http://schemas.openxmlformats.org/officeDocument/2006/relationships/hyperlink" Target="https://www.commcarehq.org/a/caris-test/reports/form_data/096304f5-3da4-4401-b211-e2479c43eab8/" TargetMode="External" Id="rId2266"/><Relationship Type="http://schemas.openxmlformats.org/officeDocument/2006/relationships/hyperlink" Target="https://www.commcarehq.org/a/caris-test/reports/form_data/662af1be-05db-4344-a484-2c05d0c23998/" TargetMode="External" Id="rId2267"/><Relationship Type="http://schemas.openxmlformats.org/officeDocument/2006/relationships/hyperlink" Target="https://www.commcarehq.org/a/caris-test/reports/form_data/63b2d954-47a5-499c-97cf-40bf87a52c63/" TargetMode="External" Id="rId2268"/><Relationship Type="http://schemas.openxmlformats.org/officeDocument/2006/relationships/hyperlink" Target="https://www.commcarehq.org/a/caris-test/reports/form_data/12ed7a90-2e56-4af5-9d82-5c1bdb3e11d3/" TargetMode="External" Id="rId2269"/><Relationship Type="http://schemas.openxmlformats.org/officeDocument/2006/relationships/hyperlink" Target="https://www.commcarehq.org/a/caris-test/reports/form_data/f3721c59-547b-4776-8b9e-a9414c678a1a/" TargetMode="External" Id="rId2270"/><Relationship Type="http://schemas.openxmlformats.org/officeDocument/2006/relationships/hyperlink" Target="https://www.commcarehq.org/a/caris-test/reports/form_data/3613e7bf-74bb-438d-bb6a-71d22d91165b/" TargetMode="External" Id="rId2271"/><Relationship Type="http://schemas.openxmlformats.org/officeDocument/2006/relationships/hyperlink" Target="https://www.commcarehq.org/a/caris-test/reports/form_data/1890f89b-3b67-4141-8b57-ccb6506d0408/" TargetMode="External" Id="rId2272"/><Relationship Type="http://schemas.openxmlformats.org/officeDocument/2006/relationships/hyperlink" Target="https://www.commcarehq.org/a/caris-test/reports/form_data/4363f430-b71b-448a-aaad-c56526dbda02/" TargetMode="External" Id="rId2273"/><Relationship Type="http://schemas.openxmlformats.org/officeDocument/2006/relationships/hyperlink" Target="https://www.commcarehq.org/a/caris-test/reports/form_data/6c4003eb-b63c-466f-8a77-65ecd47ed949/" TargetMode="External" Id="rId2274"/><Relationship Type="http://schemas.openxmlformats.org/officeDocument/2006/relationships/hyperlink" Target="https://www.commcarehq.org/a/caris-test/reports/form_data/ba79d654-6011-4769-bda8-d07d0991b2fd/" TargetMode="External" Id="rId2275"/><Relationship Type="http://schemas.openxmlformats.org/officeDocument/2006/relationships/hyperlink" Target="https://www.commcarehq.org/a/caris-test/reports/form_data/620ea4ab-b3fb-4d93-87b6-7fb73e520604/" TargetMode="External" Id="rId2276"/><Relationship Type="http://schemas.openxmlformats.org/officeDocument/2006/relationships/hyperlink" Target="https://www.commcarehq.org/a/caris-test/reports/form_data/b0235fc9-ff72-49de-91d6-4da505b2e5af/" TargetMode="External" Id="rId2277"/><Relationship Type="http://schemas.openxmlformats.org/officeDocument/2006/relationships/hyperlink" Target="https://www.commcarehq.org/a/caris-test/reports/form_data/82afc28d-2b5b-49f2-ae88-944df60989af/" TargetMode="External" Id="rId2278"/><Relationship Type="http://schemas.openxmlformats.org/officeDocument/2006/relationships/hyperlink" Target="https://www.commcarehq.org/a/caris-test/reports/form_data/039de365-efec-4dc4-bdd9-9159ae0d0421/" TargetMode="External" Id="rId2279"/><Relationship Type="http://schemas.openxmlformats.org/officeDocument/2006/relationships/hyperlink" Target="https://www.commcarehq.org/a/caris-test/reports/form_data/3342ff3a-f639-46c8-86e5-bd4596d5133c/" TargetMode="External" Id="rId2280"/><Relationship Type="http://schemas.openxmlformats.org/officeDocument/2006/relationships/hyperlink" Target="https://www.commcarehq.org/a/caris-test/reports/form_data/988ec081-56a7-4711-8881-5454597b6c46/" TargetMode="External" Id="rId2281"/><Relationship Type="http://schemas.openxmlformats.org/officeDocument/2006/relationships/hyperlink" Target="https://www.commcarehq.org/a/caris-test/reports/form_data/6ddd68b8-d6ea-46b0-815a-c155b4feb0c9/" TargetMode="External" Id="rId2282"/><Relationship Type="http://schemas.openxmlformats.org/officeDocument/2006/relationships/hyperlink" Target="https://www.commcarehq.org/a/caris-test/reports/form_data/c47db78e-613b-42c1-b81b-ceb0036df803/" TargetMode="External" Id="rId2283"/><Relationship Type="http://schemas.openxmlformats.org/officeDocument/2006/relationships/hyperlink" Target="https://www.commcarehq.org/a/caris-test/reports/form_data/da84ff2e-261c-4e92-b615-b269ab2583b2/" TargetMode="External" Id="rId2284"/><Relationship Type="http://schemas.openxmlformats.org/officeDocument/2006/relationships/hyperlink" Target="https://www.commcarehq.org/a/caris-test/reports/form_data/a620a7f8-124f-4879-b9f6-9ed765d525ea/" TargetMode="External" Id="rId2285"/><Relationship Type="http://schemas.openxmlformats.org/officeDocument/2006/relationships/hyperlink" Target="https://www.commcarehq.org/a/caris-test/reports/form_data/c8269bdb-522b-4715-a81d-e60c3f0a04b0/" TargetMode="External" Id="rId2286"/><Relationship Type="http://schemas.openxmlformats.org/officeDocument/2006/relationships/hyperlink" Target="https://www.commcarehq.org/a/caris-test/reports/form_data/fd437d20-815b-4e82-8a6a-001cec147e69/" TargetMode="External" Id="rId2287"/><Relationship Type="http://schemas.openxmlformats.org/officeDocument/2006/relationships/hyperlink" Target="https://www.commcarehq.org/a/caris-test/reports/form_data/3a1722f6-85dd-4757-b39c-7f88db85fee6/" TargetMode="External" Id="rId2288"/><Relationship Type="http://schemas.openxmlformats.org/officeDocument/2006/relationships/hyperlink" Target="https://www.commcarehq.org/a/caris-test/reports/form_data/85e8e081-b7c7-42ce-9bdc-b6b4dfaff9d3/" TargetMode="External" Id="rId2289"/><Relationship Type="http://schemas.openxmlformats.org/officeDocument/2006/relationships/hyperlink" Target="https://www.commcarehq.org/a/caris-test/reports/form_data/e01b8494-316d-4e26-8dc1-e2dc8489ca12/" TargetMode="External" Id="rId2290"/><Relationship Type="http://schemas.openxmlformats.org/officeDocument/2006/relationships/hyperlink" Target="https://www.commcarehq.org/a/caris-test/reports/form_data/981d534c-01ee-4082-8301-7bbfc91c8429/" TargetMode="External" Id="rId2291"/><Relationship Type="http://schemas.openxmlformats.org/officeDocument/2006/relationships/hyperlink" Target="https://www.commcarehq.org/a/caris-test/reports/form_data/74c6157b-917e-4c0d-b5c6-ea42e5350795/" TargetMode="External" Id="rId2292"/><Relationship Type="http://schemas.openxmlformats.org/officeDocument/2006/relationships/hyperlink" Target="https://www.commcarehq.org/a/caris-test/reports/form_data/5a4119ec-7189-45ba-babf-e43d385c99a4/" TargetMode="External" Id="rId2293"/><Relationship Type="http://schemas.openxmlformats.org/officeDocument/2006/relationships/hyperlink" Target="https://www.commcarehq.org/a/caris-test/reports/form_data/20b920ee-dd8a-4f6c-afae-a5fd43f4183d/" TargetMode="External" Id="rId2294"/><Relationship Type="http://schemas.openxmlformats.org/officeDocument/2006/relationships/hyperlink" Target="https://www.commcarehq.org/a/caris-test/reports/form_data/dd16f96d-dcc8-4f52-9377-901c45418664/" TargetMode="External" Id="rId2295"/><Relationship Type="http://schemas.openxmlformats.org/officeDocument/2006/relationships/hyperlink" Target="https://www.commcarehq.org/a/caris-test/reports/form_data/9c3c3dc2-5818-4c13-87e7-fe3fed333010/" TargetMode="External" Id="rId2296"/><Relationship Type="http://schemas.openxmlformats.org/officeDocument/2006/relationships/hyperlink" Target="https://www.commcarehq.org/a/caris-test/reports/form_data/c879d329-3082-43d8-bf68-0f78a4e149dc/" TargetMode="External" Id="rId2297"/><Relationship Type="http://schemas.openxmlformats.org/officeDocument/2006/relationships/hyperlink" Target="https://www.commcarehq.org/a/caris-test/reports/form_data/d3cab18b-538f-4107-8345-d5eff994c790/" TargetMode="External" Id="rId2298"/><Relationship Type="http://schemas.openxmlformats.org/officeDocument/2006/relationships/hyperlink" Target="https://www.commcarehq.org/a/caris-test/reports/form_data/a9007b2a-b8c9-4593-a467-6fa48549ad67/" TargetMode="External" Id="rId2299"/><Relationship Type="http://schemas.openxmlformats.org/officeDocument/2006/relationships/hyperlink" Target="https://www.commcarehq.org/a/caris-test/reports/form_data/275a585c-b14b-477d-b754-08e80d1830f0/" TargetMode="External" Id="rId2300"/><Relationship Type="http://schemas.openxmlformats.org/officeDocument/2006/relationships/hyperlink" Target="https://www.commcarehq.org/a/caris-test/reports/form_data/8776d80a-67e0-48ac-950d-8428f029df20/" TargetMode="External" Id="rId2301"/><Relationship Type="http://schemas.openxmlformats.org/officeDocument/2006/relationships/hyperlink" Target="https://www.commcarehq.org/a/caris-test/reports/form_data/d064f25a-a793-4c94-b4e6-e23c61ad22af/" TargetMode="External" Id="rId2302"/><Relationship Type="http://schemas.openxmlformats.org/officeDocument/2006/relationships/hyperlink" Target="https://www.commcarehq.org/a/caris-test/reports/form_data/eab5835d-ade6-48b1-ae67-43b727885aa0/" TargetMode="External" Id="rId2303"/><Relationship Type="http://schemas.openxmlformats.org/officeDocument/2006/relationships/hyperlink" Target="https://www.commcarehq.org/a/caris-test/reports/form_data/c7ad1ec2-ae48-4259-9de4-5f4f5a9410dc/" TargetMode="External" Id="rId2304"/><Relationship Type="http://schemas.openxmlformats.org/officeDocument/2006/relationships/hyperlink" Target="https://www.commcarehq.org/a/caris-test/reports/form_data/6ef3790d-bf54-4937-aa04-0e3bbab1a513/" TargetMode="External" Id="rId2305"/><Relationship Type="http://schemas.openxmlformats.org/officeDocument/2006/relationships/hyperlink" Target="https://www.commcarehq.org/a/caris-test/reports/form_data/194d81dc-d75f-4908-80c9-2f57e592ecb2/" TargetMode="External" Id="rId2306"/><Relationship Type="http://schemas.openxmlformats.org/officeDocument/2006/relationships/hyperlink" Target="https://www.commcarehq.org/a/caris-test/reports/form_data/ce81bc64-5be2-4c90-a452-d136d4b088e7/" TargetMode="External" Id="rId2307"/><Relationship Type="http://schemas.openxmlformats.org/officeDocument/2006/relationships/hyperlink" Target="https://www.commcarehq.org/a/caris-test/reports/form_data/b051a3d6-0982-4ae0-a041-6f9fa83aec20/" TargetMode="External" Id="rId2308"/><Relationship Type="http://schemas.openxmlformats.org/officeDocument/2006/relationships/hyperlink" Target="https://www.commcarehq.org/a/caris-test/reports/form_data/099334ef-b888-4e9f-8c46-1799e4188308/" TargetMode="External" Id="rId2309"/><Relationship Type="http://schemas.openxmlformats.org/officeDocument/2006/relationships/hyperlink" Target="https://www.commcarehq.org/a/caris-test/reports/form_data/6750472f-0a4d-408d-93bc-17efc3ee428d/" TargetMode="External" Id="rId2310"/><Relationship Type="http://schemas.openxmlformats.org/officeDocument/2006/relationships/hyperlink" Target="https://www.commcarehq.org/a/caris-test/reports/form_data/d6d5f38b-a89d-4122-8c98-d1dc5a2d54ec/" TargetMode="External" Id="rId2311"/><Relationship Type="http://schemas.openxmlformats.org/officeDocument/2006/relationships/hyperlink" Target="https://www.commcarehq.org/a/caris-test/reports/form_data/f0f04f2f-aa6a-4416-a586-4554293654dd/" TargetMode="External" Id="rId2312"/><Relationship Type="http://schemas.openxmlformats.org/officeDocument/2006/relationships/hyperlink" Target="https://www.commcarehq.org/a/caris-test/reports/form_data/dfceeea9-ed61-448f-9556-03ccccdaceda/" TargetMode="External" Id="rId2313"/><Relationship Type="http://schemas.openxmlformats.org/officeDocument/2006/relationships/hyperlink" Target="https://www.commcarehq.org/a/caris-test/reports/form_data/94998a9d-e317-4afa-aea6-9f48f4b3e0ce/" TargetMode="External" Id="rId2314"/><Relationship Type="http://schemas.openxmlformats.org/officeDocument/2006/relationships/hyperlink" Target="https://www.commcarehq.org/a/caris-test/reports/form_data/837cce00-ccdf-456d-a4ac-2219e71d50ec/" TargetMode="External" Id="rId2315"/><Relationship Type="http://schemas.openxmlformats.org/officeDocument/2006/relationships/hyperlink" Target="https://www.commcarehq.org/a/caris-test/reports/form_data/4f0bbf10-5d5b-4c40-8bb0-eade708f2658/" TargetMode="External" Id="rId2316"/><Relationship Type="http://schemas.openxmlformats.org/officeDocument/2006/relationships/hyperlink" Target="https://www.commcarehq.org/a/caris-test/reports/form_data/e6588b55-a6c0-47ce-98b4-329c6769b8a0/" TargetMode="External" Id="rId2317"/><Relationship Type="http://schemas.openxmlformats.org/officeDocument/2006/relationships/hyperlink" Target="https://www.commcarehq.org/a/caris-test/reports/form_data/63a73946-67b3-4f75-8a8b-a14c6148a0ac/" TargetMode="External" Id="rId2318"/><Relationship Type="http://schemas.openxmlformats.org/officeDocument/2006/relationships/hyperlink" Target="https://www.commcarehq.org/a/caris-test/reports/form_data/bd0fa650-5627-49da-b3b2-b936f192ad84/" TargetMode="External" Id="rId2319"/><Relationship Type="http://schemas.openxmlformats.org/officeDocument/2006/relationships/hyperlink" Target="https://www.commcarehq.org/a/caris-test/reports/form_data/991b1197-075e-4e16-bdd0-0ff238b9d889/" TargetMode="External" Id="rId2320"/><Relationship Type="http://schemas.openxmlformats.org/officeDocument/2006/relationships/hyperlink" Target="https://www.commcarehq.org/a/caris-test/reports/form_data/5b1823a1-4917-4e23-b588-d58319dcf502/" TargetMode="External" Id="rId2321"/><Relationship Type="http://schemas.openxmlformats.org/officeDocument/2006/relationships/hyperlink" Target="https://www.commcarehq.org/a/caris-test/reports/form_data/6c5139e0-79e2-42a5-8d86-9c845989cbeb/" TargetMode="External" Id="rId2322"/><Relationship Type="http://schemas.openxmlformats.org/officeDocument/2006/relationships/hyperlink" Target="https://www.commcarehq.org/a/caris-test/reports/form_data/5c6bedbc-124b-43f7-8c77-359ab1b7e752/" TargetMode="External" Id="rId2323"/><Relationship Type="http://schemas.openxmlformats.org/officeDocument/2006/relationships/hyperlink" Target="https://www.commcarehq.org/a/caris-test/reports/form_data/d1817db6-e962-4304-9807-eff4c63974a0/" TargetMode="External" Id="rId2324"/><Relationship Type="http://schemas.openxmlformats.org/officeDocument/2006/relationships/hyperlink" Target="https://www.commcarehq.org/a/caris-test/reports/form_data/bec88de2-3cb7-40b6-a7ed-5cd04f9aa6eb/" TargetMode="External" Id="rId2325"/><Relationship Type="http://schemas.openxmlformats.org/officeDocument/2006/relationships/hyperlink" Target="https://www.commcarehq.org/a/caris-test/reports/form_data/fb50b285-c87c-4047-8f94-479b113f2bab/" TargetMode="External" Id="rId2326"/><Relationship Type="http://schemas.openxmlformats.org/officeDocument/2006/relationships/hyperlink" Target="https://www.commcarehq.org/a/caris-test/reports/form_data/3e2ba122-ac94-4990-9eef-77e293123bbb/" TargetMode="External" Id="rId2327"/><Relationship Type="http://schemas.openxmlformats.org/officeDocument/2006/relationships/hyperlink" Target="https://www.commcarehq.org/a/caris-test/reports/form_data/bc477ab1-67ce-49ff-ae5e-0174d9a38b99/" TargetMode="External" Id="rId2328"/><Relationship Type="http://schemas.openxmlformats.org/officeDocument/2006/relationships/hyperlink" Target="https://www.commcarehq.org/a/caris-test/reports/form_data/eb225be2-bc1f-4132-b061-b1e62f5ba4a3/" TargetMode="External" Id="rId2329"/><Relationship Type="http://schemas.openxmlformats.org/officeDocument/2006/relationships/hyperlink" Target="https://www.commcarehq.org/a/caris-test/reports/form_data/aed4bdd1-7507-4da8-935a-7b1b5826b328/" TargetMode="External" Id="rId2330"/><Relationship Type="http://schemas.openxmlformats.org/officeDocument/2006/relationships/hyperlink" Target="https://www.commcarehq.org/a/caris-test/reports/form_data/db275e58-f0fb-44ba-a366-99a76403abec/" TargetMode="External" Id="rId2331"/><Relationship Type="http://schemas.openxmlformats.org/officeDocument/2006/relationships/hyperlink" Target="https://www.commcarehq.org/a/caris-test/reports/form_data/9d2aec5d-b174-4709-8b05-f31dad65eec0/" TargetMode="External" Id="rId2332"/><Relationship Type="http://schemas.openxmlformats.org/officeDocument/2006/relationships/hyperlink" Target="https://www.commcarehq.org/a/caris-test/reports/form_data/9c857b70-3833-4965-9f0b-75228126c9d5/" TargetMode="External" Id="rId2333"/><Relationship Type="http://schemas.openxmlformats.org/officeDocument/2006/relationships/hyperlink" Target="https://www.commcarehq.org/a/caris-test/reports/form_data/ea831565-41a9-4622-b601-0c2c3072f6be/" TargetMode="External" Id="rId2334"/><Relationship Type="http://schemas.openxmlformats.org/officeDocument/2006/relationships/hyperlink" Target="https://www.commcarehq.org/a/caris-test/reports/form_data/61027cbc-30e8-47ae-a76b-7abd91988aa1/" TargetMode="External" Id="rId2335"/><Relationship Type="http://schemas.openxmlformats.org/officeDocument/2006/relationships/hyperlink" Target="https://www.commcarehq.org/a/caris-test/reports/form_data/4a109215-8150-4877-aed1-44903779de72/" TargetMode="External" Id="rId2336"/><Relationship Type="http://schemas.openxmlformats.org/officeDocument/2006/relationships/hyperlink" Target="https://www.commcarehq.org/a/caris-test/reports/form_data/e509b93d-c088-47a4-b335-01c956ee6701/" TargetMode="External" Id="rId2337"/><Relationship Type="http://schemas.openxmlformats.org/officeDocument/2006/relationships/hyperlink" Target="https://www.commcarehq.org/a/caris-test/reports/form_data/f5843995-5ada-4e2a-bf99-acbdeea24860/" TargetMode="External" Id="rId2338"/><Relationship Type="http://schemas.openxmlformats.org/officeDocument/2006/relationships/hyperlink" Target="https://www.commcarehq.org/a/caris-test/reports/form_data/118cce24-6e13-4252-8b37-bafe1ace3f65/" TargetMode="External" Id="rId2339"/><Relationship Type="http://schemas.openxmlformats.org/officeDocument/2006/relationships/hyperlink" Target="https://www.commcarehq.org/a/caris-test/reports/form_data/5180bb4f-690b-410b-b87d-8f24a0721e96/" TargetMode="External" Id="rId2340"/><Relationship Type="http://schemas.openxmlformats.org/officeDocument/2006/relationships/hyperlink" Target="https://www.commcarehq.org/a/caris-test/reports/form_data/9d925dc3-218c-4d14-9b91-af812d2e282f/" TargetMode="External" Id="rId2341"/><Relationship Type="http://schemas.openxmlformats.org/officeDocument/2006/relationships/hyperlink" Target="https://www.commcarehq.org/a/caris-test/reports/form_data/ccf7259b-23ed-4e56-ab95-3f478ec72ad2/" TargetMode="External" Id="rId2342"/><Relationship Type="http://schemas.openxmlformats.org/officeDocument/2006/relationships/hyperlink" Target="https://www.commcarehq.org/a/caris-test/reports/form_data/53acf126-e16d-405c-b830-bf6aec98b6d7/" TargetMode="External" Id="rId2343"/><Relationship Type="http://schemas.openxmlformats.org/officeDocument/2006/relationships/hyperlink" Target="https://www.commcarehq.org/a/caris-test/reports/form_data/faea4af7-3966-449f-8990-714851e1f5d4/" TargetMode="External" Id="rId2344"/><Relationship Type="http://schemas.openxmlformats.org/officeDocument/2006/relationships/hyperlink" Target="https://www.commcarehq.org/a/caris-test/reports/form_data/8c6c4cdd-ca0f-464b-a163-05ebaa4f953b/" TargetMode="External" Id="rId2345"/><Relationship Type="http://schemas.openxmlformats.org/officeDocument/2006/relationships/hyperlink" Target="https://www.commcarehq.org/a/caris-test/reports/form_data/cc695e45-47e8-439c-95f1-f0f95c7e2ae3/" TargetMode="External" Id="rId2346"/><Relationship Type="http://schemas.openxmlformats.org/officeDocument/2006/relationships/hyperlink" Target="https://www.commcarehq.org/a/caris-test/reports/form_data/374517a8-3267-456e-b07e-9eccd7c11833/" TargetMode="External" Id="rId2347"/><Relationship Type="http://schemas.openxmlformats.org/officeDocument/2006/relationships/hyperlink" Target="https://www.commcarehq.org/a/caris-test/reports/form_data/51dea50f-ad9f-4e17-ac78-ca234290cee8/" TargetMode="External" Id="rId2348"/><Relationship Type="http://schemas.openxmlformats.org/officeDocument/2006/relationships/hyperlink" Target="https://www.commcarehq.org/a/caris-test/reports/form_data/bc2f0049-289c-412b-aa33-840d44cd71a7/" TargetMode="External" Id="rId2349"/><Relationship Type="http://schemas.openxmlformats.org/officeDocument/2006/relationships/hyperlink" Target="https://www.commcarehq.org/a/caris-test/reports/form_data/edcee1dc-c752-46be-8750-ad18a13faf1b/" TargetMode="External" Id="rId2350"/><Relationship Type="http://schemas.openxmlformats.org/officeDocument/2006/relationships/hyperlink" Target="https://www.commcarehq.org/a/caris-test/reports/form_data/19b74f01-a01d-4e15-aa21-106f60553ddb/" TargetMode="External" Id="rId2351"/><Relationship Type="http://schemas.openxmlformats.org/officeDocument/2006/relationships/hyperlink" Target="https://www.commcarehq.org/a/caris-test/reports/form_data/38600bc5-dc31-47b9-88c5-4323f6eff3ff/" TargetMode="External" Id="rId2352"/><Relationship Type="http://schemas.openxmlformats.org/officeDocument/2006/relationships/hyperlink" Target="https://www.commcarehq.org/a/caris-test/reports/form_data/fd75a8d4-ffb9-4e34-b6c6-70a7176dfc3d/" TargetMode="External" Id="rId2353"/><Relationship Type="http://schemas.openxmlformats.org/officeDocument/2006/relationships/hyperlink" Target="https://www.commcarehq.org/a/caris-test/reports/form_data/0a3f6275-5459-46df-aef3-06e27d856fa5/" TargetMode="External" Id="rId2354"/><Relationship Type="http://schemas.openxmlformats.org/officeDocument/2006/relationships/hyperlink" Target="https://www.commcarehq.org/a/caris-test/reports/form_data/9e632760-fe51-443c-b687-4105b85d0bf0/" TargetMode="External" Id="rId2355"/><Relationship Type="http://schemas.openxmlformats.org/officeDocument/2006/relationships/hyperlink" Target="https://www.commcarehq.org/a/caris-test/reports/form_data/c05c2f54-b2c7-45ae-8126-ce75b1fa1ffa/" TargetMode="External" Id="rId2356"/><Relationship Type="http://schemas.openxmlformats.org/officeDocument/2006/relationships/hyperlink" Target="https://www.commcarehq.org/a/caris-test/reports/form_data/1f964bb1-26cb-4554-afc3-f4a447ab4734/" TargetMode="External" Id="rId2357"/><Relationship Type="http://schemas.openxmlformats.org/officeDocument/2006/relationships/hyperlink" Target="https://www.commcarehq.org/a/caris-test/reports/form_data/c62ebb09-04b9-4380-a3e0-40e4c550896e/" TargetMode="External" Id="rId2358"/><Relationship Type="http://schemas.openxmlformats.org/officeDocument/2006/relationships/hyperlink" Target="https://www.commcarehq.org/a/caris-test/reports/form_data/336e90b5-20e7-4138-b944-454b617a7fb4/" TargetMode="External" Id="rId2359"/><Relationship Type="http://schemas.openxmlformats.org/officeDocument/2006/relationships/hyperlink" Target="https://www.commcarehq.org/a/caris-test/reports/form_data/5bd4c982-4a39-466b-b3bd-7de2294627d7/" TargetMode="External" Id="rId2360"/><Relationship Type="http://schemas.openxmlformats.org/officeDocument/2006/relationships/hyperlink" Target="https://www.commcarehq.org/a/caris-test/reports/form_data/3ecb4cbc-9d24-45f9-b306-b49ebcf53163/" TargetMode="External" Id="rId2361"/><Relationship Type="http://schemas.openxmlformats.org/officeDocument/2006/relationships/hyperlink" Target="https://www.commcarehq.org/a/caris-test/reports/form_data/38b3077e-8dc8-4e77-b474-71f597d01fad/" TargetMode="External" Id="rId2362"/><Relationship Type="http://schemas.openxmlformats.org/officeDocument/2006/relationships/hyperlink" Target="https://www.commcarehq.org/a/caris-test/reports/form_data/74a3657f-ada1-49da-898b-ac8571532d0c/" TargetMode="External" Id="rId2363"/><Relationship Type="http://schemas.openxmlformats.org/officeDocument/2006/relationships/hyperlink" Target="https://www.commcarehq.org/a/caris-test/reports/form_data/632700b2-d900-486a-9ba8-e3a25f254ba0/" TargetMode="External" Id="rId2364"/><Relationship Type="http://schemas.openxmlformats.org/officeDocument/2006/relationships/hyperlink" Target="https://www.commcarehq.org/a/caris-test/reports/form_data/d13e8907-80f3-476a-9d34-b62b400e5396/" TargetMode="External" Id="rId2365"/><Relationship Type="http://schemas.openxmlformats.org/officeDocument/2006/relationships/hyperlink" Target="https://www.commcarehq.org/a/caris-test/reports/form_data/c1bee6d6-0ba0-4a93-bab5-14ffcfac4d42/" TargetMode="External" Id="rId2366"/><Relationship Type="http://schemas.openxmlformats.org/officeDocument/2006/relationships/hyperlink" Target="https://www.commcarehq.org/a/caris-test/reports/form_data/45a2abd7-3c73-4316-ab6a-bb946374627c/" TargetMode="External" Id="rId2367"/><Relationship Type="http://schemas.openxmlformats.org/officeDocument/2006/relationships/hyperlink" Target="https://www.commcarehq.org/a/caris-test/reports/form_data/8d12e0e7-78d5-497a-9799-34e399c171c9/" TargetMode="External" Id="rId2368"/><Relationship Type="http://schemas.openxmlformats.org/officeDocument/2006/relationships/hyperlink" Target="https://www.commcarehq.org/a/caris-test/reports/form_data/d12ebd60-e04f-4da1-9d5e-8d225bc9a8be/" TargetMode="External" Id="rId2369"/><Relationship Type="http://schemas.openxmlformats.org/officeDocument/2006/relationships/hyperlink" Target="https://www.commcarehq.org/a/caris-test/reports/form_data/8e4be704-637f-4bd9-a0e0-ce76ade90eac/" TargetMode="External" Id="rId2370"/><Relationship Type="http://schemas.openxmlformats.org/officeDocument/2006/relationships/hyperlink" Target="https://www.commcarehq.org/a/caris-test/reports/form_data/b56a8be3-271e-48ef-a5f7-eaf9d18618f8/" TargetMode="External" Id="rId2371"/><Relationship Type="http://schemas.openxmlformats.org/officeDocument/2006/relationships/hyperlink" Target="https://www.commcarehq.org/a/caris-test/reports/form_data/2e8b68ec-73f7-4dd8-8b1a-214571dabfa0/" TargetMode="External" Id="rId2372"/><Relationship Type="http://schemas.openxmlformats.org/officeDocument/2006/relationships/hyperlink" Target="https://www.commcarehq.org/a/caris-test/reports/form_data/33f45517-7108-4e6e-b237-4fae0b23dc80/" TargetMode="External" Id="rId2373"/><Relationship Type="http://schemas.openxmlformats.org/officeDocument/2006/relationships/hyperlink" Target="https://www.commcarehq.org/a/caris-test/reports/form_data/40d8b977-1f6a-4050-9750-fbdbec58f415/" TargetMode="External" Id="rId2374"/><Relationship Type="http://schemas.openxmlformats.org/officeDocument/2006/relationships/hyperlink" Target="https://www.commcarehq.org/a/caris-test/reports/form_data/68a39984-032a-447e-838d-62bb74572fb8/" TargetMode="External" Id="rId2375"/><Relationship Type="http://schemas.openxmlformats.org/officeDocument/2006/relationships/hyperlink" Target="https://www.commcarehq.org/a/caris-test/reports/form_data/f166c309-f509-4a69-9130-e660714e7e62/" TargetMode="External" Id="rId2376"/><Relationship Type="http://schemas.openxmlformats.org/officeDocument/2006/relationships/hyperlink" Target="https://www.commcarehq.org/a/caris-test/reports/form_data/94fd19cb-f09c-47c6-9021-92d4a9ac101d/" TargetMode="External" Id="rId2377"/><Relationship Type="http://schemas.openxmlformats.org/officeDocument/2006/relationships/hyperlink" Target="https://www.commcarehq.org/a/caris-test/reports/form_data/9bf49f85-5d49-413e-a76d-8f45588fc9fc/" TargetMode="External" Id="rId2378"/><Relationship Type="http://schemas.openxmlformats.org/officeDocument/2006/relationships/hyperlink" Target="https://www.commcarehq.org/a/caris-test/reports/form_data/a29672f1-461b-492b-b632-9ee719acf60e/" TargetMode="External" Id="rId2379"/><Relationship Type="http://schemas.openxmlformats.org/officeDocument/2006/relationships/hyperlink" Target="https://www.commcarehq.org/a/caris-test/reports/form_data/7e7b4b4f-5e3d-4a09-98b0-aa83cde1b2fc/" TargetMode="External" Id="rId2380"/><Relationship Type="http://schemas.openxmlformats.org/officeDocument/2006/relationships/hyperlink" Target="https://www.commcarehq.org/a/caris-test/reports/form_data/96a8a3a4-a293-474e-87b8-87b0b6b72c1b/" TargetMode="External" Id="rId2381"/><Relationship Type="http://schemas.openxmlformats.org/officeDocument/2006/relationships/hyperlink" Target="https://www.commcarehq.org/a/caris-test/reports/form_data/35e027f2-7985-4398-993c-689de8ac39a4/" TargetMode="External" Id="rId2382"/><Relationship Type="http://schemas.openxmlformats.org/officeDocument/2006/relationships/hyperlink" Target="https://www.commcarehq.org/a/caris-test/reports/form_data/cf55ac68-7cba-42d7-a01e-bff056a2bfdd/" TargetMode="External" Id="rId2383"/><Relationship Type="http://schemas.openxmlformats.org/officeDocument/2006/relationships/hyperlink" Target="https://www.commcarehq.org/a/caris-test/reports/form_data/ef2af0b8-e946-480f-918b-ed039af83e9e/" TargetMode="External" Id="rId2384"/><Relationship Type="http://schemas.openxmlformats.org/officeDocument/2006/relationships/hyperlink" Target="https://www.commcarehq.org/a/caris-test/reports/form_data/45be0438-0a73-482d-8967-013398637533/" TargetMode="External" Id="rId2385"/><Relationship Type="http://schemas.openxmlformats.org/officeDocument/2006/relationships/hyperlink" Target="https://www.commcarehq.org/a/caris-test/reports/form_data/621ec431-57e3-4d33-87cf-41191f32ef9d/" TargetMode="External" Id="rId2386"/><Relationship Type="http://schemas.openxmlformats.org/officeDocument/2006/relationships/hyperlink" Target="https://www.commcarehq.org/a/caris-test/reports/form_data/9c905f98-3906-4c10-a98c-d288c9875662/" TargetMode="External" Id="rId2387"/><Relationship Type="http://schemas.openxmlformats.org/officeDocument/2006/relationships/hyperlink" Target="https://www.commcarehq.org/a/caris-test/reports/form_data/40ca91c5-f9f6-4a6e-aef9-b03a4b812fd3/" TargetMode="External" Id="rId2388"/><Relationship Type="http://schemas.openxmlformats.org/officeDocument/2006/relationships/hyperlink" Target="https://www.commcarehq.org/a/caris-test/reports/form_data/f57a90f6-2ac4-49ff-bc4b-29b181e9af76/" TargetMode="External" Id="rId2389"/><Relationship Type="http://schemas.openxmlformats.org/officeDocument/2006/relationships/hyperlink" Target="https://www.commcarehq.org/a/caris-test/reports/form_data/c35f5797-1e04-41f0-804f-d261cb480702/" TargetMode="External" Id="rId2390"/><Relationship Type="http://schemas.openxmlformats.org/officeDocument/2006/relationships/hyperlink" Target="https://www.commcarehq.org/a/caris-test/reports/form_data/d8943989-b686-4158-8f8e-fe7cd7c821c3/" TargetMode="External" Id="rId2391"/><Relationship Type="http://schemas.openxmlformats.org/officeDocument/2006/relationships/hyperlink" Target="https://www.commcarehq.org/a/caris-test/reports/form_data/44627a91-c68d-4a55-9873-74355f2ff14b/" TargetMode="External" Id="rId2392"/><Relationship Type="http://schemas.openxmlformats.org/officeDocument/2006/relationships/hyperlink" Target="https://www.commcarehq.org/a/caris-test/reports/form_data/28912295-0123-4a90-be6f-6bbd7c13688c/" TargetMode="External" Id="rId2393"/><Relationship Type="http://schemas.openxmlformats.org/officeDocument/2006/relationships/hyperlink" Target="https://www.commcarehq.org/a/caris-test/reports/form_data/3fbc8497-0fdc-423f-9d8d-f31dc04bbf87/" TargetMode="External" Id="rId2394"/><Relationship Type="http://schemas.openxmlformats.org/officeDocument/2006/relationships/hyperlink" Target="https://www.commcarehq.org/a/caris-test/reports/form_data/5ffdd8b1-ba5a-42ce-bd4e-56186f5b6cbc/" TargetMode="External" Id="rId2395"/><Relationship Type="http://schemas.openxmlformats.org/officeDocument/2006/relationships/hyperlink" Target="https://www.commcarehq.org/a/caris-test/reports/form_data/1e4c5ada-831e-4793-a5c3-5ee61af6cc68/" TargetMode="External" Id="rId2396"/><Relationship Type="http://schemas.openxmlformats.org/officeDocument/2006/relationships/hyperlink" Target="https://www.commcarehq.org/a/caris-test/reports/form_data/6cb0220a-64c0-4882-a0a9-5bfb246a0e86/" TargetMode="External" Id="rId2397"/><Relationship Type="http://schemas.openxmlformats.org/officeDocument/2006/relationships/hyperlink" Target="https://www.commcarehq.org/a/caris-test/reports/form_data/332dbc64-8dda-470b-b913-fda28a0e1c16/" TargetMode="External" Id="rId2398"/><Relationship Type="http://schemas.openxmlformats.org/officeDocument/2006/relationships/hyperlink" Target="https://www.commcarehq.org/a/caris-test/reports/form_data/96e0dbdb-11d0-4b18-9832-c5d8f7263b10/" TargetMode="External" Id="rId2399"/><Relationship Type="http://schemas.openxmlformats.org/officeDocument/2006/relationships/hyperlink" Target="https://www.commcarehq.org/a/caris-test/reports/form_data/3071d7d9-b51e-4ae4-a7b5-55de56f53cfc/" TargetMode="External" Id="rId2400"/><Relationship Type="http://schemas.openxmlformats.org/officeDocument/2006/relationships/hyperlink" Target="https://www.commcarehq.org/a/caris-test/reports/form_data/c2235fcc-124a-4763-affc-2bed04f87efd/" TargetMode="External" Id="rId2401"/><Relationship Type="http://schemas.openxmlformats.org/officeDocument/2006/relationships/hyperlink" Target="https://www.commcarehq.org/a/caris-test/reports/form_data/3bc84881-d519-491c-9d3d-65391b7bc2af/" TargetMode="External" Id="rId2402"/><Relationship Type="http://schemas.openxmlformats.org/officeDocument/2006/relationships/hyperlink" Target="https://www.commcarehq.org/a/caris-test/reports/form_data/e8880cb9-3f02-4ef4-b1c5-cd088c6ca483/" TargetMode="External" Id="rId2403"/><Relationship Type="http://schemas.openxmlformats.org/officeDocument/2006/relationships/hyperlink" Target="https://www.commcarehq.org/a/caris-test/reports/form_data/f18e9a9c-0f70-463b-9cab-32589bd06630/" TargetMode="External" Id="rId2404"/><Relationship Type="http://schemas.openxmlformats.org/officeDocument/2006/relationships/hyperlink" Target="https://www.commcarehq.org/a/caris-test/reports/form_data/6dca8991-211b-4d4f-ad3c-5fa3d30cb552/" TargetMode="External" Id="rId2405"/><Relationship Type="http://schemas.openxmlformats.org/officeDocument/2006/relationships/hyperlink" Target="https://www.commcarehq.org/a/caris-test/reports/form_data/6ac67c9b-6375-44ea-9e92-0950a5e865e6/" TargetMode="External" Id="rId2406"/><Relationship Type="http://schemas.openxmlformats.org/officeDocument/2006/relationships/hyperlink" Target="https://www.commcarehq.org/a/caris-test/reports/form_data/5b5dfa48-7845-4097-bcce-4c8ada3bdb57/" TargetMode="External" Id="rId2407"/><Relationship Type="http://schemas.openxmlformats.org/officeDocument/2006/relationships/hyperlink" Target="https://www.commcarehq.org/a/caris-test/reports/form_data/cdd88778-7316-48fc-94a7-0f6e41b1a103/" TargetMode="External" Id="rId2408"/><Relationship Type="http://schemas.openxmlformats.org/officeDocument/2006/relationships/hyperlink" Target="https://www.commcarehq.org/a/caris-test/reports/form_data/39767955-0db3-4110-bec3-2c467db08fe0/" TargetMode="External" Id="rId2409"/><Relationship Type="http://schemas.openxmlformats.org/officeDocument/2006/relationships/hyperlink" Target="https://www.commcarehq.org/a/caris-test/reports/form_data/4fe20517-f5c8-421b-9339-cb667b540b85/" TargetMode="External" Id="rId2410"/><Relationship Type="http://schemas.openxmlformats.org/officeDocument/2006/relationships/hyperlink" Target="https://www.commcarehq.org/a/caris-test/reports/form_data/94654f7f-a22e-4e87-9fc7-37e0910f41b3/" TargetMode="External" Id="rId2411"/><Relationship Type="http://schemas.openxmlformats.org/officeDocument/2006/relationships/hyperlink" Target="https://www.commcarehq.org/a/caris-test/reports/form_data/e1d6c97c-8cad-4ff4-bdf6-538b2a19350c/" TargetMode="External" Id="rId2412"/><Relationship Type="http://schemas.openxmlformats.org/officeDocument/2006/relationships/hyperlink" Target="https://www.commcarehq.org/a/caris-test/reports/form_data/8566f6f7-b5af-49bb-be28-992c70c3f0c7/" TargetMode="External" Id="rId2413"/><Relationship Type="http://schemas.openxmlformats.org/officeDocument/2006/relationships/hyperlink" Target="https://www.commcarehq.org/a/caris-test/reports/form_data/2fc24303-3650-4944-beb9-ab67fe28f50d/" TargetMode="External" Id="rId2414"/><Relationship Type="http://schemas.openxmlformats.org/officeDocument/2006/relationships/hyperlink" Target="https://www.commcarehq.org/a/caris-test/reports/form_data/19b4d519-7752-498b-a5da-f1b70e7c1a08/" TargetMode="External" Id="rId2415"/><Relationship Type="http://schemas.openxmlformats.org/officeDocument/2006/relationships/hyperlink" Target="https://www.commcarehq.org/a/caris-test/reports/form_data/d40a43a1-c5a0-43de-8759-90b45eb5cc5c/" TargetMode="External" Id="rId2416"/><Relationship Type="http://schemas.openxmlformats.org/officeDocument/2006/relationships/hyperlink" Target="https://www.commcarehq.org/a/caris-test/reports/form_data/6f582a9e-e49e-44f1-b5f9-7ac2ee63944f/" TargetMode="External" Id="rId2417"/><Relationship Type="http://schemas.openxmlformats.org/officeDocument/2006/relationships/hyperlink" Target="https://www.commcarehq.org/a/caris-test/reports/form_data/9170143b-35d5-47f5-8d56-1009bfd7e281/" TargetMode="External" Id="rId2418"/><Relationship Type="http://schemas.openxmlformats.org/officeDocument/2006/relationships/hyperlink" Target="https://www.commcarehq.org/a/caris-test/reports/form_data/5c044911-ddd7-4dc8-9546-03982fe00b29/" TargetMode="External" Id="rId2419"/><Relationship Type="http://schemas.openxmlformats.org/officeDocument/2006/relationships/hyperlink" Target="https://www.commcarehq.org/a/caris-test/reports/form_data/9af30c1c-a727-4b4b-9403-52a75f4493a7/" TargetMode="External" Id="rId2420"/><Relationship Type="http://schemas.openxmlformats.org/officeDocument/2006/relationships/hyperlink" Target="https://www.commcarehq.org/a/caris-test/reports/form_data/735778b3-107d-446f-af4d-a231b42c29bb/" TargetMode="External" Id="rId2421"/><Relationship Type="http://schemas.openxmlformats.org/officeDocument/2006/relationships/hyperlink" Target="https://www.commcarehq.org/a/caris-test/reports/form_data/13e2cd40-f40f-4902-a8c3-9be96c663209/" TargetMode="External" Id="rId2422"/><Relationship Type="http://schemas.openxmlformats.org/officeDocument/2006/relationships/hyperlink" Target="https://www.commcarehq.org/a/caris-test/reports/form_data/8009d64d-bf47-4975-95e0-b4388fb7de5a/" TargetMode="External" Id="rId2423"/><Relationship Type="http://schemas.openxmlformats.org/officeDocument/2006/relationships/hyperlink" Target="https://www.commcarehq.org/a/caris-test/reports/form_data/de4de116-fa70-4429-9368-a0335e0e95e6/" TargetMode="External" Id="rId2424"/><Relationship Type="http://schemas.openxmlformats.org/officeDocument/2006/relationships/hyperlink" Target="https://www.commcarehq.org/a/caris-test/reports/form_data/0179855d-e447-45c1-b1ef-30b0b2aadafc/" TargetMode="External" Id="rId2425"/><Relationship Type="http://schemas.openxmlformats.org/officeDocument/2006/relationships/hyperlink" Target="https://www.commcarehq.org/a/caris-test/reports/form_data/d7ecaaa9-7534-4ffa-98ff-ae4c4d1ee09f/" TargetMode="External" Id="rId2426"/><Relationship Type="http://schemas.openxmlformats.org/officeDocument/2006/relationships/hyperlink" Target="https://www.commcarehq.org/a/caris-test/reports/form_data/fbc71b2d-729b-4d99-8e50-525818d0edac/" TargetMode="External" Id="rId2427"/><Relationship Type="http://schemas.openxmlformats.org/officeDocument/2006/relationships/hyperlink" Target="https://www.commcarehq.org/a/caris-test/reports/form_data/8932eca1-34b7-49ed-b6a7-e19e0bdf75e2/" TargetMode="External" Id="rId2428"/><Relationship Type="http://schemas.openxmlformats.org/officeDocument/2006/relationships/hyperlink" Target="https://www.commcarehq.org/a/caris-test/reports/form_data/41faee2d-940f-41c5-9dca-a92b507e3b14/" TargetMode="External" Id="rId2429"/><Relationship Type="http://schemas.openxmlformats.org/officeDocument/2006/relationships/hyperlink" Target="https://www.commcarehq.org/a/caris-test/reports/form_data/fc4cd4b4-8d0d-48ac-a37a-188935e6fa4b/" TargetMode="External" Id="rId2430"/><Relationship Type="http://schemas.openxmlformats.org/officeDocument/2006/relationships/hyperlink" Target="https://www.commcarehq.org/a/caris-test/reports/form_data/659a2fa4-bf66-436d-b1a6-69f65f6ec808/" TargetMode="External" Id="rId2431"/><Relationship Type="http://schemas.openxmlformats.org/officeDocument/2006/relationships/hyperlink" Target="https://www.commcarehq.org/a/caris-test/reports/form_data/709fa0f3-e54e-4e9c-80a5-61b61bffaa17/" TargetMode="External" Id="rId2432"/><Relationship Type="http://schemas.openxmlformats.org/officeDocument/2006/relationships/hyperlink" Target="https://www.commcarehq.org/a/caris-test/reports/form_data/6bea0a03-87b9-41a6-bfed-2cf9c0a2a600/" TargetMode="External" Id="rId2433"/><Relationship Type="http://schemas.openxmlformats.org/officeDocument/2006/relationships/hyperlink" Target="https://www.commcarehq.org/a/caris-test/reports/form_data/b0f152be-64c6-4c02-a89c-4e62d591faa2/" TargetMode="External" Id="rId2434"/><Relationship Type="http://schemas.openxmlformats.org/officeDocument/2006/relationships/hyperlink" Target="https://www.commcarehq.org/a/caris-test/reports/form_data/a919afeb-f6d2-4029-abc5-ead3629bb049/" TargetMode="External" Id="rId2435"/><Relationship Type="http://schemas.openxmlformats.org/officeDocument/2006/relationships/hyperlink" Target="https://www.commcarehq.org/a/caris-test/reports/form_data/db0a6445-25ce-4b92-b079-cb86ebf07519/" TargetMode="External" Id="rId2436"/><Relationship Type="http://schemas.openxmlformats.org/officeDocument/2006/relationships/hyperlink" Target="https://www.commcarehq.org/a/caris-test/reports/form_data/e37ed280-14fb-4065-bfce-cbd0ac8ffb04/" TargetMode="External" Id="rId2437"/><Relationship Type="http://schemas.openxmlformats.org/officeDocument/2006/relationships/hyperlink" Target="https://www.commcarehq.org/a/caris-test/reports/form_data/515b5d97-2810-4c22-a7c0-e91381705ca0/" TargetMode="External" Id="rId2438"/><Relationship Type="http://schemas.openxmlformats.org/officeDocument/2006/relationships/hyperlink" Target="https://www.commcarehq.org/a/caris-test/reports/form_data/27b2837b-4064-402a-a194-21335e5f3ed5/" TargetMode="External" Id="rId2439"/><Relationship Type="http://schemas.openxmlformats.org/officeDocument/2006/relationships/hyperlink" Target="https://www.commcarehq.org/a/caris-test/reports/form_data/acbe13fe-4688-4066-bb74-87ab61b24e04/" TargetMode="External" Id="rId2440"/><Relationship Type="http://schemas.openxmlformats.org/officeDocument/2006/relationships/hyperlink" Target="https://www.commcarehq.org/a/caris-test/reports/form_data/db1cc9ba-2f68-4de4-a139-435370a81f36/" TargetMode="External" Id="rId2441"/><Relationship Type="http://schemas.openxmlformats.org/officeDocument/2006/relationships/hyperlink" Target="https://www.commcarehq.org/a/caris-test/reports/form_data/41e89a8a-a8ae-4422-9a7b-429d3984c751/" TargetMode="External" Id="rId2442"/><Relationship Type="http://schemas.openxmlformats.org/officeDocument/2006/relationships/hyperlink" Target="https://www.commcarehq.org/a/caris-test/reports/form_data/e657341c-1df8-4422-a407-2f88c3973465/" TargetMode="External" Id="rId2443"/><Relationship Type="http://schemas.openxmlformats.org/officeDocument/2006/relationships/hyperlink" Target="https://www.commcarehq.org/a/caris-test/reports/form_data/54480ddb-ecfa-4376-bb70-7b917453930e/" TargetMode="External" Id="rId2444"/><Relationship Type="http://schemas.openxmlformats.org/officeDocument/2006/relationships/hyperlink" Target="https://www.commcarehq.org/a/caris-test/reports/form_data/e94cc49e-03fd-439b-b794-de0c3360ecee/" TargetMode="External" Id="rId2445"/><Relationship Type="http://schemas.openxmlformats.org/officeDocument/2006/relationships/hyperlink" Target="https://www.commcarehq.org/a/caris-test/reports/form_data/cf257975-96a4-4e99-8d9c-8a0a917e4c19/" TargetMode="External" Id="rId2446"/><Relationship Type="http://schemas.openxmlformats.org/officeDocument/2006/relationships/hyperlink" Target="https://www.commcarehq.org/a/caris-test/reports/form_data/1f56ddd6-42b0-42ac-affe-532b4f3b88d3/" TargetMode="External" Id="rId2447"/><Relationship Type="http://schemas.openxmlformats.org/officeDocument/2006/relationships/hyperlink" Target="https://www.commcarehq.org/a/caris-test/reports/form_data/b0bc74ab-8330-44b0-ad55-b7f861ca25c1/" TargetMode="External" Id="rId2448"/><Relationship Type="http://schemas.openxmlformats.org/officeDocument/2006/relationships/hyperlink" Target="https://www.commcarehq.org/a/caris-test/reports/form_data/a6142829-5e32-431e-933a-a10a603b5617/" TargetMode="External" Id="rId2449"/><Relationship Type="http://schemas.openxmlformats.org/officeDocument/2006/relationships/hyperlink" Target="https://www.commcarehq.org/a/caris-test/reports/form_data/4a2df2c1-ed21-4385-a348-8bc61d711c36/" TargetMode="External" Id="rId2450"/><Relationship Type="http://schemas.openxmlformats.org/officeDocument/2006/relationships/hyperlink" Target="https://www.commcarehq.org/a/caris-test/reports/form_data/3329192d-774f-4387-b6d1-bdfcb12339ec/" TargetMode="External" Id="rId2451"/><Relationship Type="http://schemas.openxmlformats.org/officeDocument/2006/relationships/hyperlink" Target="https://www.commcarehq.org/a/caris-test/reports/form_data/a3e93d75-938a-4ba0-b038-7d325bd1c531/" TargetMode="External" Id="rId2452"/><Relationship Type="http://schemas.openxmlformats.org/officeDocument/2006/relationships/hyperlink" Target="https://www.commcarehq.org/a/caris-test/reports/form_data/3523e151-731a-414e-bbf6-de9c5c7710d5/" TargetMode="External" Id="rId2453"/><Relationship Type="http://schemas.openxmlformats.org/officeDocument/2006/relationships/hyperlink" Target="https://www.commcarehq.org/a/caris-test/reports/form_data/fa6ec8a5-af14-4bca-a0ee-acf937862a75/" TargetMode="External" Id="rId2454"/><Relationship Type="http://schemas.openxmlformats.org/officeDocument/2006/relationships/hyperlink" Target="https://www.commcarehq.org/a/caris-test/reports/form_data/0c750f0e-6865-4e2a-8c51-91df1ab0ce0d/" TargetMode="External" Id="rId2455"/><Relationship Type="http://schemas.openxmlformats.org/officeDocument/2006/relationships/hyperlink" Target="https://www.commcarehq.org/a/caris-test/reports/form_data/0ea2638b-e759-459f-8345-49aa626cc816/" TargetMode="External" Id="rId2456"/><Relationship Type="http://schemas.openxmlformats.org/officeDocument/2006/relationships/hyperlink" Target="https://www.commcarehq.org/a/caris-test/reports/form_data/9c6749be-161e-4f2f-9e0d-b55bb4efc8ab/" TargetMode="External" Id="rId2457"/><Relationship Type="http://schemas.openxmlformats.org/officeDocument/2006/relationships/hyperlink" Target="https://www.commcarehq.org/a/caris-test/reports/form_data/0cc3ddd9-64d8-4b36-a543-19cdf8544562/" TargetMode="External" Id="rId2458"/><Relationship Type="http://schemas.openxmlformats.org/officeDocument/2006/relationships/hyperlink" Target="https://www.commcarehq.org/a/caris-test/reports/form_data/a003050f-24bb-4d0f-a532-e254859521a4/" TargetMode="External" Id="rId2459"/><Relationship Type="http://schemas.openxmlformats.org/officeDocument/2006/relationships/hyperlink" Target="https://www.commcarehq.org/a/caris-test/reports/form_data/bdfd38c3-da83-40cd-94fc-84e4d91603f8/" TargetMode="External" Id="rId2460"/><Relationship Type="http://schemas.openxmlformats.org/officeDocument/2006/relationships/hyperlink" Target="https://www.commcarehq.org/a/caris-test/reports/form_data/c05340f9-0813-46e0-9151-fa85b5739916/" TargetMode="External" Id="rId2461"/><Relationship Type="http://schemas.openxmlformats.org/officeDocument/2006/relationships/hyperlink" Target="https://www.commcarehq.org/a/caris-test/reports/form_data/bb622117-1680-4d0a-971f-331dc511022c/" TargetMode="External" Id="rId2462"/><Relationship Type="http://schemas.openxmlformats.org/officeDocument/2006/relationships/hyperlink" Target="https://www.commcarehq.org/a/caris-test/reports/form_data/3659859a-8532-459e-9fa4-db4e13a64135/" TargetMode="External" Id="rId2463"/><Relationship Type="http://schemas.openxmlformats.org/officeDocument/2006/relationships/hyperlink" Target="https://www.commcarehq.org/a/caris-test/reports/form_data/4dd20bb1-0616-42e5-8796-20b77a9b2223/" TargetMode="External" Id="rId2464"/><Relationship Type="http://schemas.openxmlformats.org/officeDocument/2006/relationships/hyperlink" Target="https://www.commcarehq.org/a/caris-test/reports/form_data/7992a83f-f2ba-4b34-8598-4761b963e3f6/" TargetMode="External" Id="rId2465"/><Relationship Type="http://schemas.openxmlformats.org/officeDocument/2006/relationships/hyperlink" Target="https://www.commcarehq.org/a/caris-test/reports/form_data/4469541e-3d87-43fb-aab0-54ad16eb6a54/" TargetMode="External" Id="rId2466"/><Relationship Type="http://schemas.openxmlformats.org/officeDocument/2006/relationships/hyperlink" Target="https://www.commcarehq.org/a/caris-test/reports/form_data/d6bbbb5d-98bf-41c5-bbe1-5fe7f25df60a/" TargetMode="External" Id="rId2467"/><Relationship Type="http://schemas.openxmlformats.org/officeDocument/2006/relationships/hyperlink" Target="https://www.commcarehq.org/a/caris-test/reports/form_data/f5a4ff09-564a-4ed1-b1bd-be080dbd22bf/" TargetMode="External" Id="rId2468"/><Relationship Type="http://schemas.openxmlformats.org/officeDocument/2006/relationships/hyperlink" Target="https://www.commcarehq.org/a/caris-test/reports/form_data/01ce9958-96e4-41b8-bd7c-108d9db9a2cd/" TargetMode="External" Id="rId2469"/><Relationship Type="http://schemas.openxmlformats.org/officeDocument/2006/relationships/hyperlink" Target="https://www.commcarehq.org/a/caris-test/reports/form_data/84f093eb-87e1-41ef-9475-e0102511261d/" TargetMode="External" Id="rId2470"/><Relationship Type="http://schemas.openxmlformats.org/officeDocument/2006/relationships/hyperlink" Target="https://www.commcarehq.org/a/caris-test/reports/form_data/85585081-9df6-4e92-a6e6-9e96c4741323/" TargetMode="External" Id="rId2471"/><Relationship Type="http://schemas.openxmlformats.org/officeDocument/2006/relationships/hyperlink" Target="https://www.commcarehq.org/a/caris-test/reports/form_data/74b169e0-defb-4c9f-a8f6-c15e433af130/" TargetMode="External" Id="rId2472"/><Relationship Type="http://schemas.openxmlformats.org/officeDocument/2006/relationships/hyperlink" Target="https://www.commcarehq.org/a/caris-test/reports/form_data/479f5622-9adc-4d61-b0c9-dc314a18611c/" TargetMode="External" Id="rId2473"/><Relationship Type="http://schemas.openxmlformats.org/officeDocument/2006/relationships/hyperlink" Target="https://www.commcarehq.org/a/caris-test/reports/form_data/f2083026-3dbf-405c-9f60-000d58c631ff/" TargetMode="External" Id="rId2474"/><Relationship Type="http://schemas.openxmlformats.org/officeDocument/2006/relationships/hyperlink" Target="https://www.commcarehq.org/a/caris-test/reports/form_data/2b017c78-83da-4780-99e0-2f00fd84260f/" TargetMode="External" Id="rId2475"/><Relationship Type="http://schemas.openxmlformats.org/officeDocument/2006/relationships/hyperlink" Target="https://www.commcarehq.org/a/caris-test/reports/form_data/71f2ae02-2f7b-48c2-90e5-7d30691fbb9e/" TargetMode="External" Id="rId2476"/><Relationship Type="http://schemas.openxmlformats.org/officeDocument/2006/relationships/hyperlink" Target="https://www.commcarehq.org/a/caris-test/reports/form_data/6a41758c-d3af-4757-9b5a-58ca6218a8ab/" TargetMode="External" Id="rId2477"/><Relationship Type="http://schemas.openxmlformats.org/officeDocument/2006/relationships/hyperlink" Target="https://www.commcarehq.org/a/caris-test/reports/form_data/597ea8e0-c1e2-4f30-b5ea-fa7a7acfb52c/" TargetMode="External" Id="rId2478"/><Relationship Type="http://schemas.openxmlformats.org/officeDocument/2006/relationships/hyperlink" Target="https://www.commcarehq.org/a/caris-test/reports/form_data/fa18adcd-9483-4a2a-a55c-0b1e3f74ffdd/" TargetMode="External" Id="rId2479"/><Relationship Type="http://schemas.openxmlformats.org/officeDocument/2006/relationships/hyperlink" Target="https://www.commcarehq.org/a/caris-test/reports/form_data/b8af20a7-fe73-43be-a0e0-fdd1caf6d587/" TargetMode="External" Id="rId2480"/><Relationship Type="http://schemas.openxmlformats.org/officeDocument/2006/relationships/hyperlink" Target="https://www.commcarehq.org/a/caris-test/reports/form_data/ce31720a-8278-4e37-a171-2bf32b73028d/" TargetMode="External" Id="rId2481"/><Relationship Type="http://schemas.openxmlformats.org/officeDocument/2006/relationships/hyperlink" Target="https://www.commcarehq.org/a/caris-test/reports/form_data/9d847400-ff56-4967-b963-5865f623dc70/" TargetMode="External" Id="rId2482"/><Relationship Type="http://schemas.openxmlformats.org/officeDocument/2006/relationships/hyperlink" Target="https://www.commcarehq.org/a/caris-test/reports/form_data/92f6f9a3-265b-430a-92d2-953fe4152028/" TargetMode="External" Id="rId2483"/><Relationship Type="http://schemas.openxmlformats.org/officeDocument/2006/relationships/hyperlink" Target="https://www.commcarehq.org/a/caris-test/reports/form_data/542ab363-ede4-4af9-be37-49890fb71dda/" TargetMode="External" Id="rId2484"/><Relationship Type="http://schemas.openxmlformats.org/officeDocument/2006/relationships/hyperlink" Target="https://www.commcarehq.org/a/caris-test/reports/form_data/895b58db-8f4a-42b2-a4f0-ae4e5d0668d0/" TargetMode="External" Id="rId2485"/><Relationship Type="http://schemas.openxmlformats.org/officeDocument/2006/relationships/hyperlink" Target="https://www.commcarehq.org/a/caris-test/reports/form_data/0bb2dc08-8e0e-4c1b-888c-14e3cde24667/" TargetMode="External" Id="rId2486"/><Relationship Type="http://schemas.openxmlformats.org/officeDocument/2006/relationships/hyperlink" Target="https://www.commcarehq.org/a/caris-test/reports/form_data/12526263-8459-409d-9514-141f63012f00/" TargetMode="External" Id="rId2487"/><Relationship Type="http://schemas.openxmlformats.org/officeDocument/2006/relationships/hyperlink" Target="https://www.commcarehq.org/a/caris-test/reports/form_data/b39e1d57-4885-4478-a30d-b75886981503/" TargetMode="External" Id="rId2488"/><Relationship Type="http://schemas.openxmlformats.org/officeDocument/2006/relationships/hyperlink" Target="https://www.commcarehq.org/a/caris-test/reports/form_data/2a3766ed-8651-4f7c-a3a2-5f98cc2d50d6/" TargetMode="External" Id="rId2489"/><Relationship Type="http://schemas.openxmlformats.org/officeDocument/2006/relationships/hyperlink" Target="https://www.commcarehq.org/a/caris-test/reports/form_data/02d1bd01-edce-4a61-8d83-6e0f09e93842/" TargetMode="External" Id="rId2490"/><Relationship Type="http://schemas.openxmlformats.org/officeDocument/2006/relationships/hyperlink" Target="https://www.commcarehq.org/a/caris-test/reports/form_data/769b3b64-8d4a-4e30-9eab-6900f71ccc4f/" TargetMode="External" Id="rId2491"/><Relationship Type="http://schemas.openxmlformats.org/officeDocument/2006/relationships/hyperlink" Target="https://www.commcarehq.org/a/caris-test/reports/form_data/06b3174e-199d-4c13-ae59-0aa4bc4bcf6e/" TargetMode="External" Id="rId2492"/><Relationship Type="http://schemas.openxmlformats.org/officeDocument/2006/relationships/hyperlink" Target="https://www.commcarehq.org/a/caris-test/reports/form_data/f1ab2f05-c760-4838-937a-2e4e8383a4fd/" TargetMode="External" Id="rId2493"/><Relationship Type="http://schemas.openxmlformats.org/officeDocument/2006/relationships/hyperlink" Target="https://www.commcarehq.org/a/caris-test/reports/form_data/3f58c1f0-eba2-4b4b-9a0f-d3d943d1e91b/" TargetMode="External" Id="rId2494"/><Relationship Type="http://schemas.openxmlformats.org/officeDocument/2006/relationships/hyperlink" Target="https://www.commcarehq.org/a/caris-test/reports/form_data/0f75d8c7-0b69-45c0-88d5-1c9c9cc43667/" TargetMode="External" Id="rId2495"/><Relationship Type="http://schemas.openxmlformats.org/officeDocument/2006/relationships/hyperlink" Target="https://www.commcarehq.org/a/caris-test/reports/form_data/85d0b7b5-a28e-4787-b0da-3344a744b629/" TargetMode="External" Id="rId2496"/><Relationship Type="http://schemas.openxmlformats.org/officeDocument/2006/relationships/hyperlink" Target="https://www.commcarehq.org/a/caris-test/reports/form_data/fd39377c-3e23-4cc2-bdb4-74b07b3c6a7c/" TargetMode="External" Id="rId2497"/><Relationship Type="http://schemas.openxmlformats.org/officeDocument/2006/relationships/hyperlink" Target="https://www.commcarehq.org/a/caris-test/reports/form_data/e8f5a6e7-ab34-41a2-b152-3bdeb7a6d208/" TargetMode="External" Id="rId2498"/><Relationship Type="http://schemas.openxmlformats.org/officeDocument/2006/relationships/hyperlink" Target="https://www.commcarehq.org/a/caris-test/reports/form_data/83fa5382-32db-4b03-9932-e98e24d131a2/" TargetMode="External" Id="rId2499"/><Relationship Type="http://schemas.openxmlformats.org/officeDocument/2006/relationships/hyperlink" Target="https://www.commcarehq.org/a/caris-test/reports/form_data/8d0f3cfb-86dd-4127-998d-70ce130dfa9f/" TargetMode="External" Id="rId2500"/><Relationship Type="http://schemas.openxmlformats.org/officeDocument/2006/relationships/hyperlink" Target="https://www.commcarehq.org/a/caris-test/reports/form_data/69ff3fe8-a1fe-459f-9927-8954604e52a1/" TargetMode="External" Id="rId2501"/><Relationship Type="http://schemas.openxmlformats.org/officeDocument/2006/relationships/hyperlink" Target="https://www.commcarehq.org/a/caris-test/reports/form_data/ead47934-e0a0-4596-afbd-09fa3273caea/" TargetMode="External" Id="rId2502"/><Relationship Type="http://schemas.openxmlformats.org/officeDocument/2006/relationships/hyperlink" Target="https://www.commcarehq.org/a/caris-test/reports/form_data/5fe28abf-87a2-4cd4-85c1-c79d3266dc7c/" TargetMode="External" Id="rId2503"/><Relationship Type="http://schemas.openxmlformats.org/officeDocument/2006/relationships/hyperlink" Target="https://www.commcarehq.org/a/caris-test/reports/form_data/d59141d2-4f83-4637-9e4e-724c540da550/" TargetMode="External" Id="rId2504"/><Relationship Type="http://schemas.openxmlformats.org/officeDocument/2006/relationships/hyperlink" Target="https://www.commcarehq.org/a/caris-test/reports/form_data/c2f0fec1-e9a4-4252-a91c-2577425e8f3f/" TargetMode="External" Id="rId2505"/><Relationship Type="http://schemas.openxmlformats.org/officeDocument/2006/relationships/hyperlink" Target="https://www.commcarehq.org/a/caris-test/reports/form_data/0e5fc5a8-68ff-43e6-a25f-ce37c13c577d/" TargetMode="External" Id="rId2506"/><Relationship Type="http://schemas.openxmlformats.org/officeDocument/2006/relationships/hyperlink" Target="https://www.commcarehq.org/a/caris-test/reports/form_data/bbaa884c-2e05-4fda-a180-9ae30bb97821/" TargetMode="External" Id="rId2507"/><Relationship Type="http://schemas.openxmlformats.org/officeDocument/2006/relationships/hyperlink" Target="https://www.commcarehq.org/a/caris-test/reports/form_data/f10ac344-1945-4e32-b67f-90870356a6d8/" TargetMode="External" Id="rId2508"/><Relationship Type="http://schemas.openxmlformats.org/officeDocument/2006/relationships/hyperlink" Target="https://www.commcarehq.org/a/caris-test/reports/form_data/86b4ae81-45e8-46fc-97c1-9f89deb6caaa/" TargetMode="External" Id="rId2509"/><Relationship Type="http://schemas.openxmlformats.org/officeDocument/2006/relationships/hyperlink" Target="https://www.commcarehq.org/a/caris-test/reports/form_data/1baaf9c7-21ab-4190-9bd9-33f15e89019d/" TargetMode="External" Id="rId2510"/><Relationship Type="http://schemas.openxmlformats.org/officeDocument/2006/relationships/hyperlink" Target="https://www.commcarehq.org/a/caris-test/reports/form_data/af4bcdad-1fb4-4a0f-96a9-a7cff5ca6ed8/" TargetMode="External" Id="rId2511"/><Relationship Type="http://schemas.openxmlformats.org/officeDocument/2006/relationships/hyperlink" Target="https://www.commcarehq.org/a/caris-test/reports/form_data/cd0c4fdb-8f0f-4609-88ae-80495f28d3df/" TargetMode="External" Id="rId2512"/><Relationship Type="http://schemas.openxmlformats.org/officeDocument/2006/relationships/hyperlink" Target="https://www.commcarehq.org/a/caris-test/reports/form_data/e2df6030-72a5-4bd3-8b4c-8d3e86ec4b58/" TargetMode="External" Id="rId2513"/><Relationship Type="http://schemas.openxmlformats.org/officeDocument/2006/relationships/hyperlink" Target="https://www.commcarehq.org/a/caris-test/reports/form_data/0640d1c6-3f39-4c0b-bb0a-6ecccc8d06ee/" TargetMode="External" Id="rId2514"/><Relationship Type="http://schemas.openxmlformats.org/officeDocument/2006/relationships/hyperlink" Target="https://www.commcarehq.org/a/caris-test/reports/form_data/dc1c47f8-6540-49c7-8eeb-992a0efd3ad4/" TargetMode="External" Id="rId2515"/><Relationship Type="http://schemas.openxmlformats.org/officeDocument/2006/relationships/hyperlink" Target="https://www.commcarehq.org/a/caris-test/reports/form_data/a36dfe6a-3b76-43ab-b871-25fc8635159d/" TargetMode="External" Id="rId2516"/><Relationship Type="http://schemas.openxmlformats.org/officeDocument/2006/relationships/hyperlink" Target="https://www.commcarehq.org/a/caris-test/reports/form_data/8e668587-71d6-4aa5-8f68-70ba88340085/" TargetMode="External" Id="rId2517"/><Relationship Type="http://schemas.openxmlformats.org/officeDocument/2006/relationships/hyperlink" Target="https://www.commcarehq.org/a/caris-test/reports/form_data/6a7bcbb1-7194-4b06-a525-360101dc53ed/" TargetMode="External" Id="rId2518"/><Relationship Type="http://schemas.openxmlformats.org/officeDocument/2006/relationships/hyperlink" Target="https://www.commcarehq.org/a/caris-test/reports/form_data/652c03b9-1fd5-40d5-af32-7b44070fdf30/" TargetMode="External" Id="rId2519"/><Relationship Type="http://schemas.openxmlformats.org/officeDocument/2006/relationships/hyperlink" Target="https://www.commcarehq.org/a/caris-test/reports/form_data/49c88fd2-dbd9-4f1f-95dc-1d5004b309ee/" TargetMode="External" Id="rId2520"/><Relationship Type="http://schemas.openxmlformats.org/officeDocument/2006/relationships/hyperlink" Target="https://www.commcarehq.org/a/caris-test/reports/form_data/b41c786c-dabf-48d7-be02-a82d71aa5ef0/" TargetMode="External" Id="rId2521"/><Relationship Type="http://schemas.openxmlformats.org/officeDocument/2006/relationships/hyperlink" Target="https://www.commcarehq.org/a/caris-test/reports/form_data/00b001b5-1fb7-4ac9-8d30-804df706ae42/" TargetMode="External" Id="rId2522"/><Relationship Type="http://schemas.openxmlformats.org/officeDocument/2006/relationships/hyperlink" Target="https://www.commcarehq.org/a/caris-test/reports/form_data/cb5e5103-f685-44ce-840d-bd8bd514aecc/" TargetMode="External" Id="rId2523"/><Relationship Type="http://schemas.openxmlformats.org/officeDocument/2006/relationships/hyperlink" Target="https://www.commcarehq.org/a/caris-test/reports/form_data/00ebe924-9e35-495d-a8cf-fbde2fc9a6a2/" TargetMode="External" Id="rId2524"/><Relationship Type="http://schemas.openxmlformats.org/officeDocument/2006/relationships/hyperlink" Target="https://www.commcarehq.org/a/caris-test/reports/form_data/a719bc77-5580-4db6-b7b8-c14c9d6cea0a/" TargetMode="External" Id="rId2525"/><Relationship Type="http://schemas.openxmlformats.org/officeDocument/2006/relationships/hyperlink" Target="https://www.commcarehq.org/a/caris-test/reports/form_data/d086ed85-5909-4b6c-89d3-5f04c3679f37/" TargetMode="External" Id="rId2526"/><Relationship Type="http://schemas.openxmlformats.org/officeDocument/2006/relationships/hyperlink" Target="https://www.commcarehq.org/a/caris-test/reports/form_data/91de8c88-cc11-4447-88ad-c1b631f82c4a/" TargetMode="External" Id="rId2527"/><Relationship Type="http://schemas.openxmlformats.org/officeDocument/2006/relationships/hyperlink" Target="https://www.commcarehq.org/a/caris-test/reports/form_data/b2e86a47-6839-45ab-8c15-4dcbd4b1ca57/" TargetMode="External" Id="rId2528"/><Relationship Type="http://schemas.openxmlformats.org/officeDocument/2006/relationships/hyperlink" Target="https://www.commcarehq.org/a/caris-test/reports/form_data/b4d79ac6-7707-469a-9ee1-a6bffdc4eef5/" TargetMode="External" Id="rId2529"/><Relationship Type="http://schemas.openxmlformats.org/officeDocument/2006/relationships/hyperlink" Target="https://www.commcarehq.org/a/caris-test/reports/form_data/8c0bd363-1d71-4b3a-a1d8-a906f4c01569/" TargetMode="External" Id="rId2530"/><Relationship Type="http://schemas.openxmlformats.org/officeDocument/2006/relationships/hyperlink" Target="https://www.commcarehq.org/a/caris-test/reports/form_data/1765d166-6e67-4623-a4fc-58253bbcedee/" TargetMode="External" Id="rId2531"/><Relationship Type="http://schemas.openxmlformats.org/officeDocument/2006/relationships/hyperlink" Target="https://www.commcarehq.org/a/caris-test/reports/form_data/82fb065a-3fda-4162-bb61-2e5e805fef79/" TargetMode="External" Id="rId2532"/><Relationship Type="http://schemas.openxmlformats.org/officeDocument/2006/relationships/hyperlink" Target="https://www.commcarehq.org/a/caris-test/reports/form_data/2497d055-ae64-47bc-b4f6-8820485147e2/" TargetMode="External" Id="rId2533"/><Relationship Type="http://schemas.openxmlformats.org/officeDocument/2006/relationships/hyperlink" Target="https://www.commcarehq.org/a/caris-test/reports/form_data/9f4a643c-a2dd-4700-887d-f9b27451c0e3/" TargetMode="External" Id="rId2534"/><Relationship Type="http://schemas.openxmlformats.org/officeDocument/2006/relationships/hyperlink" Target="https://www.commcarehq.org/a/caris-test/reports/form_data/27bfc816-a678-457f-8716-85b502c16788/" TargetMode="External" Id="rId2535"/><Relationship Type="http://schemas.openxmlformats.org/officeDocument/2006/relationships/hyperlink" Target="https://www.commcarehq.org/a/caris-test/reports/form_data/1d6de137-c4b9-45fd-b102-e7f749832c8e/" TargetMode="External" Id="rId2536"/><Relationship Type="http://schemas.openxmlformats.org/officeDocument/2006/relationships/hyperlink" Target="https://www.commcarehq.org/a/caris-test/reports/form_data/51c6df4a-11b1-4579-9f10-6837475c73b1/" TargetMode="External" Id="rId2537"/><Relationship Type="http://schemas.openxmlformats.org/officeDocument/2006/relationships/hyperlink" Target="https://www.commcarehq.org/a/caris-test/reports/form_data/77dcc4d6-687d-4ab5-9078-5a443b5e5c0c/" TargetMode="External" Id="rId2538"/><Relationship Type="http://schemas.openxmlformats.org/officeDocument/2006/relationships/hyperlink" Target="https://www.commcarehq.org/a/caris-test/reports/form_data/5b3fd681-f0c2-474e-86db-aac4815615e7/" TargetMode="External" Id="rId2539"/><Relationship Type="http://schemas.openxmlformats.org/officeDocument/2006/relationships/hyperlink" Target="https://www.commcarehq.org/a/caris-test/reports/form_data/55edd413-2c0c-41ff-b5a4-dce471353ac6/" TargetMode="External" Id="rId2540"/><Relationship Type="http://schemas.openxmlformats.org/officeDocument/2006/relationships/hyperlink" Target="https://www.commcarehq.org/a/caris-test/reports/form_data/a2063a3e-ad30-443a-9144-3332c70f129a/" TargetMode="External" Id="rId2541"/><Relationship Type="http://schemas.openxmlformats.org/officeDocument/2006/relationships/hyperlink" Target="https://www.commcarehq.org/a/caris-test/reports/form_data/f6293711-f2ef-4c63-9eac-a116cb9e77ba/" TargetMode="External" Id="rId2542"/><Relationship Type="http://schemas.openxmlformats.org/officeDocument/2006/relationships/hyperlink" Target="https://www.commcarehq.org/a/caris-test/reports/form_data/8f6dcdb1-8199-4f10-a0a5-e855ed0d9759/" TargetMode="External" Id="rId2543"/><Relationship Type="http://schemas.openxmlformats.org/officeDocument/2006/relationships/hyperlink" Target="https://www.commcarehq.org/a/caris-test/reports/form_data/dfb62a3c-c910-44e3-8ca5-597e44cd6c94/" TargetMode="External" Id="rId2544"/><Relationship Type="http://schemas.openxmlformats.org/officeDocument/2006/relationships/hyperlink" Target="https://www.commcarehq.org/a/caris-test/reports/form_data/0d58a1dd-7eaa-4b48-8a70-cafe1815fbf2/" TargetMode="External" Id="rId2545"/><Relationship Type="http://schemas.openxmlformats.org/officeDocument/2006/relationships/hyperlink" Target="https://www.commcarehq.org/a/caris-test/reports/form_data/9ba131d6-16ae-45b5-9c14-1b53072c9b9a/" TargetMode="External" Id="rId2546"/><Relationship Type="http://schemas.openxmlformats.org/officeDocument/2006/relationships/hyperlink" Target="https://www.commcarehq.org/a/caris-test/reports/form_data/fe915450-fc67-4092-9a44-89d70b9e1606/" TargetMode="External" Id="rId2547"/><Relationship Type="http://schemas.openxmlformats.org/officeDocument/2006/relationships/hyperlink" Target="https://www.commcarehq.org/a/caris-test/reports/form_data/8479ba6e-990c-46af-a509-58559a2ced4b/" TargetMode="External" Id="rId2548"/><Relationship Type="http://schemas.openxmlformats.org/officeDocument/2006/relationships/hyperlink" Target="https://www.commcarehq.org/a/caris-test/reports/form_data/6310ff2c-9bf1-4e1d-9afc-962738d3de89/" TargetMode="External" Id="rId2549"/><Relationship Type="http://schemas.openxmlformats.org/officeDocument/2006/relationships/hyperlink" Target="https://www.commcarehq.org/a/caris-test/reports/form_data/24958972-5425-4f6a-9396-2d5e059acaf4/" TargetMode="External" Id="rId2550"/><Relationship Type="http://schemas.openxmlformats.org/officeDocument/2006/relationships/hyperlink" Target="https://www.commcarehq.org/a/caris-test/reports/form_data/e63268f8-a3d4-4d9a-a3db-ca99bd756cb0/" TargetMode="External" Id="rId2551"/><Relationship Type="http://schemas.openxmlformats.org/officeDocument/2006/relationships/hyperlink" Target="https://www.commcarehq.org/a/caris-test/reports/form_data/a871521d-02ee-4416-a3c2-cea4259df928/" TargetMode="External" Id="rId2552"/><Relationship Type="http://schemas.openxmlformats.org/officeDocument/2006/relationships/hyperlink" Target="https://www.commcarehq.org/a/caris-test/reports/form_data/1654d242-e3a7-46dc-8773-d68b2a325b51/" TargetMode="External" Id="rId2553"/><Relationship Type="http://schemas.openxmlformats.org/officeDocument/2006/relationships/hyperlink" Target="https://www.commcarehq.org/a/caris-test/reports/form_data/d36db1d4-e374-486a-82f9-8a18ff99d1d0/" TargetMode="External" Id="rId2554"/><Relationship Type="http://schemas.openxmlformats.org/officeDocument/2006/relationships/hyperlink" Target="https://www.commcarehq.org/a/caris-test/reports/form_data/b3e8c5ee-8157-42db-ad8e-e905ab6adf87/" TargetMode="External" Id="rId2555"/><Relationship Type="http://schemas.openxmlformats.org/officeDocument/2006/relationships/hyperlink" Target="https://www.commcarehq.org/a/caris-test/reports/form_data/7e8d3c52-48bc-4da5-9927-5097c0a1ee44/" TargetMode="External" Id="rId2556"/><Relationship Type="http://schemas.openxmlformats.org/officeDocument/2006/relationships/hyperlink" Target="https://www.commcarehq.org/a/caris-test/reports/form_data/d4a00630-6e70-4943-9eda-4cf1496bd694/" TargetMode="External" Id="rId2557"/><Relationship Type="http://schemas.openxmlformats.org/officeDocument/2006/relationships/hyperlink" Target="https://www.commcarehq.org/a/caris-test/reports/form_data/795e2d21-0844-4aed-8eaf-03baaffa59c2/" TargetMode="External" Id="rId2558"/><Relationship Type="http://schemas.openxmlformats.org/officeDocument/2006/relationships/hyperlink" Target="https://www.commcarehq.org/a/caris-test/reports/form_data/18fdbb83-6277-41a0-969a-fa5fa25d7044/" TargetMode="External" Id="rId2559"/><Relationship Type="http://schemas.openxmlformats.org/officeDocument/2006/relationships/hyperlink" Target="https://www.commcarehq.org/a/caris-test/reports/form_data/bc41e82c-6e32-4db5-b415-95a7a5a8dd09/" TargetMode="External" Id="rId2560"/><Relationship Type="http://schemas.openxmlformats.org/officeDocument/2006/relationships/hyperlink" Target="https://www.commcarehq.org/a/caris-test/reports/form_data/18374856-96aa-40b3-a48a-68183ce2d03b/" TargetMode="External" Id="rId2561"/><Relationship Type="http://schemas.openxmlformats.org/officeDocument/2006/relationships/hyperlink" Target="https://www.commcarehq.org/a/caris-test/reports/form_data/8afc2106-bb6c-422a-91eb-c10fa8f81289/" TargetMode="External" Id="rId2562"/><Relationship Type="http://schemas.openxmlformats.org/officeDocument/2006/relationships/hyperlink" Target="https://www.commcarehq.org/a/caris-test/reports/form_data/a26b842b-7d04-4dd0-8501-59fcc28a633f/" TargetMode="External" Id="rId2563"/><Relationship Type="http://schemas.openxmlformats.org/officeDocument/2006/relationships/hyperlink" Target="https://www.commcarehq.org/a/caris-test/reports/form_data/e0939e00-0a6f-4b3a-9dd2-150d833d86a2/" TargetMode="External" Id="rId2564"/><Relationship Type="http://schemas.openxmlformats.org/officeDocument/2006/relationships/hyperlink" Target="https://www.commcarehq.org/a/caris-test/reports/form_data/f8800abd-6f08-420a-9482-73ff7575a026/" TargetMode="External" Id="rId2565"/><Relationship Type="http://schemas.openxmlformats.org/officeDocument/2006/relationships/hyperlink" Target="https://www.commcarehq.org/a/caris-test/reports/form_data/462af245-4681-4d02-bd42-730dcd390f8e/" TargetMode="External" Id="rId2566"/><Relationship Type="http://schemas.openxmlformats.org/officeDocument/2006/relationships/hyperlink" Target="https://www.commcarehq.org/a/caris-test/reports/form_data/c48d433a-c1f3-4e85-b8ad-55b500252988/" TargetMode="External" Id="rId2567"/><Relationship Type="http://schemas.openxmlformats.org/officeDocument/2006/relationships/hyperlink" Target="https://www.commcarehq.org/a/caris-test/reports/form_data/a12d32ea-7b1b-4dd9-ac96-7f988652e4c7/" TargetMode="External" Id="rId2568"/><Relationship Type="http://schemas.openxmlformats.org/officeDocument/2006/relationships/hyperlink" Target="https://www.commcarehq.org/a/caris-test/reports/form_data/9cf433fc-5c96-41b8-948f-9a9956c5ac00/" TargetMode="External" Id="rId2569"/><Relationship Type="http://schemas.openxmlformats.org/officeDocument/2006/relationships/hyperlink" Target="https://www.commcarehq.org/a/caris-test/reports/form_data/f58e43c2-bff3-4672-9a08-2cf87145e70b/" TargetMode="External" Id="rId2570"/><Relationship Type="http://schemas.openxmlformats.org/officeDocument/2006/relationships/hyperlink" Target="https://www.commcarehq.org/a/caris-test/reports/form_data/8fc3fcfe-7fd5-440e-a694-44353197bd8b/" TargetMode="External" Id="rId2571"/><Relationship Type="http://schemas.openxmlformats.org/officeDocument/2006/relationships/hyperlink" Target="https://www.commcarehq.org/a/caris-test/reports/form_data/b16ca997-0bcb-4476-acbf-b249c9940fde/" TargetMode="External" Id="rId2572"/><Relationship Type="http://schemas.openxmlformats.org/officeDocument/2006/relationships/hyperlink" Target="https://www.commcarehq.org/a/caris-test/reports/form_data/f948d646-5aab-4937-8777-5e1ccb72e291/" TargetMode="External" Id="rId2573"/><Relationship Type="http://schemas.openxmlformats.org/officeDocument/2006/relationships/hyperlink" Target="https://www.commcarehq.org/a/caris-test/reports/form_data/fc9d77c3-ee31-4159-9a46-9e8a8033c4e2/" TargetMode="External" Id="rId2574"/><Relationship Type="http://schemas.openxmlformats.org/officeDocument/2006/relationships/hyperlink" Target="https://www.commcarehq.org/a/caris-test/reports/form_data/8a004a61-50c3-4c0d-b3db-c013aa0b54d3/" TargetMode="External" Id="rId2575"/><Relationship Type="http://schemas.openxmlformats.org/officeDocument/2006/relationships/hyperlink" Target="https://www.commcarehq.org/a/caris-test/reports/form_data/ca85aba6-d982-4233-9617-7e31dc028309/" TargetMode="External" Id="rId2576"/><Relationship Type="http://schemas.openxmlformats.org/officeDocument/2006/relationships/hyperlink" Target="https://www.commcarehq.org/a/caris-test/reports/form_data/643df760-dcee-4a11-b31a-3f492cb58514/" TargetMode="External" Id="rId2577"/><Relationship Type="http://schemas.openxmlformats.org/officeDocument/2006/relationships/hyperlink" Target="https://www.commcarehq.org/a/caris-test/reports/form_data/675d51ef-1189-4ded-b8f4-2292a5502c3d/" TargetMode="External" Id="rId2578"/><Relationship Type="http://schemas.openxmlformats.org/officeDocument/2006/relationships/hyperlink" Target="https://www.commcarehq.org/a/caris-test/reports/form_data/74781601-69e4-408e-bb5c-b75e2d375a7e/" TargetMode="External" Id="rId2579"/><Relationship Type="http://schemas.openxmlformats.org/officeDocument/2006/relationships/hyperlink" Target="https://www.commcarehq.org/a/caris-test/reports/form_data/daec9502-04fb-4ee4-935f-a427dca18cc6/" TargetMode="External" Id="rId2580"/><Relationship Type="http://schemas.openxmlformats.org/officeDocument/2006/relationships/hyperlink" Target="https://www.commcarehq.org/a/caris-test/reports/form_data/0605180f-2377-4e3f-a450-48c178d0cf2d/" TargetMode="External" Id="rId2581"/><Relationship Type="http://schemas.openxmlformats.org/officeDocument/2006/relationships/hyperlink" Target="https://www.commcarehq.org/a/caris-test/reports/form_data/3435176d-7d76-4d6a-8d20-d6b6644305e3/" TargetMode="External" Id="rId2582"/><Relationship Type="http://schemas.openxmlformats.org/officeDocument/2006/relationships/hyperlink" Target="https://www.commcarehq.org/a/caris-test/reports/form_data/2d26d221-e0c3-495a-b5ef-f8bc3f37003b/" TargetMode="External" Id="rId2583"/><Relationship Type="http://schemas.openxmlformats.org/officeDocument/2006/relationships/hyperlink" Target="https://www.commcarehq.org/a/caris-test/reports/form_data/7e3807ac-891d-48cf-9360-fdece2e3d88b/" TargetMode="External" Id="rId2584"/><Relationship Type="http://schemas.openxmlformats.org/officeDocument/2006/relationships/hyperlink" Target="https://www.commcarehq.org/a/caris-test/reports/form_data/817d0940-1613-46a9-8b81-b545405b865d/" TargetMode="External" Id="rId2585"/><Relationship Type="http://schemas.openxmlformats.org/officeDocument/2006/relationships/hyperlink" Target="https://www.commcarehq.org/a/caris-test/reports/form_data/90078b9f-6376-4124-8867-8379fb556fbb/" TargetMode="External" Id="rId2586"/><Relationship Type="http://schemas.openxmlformats.org/officeDocument/2006/relationships/hyperlink" Target="https://www.commcarehq.org/a/caris-test/reports/form_data/adfcce03-5ab9-4bf1-a5eb-b6e8e490a079/" TargetMode="External" Id="rId2587"/><Relationship Type="http://schemas.openxmlformats.org/officeDocument/2006/relationships/hyperlink" Target="https://www.commcarehq.org/a/caris-test/reports/form_data/51a7e01f-2dc8-4a49-914c-29c60178e03a/" TargetMode="External" Id="rId2588"/><Relationship Type="http://schemas.openxmlformats.org/officeDocument/2006/relationships/hyperlink" Target="https://www.commcarehq.org/a/caris-test/reports/form_data/1d25184b-a25c-4a88-b5e0-60d090b900b6/" TargetMode="External" Id="rId2589"/><Relationship Type="http://schemas.openxmlformats.org/officeDocument/2006/relationships/hyperlink" Target="https://www.commcarehq.org/a/caris-test/reports/form_data/6f5b7a9c-d365-4b4c-a29b-195f8fcf06bb/" TargetMode="External" Id="rId2590"/><Relationship Type="http://schemas.openxmlformats.org/officeDocument/2006/relationships/hyperlink" Target="https://www.commcarehq.org/a/caris-test/reports/form_data/b14a8f3b-ed7b-4c44-a993-edc549b6196a/" TargetMode="External" Id="rId2591"/><Relationship Type="http://schemas.openxmlformats.org/officeDocument/2006/relationships/hyperlink" Target="https://www.commcarehq.org/a/caris-test/reports/form_data/a3ef3b80-4164-401b-ad04-9775dd42696c/" TargetMode="External" Id="rId2592"/><Relationship Type="http://schemas.openxmlformats.org/officeDocument/2006/relationships/hyperlink" Target="https://www.commcarehq.org/a/caris-test/reports/form_data/9c0bbe10-f4fe-47c1-ac82-9740e5c03bef/" TargetMode="External" Id="rId2593"/><Relationship Type="http://schemas.openxmlformats.org/officeDocument/2006/relationships/hyperlink" Target="https://www.commcarehq.org/a/caris-test/reports/form_data/04ae38f7-a4e2-4457-a65f-40e0a09b7983/" TargetMode="External" Id="rId2594"/><Relationship Type="http://schemas.openxmlformats.org/officeDocument/2006/relationships/hyperlink" Target="https://www.commcarehq.org/a/caris-test/reports/form_data/887d6368-9b4b-48a2-a414-c1c0ce9c2976/" TargetMode="External" Id="rId2595"/><Relationship Type="http://schemas.openxmlformats.org/officeDocument/2006/relationships/hyperlink" Target="https://www.commcarehq.org/a/caris-test/reports/form_data/c6492227-3824-4b99-a609-a643b637bb4d/" TargetMode="External" Id="rId2596"/><Relationship Type="http://schemas.openxmlformats.org/officeDocument/2006/relationships/hyperlink" Target="https://www.commcarehq.org/a/caris-test/reports/form_data/4e4411e8-79aa-4722-abfb-c797873470b9/" TargetMode="External" Id="rId2597"/><Relationship Type="http://schemas.openxmlformats.org/officeDocument/2006/relationships/hyperlink" Target="https://www.commcarehq.org/a/caris-test/reports/form_data/4b29732d-7736-4cf5-8cfe-7e81b7d76c2f/" TargetMode="External" Id="rId2598"/><Relationship Type="http://schemas.openxmlformats.org/officeDocument/2006/relationships/hyperlink" Target="https://www.commcarehq.org/a/caris-test/reports/form_data/208970b9-1c33-43d6-baa0-c2fcde5caef0/" TargetMode="External" Id="rId2599"/><Relationship Type="http://schemas.openxmlformats.org/officeDocument/2006/relationships/hyperlink" Target="https://www.commcarehq.org/a/caris-test/reports/form_data/2c069b5f-e587-4cd2-afa8-cc1d4849add8/" TargetMode="External" Id="rId2600"/><Relationship Type="http://schemas.openxmlformats.org/officeDocument/2006/relationships/hyperlink" Target="https://www.commcarehq.org/a/caris-test/reports/form_data/3503ab9c-3ac5-4855-b894-55069b314be0/" TargetMode="External" Id="rId2601"/><Relationship Type="http://schemas.openxmlformats.org/officeDocument/2006/relationships/hyperlink" Target="https://www.commcarehq.org/a/caris-test/reports/form_data/73334d84-cf70-48c5-80dc-e979d6c3a63b/" TargetMode="External" Id="rId2602"/><Relationship Type="http://schemas.openxmlformats.org/officeDocument/2006/relationships/hyperlink" Target="https://www.commcarehq.org/a/caris-test/reports/form_data/9ba68533-6870-489d-b978-5f1d0beee4b8/" TargetMode="External" Id="rId2603"/><Relationship Type="http://schemas.openxmlformats.org/officeDocument/2006/relationships/hyperlink" Target="https://www.commcarehq.org/a/caris-test/reports/form_data/324e2d84-06b4-4008-972d-f33d262daa8a/" TargetMode="External" Id="rId2604"/><Relationship Type="http://schemas.openxmlformats.org/officeDocument/2006/relationships/hyperlink" Target="https://www.commcarehq.org/a/caris-test/reports/form_data/df0bb7b2-1c16-49af-a300-111f03de6f11/" TargetMode="External" Id="rId2605"/><Relationship Type="http://schemas.openxmlformats.org/officeDocument/2006/relationships/hyperlink" Target="https://www.commcarehq.org/a/caris-test/reports/form_data/197bae3e-2cee-4204-8162-e5703555995a/" TargetMode="External" Id="rId2606"/><Relationship Type="http://schemas.openxmlformats.org/officeDocument/2006/relationships/hyperlink" Target="https://www.commcarehq.org/a/caris-test/reports/form_data/7e3addea-55f1-420a-b690-3b1b2035809e/" TargetMode="External" Id="rId2607"/><Relationship Type="http://schemas.openxmlformats.org/officeDocument/2006/relationships/hyperlink" Target="https://www.commcarehq.org/a/caris-test/reports/form_data/1e10956a-66e3-49da-ace2-1c6c49824c40/" TargetMode="External" Id="rId2608"/><Relationship Type="http://schemas.openxmlformats.org/officeDocument/2006/relationships/hyperlink" Target="https://www.commcarehq.org/a/caris-test/reports/form_data/66184a4b-ca95-4747-a5e7-b2994bdf7539/" TargetMode="External" Id="rId2609"/><Relationship Type="http://schemas.openxmlformats.org/officeDocument/2006/relationships/hyperlink" Target="https://www.commcarehq.org/a/caris-test/reports/form_data/76283b77-cfe6-41cc-9e86-2bddf58bc132/" TargetMode="External" Id="rId2610"/><Relationship Type="http://schemas.openxmlformats.org/officeDocument/2006/relationships/hyperlink" Target="https://www.commcarehq.org/a/caris-test/reports/form_data/6c7a2ce8-86fa-44d5-8a81-4866c0adeed6/" TargetMode="External" Id="rId2611"/><Relationship Type="http://schemas.openxmlformats.org/officeDocument/2006/relationships/hyperlink" Target="https://www.commcarehq.org/a/caris-test/reports/form_data/f8391bf3-15f4-42e2-8fad-fdad328d3091/" TargetMode="External" Id="rId2612"/><Relationship Type="http://schemas.openxmlformats.org/officeDocument/2006/relationships/hyperlink" Target="https://www.commcarehq.org/a/caris-test/reports/form_data/92bd3919-66be-4ef0-bc42-8dae03a6fd21/" TargetMode="External" Id="rId2613"/><Relationship Type="http://schemas.openxmlformats.org/officeDocument/2006/relationships/hyperlink" Target="https://www.commcarehq.org/a/caris-test/reports/form_data/1eb53b42-5710-41e0-9e32-db7a92c2c3f5/" TargetMode="External" Id="rId2614"/><Relationship Type="http://schemas.openxmlformats.org/officeDocument/2006/relationships/hyperlink" Target="https://www.commcarehq.org/a/caris-test/reports/form_data/8d55a4bd-937e-4e71-ad79-837872ecef40/" TargetMode="External" Id="rId2615"/><Relationship Type="http://schemas.openxmlformats.org/officeDocument/2006/relationships/hyperlink" Target="https://www.commcarehq.org/a/caris-test/reports/form_data/705d13e9-1562-418b-a2f4-de21e482a0a8/" TargetMode="External" Id="rId2616"/><Relationship Type="http://schemas.openxmlformats.org/officeDocument/2006/relationships/hyperlink" Target="https://www.commcarehq.org/a/caris-test/reports/form_data/2a201292-4bfb-44b7-8fb1-94e8387eff08/" TargetMode="External" Id="rId2617"/><Relationship Type="http://schemas.openxmlformats.org/officeDocument/2006/relationships/hyperlink" Target="https://www.commcarehq.org/a/caris-test/reports/form_data/087bf29c-28e8-4a98-a45b-625b554857aa/" TargetMode="External" Id="rId2618"/><Relationship Type="http://schemas.openxmlformats.org/officeDocument/2006/relationships/hyperlink" Target="https://www.commcarehq.org/a/caris-test/reports/form_data/6fb2133c-e1cc-4bda-975c-d0ce6224bcf9/" TargetMode="External" Id="rId2619"/><Relationship Type="http://schemas.openxmlformats.org/officeDocument/2006/relationships/hyperlink" Target="https://www.commcarehq.org/a/caris-test/reports/form_data/5adb9b73-952e-45dc-a548-889fcaa40f80/" TargetMode="External" Id="rId2620"/><Relationship Type="http://schemas.openxmlformats.org/officeDocument/2006/relationships/hyperlink" Target="https://www.commcarehq.org/a/caris-test/reports/form_data/aff1cfc9-58f2-4e44-82fe-991217203d21/" TargetMode="External" Id="rId2621"/><Relationship Type="http://schemas.openxmlformats.org/officeDocument/2006/relationships/hyperlink" Target="https://www.commcarehq.org/a/caris-test/reports/form_data/fe810acc-c1e2-42ed-a702-8dde842c5190/" TargetMode="External" Id="rId2622"/><Relationship Type="http://schemas.openxmlformats.org/officeDocument/2006/relationships/hyperlink" Target="https://www.commcarehq.org/a/caris-test/reports/form_data/e95bf6b8-16aa-45a7-9961-8d9032e61c1b/" TargetMode="External" Id="rId2623"/><Relationship Type="http://schemas.openxmlformats.org/officeDocument/2006/relationships/hyperlink" Target="https://www.commcarehq.org/a/caris-test/reports/form_data/82bcd454-e2ac-4705-a8c5-75741644ae97/" TargetMode="External" Id="rId2624"/><Relationship Type="http://schemas.openxmlformats.org/officeDocument/2006/relationships/hyperlink" Target="https://www.commcarehq.org/a/caris-test/reports/form_data/974e52b2-0900-4b12-a6bc-3385735396fb/" TargetMode="External" Id="rId2625"/><Relationship Type="http://schemas.openxmlformats.org/officeDocument/2006/relationships/hyperlink" Target="https://www.commcarehq.org/a/caris-test/reports/form_data/76ac9926-76f3-4767-a17f-42c502cc39d4/" TargetMode="External" Id="rId2626"/><Relationship Type="http://schemas.openxmlformats.org/officeDocument/2006/relationships/hyperlink" Target="https://www.commcarehq.org/a/caris-test/reports/form_data/79d884dc-f5c0-4dea-808d-a6be30e63b1c/" TargetMode="External" Id="rId2627"/><Relationship Type="http://schemas.openxmlformats.org/officeDocument/2006/relationships/hyperlink" Target="https://www.commcarehq.org/a/caris-test/reports/form_data/2c85cba3-314b-4389-9056-a852828b6874/" TargetMode="External" Id="rId2628"/><Relationship Type="http://schemas.openxmlformats.org/officeDocument/2006/relationships/hyperlink" Target="https://www.commcarehq.org/a/caris-test/reports/form_data/88e5e6b9-af4c-4ba7-96a9-d0afb3c6fa49/" TargetMode="External" Id="rId2629"/><Relationship Type="http://schemas.openxmlformats.org/officeDocument/2006/relationships/hyperlink" Target="https://www.commcarehq.org/a/caris-test/reports/form_data/69eff5cd-332e-4362-ab21-635d00960ebd/" TargetMode="External" Id="rId2630"/><Relationship Type="http://schemas.openxmlformats.org/officeDocument/2006/relationships/hyperlink" Target="https://www.commcarehq.org/a/caris-test/reports/form_data/ea8207e8-b072-46fd-a5a7-260945fd92ae/" TargetMode="External" Id="rId2631"/><Relationship Type="http://schemas.openxmlformats.org/officeDocument/2006/relationships/hyperlink" Target="https://www.commcarehq.org/a/caris-test/reports/form_data/cb42f487-a913-4480-90ef-006e14615ac7/" TargetMode="External" Id="rId2632"/><Relationship Type="http://schemas.openxmlformats.org/officeDocument/2006/relationships/hyperlink" Target="https://www.commcarehq.org/a/caris-test/reports/form_data/ad90fdc8-4c92-4548-aeb9-f1fb520a0a95/" TargetMode="External" Id="rId2633"/><Relationship Type="http://schemas.openxmlformats.org/officeDocument/2006/relationships/hyperlink" Target="https://www.commcarehq.org/a/caris-test/reports/form_data/a9e14292-fb5c-43f9-81e1-bc4e5b3f44e4/" TargetMode="External" Id="rId2634"/><Relationship Type="http://schemas.openxmlformats.org/officeDocument/2006/relationships/hyperlink" Target="https://www.commcarehq.org/a/caris-test/reports/form_data/f5f9d093-7c66-4c1e-9f2c-fdf6a7e36526/" TargetMode="External" Id="rId2635"/><Relationship Type="http://schemas.openxmlformats.org/officeDocument/2006/relationships/hyperlink" Target="https://www.commcarehq.org/a/caris-test/reports/form_data/b7027e1f-8530-4fb7-9bac-3bafa1049cfe/" TargetMode="External" Id="rId2636"/><Relationship Type="http://schemas.openxmlformats.org/officeDocument/2006/relationships/hyperlink" Target="https://www.commcarehq.org/a/caris-test/reports/form_data/54338c68-313e-44c0-95b7-93e5f727fe27/" TargetMode="External" Id="rId2637"/><Relationship Type="http://schemas.openxmlformats.org/officeDocument/2006/relationships/hyperlink" Target="https://www.commcarehq.org/a/caris-test/reports/form_data/f7529181-c529-4e7e-acda-3a155ecdaa60/" TargetMode="External" Id="rId2638"/><Relationship Type="http://schemas.openxmlformats.org/officeDocument/2006/relationships/hyperlink" Target="https://www.commcarehq.org/a/caris-test/reports/form_data/e27497a6-1987-4d91-8c98-2c7a0cfb07e3/" TargetMode="External" Id="rId2639"/><Relationship Type="http://schemas.openxmlformats.org/officeDocument/2006/relationships/hyperlink" Target="https://www.commcarehq.org/a/caris-test/reports/form_data/0990f6d4-1f19-4072-85ff-4ee632ff2a83/" TargetMode="External" Id="rId2640"/><Relationship Type="http://schemas.openxmlformats.org/officeDocument/2006/relationships/hyperlink" Target="https://www.commcarehq.org/a/caris-test/reports/form_data/27998bec-bd07-4f3d-913b-416afc208d92/" TargetMode="External" Id="rId2641"/><Relationship Type="http://schemas.openxmlformats.org/officeDocument/2006/relationships/hyperlink" Target="https://www.commcarehq.org/a/caris-test/reports/form_data/9c709e4f-6318-48b2-b89c-b12ecec7bc05/" TargetMode="External" Id="rId2642"/><Relationship Type="http://schemas.openxmlformats.org/officeDocument/2006/relationships/hyperlink" Target="https://www.commcarehq.org/a/caris-test/reports/form_data/43e3e445-6fb7-4eed-9acc-4bb2ed5bffa7/" TargetMode="External" Id="rId2643"/><Relationship Type="http://schemas.openxmlformats.org/officeDocument/2006/relationships/hyperlink" Target="https://www.commcarehq.org/a/caris-test/reports/form_data/470ca1c4-3050-4c5e-bdf2-6ddca8c85438/" TargetMode="External" Id="rId2644"/><Relationship Type="http://schemas.openxmlformats.org/officeDocument/2006/relationships/hyperlink" Target="https://www.commcarehq.org/a/caris-test/reports/form_data/b2ebd61e-4890-4380-a4f9-cb1056c83557/" TargetMode="External" Id="rId2645"/><Relationship Type="http://schemas.openxmlformats.org/officeDocument/2006/relationships/hyperlink" Target="https://www.commcarehq.org/a/caris-test/reports/form_data/2ae40416-b126-4184-abeb-683d5f255746/" TargetMode="External" Id="rId2646"/><Relationship Type="http://schemas.openxmlformats.org/officeDocument/2006/relationships/hyperlink" Target="https://www.commcarehq.org/a/caris-test/reports/form_data/aa9307ea-0ae6-41d6-a4b4-5dbbdf06abb1/" TargetMode="External" Id="rId2647"/><Relationship Type="http://schemas.openxmlformats.org/officeDocument/2006/relationships/hyperlink" Target="https://www.commcarehq.org/a/caris-test/reports/form_data/b9224889-9d23-4517-90a1-7e0cece28e83/" TargetMode="External" Id="rId2648"/><Relationship Type="http://schemas.openxmlformats.org/officeDocument/2006/relationships/hyperlink" Target="https://www.commcarehq.org/a/caris-test/reports/form_data/9a8db114-9dd1-44c5-b62a-dce2b7482efc/" TargetMode="External" Id="rId2649"/><Relationship Type="http://schemas.openxmlformats.org/officeDocument/2006/relationships/hyperlink" Target="https://www.commcarehq.org/a/caris-test/reports/form_data/7d39c635-10bc-43b4-85c9-fb0c4291a374/" TargetMode="External" Id="rId2650"/><Relationship Type="http://schemas.openxmlformats.org/officeDocument/2006/relationships/hyperlink" Target="https://www.commcarehq.org/a/caris-test/reports/form_data/96b3091b-de86-48c4-99c0-65cd918a713f/" TargetMode="External" Id="rId2651"/><Relationship Type="http://schemas.openxmlformats.org/officeDocument/2006/relationships/hyperlink" Target="https://www.commcarehq.org/a/caris-test/reports/form_data/270cca0d-4ee5-4a35-8502-304067e62b1d/" TargetMode="External" Id="rId2652"/><Relationship Type="http://schemas.openxmlformats.org/officeDocument/2006/relationships/hyperlink" Target="https://www.commcarehq.org/a/caris-test/reports/form_data/7c4fa355-2627-4c9a-928d-ce2874a00986/" TargetMode="External" Id="rId2653"/><Relationship Type="http://schemas.openxmlformats.org/officeDocument/2006/relationships/hyperlink" Target="https://www.commcarehq.org/a/caris-test/reports/form_data/a4ebbe4f-930b-4319-a82b-d223d96fc227/" TargetMode="External" Id="rId2654"/><Relationship Type="http://schemas.openxmlformats.org/officeDocument/2006/relationships/hyperlink" Target="https://www.commcarehq.org/a/caris-test/reports/form_data/ceca1a5c-2993-4fd4-9c87-cd230d547dbf/" TargetMode="External" Id="rId2655"/><Relationship Type="http://schemas.openxmlformats.org/officeDocument/2006/relationships/hyperlink" Target="https://www.commcarehq.org/a/caris-test/reports/form_data/b3f68821-b079-49b6-9619-35144879bd72/" TargetMode="External" Id="rId2656"/><Relationship Type="http://schemas.openxmlformats.org/officeDocument/2006/relationships/hyperlink" Target="https://www.commcarehq.org/a/caris-test/reports/form_data/8cef4b9d-7f9b-4a87-9a31-70f475382bf7/" TargetMode="External" Id="rId2657"/><Relationship Type="http://schemas.openxmlformats.org/officeDocument/2006/relationships/hyperlink" Target="https://www.commcarehq.org/a/caris-test/reports/form_data/ea0fef07-a26b-48be-992f-7110894c473a/" TargetMode="External" Id="rId2658"/><Relationship Type="http://schemas.openxmlformats.org/officeDocument/2006/relationships/hyperlink" Target="https://www.commcarehq.org/a/caris-test/reports/form_data/4fedaa9c-fab7-48f5-b3a7-a44db45a0b62/" TargetMode="External" Id="rId2659"/><Relationship Type="http://schemas.openxmlformats.org/officeDocument/2006/relationships/hyperlink" Target="https://www.commcarehq.org/a/caris-test/reports/form_data/615a8da4-1c7f-480f-8453-320838872064/" TargetMode="External" Id="rId2660"/><Relationship Type="http://schemas.openxmlformats.org/officeDocument/2006/relationships/hyperlink" Target="https://www.commcarehq.org/a/caris-test/reports/form_data/7a66b6cb-8e38-47ce-b0f5-38b51c8a8168/" TargetMode="External" Id="rId2661"/><Relationship Type="http://schemas.openxmlformats.org/officeDocument/2006/relationships/hyperlink" Target="https://www.commcarehq.org/a/caris-test/reports/form_data/d1c3c009-ac1a-49ed-ac38-78543f61e7ab/" TargetMode="External" Id="rId2662"/><Relationship Type="http://schemas.openxmlformats.org/officeDocument/2006/relationships/hyperlink" Target="https://www.commcarehq.org/a/caris-test/reports/form_data/6f8c3f95-88c6-4804-b547-809dcd3d69d7/" TargetMode="External" Id="rId2663"/><Relationship Type="http://schemas.openxmlformats.org/officeDocument/2006/relationships/hyperlink" Target="https://www.commcarehq.org/a/caris-test/reports/form_data/df5d851f-1a11-4d6f-bdbb-d7967cb7e3f8/" TargetMode="External" Id="rId2664"/><Relationship Type="http://schemas.openxmlformats.org/officeDocument/2006/relationships/hyperlink" Target="https://www.commcarehq.org/a/caris-test/reports/form_data/973c5051-554a-4f84-8ed1-5b556e4bb720/" TargetMode="External" Id="rId2665"/><Relationship Type="http://schemas.openxmlformats.org/officeDocument/2006/relationships/hyperlink" Target="https://www.commcarehq.org/a/caris-test/reports/form_data/37bbea53-1688-496b-a4ce-2bbffda88e84/" TargetMode="External" Id="rId2666"/><Relationship Type="http://schemas.openxmlformats.org/officeDocument/2006/relationships/hyperlink" Target="https://www.commcarehq.org/a/caris-test/reports/form_data/79e190a6-b077-401c-bb47-b9846228334a/" TargetMode="External" Id="rId2667"/><Relationship Type="http://schemas.openxmlformats.org/officeDocument/2006/relationships/hyperlink" Target="https://www.commcarehq.org/a/caris-test/reports/form_data/dd1534e9-bc73-43b0-8138-4ea11df2706e/" TargetMode="External" Id="rId2668"/><Relationship Type="http://schemas.openxmlformats.org/officeDocument/2006/relationships/hyperlink" Target="https://www.commcarehq.org/a/caris-test/reports/form_data/d05fb288-20fb-411f-9af5-bab8c5faa03f/" TargetMode="External" Id="rId2669"/><Relationship Type="http://schemas.openxmlformats.org/officeDocument/2006/relationships/hyperlink" Target="https://www.commcarehq.org/a/caris-test/reports/form_data/3ab92931-5f74-410e-9423-8760331a2dd8/" TargetMode="External" Id="rId2670"/><Relationship Type="http://schemas.openxmlformats.org/officeDocument/2006/relationships/hyperlink" Target="https://www.commcarehq.org/a/caris-test/reports/form_data/f0f20621-9c8d-4efb-b2c4-b945f381243f/" TargetMode="External" Id="rId2671"/><Relationship Type="http://schemas.openxmlformats.org/officeDocument/2006/relationships/hyperlink" Target="https://www.commcarehq.org/a/caris-test/reports/form_data/7d9bcfb1-cbb9-4ed5-9582-0014d0bb10dc/" TargetMode="External" Id="rId2672"/><Relationship Type="http://schemas.openxmlformats.org/officeDocument/2006/relationships/hyperlink" Target="https://www.commcarehq.org/a/caris-test/reports/form_data/fde071f6-074f-42fd-83ce-cc416a7523e7/" TargetMode="External" Id="rId2673"/><Relationship Type="http://schemas.openxmlformats.org/officeDocument/2006/relationships/hyperlink" Target="https://www.commcarehq.org/a/caris-test/reports/form_data/ec3970b5-3102-4bd9-b379-94862b9e29dd/" TargetMode="External" Id="rId2674"/><Relationship Type="http://schemas.openxmlformats.org/officeDocument/2006/relationships/hyperlink" Target="https://www.commcarehq.org/a/caris-test/reports/form_data/f3c71add-e39f-4fbf-bd2f-c74449f8a26d/" TargetMode="External" Id="rId2675"/><Relationship Type="http://schemas.openxmlformats.org/officeDocument/2006/relationships/hyperlink" Target="https://www.commcarehq.org/a/caris-test/reports/form_data/62e6ac37-87a2-4797-b0e4-b5a9cec93c08/" TargetMode="External" Id="rId2676"/><Relationship Type="http://schemas.openxmlformats.org/officeDocument/2006/relationships/hyperlink" Target="https://www.commcarehq.org/a/caris-test/reports/form_data/e2c79d21-128c-4e8e-b0c2-eb6c1661fefd/" TargetMode="External" Id="rId2677"/><Relationship Type="http://schemas.openxmlformats.org/officeDocument/2006/relationships/hyperlink" Target="https://www.commcarehq.org/a/caris-test/reports/form_data/bfd9acd5-3ec8-4332-a91d-afa461bdd240/" TargetMode="External" Id="rId2678"/><Relationship Type="http://schemas.openxmlformats.org/officeDocument/2006/relationships/hyperlink" Target="https://www.commcarehq.org/a/caris-test/reports/form_data/a47e32d2-ec8a-4d18-9d17-bec04b975d4a/" TargetMode="External" Id="rId2679"/><Relationship Type="http://schemas.openxmlformats.org/officeDocument/2006/relationships/hyperlink" Target="https://www.commcarehq.org/a/caris-test/reports/form_data/b655c043-fccc-47ed-89e6-932fd170cee7/" TargetMode="External" Id="rId2680"/><Relationship Type="http://schemas.openxmlformats.org/officeDocument/2006/relationships/hyperlink" Target="https://www.commcarehq.org/a/caris-test/reports/form_data/f5a2c75f-cbf2-432e-b735-40d53a3a7fee/" TargetMode="External" Id="rId2681"/><Relationship Type="http://schemas.openxmlformats.org/officeDocument/2006/relationships/hyperlink" Target="https://www.commcarehq.org/a/caris-test/reports/form_data/87404ddf-db10-4ad1-b6ad-589564f0ebce/" TargetMode="External" Id="rId2682"/><Relationship Type="http://schemas.openxmlformats.org/officeDocument/2006/relationships/hyperlink" Target="https://www.commcarehq.org/a/caris-test/reports/form_data/9290d8f4-ba75-4393-8d69-367f2bcb8e0c/" TargetMode="External" Id="rId2683"/><Relationship Type="http://schemas.openxmlformats.org/officeDocument/2006/relationships/hyperlink" Target="https://www.commcarehq.org/a/caris-test/reports/form_data/90dcceaa-62d0-425a-8f38-1a00343a03a9/" TargetMode="External" Id="rId2684"/><Relationship Type="http://schemas.openxmlformats.org/officeDocument/2006/relationships/hyperlink" Target="https://www.commcarehq.org/a/caris-test/reports/form_data/2a1d17d6-7292-4568-8f82-2e7c3be82e20/" TargetMode="External" Id="rId2685"/><Relationship Type="http://schemas.openxmlformats.org/officeDocument/2006/relationships/hyperlink" Target="https://www.commcarehq.org/a/caris-test/reports/form_data/85e57379-1a6f-49a2-950a-9535cf203bc6/" TargetMode="External" Id="rId2686"/><Relationship Type="http://schemas.openxmlformats.org/officeDocument/2006/relationships/hyperlink" Target="https://www.commcarehq.org/a/caris-test/reports/form_data/8ad24a4e-c90a-4615-9a30-fa33307d4ae6/" TargetMode="External" Id="rId2687"/><Relationship Type="http://schemas.openxmlformats.org/officeDocument/2006/relationships/hyperlink" Target="https://www.commcarehq.org/a/caris-test/reports/form_data/9746be96-4f09-4be3-ac34-b27b56241c4b/" TargetMode="External" Id="rId2688"/><Relationship Type="http://schemas.openxmlformats.org/officeDocument/2006/relationships/hyperlink" Target="https://www.commcarehq.org/a/caris-test/reports/form_data/cf69d4a0-887e-4d1e-a538-02590019f195/" TargetMode="External" Id="rId2689"/><Relationship Type="http://schemas.openxmlformats.org/officeDocument/2006/relationships/hyperlink" Target="https://www.commcarehq.org/a/caris-test/reports/form_data/ba806e1c-02c3-4a55-939e-8631365d35e7/" TargetMode="External" Id="rId2690"/><Relationship Type="http://schemas.openxmlformats.org/officeDocument/2006/relationships/hyperlink" Target="https://www.commcarehq.org/a/caris-test/reports/form_data/ff408e0d-32aa-4452-bb38-c5d73406c61e/" TargetMode="External" Id="rId2691"/><Relationship Type="http://schemas.openxmlformats.org/officeDocument/2006/relationships/hyperlink" Target="https://www.commcarehq.org/a/caris-test/reports/form_data/24d0bb10-8812-4287-bd17-09add88323b8/" TargetMode="External" Id="rId2692"/><Relationship Type="http://schemas.openxmlformats.org/officeDocument/2006/relationships/hyperlink" Target="https://www.commcarehq.org/a/caris-test/reports/form_data/60bd1af0-43b2-4870-8363-bbdb85a29034/" TargetMode="External" Id="rId2693"/><Relationship Type="http://schemas.openxmlformats.org/officeDocument/2006/relationships/hyperlink" Target="https://www.commcarehq.org/a/caris-test/reports/form_data/24626d1a-d334-4d67-8f33-58e629c7f21e/" TargetMode="External" Id="rId2694"/><Relationship Type="http://schemas.openxmlformats.org/officeDocument/2006/relationships/hyperlink" Target="https://www.commcarehq.org/a/caris-test/reports/form_data/fcd26bae-5ab3-4fac-8623-d947b621b9a3/" TargetMode="External" Id="rId2695"/><Relationship Type="http://schemas.openxmlformats.org/officeDocument/2006/relationships/hyperlink" Target="https://www.commcarehq.org/a/caris-test/reports/form_data/229614b9-6429-49d1-8ecf-86135d2eadee/" TargetMode="External" Id="rId2696"/><Relationship Type="http://schemas.openxmlformats.org/officeDocument/2006/relationships/hyperlink" Target="https://www.commcarehq.org/a/caris-test/reports/form_data/912160bd-471e-4e24-b694-b6b4c3e3a31f/" TargetMode="External" Id="rId2697"/><Relationship Type="http://schemas.openxmlformats.org/officeDocument/2006/relationships/hyperlink" Target="https://www.commcarehq.org/a/caris-test/reports/form_data/c1016881-58f8-418f-86a6-cfef2095ac00/" TargetMode="External" Id="rId2698"/><Relationship Type="http://schemas.openxmlformats.org/officeDocument/2006/relationships/hyperlink" Target="https://www.commcarehq.org/a/caris-test/reports/form_data/592b2af0-632a-4af2-9ffd-2ae55f2f516a/" TargetMode="External" Id="rId2699"/><Relationship Type="http://schemas.openxmlformats.org/officeDocument/2006/relationships/hyperlink" Target="https://www.commcarehq.org/a/caris-test/reports/form_data/f4b57889-4766-4996-9076-d07898591285/" TargetMode="External" Id="rId2700"/><Relationship Type="http://schemas.openxmlformats.org/officeDocument/2006/relationships/hyperlink" Target="https://www.commcarehq.org/a/caris-test/reports/form_data/2f73937d-8949-42cf-9583-b7bf6ad7832e/" TargetMode="External" Id="rId2701"/><Relationship Type="http://schemas.openxmlformats.org/officeDocument/2006/relationships/hyperlink" Target="https://www.commcarehq.org/a/caris-test/reports/form_data/0780b9b9-258e-4330-a469-c161a002ee09/" TargetMode="External" Id="rId2702"/><Relationship Type="http://schemas.openxmlformats.org/officeDocument/2006/relationships/hyperlink" Target="https://www.commcarehq.org/a/caris-test/reports/form_data/bade3bea-6c66-4f59-ba75-04689f972808/" TargetMode="External" Id="rId2703"/><Relationship Type="http://schemas.openxmlformats.org/officeDocument/2006/relationships/hyperlink" Target="https://www.commcarehq.org/a/caris-test/reports/form_data/a4b7315d-cdab-4049-9e2b-348508b74cad/" TargetMode="External" Id="rId2704"/><Relationship Type="http://schemas.openxmlformats.org/officeDocument/2006/relationships/hyperlink" Target="https://www.commcarehq.org/a/caris-test/reports/form_data/06122823-ba8a-4c52-a854-7d2cc29c6178/" TargetMode="External" Id="rId2705"/><Relationship Type="http://schemas.openxmlformats.org/officeDocument/2006/relationships/hyperlink" Target="https://www.commcarehq.org/a/caris-test/reports/form_data/85eeb185-cf6b-4088-8c18-38d7968c7d87/" TargetMode="External" Id="rId2706"/><Relationship Type="http://schemas.openxmlformats.org/officeDocument/2006/relationships/hyperlink" Target="https://www.commcarehq.org/a/caris-test/reports/form_data/8cfb085e-73f3-4224-a2b7-b7cf4444b11f/" TargetMode="External" Id="rId2707"/><Relationship Type="http://schemas.openxmlformats.org/officeDocument/2006/relationships/hyperlink" Target="https://www.commcarehq.org/a/caris-test/reports/form_data/e05aeab2-0728-403d-9d83-62b22a84e8d5/" TargetMode="External" Id="rId2708"/><Relationship Type="http://schemas.openxmlformats.org/officeDocument/2006/relationships/hyperlink" Target="https://www.commcarehq.org/a/caris-test/reports/form_data/50bc10c2-18d9-4ec8-a279-b27bb7acd148/" TargetMode="External" Id="rId2709"/><Relationship Type="http://schemas.openxmlformats.org/officeDocument/2006/relationships/hyperlink" Target="https://www.commcarehq.org/a/caris-test/reports/form_data/8bcd3ec7-0323-4b3e-a7b0-cae0f7bdfd8d/" TargetMode="External" Id="rId2710"/><Relationship Type="http://schemas.openxmlformats.org/officeDocument/2006/relationships/hyperlink" Target="https://www.commcarehq.org/a/caris-test/reports/form_data/92485068-0c53-4b72-8011-862a90f545ac/" TargetMode="External" Id="rId2711"/><Relationship Type="http://schemas.openxmlformats.org/officeDocument/2006/relationships/hyperlink" Target="https://www.commcarehq.org/a/caris-test/reports/form_data/5c7d3f2b-ffab-4108-99a5-5d0630cd50bc/" TargetMode="External" Id="rId2712"/><Relationship Type="http://schemas.openxmlformats.org/officeDocument/2006/relationships/hyperlink" Target="https://www.commcarehq.org/a/caris-test/reports/form_data/4b4dee2a-5eb2-495f-ab55-a5c2aae9b09d/" TargetMode="External" Id="rId2713"/><Relationship Type="http://schemas.openxmlformats.org/officeDocument/2006/relationships/hyperlink" Target="https://www.commcarehq.org/a/caris-test/reports/form_data/5ee170c1-bdac-462f-a009-893ad5368f83/" TargetMode="External" Id="rId2714"/><Relationship Type="http://schemas.openxmlformats.org/officeDocument/2006/relationships/hyperlink" Target="https://www.commcarehq.org/a/caris-test/reports/form_data/71255339-5a07-4ab2-b620-ace9c5fc24b6/" TargetMode="External" Id="rId2715"/><Relationship Type="http://schemas.openxmlformats.org/officeDocument/2006/relationships/hyperlink" Target="https://www.commcarehq.org/a/caris-test/reports/form_data/28624773-b463-4b94-abee-e2669260467e/" TargetMode="External" Id="rId2716"/><Relationship Type="http://schemas.openxmlformats.org/officeDocument/2006/relationships/hyperlink" Target="https://www.commcarehq.org/a/caris-test/reports/form_data/11954f4e-c65c-40fd-a7d6-26d3c8967a2d/" TargetMode="External" Id="rId2717"/><Relationship Type="http://schemas.openxmlformats.org/officeDocument/2006/relationships/hyperlink" Target="https://www.commcarehq.org/a/caris-test/reports/form_data/e1a131cd-89a3-4e13-9204-a6fda6fbd786/" TargetMode="External" Id="rId2718"/><Relationship Type="http://schemas.openxmlformats.org/officeDocument/2006/relationships/hyperlink" Target="https://www.commcarehq.org/a/caris-test/reports/form_data/a99595bc-08c1-478e-8e2c-49bab644f8a6/" TargetMode="External" Id="rId2719"/><Relationship Type="http://schemas.openxmlformats.org/officeDocument/2006/relationships/hyperlink" Target="https://www.commcarehq.org/a/caris-test/reports/form_data/83b9141b-f4b8-4206-8ea5-e3c17d22e718/" TargetMode="External" Id="rId2720"/><Relationship Type="http://schemas.openxmlformats.org/officeDocument/2006/relationships/hyperlink" Target="https://www.commcarehq.org/a/caris-test/reports/form_data/a51610b2-80bb-4644-bc2b-fad12e28a7c3/" TargetMode="External" Id="rId2721"/><Relationship Type="http://schemas.openxmlformats.org/officeDocument/2006/relationships/hyperlink" Target="https://www.commcarehq.org/a/caris-test/reports/form_data/eae5e234-4198-40a3-90b8-ccce90efa051/" TargetMode="External" Id="rId2722"/><Relationship Type="http://schemas.openxmlformats.org/officeDocument/2006/relationships/hyperlink" Target="https://www.commcarehq.org/a/caris-test/reports/form_data/67a6ceec-ee65-47f8-a79e-f2da45d53191/" TargetMode="External" Id="rId2723"/><Relationship Type="http://schemas.openxmlformats.org/officeDocument/2006/relationships/hyperlink" Target="https://www.commcarehq.org/a/caris-test/reports/form_data/904cede7-53e5-4199-ae85-c191953ab35c/" TargetMode="External" Id="rId2724"/><Relationship Type="http://schemas.openxmlformats.org/officeDocument/2006/relationships/hyperlink" Target="https://www.commcarehq.org/a/caris-test/reports/form_data/9fae58df-512b-410c-93a7-ad70e8669be4/" TargetMode="External" Id="rId2725"/><Relationship Type="http://schemas.openxmlformats.org/officeDocument/2006/relationships/hyperlink" Target="https://www.commcarehq.org/a/caris-test/reports/form_data/92de5bb5-71d6-46d7-b347-71b1b9c9d8db/" TargetMode="External" Id="rId2726"/><Relationship Type="http://schemas.openxmlformats.org/officeDocument/2006/relationships/hyperlink" Target="https://www.commcarehq.org/a/caris-test/reports/form_data/01f7f5fc-d2a5-4ca2-a4e3-5b721cfa61a0/" TargetMode="External" Id="rId2727"/><Relationship Type="http://schemas.openxmlformats.org/officeDocument/2006/relationships/hyperlink" Target="https://www.commcarehq.org/a/caris-test/reports/form_data/64e6756e-6c77-4abd-8afe-061ae4092673/" TargetMode="External" Id="rId2728"/><Relationship Type="http://schemas.openxmlformats.org/officeDocument/2006/relationships/hyperlink" Target="https://www.commcarehq.org/a/caris-test/reports/form_data/4fccb4bb-0f72-4c53-a14f-2297df6a5d54/" TargetMode="External" Id="rId2729"/><Relationship Type="http://schemas.openxmlformats.org/officeDocument/2006/relationships/hyperlink" Target="https://www.commcarehq.org/a/caris-test/reports/form_data/eee6dd86-e1ea-4ea9-96cd-b070c0704e48/" TargetMode="External" Id="rId2730"/><Relationship Type="http://schemas.openxmlformats.org/officeDocument/2006/relationships/hyperlink" Target="https://www.commcarehq.org/a/caris-test/reports/form_data/89784b8b-e8f2-4323-b28d-13585a614a9f/" TargetMode="External" Id="rId2731"/><Relationship Type="http://schemas.openxmlformats.org/officeDocument/2006/relationships/hyperlink" Target="https://www.commcarehq.org/a/caris-test/reports/form_data/cd71ebbf-16c9-4035-a156-096b2e08103d/" TargetMode="External" Id="rId2732"/><Relationship Type="http://schemas.openxmlformats.org/officeDocument/2006/relationships/hyperlink" Target="https://www.commcarehq.org/a/caris-test/reports/form_data/7fb19838-7540-4de0-b3c1-c853e37652e6/" TargetMode="External" Id="rId2733"/><Relationship Type="http://schemas.openxmlformats.org/officeDocument/2006/relationships/hyperlink" Target="https://www.commcarehq.org/a/caris-test/reports/form_data/ba5dfd68-2040-4e25-a06b-977ca5ea93f3/" TargetMode="External" Id="rId2734"/><Relationship Type="http://schemas.openxmlformats.org/officeDocument/2006/relationships/hyperlink" Target="https://www.commcarehq.org/a/caris-test/reports/form_data/9ea77bfc-86c2-4f29-bef1-7a659e397dc5/" TargetMode="External" Id="rId2735"/><Relationship Type="http://schemas.openxmlformats.org/officeDocument/2006/relationships/hyperlink" Target="https://www.commcarehq.org/a/caris-test/reports/form_data/91ad4052-860d-4447-9cab-3b0c3bc3e680/" TargetMode="External" Id="rId2736"/><Relationship Type="http://schemas.openxmlformats.org/officeDocument/2006/relationships/hyperlink" Target="https://www.commcarehq.org/a/caris-test/reports/form_data/bccf508c-8a00-407d-8103-6b88a3f45255/" TargetMode="External" Id="rId2737"/><Relationship Type="http://schemas.openxmlformats.org/officeDocument/2006/relationships/hyperlink" Target="https://www.commcarehq.org/a/caris-test/reports/form_data/37fabfe6-c3b7-4dcd-8d37-ed0fc09d70f2/" TargetMode="External" Id="rId2738"/><Relationship Type="http://schemas.openxmlformats.org/officeDocument/2006/relationships/hyperlink" Target="https://www.commcarehq.org/a/caris-test/reports/form_data/223e1985-3994-42d0-9cd6-c854eace4c42/" TargetMode="External" Id="rId2739"/><Relationship Type="http://schemas.openxmlformats.org/officeDocument/2006/relationships/hyperlink" Target="https://www.commcarehq.org/a/caris-test/reports/form_data/f92d88fb-e761-43a9-847e-94270e8e4b63/" TargetMode="External" Id="rId2740"/><Relationship Type="http://schemas.openxmlformats.org/officeDocument/2006/relationships/hyperlink" Target="https://www.commcarehq.org/a/caris-test/reports/form_data/aff0bf7c-a280-4d1f-9a7c-e464b0ec8503/" TargetMode="External" Id="rId2741"/><Relationship Type="http://schemas.openxmlformats.org/officeDocument/2006/relationships/hyperlink" Target="https://www.commcarehq.org/a/caris-test/reports/form_data/8f114950-f596-4e88-abbd-6e8335c487d1/" TargetMode="External" Id="rId2742"/><Relationship Type="http://schemas.openxmlformats.org/officeDocument/2006/relationships/hyperlink" Target="https://www.commcarehq.org/a/caris-test/reports/form_data/dda2ba24-afc3-4efd-9387-cb6069b8e864/" TargetMode="External" Id="rId2743"/><Relationship Type="http://schemas.openxmlformats.org/officeDocument/2006/relationships/hyperlink" Target="https://www.commcarehq.org/a/caris-test/reports/form_data/57ef338b-63f0-4115-914b-d786470c3a71/" TargetMode="External" Id="rId2744"/><Relationship Type="http://schemas.openxmlformats.org/officeDocument/2006/relationships/hyperlink" Target="https://www.commcarehq.org/a/caris-test/reports/form_data/19262f6e-3dfe-486d-acb7-21b548006b32/" TargetMode="External" Id="rId2745"/><Relationship Type="http://schemas.openxmlformats.org/officeDocument/2006/relationships/hyperlink" Target="https://www.commcarehq.org/a/caris-test/reports/form_data/145bf18d-dafa-4e0b-9252-832e11d466c8/" TargetMode="External" Id="rId2746"/><Relationship Type="http://schemas.openxmlformats.org/officeDocument/2006/relationships/hyperlink" Target="https://www.commcarehq.org/a/caris-test/reports/form_data/3e515538-585c-43b3-a64c-ffba8a311a7a/" TargetMode="External" Id="rId2747"/><Relationship Type="http://schemas.openxmlformats.org/officeDocument/2006/relationships/hyperlink" Target="https://www.commcarehq.org/a/caris-test/reports/form_data/ef4990d4-3c79-4176-95c5-eef6daecbcf4/" TargetMode="External" Id="rId2748"/><Relationship Type="http://schemas.openxmlformats.org/officeDocument/2006/relationships/hyperlink" Target="https://www.commcarehq.org/a/caris-test/reports/form_data/1283ff57-9a3d-446e-ae56-c91e91d346ec/" TargetMode="External" Id="rId2749"/><Relationship Type="http://schemas.openxmlformats.org/officeDocument/2006/relationships/hyperlink" Target="https://www.commcarehq.org/a/caris-test/reports/form_data/1ad51adf-e96c-4bbf-b567-f31d81743655/" TargetMode="External" Id="rId2750"/><Relationship Type="http://schemas.openxmlformats.org/officeDocument/2006/relationships/hyperlink" Target="https://www.commcarehq.org/a/caris-test/reports/form_data/6b1fb447-c10a-4fb1-a0e9-d7adcbef35cf/" TargetMode="External" Id="rId2751"/><Relationship Type="http://schemas.openxmlformats.org/officeDocument/2006/relationships/hyperlink" Target="https://www.commcarehq.org/a/caris-test/reports/form_data/874e435d-a1ec-4837-a71e-7707716c6469/" TargetMode="External" Id="rId2752"/><Relationship Type="http://schemas.openxmlformats.org/officeDocument/2006/relationships/hyperlink" Target="https://www.commcarehq.org/a/caris-test/reports/form_data/813fdf76-7c35-4971-89b4-b50f033d4709/" TargetMode="External" Id="rId2753"/><Relationship Type="http://schemas.openxmlformats.org/officeDocument/2006/relationships/hyperlink" Target="https://www.commcarehq.org/a/caris-test/reports/form_data/a1b864b8-e678-47e3-9ff5-af2d9300eb20/" TargetMode="External" Id="rId2754"/><Relationship Type="http://schemas.openxmlformats.org/officeDocument/2006/relationships/hyperlink" Target="https://www.commcarehq.org/a/caris-test/reports/form_data/7b616000-e0ab-458c-a1c3-54064bf6d379/" TargetMode="External" Id="rId2755"/><Relationship Type="http://schemas.openxmlformats.org/officeDocument/2006/relationships/hyperlink" Target="https://www.commcarehq.org/a/caris-test/reports/form_data/f11f46a7-99c4-4c24-a2b0-cba3ca984f45/" TargetMode="External" Id="rId2756"/><Relationship Type="http://schemas.openxmlformats.org/officeDocument/2006/relationships/hyperlink" Target="https://www.commcarehq.org/a/caris-test/reports/form_data/ec4ab6c9-771a-45d8-8769-769620e63121/" TargetMode="External" Id="rId2757"/><Relationship Type="http://schemas.openxmlformats.org/officeDocument/2006/relationships/hyperlink" Target="https://www.commcarehq.org/a/caris-test/reports/form_data/66fe4bbc-27e5-4129-96e1-74934303b0fe/" TargetMode="External" Id="rId2758"/><Relationship Type="http://schemas.openxmlformats.org/officeDocument/2006/relationships/hyperlink" Target="https://www.commcarehq.org/a/caris-test/reports/form_data/169acee5-f799-4c62-9104-b625eb54bf68/" TargetMode="External" Id="rId2759"/><Relationship Type="http://schemas.openxmlformats.org/officeDocument/2006/relationships/hyperlink" Target="https://www.commcarehq.org/a/caris-test/reports/form_data/255d8d96-9206-49ff-a7eb-5e4639011eb2/" TargetMode="External" Id="rId2760"/><Relationship Type="http://schemas.openxmlformats.org/officeDocument/2006/relationships/hyperlink" Target="https://www.commcarehq.org/a/caris-test/reports/form_data/b1a13606-a620-4cba-a14f-8d83412240df/" TargetMode="External" Id="rId2761"/><Relationship Type="http://schemas.openxmlformats.org/officeDocument/2006/relationships/hyperlink" Target="https://www.commcarehq.org/a/caris-test/reports/form_data/0699d39b-8b05-4f8b-b773-2a3f152dce85/" TargetMode="External" Id="rId2762"/><Relationship Type="http://schemas.openxmlformats.org/officeDocument/2006/relationships/hyperlink" Target="https://www.commcarehq.org/a/caris-test/reports/form_data/d045d475-2e44-4595-acea-ea9b4f305eb2/" TargetMode="External" Id="rId2763"/><Relationship Type="http://schemas.openxmlformats.org/officeDocument/2006/relationships/hyperlink" Target="https://www.commcarehq.org/a/caris-test/reports/form_data/336dd2bb-a4fe-4fc8-aa3f-d1d1782ff27c/" TargetMode="External" Id="rId2764"/><Relationship Type="http://schemas.openxmlformats.org/officeDocument/2006/relationships/hyperlink" Target="https://www.commcarehq.org/a/caris-test/reports/form_data/edff6d37-9d48-42ef-b59f-8ac45e570199/" TargetMode="External" Id="rId2765"/><Relationship Type="http://schemas.openxmlformats.org/officeDocument/2006/relationships/hyperlink" Target="https://www.commcarehq.org/a/caris-test/reports/form_data/72a14d90-c4b2-4868-90ba-3d951f9df542/" TargetMode="External" Id="rId2766"/><Relationship Type="http://schemas.openxmlformats.org/officeDocument/2006/relationships/hyperlink" Target="https://www.commcarehq.org/a/caris-test/reports/form_data/52bc8774-610f-4bdf-971e-100711fc5761/" TargetMode="External" Id="rId2767"/><Relationship Type="http://schemas.openxmlformats.org/officeDocument/2006/relationships/hyperlink" Target="https://www.commcarehq.org/a/caris-test/reports/form_data/67be6779-2e8f-4115-af8e-7ace4eb4a9be/" TargetMode="External" Id="rId2768"/><Relationship Type="http://schemas.openxmlformats.org/officeDocument/2006/relationships/hyperlink" Target="https://www.commcarehq.org/a/caris-test/reports/form_data/601907b1-7760-4da9-b17b-5becaf7a6bd0/" TargetMode="External" Id="rId2769"/><Relationship Type="http://schemas.openxmlformats.org/officeDocument/2006/relationships/hyperlink" Target="https://www.commcarehq.org/a/caris-test/reports/form_data/4dbbf4bf-16e0-477c-8f9e-6efdf37c0a39/" TargetMode="External" Id="rId2770"/><Relationship Type="http://schemas.openxmlformats.org/officeDocument/2006/relationships/hyperlink" Target="https://www.commcarehq.org/a/caris-test/reports/form_data/f81515e4-a670-4da6-b249-e633c77b33e9/" TargetMode="External" Id="rId2771"/><Relationship Type="http://schemas.openxmlformats.org/officeDocument/2006/relationships/hyperlink" Target="https://www.commcarehq.org/a/caris-test/reports/form_data/e34450c8-6362-4a16-b43c-6e79b424bd64/" TargetMode="External" Id="rId2772"/><Relationship Type="http://schemas.openxmlformats.org/officeDocument/2006/relationships/hyperlink" Target="https://www.commcarehq.org/a/caris-test/reports/form_data/479d34ac-3ed0-46fd-8c99-8931a9ed7b2d/" TargetMode="External" Id="rId2773"/><Relationship Type="http://schemas.openxmlformats.org/officeDocument/2006/relationships/hyperlink" Target="https://www.commcarehq.org/a/caris-test/reports/form_data/b46c50a7-9c5a-4194-963e-8cbad9e9100b/" TargetMode="External" Id="rId2774"/><Relationship Type="http://schemas.openxmlformats.org/officeDocument/2006/relationships/hyperlink" Target="https://www.commcarehq.org/a/caris-test/reports/form_data/b3267546-12d4-4206-8c80-4b0ccab526fe/" TargetMode="External" Id="rId2775"/><Relationship Type="http://schemas.openxmlformats.org/officeDocument/2006/relationships/hyperlink" Target="https://www.commcarehq.org/a/caris-test/reports/form_data/f73949d4-d824-47b6-bd69-09e9828530df/" TargetMode="External" Id="rId2776"/><Relationship Type="http://schemas.openxmlformats.org/officeDocument/2006/relationships/hyperlink" Target="https://www.commcarehq.org/a/caris-test/reports/form_data/23786af2-620b-405f-9931-38d4e3086ce9/" TargetMode="External" Id="rId2777"/><Relationship Type="http://schemas.openxmlformats.org/officeDocument/2006/relationships/hyperlink" Target="https://www.commcarehq.org/a/caris-test/reports/form_data/d21dbea3-6487-46e3-96ab-baa60b431ec8/" TargetMode="External" Id="rId2778"/><Relationship Type="http://schemas.openxmlformats.org/officeDocument/2006/relationships/hyperlink" Target="https://www.commcarehq.org/a/caris-test/reports/form_data/2fca2fb0-dc86-4577-9846-7cc0b9ad8adf/" TargetMode="External" Id="rId2779"/><Relationship Type="http://schemas.openxmlformats.org/officeDocument/2006/relationships/hyperlink" Target="https://www.commcarehq.org/a/caris-test/reports/form_data/3b1b14ee-30ea-47fe-a246-b7df4b064cbe/" TargetMode="External" Id="rId2780"/><Relationship Type="http://schemas.openxmlformats.org/officeDocument/2006/relationships/hyperlink" Target="https://www.commcarehq.org/a/caris-test/reports/form_data/5ac5c755-30e2-4873-8291-0d5cb8b8e7fd/" TargetMode="External" Id="rId2781"/><Relationship Type="http://schemas.openxmlformats.org/officeDocument/2006/relationships/hyperlink" Target="https://www.commcarehq.org/a/caris-test/reports/form_data/b7ae7f0c-c3c7-4240-9dde-a80d7487c87c/" TargetMode="External" Id="rId2782"/><Relationship Type="http://schemas.openxmlformats.org/officeDocument/2006/relationships/hyperlink" Target="https://www.commcarehq.org/a/caris-test/reports/form_data/0246d388-ad27-4af8-891a-6e5e0674ba98/" TargetMode="External" Id="rId2783"/><Relationship Type="http://schemas.openxmlformats.org/officeDocument/2006/relationships/hyperlink" Target="https://www.commcarehq.org/a/caris-test/reports/form_data/23ea776b-db5e-4188-9c32-5662ee95f073/" TargetMode="External" Id="rId2784"/><Relationship Type="http://schemas.openxmlformats.org/officeDocument/2006/relationships/hyperlink" Target="https://www.commcarehq.org/a/caris-test/reports/form_data/2847987e-b70c-4755-b184-d87d3d264527/" TargetMode="External" Id="rId2785"/><Relationship Type="http://schemas.openxmlformats.org/officeDocument/2006/relationships/hyperlink" Target="https://www.commcarehq.org/a/caris-test/reports/form_data/6b465371-c86b-4fcd-af33-cd6f0f3203f1/" TargetMode="External" Id="rId2786"/><Relationship Type="http://schemas.openxmlformats.org/officeDocument/2006/relationships/hyperlink" Target="https://www.commcarehq.org/a/caris-test/reports/form_data/f93a2dda-0ac1-48d5-bcb8-ce23249ab1c4/" TargetMode="External" Id="rId2787"/><Relationship Type="http://schemas.openxmlformats.org/officeDocument/2006/relationships/hyperlink" Target="https://www.commcarehq.org/a/caris-test/reports/form_data/ac09d52c-7ffe-4834-b5a3-7fbb2d8e295c/" TargetMode="External" Id="rId2788"/><Relationship Type="http://schemas.openxmlformats.org/officeDocument/2006/relationships/hyperlink" Target="https://www.commcarehq.org/a/caris-test/reports/form_data/d71dd54f-ce75-423f-9e5a-f9213cb34437/" TargetMode="External" Id="rId2789"/><Relationship Type="http://schemas.openxmlformats.org/officeDocument/2006/relationships/hyperlink" Target="https://www.commcarehq.org/a/caris-test/reports/form_data/608d0b40-4f99-4dde-86ed-ad45ce895b05/" TargetMode="External" Id="rId2790"/><Relationship Type="http://schemas.openxmlformats.org/officeDocument/2006/relationships/hyperlink" Target="https://www.commcarehq.org/a/caris-test/reports/form_data/3b124fe3-ce17-4de9-932e-afb30a7bb5c9/" TargetMode="External" Id="rId2791"/><Relationship Type="http://schemas.openxmlformats.org/officeDocument/2006/relationships/hyperlink" Target="https://www.commcarehq.org/a/caris-test/reports/form_data/41c5c2d0-ad43-4d58-b888-831efc521093/" TargetMode="External" Id="rId2792"/><Relationship Type="http://schemas.openxmlformats.org/officeDocument/2006/relationships/hyperlink" Target="https://www.commcarehq.org/a/caris-test/reports/form_data/64c030fc-a32f-42b8-9ae0-a2367ac3c518/" TargetMode="External" Id="rId2793"/><Relationship Type="http://schemas.openxmlformats.org/officeDocument/2006/relationships/hyperlink" Target="https://www.commcarehq.org/a/caris-test/reports/form_data/46d1a661-cc2e-4b57-975c-169b149bc153/" TargetMode="External" Id="rId2794"/><Relationship Type="http://schemas.openxmlformats.org/officeDocument/2006/relationships/hyperlink" Target="https://www.commcarehq.org/a/caris-test/reports/form_data/807b1c72-2f66-4c75-9ea2-10139c387dcf/" TargetMode="External" Id="rId2795"/><Relationship Type="http://schemas.openxmlformats.org/officeDocument/2006/relationships/hyperlink" Target="https://www.commcarehq.org/a/caris-test/reports/form_data/86c2de00-6f0f-4841-86e1-497f57c03b05/" TargetMode="External" Id="rId2796"/><Relationship Type="http://schemas.openxmlformats.org/officeDocument/2006/relationships/hyperlink" Target="https://www.commcarehq.org/a/caris-test/reports/form_data/393f2b53-fdd0-4a1f-a582-bbeec0e98874/" TargetMode="External" Id="rId2797"/><Relationship Type="http://schemas.openxmlformats.org/officeDocument/2006/relationships/hyperlink" Target="https://www.commcarehq.org/a/caris-test/reports/form_data/c84fe00d-e7be-4cd4-9de9-31d99990ed36/" TargetMode="External" Id="rId2798"/><Relationship Type="http://schemas.openxmlformats.org/officeDocument/2006/relationships/hyperlink" Target="https://www.commcarehq.org/a/caris-test/reports/form_data/b492544d-20c2-4fa1-a267-61fd3e0d532d/" TargetMode="External" Id="rId2799"/><Relationship Type="http://schemas.openxmlformats.org/officeDocument/2006/relationships/hyperlink" Target="https://www.commcarehq.org/a/caris-test/reports/form_data/48ee6544-3553-44e7-ac52-fc800b2af0f6/" TargetMode="External" Id="rId2800"/><Relationship Type="http://schemas.openxmlformats.org/officeDocument/2006/relationships/hyperlink" Target="https://www.commcarehq.org/a/caris-test/reports/form_data/3033d569-945f-4a8b-a381-7efa6b949db4/" TargetMode="External" Id="rId2801"/><Relationship Type="http://schemas.openxmlformats.org/officeDocument/2006/relationships/hyperlink" Target="https://www.commcarehq.org/a/caris-test/reports/form_data/2a71defe-13fd-4c0c-8642-6ccc98852629/" TargetMode="External" Id="rId2802"/><Relationship Type="http://schemas.openxmlformats.org/officeDocument/2006/relationships/hyperlink" Target="https://www.commcarehq.org/a/caris-test/reports/form_data/bb15f44d-22e9-4984-9d23-8553a7ab5392/" TargetMode="External" Id="rId2803"/><Relationship Type="http://schemas.openxmlformats.org/officeDocument/2006/relationships/hyperlink" Target="https://www.commcarehq.org/a/caris-test/reports/form_data/2027ac80-3913-406a-a623-832e720bb3dd/" TargetMode="External" Id="rId2804"/><Relationship Type="http://schemas.openxmlformats.org/officeDocument/2006/relationships/hyperlink" Target="https://www.commcarehq.org/a/caris-test/reports/form_data/b1db6b6d-6364-4fd8-9563-0e13838db4b0/" TargetMode="External" Id="rId2805"/><Relationship Type="http://schemas.openxmlformats.org/officeDocument/2006/relationships/hyperlink" Target="https://www.commcarehq.org/a/caris-test/reports/form_data/06933b9e-cb2a-45fb-9b4f-723766a61c1c/" TargetMode="External" Id="rId2806"/><Relationship Type="http://schemas.openxmlformats.org/officeDocument/2006/relationships/hyperlink" Target="https://www.commcarehq.org/a/caris-test/reports/form_data/56246d0a-5ec1-4148-aa41-a6adcc4374d7/" TargetMode="External" Id="rId2807"/><Relationship Type="http://schemas.openxmlformats.org/officeDocument/2006/relationships/hyperlink" Target="https://www.commcarehq.org/a/caris-test/reports/form_data/d66ef677-f47b-4209-b005-19015e271c65/" TargetMode="External" Id="rId2808"/><Relationship Type="http://schemas.openxmlformats.org/officeDocument/2006/relationships/hyperlink" Target="https://www.commcarehq.org/a/caris-test/reports/form_data/e7b8d0c7-7b49-43c0-860e-1ace31209d39/" TargetMode="External" Id="rId2809"/><Relationship Type="http://schemas.openxmlformats.org/officeDocument/2006/relationships/hyperlink" Target="https://www.commcarehq.org/a/caris-test/reports/form_data/a09006c1-853d-4002-b77f-d25b14aaeaf6/" TargetMode="External" Id="rId2810"/><Relationship Type="http://schemas.openxmlformats.org/officeDocument/2006/relationships/hyperlink" Target="https://www.commcarehq.org/a/caris-test/reports/form_data/718472aa-a4eb-4552-8aac-c77906e534cc/" TargetMode="External" Id="rId2811"/><Relationship Type="http://schemas.openxmlformats.org/officeDocument/2006/relationships/hyperlink" Target="https://www.commcarehq.org/a/caris-test/reports/form_data/73a02460-0772-4e3c-a726-0bd7bd56a685/" TargetMode="External" Id="rId2812"/><Relationship Type="http://schemas.openxmlformats.org/officeDocument/2006/relationships/hyperlink" Target="https://www.commcarehq.org/a/caris-test/reports/form_data/b95dc35f-d8d3-40de-adc6-a934f3ae076e/" TargetMode="External" Id="rId2813"/><Relationship Type="http://schemas.openxmlformats.org/officeDocument/2006/relationships/hyperlink" Target="https://www.commcarehq.org/a/caris-test/reports/form_data/43ce0e40-5a44-4d9b-9bac-15acaefd2145/" TargetMode="External" Id="rId2814"/><Relationship Type="http://schemas.openxmlformats.org/officeDocument/2006/relationships/hyperlink" Target="https://www.commcarehq.org/a/caris-test/reports/form_data/a924f2e4-2fa2-48c0-893e-cd42720afc92/" TargetMode="External" Id="rId2815"/><Relationship Type="http://schemas.openxmlformats.org/officeDocument/2006/relationships/hyperlink" Target="https://www.commcarehq.org/a/caris-test/reports/form_data/092188f6-cbf7-4ecf-a806-08fad8e88693/" TargetMode="External" Id="rId2816"/><Relationship Type="http://schemas.openxmlformats.org/officeDocument/2006/relationships/hyperlink" Target="https://www.commcarehq.org/a/caris-test/reports/form_data/28ed4876-ec90-49b8-8340-532e983e0a82/" TargetMode="External" Id="rId2817"/><Relationship Type="http://schemas.openxmlformats.org/officeDocument/2006/relationships/hyperlink" Target="https://www.commcarehq.org/a/caris-test/reports/form_data/ba4f83d4-a2e4-4221-9a89-4e9674d5efe3/" TargetMode="External" Id="rId2818"/><Relationship Type="http://schemas.openxmlformats.org/officeDocument/2006/relationships/hyperlink" Target="https://www.commcarehq.org/a/caris-test/reports/form_data/e82ff99a-3518-475b-968b-a5ce5fff8e7c/" TargetMode="External" Id="rId2819"/><Relationship Type="http://schemas.openxmlformats.org/officeDocument/2006/relationships/hyperlink" Target="https://www.commcarehq.org/a/caris-test/reports/form_data/17cecd5d-98d0-499b-96d5-f6868bb85556/" TargetMode="External" Id="rId2820"/><Relationship Type="http://schemas.openxmlformats.org/officeDocument/2006/relationships/hyperlink" Target="https://www.commcarehq.org/a/caris-test/reports/form_data/4f4f7b3b-f869-4938-9787-a2764e901dcd/" TargetMode="External" Id="rId2821"/><Relationship Type="http://schemas.openxmlformats.org/officeDocument/2006/relationships/hyperlink" Target="https://www.commcarehq.org/a/caris-test/reports/form_data/80aae9cb-a632-452e-91ce-92ec1b2b5abc/" TargetMode="External" Id="rId2822"/><Relationship Type="http://schemas.openxmlformats.org/officeDocument/2006/relationships/hyperlink" Target="https://www.commcarehq.org/a/caris-test/reports/form_data/03293c4f-f139-4831-8770-c139671cb7f2/" TargetMode="External" Id="rId2823"/><Relationship Type="http://schemas.openxmlformats.org/officeDocument/2006/relationships/hyperlink" Target="https://www.commcarehq.org/a/caris-test/reports/form_data/8667f63e-228c-4d50-a18e-9cbcf9806383/" TargetMode="External" Id="rId2824"/><Relationship Type="http://schemas.openxmlformats.org/officeDocument/2006/relationships/hyperlink" Target="https://www.commcarehq.org/a/caris-test/reports/form_data/4e50efcd-fc6a-463b-a21b-c2a5322e9f7a/" TargetMode="External" Id="rId2825"/><Relationship Type="http://schemas.openxmlformats.org/officeDocument/2006/relationships/hyperlink" Target="https://www.commcarehq.org/a/caris-test/reports/form_data/89e39071-ffda-4013-ba55-6925436c838f/" TargetMode="External" Id="rId2826"/><Relationship Type="http://schemas.openxmlformats.org/officeDocument/2006/relationships/hyperlink" Target="https://www.commcarehq.org/a/caris-test/reports/form_data/f374f4ed-adc0-4db5-b47d-2827751f920f/" TargetMode="External" Id="rId2827"/><Relationship Type="http://schemas.openxmlformats.org/officeDocument/2006/relationships/hyperlink" Target="https://www.commcarehq.org/a/caris-test/reports/form_data/89d24143-4ee5-4322-be38-e16e608e1d6c/" TargetMode="External" Id="rId2828"/><Relationship Type="http://schemas.openxmlformats.org/officeDocument/2006/relationships/hyperlink" Target="https://www.commcarehq.org/a/caris-test/reports/form_data/a1585e5c-79a2-4348-bb28-3b1dbd1865c0/" TargetMode="External" Id="rId2829"/><Relationship Type="http://schemas.openxmlformats.org/officeDocument/2006/relationships/hyperlink" Target="https://www.commcarehq.org/a/caris-test/reports/form_data/fc31661a-386a-4c46-8d62-6f728e7e51d5/" TargetMode="External" Id="rId2830"/><Relationship Type="http://schemas.openxmlformats.org/officeDocument/2006/relationships/hyperlink" Target="https://www.commcarehq.org/a/caris-test/reports/form_data/1f7bcdf1-d617-44d4-9ea3-a93b79e63ba1/" TargetMode="External" Id="rId2831"/><Relationship Type="http://schemas.openxmlformats.org/officeDocument/2006/relationships/hyperlink" Target="https://www.commcarehq.org/a/caris-test/reports/form_data/eb630ec7-1a6f-4ee2-971d-9117fd6ab234/" TargetMode="External" Id="rId2832"/><Relationship Type="http://schemas.openxmlformats.org/officeDocument/2006/relationships/hyperlink" Target="https://www.commcarehq.org/a/caris-test/reports/form_data/6dc45cd2-8a2a-476e-a343-7b59ec8646a9/" TargetMode="External" Id="rId2833"/><Relationship Type="http://schemas.openxmlformats.org/officeDocument/2006/relationships/hyperlink" Target="https://www.commcarehq.org/a/caris-test/reports/form_data/e3c4c802-921d-4614-ba1f-3a3bb9628f25/" TargetMode="External" Id="rId2834"/><Relationship Type="http://schemas.openxmlformats.org/officeDocument/2006/relationships/hyperlink" Target="https://www.commcarehq.org/a/caris-test/reports/form_data/34c27ec5-388a-4049-88e6-d650b7c398c6/" TargetMode="External" Id="rId2835"/><Relationship Type="http://schemas.openxmlformats.org/officeDocument/2006/relationships/hyperlink" Target="https://www.commcarehq.org/a/caris-test/reports/form_data/67973462-fb6b-4362-897b-9e0c5bdcd5d7/" TargetMode="External" Id="rId2836"/><Relationship Type="http://schemas.openxmlformats.org/officeDocument/2006/relationships/hyperlink" Target="https://www.commcarehq.org/a/caris-test/reports/form_data/1d61ff39-dfbd-451d-bee1-53b6cf416c0f/" TargetMode="External" Id="rId2837"/><Relationship Type="http://schemas.openxmlformats.org/officeDocument/2006/relationships/hyperlink" Target="https://www.commcarehq.org/a/caris-test/reports/form_data/3d2b0b97-0004-4a86-ae9d-9996c2879860/" TargetMode="External" Id="rId2838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formid</t>
        </is>
      </c>
      <c r="C1" t="inlineStr">
        <is>
          <t>form.visit_ratio_and_others.date_of_visit</t>
        </is>
      </c>
      <c r="D1" t="inlineStr">
        <is>
          <t>form.visit_ratio_and_others.type_of_visit</t>
        </is>
      </c>
      <c r="E1" t="inlineStr">
        <is>
          <t>form.visit_ratio_and_others.other_mention</t>
        </is>
      </c>
      <c r="F1" t="inlineStr">
        <is>
          <t>form.visit_ratio_and_others.beneficiary_phone_call_before_visit</t>
        </is>
      </c>
      <c r="G1" t="inlineStr">
        <is>
          <t>form.visit_ratio_and_others.other_place_mention</t>
        </is>
      </c>
      <c r="H1" t="inlineStr">
        <is>
          <t>form.visit_ratio_and_others.is_address_correct</t>
        </is>
      </c>
      <c r="I1" t="inlineStr">
        <is>
          <t>form.visit_ratio_and_others.is_benficiary_present</t>
        </is>
      </c>
      <c r="J1" t="inlineStr">
        <is>
          <t>form.visit_ratio_and_others.meeting_place</t>
        </is>
      </c>
      <c r="K1" t="inlineStr">
        <is>
          <t>form.visit_ratio_and_others.consent_photo_for_milk</t>
        </is>
      </c>
      <c r="L1" t="inlineStr">
        <is>
          <t>form.visit_ratio_and_others.photo_milk_visit</t>
        </is>
      </c>
      <c r="M1" t="inlineStr">
        <is>
          <t>form.visit_ratio_and_others.consent_photo_for_ratio</t>
        </is>
      </c>
      <c r="N1" t="inlineStr">
        <is>
          <t>form.visit_ratio_and_others.photo_ratio</t>
        </is>
      </c>
      <c r="O1" t="inlineStr">
        <is>
          <t>form.visit_ratio_and_others.number_of_milk</t>
        </is>
      </c>
      <c r="P1" t="inlineStr">
        <is>
          <t>form.visit_ratio_and_others.more_milk_mention</t>
        </is>
      </c>
      <c r="Q1" t="inlineStr">
        <is>
          <t>form.visit_ratio_and_others.type_of_milk</t>
        </is>
      </c>
      <c r="R1" t="inlineStr">
        <is>
          <t>form.visit_ratio_and_others.PB</t>
        </is>
      </c>
      <c r="S1" t="inlineStr">
        <is>
          <t>form.visit_ratio_and_others.weight</t>
        </is>
      </c>
      <c r="T1" t="inlineStr">
        <is>
          <t>form.visit_ratio_and_others.height</t>
        </is>
      </c>
      <c r="U1" t="inlineStr">
        <is>
          <t>form.visit_ratio_and_others.photo_of_beneficiary</t>
        </is>
      </c>
      <c r="V1" t="inlineStr">
        <is>
          <t>form.visit_ratio_and_others.signature_beneficiary</t>
        </is>
      </c>
      <c r="W1" t="inlineStr">
        <is>
          <t>form.visit_ratio_and_others.gps</t>
        </is>
      </c>
      <c r="X1" t="inlineStr">
        <is>
          <t>form.visit_ratio_and_others.patient_code</t>
        </is>
      </c>
      <c r="Y1" t="inlineStr">
        <is>
          <t>form.visit_ratio_and_others.id_patient</t>
        </is>
      </c>
      <c r="Z1" t="inlineStr">
        <is>
          <t>completed_time</t>
        </is>
      </c>
      <c r="AA1" t="inlineStr">
        <is>
          <t>started_time</t>
        </is>
      </c>
      <c r="AB1" t="inlineStr">
        <is>
          <t>username</t>
        </is>
      </c>
      <c r="AC1" t="inlineStr">
        <is>
          <t>received_on</t>
        </is>
      </c>
      <c r="AD1" t="inlineStr">
        <is>
          <t>form_link</t>
        </is>
      </c>
      <c r="AE1" t="inlineStr">
        <is>
          <t>hq_user</t>
        </is>
      </c>
      <c r="AF1" t="inlineStr">
        <is>
          <t>form.case.@case_id</t>
        </is>
      </c>
      <c r="AG1" t="inlineStr">
        <is>
          <t>form.visit_ratio_and_others.club_motivation_message</t>
        </is>
      </c>
      <c r="AH1" t="inlineStr">
        <is>
          <t>form.case.@date_modified</t>
        </is>
      </c>
      <c r="AI1" t="inlineStr">
        <is>
          <t>form.case.@user_id</t>
        </is>
      </c>
      <c r="AJ1" t="inlineStr">
        <is>
          <t>form.case.update.date_of_visit_ratio_others</t>
        </is>
      </c>
      <c r="AK1" t="inlineStr">
        <is>
          <t>form.case.update.type_of_visit_ratio_others</t>
        </is>
      </c>
      <c r="AL1" t="inlineStr">
        <is>
          <t>form.case.update.other_mention_ratio_others</t>
        </is>
      </c>
      <c r="AM1" t="inlineStr">
        <is>
          <t>form.case.update.beneficiary_phone_call_before_visit</t>
        </is>
      </c>
      <c r="AN1" t="inlineStr">
        <is>
          <t>form.case.update.other_place_mention_ratio_others</t>
        </is>
      </c>
      <c r="AO1" t="inlineStr">
        <is>
          <t>form.case.update.is_address_correct_ratio_others</t>
        </is>
      </c>
      <c r="AP1" t="inlineStr">
        <is>
          <t>form.case.update.is_benficiary_present</t>
        </is>
      </c>
      <c r="AQ1" t="inlineStr">
        <is>
          <t>form.case.update.PB</t>
        </is>
      </c>
      <c r="AR1" t="inlineStr">
        <is>
          <t>form.case.update.weight</t>
        </is>
      </c>
      <c r="AS1" t="inlineStr">
        <is>
          <t>form.case.update.height</t>
        </is>
      </c>
      <c r="AT1" t="inlineStr">
        <is>
          <t>form.case.update.gps</t>
        </is>
      </c>
      <c r="AU1" t="inlineStr">
        <is>
          <t>form.case.update.meeting_place_ratio_others</t>
        </is>
      </c>
      <c r="AV1" t="inlineStr">
        <is>
          <t>form.case.update.consent_photo_for_milk</t>
        </is>
      </c>
      <c r="AW1" t="inlineStr">
        <is>
          <t>form.case.update.consent_photo_for_ratio</t>
        </is>
      </c>
      <c r="AX1" t="inlineStr">
        <is>
          <t>form.case.update.number_of_milk</t>
        </is>
      </c>
      <c r="AY1" t="inlineStr">
        <is>
          <t>form.case.update.more_milk_mention</t>
        </is>
      </c>
      <c r="AZ1" t="inlineStr">
        <is>
          <t>form.case.update.type_of_milk</t>
        </is>
      </c>
      <c r="BA1" t="inlineStr">
        <is>
          <t>userID</t>
        </is>
      </c>
      <c r="BB1" t="inlineStr">
        <is>
          <t>@xmlns</t>
        </is>
      </c>
      <c r="BC1" t="inlineStr">
        <is>
          <t>@name</t>
        </is>
      </c>
      <c r="BD1" t="inlineStr">
        <is>
          <t>App Version</t>
        </is>
      </c>
      <c r="BE1" t="inlineStr">
        <is>
          <t>deviceID</t>
        </is>
      </c>
      <c r="BF1" t="inlineStr">
        <is>
          <t>location</t>
        </is>
      </c>
      <c r="BG1" t="inlineStr">
        <is>
          <t>app_id</t>
        </is>
      </c>
      <c r="BH1" t="inlineStr">
        <is>
          <t>build_id</t>
        </is>
      </c>
      <c r="BI1" t="inlineStr">
        <is>
          <t>@version</t>
        </is>
      </c>
      <c r="BJ1" t="inlineStr">
        <is>
          <t>state</t>
        </is>
      </c>
      <c r="BK1" t="inlineStr">
        <is>
          <t>last_sync_token</t>
        </is>
      </c>
      <c r="BL1" t="inlineStr">
        <is>
          <t>partial_submission</t>
        </is>
      </c>
      <c r="BM1" t="inlineStr">
        <is>
          <t>edited_on</t>
        </is>
      </c>
      <c r="BN1" t="inlineStr">
        <is>
          <t>submit_ip</t>
        </is>
      </c>
      <c r="BO1" t="inlineStr">
        <is>
          <t>form.case.case_name</t>
        </is>
      </c>
    </row>
    <row r="2">
      <c r="A2" t="inlineStr">
        <is>
          <t>0</t>
        </is>
      </c>
      <c r="B2" t="inlineStr">
        <is>
          <t>394f2c4f-3bc8-4ee3-8e3f-eb3f58e7e4e6</t>
        </is>
      </c>
      <c r="C2" t="inlineStr">
        <is>
          <t>2024-12-18</t>
        </is>
      </c>
      <c r="D2" t="inlineStr">
        <is>
          <t>3</t>
        </is>
      </c>
      <c r="E2" t="inlineStr">
        <is>
          <t>---</t>
        </is>
      </c>
      <c r="F2" t="inlineStr">
        <is>
          <t>0</t>
        </is>
      </c>
      <c r="G2" t="inlineStr">
        <is>
          <t>---</t>
        </is>
      </c>
      <c r="H2" t="inlineStr">
        <is>
          <t>1</t>
        </is>
      </c>
      <c r="I2" t="inlineStr">
        <is>
          <t>1</t>
        </is>
      </c>
      <c r="J2" t="inlineStr">
        <is>
          <t>1</t>
        </is>
      </c>
      <c r="K2" t="inlineStr">
        <is>
          <t>---</t>
        </is>
      </c>
      <c r="L2" t="inlineStr">
        <is>
          <t>---</t>
        </is>
      </c>
      <c r="M2" t="inlineStr">
        <is>
          <t>---</t>
        </is>
      </c>
      <c r="N2" t="inlineStr">
        <is>
          <t>---</t>
        </is>
      </c>
      <c r="O2" t="inlineStr">
        <is>
          <t>---</t>
        </is>
      </c>
      <c r="P2" t="inlineStr">
        <is>
          <t>---</t>
        </is>
      </c>
      <c r="Q2" t="inlineStr">
        <is>
          <t>---</t>
        </is>
      </c>
      <c r="R2" t="inlineStr"/>
      <c r="S2" t="inlineStr"/>
      <c r="T2" t="inlineStr"/>
      <c r="U2" t="inlineStr"/>
      <c r="V2" t="inlineStr"/>
      <c r="W2" t="inlineStr"/>
      <c r="X2" t="inlineStr">
        <is>
          <t>CAP/CMBV/ST01400</t>
        </is>
      </c>
      <c r="Y2" t="inlineStr">
        <is>
          <t>CAP/CMBV/ST01400</t>
        </is>
      </c>
      <c r="Z2" t="inlineStr">
        <is>
          <t>2024-12-18 23:31:15</t>
        </is>
      </c>
      <c r="AA2" t="inlineStr">
        <is>
          <t>2024-12-18 23:30:35</t>
        </is>
      </c>
      <c r="AB2" t="inlineStr">
        <is>
          <t>1plyviose</t>
        </is>
      </c>
      <c r="AC2" t="inlineStr">
        <is>
          <t>2025-01-05 00:31:00</t>
        </is>
      </c>
      <c r="AD2" s="1" t="inlineStr">
        <is>
          <t>https://www.commcarehq.org/a/caris-test/reports/form_data/394f2c4f-3bc8-4ee3-8e3f-eb3f58e7e4e6/</t>
        </is>
      </c>
      <c r="AE2" t="inlineStr">
        <is>
          <t>---</t>
        </is>
      </c>
      <c r="AF2" t="inlineStr">
        <is>
          <t>a173d6797b2648bb9f18b96fd1767d95</t>
        </is>
      </c>
      <c r="AG2" t="inlineStr">
        <is>
          <t>OK</t>
        </is>
      </c>
      <c r="AH2" t="inlineStr">
        <is>
          <t>2024-12-18 23:31:15</t>
        </is>
      </c>
      <c r="AI2" t="inlineStr">
        <is>
          <t>aab7a2415e99453fbcb8ebd109e92b4f</t>
        </is>
      </c>
      <c r="AJ2" t="inlineStr">
        <is>
          <t>2024-12-18</t>
        </is>
      </c>
      <c r="AK2" t="inlineStr">
        <is>
          <t>3</t>
        </is>
      </c>
      <c r="AL2" t="inlineStr">
        <is>
          <t>---</t>
        </is>
      </c>
      <c r="AM2" t="inlineStr">
        <is>
          <t>0</t>
        </is>
      </c>
      <c r="AN2" t="inlineStr">
        <is>
          <t>---</t>
        </is>
      </c>
      <c r="AO2" t="inlineStr">
        <is>
          <t>1</t>
        </is>
      </c>
      <c r="AP2" t="inlineStr">
        <is>
          <t>1</t>
        </is>
      </c>
      <c r="AQ2" t="inlineStr"/>
      <c r="AR2" t="inlineStr"/>
      <c r="AS2" t="inlineStr"/>
      <c r="AT2" t="inlineStr"/>
      <c r="AU2" t="inlineStr">
        <is>
          <t>---</t>
        </is>
      </c>
      <c r="AV2" t="inlineStr">
        <is>
          <t>---</t>
        </is>
      </c>
      <c r="AW2" t="inlineStr">
        <is>
          <t>---</t>
        </is>
      </c>
      <c r="AX2" t="inlineStr">
        <is>
          <t>---</t>
        </is>
      </c>
      <c r="AY2" t="inlineStr">
        <is>
          <t>---</t>
        </is>
      </c>
      <c r="AZ2" t="inlineStr">
        <is>
          <t>---</t>
        </is>
      </c>
      <c r="BA2" t="inlineStr">
        <is>
          <t>aab7a2415e99453fbcb8ebd109e92b4f</t>
        </is>
      </c>
      <c r="BB2" t="inlineStr">
        <is>
          <t>http://openrosa.org/formdesigner/0B48E039-1E80-49A7-AC24-732B6E788E39</t>
        </is>
      </c>
      <c r="BC2" t="inlineStr">
        <is>
          <t>Ration et autres visites</t>
        </is>
      </c>
      <c r="BD2" t="inlineStr">
        <is>
          <t>CommCare Android, version "2.54.1"(467561). App v15929. CommCare Version 2.54.1. Build 467561, built on: 2024-10-25</t>
        </is>
      </c>
      <c r="BE2" t="inlineStr">
        <is>
          <t>commcare_d17d77c2-a7e5-4f4b-9b21-6b80894e9762</t>
        </is>
      </c>
      <c r="BF2" t="inlineStr"/>
      <c r="BG2" t="inlineStr">
        <is>
          <t>f13d8149fc6d39ebe86af18272310ff9</t>
        </is>
      </c>
      <c r="BH2" t="inlineStr">
        <is>
          <t>30258f4a77704b55a9a2714350441cbb</t>
        </is>
      </c>
      <c r="BI2" t="inlineStr">
        <is>
          <t>15246</t>
        </is>
      </c>
      <c r="BJ2" t="inlineStr">
        <is>
          <t>XFormInstance</t>
        </is>
      </c>
      <c r="BK2" t="inlineStr">
        <is>
          <t>75a65decbc8c11ef9bfbf399dbb46855</t>
        </is>
      </c>
      <c r="BL2" t="b">
        <v>0</v>
      </c>
      <c r="BM2" t="inlineStr">
        <is>
          <t>---</t>
        </is>
      </c>
      <c r="BN2" t="inlineStr">
        <is>
          <t>200.113.215.206</t>
        </is>
      </c>
      <c r="BO2" t="inlineStr">
        <is>
          <t>Michelande Annee</t>
        </is>
      </c>
    </row>
    <row r="3">
      <c r="A3" t="inlineStr">
        <is>
          <t>1</t>
        </is>
      </c>
      <c r="B3" t="inlineStr">
        <is>
          <t>11147ac0-c49e-48b7-a21a-ca88974a4065</t>
        </is>
      </c>
      <c r="C3" t="inlineStr">
        <is>
          <t>2024-12-17</t>
        </is>
      </c>
      <c r="D3" t="inlineStr">
        <is>
          <t>3</t>
        </is>
      </c>
      <c r="E3" t="inlineStr">
        <is>
          <t>---</t>
        </is>
      </c>
      <c r="F3" t="inlineStr">
        <is>
          <t>0</t>
        </is>
      </c>
      <c r="G3" t="inlineStr">
        <is>
          <t>---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---</t>
        </is>
      </c>
      <c r="L3" t="inlineStr">
        <is>
          <t>---</t>
        </is>
      </c>
      <c r="M3" t="inlineStr">
        <is>
          <t>---</t>
        </is>
      </c>
      <c r="N3" t="inlineStr">
        <is>
          <t>---</t>
        </is>
      </c>
      <c r="O3" t="inlineStr">
        <is>
          <t>---</t>
        </is>
      </c>
      <c r="P3" t="inlineStr">
        <is>
          <t>---</t>
        </is>
      </c>
      <c r="Q3" t="inlineStr">
        <is>
          <t>---</t>
        </is>
      </c>
      <c r="R3" t="inlineStr"/>
      <c r="S3" t="inlineStr"/>
      <c r="T3" t="inlineStr"/>
      <c r="U3" t="inlineStr"/>
      <c r="V3" t="inlineStr"/>
      <c r="W3" t="inlineStr"/>
      <c r="X3" t="inlineStr">
        <is>
          <t>CAP/CMBV/ST03514</t>
        </is>
      </c>
      <c r="Y3" t="inlineStr">
        <is>
          <t>CAP/CMBV/ST03514</t>
        </is>
      </c>
      <c r="Z3" t="inlineStr">
        <is>
          <t>2024-12-18 00:44:28</t>
        </is>
      </c>
      <c r="AA3" t="inlineStr">
        <is>
          <t>2024-12-18 00:29:19</t>
        </is>
      </c>
      <c r="AB3" t="inlineStr">
        <is>
          <t>1plyviose</t>
        </is>
      </c>
      <c r="AC3" t="inlineStr">
        <is>
          <t>2025-01-05 00:31:08</t>
        </is>
      </c>
      <c r="AD3" s="1" t="inlineStr">
        <is>
          <t>https://www.commcarehq.org/a/caris-test/reports/form_data/11147ac0-c49e-48b7-a21a-ca88974a4065/</t>
        </is>
      </c>
      <c r="AE3" t="inlineStr">
        <is>
          <t>---</t>
        </is>
      </c>
      <c r="AF3" t="inlineStr">
        <is>
          <t>3c5a623af057e23a32ae4000_180816</t>
        </is>
      </c>
      <c r="AG3" t="inlineStr">
        <is>
          <t>OK</t>
        </is>
      </c>
      <c r="AH3" t="inlineStr">
        <is>
          <t>2024-12-18 00:44:28</t>
        </is>
      </c>
      <c r="AI3" t="inlineStr">
        <is>
          <t>aab7a2415e99453fbcb8ebd109e92b4f</t>
        </is>
      </c>
      <c r="AJ3" t="inlineStr">
        <is>
          <t>2024-12-17</t>
        </is>
      </c>
      <c r="AK3" t="inlineStr">
        <is>
          <t>3</t>
        </is>
      </c>
      <c r="AL3" t="inlineStr">
        <is>
          <t>---</t>
        </is>
      </c>
      <c r="AM3" t="inlineStr">
        <is>
          <t>0</t>
        </is>
      </c>
      <c r="AN3" t="inlineStr">
        <is>
          <t>---</t>
        </is>
      </c>
      <c r="AO3" t="inlineStr">
        <is>
          <t>1</t>
        </is>
      </c>
      <c r="AP3" t="inlineStr">
        <is>
          <t>1</t>
        </is>
      </c>
      <c r="AQ3" t="inlineStr"/>
      <c r="AR3" t="inlineStr"/>
      <c r="AS3" t="inlineStr"/>
      <c r="AT3" t="inlineStr"/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inlineStr">
        <is>
          <t>---</t>
        </is>
      </c>
      <c r="BA3" t="inlineStr">
        <is>
          <t>aab7a2415e99453fbcb8ebd109e92b4f</t>
        </is>
      </c>
      <c r="BB3" t="inlineStr">
        <is>
          <t>http://openrosa.org/formdesigner/0B48E039-1E80-49A7-AC24-732B6E788E39</t>
        </is>
      </c>
      <c r="BC3" t="inlineStr">
        <is>
          <t>Ration et autres visites</t>
        </is>
      </c>
      <c r="BD3" t="inlineStr">
        <is>
          <t>CommCare Android, version "2.54.1"(467561). App v15929. CommCare Version 2.54.1. Build 467561, built on: 2024-10-25</t>
        </is>
      </c>
      <c r="BE3" t="inlineStr">
        <is>
          <t>commcare_d17d77c2-a7e5-4f4b-9b21-6b80894e9762</t>
        </is>
      </c>
      <c r="BF3" t="inlineStr"/>
      <c r="BG3" t="inlineStr">
        <is>
          <t>f13d8149fc6d39ebe86af18272310ff9</t>
        </is>
      </c>
      <c r="BH3" t="inlineStr">
        <is>
          <t>30258f4a77704b55a9a2714350441cbb</t>
        </is>
      </c>
      <c r="BI3" t="inlineStr">
        <is>
          <t>15246</t>
        </is>
      </c>
      <c r="BJ3" t="inlineStr">
        <is>
          <t>XFormInstance</t>
        </is>
      </c>
      <c r="BK3" t="inlineStr">
        <is>
          <t>75a65decbc8c11ef9bfbf399dbb46855</t>
        </is>
      </c>
      <c r="BL3" t="b">
        <v>0</v>
      </c>
      <c r="BM3" t="inlineStr">
        <is>
          <t>---</t>
        </is>
      </c>
      <c r="BN3" t="inlineStr">
        <is>
          <t>200.113.215.206</t>
        </is>
      </c>
      <c r="BO3" t="inlineStr">
        <is>
          <t>Nathalie Michel</t>
        </is>
      </c>
    </row>
    <row r="4">
      <c r="A4" t="inlineStr">
        <is>
          <t>2</t>
        </is>
      </c>
      <c r="B4" t="inlineStr">
        <is>
          <t>d288abe9-fd20-4b6b-8e72-09b0bd2286e9</t>
        </is>
      </c>
      <c r="C4" t="inlineStr">
        <is>
          <t>2024-12-17</t>
        </is>
      </c>
      <c r="D4" t="inlineStr">
        <is>
          <t>3</t>
        </is>
      </c>
      <c r="E4" t="inlineStr">
        <is>
          <t>---</t>
        </is>
      </c>
      <c r="F4" t="inlineStr">
        <is>
          <t>1</t>
        </is>
      </c>
      <c r="G4" t="inlineStr">
        <is>
          <t>---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---</t>
        </is>
      </c>
      <c r="L4" t="inlineStr">
        <is>
          <t>---</t>
        </is>
      </c>
      <c r="M4" t="inlineStr">
        <is>
          <t>---</t>
        </is>
      </c>
      <c r="N4" t="inlineStr">
        <is>
          <t>---</t>
        </is>
      </c>
      <c r="O4" t="inlineStr">
        <is>
          <t>---</t>
        </is>
      </c>
      <c r="P4" t="inlineStr">
        <is>
          <t>---</t>
        </is>
      </c>
      <c r="Q4" t="inlineStr">
        <is>
          <t>---</t>
        </is>
      </c>
      <c r="R4" t="inlineStr"/>
      <c r="S4" t="inlineStr"/>
      <c r="T4" t="inlineStr"/>
      <c r="U4" t="inlineStr"/>
      <c r="V4" t="inlineStr"/>
      <c r="W4" t="inlineStr"/>
      <c r="X4" t="inlineStr">
        <is>
          <t>CAP/CMBV/ST02180</t>
        </is>
      </c>
      <c r="Y4" t="inlineStr">
        <is>
          <t>CAP/CMBV/ST02180</t>
        </is>
      </c>
      <c r="Z4" t="inlineStr">
        <is>
          <t>2024-12-18 00:49:22</t>
        </is>
      </c>
      <c r="AA4" t="inlineStr">
        <is>
          <t>2024-12-18 00:47:13</t>
        </is>
      </c>
      <c r="AB4" t="inlineStr">
        <is>
          <t>1plyviose</t>
        </is>
      </c>
      <c r="AC4" t="inlineStr">
        <is>
          <t>2025-01-05 00:31:09</t>
        </is>
      </c>
      <c r="AD4" s="1" t="inlineStr">
        <is>
          <t>https://www.commcarehq.org/a/caris-test/reports/form_data/d288abe9-fd20-4b6b-8e72-09b0bd2286e9/</t>
        </is>
      </c>
      <c r="AE4" t="inlineStr">
        <is>
          <t>---</t>
        </is>
      </c>
      <c r="AF4" t="inlineStr">
        <is>
          <t>3c5a623af057e23a32ae4000_20598</t>
        </is>
      </c>
      <c r="AG4" t="inlineStr">
        <is>
          <t>OK</t>
        </is>
      </c>
      <c r="AH4" t="inlineStr">
        <is>
          <t>2024-12-18 00:49:22</t>
        </is>
      </c>
      <c r="AI4" t="inlineStr">
        <is>
          <t>aab7a2415e99453fbcb8ebd109e92b4f</t>
        </is>
      </c>
      <c r="AJ4" t="inlineStr">
        <is>
          <t>2024-12-17</t>
        </is>
      </c>
      <c r="AK4" t="inlineStr">
        <is>
          <t>3</t>
        </is>
      </c>
      <c r="AL4" t="inlineStr">
        <is>
          <t>---</t>
        </is>
      </c>
      <c r="AM4" t="inlineStr">
        <is>
          <t>1</t>
        </is>
      </c>
      <c r="AN4" t="inlineStr">
        <is>
          <t>---</t>
        </is>
      </c>
      <c r="AO4" t="inlineStr">
        <is>
          <t>1</t>
        </is>
      </c>
      <c r="AP4" t="inlineStr">
        <is>
          <t>1</t>
        </is>
      </c>
      <c r="AQ4" t="inlineStr"/>
      <c r="AR4" t="inlineStr"/>
      <c r="AS4" t="inlineStr"/>
      <c r="AT4" t="inlineStr"/>
      <c r="AU4" t="inlineStr">
        <is>
          <t>---</t>
        </is>
      </c>
      <c r="AV4" t="inlineStr">
        <is>
          <t>---</t>
        </is>
      </c>
      <c r="AW4" t="inlineStr">
        <is>
          <t>---</t>
        </is>
      </c>
      <c r="AX4" t="inlineStr">
        <is>
          <t>---</t>
        </is>
      </c>
      <c r="AY4" t="inlineStr">
        <is>
          <t>---</t>
        </is>
      </c>
      <c r="AZ4" t="inlineStr">
        <is>
          <t>---</t>
        </is>
      </c>
      <c r="BA4" t="inlineStr">
        <is>
          <t>aab7a2415e99453fbcb8ebd109e92b4f</t>
        </is>
      </c>
      <c r="BB4" t="inlineStr">
        <is>
          <t>http://openrosa.org/formdesigner/0B48E039-1E80-49A7-AC24-732B6E788E39</t>
        </is>
      </c>
      <c r="BC4" t="inlineStr">
        <is>
          <t>Ration et autres visites</t>
        </is>
      </c>
      <c r="BD4" t="inlineStr">
        <is>
          <t>CommCare Android, version "2.54.1"(467561). App v15929. CommCare Version 2.54.1. Build 467561, built on: 2024-10-25</t>
        </is>
      </c>
      <c r="BE4" t="inlineStr">
        <is>
          <t>commcare_d17d77c2-a7e5-4f4b-9b21-6b80894e9762</t>
        </is>
      </c>
      <c r="BF4" t="inlineStr"/>
      <c r="BG4" t="inlineStr">
        <is>
          <t>f13d8149fc6d39ebe86af18272310ff9</t>
        </is>
      </c>
      <c r="BH4" t="inlineStr">
        <is>
          <t>30258f4a77704b55a9a2714350441cbb</t>
        </is>
      </c>
      <c r="BI4" t="inlineStr">
        <is>
          <t>15246</t>
        </is>
      </c>
      <c r="BJ4" t="inlineStr">
        <is>
          <t>XFormInstance</t>
        </is>
      </c>
      <c r="BK4" t="inlineStr">
        <is>
          <t>75a65decbc8c11ef9bfbf399dbb46855</t>
        </is>
      </c>
      <c r="BL4" t="b">
        <v>0</v>
      </c>
      <c r="BM4" t="inlineStr">
        <is>
          <t>---</t>
        </is>
      </c>
      <c r="BN4" t="inlineStr">
        <is>
          <t>200.113.215.206</t>
        </is>
      </c>
      <c r="BO4" t="inlineStr">
        <is>
          <t>Mackendy Floreal</t>
        </is>
      </c>
    </row>
    <row r="5">
      <c r="A5" t="inlineStr">
        <is>
          <t>3</t>
        </is>
      </c>
      <c r="B5" t="inlineStr">
        <is>
          <t>15cd19d5-0f74-4ffb-8369-6b88ecb8b5eb</t>
        </is>
      </c>
      <c r="C5" t="inlineStr">
        <is>
          <t>2024-12-28</t>
        </is>
      </c>
      <c r="D5" t="inlineStr">
        <is>
          <t>10</t>
        </is>
      </c>
      <c r="E5" t="inlineStr">
        <is>
          <t>---</t>
        </is>
      </c>
      <c r="F5" t="inlineStr">
        <is>
          <t>1</t>
        </is>
      </c>
      <c r="G5" t="inlineStr">
        <is>
          <t>---</t>
        </is>
      </c>
      <c r="H5" t="inlineStr">
        <is>
          <t>1</t>
        </is>
      </c>
      <c r="I5" t="inlineStr">
        <is>
          <t>1</t>
        </is>
      </c>
      <c r="J5" t="inlineStr">
        <is>
          <t>2</t>
        </is>
      </c>
      <c r="K5" t="inlineStr">
        <is>
          <t>---</t>
        </is>
      </c>
      <c r="L5" t="inlineStr">
        <is>
          <t>---</t>
        </is>
      </c>
      <c r="M5" t="inlineStr">
        <is>
          <t>---</t>
        </is>
      </c>
      <c r="N5" t="inlineStr">
        <is>
          <t>---</t>
        </is>
      </c>
      <c r="O5" t="inlineStr">
        <is>
          <t>---</t>
        </is>
      </c>
      <c r="P5" t="inlineStr">
        <is>
          <t>---</t>
        </is>
      </c>
      <c r="Q5" t="inlineStr">
        <is>
          <t>---</t>
        </is>
      </c>
      <c r="R5" t="inlineStr"/>
      <c r="S5" t="inlineStr"/>
      <c r="T5" t="inlineStr"/>
      <c r="U5" t="inlineStr"/>
      <c r="V5" t="inlineStr"/>
      <c r="W5" t="inlineStr"/>
      <c r="X5" t="inlineStr">
        <is>
          <t>PAP/OMFP/ST05734</t>
        </is>
      </c>
      <c r="Y5" t="inlineStr">
        <is>
          <t>PAP/OMFP/ST05734</t>
        </is>
      </c>
      <c r="Z5" t="inlineStr">
        <is>
          <t>2025-01-05 17:03:12</t>
        </is>
      </c>
      <c r="AA5" t="inlineStr">
        <is>
          <t>2025-01-05 17:01:57</t>
        </is>
      </c>
      <c r="AB5" t="inlineStr">
        <is>
          <t>2florence</t>
        </is>
      </c>
      <c r="AC5" t="inlineStr">
        <is>
          <t>2025-01-05 21:49:26</t>
        </is>
      </c>
      <c r="AD5" s="1" t="inlineStr">
        <is>
          <t>https://www.commcarehq.org/a/caris-test/reports/form_data/15cd19d5-0f74-4ffb-8369-6b88ecb8b5eb/</t>
        </is>
      </c>
      <c r="AE5" t="inlineStr">
        <is>
          <t>---</t>
        </is>
      </c>
      <c r="AF5" t="inlineStr">
        <is>
          <t>3c5a623af057e23a32ae4000_194868</t>
        </is>
      </c>
      <c r="AG5" t="inlineStr">
        <is>
          <t>---</t>
        </is>
      </c>
      <c r="AH5" t="inlineStr">
        <is>
          <t>2025-01-05 17:03:12</t>
        </is>
      </c>
      <c r="AI5" t="inlineStr">
        <is>
          <t>754ca7bec29f95351d5cefde12319a10</t>
        </is>
      </c>
      <c r="AJ5" t="inlineStr">
        <is>
          <t>2024-12-28</t>
        </is>
      </c>
      <c r="AK5" t="inlineStr">
        <is>
          <t>10</t>
        </is>
      </c>
      <c r="AL5" t="inlineStr">
        <is>
          <t>---</t>
        </is>
      </c>
      <c r="AM5" t="inlineStr">
        <is>
          <t>1</t>
        </is>
      </c>
      <c r="AN5" t="inlineStr">
        <is>
          <t>---</t>
        </is>
      </c>
      <c r="AO5" t="inlineStr">
        <is>
          <t>1</t>
        </is>
      </c>
      <c r="AP5" t="inlineStr">
        <is>
          <t>1</t>
        </is>
      </c>
      <c r="AQ5" t="inlineStr"/>
      <c r="AR5" t="inlineStr"/>
      <c r="AS5" t="inlineStr"/>
      <c r="AT5" t="inlineStr"/>
      <c r="AU5" t="inlineStr">
        <is>
          <t>---</t>
        </is>
      </c>
      <c r="AV5" t="inlineStr">
        <is>
          <t>---</t>
        </is>
      </c>
      <c r="AW5" t="inlineStr">
        <is>
          <t>---</t>
        </is>
      </c>
      <c r="AX5" t="inlineStr">
        <is>
          <t>---</t>
        </is>
      </c>
      <c r="AY5" t="inlineStr">
        <is>
          <t>---</t>
        </is>
      </c>
      <c r="AZ5" t="inlineStr">
        <is>
          <t>---</t>
        </is>
      </c>
      <c r="BA5" t="inlineStr">
        <is>
          <t>754ca7bec29f95351d5cefde12319a10</t>
        </is>
      </c>
      <c r="BB5" t="inlineStr">
        <is>
          <t>http://openrosa.org/formdesigner/0B48E039-1E80-49A7-AC24-732B6E788E39</t>
        </is>
      </c>
      <c r="BC5" t="inlineStr">
        <is>
          <t>Ration et autres visites</t>
        </is>
      </c>
      <c r="BD5" t="inlineStr">
        <is>
          <t>CommCare Android, version "2.54.1"(467561). App v15929. CommCare Version 2.54.1. Build 467561, built on: 2024-10-25</t>
        </is>
      </c>
      <c r="BE5" t="inlineStr">
        <is>
          <t>commcare_808796cd-33b0-4127-827b-be4077a90425</t>
        </is>
      </c>
      <c r="BF5" t="inlineStr"/>
      <c r="BG5" t="inlineStr">
        <is>
          <t>f13d8149fc6d39ebe86af18272310ff9</t>
        </is>
      </c>
      <c r="BH5" t="inlineStr">
        <is>
          <t>30258f4a77704b55a9a2714350441cbb</t>
        </is>
      </c>
      <c r="BI5" t="inlineStr">
        <is>
          <t>15246</t>
        </is>
      </c>
      <c r="BJ5" t="inlineStr">
        <is>
          <t>XFormInstance</t>
        </is>
      </c>
      <c r="BK5" t="inlineStr">
        <is>
          <t>024ac4e6befd11efb7caf7a39a18eb0c</t>
        </is>
      </c>
      <c r="BL5" t="b">
        <v>0</v>
      </c>
      <c r="BM5" t="inlineStr">
        <is>
          <t>---</t>
        </is>
      </c>
      <c r="BN5" t="inlineStr">
        <is>
          <t>190.115.176.69</t>
        </is>
      </c>
      <c r="BO5" t="inlineStr">
        <is>
          <t>Bonheur Rose Naika</t>
        </is>
      </c>
    </row>
    <row r="6">
      <c r="A6" t="inlineStr">
        <is>
          <t>4</t>
        </is>
      </c>
      <c r="B6" t="inlineStr">
        <is>
          <t>41a090ae-3c98-44f1-a367-7829456b823a</t>
        </is>
      </c>
      <c r="C6" t="inlineStr">
        <is>
          <t>2024-12-24</t>
        </is>
      </c>
      <c r="D6" t="inlineStr">
        <is>
          <t>1</t>
        </is>
      </c>
      <c r="E6" t="inlineStr">
        <is>
          <t>---</t>
        </is>
      </c>
      <c r="F6" t="inlineStr">
        <is>
          <t>1</t>
        </is>
      </c>
      <c r="G6" t="inlineStr">
        <is>
          <t>---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---</t>
        </is>
      </c>
      <c r="L6" t="inlineStr">
        <is>
          <t>---</t>
        </is>
      </c>
      <c r="M6" t="inlineStr">
        <is>
          <t>1</t>
        </is>
      </c>
      <c r="N6" t="inlineStr"/>
      <c r="O6" t="inlineStr">
        <is>
          <t>---</t>
        </is>
      </c>
      <c r="P6" t="inlineStr">
        <is>
          <t>---</t>
        </is>
      </c>
      <c r="Q6" t="inlineStr">
        <is>
          <t>---</t>
        </is>
      </c>
      <c r="R6" t="inlineStr"/>
      <c r="S6" t="inlineStr"/>
      <c r="T6" t="inlineStr"/>
      <c r="U6">
        <f>HYPERLINK("https://www.commcarehq.org/a/caris-test/api/form_attachment/v1/41a090ae-3c98-44f1-a367-7829456b823a/1736184144938.jpg")</f>
        <v/>
      </c>
      <c r="V6">
        <f>HYPERLINK("https://www.commcarehq.org/a/caris-test/api/form_attachment/v1/41a090ae-3c98-44f1-a367-7829456b823a/1735071016640.jpg")</f>
        <v/>
      </c>
      <c r="W6" t="inlineStr"/>
      <c r="X6" t="inlineStr">
        <is>
          <t>LEG/HSCL/ST00789</t>
        </is>
      </c>
      <c r="Y6" t="inlineStr">
        <is>
          <t>LEG/HSCL/ST00789</t>
        </is>
      </c>
      <c r="Z6" t="inlineStr">
        <is>
          <t>2025-01-06 17:22:27</t>
        </is>
      </c>
      <c r="AA6" t="inlineStr">
        <is>
          <t>2024-12-24 20:08:19</t>
        </is>
      </c>
      <c r="AB6" t="inlineStr">
        <is>
          <t>2monfiston</t>
        </is>
      </c>
      <c r="AC6" t="inlineStr">
        <is>
          <t>2025-01-06 17:22:27</t>
        </is>
      </c>
      <c r="AD6" s="1" t="inlineStr">
        <is>
          <t>https://www.commcarehq.org/a/caris-test/reports/form_data/41a090ae-3c98-44f1-a367-7829456b823a/</t>
        </is>
      </c>
      <c r="AE6" t="inlineStr">
        <is>
          <t>---</t>
        </is>
      </c>
      <c r="AF6" t="inlineStr">
        <is>
          <t>3c5a623af057e23a32ae4000_173959</t>
        </is>
      </c>
      <c r="AG6" t="inlineStr">
        <is>
          <t>---</t>
        </is>
      </c>
      <c r="AH6" t="inlineStr">
        <is>
          <t>2025-01-06 17:22:27</t>
        </is>
      </c>
      <c r="AI6" t="inlineStr">
        <is>
          <t>77a418baba95bc57c88a3da7109ceff9</t>
        </is>
      </c>
      <c r="AJ6" t="inlineStr">
        <is>
          <t>2024-12-24</t>
        </is>
      </c>
      <c r="AK6" t="inlineStr">
        <is>
          <t>1</t>
        </is>
      </c>
      <c r="AL6" t="inlineStr">
        <is>
          <t>---</t>
        </is>
      </c>
      <c r="AM6" t="inlineStr">
        <is>
          <t>1</t>
        </is>
      </c>
      <c r="AN6" t="inlineStr">
        <is>
          <t>---</t>
        </is>
      </c>
      <c r="AO6" t="inlineStr">
        <is>
          <t>1</t>
        </is>
      </c>
      <c r="AP6" t="inlineStr">
        <is>
          <t>1</t>
        </is>
      </c>
      <c r="AQ6" t="inlineStr"/>
      <c r="AR6" t="inlineStr"/>
      <c r="AS6" t="inlineStr"/>
      <c r="AT6" t="inlineStr"/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inlineStr">
        <is>
          <t>---</t>
        </is>
      </c>
      <c r="BA6" t="inlineStr">
        <is>
          <t>77a418baba95bc57c88a3da7109ceff9</t>
        </is>
      </c>
      <c r="BB6" t="inlineStr">
        <is>
          <t>http://openrosa.org/formdesigner/0B48E039-1E80-49A7-AC24-732B6E788E39</t>
        </is>
      </c>
      <c r="BC6" t="inlineStr">
        <is>
          <t>Ration et autres visites</t>
        </is>
      </c>
      <c r="BD6" t="inlineStr">
        <is>
          <t>CommCare Android, version "2.54.1"(467561). App v15929. CommCare Version 2.54.1. Build 467561, built on: 2024-10-25</t>
        </is>
      </c>
      <c r="BE6" t="inlineStr">
        <is>
          <t>commcare_daa4383c-1b18-4b97-9db8-0482622541cc</t>
        </is>
      </c>
      <c r="BF6" t="inlineStr"/>
      <c r="BG6" t="inlineStr">
        <is>
          <t>f13d8149fc6d39ebe86af18272310ff9</t>
        </is>
      </c>
      <c r="BH6" t="inlineStr">
        <is>
          <t>30258f4a77704b55a9a2714350441cbb</t>
        </is>
      </c>
      <c r="BI6" t="inlineStr">
        <is>
          <t>15246</t>
        </is>
      </c>
      <c r="BJ6" t="inlineStr">
        <is>
          <t>XFormInstance</t>
        </is>
      </c>
      <c r="BK6" t="inlineStr">
        <is>
          <t>eb127680cc4d11efbcd785606e6ffa00</t>
        </is>
      </c>
      <c r="BL6" t="b">
        <v>0</v>
      </c>
      <c r="BM6" t="inlineStr">
        <is>
          <t>---</t>
        </is>
      </c>
      <c r="BN6" t="inlineStr">
        <is>
          <t>66.9.168.227</t>
        </is>
      </c>
      <c r="BO6" t="inlineStr">
        <is>
          <t>Julme Herbina</t>
        </is>
      </c>
    </row>
    <row r="7">
      <c r="A7" t="inlineStr">
        <is>
          <t>5</t>
        </is>
      </c>
      <c r="B7" t="inlineStr">
        <is>
          <t>d5492737-1664-4a15-9a19-47b96efb9a17</t>
        </is>
      </c>
      <c r="C7" t="inlineStr">
        <is>
          <t>2024-12-24</t>
        </is>
      </c>
      <c r="D7" t="inlineStr">
        <is>
          <t>1</t>
        </is>
      </c>
      <c r="E7" t="inlineStr">
        <is>
          <t>---</t>
        </is>
      </c>
      <c r="F7" t="inlineStr">
        <is>
          <t>1</t>
        </is>
      </c>
      <c r="G7" t="inlineStr">
        <is>
          <t>---</t>
        </is>
      </c>
      <c r="H7" t="inlineStr">
        <is>
          <t>1</t>
        </is>
      </c>
      <c r="I7" t="inlineStr">
        <is>
          <t>1</t>
        </is>
      </c>
      <c r="J7" t="inlineStr">
        <is>
          <t>1</t>
        </is>
      </c>
      <c r="K7" t="inlineStr">
        <is>
          <t>---</t>
        </is>
      </c>
      <c r="L7" t="inlineStr">
        <is>
          <t>---</t>
        </is>
      </c>
      <c r="M7" t="inlineStr">
        <is>
          <t>1</t>
        </is>
      </c>
      <c r="N7" t="inlineStr"/>
      <c r="O7" t="inlineStr">
        <is>
          <t>---</t>
        </is>
      </c>
      <c r="P7" t="inlineStr">
        <is>
          <t>---</t>
        </is>
      </c>
      <c r="Q7" t="inlineStr">
        <is>
          <t>---</t>
        </is>
      </c>
      <c r="R7" t="inlineStr"/>
      <c r="S7" t="inlineStr"/>
      <c r="T7" t="inlineStr"/>
      <c r="U7">
        <f>HYPERLINK("https://www.commcarehq.org/a/caris-test/api/form_attachment/v1/d5492737-1664-4a15-9a19-47b96efb9a17/1736184176564.jpg")</f>
        <v/>
      </c>
      <c r="V7">
        <f>HYPERLINK("https://www.commcarehq.org/a/caris-test/api/form_attachment/v1/d5492737-1664-4a15-9a19-47b96efb9a17/1735070861324.jpg")</f>
        <v/>
      </c>
      <c r="W7" t="inlineStr"/>
      <c r="X7" t="inlineStr">
        <is>
          <t>PAP/HFSC/ST00442</t>
        </is>
      </c>
      <c r="Y7" t="inlineStr">
        <is>
          <t>PAP/HFSC/ST00442</t>
        </is>
      </c>
      <c r="Z7" t="inlineStr">
        <is>
          <t>2025-01-06 17:23:00</t>
        </is>
      </c>
      <c r="AA7" t="inlineStr">
        <is>
          <t>2024-12-24 20:06:56</t>
        </is>
      </c>
      <c r="AB7" t="inlineStr">
        <is>
          <t>2monfiston</t>
        </is>
      </c>
      <c r="AC7" t="inlineStr">
        <is>
          <t>2025-01-06 17:23:00</t>
        </is>
      </c>
      <c r="AD7" s="1" t="inlineStr">
        <is>
          <t>https://www.commcarehq.org/a/caris-test/reports/form_data/d5492737-1664-4a15-9a19-47b96efb9a17/</t>
        </is>
      </c>
      <c r="AE7" t="inlineStr">
        <is>
          <t>---</t>
        </is>
      </c>
      <c r="AF7" t="inlineStr">
        <is>
          <t>1337492138e44bd88041b9f9944d42b8</t>
        </is>
      </c>
      <c r="AG7" t="inlineStr">
        <is>
          <t>---</t>
        </is>
      </c>
      <c r="AH7" t="inlineStr">
        <is>
          <t>2025-01-06 17:23:00</t>
        </is>
      </c>
      <c r="AI7" t="inlineStr">
        <is>
          <t>77a418baba95bc57c88a3da7109ceff9</t>
        </is>
      </c>
      <c r="AJ7" t="inlineStr">
        <is>
          <t>2024-12-24</t>
        </is>
      </c>
      <c r="AK7" t="inlineStr">
        <is>
          <t>1</t>
        </is>
      </c>
      <c r="AL7" t="inlineStr">
        <is>
          <t>---</t>
        </is>
      </c>
      <c r="AM7" t="inlineStr">
        <is>
          <t>1</t>
        </is>
      </c>
      <c r="AN7" t="inlineStr">
        <is>
          <t>---</t>
        </is>
      </c>
      <c r="AO7" t="inlineStr">
        <is>
          <t>1</t>
        </is>
      </c>
      <c r="AP7" t="inlineStr">
        <is>
          <t>1</t>
        </is>
      </c>
      <c r="AQ7" t="inlineStr"/>
      <c r="AR7" t="inlineStr"/>
      <c r="AS7" t="inlineStr"/>
      <c r="AT7" t="inlineStr"/>
      <c r="AU7" t="inlineStr">
        <is>
          <t>---</t>
        </is>
      </c>
      <c r="AV7" t="inlineStr">
        <is>
          <t>---</t>
        </is>
      </c>
      <c r="AW7" t="inlineStr">
        <is>
          <t>---</t>
        </is>
      </c>
      <c r="AX7" t="inlineStr">
        <is>
          <t>---</t>
        </is>
      </c>
      <c r="AY7" t="inlineStr">
        <is>
          <t>---</t>
        </is>
      </c>
      <c r="AZ7" t="inlineStr">
        <is>
          <t>---</t>
        </is>
      </c>
      <c r="BA7" t="inlineStr">
        <is>
          <t>77a418baba95bc57c88a3da7109ceff9</t>
        </is>
      </c>
      <c r="BB7" t="inlineStr">
        <is>
          <t>http://openrosa.org/formdesigner/0B48E039-1E80-49A7-AC24-732B6E788E39</t>
        </is>
      </c>
      <c r="BC7" t="inlineStr">
        <is>
          <t>Ration et autres visites</t>
        </is>
      </c>
      <c r="BD7" t="inlineStr">
        <is>
          <t>CommCare Android, version "2.54.1"(467561). App v15929. CommCare Version 2.54.1. Build 467561, built on: 2024-10-25</t>
        </is>
      </c>
      <c r="BE7" t="inlineStr">
        <is>
          <t>commcare_daa4383c-1b18-4b97-9db8-0482622541cc</t>
        </is>
      </c>
      <c r="BF7" t="inlineStr"/>
      <c r="BG7" t="inlineStr">
        <is>
          <t>f13d8149fc6d39ebe86af18272310ff9</t>
        </is>
      </c>
      <c r="BH7" t="inlineStr">
        <is>
          <t>30258f4a77704b55a9a2714350441cbb</t>
        </is>
      </c>
      <c r="BI7" t="inlineStr">
        <is>
          <t>15246</t>
        </is>
      </c>
      <c r="BJ7" t="inlineStr">
        <is>
          <t>XFormInstance</t>
        </is>
      </c>
      <c r="BK7" t="inlineStr">
        <is>
          <t>eb127680cc4d11efbcd785606e6ffa00</t>
        </is>
      </c>
      <c r="BL7" t="b">
        <v>0</v>
      </c>
      <c r="BM7" t="inlineStr">
        <is>
          <t>---</t>
        </is>
      </c>
      <c r="BN7" t="inlineStr">
        <is>
          <t>66.9.168.227</t>
        </is>
      </c>
      <c r="BO7" t="inlineStr">
        <is>
          <t>Pablo GUERLIN</t>
        </is>
      </c>
    </row>
    <row r="8">
      <c r="A8" t="inlineStr">
        <is>
          <t>6</t>
        </is>
      </c>
      <c r="B8" t="inlineStr">
        <is>
          <t>a64f5b91-95ea-4cd9-b8e1-91c60d113658</t>
        </is>
      </c>
      <c r="C8" t="inlineStr">
        <is>
          <t>2024-12-24</t>
        </is>
      </c>
      <c r="D8" t="inlineStr">
        <is>
          <t>1</t>
        </is>
      </c>
      <c r="E8" t="inlineStr">
        <is>
          <t>---</t>
        </is>
      </c>
      <c r="F8" t="inlineStr">
        <is>
          <t>1</t>
        </is>
      </c>
      <c r="G8" t="inlineStr">
        <is>
          <t>---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---</t>
        </is>
      </c>
      <c r="L8" t="inlineStr">
        <is>
          <t>---</t>
        </is>
      </c>
      <c r="M8" t="inlineStr">
        <is>
          <t>1</t>
        </is>
      </c>
      <c r="N8" t="inlineStr"/>
      <c r="O8" t="inlineStr">
        <is>
          <t>---</t>
        </is>
      </c>
      <c r="P8" t="inlineStr">
        <is>
          <t>---</t>
        </is>
      </c>
      <c r="Q8" t="inlineStr">
        <is>
          <t>---</t>
        </is>
      </c>
      <c r="R8" t="inlineStr"/>
      <c r="S8" t="inlineStr"/>
      <c r="T8" t="inlineStr"/>
      <c r="U8">
        <f>HYPERLINK("https://www.commcarehq.org/a/caris-test/api/form_attachment/v1/a64f5b91-95ea-4cd9-b8e1-91c60d113658/1736184210734.jpg")</f>
        <v/>
      </c>
      <c r="V8">
        <f>HYPERLINK("https://www.commcarehq.org/a/caris-test/api/form_attachment/v1/a64f5b91-95ea-4cd9-b8e1-91c60d113658/1735069960218.jpg")</f>
        <v/>
      </c>
      <c r="W8" t="inlineStr"/>
      <c r="X8" t="inlineStr">
        <is>
          <t>PAP/GHES/1T169829</t>
        </is>
      </c>
      <c r="Y8" t="inlineStr">
        <is>
          <t>PAP/GHES/1T169829</t>
        </is>
      </c>
      <c r="Z8" t="inlineStr">
        <is>
          <t>2025-01-06 17:23:35</t>
        </is>
      </c>
      <c r="AA8" t="inlineStr">
        <is>
          <t>2024-12-24 19:46:53</t>
        </is>
      </c>
      <c r="AB8" t="inlineStr">
        <is>
          <t>2monfiston</t>
        </is>
      </c>
      <c r="AC8" t="inlineStr">
        <is>
          <t>2025-01-06 17:23:35</t>
        </is>
      </c>
      <c r="AD8" s="1" t="inlineStr">
        <is>
          <t>https://www.commcarehq.org/a/caris-test/reports/form_data/a64f5b91-95ea-4cd9-b8e1-91c60d113658/</t>
        </is>
      </c>
      <c r="AE8" t="inlineStr">
        <is>
          <t>---</t>
        </is>
      </c>
      <c r="AF8" t="inlineStr">
        <is>
          <t>3c5a623af057e23a32ae4000_21722</t>
        </is>
      </c>
      <c r="AG8" t="inlineStr">
        <is>
          <t>---</t>
        </is>
      </c>
      <c r="AH8" t="inlineStr">
        <is>
          <t>2025-01-06 17:23:35</t>
        </is>
      </c>
      <c r="AI8" t="inlineStr">
        <is>
          <t>77a418baba95bc57c88a3da7109ceff9</t>
        </is>
      </c>
      <c r="AJ8" t="inlineStr">
        <is>
          <t>2024-12-24</t>
        </is>
      </c>
      <c r="AK8" t="inlineStr">
        <is>
          <t>1</t>
        </is>
      </c>
      <c r="AL8" t="inlineStr">
        <is>
          <t>---</t>
        </is>
      </c>
      <c r="AM8" t="inlineStr">
        <is>
          <t>1</t>
        </is>
      </c>
      <c r="AN8" t="inlineStr">
        <is>
          <t>---</t>
        </is>
      </c>
      <c r="AO8" t="inlineStr">
        <is>
          <t>1</t>
        </is>
      </c>
      <c r="AP8" t="inlineStr">
        <is>
          <t>1</t>
        </is>
      </c>
      <c r="AQ8" t="inlineStr"/>
      <c r="AR8" t="inlineStr"/>
      <c r="AS8" t="inlineStr"/>
      <c r="AT8" t="inlineStr"/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inlineStr">
        <is>
          <t>---</t>
        </is>
      </c>
      <c r="BA8" t="inlineStr">
        <is>
          <t>77a418baba95bc57c88a3da7109ceff9</t>
        </is>
      </c>
      <c r="BB8" t="inlineStr">
        <is>
          <t>http://openrosa.org/formdesigner/0B48E039-1E80-49A7-AC24-732B6E788E39</t>
        </is>
      </c>
      <c r="BC8" t="inlineStr">
        <is>
          <t>Ration et autres visites</t>
        </is>
      </c>
      <c r="BD8" t="inlineStr">
        <is>
          <t>CommCare Android, version "2.54.1"(467561). App v15929. CommCare Version 2.54.1. Build 467561, built on: 2024-10-25</t>
        </is>
      </c>
      <c r="BE8" t="inlineStr">
        <is>
          <t>commcare_daa4383c-1b18-4b97-9db8-0482622541cc</t>
        </is>
      </c>
      <c r="BF8" t="inlineStr"/>
      <c r="BG8" t="inlineStr">
        <is>
          <t>f13d8149fc6d39ebe86af18272310ff9</t>
        </is>
      </c>
      <c r="BH8" t="inlineStr">
        <is>
          <t>30258f4a77704b55a9a2714350441cbb</t>
        </is>
      </c>
      <c r="BI8" t="inlineStr">
        <is>
          <t>15246</t>
        </is>
      </c>
      <c r="BJ8" t="inlineStr">
        <is>
          <t>XFormInstance</t>
        </is>
      </c>
      <c r="BK8" t="inlineStr">
        <is>
          <t>eb127680cc4d11efbcd785606e6ffa00</t>
        </is>
      </c>
      <c r="BL8" t="b">
        <v>0</v>
      </c>
      <c r="BM8" t="inlineStr">
        <is>
          <t>---</t>
        </is>
      </c>
      <c r="BN8" t="inlineStr">
        <is>
          <t>66.9.168.227</t>
        </is>
      </c>
      <c r="BO8" t="inlineStr">
        <is>
          <t>YVRONE CALIXTE</t>
        </is>
      </c>
    </row>
    <row r="9">
      <c r="A9" t="inlineStr">
        <is>
          <t>7</t>
        </is>
      </c>
      <c r="B9" t="inlineStr">
        <is>
          <t>e879a0f7-3d47-445b-b008-81c95c6cf514</t>
        </is>
      </c>
      <c r="C9" t="inlineStr">
        <is>
          <t>2024-12-12</t>
        </is>
      </c>
      <c r="D9" t="inlineStr">
        <is>
          <t>1</t>
        </is>
      </c>
      <c r="E9" t="inlineStr">
        <is>
          <t>---</t>
        </is>
      </c>
      <c r="F9" t="inlineStr">
        <is>
          <t>1</t>
        </is>
      </c>
      <c r="G9" t="inlineStr">
        <is>
          <t>---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---</t>
        </is>
      </c>
      <c r="L9" t="inlineStr">
        <is>
          <t>---</t>
        </is>
      </c>
      <c r="M9" t="inlineStr">
        <is>
          <t>1</t>
        </is>
      </c>
      <c r="N9" t="inlineStr"/>
      <c r="O9" t="inlineStr">
        <is>
          <t>---</t>
        </is>
      </c>
      <c r="P9" t="inlineStr">
        <is>
          <t>---</t>
        </is>
      </c>
      <c r="Q9" t="inlineStr">
        <is>
          <t>---</t>
        </is>
      </c>
      <c r="R9" t="inlineStr"/>
      <c r="S9" t="inlineStr"/>
      <c r="T9" t="inlineStr"/>
      <c r="U9" t="inlineStr"/>
      <c r="V9">
        <f>HYPERLINK("https://www.commcarehq.org/a/caris-test/api/form_attachment/v1/e879a0f7-3d47-445b-b008-81c95c6cf514/1734027211984.jpg")</f>
        <v/>
      </c>
      <c r="W9" t="inlineStr"/>
      <c r="X9" t="inlineStr">
        <is>
          <t>PAP/HFSC/ST00442</t>
        </is>
      </c>
      <c r="Y9" t="inlineStr">
        <is>
          <t>PAP/HFSC/ST00442</t>
        </is>
      </c>
      <c r="Z9" t="inlineStr">
        <is>
          <t>2025-01-06 17:23:50</t>
        </is>
      </c>
      <c r="AA9" t="inlineStr">
        <is>
          <t>2024-12-12 18:12:44</t>
        </is>
      </c>
      <c r="AB9" t="inlineStr">
        <is>
          <t>2monfiston</t>
        </is>
      </c>
      <c r="AC9" t="inlineStr">
        <is>
          <t>2025-01-06 17:23:50</t>
        </is>
      </c>
      <c r="AD9" s="1" t="inlineStr">
        <is>
          <t>https://www.commcarehq.org/a/caris-test/reports/form_data/e879a0f7-3d47-445b-b008-81c95c6cf514/</t>
        </is>
      </c>
      <c r="AE9" t="inlineStr">
        <is>
          <t>---</t>
        </is>
      </c>
      <c r="AF9" t="inlineStr">
        <is>
          <t>1337492138e44bd88041b9f9944d42b8</t>
        </is>
      </c>
      <c r="AG9" t="inlineStr">
        <is>
          <t>---</t>
        </is>
      </c>
      <c r="AH9" t="inlineStr">
        <is>
          <t>2025-01-06 17:23:50</t>
        </is>
      </c>
      <c r="AI9" t="inlineStr">
        <is>
          <t>77a418baba95bc57c88a3da7109ceff9</t>
        </is>
      </c>
      <c r="AJ9" t="inlineStr">
        <is>
          <t>2024-12-12</t>
        </is>
      </c>
      <c r="AK9" t="inlineStr">
        <is>
          <t>1</t>
        </is>
      </c>
      <c r="AL9" t="inlineStr">
        <is>
          <t>---</t>
        </is>
      </c>
      <c r="AM9" t="inlineStr">
        <is>
          <t>1</t>
        </is>
      </c>
      <c r="AN9" t="inlineStr">
        <is>
          <t>---</t>
        </is>
      </c>
      <c r="AO9" t="inlineStr">
        <is>
          <t>1</t>
        </is>
      </c>
      <c r="AP9" t="inlineStr">
        <is>
          <t>1</t>
        </is>
      </c>
      <c r="AQ9" t="inlineStr"/>
      <c r="AR9" t="inlineStr"/>
      <c r="AS9" t="inlineStr"/>
      <c r="AT9" t="inlineStr"/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inlineStr">
        <is>
          <t>---</t>
        </is>
      </c>
      <c r="BA9" t="inlineStr">
        <is>
          <t>77a418baba95bc57c88a3da7109ceff9</t>
        </is>
      </c>
      <c r="BB9" t="inlineStr">
        <is>
          <t>http://openrosa.org/formdesigner/0B48E039-1E80-49A7-AC24-732B6E788E39</t>
        </is>
      </c>
      <c r="BC9" t="inlineStr">
        <is>
          <t>Ration et autres visites</t>
        </is>
      </c>
      <c r="BD9" t="inlineStr">
        <is>
          <t>CommCare Android, version "2.54.1"(467561). App v15929. CommCare Version 2.54.1. Build 467561, built on: 2024-10-25</t>
        </is>
      </c>
      <c r="BE9" t="inlineStr">
        <is>
          <t>commcare_daa4383c-1b18-4b97-9db8-0482622541cc</t>
        </is>
      </c>
      <c r="BF9" t="inlineStr"/>
      <c r="BG9" t="inlineStr">
        <is>
          <t>f13d8149fc6d39ebe86af18272310ff9</t>
        </is>
      </c>
      <c r="BH9" t="inlineStr">
        <is>
          <t>30258f4a77704b55a9a2714350441cbb</t>
        </is>
      </c>
      <c r="BI9" t="inlineStr">
        <is>
          <t>15246</t>
        </is>
      </c>
      <c r="BJ9" t="inlineStr">
        <is>
          <t>XFormInstance</t>
        </is>
      </c>
      <c r="BK9" t="inlineStr">
        <is>
          <t>eb127680cc4d11efbcd785606e6ffa00</t>
        </is>
      </c>
      <c r="BL9" t="b">
        <v>0</v>
      </c>
      <c r="BM9" t="inlineStr">
        <is>
          <t>---</t>
        </is>
      </c>
      <c r="BN9" t="inlineStr">
        <is>
          <t>66.9.168.227</t>
        </is>
      </c>
      <c r="BO9" t="inlineStr">
        <is>
          <t>Pablo GUERLIN</t>
        </is>
      </c>
    </row>
    <row r="10">
      <c r="A10" t="inlineStr">
        <is>
          <t>8</t>
        </is>
      </c>
      <c r="B10" t="inlineStr">
        <is>
          <t>25dab896-ca64-41d8-8bad-2e2b548d0e9b</t>
        </is>
      </c>
      <c r="C10" t="inlineStr">
        <is>
          <t>2024-12-19</t>
        </is>
      </c>
      <c r="D10" t="inlineStr">
        <is>
          <t>4</t>
        </is>
      </c>
      <c r="E10" t="inlineStr">
        <is>
          <t>motivation pour la fête</t>
        </is>
      </c>
      <c r="F10" t="inlineStr">
        <is>
          <t>0</t>
        </is>
      </c>
      <c r="G10" t="inlineStr">
        <is>
          <t>Motivation pour la fête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---</t>
        </is>
      </c>
      <c r="L10" t="inlineStr">
        <is>
          <t>---</t>
        </is>
      </c>
      <c r="M10" t="inlineStr">
        <is>
          <t>---</t>
        </is>
      </c>
      <c r="N10" t="inlineStr">
        <is>
          <t>---</t>
        </is>
      </c>
      <c r="O10" t="inlineStr">
        <is>
          <t>---</t>
        </is>
      </c>
      <c r="P10" t="inlineStr">
        <is>
          <t>---</t>
        </is>
      </c>
      <c r="Q10" t="inlineStr">
        <is>
          <t>---</t>
        </is>
      </c>
      <c r="R10" t="inlineStr"/>
      <c r="S10" t="inlineStr"/>
      <c r="T10" t="inlineStr"/>
      <c r="U10" t="inlineStr"/>
      <c r="V10" t="inlineStr"/>
      <c r="W10" t="inlineStr"/>
      <c r="X10" t="inlineStr">
        <is>
          <t>CAP/CALT/ST01780</t>
        </is>
      </c>
      <c r="Y10" t="inlineStr">
        <is>
          <t>CAP/CALT/ST01780</t>
        </is>
      </c>
      <c r="Z10" t="inlineStr">
        <is>
          <t>2024-12-20 03:36:05</t>
        </is>
      </c>
      <c r="AA10" t="inlineStr">
        <is>
          <t>2024-12-20 03:34:55</t>
        </is>
      </c>
      <c r="AB10" t="inlineStr">
        <is>
          <t>1irania</t>
        </is>
      </c>
      <c r="AC10" t="inlineStr">
        <is>
          <t>2025-01-06 18:08:25</t>
        </is>
      </c>
      <c r="AD10" s="1" t="inlineStr">
        <is>
          <t>https://www.commcarehq.org/a/caris-test/reports/form_data/25dab896-ca64-41d8-8bad-2e2b548d0e9b/</t>
        </is>
      </c>
      <c r="AE10" t="inlineStr">
        <is>
          <t>---</t>
        </is>
      </c>
      <c r="AF10" t="inlineStr">
        <is>
          <t>3c5a623af057e23a32ae4000_108701</t>
        </is>
      </c>
      <c r="AG10" t="inlineStr">
        <is>
          <t>---</t>
        </is>
      </c>
      <c r="AH10" t="inlineStr">
        <is>
          <t>2024-12-20 03:36:05</t>
        </is>
      </c>
      <c r="AI10" t="inlineStr">
        <is>
          <t>42a82b7de9e609ae71648670ad4c56aa</t>
        </is>
      </c>
      <c r="AJ10" t="inlineStr">
        <is>
          <t>2024-12-19</t>
        </is>
      </c>
      <c r="AK10" t="inlineStr">
        <is>
          <t>4</t>
        </is>
      </c>
      <c r="AL10" t="inlineStr">
        <is>
          <t>motivation pour la fête</t>
        </is>
      </c>
      <c r="AM10" t="inlineStr">
        <is>
          <t>0</t>
        </is>
      </c>
      <c r="AN10" t="inlineStr">
        <is>
          <t>Motivation pour la fête</t>
        </is>
      </c>
      <c r="AO10" t="inlineStr">
        <is>
          <t>1</t>
        </is>
      </c>
      <c r="AP10" t="inlineStr">
        <is>
          <t>1</t>
        </is>
      </c>
      <c r="AQ10" t="inlineStr"/>
      <c r="AR10" t="inlineStr"/>
      <c r="AS10" t="inlineStr"/>
      <c r="AT10" t="inlineStr"/>
      <c r="AU10" t="inlineStr">
        <is>
          <t>---</t>
        </is>
      </c>
      <c r="AV10" t="inlineStr">
        <is>
          <t>---</t>
        </is>
      </c>
      <c r="AW10" t="inlineStr">
        <is>
          <t>---</t>
        </is>
      </c>
      <c r="AX10" t="inlineStr">
        <is>
          <t>---</t>
        </is>
      </c>
      <c r="AY10" t="inlineStr">
        <is>
          <t>---</t>
        </is>
      </c>
      <c r="AZ10" t="inlineStr">
        <is>
          <t>---</t>
        </is>
      </c>
      <c r="BA10" t="inlineStr">
        <is>
          <t>42a82b7de9e609ae71648670ad4c56aa</t>
        </is>
      </c>
      <c r="BB10" t="inlineStr">
        <is>
          <t>http://openrosa.org/formdesigner/0B48E039-1E80-49A7-AC24-732B6E788E39</t>
        </is>
      </c>
      <c r="BC10" t="inlineStr">
        <is>
          <t>Ration et autres visites</t>
        </is>
      </c>
      <c r="BD10" t="inlineStr">
        <is>
          <t>CommCare Android, version "2.54.1"(467561). App v15929. CommCare Version 2.54.1. Build 467561, built on: 2024-10-25</t>
        </is>
      </c>
      <c r="BE10" t="inlineStr">
        <is>
          <t>commcare_6c8d6b29-ddee-4573-a4bf-ff173bbf52d8</t>
        </is>
      </c>
      <c r="BF10" t="inlineStr"/>
      <c r="BG10" t="inlineStr">
        <is>
          <t>f13d8149fc6d39ebe86af18272310ff9</t>
        </is>
      </c>
      <c r="BH10" t="inlineStr">
        <is>
          <t>30258f4a77704b55a9a2714350441cbb</t>
        </is>
      </c>
      <c r="BI10" t="inlineStr">
        <is>
          <t>15246</t>
        </is>
      </c>
      <c r="BJ10" t="inlineStr">
        <is>
          <t>XFormInstance</t>
        </is>
      </c>
      <c r="BK10" t="inlineStr">
        <is>
          <t>c70b0110bc8211efb7acf7a39a18eb0c</t>
        </is>
      </c>
      <c r="BL10" t="b">
        <v>0</v>
      </c>
      <c r="BM10" t="inlineStr">
        <is>
          <t>---</t>
        </is>
      </c>
      <c r="BN10" t="inlineStr">
        <is>
          <t>66.9.172.108</t>
        </is>
      </c>
      <c r="BO10" t="inlineStr">
        <is>
          <t>Djefnise Jean</t>
        </is>
      </c>
    </row>
    <row r="11">
      <c r="A11" t="inlineStr">
        <is>
          <t>9</t>
        </is>
      </c>
      <c r="B11" t="inlineStr">
        <is>
          <t>b999101d-3908-4bc4-9003-e6381476bdef</t>
        </is>
      </c>
      <c r="C11" t="inlineStr">
        <is>
          <t>2024-12-17</t>
        </is>
      </c>
      <c r="D11" t="inlineStr">
        <is>
          <t>4</t>
        </is>
      </c>
      <c r="E11" t="inlineStr">
        <is>
          <t>Motivation pour la fête</t>
        </is>
      </c>
      <c r="F11" t="inlineStr">
        <is>
          <t>0</t>
        </is>
      </c>
      <c r="G11" t="inlineStr">
        <is>
          <t>motivation pour la fête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---</t>
        </is>
      </c>
      <c r="L11" t="inlineStr">
        <is>
          <t>---</t>
        </is>
      </c>
      <c r="M11" t="inlineStr">
        <is>
          <t>---</t>
        </is>
      </c>
      <c r="N11" t="inlineStr">
        <is>
          <t>---</t>
        </is>
      </c>
      <c r="O11" t="inlineStr">
        <is>
          <t>---</t>
        </is>
      </c>
      <c r="P11" t="inlineStr">
        <is>
          <t>---</t>
        </is>
      </c>
      <c r="Q11" t="inlineStr">
        <is>
          <t>---</t>
        </is>
      </c>
      <c r="R11" t="inlineStr"/>
      <c r="S11" t="inlineStr"/>
      <c r="T11" t="inlineStr"/>
      <c r="U11" t="inlineStr"/>
      <c r="V11" t="inlineStr"/>
      <c r="W11" t="inlineStr"/>
      <c r="X11" t="inlineStr">
        <is>
          <t>CAP/CALT/ST01008</t>
        </is>
      </c>
      <c r="Y11" t="inlineStr">
        <is>
          <t>CAP/CALT/ST01008</t>
        </is>
      </c>
      <c r="Z11" t="inlineStr">
        <is>
          <t>2024-12-20 03:37:04</t>
        </is>
      </c>
      <c r="AA11" t="inlineStr">
        <is>
          <t>2024-12-20 03:36:18</t>
        </is>
      </c>
      <c r="AB11" t="inlineStr">
        <is>
          <t>1irania</t>
        </is>
      </c>
      <c r="AC11" t="inlineStr">
        <is>
          <t>2025-01-06 18:08:27</t>
        </is>
      </c>
      <c r="AD11" s="1" t="inlineStr">
        <is>
          <t>https://www.commcarehq.org/a/caris-test/reports/form_data/b999101d-3908-4bc4-9003-e6381476bdef/</t>
        </is>
      </c>
      <c r="AE11" t="inlineStr">
        <is>
          <t>---</t>
        </is>
      </c>
      <c r="AF11" t="inlineStr">
        <is>
          <t>3c5a623af057e23a32ae4000_26420</t>
        </is>
      </c>
      <c r="AG11" t="inlineStr">
        <is>
          <t>---</t>
        </is>
      </c>
      <c r="AH11" t="inlineStr">
        <is>
          <t>2024-12-20 03:37:04</t>
        </is>
      </c>
      <c r="AI11" t="inlineStr">
        <is>
          <t>42a82b7de9e609ae71648670ad4c56aa</t>
        </is>
      </c>
      <c r="AJ11" t="inlineStr">
        <is>
          <t>2024-12-17</t>
        </is>
      </c>
      <c r="AK11" t="inlineStr">
        <is>
          <t>4</t>
        </is>
      </c>
      <c r="AL11" t="inlineStr">
        <is>
          <t>Motivation pour la fête</t>
        </is>
      </c>
      <c r="AM11" t="inlineStr">
        <is>
          <t>0</t>
        </is>
      </c>
      <c r="AN11" t="inlineStr">
        <is>
          <t>motivation pour la fête</t>
        </is>
      </c>
      <c r="AO11" t="inlineStr">
        <is>
          <t>1</t>
        </is>
      </c>
      <c r="AP11" t="inlineStr">
        <is>
          <t>1</t>
        </is>
      </c>
      <c r="AQ11" t="inlineStr"/>
      <c r="AR11" t="inlineStr"/>
      <c r="AS11" t="inlineStr"/>
      <c r="AT11" t="inlineStr"/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inlineStr">
        <is>
          <t>---</t>
        </is>
      </c>
      <c r="BA11" t="inlineStr">
        <is>
          <t>42a82b7de9e609ae71648670ad4c56aa</t>
        </is>
      </c>
      <c r="BB11" t="inlineStr">
        <is>
          <t>http://openrosa.org/formdesigner/0B48E039-1E80-49A7-AC24-732B6E788E39</t>
        </is>
      </c>
      <c r="BC11" t="inlineStr">
        <is>
          <t>Ration et autres visites</t>
        </is>
      </c>
      <c r="BD11" t="inlineStr">
        <is>
          <t>CommCare Android, version "2.54.1"(467561). App v15929. CommCare Version 2.54.1. Build 467561, built on: 2024-10-25</t>
        </is>
      </c>
      <c r="BE11" t="inlineStr">
        <is>
          <t>commcare_6c8d6b29-ddee-4573-a4bf-ff173bbf52d8</t>
        </is>
      </c>
      <c r="BF11" t="inlineStr"/>
      <c r="BG11" t="inlineStr">
        <is>
          <t>f13d8149fc6d39ebe86af18272310ff9</t>
        </is>
      </c>
      <c r="BH11" t="inlineStr">
        <is>
          <t>30258f4a77704b55a9a2714350441cbb</t>
        </is>
      </c>
      <c r="BI11" t="inlineStr">
        <is>
          <t>15246</t>
        </is>
      </c>
      <c r="BJ11" t="inlineStr">
        <is>
          <t>XFormInstance</t>
        </is>
      </c>
      <c r="BK11" t="inlineStr">
        <is>
          <t>c70b0110bc8211efb7acf7a39a18eb0c</t>
        </is>
      </c>
      <c r="BL11" t="b">
        <v>0</v>
      </c>
      <c r="BM11" t="inlineStr">
        <is>
          <t>---</t>
        </is>
      </c>
      <c r="BN11" t="inlineStr">
        <is>
          <t>66.9.172.108</t>
        </is>
      </c>
      <c r="BO11" t="inlineStr">
        <is>
          <t>Jamesly Dolcin</t>
        </is>
      </c>
    </row>
    <row r="12">
      <c r="A12" t="inlineStr">
        <is>
          <t>10</t>
        </is>
      </c>
      <c r="B12" t="inlineStr">
        <is>
          <t>968dfada-ec6b-4f39-b343-618cd359479d</t>
        </is>
      </c>
      <c r="C12" t="inlineStr">
        <is>
          <t>2024-12-17</t>
        </is>
      </c>
      <c r="D12" t="inlineStr">
        <is>
          <t>4</t>
        </is>
      </c>
      <c r="E12" t="inlineStr">
        <is>
          <t>Motivation pour la fête</t>
        </is>
      </c>
      <c r="F12" t="inlineStr">
        <is>
          <t>0</t>
        </is>
      </c>
      <c r="G12" t="inlineStr">
        <is>
          <t>motivation pour la fête</t>
        </is>
      </c>
      <c r="H12" t="inlineStr">
        <is>
          <t>1</t>
        </is>
      </c>
      <c r="I12" t="inlineStr">
        <is>
          <t>0</t>
        </is>
      </c>
      <c r="J12" t="inlineStr">
        <is>
          <t>---</t>
        </is>
      </c>
      <c r="K12" t="inlineStr">
        <is>
          <t>---</t>
        </is>
      </c>
      <c r="L12" t="inlineStr">
        <is>
          <t>---</t>
        </is>
      </c>
      <c r="M12" t="inlineStr">
        <is>
          <t>---</t>
        </is>
      </c>
      <c r="N12" t="inlineStr">
        <is>
          <t>---</t>
        </is>
      </c>
      <c r="O12" t="inlineStr">
        <is>
          <t>---</t>
        </is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inlineStr"/>
      <c r="X12" t="inlineStr">
        <is>
          <t>CAP/HOFL/ST01553</t>
        </is>
      </c>
      <c r="Y12" t="inlineStr">
        <is>
          <t>CAP/HOFL/ST01553</t>
        </is>
      </c>
      <c r="Z12" t="inlineStr">
        <is>
          <t>2024-12-20 03:38:06</t>
        </is>
      </c>
      <c r="AA12" t="inlineStr">
        <is>
          <t>2024-12-20 03:37:16</t>
        </is>
      </c>
      <c r="AB12" t="inlineStr">
        <is>
          <t>1irania</t>
        </is>
      </c>
      <c r="AC12" t="inlineStr">
        <is>
          <t>2025-01-06 18:08:45</t>
        </is>
      </c>
      <c r="AD12" s="1" t="inlineStr">
        <is>
          <t>https://www.commcarehq.org/a/caris-test/reports/form_data/968dfada-ec6b-4f39-b343-618cd359479d/</t>
        </is>
      </c>
      <c r="AE12" t="inlineStr">
        <is>
          <t>---</t>
        </is>
      </c>
      <c r="AF12" t="inlineStr">
        <is>
          <t>2df0040e591d4d43b3343f2f4c70cdab</t>
        </is>
      </c>
      <c r="AG12" t="inlineStr">
        <is>
          <t>---</t>
        </is>
      </c>
      <c r="AH12" t="inlineStr">
        <is>
          <t>2024-12-20 03:38:06</t>
        </is>
      </c>
      <c r="AI12" t="inlineStr">
        <is>
          <t>42a82b7de9e609ae71648670ad4c56aa</t>
        </is>
      </c>
      <c r="AJ12" t="inlineStr">
        <is>
          <t>2024-12-17</t>
        </is>
      </c>
      <c r="AK12" t="inlineStr">
        <is>
          <t>4</t>
        </is>
      </c>
      <c r="AL12" t="inlineStr">
        <is>
          <t>Motivation pour la fête</t>
        </is>
      </c>
      <c r="AM12" t="inlineStr">
        <is>
          <t>0</t>
        </is>
      </c>
      <c r="AN12" t="inlineStr">
        <is>
          <t>motivation pour la fête</t>
        </is>
      </c>
      <c r="AO12" t="inlineStr">
        <is>
          <t>1</t>
        </is>
      </c>
      <c r="AP12" t="inlineStr">
        <is>
          <t>0</t>
        </is>
      </c>
      <c r="AQ12" t="inlineStr">
        <is>
          <t>---</t>
        </is>
      </c>
      <c r="AR12" t="inlineStr">
        <is>
          <t>---</t>
        </is>
      </c>
      <c r="AS12" t="inlineStr">
        <is>
          <t>---</t>
        </is>
      </c>
      <c r="AT12" t="inlineStr"/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inlineStr">
        <is>
          <t>---</t>
        </is>
      </c>
      <c r="BA12" t="inlineStr">
        <is>
          <t>42a82b7de9e609ae71648670ad4c56aa</t>
        </is>
      </c>
      <c r="BB12" t="inlineStr">
        <is>
          <t>http://openrosa.org/formdesigner/0B48E039-1E80-49A7-AC24-732B6E788E39</t>
        </is>
      </c>
      <c r="BC12" t="inlineStr">
        <is>
          <t>Ration et autres visites</t>
        </is>
      </c>
      <c r="BD12" t="inlineStr">
        <is>
          <t>CommCare Android, version "2.54.1"(467561). App v15929. CommCare Version 2.54.1. Build 467561, built on: 2024-10-25</t>
        </is>
      </c>
      <c r="BE12" t="inlineStr">
        <is>
          <t>commcare_6c8d6b29-ddee-4573-a4bf-ff173bbf52d8</t>
        </is>
      </c>
      <c r="BF12" t="inlineStr"/>
      <c r="BG12" t="inlineStr">
        <is>
          <t>f13d8149fc6d39ebe86af18272310ff9</t>
        </is>
      </c>
      <c r="BH12" t="inlineStr">
        <is>
          <t>30258f4a77704b55a9a2714350441cbb</t>
        </is>
      </c>
      <c r="BI12" t="inlineStr">
        <is>
          <t>15246</t>
        </is>
      </c>
      <c r="BJ12" t="inlineStr">
        <is>
          <t>XFormInstance</t>
        </is>
      </c>
      <c r="BK12" t="inlineStr">
        <is>
          <t>c70b0110bc8211efb7acf7a39a18eb0c</t>
        </is>
      </c>
      <c r="BL12" t="b">
        <v>0</v>
      </c>
      <c r="BM12" t="inlineStr">
        <is>
          <t>---</t>
        </is>
      </c>
      <c r="BN12" t="inlineStr">
        <is>
          <t>66.9.172.108</t>
        </is>
      </c>
      <c r="BO12" t="inlineStr">
        <is>
          <t>Lyns Herby Riviere</t>
        </is>
      </c>
    </row>
    <row r="13">
      <c r="A13" t="inlineStr">
        <is>
          <t>11</t>
        </is>
      </c>
      <c r="B13" t="inlineStr">
        <is>
          <t>ba9c5eec-dfe5-4014-b244-17c2242b1d2a</t>
        </is>
      </c>
      <c r="C13" t="inlineStr">
        <is>
          <t>2025-01-07</t>
        </is>
      </c>
      <c r="D13" t="inlineStr">
        <is>
          <t>3</t>
        </is>
      </c>
      <c r="E13" t="inlineStr">
        <is>
          <t>---</t>
        </is>
      </c>
      <c r="F13" t="inlineStr">
        <is>
          <t>1</t>
        </is>
      </c>
      <c r="G13" t="inlineStr">
        <is>
          <t>---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---</t>
        </is>
      </c>
      <c r="L13" t="inlineStr">
        <is>
          <t>---</t>
        </is>
      </c>
      <c r="M13" t="inlineStr">
        <is>
          <t>---</t>
        </is>
      </c>
      <c r="N13" t="inlineStr">
        <is>
          <t>---</t>
        </is>
      </c>
      <c r="O13" t="inlineStr">
        <is>
          <t>---</t>
        </is>
      </c>
      <c r="P13" t="inlineStr">
        <is>
          <t>---</t>
        </is>
      </c>
      <c r="Q13" t="inlineStr">
        <is>
          <t>---</t>
        </is>
      </c>
      <c r="R13" t="inlineStr"/>
      <c r="S13" t="inlineStr"/>
      <c r="T13" t="inlineStr"/>
      <c r="U13" t="inlineStr"/>
      <c r="V13" t="inlineStr"/>
      <c r="W13" t="inlineStr">
        <is>
          <t>19.6165579 -72.0292578 11.3 27.44</t>
        </is>
      </c>
      <c r="X13" t="inlineStr">
        <is>
          <t>CAP/HSCM/ST01601</t>
        </is>
      </c>
      <c r="Y13" t="inlineStr">
        <is>
          <t>CAP/HSCM/ST01601</t>
        </is>
      </c>
      <c r="Z13" t="inlineStr">
        <is>
          <t>2025-01-07 15:42:01</t>
        </is>
      </c>
      <c r="AA13" t="inlineStr">
        <is>
          <t>2025-01-07 15:41:04</t>
        </is>
      </c>
      <c r="AB13" t="inlineStr">
        <is>
          <t>1irania</t>
        </is>
      </c>
      <c r="AC13" t="inlineStr">
        <is>
          <t>2025-01-07 15:42:03</t>
        </is>
      </c>
      <c r="AD13" s="1" t="inlineStr">
        <is>
          <t>https://www.commcarehq.org/a/caris-test/reports/form_data/ba9c5eec-dfe5-4014-b244-17c2242b1d2a/</t>
        </is>
      </c>
      <c r="AE13" t="inlineStr">
        <is>
          <t>---</t>
        </is>
      </c>
      <c r="AF13" t="inlineStr">
        <is>
          <t>ee31ad5266864bffac0c2a5dd1ef5d4c</t>
        </is>
      </c>
      <c r="AG13" t="inlineStr">
        <is>
          <t>OK</t>
        </is>
      </c>
      <c r="AH13" t="inlineStr">
        <is>
          <t>2025-01-07 15:42:01</t>
        </is>
      </c>
      <c r="AI13" t="inlineStr">
        <is>
          <t>42a82b7de9e609ae71648670ad4c56aa</t>
        </is>
      </c>
      <c r="AJ13" t="inlineStr">
        <is>
          <t>2025-01-07</t>
        </is>
      </c>
      <c r="AK13" t="inlineStr">
        <is>
          <t>3</t>
        </is>
      </c>
      <c r="AL13" t="inlineStr">
        <is>
          <t>---</t>
        </is>
      </c>
      <c r="AM13" t="inlineStr">
        <is>
          <t>1</t>
        </is>
      </c>
      <c r="AN13" t="inlineStr">
        <is>
          <t>---</t>
        </is>
      </c>
      <c r="AO13" t="inlineStr">
        <is>
          <t>1</t>
        </is>
      </c>
      <c r="AP13" t="inlineStr">
        <is>
          <t>1</t>
        </is>
      </c>
      <c r="AQ13" t="inlineStr"/>
      <c r="AR13" t="inlineStr"/>
      <c r="AS13" t="inlineStr"/>
      <c r="AT13" t="inlineStr">
        <is>
          <t>19.6165579 -72.0292578 11.3 27.44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inlineStr">
        <is>
          <t>---</t>
        </is>
      </c>
      <c r="BA13" t="inlineStr">
        <is>
          <t>42a82b7de9e609ae71648670ad4c56aa</t>
        </is>
      </c>
      <c r="BB13" t="inlineStr">
        <is>
          <t>http://openrosa.org/formdesigner/0B48E039-1E80-49A7-AC24-732B6E788E39</t>
        </is>
      </c>
      <c r="BC13" t="inlineStr">
        <is>
          <t>Ration et autres visites</t>
        </is>
      </c>
      <c r="BD13" t="inlineStr">
        <is>
          <t>CommCare Android, version "2.54.1"(467561). App v15929. CommCare Version 2.54.1. Build 467561, built on: 2024-10-25</t>
        </is>
      </c>
      <c r="BE13" t="inlineStr">
        <is>
          <t>commcare_6c8d6b29-ddee-4573-a4bf-ff173bbf52d8</t>
        </is>
      </c>
      <c r="BF13" t="inlineStr">
        <is>
          <t>19.6163953 -72.028978 11.3 7.98</t>
        </is>
      </c>
      <c r="BG13" t="inlineStr">
        <is>
          <t>f13d8149fc6d39ebe86af18272310ff9</t>
        </is>
      </c>
      <c r="BH13" t="inlineStr">
        <is>
          <t>30258f4a77704b55a9a2714350441cbb</t>
        </is>
      </c>
      <c r="BI13" t="inlineStr">
        <is>
          <t>15246</t>
        </is>
      </c>
      <c r="BJ13" t="inlineStr">
        <is>
          <t>XFormInstance</t>
        </is>
      </c>
      <c r="BK13" t="inlineStr">
        <is>
          <t>37844d70cd0911efb806f7a39a18eb0c</t>
        </is>
      </c>
      <c r="BL13" t="b">
        <v>0</v>
      </c>
      <c r="BM13" t="inlineStr">
        <is>
          <t>---</t>
        </is>
      </c>
      <c r="BN13" t="inlineStr">
        <is>
          <t>200.113.251.23</t>
        </is>
      </c>
      <c r="BO13" t="inlineStr">
        <is>
          <t>Prince Kervetz Charles</t>
        </is>
      </c>
    </row>
    <row r="14">
      <c r="A14" t="inlineStr">
        <is>
          <t>12</t>
        </is>
      </c>
      <c r="B14" t="inlineStr">
        <is>
          <t>5ea8ba75-7e28-4592-82e9-8c05e151ad90</t>
        </is>
      </c>
      <c r="C14" t="inlineStr">
        <is>
          <t>2025-01-07</t>
        </is>
      </c>
      <c r="D14" t="inlineStr">
        <is>
          <t>3</t>
        </is>
      </c>
      <c r="E14" t="inlineStr">
        <is>
          <t>---</t>
        </is>
      </c>
      <c r="F14" t="inlineStr">
        <is>
          <t>0</t>
        </is>
      </c>
      <c r="G14" t="inlineStr">
        <is>
          <t>---</t>
        </is>
      </c>
      <c r="H14" t="inlineStr">
        <is>
          <t>1</t>
        </is>
      </c>
      <c r="I14" t="inlineStr">
        <is>
          <t>1</t>
        </is>
      </c>
      <c r="J14" t="inlineStr">
        <is>
          <t>1</t>
        </is>
      </c>
      <c r="K14" t="inlineStr">
        <is>
          <t>---</t>
        </is>
      </c>
      <c r="L14" t="inlineStr">
        <is>
          <t>---</t>
        </is>
      </c>
      <c r="M14" t="inlineStr">
        <is>
          <t>---</t>
        </is>
      </c>
      <c r="N14" t="inlineStr">
        <is>
          <t>---</t>
        </is>
      </c>
      <c r="O14" t="inlineStr">
        <is>
          <t>---</t>
        </is>
      </c>
      <c r="P14" t="inlineStr">
        <is>
          <t>---</t>
        </is>
      </c>
      <c r="Q14" t="inlineStr">
        <is>
          <t>---</t>
        </is>
      </c>
      <c r="R14" t="inlineStr"/>
      <c r="S14" t="inlineStr"/>
      <c r="T14" t="inlineStr"/>
      <c r="U14" t="inlineStr"/>
      <c r="V14" t="inlineStr"/>
      <c r="W14" t="inlineStr">
        <is>
          <t>19.6154362 -72.0291858 11.8 10.02</t>
        </is>
      </c>
      <c r="X14" t="inlineStr">
        <is>
          <t>CAP/CALT/ST00972</t>
        </is>
      </c>
      <c r="Y14" t="inlineStr">
        <is>
          <t>CAP/CALT/ST00972</t>
        </is>
      </c>
      <c r="Z14" t="inlineStr">
        <is>
          <t>2025-01-07 15:46:27</t>
        </is>
      </c>
      <c r="AA14" t="inlineStr">
        <is>
          <t>2025-01-07 15:45:44</t>
        </is>
      </c>
      <c r="AB14" t="inlineStr">
        <is>
          <t>1irania</t>
        </is>
      </c>
      <c r="AC14" t="inlineStr">
        <is>
          <t>2025-01-07 15:46:28</t>
        </is>
      </c>
      <c r="AD14" s="1" t="inlineStr">
        <is>
          <t>https://www.commcarehq.org/a/caris-test/reports/form_data/5ea8ba75-7e28-4592-82e9-8c05e151ad90/</t>
        </is>
      </c>
      <c r="AE14" t="inlineStr">
        <is>
          <t>---</t>
        </is>
      </c>
      <c r="AF14" t="inlineStr">
        <is>
          <t>3c5a623af057e23a32ae4000_26422</t>
        </is>
      </c>
      <c r="AG14" t="inlineStr">
        <is>
          <t>OK</t>
        </is>
      </c>
      <c r="AH14" t="inlineStr">
        <is>
          <t>2025-01-07 15:46:27</t>
        </is>
      </c>
      <c r="AI14" t="inlineStr">
        <is>
          <t>42a82b7de9e609ae71648670ad4c56aa</t>
        </is>
      </c>
      <c r="AJ14" t="inlineStr">
        <is>
          <t>2025-01-07</t>
        </is>
      </c>
      <c r="AK14" t="inlineStr">
        <is>
          <t>3</t>
        </is>
      </c>
      <c r="AL14" t="inlineStr">
        <is>
          <t>---</t>
        </is>
      </c>
      <c r="AM14" t="inlineStr">
        <is>
          <t>0</t>
        </is>
      </c>
      <c r="AN14" t="inlineStr">
        <is>
          <t>---</t>
        </is>
      </c>
      <c r="AO14" t="inlineStr">
        <is>
          <t>1</t>
        </is>
      </c>
      <c r="AP14" t="inlineStr">
        <is>
          <t>1</t>
        </is>
      </c>
      <c r="AQ14" t="inlineStr"/>
      <c r="AR14" t="inlineStr"/>
      <c r="AS14" t="inlineStr"/>
      <c r="AT14" t="inlineStr">
        <is>
          <t>19.6154362 -72.0291858 11.8 10.02</t>
        </is>
      </c>
      <c r="AU14" t="inlineStr">
        <is>
          <t>---</t>
        </is>
      </c>
      <c r="AV14" t="inlineStr">
        <is>
          <t>---</t>
        </is>
      </c>
      <c r="AW14" t="inlineStr">
        <is>
          <t>---</t>
        </is>
      </c>
      <c r="AX14" t="inlineStr">
        <is>
          <t>---</t>
        </is>
      </c>
      <c r="AY14" t="inlineStr">
        <is>
          <t>---</t>
        </is>
      </c>
      <c r="AZ14" t="inlineStr">
        <is>
          <t>---</t>
        </is>
      </c>
      <c r="BA14" t="inlineStr">
        <is>
          <t>42a82b7de9e609ae71648670ad4c56aa</t>
        </is>
      </c>
      <c r="BB14" t="inlineStr">
        <is>
          <t>http://openrosa.org/formdesigner/0B48E039-1E80-49A7-AC24-732B6E788E39</t>
        </is>
      </c>
      <c r="BC14" t="inlineStr">
        <is>
          <t>Ration et autres visites</t>
        </is>
      </c>
      <c r="BD14" t="inlineStr">
        <is>
          <t>CommCare Android, version "2.54.1"(467561). App v15929. CommCare Version 2.54.1. Build 467561, built on: 2024-10-25</t>
        </is>
      </c>
      <c r="BE14" t="inlineStr">
        <is>
          <t>commcare_6c8d6b29-ddee-4573-a4bf-ff173bbf52d8</t>
        </is>
      </c>
      <c r="BF14" t="inlineStr">
        <is>
          <t>19.6155571 -72.0291616 11.8 4.35</t>
        </is>
      </c>
      <c r="BG14" t="inlineStr">
        <is>
          <t>f13d8149fc6d39ebe86af18272310ff9</t>
        </is>
      </c>
      <c r="BH14" t="inlineStr">
        <is>
          <t>30258f4a77704b55a9a2714350441cbb</t>
        </is>
      </c>
      <c r="BI14" t="inlineStr">
        <is>
          <t>15246</t>
        </is>
      </c>
      <c r="BJ14" t="inlineStr">
        <is>
          <t>XFormInstance</t>
        </is>
      </c>
      <c r="BK14" t="inlineStr">
        <is>
          <t>37844d70cd0911efb806f7a39a18eb0c</t>
        </is>
      </c>
      <c r="BL14" t="b">
        <v>0</v>
      </c>
      <c r="BM14" t="inlineStr">
        <is>
          <t>---</t>
        </is>
      </c>
      <c r="BN14" t="inlineStr">
        <is>
          <t>200.113.251.23</t>
        </is>
      </c>
      <c r="BO14" t="inlineStr">
        <is>
          <t>Milandie Jean</t>
        </is>
      </c>
    </row>
    <row r="15">
      <c r="A15" t="inlineStr">
        <is>
          <t>13</t>
        </is>
      </c>
      <c r="B15" t="inlineStr">
        <is>
          <t>84c94604-6f35-420f-93e3-649fda1b6ed3</t>
        </is>
      </c>
      <c r="C15" t="inlineStr">
        <is>
          <t>2025-01-07</t>
        </is>
      </c>
      <c r="D15" t="inlineStr">
        <is>
          <t>3</t>
        </is>
      </c>
      <c r="E15" t="inlineStr">
        <is>
          <t>---</t>
        </is>
      </c>
      <c r="F15" t="inlineStr">
        <is>
          <t>0</t>
        </is>
      </c>
      <c r="G15" t="inlineStr">
        <is>
          <t>---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---</t>
        </is>
      </c>
      <c r="L15" t="inlineStr">
        <is>
          <t>---</t>
        </is>
      </c>
      <c r="M15" t="inlineStr">
        <is>
          <t>---</t>
        </is>
      </c>
      <c r="N15" t="inlineStr">
        <is>
          <t>---</t>
        </is>
      </c>
      <c r="O15" t="inlineStr">
        <is>
          <t>---</t>
        </is>
      </c>
      <c r="P15" t="inlineStr">
        <is>
          <t>---</t>
        </is>
      </c>
      <c r="Q15" t="inlineStr">
        <is>
          <t>---</t>
        </is>
      </c>
      <c r="R15" t="inlineStr"/>
      <c r="S15" t="inlineStr">
        <is>
          <t>31.6</t>
        </is>
      </c>
      <c r="T15" t="inlineStr"/>
      <c r="U15" t="inlineStr"/>
      <c r="V15" t="inlineStr"/>
      <c r="W15" t="inlineStr">
        <is>
          <t>19.6126715 -72.0298662 9.7 6.68</t>
        </is>
      </c>
      <c r="X15" t="inlineStr">
        <is>
          <t>CAP/CALT/ST01099</t>
        </is>
      </c>
      <c r="Y15" t="inlineStr">
        <is>
          <t>CAP/CALT/ST01099</t>
        </is>
      </c>
      <c r="Z15" t="inlineStr">
        <is>
          <t>2025-01-07 15:57:37</t>
        </is>
      </c>
      <c r="AA15" t="inlineStr">
        <is>
          <t>2025-01-07 15:57:15</t>
        </is>
      </c>
      <c r="AB15" t="inlineStr">
        <is>
          <t>1irania</t>
        </is>
      </c>
      <c r="AC15" t="inlineStr">
        <is>
          <t>2025-01-07 15:57:39</t>
        </is>
      </c>
      <c r="AD15" s="1" t="inlineStr">
        <is>
          <t>https://www.commcarehq.org/a/caris-test/reports/form_data/84c94604-6f35-420f-93e3-649fda1b6ed3/</t>
        </is>
      </c>
      <c r="AE15" t="inlineStr">
        <is>
          <t>---</t>
        </is>
      </c>
      <c r="AF15" t="inlineStr">
        <is>
          <t>3c5a623af057e23a32ae4000_31570</t>
        </is>
      </c>
      <c r="AG15" t="inlineStr">
        <is>
          <t>OK</t>
        </is>
      </c>
      <c r="AH15" t="inlineStr">
        <is>
          <t>2025-01-07 15:57:37</t>
        </is>
      </c>
      <c r="AI15" t="inlineStr">
        <is>
          <t>42a82b7de9e609ae71648670ad4c56aa</t>
        </is>
      </c>
      <c r="AJ15" t="inlineStr">
        <is>
          <t>2025-01-07</t>
        </is>
      </c>
      <c r="AK15" t="inlineStr">
        <is>
          <t>3</t>
        </is>
      </c>
      <c r="AL15" t="inlineStr">
        <is>
          <t>---</t>
        </is>
      </c>
      <c r="AM15" t="inlineStr">
        <is>
          <t>0</t>
        </is>
      </c>
      <c r="AN15" t="inlineStr">
        <is>
          <t>---</t>
        </is>
      </c>
      <c r="AO15" t="inlineStr">
        <is>
          <t>1</t>
        </is>
      </c>
      <c r="AP15" t="inlineStr">
        <is>
          <t>1</t>
        </is>
      </c>
      <c r="AQ15" t="inlineStr"/>
      <c r="AR15" t="inlineStr">
        <is>
          <t>31.6</t>
        </is>
      </c>
      <c r="AS15" t="inlineStr"/>
      <c r="AT15" t="inlineStr">
        <is>
          <t>19.6126715 -72.0298662 9.7 6.68</t>
        </is>
      </c>
      <c r="AU15" t="inlineStr">
        <is>
          <t>---</t>
        </is>
      </c>
      <c r="AV15" t="inlineStr">
        <is>
          <t>---</t>
        </is>
      </c>
      <c r="AW15" t="inlineStr">
        <is>
          <t>---</t>
        </is>
      </c>
      <c r="AX15" t="inlineStr">
        <is>
          <t>---</t>
        </is>
      </c>
      <c r="AY15" t="inlineStr">
        <is>
          <t>---</t>
        </is>
      </c>
      <c r="AZ15" t="inlineStr">
        <is>
          <t>---</t>
        </is>
      </c>
      <c r="BA15" t="inlineStr">
        <is>
          <t>42a82b7de9e609ae71648670ad4c56aa</t>
        </is>
      </c>
      <c r="BB15" t="inlineStr">
        <is>
          <t>http://openrosa.org/formdesigner/0B48E039-1E80-49A7-AC24-732B6E788E39</t>
        </is>
      </c>
      <c r="BC15" t="inlineStr">
        <is>
          <t>Ration et autres visites</t>
        </is>
      </c>
      <c r="BD15" t="inlineStr">
        <is>
          <t>CommCare Android, version "2.54.1"(467561). App v15929. CommCare Version 2.54.1. Build 467561, built on: 2024-10-25</t>
        </is>
      </c>
      <c r="BE15" t="inlineStr">
        <is>
          <t>commcare_6c8d6b29-ddee-4573-a4bf-ff173bbf52d8</t>
        </is>
      </c>
      <c r="BF15" t="inlineStr">
        <is>
          <t>19.6127804 -72.0298517 9.7 8.0</t>
        </is>
      </c>
      <c r="BG15" t="inlineStr">
        <is>
          <t>f13d8149fc6d39ebe86af18272310ff9</t>
        </is>
      </c>
      <c r="BH15" t="inlineStr">
        <is>
          <t>30258f4a77704b55a9a2714350441cbb</t>
        </is>
      </c>
      <c r="BI15" t="inlineStr">
        <is>
          <t>15246</t>
        </is>
      </c>
      <c r="BJ15" t="inlineStr">
        <is>
          <t>XFormInstance</t>
        </is>
      </c>
      <c r="BK15" t="inlineStr">
        <is>
          <t>37844d70cd0911efb806f7a39a18eb0c</t>
        </is>
      </c>
      <c r="BL15" t="b">
        <v>0</v>
      </c>
      <c r="BM15" t="inlineStr">
        <is>
          <t>---</t>
        </is>
      </c>
      <c r="BN15" t="inlineStr">
        <is>
          <t>200.113.251.23</t>
        </is>
      </c>
      <c r="BO15" t="inlineStr">
        <is>
          <t>ROOBENDJY GEORGES</t>
        </is>
      </c>
    </row>
    <row r="16">
      <c r="A16" t="inlineStr">
        <is>
          <t>14</t>
        </is>
      </c>
      <c r="B16" t="inlineStr">
        <is>
          <t>5cad4e3d-15e5-4ebc-810b-2a9c81dc639f</t>
        </is>
      </c>
      <c r="C16" t="inlineStr">
        <is>
          <t>2025-01-07</t>
        </is>
      </c>
      <c r="D16" t="inlineStr">
        <is>
          <t>3</t>
        </is>
      </c>
      <c r="E16" t="inlineStr">
        <is>
          <t>---</t>
        </is>
      </c>
      <c r="F16" t="inlineStr">
        <is>
          <t>0</t>
        </is>
      </c>
      <c r="G16" t="inlineStr">
        <is>
          <t>---</t>
        </is>
      </c>
      <c r="H16" t="inlineStr">
        <is>
          <t>1</t>
        </is>
      </c>
      <c r="I16" t="inlineStr">
        <is>
          <t>0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---</t>
        </is>
      </c>
      <c r="P16" t="inlineStr">
        <is>
          <t>---</t>
        </is>
      </c>
      <c r="Q16" t="inlineStr">
        <is>
          <t>---</t>
        </is>
      </c>
      <c r="R16" t="inlineStr">
        <is>
          <t>---</t>
        </is>
      </c>
      <c r="S16" t="inlineStr">
        <is>
          <t>---</t>
        </is>
      </c>
      <c r="T16" t="inlineStr">
        <is>
          <t>---</t>
        </is>
      </c>
      <c r="U16" t="inlineStr">
        <is>
          <t>---</t>
        </is>
      </c>
      <c r="V16" t="inlineStr">
        <is>
          <t>---</t>
        </is>
      </c>
      <c r="W16" t="inlineStr">
        <is>
          <t>19.6097857 -72.0313699 18.1 13.61</t>
        </is>
      </c>
      <c r="X16" t="inlineStr">
        <is>
          <t>CAP/CALT/ST02046</t>
        </is>
      </c>
      <c r="Y16" t="inlineStr">
        <is>
          <t>CAP/CALT/ST02046</t>
        </is>
      </c>
      <c r="Z16" t="inlineStr">
        <is>
          <t>2025-01-07 16:45:05</t>
        </is>
      </c>
      <c r="AA16" t="inlineStr">
        <is>
          <t>2025-01-07 16:44:50</t>
        </is>
      </c>
      <c r="AB16" t="inlineStr">
        <is>
          <t>1irania</t>
        </is>
      </c>
      <c r="AC16" t="inlineStr">
        <is>
          <t>2025-01-07 16:45:05</t>
        </is>
      </c>
      <c r="AD16" s="1" t="inlineStr">
        <is>
          <t>https://www.commcarehq.org/a/caris-test/reports/form_data/5cad4e3d-15e5-4ebc-810b-2a9c81dc639f/</t>
        </is>
      </c>
      <c r="AE16" t="inlineStr">
        <is>
          <t>---</t>
        </is>
      </c>
      <c r="AF16" t="inlineStr">
        <is>
          <t>3c5a623af057e23a32ae4000_104270</t>
        </is>
      </c>
      <c r="AG16" t="inlineStr">
        <is>
          <t>OK</t>
        </is>
      </c>
      <c r="AH16" t="inlineStr">
        <is>
          <t>2025-01-07 16:45:05</t>
        </is>
      </c>
      <c r="AI16" t="inlineStr">
        <is>
          <t>42a82b7de9e609ae71648670ad4c56aa</t>
        </is>
      </c>
      <c r="AJ16" t="inlineStr">
        <is>
          <t>2025-01-07</t>
        </is>
      </c>
      <c r="AK16" t="inlineStr">
        <is>
          <t>3</t>
        </is>
      </c>
      <c r="AL16" t="inlineStr">
        <is>
          <t>---</t>
        </is>
      </c>
      <c r="AM16" t="inlineStr">
        <is>
          <t>0</t>
        </is>
      </c>
      <c r="AN16" t="inlineStr">
        <is>
          <t>---</t>
        </is>
      </c>
      <c r="AO16" t="inlineStr">
        <is>
          <t>1</t>
        </is>
      </c>
      <c r="AP16" t="inlineStr">
        <is>
          <t>0</t>
        </is>
      </c>
      <c r="AQ16" t="inlineStr">
        <is>
          <t>---</t>
        </is>
      </c>
      <c r="AR16" t="inlineStr">
        <is>
          <t>---</t>
        </is>
      </c>
      <c r="AS16" t="inlineStr">
        <is>
          <t>---</t>
        </is>
      </c>
      <c r="AT16" t="inlineStr">
        <is>
          <t>19.6097857 -72.0313699 18.1 13.61</t>
        </is>
      </c>
      <c r="AU16" t="inlineStr">
        <is>
          <t>---</t>
        </is>
      </c>
      <c r="AV16" t="inlineStr">
        <is>
          <t>---</t>
        </is>
      </c>
      <c r="AW16" t="inlineStr">
        <is>
          <t>---</t>
        </is>
      </c>
      <c r="AX16" t="inlineStr">
        <is>
          <t>---</t>
        </is>
      </c>
      <c r="AY16" t="inlineStr">
        <is>
          <t>---</t>
        </is>
      </c>
      <c r="AZ16" t="inlineStr">
        <is>
          <t>---</t>
        </is>
      </c>
      <c r="BA16" t="inlineStr">
        <is>
          <t>42a82b7de9e609ae71648670ad4c56aa</t>
        </is>
      </c>
      <c r="BB16" t="inlineStr">
        <is>
          <t>http://openrosa.org/formdesigner/0B48E039-1E80-49A7-AC24-732B6E788E39</t>
        </is>
      </c>
      <c r="BC16" t="inlineStr">
        <is>
          <t>Ration et autres visites</t>
        </is>
      </c>
      <c r="BD16" t="inlineStr">
        <is>
          <t>CommCare Android, version "2.54.1"(467561). App v15929. CommCare Version 2.54.1. Build 467561, built on: 2024-10-25</t>
        </is>
      </c>
      <c r="BE16" t="inlineStr">
        <is>
          <t>commcare_6c8d6b29-ddee-4573-a4bf-ff173bbf52d8</t>
        </is>
      </c>
      <c r="BF16" t="inlineStr">
        <is>
          <t>19.6098515 -72.031351 18.1 5.55</t>
        </is>
      </c>
      <c r="BG16" t="inlineStr">
        <is>
          <t>f13d8149fc6d39ebe86af18272310ff9</t>
        </is>
      </c>
      <c r="BH16" t="inlineStr">
        <is>
          <t>30258f4a77704b55a9a2714350441cbb</t>
        </is>
      </c>
      <c r="BI16" t="inlineStr">
        <is>
          <t>15246</t>
        </is>
      </c>
      <c r="BJ16" t="inlineStr">
        <is>
          <t>XFormInstance</t>
        </is>
      </c>
      <c r="BK16" t="inlineStr">
        <is>
          <t>37844d70cd0911efb806f7a39a18eb0c</t>
        </is>
      </c>
      <c r="BL16" t="b">
        <v>0</v>
      </c>
      <c r="BM16" t="inlineStr">
        <is>
          <t>---</t>
        </is>
      </c>
      <c r="BN16" t="inlineStr">
        <is>
          <t>200.113.251.23</t>
        </is>
      </c>
      <c r="BO16" t="inlineStr">
        <is>
          <t>WILKENDY PIERRE</t>
        </is>
      </c>
    </row>
    <row r="17">
      <c r="A17" t="inlineStr">
        <is>
          <t>15</t>
        </is>
      </c>
      <c r="B17" t="inlineStr">
        <is>
          <t>ebe211e8-412a-4edf-b983-b0b7f627934a</t>
        </is>
      </c>
      <c r="C17" t="inlineStr">
        <is>
          <t>2025-01-07</t>
        </is>
      </c>
      <c r="D17" t="inlineStr">
        <is>
          <t>3</t>
        </is>
      </c>
      <c r="E17" t="inlineStr">
        <is>
          <t>---</t>
        </is>
      </c>
      <c r="F17" t="inlineStr">
        <is>
          <t>0</t>
        </is>
      </c>
      <c r="G17" t="inlineStr">
        <is>
          <t>---</t>
        </is>
      </c>
      <c r="H17" t="inlineStr">
        <is>
          <t>1</t>
        </is>
      </c>
      <c r="I17" t="inlineStr">
        <is>
          <t>1</t>
        </is>
      </c>
      <c r="J17" t="inlineStr">
        <is>
          <t>1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---</t>
        </is>
      </c>
      <c r="O17" t="inlineStr">
        <is>
          <t>---</t>
        </is>
      </c>
      <c r="P17" t="inlineStr">
        <is>
          <t>---</t>
        </is>
      </c>
      <c r="Q17" t="inlineStr">
        <is>
          <t>---</t>
        </is>
      </c>
      <c r="R17" t="inlineStr"/>
      <c r="S17" t="inlineStr"/>
      <c r="T17" t="inlineStr"/>
      <c r="U17" t="inlineStr"/>
      <c r="V17" t="inlineStr"/>
      <c r="W17" t="inlineStr"/>
      <c r="X17" t="inlineStr">
        <is>
          <t>CAP/CALT/ST01201</t>
        </is>
      </c>
      <c r="Y17" t="inlineStr">
        <is>
          <t>CAP/CALT/ST01201</t>
        </is>
      </c>
      <c r="Z17" t="inlineStr">
        <is>
          <t>2025-01-07 20:10:30</t>
        </is>
      </c>
      <c r="AA17" t="inlineStr">
        <is>
          <t>2025-01-07 20:09:30</t>
        </is>
      </c>
      <c r="AB17" t="inlineStr">
        <is>
          <t>1irania</t>
        </is>
      </c>
      <c r="AC17" t="inlineStr">
        <is>
          <t>2025-01-07 20:10:31</t>
        </is>
      </c>
      <c r="AD17" s="1" t="inlineStr">
        <is>
          <t>https://www.commcarehq.org/a/caris-test/reports/form_data/ebe211e8-412a-4edf-b983-b0b7f627934a/</t>
        </is>
      </c>
      <c r="AE17" t="inlineStr">
        <is>
          <t>---</t>
        </is>
      </c>
      <c r="AF17" t="inlineStr">
        <is>
          <t>3c5a623af057e23a32ae4000_31378</t>
        </is>
      </c>
      <c r="AG17" t="inlineStr">
        <is>
          <t>OK</t>
        </is>
      </c>
      <c r="AH17" t="inlineStr">
        <is>
          <t>2025-01-07 20:10:30</t>
        </is>
      </c>
      <c r="AI17" t="inlineStr">
        <is>
          <t>42a82b7de9e609ae71648670ad4c56aa</t>
        </is>
      </c>
      <c r="AJ17" t="inlineStr">
        <is>
          <t>2025-01-07</t>
        </is>
      </c>
      <c r="AK17" t="inlineStr">
        <is>
          <t>3</t>
        </is>
      </c>
      <c r="AL17" t="inlineStr">
        <is>
          <t>---</t>
        </is>
      </c>
      <c r="AM17" t="inlineStr">
        <is>
          <t>0</t>
        </is>
      </c>
      <c r="AN17" t="inlineStr">
        <is>
          <t>---</t>
        </is>
      </c>
      <c r="AO17" t="inlineStr">
        <is>
          <t>1</t>
        </is>
      </c>
      <c r="AP17" t="inlineStr">
        <is>
          <t>1</t>
        </is>
      </c>
      <c r="AQ17" t="inlineStr"/>
      <c r="AR17" t="inlineStr"/>
      <c r="AS17" t="inlineStr"/>
      <c r="AT17" t="inlineStr"/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inlineStr">
        <is>
          <t>---</t>
        </is>
      </c>
      <c r="BA17" t="inlineStr">
        <is>
          <t>42a82b7de9e609ae71648670ad4c56aa</t>
        </is>
      </c>
      <c r="BB17" t="inlineStr">
        <is>
          <t>http://openrosa.org/formdesigner/0B48E039-1E80-49A7-AC24-732B6E788E39</t>
        </is>
      </c>
      <c r="BC17" t="inlineStr">
        <is>
          <t>Ration et autres visites</t>
        </is>
      </c>
      <c r="BD17" t="inlineStr">
        <is>
          <t>CommCare Android, version "2.54.1"(467561). App v15929. CommCare Version 2.54.1. Build 467561, built on: 2024-10-25</t>
        </is>
      </c>
      <c r="BE17" t="inlineStr">
        <is>
          <t>commcare_6c8d6b29-ddee-4573-a4bf-ff173bbf52d8</t>
        </is>
      </c>
      <c r="BF17" t="inlineStr"/>
      <c r="BG17" t="inlineStr">
        <is>
          <t>f13d8149fc6d39ebe86af18272310ff9</t>
        </is>
      </c>
      <c r="BH17" t="inlineStr">
        <is>
          <t>30258f4a77704b55a9a2714350441cbb</t>
        </is>
      </c>
      <c r="BI17" t="inlineStr">
        <is>
          <t>15246</t>
        </is>
      </c>
      <c r="BJ17" t="inlineStr">
        <is>
          <t>XFormInstance</t>
        </is>
      </c>
      <c r="BK17" t="inlineStr">
        <is>
          <t>37844d70cd0911efb806f7a39a18eb0c</t>
        </is>
      </c>
      <c r="BL17" t="b">
        <v>0</v>
      </c>
      <c r="BM17" t="inlineStr">
        <is>
          <t>---</t>
        </is>
      </c>
      <c r="BN17" t="inlineStr">
        <is>
          <t>200.113.251.23</t>
        </is>
      </c>
      <c r="BO17" t="inlineStr">
        <is>
          <t>JOHANE Noel Petima</t>
        </is>
      </c>
    </row>
    <row r="18">
      <c r="A18" t="inlineStr">
        <is>
          <t>16</t>
        </is>
      </c>
      <c r="B18" t="inlineStr">
        <is>
          <t>a4b2a09d-76b4-4e86-b443-23634703b9d6</t>
        </is>
      </c>
      <c r="C18" t="inlineStr">
        <is>
          <t>2025-01-07</t>
        </is>
      </c>
      <c r="D18" t="inlineStr">
        <is>
          <t>3 4</t>
        </is>
      </c>
      <c r="E18" t="inlineStr">
        <is>
          <t>Rappel club</t>
        </is>
      </c>
      <c r="F18" t="inlineStr">
        <is>
          <t>0</t>
        </is>
      </c>
      <c r="G18" t="inlineStr">
        <is>
          <t>---</t>
        </is>
      </c>
      <c r="H18" t="inlineStr">
        <is>
          <t>1</t>
        </is>
      </c>
      <c r="I18" t="inlineStr">
        <is>
          <t>1</t>
        </is>
      </c>
      <c r="J18" t="inlineStr"/>
      <c r="K18" t="inlineStr">
        <is>
          <t>---</t>
        </is>
      </c>
      <c r="L18" t="inlineStr">
        <is>
          <t>---</t>
        </is>
      </c>
      <c r="M18" t="inlineStr">
        <is>
          <t>---</t>
        </is>
      </c>
      <c r="N18" t="inlineStr">
        <is>
          <t>---</t>
        </is>
      </c>
      <c r="O18" t="inlineStr">
        <is>
          <t>---</t>
        </is>
      </c>
      <c r="P18" t="inlineStr">
        <is>
          <t>---</t>
        </is>
      </c>
      <c r="Q18" t="inlineStr">
        <is>
          <t>---</t>
        </is>
      </c>
      <c r="R18" t="inlineStr"/>
      <c r="S18" t="inlineStr"/>
      <c r="T18" t="inlineStr"/>
      <c r="U18" t="inlineStr"/>
      <c r="V18" t="inlineStr"/>
      <c r="W18" t="inlineStr"/>
      <c r="X18" t="inlineStr">
        <is>
          <t>MOR/CMSM/PED00102</t>
        </is>
      </c>
      <c r="Y18" t="inlineStr">
        <is>
          <t>MOR/CMSM/PED00102</t>
        </is>
      </c>
      <c r="Z18" t="inlineStr">
        <is>
          <t>2025-01-07 19:28:38</t>
        </is>
      </c>
      <c r="AA18" t="inlineStr">
        <is>
          <t>2025-01-07 19:28:07</t>
        </is>
      </c>
      <c r="AB18" t="inlineStr">
        <is>
          <t>1evana</t>
        </is>
      </c>
      <c r="AC18" t="inlineStr">
        <is>
          <t>2025-01-07 22:56:31</t>
        </is>
      </c>
      <c r="AD18" s="1" t="inlineStr">
        <is>
          <t>https://www.commcarehq.org/a/caris-test/reports/form_data/a4b2a09d-76b4-4e86-b443-23634703b9d6/</t>
        </is>
      </c>
      <c r="AE18" t="inlineStr">
        <is>
          <t>---</t>
        </is>
      </c>
      <c r="AF18" t="inlineStr">
        <is>
          <t>3c5a623af057e23a32ae4000_42703</t>
        </is>
      </c>
      <c r="AG18" t="inlineStr">
        <is>
          <t>OK</t>
        </is>
      </c>
      <c r="AH18" t="inlineStr">
        <is>
          <t>2025-01-07 19:28:38</t>
        </is>
      </c>
      <c r="AI18" t="inlineStr">
        <is>
          <t>675a66fd8f8f48fd178738cd11c8c9b2</t>
        </is>
      </c>
      <c r="AJ18" t="inlineStr">
        <is>
          <t>2025-01-07</t>
        </is>
      </c>
      <c r="AK18" t="inlineStr">
        <is>
          <t>3 4</t>
        </is>
      </c>
      <c r="AL18" t="inlineStr">
        <is>
          <t>Rappel club</t>
        </is>
      </c>
      <c r="AM18" t="inlineStr">
        <is>
          <t>0</t>
        </is>
      </c>
      <c r="AN18" t="inlineStr">
        <is>
          <t>---</t>
        </is>
      </c>
      <c r="AO18" t="inlineStr">
        <is>
          <t>1</t>
        </is>
      </c>
      <c r="AP18" t="inlineStr">
        <is>
          <t>1</t>
        </is>
      </c>
      <c r="AQ18" t="inlineStr"/>
      <c r="AR18" t="inlineStr"/>
      <c r="AS18" t="inlineStr"/>
      <c r="AT18" t="inlineStr"/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inlineStr">
        <is>
          <t>---</t>
        </is>
      </c>
      <c r="BA18" t="inlineStr">
        <is>
          <t>675a66fd8f8f48fd178738cd11c8c9b2</t>
        </is>
      </c>
      <c r="BB18" t="inlineStr">
        <is>
          <t>http://openrosa.org/formdesigner/0B48E039-1E80-49A7-AC24-732B6E788E39</t>
        </is>
      </c>
      <c r="BC18" t="inlineStr">
        <is>
          <t>Ration et autres visites</t>
        </is>
      </c>
      <c r="BD18" t="inlineStr">
        <is>
          <t>CommCare Android, version "2.54.1"(467561). App v15929. CommCare Version 2.54.1. Build 467561, built on: 2024-10-25</t>
        </is>
      </c>
      <c r="BE18" t="inlineStr">
        <is>
          <t>commcare_e1fe266d-14e3-4298-9699-21b818975650</t>
        </is>
      </c>
      <c r="BF18" t="inlineStr">
        <is>
          <t>19.4054205 -71.7783689 654.33 19.29</t>
        </is>
      </c>
      <c r="BG18" t="inlineStr">
        <is>
          <t>f13d8149fc6d39ebe86af18272310ff9</t>
        </is>
      </c>
      <c r="BH18" t="inlineStr">
        <is>
          <t>30258f4a77704b55a9a2714350441cbb</t>
        </is>
      </c>
      <c r="BI18" t="inlineStr">
        <is>
          <t>15246</t>
        </is>
      </c>
      <c r="BJ18" t="inlineStr">
        <is>
          <t>XFormInstance</t>
        </is>
      </c>
      <c r="BK18" t="inlineStr">
        <is>
          <t>7eeeddeecc2f11ef9c6cf399dbb46855</t>
        </is>
      </c>
      <c r="BL18" t="b">
        <v>0</v>
      </c>
      <c r="BM18" t="inlineStr">
        <is>
          <t>---</t>
        </is>
      </c>
      <c r="BN18" t="inlineStr">
        <is>
          <t>190.115.175.198</t>
        </is>
      </c>
      <c r="BO18" t="inlineStr">
        <is>
          <t>Awens Jean</t>
        </is>
      </c>
    </row>
    <row r="19">
      <c r="A19" t="inlineStr">
        <is>
          <t>17</t>
        </is>
      </c>
      <c r="B19" t="inlineStr">
        <is>
          <t>51fb10ab-1a1b-476d-a5b2-8108f17cf7e5</t>
        </is>
      </c>
      <c r="C19" t="inlineStr">
        <is>
          <t>2025-01-07</t>
        </is>
      </c>
      <c r="D19" t="inlineStr">
        <is>
          <t>3 4</t>
        </is>
      </c>
      <c r="E19" t="inlineStr">
        <is>
          <t>Rappel club</t>
        </is>
      </c>
      <c r="F19" t="inlineStr">
        <is>
          <t>0</t>
        </is>
      </c>
      <c r="G19" t="inlineStr">
        <is>
          <t>---</t>
        </is>
      </c>
      <c r="H19" t="inlineStr">
        <is>
          <t>1</t>
        </is>
      </c>
      <c r="I19" t="inlineStr">
        <is>
          <t>1</t>
        </is>
      </c>
      <c r="J19" t="inlineStr"/>
      <c r="K19" t="inlineStr">
        <is>
          <t>---</t>
        </is>
      </c>
      <c r="L19" t="inlineStr">
        <is>
          <t>---</t>
        </is>
      </c>
      <c r="M19" t="inlineStr">
        <is>
          <t>---</t>
        </is>
      </c>
      <c r="N19" t="inlineStr">
        <is>
          <t>---</t>
        </is>
      </c>
      <c r="O19" t="inlineStr">
        <is>
          <t>---</t>
        </is>
      </c>
      <c r="P19" t="inlineStr">
        <is>
          <t>---</t>
        </is>
      </c>
      <c r="Q19" t="inlineStr">
        <is>
          <t>---</t>
        </is>
      </c>
      <c r="R19" t="inlineStr"/>
      <c r="S19" t="inlineStr"/>
      <c r="T19" t="inlineStr"/>
      <c r="U19" t="inlineStr"/>
      <c r="V19" t="inlineStr"/>
      <c r="W19" t="inlineStr"/>
      <c r="X19" t="inlineStr">
        <is>
          <t>MOR/CMSM/ST00496</t>
        </is>
      </c>
      <c r="Y19" t="inlineStr">
        <is>
          <t>MOR/CMSM/ST00496</t>
        </is>
      </c>
      <c r="Z19" t="inlineStr">
        <is>
          <t>2025-01-07 19:29:26</t>
        </is>
      </c>
      <c r="AA19" t="inlineStr">
        <is>
          <t>2025-01-07 19:28:56</t>
        </is>
      </c>
      <c r="AB19" t="inlineStr">
        <is>
          <t>1evana</t>
        </is>
      </c>
      <c r="AC19" t="inlineStr">
        <is>
          <t>2025-01-07 22:56:32</t>
        </is>
      </c>
      <c r="AD19" s="1" t="inlineStr">
        <is>
          <t>https://www.commcarehq.org/a/caris-test/reports/form_data/51fb10ab-1a1b-476d-a5b2-8108f17cf7e5/</t>
        </is>
      </c>
      <c r="AE19" t="inlineStr">
        <is>
          <t>---</t>
        </is>
      </c>
      <c r="AF19" t="inlineStr">
        <is>
          <t>3c5a623af057e23a32ae4000_50600</t>
        </is>
      </c>
      <c r="AG19" t="inlineStr">
        <is>
          <t>OK</t>
        </is>
      </c>
      <c r="AH19" t="inlineStr">
        <is>
          <t>2025-01-07 19:29:26</t>
        </is>
      </c>
      <c r="AI19" t="inlineStr">
        <is>
          <t>675a66fd8f8f48fd178738cd11c8c9b2</t>
        </is>
      </c>
      <c r="AJ19" t="inlineStr">
        <is>
          <t>2025-01-07</t>
        </is>
      </c>
      <c r="AK19" t="inlineStr">
        <is>
          <t>3 4</t>
        </is>
      </c>
      <c r="AL19" t="inlineStr">
        <is>
          <t>Rappel club</t>
        </is>
      </c>
      <c r="AM19" t="inlineStr">
        <is>
          <t>0</t>
        </is>
      </c>
      <c r="AN19" t="inlineStr">
        <is>
          <t>---</t>
        </is>
      </c>
      <c r="AO19" t="inlineStr">
        <is>
          <t>1</t>
        </is>
      </c>
      <c r="AP19" t="inlineStr">
        <is>
          <t>1</t>
        </is>
      </c>
      <c r="AQ19" t="inlineStr"/>
      <c r="AR19" t="inlineStr"/>
      <c r="AS19" t="inlineStr"/>
      <c r="AT19" t="inlineStr"/>
      <c r="AU19" t="inlineStr">
        <is>
          <t>---</t>
        </is>
      </c>
      <c r="AV19" t="inlineStr">
        <is>
          <t>---</t>
        </is>
      </c>
      <c r="AW19" t="inlineStr">
        <is>
          <t>---</t>
        </is>
      </c>
      <c r="AX19" t="inlineStr">
        <is>
          <t>---</t>
        </is>
      </c>
      <c r="AY19" t="inlineStr">
        <is>
          <t>---</t>
        </is>
      </c>
      <c r="AZ19" t="inlineStr">
        <is>
          <t>---</t>
        </is>
      </c>
      <c r="BA19" t="inlineStr">
        <is>
          <t>675a66fd8f8f48fd178738cd11c8c9b2</t>
        </is>
      </c>
      <c r="BB19" t="inlineStr">
        <is>
          <t>http://openrosa.org/formdesigner/0B48E039-1E80-49A7-AC24-732B6E788E39</t>
        </is>
      </c>
      <c r="BC19" t="inlineStr">
        <is>
          <t>Ration et autres visites</t>
        </is>
      </c>
      <c r="BD19" t="inlineStr">
        <is>
          <t>CommCare Android, version "2.54.1"(467561). App v15929. CommCare Version 2.54.1. Build 467561, built on: 2024-10-25</t>
        </is>
      </c>
      <c r="BE19" t="inlineStr">
        <is>
          <t>commcare_e1fe266d-14e3-4298-9699-21b818975650</t>
        </is>
      </c>
      <c r="BF19" t="inlineStr">
        <is>
          <t>19.4052597 -71.7782775 649.39 31.08</t>
        </is>
      </c>
      <c r="BG19" t="inlineStr">
        <is>
          <t>f13d8149fc6d39ebe86af18272310ff9</t>
        </is>
      </c>
      <c r="BH19" t="inlineStr">
        <is>
          <t>30258f4a77704b55a9a2714350441cbb</t>
        </is>
      </c>
      <c r="BI19" t="inlineStr">
        <is>
          <t>15246</t>
        </is>
      </c>
      <c r="BJ19" t="inlineStr">
        <is>
          <t>XFormInstance</t>
        </is>
      </c>
      <c r="BK19" t="inlineStr">
        <is>
          <t>7eeeddeecc2f11ef9c6cf399dbb46855</t>
        </is>
      </c>
      <c r="BL19" t="b">
        <v>0</v>
      </c>
      <c r="BM19" t="inlineStr">
        <is>
          <t>---</t>
        </is>
      </c>
      <c r="BN19" t="inlineStr">
        <is>
          <t>190.115.175.198</t>
        </is>
      </c>
      <c r="BO19" t="inlineStr">
        <is>
          <t>Rosedalande Toussaint</t>
        </is>
      </c>
    </row>
    <row r="20">
      <c r="A20" t="inlineStr">
        <is>
          <t>18</t>
        </is>
      </c>
      <c r="B20" t="inlineStr">
        <is>
          <t>017d7657-b855-488b-a34e-d7e818dcd41f</t>
        </is>
      </c>
      <c r="C20" t="inlineStr">
        <is>
          <t>2025-01-07</t>
        </is>
      </c>
      <c r="D20" t="inlineStr">
        <is>
          <t>3</t>
        </is>
      </c>
      <c r="E20" t="inlineStr">
        <is>
          <t>---</t>
        </is>
      </c>
      <c r="F20" t="inlineStr">
        <is>
          <t>0</t>
        </is>
      </c>
      <c r="G20" t="inlineStr">
        <is>
          <t>---</t>
        </is>
      </c>
      <c r="H20" t="inlineStr">
        <is>
          <t>1</t>
        </is>
      </c>
      <c r="I20" t="inlineStr">
        <is>
          <t>0</t>
        </is>
      </c>
      <c r="J20" t="inlineStr">
        <is>
          <t>---</t>
        </is>
      </c>
      <c r="K20" t="inlineStr">
        <is>
          <t>---</t>
        </is>
      </c>
      <c r="L20" t="inlineStr">
        <is>
          <t>---</t>
        </is>
      </c>
      <c r="M20" t="inlineStr">
        <is>
          <t>---</t>
        </is>
      </c>
      <c r="N20" t="inlineStr">
        <is>
          <t>---</t>
        </is>
      </c>
      <c r="O20" t="inlineStr">
        <is>
          <t>---</t>
        </is>
      </c>
      <c r="P20" t="inlineStr">
        <is>
          <t>---</t>
        </is>
      </c>
      <c r="Q20" t="inlineStr">
        <is>
          <t>---</t>
        </is>
      </c>
      <c r="R20" t="inlineStr">
        <is>
          <t>---</t>
        </is>
      </c>
      <c r="S20" t="inlineStr">
        <is>
          <t>---</t>
        </is>
      </c>
      <c r="T20" t="inlineStr">
        <is>
          <t>---</t>
        </is>
      </c>
      <c r="U20" t="inlineStr">
        <is>
          <t>---</t>
        </is>
      </c>
      <c r="V20" t="inlineStr">
        <is>
          <t>---</t>
        </is>
      </c>
      <c r="W20" t="inlineStr"/>
      <c r="X20" t="inlineStr">
        <is>
          <t>GON/CDIR/PED00168</t>
        </is>
      </c>
      <c r="Y20" t="inlineStr">
        <is>
          <t>GON/CDIR/PED00168</t>
        </is>
      </c>
      <c r="Z20" t="inlineStr">
        <is>
          <t>2025-01-08 01:13:40</t>
        </is>
      </c>
      <c r="AA20" t="inlineStr">
        <is>
          <t>2025-01-08 01:13:23</t>
        </is>
      </c>
      <c r="AB20" t="inlineStr">
        <is>
          <t>6cheranor</t>
        </is>
      </c>
      <c r="AC20" t="inlineStr">
        <is>
          <t>2025-01-08 01:13:44</t>
        </is>
      </c>
      <c r="AD20" s="1" t="inlineStr">
        <is>
          <t>https://www.commcarehq.org/a/caris-test/reports/form_data/017d7657-b855-488b-a34e-d7e818dcd41f/</t>
        </is>
      </c>
      <c r="AE20" t="inlineStr">
        <is>
          <t>---</t>
        </is>
      </c>
      <c r="AF20" t="inlineStr">
        <is>
          <t>3c5a623af057e23a32ae4000_38214</t>
        </is>
      </c>
      <c r="AG20" t="inlineStr">
        <is>
          <t>OK</t>
        </is>
      </c>
      <c r="AH20" t="inlineStr">
        <is>
          <t>2025-01-08 01:13:40</t>
        </is>
      </c>
      <c r="AI20" t="inlineStr">
        <is>
          <t>29b7f1edbe6082f038dd4ec8d0ae7a9d</t>
        </is>
      </c>
      <c r="AJ20" t="inlineStr">
        <is>
          <t>2025-01-07</t>
        </is>
      </c>
      <c r="AK20" t="inlineStr">
        <is>
          <t>3</t>
        </is>
      </c>
      <c r="AL20" t="inlineStr">
        <is>
          <t>---</t>
        </is>
      </c>
      <c r="AM20" t="inlineStr">
        <is>
          <t>0</t>
        </is>
      </c>
      <c r="AN20" t="inlineStr">
        <is>
          <t>---</t>
        </is>
      </c>
      <c r="AO20" t="inlineStr">
        <is>
          <t>1</t>
        </is>
      </c>
      <c r="AP20" t="inlineStr">
        <is>
          <t>0</t>
        </is>
      </c>
      <c r="AQ20" t="inlineStr">
        <is>
          <t>---</t>
        </is>
      </c>
      <c r="AR20" t="inlineStr">
        <is>
          <t>---</t>
        </is>
      </c>
      <c r="AS20" t="inlineStr">
        <is>
          <t>---</t>
        </is>
      </c>
      <c r="AT20" t="inlineStr"/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inlineStr">
        <is>
          <t>---</t>
        </is>
      </c>
      <c r="BA20" t="inlineStr">
        <is>
          <t>29b7f1edbe6082f038dd4ec8d0ae7a9d</t>
        </is>
      </c>
      <c r="BB20" t="inlineStr">
        <is>
          <t>http://openrosa.org/formdesigner/0B48E039-1E80-49A7-AC24-732B6E788E39</t>
        </is>
      </c>
      <c r="BC20" t="inlineStr">
        <is>
          <t>Ration et autres visites</t>
        </is>
      </c>
      <c r="BD20" t="inlineStr">
        <is>
          <t>CommCare Android, version "2.54.1"(467561). App v15929. CommCare Version 2.54.1. Build 467561, built on: 2024-10-25</t>
        </is>
      </c>
      <c r="BE20" t="inlineStr">
        <is>
          <t>commcare_e5a4e59a-31e9-47c0-99a3-baf23089b238</t>
        </is>
      </c>
      <c r="BF20" t="inlineStr"/>
      <c r="BG20" t="inlineStr">
        <is>
          <t>f13d8149fc6d39ebe86af18272310ff9</t>
        </is>
      </c>
      <c r="BH20" t="inlineStr">
        <is>
          <t>30258f4a77704b55a9a2714350441cbb</t>
        </is>
      </c>
      <c r="BI20" t="inlineStr">
        <is>
          <t>15246</t>
        </is>
      </c>
      <c r="BJ20" t="inlineStr">
        <is>
          <t>XFormInstance</t>
        </is>
      </c>
      <c r="BK20" t="inlineStr">
        <is>
          <t>a17ec67acd5d11ef9c7af399dbb46855</t>
        </is>
      </c>
      <c r="BL20" t="b">
        <v>0</v>
      </c>
      <c r="BM20" t="inlineStr">
        <is>
          <t>---</t>
        </is>
      </c>
      <c r="BN20" t="inlineStr">
        <is>
          <t>200.113.238.138</t>
        </is>
      </c>
      <c r="BO20" t="inlineStr">
        <is>
          <t>Gabriella Joseph</t>
        </is>
      </c>
    </row>
    <row r="21">
      <c r="A21" t="inlineStr">
        <is>
          <t>19</t>
        </is>
      </c>
      <c r="B21" t="inlineStr">
        <is>
          <t>29a1ea10-54be-479c-b2bb-ec439e2ec2d7</t>
        </is>
      </c>
      <c r="C21" t="inlineStr">
        <is>
          <t>2025-01-07</t>
        </is>
      </c>
      <c r="D21" t="inlineStr">
        <is>
          <t>3</t>
        </is>
      </c>
      <c r="E21" t="inlineStr">
        <is>
          <t>---</t>
        </is>
      </c>
      <c r="F21" t="inlineStr">
        <is>
          <t>0</t>
        </is>
      </c>
      <c r="G21" t="inlineStr">
        <is>
          <t>---</t>
        </is>
      </c>
      <c r="H21" t="inlineStr">
        <is>
          <t>1</t>
        </is>
      </c>
      <c r="I21" t="inlineStr">
        <is>
          <t>0</t>
        </is>
      </c>
      <c r="J21" t="inlineStr">
        <is>
          <t>---</t>
        </is>
      </c>
      <c r="K21" t="inlineStr">
        <is>
          <t>---</t>
        </is>
      </c>
      <c r="L21" t="inlineStr">
        <is>
          <t>---</t>
        </is>
      </c>
      <c r="M21" t="inlineStr">
        <is>
          <t>---</t>
        </is>
      </c>
      <c r="N21" t="inlineStr">
        <is>
          <t>---</t>
        </is>
      </c>
      <c r="O21" t="inlineStr">
        <is>
          <t>---</t>
        </is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inlineStr"/>
      <c r="X21" t="inlineStr">
        <is>
          <t>GON/CDIR/ST00826</t>
        </is>
      </c>
      <c r="Y21" t="inlineStr">
        <is>
          <t>GON/CDIR/ST00826</t>
        </is>
      </c>
      <c r="Z21" t="inlineStr">
        <is>
          <t>2025-01-08 01:14:39</t>
        </is>
      </c>
      <c r="AA21" t="inlineStr">
        <is>
          <t>2025-01-08 01:14:05</t>
        </is>
      </c>
      <c r="AB21" t="inlineStr">
        <is>
          <t>6cheranor</t>
        </is>
      </c>
      <c r="AC21" t="inlineStr">
        <is>
          <t>2025-01-08 01:14:43</t>
        </is>
      </c>
      <c r="AD21" s="1" t="inlineStr">
        <is>
          <t>https://www.commcarehq.org/a/caris-test/reports/form_data/29a1ea10-54be-479c-b2bb-ec439e2ec2d7/</t>
        </is>
      </c>
      <c r="AE21" t="inlineStr">
        <is>
          <t>---</t>
        </is>
      </c>
      <c r="AF21" t="inlineStr">
        <is>
          <t>23d1d198804a4af5802c1fb0b51b142e</t>
        </is>
      </c>
      <c r="AG21" t="inlineStr">
        <is>
          <t>OK</t>
        </is>
      </c>
      <c r="AH21" t="inlineStr">
        <is>
          <t>2025-01-08 01:14:39</t>
        </is>
      </c>
      <c r="AI21" t="inlineStr">
        <is>
          <t>29b7f1edbe6082f038dd4ec8d0ae7a9d</t>
        </is>
      </c>
      <c r="AJ21" t="inlineStr">
        <is>
          <t>2025-01-07</t>
        </is>
      </c>
      <c r="AK21" t="inlineStr">
        <is>
          <t>3</t>
        </is>
      </c>
      <c r="AL21" t="inlineStr">
        <is>
          <t>---</t>
        </is>
      </c>
      <c r="AM21" t="inlineStr">
        <is>
          <t>0</t>
        </is>
      </c>
      <c r="AN21" t="inlineStr">
        <is>
          <t>---</t>
        </is>
      </c>
      <c r="AO21" t="inlineStr">
        <is>
          <t>1</t>
        </is>
      </c>
      <c r="AP21" t="inlineStr">
        <is>
          <t>0</t>
        </is>
      </c>
      <c r="AQ21" t="inlineStr">
        <is>
          <t>---</t>
        </is>
      </c>
      <c r="AR21" t="inlineStr">
        <is>
          <t>---</t>
        </is>
      </c>
      <c r="AS21" t="inlineStr">
        <is>
          <t>---</t>
        </is>
      </c>
      <c r="AT21" t="inlineStr"/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inlineStr">
        <is>
          <t>---</t>
        </is>
      </c>
      <c r="BA21" t="inlineStr">
        <is>
          <t>29b7f1edbe6082f038dd4ec8d0ae7a9d</t>
        </is>
      </c>
      <c r="BB21" t="inlineStr">
        <is>
          <t>http://openrosa.org/formdesigner/0B48E039-1E80-49A7-AC24-732B6E788E39</t>
        </is>
      </c>
      <c r="BC21" t="inlineStr">
        <is>
          <t>Ration et autres visites</t>
        </is>
      </c>
      <c r="BD21" t="inlineStr">
        <is>
          <t>CommCare Android, version "2.54.1"(467561). App v15929. CommCare Version 2.54.1. Build 467561, built on: 2024-10-25</t>
        </is>
      </c>
      <c r="BE21" t="inlineStr">
        <is>
          <t>commcare_e5a4e59a-31e9-47c0-99a3-baf23089b238</t>
        </is>
      </c>
      <c r="BF21" t="inlineStr"/>
      <c r="BG21" t="inlineStr">
        <is>
          <t>f13d8149fc6d39ebe86af18272310ff9</t>
        </is>
      </c>
      <c r="BH21" t="inlineStr">
        <is>
          <t>30258f4a77704b55a9a2714350441cbb</t>
        </is>
      </c>
      <c r="BI21" t="inlineStr">
        <is>
          <t>15246</t>
        </is>
      </c>
      <c r="BJ21" t="inlineStr">
        <is>
          <t>XFormInstance</t>
        </is>
      </c>
      <c r="BK21" t="inlineStr">
        <is>
          <t>a17ec67acd5d11ef9c7af399dbb46855</t>
        </is>
      </c>
      <c r="BL21" t="b">
        <v>0</v>
      </c>
      <c r="BM21" t="inlineStr">
        <is>
          <t>---</t>
        </is>
      </c>
      <c r="BN21" t="inlineStr">
        <is>
          <t>200.113.238.138</t>
        </is>
      </c>
      <c r="BO21" t="inlineStr">
        <is>
          <t>Kamita Destave</t>
        </is>
      </c>
    </row>
    <row r="22">
      <c r="A22" t="inlineStr">
        <is>
          <t>20</t>
        </is>
      </c>
      <c r="B22" t="inlineStr">
        <is>
          <t>58f8c3cd-1fc9-40c3-b88d-9afe9b9bf5d2</t>
        </is>
      </c>
      <c r="C22" t="inlineStr">
        <is>
          <t>2025-01-07</t>
        </is>
      </c>
      <c r="D22" t="inlineStr">
        <is>
          <t>3</t>
        </is>
      </c>
      <c r="E22" t="inlineStr">
        <is>
          <t>---</t>
        </is>
      </c>
      <c r="F22" t="inlineStr">
        <is>
          <t>0</t>
        </is>
      </c>
      <c r="G22" t="inlineStr">
        <is>
          <t>---</t>
        </is>
      </c>
      <c r="H22" t="inlineStr">
        <is>
          <t>1</t>
        </is>
      </c>
      <c r="I22" t="inlineStr">
        <is>
          <t>1</t>
        </is>
      </c>
      <c r="J22" t="inlineStr">
        <is>
          <t>1</t>
        </is>
      </c>
      <c r="K22" t="inlineStr">
        <is>
          <t>---</t>
        </is>
      </c>
      <c r="L22" t="inlineStr">
        <is>
          <t>---</t>
        </is>
      </c>
      <c r="M22" t="inlineStr">
        <is>
          <t>---</t>
        </is>
      </c>
      <c r="N22" t="inlineStr">
        <is>
          <t>---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/>
      <c r="S22" t="inlineStr"/>
      <c r="T22" t="inlineStr"/>
      <c r="U22" t="inlineStr"/>
      <c r="V22" t="inlineStr"/>
      <c r="W22" t="inlineStr"/>
      <c r="X22" t="inlineStr">
        <is>
          <t>GON/CDIR/ST00820</t>
        </is>
      </c>
      <c r="Y22" t="inlineStr">
        <is>
          <t>GON/CDIR/ST00820</t>
        </is>
      </c>
      <c r="Z22" t="inlineStr">
        <is>
          <t>2025-01-08 01:15:23</t>
        </is>
      </c>
      <c r="AA22" t="inlineStr">
        <is>
          <t>2025-01-08 01:15:06</t>
        </is>
      </c>
      <c r="AB22" t="inlineStr">
        <is>
          <t>6cheranor</t>
        </is>
      </c>
      <c r="AC22" t="inlineStr">
        <is>
          <t>2025-01-08 01:15:28</t>
        </is>
      </c>
      <c r="AD22" s="1" t="inlineStr">
        <is>
          <t>https://www.commcarehq.org/a/caris-test/reports/form_data/58f8c3cd-1fc9-40c3-b88d-9afe9b9bf5d2/</t>
        </is>
      </c>
      <c r="AE22" t="inlineStr">
        <is>
          <t>---</t>
        </is>
      </c>
      <c r="AF22" t="inlineStr">
        <is>
          <t>73fdf5ed72144e15b41df73243f7025e</t>
        </is>
      </c>
      <c r="AG22" t="inlineStr">
        <is>
          <t>OK</t>
        </is>
      </c>
      <c r="AH22" t="inlineStr">
        <is>
          <t>2025-01-08 01:15:23</t>
        </is>
      </c>
      <c r="AI22" t="inlineStr">
        <is>
          <t>29b7f1edbe6082f038dd4ec8d0ae7a9d</t>
        </is>
      </c>
      <c r="AJ22" t="inlineStr">
        <is>
          <t>2025-01-07</t>
        </is>
      </c>
      <c r="AK22" t="inlineStr">
        <is>
          <t>3</t>
        </is>
      </c>
      <c r="AL22" t="inlineStr">
        <is>
          <t>---</t>
        </is>
      </c>
      <c r="AM22" t="inlineStr">
        <is>
          <t>0</t>
        </is>
      </c>
      <c r="AN22" t="inlineStr">
        <is>
          <t>---</t>
        </is>
      </c>
      <c r="AO22" t="inlineStr">
        <is>
          <t>1</t>
        </is>
      </c>
      <c r="AP22" t="inlineStr">
        <is>
          <t>1</t>
        </is>
      </c>
      <c r="AQ22" t="inlineStr"/>
      <c r="AR22" t="inlineStr"/>
      <c r="AS22" t="inlineStr"/>
      <c r="AT22" t="inlineStr"/>
      <c r="AU22" t="inlineStr">
        <is>
          <t>---</t>
        </is>
      </c>
      <c r="AV22" t="inlineStr">
        <is>
          <t>---</t>
        </is>
      </c>
      <c r="AW22" t="inlineStr">
        <is>
          <t>---</t>
        </is>
      </c>
      <c r="AX22" t="inlineStr">
        <is>
          <t>---</t>
        </is>
      </c>
      <c r="AY22" t="inlineStr">
        <is>
          <t>---</t>
        </is>
      </c>
      <c r="AZ22" t="inlineStr">
        <is>
          <t>---</t>
        </is>
      </c>
      <c r="BA22" t="inlineStr">
        <is>
          <t>29b7f1edbe6082f038dd4ec8d0ae7a9d</t>
        </is>
      </c>
      <c r="BB22" t="inlineStr">
        <is>
          <t>http://openrosa.org/formdesigner/0B48E039-1E80-49A7-AC24-732B6E788E39</t>
        </is>
      </c>
      <c r="BC22" t="inlineStr">
        <is>
          <t>Ration et autres visites</t>
        </is>
      </c>
      <c r="BD22" t="inlineStr">
        <is>
          <t>CommCare Android, version "2.54.1"(467561). App v15929. CommCare Version 2.54.1. Build 467561, built on: 2024-10-25</t>
        </is>
      </c>
      <c r="BE22" t="inlineStr">
        <is>
          <t>commcare_e5a4e59a-31e9-47c0-99a3-baf23089b238</t>
        </is>
      </c>
      <c r="BF22" t="inlineStr"/>
      <c r="BG22" t="inlineStr">
        <is>
          <t>f13d8149fc6d39ebe86af18272310ff9</t>
        </is>
      </c>
      <c r="BH22" t="inlineStr">
        <is>
          <t>30258f4a77704b55a9a2714350441cbb</t>
        </is>
      </c>
      <c r="BI22" t="inlineStr">
        <is>
          <t>15246</t>
        </is>
      </c>
      <c r="BJ22" t="inlineStr">
        <is>
          <t>XFormInstance</t>
        </is>
      </c>
      <c r="BK22" t="inlineStr">
        <is>
          <t>a17ec67acd5d11ef9c7af399dbb46855</t>
        </is>
      </c>
      <c r="BL22" t="b">
        <v>0</v>
      </c>
      <c r="BM22" t="inlineStr">
        <is>
          <t>---</t>
        </is>
      </c>
      <c r="BN22" t="inlineStr">
        <is>
          <t>200.113.238.138</t>
        </is>
      </c>
      <c r="BO22" t="inlineStr">
        <is>
          <t>Katina Destave</t>
        </is>
      </c>
    </row>
    <row r="23">
      <c r="A23" t="inlineStr">
        <is>
          <t>21</t>
        </is>
      </c>
      <c r="B23" t="inlineStr">
        <is>
          <t>d539f139-94ea-4c17-9c6d-9d48b934c25f</t>
        </is>
      </c>
      <c r="C23" t="inlineStr">
        <is>
          <t>2025-01-07</t>
        </is>
      </c>
      <c r="D23" t="inlineStr">
        <is>
          <t>3</t>
        </is>
      </c>
      <c r="E23" t="inlineStr">
        <is>
          <t>---</t>
        </is>
      </c>
      <c r="F23" t="inlineStr">
        <is>
          <t>0</t>
        </is>
      </c>
      <c r="G23" t="inlineStr">
        <is>
          <t>---</t>
        </is>
      </c>
      <c r="H23" t="inlineStr">
        <is>
          <t>1</t>
        </is>
      </c>
      <c r="I23" t="inlineStr">
        <is>
          <t>1</t>
        </is>
      </c>
      <c r="J23" t="inlineStr">
        <is>
          <t>1</t>
        </is>
      </c>
      <c r="K23" t="inlineStr">
        <is>
          <t>---</t>
        </is>
      </c>
      <c r="L23" t="inlineStr">
        <is>
          <t>---</t>
        </is>
      </c>
      <c r="M23" t="inlineStr">
        <is>
          <t>---</t>
        </is>
      </c>
      <c r="N23" t="inlineStr">
        <is>
          <t>---</t>
        </is>
      </c>
      <c r="O23" t="inlineStr">
        <is>
          <t>---</t>
        </is>
      </c>
      <c r="P23" t="inlineStr">
        <is>
          <t>---</t>
        </is>
      </c>
      <c r="Q23" t="inlineStr">
        <is>
          <t>---</t>
        </is>
      </c>
      <c r="R23" t="inlineStr"/>
      <c r="S23" t="inlineStr"/>
      <c r="T23" t="inlineStr"/>
      <c r="U23" t="inlineStr"/>
      <c r="V23" t="inlineStr"/>
      <c r="W23" t="inlineStr"/>
      <c r="X23" t="inlineStr">
        <is>
          <t>GON/CDIR/ST00627</t>
        </is>
      </c>
      <c r="Y23" t="inlineStr">
        <is>
          <t>GON/CDIR/ST00627</t>
        </is>
      </c>
      <c r="Z23" t="inlineStr">
        <is>
          <t>2025-01-08 01:15:58</t>
        </is>
      </c>
      <c r="AA23" t="inlineStr">
        <is>
          <t>2025-01-08 01:15:45</t>
        </is>
      </c>
      <c r="AB23" t="inlineStr">
        <is>
          <t>6cheranor</t>
        </is>
      </c>
      <c r="AC23" t="inlineStr">
        <is>
          <t>2025-01-08 01:16:02</t>
        </is>
      </c>
      <c r="AD23" s="1" t="inlineStr">
        <is>
          <t>https://www.commcarehq.org/a/caris-test/reports/form_data/d539f139-94ea-4c17-9c6d-9d48b934c25f/</t>
        </is>
      </c>
      <c r="AE23" t="inlineStr">
        <is>
          <t>---</t>
        </is>
      </c>
      <c r="AF23" t="inlineStr">
        <is>
          <t>3c5a623af057e23a32ae4000_14260</t>
        </is>
      </c>
      <c r="AG23" t="inlineStr">
        <is>
          <t>OK</t>
        </is>
      </c>
      <c r="AH23" t="inlineStr">
        <is>
          <t>2025-01-08 01:15:58</t>
        </is>
      </c>
      <c r="AI23" t="inlineStr">
        <is>
          <t>29b7f1edbe6082f038dd4ec8d0ae7a9d</t>
        </is>
      </c>
      <c r="AJ23" t="inlineStr">
        <is>
          <t>2025-01-07</t>
        </is>
      </c>
      <c r="AK23" t="inlineStr">
        <is>
          <t>3</t>
        </is>
      </c>
      <c r="AL23" t="inlineStr">
        <is>
          <t>---</t>
        </is>
      </c>
      <c r="AM23" t="inlineStr">
        <is>
          <t>0</t>
        </is>
      </c>
      <c r="AN23" t="inlineStr">
        <is>
          <t>---</t>
        </is>
      </c>
      <c r="AO23" t="inlineStr">
        <is>
          <t>1</t>
        </is>
      </c>
      <c r="AP23" t="inlineStr">
        <is>
          <t>1</t>
        </is>
      </c>
      <c r="AQ23" t="inlineStr"/>
      <c r="AR23" t="inlineStr"/>
      <c r="AS23" t="inlineStr"/>
      <c r="AT23" t="inlineStr"/>
      <c r="AU23" t="inlineStr">
        <is>
          <t>---</t>
        </is>
      </c>
      <c r="AV23" t="inlineStr">
        <is>
          <t>---</t>
        </is>
      </c>
      <c r="AW23" t="inlineStr">
        <is>
          <t>---</t>
        </is>
      </c>
      <c r="AX23" t="inlineStr">
        <is>
          <t>---</t>
        </is>
      </c>
      <c r="AY23" t="inlineStr">
        <is>
          <t>---</t>
        </is>
      </c>
      <c r="AZ23" t="inlineStr">
        <is>
          <t>---</t>
        </is>
      </c>
      <c r="BA23" t="inlineStr">
        <is>
          <t>29b7f1edbe6082f038dd4ec8d0ae7a9d</t>
        </is>
      </c>
      <c r="BB23" t="inlineStr">
        <is>
          <t>http://openrosa.org/formdesigner/0B48E039-1E80-49A7-AC24-732B6E788E39</t>
        </is>
      </c>
      <c r="BC23" t="inlineStr">
        <is>
          <t>Ration et autres visites</t>
        </is>
      </c>
      <c r="BD23" t="inlineStr">
        <is>
          <t>CommCare Android, version "2.54.1"(467561). App v15929. CommCare Version 2.54.1. Build 467561, built on: 2024-10-25</t>
        </is>
      </c>
      <c r="BE23" t="inlineStr">
        <is>
          <t>commcare_e5a4e59a-31e9-47c0-99a3-baf23089b238</t>
        </is>
      </c>
      <c r="BF23" t="inlineStr"/>
      <c r="BG23" t="inlineStr">
        <is>
          <t>f13d8149fc6d39ebe86af18272310ff9</t>
        </is>
      </c>
      <c r="BH23" t="inlineStr">
        <is>
          <t>30258f4a77704b55a9a2714350441cbb</t>
        </is>
      </c>
      <c r="BI23" t="inlineStr">
        <is>
          <t>15246</t>
        </is>
      </c>
      <c r="BJ23" t="inlineStr">
        <is>
          <t>XFormInstance</t>
        </is>
      </c>
      <c r="BK23" t="inlineStr">
        <is>
          <t>a17ec67acd5d11ef9c7af399dbb46855</t>
        </is>
      </c>
      <c r="BL23" t="b">
        <v>0</v>
      </c>
      <c r="BM23" t="inlineStr">
        <is>
          <t>---</t>
        </is>
      </c>
      <c r="BN23" t="inlineStr">
        <is>
          <t>200.113.238.138</t>
        </is>
      </c>
      <c r="BO23" t="inlineStr">
        <is>
          <t xml:space="preserve"> Emmanuel Donato LOUIS</t>
        </is>
      </c>
    </row>
    <row r="24">
      <c r="A24" t="inlineStr">
        <is>
          <t>22</t>
        </is>
      </c>
      <c r="B24" t="inlineStr">
        <is>
          <t>f97a98f7-e16b-47df-a73a-4d592fd6c6f7</t>
        </is>
      </c>
      <c r="C24" t="inlineStr">
        <is>
          <t>2025-01-07</t>
        </is>
      </c>
      <c r="D24" t="inlineStr">
        <is>
          <t>3</t>
        </is>
      </c>
      <c r="E24" t="inlineStr">
        <is>
          <t>---</t>
        </is>
      </c>
      <c r="F24" t="inlineStr">
        <is>
          <t>0</t>
        </is>
      </c>
      <c r="G24" t="inlineStr">
        <is>
          <t>---</t>
        </is>
      </c>
      <c r="H24" t="inlineStr">
        <is>
          <t>1</t>
        </is>
      </c>
      <c r="I24" t="inlineStr">
        <is>
          <t>1</t>
        </is>
      </c>
      <c r="J24" t="inlineStr">
        <is>
          <t>1</t>
        </is>
      </c>
      <c r="K24" t="inlineStr">
        <is>
          <t>---</t>
        </is>
      </c>
      <c r="L24" t="inlineStr">
        <is>
          <t>---</t>
        </is>
      </c>
      <c r="M24" t="inlineStr">
        <is>
          <t>---</t>
        </is>
      </c>
      <c r="N24" t="inlineStr">
        <is>
          <t>---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16.0</t>
        </is>
      </c>
      <c r="S24" t="inlineStr">
        <is>
          <t>16.2</t>
        </is>
      </c>
      <c r="T24" t="inlineStr">
        <is>
          <t>107.0</t>
        </is>
      </c>
      <c r="U24" t="inlineStr"/>
      <c r="V24" t="inlineStr"/>
      <c r="W24" t="inlineStr"/>
      <c r="X24" t="inlineStr">
        <is>
          <t>GON/CDIR/PED00218</t>
        </is>
      </c>
      <c r="Y24" t="inlineStr">
        <is>
          <t>GON/CDIR/PED00218</t>
        </is>
      </c>
      <c r="Z24" t="inlineStr">
        <is>
          <t>2025-01-08 01:37:37</t>
        </is>
      </c>
      <c r="AA24" t="inlineStr">
        <is>
          <t>2025-01-08 01:35:23</t>
        </is>
      </c>
      <c r="AB24" t="inlineStr">
        <is>
          <t>6cheranor</t>
        </is>
      </c>
      <c r="AC24" t="inlineStr">
        <is>
          <t>2025-01-08 01:37:42</t>
        </is>
      </c>
      <c r="AD24" s="1" t="inlineStr">
        <is>
          <t>https://www.commcarehq.org/a/caris-test/reports/form_data/f97a98f7-e16b-47df-a73a-4d592fd6c6f7/</t>
        </is>
      </c>
      <c r="AE24" t="inlineStr">
        <is>
          <t>---</t>
        </is>
      </c>
      <c r="AF24" t="inlineStr">
        <is>
          <t>3c5a623af057e23a32ae4000_46825</t>
        </is>
      </c>
      <c r="AG24" t="inlineStr">
        <is>
          <t>OK</t>
        </is>
      </c>
      <c r="AH24" t="inlineStr">
        <is>
          <t>2025-01-08 01:37:37</t>
        </is>
      </c>
      <c r="AI24" t="inlineStr">
        <is>
          <t>29b7f1edbe6082f038dd4ec8d0ae7a9d</t>
        </is>
      </c>
      <c r="AJ24" t="inlineStr">
        <is>
          <t>2025-01-07</t>
        </is>
      </c>
      <c r="AK24" t="inlineStr">
        <is>
          <t>3</t>
        </is>
      </c>
      <c r="AL24" t="inlineStr">
        <is>
          <t>---</t>
        </is>
      </c>
      <c r="AM24" t="inlineStr">
        <is>
          <t>0</t>
        </is>
      </c>
      <c r="AN24" t="inlineStr">
        <is>
          <t>---</t>
        </is>
      </c>
      <c r="AO24" t="inlineStr">
        <is>
          <t>1</t>
        </is>
      </c>
      <c r="AP24" t="inlineStr">
        <is>
          <t>1</t>
        </is>
      </c>
      <c r="AQ24" t="inlineStr">
        <is>
          <t>16</t>
        </is>
      </c>
      <c r="AR24" t="inlineStr">
        <is>
          <t>16.2</t>
        </is>
      </c>
      <c r="AS24" t="inlineStr">
        <is>
          <t>107</t>
        </is>
      </c>
      <c r="AT24" t="inlineStr"/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inlineStr">
        <is>
          <t>---</t>
        </is>
      </c>
      <c r="BA24" t="inlineStr">
        <is>
          <t>29b7f1edbe6082f038dd4ec8d0ae7a9d</t>
        </is>
      </c>
      <c r="BB24" t="inlineStr">
        <is>
          <t>http://openrosa.org/formdesigner/0B48E039-1E80-49A7-AC24-732B6E788E39</t>
        </is>
      </c>
      <c r="BC24" t="inlineStr">
        <is>
          <t>Ration et autres visites</t>
        </is>
      </c>
      <c r="BD24" t="inlineStr">
        <is>
          <t>CommCare Android, version "2.54.1"(467561). App v15929. CommCare Version 2.54.1. Build 467561, built on: 2024-10-25</t>
        </is>
      </c>
      <c r="BE24" t="inlineStr">
        <is>
          <t>commcare_e5a4e59a-31e9-47c0-99a3-baf23089b238</t>
        </is>
      </c>
      <c r="BF24" t="inlineStr"/>
      <c r="BG24" t="inlineStr">
        <is>
          <t>f13d8149fc6d39ebe86af18272310ff9</t>
        </is>
      </c>
      <c r="BH24" t="inlineStr">
        <is>
          <t>30258f4a77704b55a9a2714350441cbb</t>
        </is>
      </c>
      <c r="BI24" t="inlineStr">
        <is>
          <t>15246</t>
        </is>
      </c>
      <c r="BJ24" t="inlineStr">
        <is>
          <t>XFormInstance</t>
        </is>
      </c>
      <c r="BK24" t="inlineStr">
        <is>
          <t>632ad2c2cd5f11ef9c7af399dbb46855</t>
        </is>
      </c>
      <c r="BL24" t="b">
        <v>0</v>
      </c>
      <c r="BM24" t="inlineStr">
        <is>
          <t>---</t>
        </is>
      </c>
      <c r="BN24" t="inlineStr">
        <is>
          <t>200.113.238.138</t>
        </is>
      </c>
      <c r="BO24" t="inlineStr">
        <is>
          <t>Prevencia saralandine Alcindor</t>
        </is>
      </c>
    </row>
    <row r="25">
      <c r="A25" t="inlineStr">
        <is>
          <t>23</t>
        </is>
      </c>
      <c r="B25" t="inlineStr">
        <is>
          <t>1dcaebfe-dd2e-401d-9c0f-aa814c615b75</t>
        </is>
      </c>
      <c r="C25" t="inlineStr">
        <is>
          <t>2025-01-07</t>
        </is>
      </c>
      <c r="D25" t="inlineStr">
        <is>
          <t>8</t>
        </is>
      </c>
      <c r="E25" t="inlineStr">
        <is>
          <t>---</t>
        </is>
      </c>
      <c r="F25" t="inlineStr">
        <is>
          <t>1</t>
        </is>
      </c>
      <c r="G25" t="inlineStr">
        <is>
          <t>---</t>
        </is>
      </c>
      <c r="H25" t="inlineStr">
        <is>
          <t>1</t>
        </is>
      </c>
      <c r="I25" t="inlineStr">
        <is>
          <t>1</t>
        </is>
      </c>
      <c r="J25" t="inlineStr">
        <is>
          <t>2</t>
        </is>
      </c>
      <c r="K25" t="inlineStr">
        <is>
          <t>---</t>
        </is>
      </c>
      <c r="L25" t="inlineStr">
        <is>
          <t>---</t>
        </is>
      </c>
      <c r="M25" t="inlineStr">
        <is>
          <t>---</t>
        </is>
      </c>
      <c r="N25" t="inlineStr">
        <is>
          <t>---</t>
        </is>
      </c>
      <c r="O25" t="inlineStr">
        <is>
          <t>---</t>
        </is>
      </c>
      <c r="P25" t="inlineStr">
        <is>
          <t>---</t>
        </is>
      </c>
      <c r="Q25" t="inlineStr">
        <is>
          <t>---</t>
        </is>
      </c>
      <c r="R25" t="inlineStr"/>
      <c r="S25" t="inlineStr"/>
      <c r="T25" t="inlineStr"/>
      <c r="U25" t="inlineStr"/>
      <c r="V25" t="inlineStr"/>
      <c r="W25" t="inlineStr"/>
      <c r="X25" t="inlineStr">
        <is>
          <t>PAP/GCHO/ST08728</t>
        </is>
      </c>
      <c r="Y25" t="inlineStr">
        <is>
          <t>PAP/GCHO/ST08728</t>
        </is>
      </c>
      <c r="Z25" t="inlineStr">
        <is>
          <t>2025-01-07 23:20:07</t>
        </is>
      </c>
      <c r="AA25" t="inlineStr">
        <is>
          <t>2025-01-07 23:19:39</t>
        </is>
      </c>
      <c r="AB25" t="inlineStr">
        <is>
          <t>2nathalie</t>
        </is>
      </c>
      <c r="AC25" t="inlineStr">
        <is>
          <t>2025-01-08 12:52:18</t>
        </is>
      </c>
      <c r="AD25" s="1" t="inlineStr">
        <is>
          <t>https://www.commcarehq.org/a/caris-test/reports/form_data/1dcaebfe-dd2e-401d-9c0f-aa814c615b75/</t>
        </is>
      </c>
      <c r="AE25" t="inlineStr">
        <is>
          <t>---</t>
        </is>
      </c>
      <c r="AF25" t="inlineStr">
        <is>
          <t>3c5a623af057e23a32ae4000_195464</t>
        </is>
      </c>
      <c r="AG25" t="inlineStr">
        <is>
          <t>---</t>
        </is>
      </c>
      <c r="AH25" t="inlineStr">
        <is>
          <t>2025-01-07 23:20:07</t>
        </is>
      </c>
      <c r="AI25" t="inlineStr">
        <is>
          <t>3c7e14bc31cb425997c89e194bb7c839</t>
        </is>
      </c>
      <c r="AJ25" t="inlineStr">
        <is>
          <t>2025-01-07</t>
        </is>
      </c>
      <c r="AK25" t="inlineStr">
        <is>
          <t>8</t>
        </is>
      </c>
      <c r="AL25" t="inlineStr">
        <is>
          <t>---</t>
        </is>
      </c>
      <c r="AM25" t="inlineStr">
        <is>
          <t>1</t>
        </is>
      </c>
      <c r="AN25" t="inlineStr">
        <is>
          <t>---</t>
        </is>
      </c>
      <c r="AO25" t="inlineStr">
        <is>
          <t>1</t>
        </is>
      </c>
      <c r="AP25" t="inlineStr">
        <is>
          <t>1</t>
        </is>
      </c>
      <c r="AQ25" t="inlineStr"/>
      <c r="AR25" t="inlineStr"/>
      <c r="AS25" t="inlineStr"/>
      <c r="AT25" t="inlineStr"/>
      <c r="AU25" t="inlineStr">
        <is>
          <t>---</t>
        </is>
      </c>
      <c r="AV25" t="inlineStr">
        <is>
          <t>---</t>
        </is>
      </c>
      <c r="AW25" t="inlineStr">
        <is>
          <t>---</t>
        </is>
      </c>
      <c r="AX25" t="inlineStr">
        <is>
          <t>---</t>
        </is>
      </c>
      <c r="AY25" t="inlineStr">
        <is>
          <t>---</t>
        </is>
      </c>
      <c r="AZ25" t="inlineStr">
        <is>
          <t>---</t>
        </is>
      </c>
      <c r="BA25" t="inlineStr">
        <is>
          <t>3c7e14bc31cb425997c89e194bb7c839</t>
        </is>
      </c>
      <c r="BB25" t="inlineStr">
        <is>
          <t>http://openrosa.org/formdesigner/0B48E039-1E80-49A7-AC24-732B6E788E39</t>
        </is>
      </c>
      <c r="BC25" t="inlineStr">
        <is>
          <t>Ration et autres visites</t>
        </is>
      </c>
      <c r="BD25" t="inlineStr">
        <is>
          <t>CommCare Android, version "2.54.1"(467561). App v15929. CommCare Version 2.54.1. Build 467561, built on: 2024-10-25</t>
        </is>
      </c>
      <c r="BE25" t="inlineStr">
        <is>
          <t>commcare_03216a9b-083b-41ac-b53f-fe4f1b36c5ed</t>
        </is>
      </c>
      <c r="BF25" t="inlineStr"/>
      <c r="BG25" t="inlineStr">
        <is>
          <t>f13d8149fc6d39ebe86af18272310ff9</t>
        </is>
      </c>
      <c r="BH25" t="inlineStr">
        <is>
          <t>30258f4a77704b55a9a2714350441cbb</t>
        </is>
      </c>
      <c r="BI25" t="inlineStr">
        <is>
          <t>15246</t>
        </is>
      </c>
      <c r="BJ25" t="inlineStr">
        <is>
          <t>XFormInstance</t>
        </is>
      </c>
      <c r="BK25" t="inlineStr">
        <is>
          <t>97d735d4c3e011ef87d4f9cccb2417e2</t>
        </is>
      </c>
      <c r="BL25" t="b">
        <v>0</v>
      </c>
      <c r="BM25" t="inlineStr">
        <is>
          <t>---</t>
        </is>
      </c>
      <c r="BN25" t="inlineStr">
        <is>
          <t>200.113.214.242</t>
        </is>
      </c>
      <c r="BO25" t="inlineStr">
        <is>
          <t>Bornelus Lovelie</t>
        </is>
      </c>
    </row>
    <row r="26">
      <c r="A26" t="inlineStr">
        <is>
          <t>24</t>
        </is>
      </c>
      <c r="B26" t="inlineStr">
        <is>
          <t>f138344f-c8a0-43ed-b797-f7ada8fdc121</t>
        </is>
      </c>
      <c r="C26" t="inlineStr">
        <is>
          <t>2025-01-08</t>
        </is>
      </c>
      <c r="D26" t="inlineStr">
        <is>
          <t>3</t>
        </is>
      </c>
      <c r="E26" t="inlineStr">
        <is>
          <t>---</t>
        </is>
      </c>
      <c r="F26" t="inlineStr">
        <is>
          <t>0</t>
        </is>
      </c>
      <c r="G26" t="inlineStr">
        <is>
          <t>---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---</t>
        </is>
      </c>
      <c r="L26" t="inlineStr">
        <is>
          <t>---</t>
        </is>
      </c>
      <c r="M26" t="inlineStr">
        <is>
          <t>---</t>
        </is>
      </c>
      <c r="N26" t="inlineStr">
        <is>
          <t>---</t>
        </is>
      </c>
      <c r="O26" t="inlineStr">
        <is>
          <t>---</t>
        </is>
      </c>
      <c r="P26" t="inlineStr">
        <is>
          <t>---</t>
        </is>
      </c>
      <c r="Q26" t="inlineStr">
        <is>
          <t>---</t>
        </is>
      </c>
      <c r="R26" t="inlineStr">
        <is>
          <t>13.0</t>
        </is>
      </c>
      <c r="S26" t="inlineStr">
        <is>
          <t>9.9</t>
        </is>
      </c>
      <c r="T26" t="inlineStr">
        <is>
          <t>101.0</t>
        </is>
      </c>
      <c r="U26" t="inlineStr"/>
      <c r="V26" t="inlineStr"/>
      <c r="W26" t="inlineStr"/>
      <c r="X26" t="inlineStr">
        <is>
          <t>GON/CDIR/PED00115</t>
        </is>
      </c>
      <c r="Y26" t="inlineStr">
        <is>
          <t>GON/CDIR/PED00115</t>
        </is>
      </c>
      <c r="Z26" t="inlineStr">
        <is>
          <t>2025-01-08 13:26:03</t>
        </is>
      </c>
      <c r="AA26" t="inlineStr">
        <is>
          <t>2025-01-08 13:25:06</t>
        </is>
      </c>
      <c r="AB26" t="inlineStr">
        <is>
          <t>6cheranor</t>
        </is>
      </c>
      <c r="AC26" t="inlineStr">
        <is>
          <t>2025-01-08 13:26:08</t>
        </is>
      </c>
      <c r="AD26" s="1" t="inlineStr">
        <is>
          <t>https://www.commcarehq.org/a/caris-test/reports/form_data/f138344f-c8a0-43ed-b797-f7ada8fdc121/</t>
        </is>
      </c>
      <c r="AE26" t="inlineStr">
        <is>
          <t>---</t>
        </is>
      </c>
      <c r="AF26" t="inlineStr">
        <is>
          <t>3c5a623af057e23a32ae4000_30214</t>
        </is>
      </c>
      <c r="AG26" t="inlineStr">
        <is>
          <t>OK</t>
        </is>
      </c>
      <c r="AH26" t="inlineStr">
        <is>
          <t>2025-01-08 13:26:03</t>
        </is>
      </c>
      <c r="AI26" t="inlineStr">
        <is>
          <t>29b7f1edbe6082f038dd4ec8d0ae7a9d</t>
        </is>
      </c>
      <c r="AJ26" t="inlineStr">
        <is>
          <t>2025-01-08</t>
        </is>
      </c>
      <c r="AK26" t="inlineStr">
        <is>
          <t>3</t>
        </is>
      </c>
      <c r="AL26" t="inlineStr">
        <is>
          <t>---</t>
        </is>
      </c>
      <c r="AM26" t="inlineStr">
        <is>
          <t>0</t>
        </is>
      </c>
      <c r="AN26" t="inlineStr">
        <is>
          <t>---</t>
        </is>
      </c>
      <c r="AO26" t="inlineStr">
        <is>
          <t>1</t>
        </is>
      </c>
      <c r="AP26" t="inlineStr">
        <is>
          <t>1</t>
        </is>
      </c>
      <c r="AQ26" t="inlineStr">
        <is>
          <t>13</t>
        </is>
      </c>
      <c r="AR26" t="inlineStr">
        <is>
          <t>9.9</t>
        </is>
      </c>
      <c r="AS26" t="inlineStr">
        <is>
          <t>101</t>
        </is>
      </c>
      <c r="AT26" t="inlineStr"/>
      <c r="AU26" t="inlineStr">
        <is>
          <t>---</t>
        </is>
      </c>
      <c r="AV26" t="inlineStr">
        <is>
          <t>---</t>
        </is>
      </c>
      <c r="AW26" t="inlineStr">
        <is>
          <t>---</t>
        </is>
      </c>
      <c r="AX26" t="inlineStr">
        <is>
          <t>---</t>
        </is>
      </c>
      <c r="AY26" t="inlineStr">
        <is>
          <t>---</t>
        </is>
      </c>
      <c r="AZ26" t="inlineStr">
        <is>
          <t>---</t>
        </is>
      </c>
      <c r="BA26" t="inlineStr">
        <is>
          <t>29b7f1edbe6082f038dd4ec8d0ae7a9d</t>
        </is>
      </c>
      <c r="BB26" t="inlineStr">
        <is>
          <t>http://openrosa.org/formdesigner/0B48E039-1E80-49A7-AC24-732B6E788E39</t>
        </is>
      </c>
      <c r="BC26" t="inlineStr">
        <is>
          <t>Ration et autres visites</t>
        </is>
      </c>
      <c r="BD26" t="inlineStr">
        <is>
          <t>CommCare Android, version "2.54.1"(467561). App v15929. CommCare Version 2.54.1. Build 467561, built on: 2024-10-25</t>
        </is>
      </c>
      <c r="BE26" t="inlineStr">
        <is>
          <t>commcare_e5a4e59a-31e9-47c0-99a3-baf23089b238</t>
        </is>
      </c>
      <c r="BF26" t="inlineStr"/>
      <c r="BG26" t="inlineStr">
        <is>
          <t>f13d8149fc6d39ebe86af18272310ff9</t>
        </is>
      </c>
      <c r="BH26" t="inlineStr">
        <is>
          <t>30258f4a77704b55a9a2714350441cbb</t>
        </is>
      </c>
      <c r="BI26" t="inlineStr">
        <is>
          <t>15246</t>
        </is>
      </c>
      <c r="BJ26" t="inlineStr">
        <is>
          <t>XFormInstance</t>
        </is>
      </c>
      <c r="BK26" t="inlineStr">
        <is>
          <t>ae528935cdc211efbce585606e6ffa00</t>
        </is>
      </c>
      <c r="BL26" t="b">
        <v>0</v>
      </c>
      <c r="BM26" t="inlineStr">
        <is>
          <t>---</t>
        </is>
      </c>
      <c r="BN26" t="inlineStr">
        <is>
          <t>200.113.238.168</t>
        </is>
      </c>
      <c r="BO26" t="inlineStr">
        <is>
          <t>Gabriella P. Francesca Alcindor</t>
        </is>
      </c>
    </row>
    <row r="27">
      <c r="A27" t="inlineStr">
        <is>
          <t>25</t>
        </is>
      </c>
      <c r="B27" t="inlineStr">
        <is>
          <t>b73c78c8-74fc-4567-9af5-9f3d11ea6fbb</t>
        </is>
      </c>
      <c r="C27" t="inlineStr">
        <is>
          <t>2025-01-07</t>
        </is>
      </c>
      <c r="D27" t="inlineStr">
        <is>
          <t>3</t>
        </is>
      </c>
      <c r="E27" t="inlineStr">
        <is>
          <t>---</t>
        </is>
      </c>
      <c r="F27" t="inlineStr">
        <is>
          <t>0</t>
        </is>
      </c>
      <c r="G27" t="inlineStr">
        <is>
          <t>---</t>
        </is>
      </c>
      <c r="H27" t="inlineStr">
        <is>
          <t>1</t>
        </is>
      </c>
      <c r="I27" t="inlineStr">
        <is>
          <t>1</t>
        </is>
      </c>
      <c r="J27" t="inlineStr">
        <is>
          <t>1</t>
        </is>
      </c>
      <c r="K27" t="inlineStr">
        <is>
          <t>---</t>
        </is>
      </c>
      <c r="L27" t="inlineStr">
        <is>
          <t>---</t>
        </is>
      </c>
      <c r="M27" t="inlineStr">
        <is>
          <t>---</t>
        </is>
      </c>
      <c r="N27" t="inlineStr">
        <is>
          <t>---</t>
        </is>
      </c>
      <c r="O27" t="inlineStr">
        <is>
          <t>---</t>
        </is>
      </c>
      <c r="P27" t="inlineStr">
        <is>
          <t>---</t>
        </is>
      </c>
      <c r="Q27" t="inlineStr">
        <is>
          <t>---</t>
        </is>
      </c>
      <c r="R27" t="inlineStr">
        <is>
          <t>13.0</t>
        </is>
      </c>
      <c r="S27" t="inlineStr">
        <is>
          <t>9.9</t>
        </is>
      </c>
      <c r="T27" t="inlineStr">
        <is>
          <t>101.0</t>
        </is>
      </c>
      <c r="U27" t="inlineStr"/>
      <c r="V27" t="inlineStr"/>
      <c r="W27" t="inlineStr"/>
      <c r="X27" t="inlineStr">
        <is>
          <t>GON/CDIR/PED00115</t>
        </is>
      </c>
      <c r="Y27" t="inlineStr">
        <is>
          <t>GON/CDIR/PED00115</t>
        </is>
      </c>
      <c r="Z27" t="inlineStr">
        <is>
          <t>2025-01-08 13:28:49</t>
        </is>
      </c>
      <c r="AA27" t="inlineStr">
        <is>
          <t>2025-01-08 13:27:51</t>
        </is>
      </c>
      <c r="AB27" t="inlineStr">
        <is>
          <t>6cheranor</t>
        </is>
      </c>
      <c r="AC27" t="inlineStr">
        <is>
          <t>2025-01-08 13:28:52</t>
        </is>
      </c>
      <c r="AD27" s="1" t="inlineStr">
        <is>
          <t>https://www.commcarehq.org/a/caris-test/reports/form_data/b73c78c8-74fc-4567-9af5-9f3d11ea6fbb/</t>
        </is>
      </c>
      <c r="AE27" t="inlineStr">
        <is>
          <t>---</t>
        </is>
      </c>
      <c r="AF27" t="inlineStr">
        <is>
          <t>3c5a623af057e23a32ae4000_30214</t>
        </is>
      </c>
      <c r="AG27" t="inlineStr">
        <is>
          <t>OK</t>
        </is>
      </c>
      <c r="AH27" t="inlineStr">
        <is>
          <t>2025-01-08 13:28:49</t>
        </is>
      </c>
      <c r="AI27" t="inlineStr">
        <is>
          <t>29b7f1edbe6082f038dd4ec8d0ae7a9d</t>
        </is>
      </c>
      <c r="AJ27" t="inlineStr">
        <is>
          <t>2025-01-07</t>
        </is>
      </c>
      <c r="AK27" t="inlineStr">
        <is>
          <t>3</t>
        </is>
      </c>
      <c r="AL27" t="inlineStr">
        <is>
          <t>---</t>
        </is>
      </c>
      <c r="AM27" t="inlineStr">
        <is>
          <t>0</t>
        </is>
      </c>
      <c r="AN27" t="inlineStr">
        <is>
          <t>---</t>
        </is>
      </c>
      <c r="AO27" t="inlineStr">
        <is>
          <t>1</t>
        </is>
      </c>
      <c r="AP27" t="inlineStr">
        <is>
          <t>1</t>
        </is>
      </c>
      <c r="AQ27" t="inlineStr">
        <is>
          <t>13</t>
        </is>
      </c>
      <c r="AR27" t="inlineStr">
        <is>
          <t>9.9</t>
        </is>
      </c>
      <c r="AS27" t="inlineStr">
        <is>
          <t>101</t>
        </is>
      </c>
      <c r="AT27" t="inlineStr"/>
      <c r="AU27" t="inlineStr">
        <is>
          <t>---</t>
        </is>
      </c>
      <c r="AV27" t="inlineStr">
        <is>
          <t>---</t>
        </is>
      </c>
      <c r="AW27" t="inlineStr">
        <is>
          <t>---</t>
        </is>
      </c>
      <c r="AX27" t="inlineStr">
        <is>
          <t>---</t>
        </is>
      </c>
      <c r="AY27" t="inlineStr">
        <is>
          <t>---</t>
        </is>
      </c>
      <c r="AZ27" t="inlineStr">
        <is>
          <t>---</t>
        </is>
      </c>
      <c r="BA27" t="inlineStr">
        <is>
          <t>29b7f1edbe6082f038dd4ec8d0ae7a9d</t>
        </is>
      </c>
      <c r="BB27" t="inlineStr">
        <is>
          <t>http://openrosa.org/formdesigner/0B48E039-1E80-49A7-AC24-732B6E788E39</t>
        </is>
      </c>
      <c r="BC27" t="inlineStr">
        <is>
          <t>Ration et autres visites</t>
        </is>
      </c>
      <c r="BD27" t="inlineStr">
        <is>
          <t>CommCare Android, version "2.54.1"(467561). App v15929. CommCare Version 2.54.1. Build 467561, built on: 2024-10-25</t>
        </is>
      </c>
      <c r="BE27" t="inlineStr">
        <is>
          <t>commcare_e5a4e59a-31e9-47c0-99a3-baf23089b238</t>
        </is>
      </c>
      <c r="BF27" t="inlineStr"/>
      <c r="BG27" t="inlineStr">
        <is>
          <t>f13d8149fc6d39ebe86af18272310ff9</t>
        </is>
      </c>
      <c r="BH27" t="inlineStr">
        <is>
          <t>30258f4a77704b55a9a2714350441cbb</t>
        </is>
      </c>
      <c r="BI27" t="inlineStr">
        <is>
          <t>15246</t>
        </is>
      </c>
      <c r="BJ27" t="inlineStr">
        <is>
          <t>XFormInstance</t>
        </is>
      </c>
      <c r="BK27" t="inlineStr">
        <is>
          <t>ae528935cdc211efbce585606e6ffa00</t>
        </is>
      </c>
      <c r="BL27" t="b">
        <v>0</v>
      </c>
      <c r="BM27" t="inlineStr">
        <is>
          <t>---</t>
        </is>
      </c>
      <c r="BN27" t="inlineStr">
        <is>
          <t>200.113.238.168</t>
        </is>
      </c>
      <c r="BO27" t="inlineStr">
        <is>
          <t>Gabriella P. Francesca Alcindor</t>
        </is>
      </c>
    </row>
    <row r="28">
      <c r="A28" t="inlineStr">
        <is>
          <t>26</t>
        </is>
      </c>
      <c r="B28" t="inlineStr">
        <is>
          <t>6a0ebe6e-a916-4187-bb74-1b418694e628</t>
        </is>
      </c>
      <c r="C28" t="inlineStr">
        <is>
          <t>2025-01-08</t>
        </is>
      </c>
      <c r="D28" t="inlineStr">
        <is>
          <t>4</t>
        </is>
      </c>
      <c r="E28" t="inlineStr">
        <is>
          <t>motivation pour CV</t>
        </is>
      </c>
      <c r="F28" t="inlineStr">
        <is>
          <t>1</t>
        </is>
      </c>
      <c r="G28" t="inlineStr">
        <is>
          <t>cv</t>
        </is>
      </c>
      <c r="H28" t="inlineStr">
        <is>
          <t>0</t>
        </is>
      </c>
      <c r="I28" t="inlineStr">
        <is>
          <t>0</t>
        </is>
      </c>
      <c r="J28" t="inlineStr">
        <is>
          <t>---</t>
        </is>
      </c>
      <c r="K28" t="inlineStr">
        <is>
          <t>---</t>
        </is>
      </c>
      <c r="L28" t="inlineStr">
        <is>
          <t>---</t>
        </is>
      </c>
      <c r="M28" t="inlineStr">
        <is>
          <t>---</t>
        </is>
      </c>
      <c r="N28" t="inlineStr">
        <is>
          <t>---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>
        <is>
          <t>PAP/OBCG/ST01013</t>
        </is>
      </c>
      <c r="Y28" t="inlineStr">
        <is>
          <t>PAP/OBCG/ST01013</t>
        </is>
      </c>
      <c r="Z28" t="inlineStr">
        <is>
          <t>2025-01-08 15:51:34</t>
        </is>
      </c>
      <c r="AA28" t="inlineStr">
        <is>
          <t>2025-01-08 15:50:47</t>
        </is>
      </c>
      <c r="AB28" t="inlineStr">
        <is>
          <t>2nerette</t>
        </is>
      </c>
      <c r="AC28" t="inlineStr">
        <is>
          <t>2025-01-08 15:51:36</t>
        </is>
      </c>
      <c r="AD28" s="1" t="inlineStr">
        <is>
          <t>https://www.commcarehq.org/a/caris-test/reports/form_data/6a0ebe6e-a916-4187-bb74-1b418694e628/</t>
        </is>
      </c>
      <c r="AE28" t="inlineStr">
        <is>
          <t>---</t>
        </is>
      </c>
      <c r="AF28" t="inlineStr">
        <is>
          <t>3c5a623af057e23a32ae4000_127510</t>
        </is>
      </c>
      <c r="AG28" t="inlineStr">
        <is>
          <t>---</t>
        </is>
      </c>
      <c r="AH28" t="inlineStr">
        <is>
          <t>2025-01-08 15:51:34</t>
        </is>
      </c>
      <c r="AI28" t="inlineStr">
        <is>
          <t>d77ddc4818153d60a6f87d96eec121c9</t>
        </is>
      </c>
      <c r="AJ28" t="inlineStr">
        <is>
          <t>2025-01-08</t>
        </is>
      </c>
      <c r="AK28" t="inlineStr">
        <is>
          <t>4</t>
        </is>
      </c>
      <c r="AL28" t="inlineStr">
        <is>
          <t>motivation pour CV</t>
        </is>
      </c>
      <c r="AM28" t="inlineStr">
        <is>
          <t>1</t>
        </is>
      </c>
      <c r="AN28" t="inlineStr">
        <is>
          <t>cv</t>
        </is>
      </c>
      <c r="AO28" t="inlineStr">
        <is>
          <t>0</t>
        </is>
      </c>
      <c r="AP28" t="inlineStr">
        <is>
          <t>0</t>
        </is>
      </c>
      <c r="AQ28" t="inlineStr">
        <is>
          <t>---</t>
        </is>
      </c>
      <c r="AR28" t="inlineStr">
        <is>
          <t>---</t>
        </is>
      </c>
      <c r="AS28" t="inlineStr">
        <is>
          <t>---</t>
        </is>
      </c>
      <c r="AT28" t="inlineStr"/>
      <c r="AU28" t="inlineStr">
        <is>
          <t>---</t>
        </is>
      </c>
      <c r="AV28" t="inlineStr">
        <is>
          <t>---</t>
        </is>
      </c>
      <c r="AW28" t="inlineStr">
        <is>
          <t>---</t>
        </is>
      </c>
      <c r="AX28" t="inlineStr">
        <is>
          <t>---</t>
        </is>
      </c>
      <c r="AY28" t="inlineStr">
        <is>
          <t>---</t>
        </is>
      </c>
      <c r="AZ28" t="inlineStr">
        <is>
          <t>---</t>
        </is>
      </c>
      <c r="BA28" t="inlineStr">
        <is>
          <t>d77ddc4818153d60a6f87d96eec121c9</t>
        </is>
      </c>
      <c r="BB28" t="inlineStr">
        <is>
          <t>http://openrosa.org/formdesigner/0B48E039-1E80-49A7-AC24-732B6E788E39</t>
        </is>
      </c>
      <c r="BC28" t="inlineStr">
        <is>
          <t>Ration et autres visites</t>
        </is>
      </c>
      <c r="BD28" t="inlineStr">
        <is>
          <t>CommCare Android, version "2.54.1"(467561). App v15929. CommCare Version 2.54.1. Build 467561, built on: 2024-10-25</t>
        </is>
      </c>
      <c r="BE28" t="inlineStr">
        <is>
          <t>commcare_5e46c5fa-c55d-4fff-85db-40b0d0c36965</t>
        </is>
      </c>
      <c r="BF28" t="inlineStr"/>
      <c r="BG28" t="inlineStr">
        <is>
          <t>f13d8149fc6d39ebe86af18272310ff9</t>
        </is>
      </c>
      <c r="BH28" t="inlineStr">
        <is>
          <t>30258f4a77704b55a9a2714350441cbb</t>
        </is>
      </c>
      <c r="BI28" t="inlineStr">
        <is>
          <t>15246</t>
        </is>
      </c>
      <c r="BJ28" t="inlineStr">
        <is>
          <t>XFormInstance</t>
        </is>
      </c>
      <c r="BK28" t="inlineStr">
        <is>
          <t>813bbe52cdd711efbce685606e6ffa00</t>
        </is>
      </c>
      <c r="BL28" t="b">
        <v>0</v>
      </c>
      <c r="BM28" t="inlineStr">
        <is>
          <t>---</t>
        </is>
      </c>
      <c r="BN28" t="inlineStr">
        <is>
          <t>200.113.251.202</t>
        </is>
      </c>
      <c r="BO28" t="inlineStr">
        <is>
          <t>Dana Vilsaint</t>
        </is>
      </c>
    </row>
    <row r="29">
      <c r="A29" t="inlineStr">
        <is>
          <t>27</t>
        </is>
      </c>
      <c r="B29" t="inlineStr">
        <is>
          <t>490d0147-af1a-4911-9e83-40c15e42b674</t>
        </is>
      </c>
      <c r="C29" t="inlineStr">
        <is>
          <t>2025-01-08</t>
        </is>
      </c>
      <c r="D29" t="inlineStr">
        <is>
          <t>4</t>
        </is>
      </c>
      <c r="E29" t="inlineStr">
        <is>
          <t>pour bilan renal</t>
        </is>
      </c>
      <c r="F29" t="inlineStr">
        <is>
          <t>1</t>
        </is>
      </c>
      <c r="G29" t="inlineStr">
        <is>
          <t>bilan Rénal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---</t>
        </is>
      </c>
      <c r="L29" t="inlineStr">
        <is>
          <t>---</t>
        </is>
      </c>
      <c r="M29" t="inlineStr">
        <is>
          <t>---</t>
        </is>
      </c>
      <c r="N29" t="inlineStr">
        <is>
          <t>---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/>
      <c r="S29" t="inlineStr"/>
      <c r="T29" t="inlineStr"/>
      <c r="U29" t="inlineStr"/>
      <c r="V29" t="inlineStr"/>
      <c r="W29" t="inlineStr"/>
      <c r="X29" t="inlineStr">
        <is>
          <t>PAP/OBCG/ST01055</t>
        </is>
      </c>
      <c r="Y29" t="inlineStr">
        <is>
          <t>PAP/OBCG/ST01055</t>
        </is>
      </c>
      <c r="Z29" t="inlineStr">
        <is>
          <t>2025-01-08 15:57:21</t>
        </is>
      </c>
      <c r="AA29" t="inlineStr">
        <is>
          <t>2025-01-08 15:55:35</t>
        </is>
      </c>
      <c r="AB29" t="inlineStr">
        <is>
          <t>2nerette</t>
        </is>
      </c>
      <c r="AC29" t="inlineStr">
        <is>
          <t>2025-01-08 15:57:24</t>
        </is>
      </c>
      <c r="AD29" s="1" t="inlineStr">
        <is>
          <t>https://www.commcarehq.org/a/caris-test/reports/form_data/490d0147-af1a-4911-9e83-40c15e42b674/</t>
        </is>
      </c>
      <c r="AE29" t="inlineStr">
        <is>
          <t>---</t>
        </is>
      </c>
      <c r="AF29" t="inlineStr">
        <is>
          <t>3c5a623af057e23a32ae4000_128398</t>
        </is>
      </c>
      <c r="AG29" t="inlineStr">
        <is>
          <t>---</t>
        </is>
      </c>
      <c r="AH29" t="inlineStr">
        <is>
          <t>2025-01-08 15:57:21</t>
        </is>
      </c>
      <c r="AI29" t="inlineStr">
        <is>
          <t>d77ddc4818153d60a6f87d96eec121c9</t>
        </is>
      </c>
      <c r="AJ29" t="inlineStr">
        <is>
          <t>2025-01-08</t>
        </is>
      </c>
      <c r="AK29" t="inlineStr">
        <is>
          <t>4</t>
        </is>
      </c>
      <c r="AL29" t="inlineStr">
        <is>
          <t>pour bilan renal</t>
        </is>
      </c>
      <c r="AM29" t="inlineStr">
        <is>
          <t>1</t>
        </is>
      </c>
      <c r="AN29" t="inlineStr">
        <is>
          <t>bilan Rénal</t>
        </is>
      </c>
      <c r="AO29" t="inlineStr">
        <is>
          <t>1</t>
        </is>
      </c>
      <c r="AP29" t="inlineStr">
        <is>
          <t>1</t>
        </is>
      </c>
      <c r="AQ29" t="inlineStr"/>
      <c r="AR29" t="inlineStr"/>
      <c r="AS29" t="inlineStr"/>
      <c r="AT29" t="inlineStr"/>
      <c r="AU29" t="inlineStr">
        <is>
          <t>---</t>
        </is>
      </c>
      <c r="AV29" t="inlineStr">
        <is>
          <t>---</t>
        </is>
      </c>
      <c r="AW29" t="inlineStr">
        <is>
          <t>---</t>
        </is>
      </c>
      <c r="AX29" t="inlineStr">
        <is>
          <t>---</t>
        </is>
      </c>
      <c r="AY29" t="inlineStr">
        <is>
          <t>---</t>
        </is>
      </c>
      <c r="AZ29" t="inlineStr">
        <is>
          <t>---</t>
        </is>
      </c>
      <c r="BA29" t="inlineStr">
        <is>
          <t>d77ddc4818153d60a6f87d96eec121c9</t>
        </is>
      </c>
      <c r="BB29" t="inlineStr">
        <is>
          <t>http://openrosa.org/formdesigner/0B48E039-1E80-49A7-AC24-732B6E788E39</t>
        </is>
      </c>
      <c r="BC29" t="inlineStr">
        <is>
          <t>Ration et autres visites</t>
        </is>
      </c>
      <c r="BD29" t="inlineStr">
        <is>
          <t>CommCare Android, version "2.54.1"(467561). App v15929. CommCare Version 2.54.1. Build 467561, built on: 2024-10-25</t>
        </is>
      </c>
      <c r="BE29" t="inlineStr">
        <is>
          <t>commcare_5e46c5fa-c55d-4fff-85db-40b0d0c36965</t>
        </is>
      </c>
      <c r="BF29" t="inlineStr"/>
      <c r="BG29" t="inlineStr">
        <is>
          <t>f13d8149fc6d39ebe86af18272310ff9</t>
        </is>
      </c>
      <c r="BH29" t="inlineStr">
        <is>
          <t>30258f4a77704b55a9a2714350441cbb</t>
        </is>
      </c>
      <c r="BI29" t="inlineStr">
        <is>
          <t>15246</t>
        </is>
      </c>
      <c r="BJ29" t="inlineStr">
        <is>
          <t>XFormInstance</t>
        </is>
      </c>
      <c r="BK29" t="inlineStr">
        <is>
          <t>813bbe52cdd711efbce685606e6ffa00</t>
        </is>
      </c>
      <c r="BL29" t="b">
        <v>0</v>
      </c>
      <c r="BM29" t="inlineStr">
        <is>
          <t>---</t>
        </is>
      </c>
      <c r="BN29" t="inlineStr">
        <is>
          <t>200.113.251.202</t>
        </is>
      </c>
      <c r="BO29" t="inlineStr">
        <is>
          <t>Franckleyson Cadet</t>
        </is>
      </c>
    </row>
    <row r="30">
      <c r="A30" t="inlineStr">
        <is>
          <t>28</t>
        </is>
      </c>
      <c r="B30" t="inlineStr">
        <is>
          <t>f3429548-5871-4b82-8299-07423ccccfb5</t>
        </is>
      </c>
      <c r="C30" t="inlineStr">
        <is>
          <t>2025-01-07</t>
        </is>
      </c>
      <c r="D30" t="inlineStr">
        <is>
          <t>4</t>
        </is>
      </c>
      <c r="E30" t="inlineStr">
        <is>
          <t>pour bilan rénale</t>
        </is>
      </c>
      <c r="F30" t="inlineStr">
        <is>
          <t>1</t>
        </is>
      </c>
      <c r="G30" t="inlineStr">
        <is>
          <t>pour bilan rénale</t>
        </is>
      </c>
      <c r="H30" t="inlineStr">
        <is>
          <t>1</t>
        </is>
      </c>
      <c r="I30" t="inlineStr">
        <is>
          <t>1</t>
        </is>
      </c>
      <c r="J30" t="inlineStr"/>
      <c r="K30" t="inlineStr">
        <is>
          <t>---</t>
        </is>
      </c>
      <c r="L30" t="inlineStr">
        <is>
          <t>---</t>
        </is>
      </c>
      <c r="M30" t="inlineStr">
        <is>
          <t>---</t>
        </is>
      </c>
      <c r="N30" t="inlineStr">
        <is>
          <t>---</t>
        </is>
      </c>
      <c r="O30" t="inlineStr">
        <is>
          <t>---</t>
        </is>
      </c>
      <c r="P30" t="inlineStr">
        <is>
          <t>---</t>
        </is>
      </c>
      <c r="Q30" t="inlineStr">
        <is>
          <t>---</t>
        </is>
      </c>
      <c r="R30" t="inlineStr"/>
      <c r="S30" t="inlineStr"/>
      <c r="T30" t="inlineStr"/>
      <c r="U30" t="inlineStr"/>
      <c r="V30" t="inlineStr"/>
      <c r="W30" t="inlineStr"/>
      <c r="X30" t="inlineStr">
        <is>
          <t>PAP/OBCG/ST01055</t>
        </is>
      </c>
      <c r="Y30" t="inlineStr">
        <is>
          <t>PAP/OBCG/ST01055</t>
        </is>
      </c>
      <c r="Z30" t="inlineStr">
        <is>
          <t>2025-01-08 16:59:01</t>
        </is>
      </c>
      <c r="AA30" t="inlineStr">
        <is>
          <t>2025-01-08 16:56:26</t>
        </is>
      </c>
      <c r="AB30" t="inlineStr">
        <is>
          <t>2edina</t>
        </is>
      </c>
      <c r="AC30" t="inlineStr">
        <is>
          <t>2025-01-08 17:05:51</t>
        </is>
      </c>
      <c r="AD30" s="1" t="inlineStr">
        <is>
          <t>https://www.commcarehq.org/a/caris-test/reports/form_data/f3429548-5871-4b82-8299-07423ccccfb5/</t>
        </is>
      </c>
      <c r="AE30" t="inlineStr">
        <is>
          <t>---</t>
        </is>
      </c>
      <c r="AF30" t="inlineStr">
        <is>
          <t>3c5a623af057e23a32ae4000_128398</t>
        </is>
      </c>
      <c r="AG30" t="inlineStr">
        <is>
          <t>---</t>
        </is>
      </c>
      <c r="AH30" t="inlineStr">
        <is>
          <t>2025-01-08 16:59:01</t>
        </is>
      </c>
      <c r="AI30" t="inlineStr">
        <is>
          <t>f07b225bd77c4209bd818ee1cd8e3648</t>
        </is>
      </c>
      <c r="AJ30" t="inlineStr">
        <is>
          <t>2025-01-07</t>
        </is>
      </c>
      <c r="AK30" t="inlineStr">
        <is>
          <t>4</t>
        </is>
      </c>
      <c r="AL30" t="inlineStr">
        <is>
          <t>pour bilan rénale</t>
        </is>
      </c>
      <c r="AM30" t="inlineStr">
        <is>
          <t>1</t>
        </is>
      </c>
      <c r="AN30" t="inlineStr">
        <is>
          <t>pour bilan rénale</t>
        </is>
      </c>
      <c r="AO30" t="inlineStr">
        <is>
          <t>1</t>
        </is>
      </c>
      <c r="AP30" t="inlineStr">
        <is>
          <t>1</t>
        </is>
      </c>
      <c r="AQ30" t="inlineStr"/>
      <c r="AR30" t="inlineStr"/>
      <c r="AS30" t="inlineStr"/>
      <c r="AT30" t="inlineStr"/>
      <c r="AU30" t="inlineStr">
        <is>
          <t>---</t>
        </is>
      </c>
      <c r="AV30" t="inlineStr">
        <is>
          <t>---</t>
        </is>
      </c>
      <c r="AW30" t="inlineStr">
        <is>
          <t>---</t>
        </is>
      </c>
      <c r="AX30" t="inlineStr">
        <is>
          <t>---</t>
        </is>
      </c>
      <c r="AY30" t="inlineStr">
        <is>
          <t>---</t>
        </is>
      </c>
      <c r="AZ30" t="inlineStr">
        <is>
          <t>---</t>
        </is>
      </c>
      <c r="BA30" t="inlineStr">
        <is>
          <t>f07b225bd77c4209bd818ee1cd8e3648</t>
        </is>
      </c>
      <c r="BB30" t="inlineStr">
        <is>
          <t>http://openrosa.org/formdesigner/0B48E039-1E80-49A7-AC24-732B6E788E39</t>
        </is>
      </c>
      <c r="BC30" t="inlineStr">
        <is>
          <t>Ration et autres visites</t>
        </is>
      </c>
      <c r="BD30" t="inlineStr">
        <is>
          <t>CommCare Android, version "2.54.1"(467561). App v15929. CommCare Version 2.54.1. Build 467561, built on: 2024-10-25</t>
        </is>
      </c>
      <c r="BE30" t="inlineStr">
        <is>
          <t>commcare_4563efbb-0edf-4089-abcd-f064b9d0d441</t>
        </is>
      </c>
      <c r="BF30" t="inlineStr"/>
      <c r="BG30" t="inlineStr">
        <is>
          <t>f13d8149fc6d39ebe86af18272310ff9</t>
        </is>
      </c>
      <c r="BH30" t="inlineStr">
        <is>
          <t>30258f4a77704b55a9a2714350441cbb</t>
        </is>
      </c>
      <c r="BI30" t="inlineStr">
        <is>
          <t>15246</t>
        </is>
      </c>
      <c r="BJ30" t="inlineStr">
        <is>
          <t>XFormInstance</t>
        </is>
      </c>
      <c r="BK30" t="inlineStr">
        <is>
          <t>1e6affb4bef411ef9c17f399dbb46855</t>
        </is>
      </c>
      <c r="BL30" t="b">
        <v>0</v>
      </c>
      <c r="BM30" t="inlineStr">
        <is>
          <t>---</t>
        </is>
      </c>
      <c r="BN30" t="inlineStr">
        <is>
          <t>200.113.248.22</t>
        </is>
      </c>
      <c r="BO30" t="inlineStr">
        <is>
          <t>Franckleyson Cadet</t>
        </is>
      </c>
    </row>
    <row r="31">
      <c r="A31" t="inlineStr">
        <is>
          <t>29</t>
        </is>
      </c>
      <c r="B31" t="inlineStr">
        <is>
          <t>4b1707e0-0b02-47b1-9b93-185ca329683e</t>
        </is>
      </c>
      <c r="C31" t="inlineStr">
        <is>
          <t>2025-01-08</t>
        </is>
      </c>
      <c r="D31" t="inlineStr">
        <is>
          <t>3</t>
        </is>
      </c>
      <c r="E31" t="inlineStr">
        <is>
          <t>---</t>
        </is>
      </c>
      <c r="F31" t="inlineStr">
        <is>
          <t>0</t>
        </is>
      </c>
      <c r="G31" t="inlineStr">
        <is>
          <t>---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---</t>
        </is>
      </c>
      <c r="L31" t="inlineStr">
        <is>
          <t>---</t>
        </is>
      </c>
      <c r="M31" t="inlineStr">
        <is>
          <t>---</t>
        </is>
      </c>
      <c r="N31" t="inlineStr">
        <is>
          <t>---</t>
        </is>
      </c>
      <c r="O31" t="inlineStr">
        <is>
          <t>---</t>
        </is>
      </c>
      <c r="P31" t="inlineStr">
        <is>
          <t>---</t>
        </is>
      </c>
      <c r="Q31" t="inlineStr">
        <is>
          <t>---</t>
        </is>
      </c>
      <c r="R31" t="inlineStr"/>
      <c r="S31" t="inlineStr">
        <is>
          <t>22.3</t>
        </is>
      </c>
      <c r="T31" t="inlineStr"/>
      <c r="U31">
        <f>HYPERLINK("https://www.commcarehq.org/a/caris-test/api/form_attachment/v1/4b1707e0-0b02-47b1-9b93-185ca329683e/1736359083043.jpg")</f>
        <v/>
      </c>
      <c r="V31" t="inlineStr"/>
      <c r="W31" t="inlineStr">
        <is>
          <t>19.6936282 -72.0163065 -23.38 34.31</t>
        </is>
      </c>
      <c r="X31" t="inlineStr">
        <is>
          <t>CAP/CSLJ/ST00227</t>
        </is>
      </c>
      <c r="Y31" t="inlineStr">
        <is>
          <t>CAP/CSLJ/ST00227</t>
        </is>
      </c>
      <c r="Z31" t="inlineStr">
        <is>
          <t>2025-01-08 17:58:50</t>
        </is>
      </c>
      <c r="AA31" t="inlineStr">
        <is>
          <t>2025-01-08 17:57:31</t>
        </is>
      </c>
      <c r="AB31" t="inlineStr">
        <is>
          <t>1irania</t>
        </is>
      </c>
      <c r="AC31" t="inlineStr">
        <is>
          <t>2025-01-08 17:58:51</t>
        </is>
      </c>
      <c r="AD31" s="1" t="inlineStr">
        <is>
          <t>https://www.commcarehq.org/a/caris-test/reports/form_data/4b1707e0-0b02-47b1-9b93-185ca329683e/</t>
        </is>
      </c>
      <c r="AE31" t="inlineStr">
        <is>
          <t>---</t>
        </is>
      </c>
      <c r="AF31" t="inlineStr">
        <is>
          <t>3c5a623af057e23a32ae4000_20129</t>
        </is>
      </c>
      <c r="AG31" t="inlineStr">
        <is>
          <t>OK</t>
        </is>
      </c>
      <c r="AH31" t="inlineStr">
        <is>
          <t>2025-01-08 17:58:50</t>
        </is>
      </c>
      <c r="AI31" t="inlineStr">
        <is>
          <t>42a82b7de9e609ae71648670ad4c56aa</t>
        </is>
      </c>
      <c r="AJ31" t="inlineStr">
        <is>
          <t>2025-01-08</t>
        </is>
      </c>
      <c r="AK31" t="inlineStr">
        <is>
          <t>3</t>
        </is>
      </c>
      <c r="AL31" t="inlineStr">
        <is>
          <t>---</t>
        </is>
      </c>
      <c r="AM31" t="inlineStr">
        <is>
          <t>0</t>
        </is>
      </c>
      <c r="AN31" t="inlineStr">
        <is>
          <t>---</t>
        </is>
      </c>
      <c r="AO31" t="inlineStr">
        <is>
          <t>1</t>
        </is>
      </c>
      <c r="AP31" t="inlineStr">
        <is>
          <t>1</t>
        </is>
      </c>
      <c r="AQ31" t="inlineStr"/>
      <c r="AR31" t="inlineStr">
        <is>
          <t>22.3</t>
        </is>
      </c>
      <c r="AS31" t="inlineStr"/>
      <c r="AT31" t="inlineStr">
        <is>
          <t>19.6936282 -72.0163065 -23.38 34.31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inlineStr">
        <is>
          <t>---</t>
        </is>
      </c>
      <c r="BA31" t="inlineStr">
        <is>
          <t>42a82b7de9e609ae71648670ad4c56aa</t>
        </is>
      </c>
      <c r="BB31" t="inlineStr">
        <is>
          <t>http://openrosa.org/formdesigner/0B48E039-1E80-49A7-AC24-732B6E788E39</t>
        </is>
      </c>
      <c r="BC31" t="inlineStr">
        <is>
          <t>Ration et autres visites</t>
        </is>
      </c>
      <c r="BD31" t="inlineStr">
        <is>
          <t>CommCare Android, version "2.54.1"(467561). App v15929. CommCare Version 2.54.1. Build 467561, built on: 2024-10-25</t>
        </is>
      </c>
      <c r="BE31" t="inlineStr">
        <is>
          <t>commcare_6c8d6b29-ddee-4573-a4bf-ff173bbf52d8</t>
        </is>
      </c>
      <c r="BF31" t="inlineStr"/>
      <c r="BG31" t="inlineStr">
        <is>
          <t>f13d8149fc6d39ebe86af18272310ff9</t>
        </is>
      </c>
      <c r="BH31" t="inlineStr">
        <is>
          <t>30258f4a77704b55a9a2714350441cbb</t>
        </is>
      </c>
      <c r="BI31" t="inlineStr">
        <is>
          <t>15246</t>
        </is>
      </c>
      <c r="BJ31" t="inlineStr">
        <is>
          <t>XFormInstance</t>
        </is>
      </c>
      <c r="BK31" t="inlineStr">
        <is>
          <t>3682f212cdc611efbce585606e6ffa00</t>
        </is>
      </c>
      <c r="BL31" t="b">
        <v>0</v>
      </c>
      <c r="BM31" t="inlineStr">
        <is>
          <t>---</t>
        </is>
      </c>
      <c r="BN31" t="inlineStr">
        <is>
          <t>200.113.251.199</t>
        </is>
      </c>
      <c r="BO31" t="inlineStr">
        <is>
          <t>Pedelin Napoleon</t>
        </is>
      </c>
    </row>
    <row r="32">
      <c r="A32" t="inlineStr">
        <is>
          <t>30</t>
        </is>
      </c>
      <c r="B32" t="inlineStr">
        <is>
          <t>f39b5603-f50e-45a0-8d90-4360bc34f5f3</t>
        </is>
      </c>
      <c r="C32" t="inlineStr">
        <is>
          <t>2025-01-08</t>
        </is>
      </c>
      <c r="D32" t="inlineStr">
        <is>
          <t>3</t>
        </is>
      </c>
      <c r="E32" t="inlineStr">
        <is>
          <t>---</t>
        </is>
      </c>
      <c r="F32" t="inlineStr">
        <is>
          <t>0</t>
        </is>
      </c>
      <c r="G32" t="inlineStr">
        <is>
          <t>---</t>
        </is>
      </c>
      <c r="H32" t="inlineStr">
        <is>
          <t>1</t>
        </is>
      </c>
      <c r="I32" t="inlineStr">
        <is>
          <t>1</t>
        </is>
      </c>
      <c r="J32" t="inlineStr">
        <is>
          <t>1</t>
        </is>
      </c>
      <c r="K32" t="inlineStr">
        <is>
          <t>---</t>
        </is>
      </c>
      <c r="L32" t="inlineStr">
        <is>
          <t>---</t>
        </is>
      </c>
      <c r="M32" t="inlineStr">
        <is>
          <t>---</t>
        </is>
      </c>
      <c r="N32" t="inlineStr">
        <is>
          <t>---</t>
        </is>
      </c>
      <c r="O32" t="inlineStr">
        <is>
          <t>---</t>
        </is>
      </c>
      <c r="P32" t="inlineStr">
        <is>
          <t>---</t>
        </is>
      </c>
      <c r="Q32" t="inlineStr">
        <is>
          <t>---</t>
        </is>
      </c>
      <c r="R32" t="inlineStr"/>
      <c r="S32" t="inlineStr"/>
      <c r="T32" t="inlineStr"/>
      <c r="U32" t="inlineStr"/>
      <c r="V32" t="inlineStr"/>
      <c r="W32" t="inlineStr"/>
      <c r="X32" t="inlineStr">
        <is>
          <t>CAP/CALT/ST00324</t>
        </is>
      </c>
      <c r="Y32" t="inlineStr">
        <is>
          <t>CAP/CALT/ST00324</t>
        </is>
      </c>
      <c r="Z32" t="inlineStr">
        <is>
          <t>2025-01-08 18:43:38</t>
        </is>
      </c>
      <c r="AA32" t="inlineStr">
        <is>
          <t>2025-01-08 18:43:26</t>
        </is>
      </c>
      <c r="AB32" t="inlineStr">
        <is>
          <t>1irania</t>
        </is>
      </c>
      <c r="AC32" t="inlineStr">
        <is>
          <t>2025-01-08 18:43:38</t>
        </is>
      </c>
      <c r="AD32" s="1" t="inlineStr">
        <is>
          <t>https://www.commcarehq.org/a/caris-test/reports/form_data/f39b5603-f50e-45a0-8d90-4360bc34f5f3/</t>
        </is>
      </c>
      <c r="AE32" t="inlineStr">
        <is>
          <t>---</t>
        </is>
      </c>
      <c r="AF32" t="inlineStr">
        <is>
          <t>ca7623bc796943e88fcddc54ff0b6008</t>
        </is>
      </c>
      <c r="AG32" t="inlineStr">
        <is>
          <t>OK</t>
        </is>
      </c>
      <c r="AH32" t="inlineStr">
        <is>
          <t>2025-01-08 18:43:38</t>
        </is>
      </c>
      <c r="AI32" t="inlineStr">
        <is>
          <t>42a82b7de9e609ae71648670ad4c56aa</t>
        </is>
      </c>
      <c r="AJ32" t="inlineStr">
        <is>
          <t>2025-01-08</t>
        </is>
      </c>
      <c r="AK32" t="inlineStr">
        <is>
          <t>3</t>
        </is>
      </c>
      <c r="AL32" t="inlineStr">
        <is>
          <t>---</t>
        </is>
      </c>
      <c r="AM32" t="inlineStr">
        <is>
          <t>0</t>
        </is>
      </c>
      <c r="AN32" t="inlineStr">
        <is>
          <t>---</t>
        </is>
      </c>
      <c r="AO32" t="inlineStr">
        <is>
          <t>1</t>
        </is>
      </c>
      <c r="AP32" t="inlineStr">
        <is>
          <t>1</t>
        </is>
      </c>
      <c r="AQ32" t="inlineStr"/>
      <c r="AR32" t="inlineStr"/>
      <c r="AS32" t="inlineStr"/>
      <c r="AT32" t="inlineStr"/>
      <c r="AU32" t="inlineStr">
        <is>
          <t>---</t>
        </is>
      </c>
      <c r="AV32" t="inlineStr">
        <is>
          <t>---</t>
        </is>
      </c>
      <c r="AW32" t="inlineStr">
        <is>
          <t>---</t>
        </is>
      </c>
      <c r="AX32" t="inlineStr">
        <is>
          <t>---</t>
        </is>
      </c>
      <c r="AY32" t="inlineStr">
        <is>
          <t>---</t>
        </is>
      </c>
      <c r="AZ32" t="inlineStr">
        <is>
          <t>---</t>
        </is>
      </c>
      <c r="BA32" t="inlineStr">
        <is>
          <t>42a82b7de9e609ae71648670ad4c56aa</t>
        </is>
      </c>
      <c r="BB32" t="inlineStr">
        <is>
          <t>http://openrosa.org/formdesigner/0B48E039-1E80-49A7-AC24-732B6E788E39</t>
        </is>
      </c>
      <c r="BC32" t="inlineStr">
        <is>
          <t>Ration et autres visites</t>
        </is>
      </c>
      <c r="BD32" t="inlineStr">
        <is>
          <t>CommCare Android, version "2.54.1"(467561). App v15929. CommCare Version 2.54.1. Build 467561, built on: 2024-10-25</t>
        </is>
      </c>
      <c r="BE32" t="inlineStr">
        <is>
          <t>commcare_6c8d6b29-ddee-4573-a4bf-ff173bbf52d8</t>
        </is>
      </c>
      <c r="BF32" t="inlineStr">
        <is>
          <t>19.6277327 -72.0305015 8.38 3.79</t>
        </is>
      </c>
      <c r="BG32" t="inlineStr">
        <is>
          <t>f13d8149fc6d39ebe86af18272310ff9</t>
        </is>
      </c>
      <c r="BH32" t="inlineStr">
        <is>
          <t>30258f4a77704b55a9a2714350441cbb</t>
        </is>
      </c>
      <c r="BI32" t="inlineStr">
        <is>
          <t>15246</t>
        </is>
      </c>
      <c r="BJ32" t="inlineStr">
        <is>
          <t>XFormInstance</t>
        </is>
      </c>
      <c r="BK32" t="inlineStr">
        <is>
          <t>3682f212cdc611efbce585606e6ffa00</t>
        </is>
      </c>
      <c r="BL32" t="b">
        <v>0</v>
      </c>
      <c r="BM32" t="inlineStr">
        <is>
          <t>---</t>
        </is>
      </c>
      <c r="BN32" t="inlineStr">
        <is>
          <t>200.113.251.199</t>
        </is>
      </c>
      <c r="BO32" t="inlineStr">
        <is>
          <t>Woodelin Jean</t>
        </is>
      </c>
    </row>
    <row r="33">
      <c r="A33" t="inlineStr">
        <is>
          <t>31</t>
        </is>
      </c>
      <c r="B33" t="inlineStr">
        <is>
          <t>a2d952ca-0a89-4462-8891-328e7fc6227f</t>
        </is>
      </c>
      <c r="C33" t="inlineStr">
        <is>
          <t>2025-01-08</t>
        </is>
      </c>
      <c r="D33" t="inlineStr">
        <is>
          <t>10</t>
        </is>
      </c>
      <c r="E33" t="inlineStr">
        <is>
          <t>---</t>
        </is>
      </c>
      <c r="F33" t="inlineStr">
        <is>
          <t>1</t>
        </is>
      </c>
      <c r="G33" t="inlineStr">
        <is>
          <t>---</t>
        </is>
      </c>
      <c r="H33" t="inlineStr">
        <is>
          <t>1</t>
        </is>
      </c>
      <c r="I33" t="inlineStr">
        <is>
          <t>1</t>
        </is>
      </c>
      <c r="J33" t="inlineStr">
        <is>
          <t>3</t>
        </is>
      </c>
      <c r="K33" t="inlineStr">
        <is>
          <t>---</t>
        </is>
      </c>
      <c r="L33" t="inlineStr">
        <is>
          <t>---</t>
        </is>
      </c>
      <c r="M33" t="inlineStr">
        <is>
          <t>---</t>
        </is>
      </c>
      <c r="N33" t="inlineStr">
        <is>
          <t>---</t>
        </is>
      </c>
      <c r="O33" t="inlineStr">
        <is>
          <t>---</t>
        </is>
      </c>
      <c r="P33" t="inlineStr">
        <is>
          <t>---</t>
        </is>
      </c>
      <c r="Q33" t="inlineStr">
        <is>
          <t>---</t>
        </is>
      </c>
      <c r="R33" t="inlineStr"/>
      <c r="S33" t="inlineStr"/>
      <c r="T33" t="inlineStr"/>
      <c r="U33" t="inlineStr"/>
      <c r="V33" t="inlineStr"/>
      <c r="W33" t="inlineStr"/>
      <c r="X33" t="inlineStr">
        <is>
          <t>PAP/OMFP/ST05734</t>
        </is>
      </c>
      <c r="Y33" t="inlineStr">
        <is>
          <t>PAP/OMFP/ST05734</t>
        </is>
      </c>
      <c r="Z33" t="inlineStr">
        <is>
          <t>2025-01-08 19:35:33</t>
        </is>
      </c>
      <c r="AA33" t="inlineStr">
        <is>
          <t>2025-01-08 19:35:17</t>
        </is>
      </c>
      <c r="AB33" t="inlineStr">
        <is>
          <t>2florence</t>
        </is>
      </c>
      <c r="AC33" t="inlineStr">
        <is>
          <t>2025-01-08 19:35:34</t>
        </is>
      </c>
      <c r="AD33" s="1" t="inlineStr">
        <is>
          <t>https://www.commcarehq.org/a/caris-test/reports/form_data/a2d952ca-0a89-4462-8891-328e7fc6227f/</t>
        </is>
      </c>
      <c r="AE33" t="inlineStr">
        <is>
          <t>---</t>
        </is>
      </c>
      <c r="AF33" t="inlineStr">
        <is>
          <t>3c5a623af057e23a32ae4000_194868</t>
        </is>
      </c>
      <c r="AG33" t="inlineStr">
        <is>
          <t>---</t>
        </is>
      </c>
      <c r="AH33" t="inlineStr">
        <is>
          <t>2025-01-08 19:35:33</t>
        </is>
      </c>
      <c r="AI33" t="inlineStr">
        <is>
          <t>754ca7bec29f95351d5cefde12319a10</t>
        </is>
      </c>
      <c r="AJ33" t="inlineStr">
        <is>
          <t>2025-01-08</t>
        </is>
      </c>
      <c r="AK33" t="inlineStr">
        <is>
          <t>10</t>
        </is>
      </c>
      <c r="AL33" t="inlineStr">
        <is>
          <t>---</t>
        </is>
      </c>
      <c r="AM33" t="inlineStr">
        <is>
          <t>1</t>
        </is>
      </c>
      <c r="AN33" t="inlineStr">
        <is>
          <t>---</t>
        </is>
      </c>
      <c r="AO33" t="inlineStr">
        <is>
          <t>1</t>
        </is>
      </c>
      <c r="AP33" t="inlineStr">
        <is>
          <t>1</t>
        </is>
      </c>
      <c r="AQ33" t="inlineStr"/>
      <c r="AR33" t="inlineStr"/>
      <c r="AS33" t="inlineStr"/>
      <c r="AT33" t="inlineStr"/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inlineStr">
        <is>
          <t>---</t>
        </is>
      </c>
      <c r="BA33" t="inlineStr">
        <is>
          <t>754ca7bec29f95351d5cefde12319a10</t>
        </is>
      </c>
      <c r="BB33" t="inlineStr">
        <is>
          <t>http://openrosa.org/formdesigner/0B48E039-1E80-49A7-AC24-732B6E788E39</t>
        </is>
      </c>
      <c r="BC33" t="inlineStr">
        <is>
          <t>Ration et autres visites</t>
        </is>
      </c>
      <c r="BD33" t="inlineStr">
        <is>
          <t>CommCare Android, version "2.54.1"(467561). App v15929. CommCare Version 2.54.1. Build 467561, built on: 2024-10-25</t>
        </is>
      </c>
      <c r="BE33" t="inlineStr">
        <is>
          <t>commcare_808796cd-33b0-4127-827b-be4077a90425</t>
        </is>
      </c>
      <c r="BF33" t="inlineStr"/>
      <c r="BG33" t="inlineStr">
        <is>
          <t>f13d8149fc6d39ebe86af18272310ff9</t>
        </is>
      </c>
      <c r="BH33" t="inlineStr">
        <is>
          <t>30258f4a77704b55a9a2714350441cbb</t>
        </is>
      </c>
      <c r="BI33" t="inlineStr">
        <is>
          <t>15246</t>
        </is>
      </c>
      <c r="BJ33" t="inlineStr">
        <is>
          <t>XFormInstance</t>
        </is>
      </c>
      <c r="BK33" t="inlineStr">
        <is>
          <t>9b0feea0cdf711ef880ef9cccb2417e2</t>
        </is>
      </c>
      <c r="BL33" t="b">
        <v>0</v>
      </c>
      <c r="BM33" t="inlineStr">
        <is>
          <t>---</t>
        </is>
      </c>
      <c r="BN33" t="inlineStr">
        <is>
          <t>190.102.76.52</t>
        </is>
      </c>
      <c r="BO33" t="inlineStr">
        <is>
          <t>Bonheur Rose Naika</t>
        </is>
      </c>
    </row>
    <row r="34">
      <c r="A34" t="inlineStr">
        <is>
          <t>32</t>
        </is>
      </c>
      <c r="B34" t="inlineStr">
        <is>
          <t>6b8567ec-2482-46c6-adb6-00dc42463c54</t>
        </is>
      </c>
      <c r="C34" t="inlineStr">
        <is>
          <t>2025-01-08</t>
        </is>
      </c>
      <c r="D34" t="inlineStr">
        <is>
          <t>3 7</t>
        </is>
      </c>
      <c r="E34" t="inlineStr">
        <is>
          <t>---</t>
        </is>
      </c>
      <c r="F34" t="inlineStr">
        <is>
          <t>0</t>
        </is>
      </c>
      <c r="G34" t="inlineStr">
        <is>
          <t>---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---</t>
        </is>
      </c>
      <c r="L34" t="inlineStr">
        <is>
          <t>---</t>
        </is>
      </c>
      <c r="M34" t="inlineStr">
        <is>
          <t>---</t>
        </is>
      </c>
      <c r="N34" t="inlineStr">
        <is>
          <t>---</t>
        </is>
      </c>
      <c r="O34" t="inlineStr">
        <is>
          <t>---</t>
        </is>
      </c>
      <c r="P34" t="inlineStr">
        <is>
          <t>---</t>
        </is>
      </c>
      <c r="Q34" t="inlineStr">
        <is>
          <t>---</t>
        </is>
      </c>
      <c r="R34" t="inlineStr"/>
      <c r="S34" t="inlineStr"/>
      <c r="T34" t="inlineStr"/>
      <c r="U34" t="inlineStr"/>
      <c r="V34" t="inlineStr"/>
      <c r="W34" t="inlineStr"/>
      <c r="X34" t="inlineStr">
        <is>
          <t>PDP/CMEB/PED00615</t>
        </is>
      </c>
      <c r="Y34" t="inlineStr">
        <is>
          <t>PDP/CMEB/PED00615</t>
        </is>
      </c>
      <c r="Z34" t="inlineStr">
        <is>
          <t>2025-01-08 22:48:12</t>
        </is>
      </c>
      <c r="AA34" t="inlineStr">
        <is>
          <t>2025-01-08 22:47:56</t>
        </is>
      </c>
      <c r="AB34" t="inlineStr">
        <is>
          <t>5guerlande</t>
        </is>
      </c>
      <c r="AC34" t="inlineStr">
        <is>
          <t>2025-01-08 23:06:24</t>
        </is>
      </c>
      <c r="AD34" s="1" t="inlineStr">
        <is>
          <t>https://www.commcarehq.org/a/caris-test/reports/form_data/6b8567ec-2482-46c6-adb6-00dc42463c54/</t>
        </is>
      </c>
      <c r="AE34" t="inlineStr">
        <is>
          <t>---</t>
        </is>
      </c>
      <c r="AF34" t="inlineStr">
        <is>
          <t>3c5a623af057e23a32ae4000_32950</t>
        </is>
      </c>
      <c r="AG34" t="inlineStr">
        <is>
          <t>OK</t>
        </is>
      </c>
      <c r="AH34" t="inlineStr">
        <is>
          <t>2025-01-08 22:48:12</t>
        </is>
      </c>
      <c r="AI34" t="inlineStr">
        <is>
          <t>1b52563f66be7b3d0843fa02f8f5a965</t>
        </is>
      </c>
      <c r="AJ34" t="inlineStr">
        <is>
          <t>2025-01-08</t>
        </is>
      </c>
      <c r="AK34" t="inlineStr">
        <is>
          <t>3 7</t>
        </is>
      </c>
      <c r="AL34" t="inlineStr">
        <is>
          <t>---</t>
        </is>
      </c>
      <c r="AM34" t="inlineStr">
        <is>
          <t>0</t>
        </is>
      </c>
      <c r="AN34" t="inlineStr">
        <is>
          <t>---</t>
        </is>
      </c>
      <c r="AO34" t="inlineStr">
        <is>
          <t>1</t>
        </is>
      </c>
      <c r="AP34" t="inlineStr">
        <is>
          <t>1</t>
        </is>
      </c>
      <c r="AQ34" t="inlineStr"/>
      <c r="AR34" t="inlineStr"/>
      <c r="AS34" t="inlineStr"/>
      <c r="AT34" t="inlineStr"/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inlineStr">
        <is>
          <t>---</t>
        </is>
      </c>
      <c r="BA34" t="inlineStr">
        <is>
          <t>1b52563f66be7b3d0843fa02f8f5a965</t>
        </is>
      </c>
      <c r="BB34" t="inlineStr">
        <is>
          <t>http://openrosa.org/formdesigner/0B48E039-1E80-49A7-AC24-732B6E788E39</t>
        </is>
      </c>
      <c r="BC34" t="inlineStr">
        <is>
          <t>Ration et autres visites</t>
        </is>
      </c>
      <c r="BD34" t="inlineStr">
        <is>
          <t>CommCare Android, version "2.54.1"(467561). App v15929. CommCare Version 2.54.1. Build 467561, built on: 2024-10-25</t>
        </is>
      </c>
      <c r="BE34" t="inlineStr">
        <is>
          <t>commcare_8cc0a821-6123-47ba-bfc9-44547f89f64e</t>
        </is>
      </c>
      <c r="BF34" t="inlineStr">
        <is>
          <t>19.9488461 -72.8198545 -42.7 8.6</t>
        </is>
      </c>
      <c r="BG34" t="inlineStr">
        <is>
          <t>f13d8149fc6d39ebe86af18272310ff9</t>
        </is>
      </c>
      <c r="BH34" t="inlineStr">
        <is>
          <t>30258f4a77704b55a9a2714350441cbb</t>
        </is>
      </c>
      <c r="BI34" t="inlineStr">
        <is>
          <t>15246</t>
        </is>
      </c>
      <c r="BJ34" t="inlineStr">
        <is>
          <t>XFormInstance</t>
        </is>
      </c>
      <c r="BK34" t="inlineStr">
        <is>
          <t>66eb9d0ecdf711ef9c85f399dbb46855</t>
        </is>
      </c>
      <c r="BL34" t="b">
        <v>0</v>
      </c>
      <c r="BM34" t="inlineStr">
        <is>
          <t>---</t>
        </is>
      </c>
      <c r="BN34" t="inlineStr">
        <is>
          <t>200.113.253.173</t>
        </is>
      </c>
      <c r="BO34" t="inlineStr">
        <is>
          <t>Dachenica Brave</t>
        </is>
      </c>
    </row>
    <row r="35">
      <c r="A35" t="inlineStr">
        <is>
          <t>33</t>
        </is>
      </c>
      <c r="B35" t="inlineStr">
        <is>
          <t>edaa26a2-bc2b-43ea-bed0-10631d3ee8a4</t>
        </is>
      </c>
      <c r="C35" t="inlineStr">
        <is>
          <t>2025-01-08</t>
        </is>
      </c>
      <c r="D35" t="inlineStr">
        <is>
          <t>7</t>
        </is>
      </c>
      <c r="E35" t="inlineStr">
        <is>
          <t>---</t>
        </is>
      </c>
      <c r="F35" t="inlineStr">
        <is>
          <t>0</t>
        </is>
      </c>
      <c r="G35" t="inlineStr">
        <is>
          <t>---</t>
        </is>
      </c>
      <c r="H35" t="inlineStr">
        <is>
          <t>1</t>
        </is>
      </c>
      <c r="I35" t="inlineStr">
        <is>
          <t>1</t>
        </is>
      </c>
      <c r="J35" t="inlineStr">
        <is>
          <t>4</t>
        </is>
      </c>
      <c r="K35" t="inlineStr">
        <is>
          <t>---</t>
        </is>
      </c>
      <c r="L35" t="inlineStr">
        <is>
          <t>---</t>
        </is>
      </c>
      <c r="M35" t="inlineStr">
        <is>
          <t>---</t>
        </is>
      </c>
      <c r="N35" t="inlineStr">
        <is>
          <t>---</t>
        </is>
      </c>
      <c r="O35" t="inlineStr">
        <is>
          <t>---</t>
        </is>
      </c>
      <c r="P35" t="inlineStr">
        <is>
          <t>---</t>
        </is>
      </c>
      <c r="Q35" t="inlineStr">
        <is>
          <t>---</t>
        </is>
      </c>
      <c r="R35" t="inlineStr"/>
      <c r="S35" t="inlineStr"/>
      <c r="T35" t="inlineStr"/>
      <c r="U35" t="inlineStr"/>
      <c r="V35" t="inlineStr"/>
      <c r="W35" t="inlineStr"/>
      <c r="X35" t="inlineStr">
        <is>
          <t>PDP/CMEB/ST04912</t>
        </is>
      </c>
      <c r="Y35" t="inlineStr">
        <is>
          <t>PDP/CMEB/ST04912</t>
        </is>
      </c>
      <c r="Z35" t="inlineStr">
        <is>
          <t>2025-01-08 22:49:03</t>
        </is>
      </c>
      <c r="AA35" t="inlineStr">
        <is>
          <t>2025-01-08 22:48:51</t>
        </is>
      </c>
      <c r="AB35" t="inlineStr">
        <is>
          <t>5guerlande</t>
        </is>
      </c>
      <c r="AC35" t="inlineStr">
        <is>
          <t>2025-01-08 23:06:26</t>
        </is>
      </c>
      <c r="AD35" s="1" t="inlineStr">
        <is>
          <t>https://www.commcarehq.org/a/caris-test/reports/form_data/edaa26a2-bc2b-43ea-bed0-10631d3ee8a4/</t>
        </is>
      </c>
      <c r="AE35" t="inlineStr">
        <is>
          <t>---</t>
        </is>
      </c>
      <c r="AF35" t="inlineStr">
        <is>
          <t>3c5a623af057e23a32ae4000_105843</t>
        </is>
      </c>
      <c r="AG35" t="inlineStr">
        <is>
          <t>---</t>
        </is>
      </c>
      <c r="AH35" t="inlineStr">
        <is>
          <t>2025-01-08 22:49:03</t>
        </is>
      </c>
      <c r="AI35" t="inlineStr">
        <is>
          <t>1b52563f66be7b3d0843fa02f8f5a965</t>
        </is>
      </c>
      <c r="AJ35" t="inlineStr">
        <is>
          <t>2025-01-08</t>
        </is>
      </c>
      <c r="AK35" t="inlineStr">
        <is>
          <t>7</t>
        </is>
      </c>
      <c r="AL35" t="inlineStr">
        <is>
          <t>---</t>
        </is>
      </c>
      <c r="AM35" t="inlineStr">
        <is>
          <t>0</t>
        </is>
      </c>
      <c r="AN35" t="inlineStr">
        <is>
          <t>---</t>
        </is>
      </c>
      <c r="AO35" t="inlineStr">
        <is>
          <t>1</t>
        </is>
      </c>
      <c r="AP35" t="inlineStr">
        <is>
          <t>1</t>
        </is>
      </c>
      <c r="AQ35" t="inlineStr"/>
      <c r="AR35" t="inlineStr"/>
      <c r="AS35" t="inlineStr"/>
      <c r="AT35" t="inlineStr"/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inlineStr">
        <is>
          <t>---</t>
        </is>
      </c>
      <c r="BA35" t="inlineStr">
        <is>
          <t>1b52563f66be7b3d0843fa02f8f5a965</t>
        </is>
      </c>
      <c r="BB35" t="inlineStr">
        <is>
          <t>http://openrosa.org/formdesigner/0B48E039-1E80-49A7-AC24-732B6E788E39</t>
        </is>
      </c>
      <c r="BC35" t="inlineStr">
        <is>
          <t>Ration et autres visites</t>
        </is>
      </c>
      <c r="BD35" t="inlineStr">
        <is>
          <t>CommCare Android, version "2.54.1"(467561). App v15929. CommCare Version 2.54.1. Build 467561, built on: 2024-10-25</t>
        </is>
      </c>
      <c r="BE35" t="inlineStr">
        <is>
          <t>commcare_8cc0a821-6123-47ba-bfc9-44547f89f64e</t>
        </is>
      </c>
      <c r="BF35" t="inlineStr">
        <is>
          <t>19.9490349 -72.8199517 -42.41 9.3</t>
        </is>
      </c>
      <c r="BG35" t="inlineStr">
        <is>
          <t>f13d8149fc6d39ebe86af18272310ff9</t>
        </is>
      </c>
      <c r="BH35" t="inlineStr">
        <is>
          <t>30258f4a77704b55a9a2714350441cbb</t>
        </is>
      </c>
      <c r="BI35" t="inlineStr">
        <is>
          <t>15246</t>
        </is>
      </c>
      <c r="BJ35" t="inlineStr">
        <is>
          <t>XFormInstance</t>
        </is>
      </c>
      <c r="BK35" t="inlineStr">
        <is>
          <t>66eb9d0ecdf711ef9c85f399dbb46855</t>
        </is>
      </c>
      <c r="BL35" t="b">
        <v>0</v>
      </c>
      <c r="BM35" t="inlineStr">
        <is>
          <t>---</t>
        </is>
      </c>
      <c r="BN35" t="inlineStr">
        <is>
          <t>200.113.253.173</t>
        </is>
      </c>
      <c r="BO35" t="inlineStr">
        <is>
          <t>Steevens François</t>
        </is>
      </c>
    </row>
    <row r="36">
      <c r="A36" t="inlineStr">
        <is>
          <t>34</t>
        </is>
      </c>
      <c r="B36" t="inlineStr">
        <is>
          <t>7d3e89ba-be7a-4df7-9116-34f4f4acb2d9</t>
        </is>
      </c>
      <c r="C36" t="inlineStr">
        <is>
          <t>2025-01-08</t>
        </is>
      </c>
      <c r="D36" t="inlineStr">
        <is>
          <t>3 7</t>
        </is>
      </c>
      <c r="E36" t="inlineStr">
        <is>
          <t>---</t>
        </is>
      </c>
      <c r="F36" t="inlineStr">
        <is>
          <t>0</t>
        </is>
      </c>
      <c r="G36" t="inlineStr">
        <is>
          <t>---</t>
        </is>
      </c>
      <c r="H36" t="inlineStr">
        <is>
          <t>1</t>
        </is>
      </c>
      <c r="I36" t="inlineStr">
        <is>
          <t>1</t>
        </is>
      </c>
      <c r="J36" t="inlineStr">
        <is>
          <t>3</t>
        </is>
      </c>
      <c r="K36" t="inlineStr">
        <is>
          <t>---</t>
        </is>
      </c>
      <c r="L36" t="inlineStr">
        <is>
          <t>---</t>
        </is>
      </c>
      <c r="M36" t="inlineStr">
        <is>
          <t>---</t>
        </is>
      </c>
      <c r="N36" t="inlineStr">
        <is>
          <t>---</t>
        </is>
      </c>
      <c r="O36" t="inlineStr">
        <is>
          <t>---</t>
        </is>
      </c>
      <c r="P36" t="inlineStr">
        <is>
          <t>---</t>
        </is>
      </c>
      <c r="Q36" t="inlineStr">
        <is>
          <t>---</t>
        </is>
      </c>
      <c r="R36" t="inlineStr"/>
      <c r="S36" t="inlineStr"/>
      <c r="T36" t="inlineStr"/>
      <c r="U36" t="inlineStr"/>
      <c r="V36" t="inlineStr"/>
      <c r="W36" t="inlineStr"/>
      <c r="X36" t="inlineStr">
        <is>
          <t>PDP/CMEB/PED00666</t>
        </is>
      </c>
      <c r="Y36" t="inlineStr">
        <is>
          <t>PDP/CMEB/PED00666</t>
        </is>
      </c>
      <c r="Z36" t="inlineStr">
        <is>
          <t>2025-01-08 23:06:59</t>
        </is>
      </c>
      <c r="AA36" t="inlineStr">
        <is>
          <t>2025-01-08 23:06:45</t>
        </is>
      </c>
      <c r="AB36" t="inlineStr">
        <is>
          <t>5guerlande</t>
        </is>
      </c>
      <c r="AC36" t="inlineStr">
        <is>
          <t>2025-01-08 23:06:29</t>
        </is>
      </c>
      <c r="AD36" s="1" t="inlineStr">
        <is>
          <t>https://www.commcarehq.org/a/caris-test/reports/form_data/7d3e89ba-be7a-4df7-9116-34f4f4acb2d9/</t>
        </is>
      </c>
      <c r="AE36" t="inlineStr">
        <is>
          <t>---</t>
        </is>
      </c>
      <c r="AF36" t="inlineStr">
        <is>
          <t>3c5a623af057e23a32ae4000_37330</t>
        </is>
      </c>
      <c r="AG36" t="inlineStr">
        <is>
          <t>OK</t>
        </is>
      </c>
      <c r="AH36" t="inlineStr">
        <is>
          <t>2025-01-08 23:06:59</t>
        </is>
      </c>
      <c r="AI36" t="inlineStr">
        <is>
          <t>1b52563f66be7b3d0843fa02f8f5a965</t>
        </is>
      </c>
      <c r="AJ36" t="inlineStr">
        <is>
          <t>2025-01-08</t>
        </is>
      </c>
      <c r="AK36" t="inlineStr">
        <is>
          <t>3 7</t>
        </is>
      </c>
      <c r="AL36" t="inlineStr">
        <is>
          <t>---</t>
        </is>
      </c>
      <c r="AM36" t="inlineStr">
        <is>
          <t>0</t>
        </is>
      </c>
      <c r="AN36" t="inlineStr">
        <is>
          <t>---</t>
        </is>
      </c>
      <c r="AO36" t="inlineStr">
        <is>
          <t>1</t>
        </is>
      </c>
      <c r="AP36" t="inlineStr">
        <is>
          <t>1</t>
        </is>
      </c>
      <c r="AQ36" t="inlineStr"/>
      <c r="AR36" t="inlineStr"/>
      <c r="AS36" t="inlineStr"/>
      <c r="AT36" t="inlineStr"/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inlineStr">
        <is>
          <t>---</t>
        </is>
      </c>
      <c r="BA36" t="inlineStr">
        <is>
          <t>1b52563f66be7b3d0843fa02f8f5a965</t>
        </is>
      </c>
      <c r="BB36" t="inlineStr">
        <is>
          <t>http://openrosa.org/formdesigner/0B48E039-1E80-49A7-AC24-732B6E788E39</t>
        </is>
      </c>
      <c r="BC36" t="inlineStr">
        <is>
          <t>Ration et autres visites</t>
        </is>
      </c>
      <c r="BD36" t="inlineStr">
        <is>
          <t>CommCare Android, version "2.54.1"(467561). App v15929. CommCare Version 2.54.1. Build 467561, built on: 2024-10-25</t>
        </is>
      </c>
      <c r="BE36" t="inlineStr">
        <is>
          <t>commcare_8cc0a821-6123-47ba-bfc9-44547f89f64e</t>
        </is>
      </c>
      <c r="BF36" t="inlineStr">
        <is>
          <t>19.94907 -72.8198196 -22.9 9.8</t>
        </is>
      </c>
      <c r="BG36" t="inlineStr">
        <is>
          <t>f13d8149fc6d39ebe86af18272310ff9</t>
        </is>
      </c>
      <c r="BH36" t="inlineStr">
        <is>
          <t>30258f4a77704b55a9a2714350441cbb</t>
        </is>
      </c>
      <c r="BI36" t="inlineStr">
        <is>
          <t>15246</t>
        </is>
      </c>
      <c r="BJ36" t="inlineStr">
        <is>
          <t>XFormInstance</t>
        </is>
      </c>
      <c r="BK36" t="inlineStr">
        <is>
          <t>66eb9d0ecdf711ef9c85f399dbb46855</t>
        </is>
      </c>
      <c r="BL36" t="b">
        <v>0</v>
      </c>
      <c r="BM36" t="inlineStr">
        <is>
          <t>---</t>
        </is>
      </c>
      <c r="BN36" t="inlineStr">
        <is>
          <t>200.113.253.173</t>
        </is>
      </c>
      <c r="BO36" t="inlineStr">
        <is>
          <t>Woodarah Louissaint</t>
        </is>
      </c>
    </row>
    <row r="37">
      <c r="A37" t="inlineStr">
        <is>
          <t>35</t>
        </is>
      </c>
      <c r="B37" t="inlineStr">
        <is>
          <t>d3e2b240-2a88-4208-9bde-427444ff45f1</t>
        </is>
      </c>
      <c r="C37" t="inlineStr">
        <is>
          <t>2025-01-08</t>
        </is>
      </c>
      <c r="D37" t="inlineStr">
        <is>
          <t>3</t>
        </is>
      </c>
      <c r="E37" t="inlineStr">
        <is>
          <t>---</t>
        </is>
      </c>
      <c r="F37" t="inlineStr">
        <is>
          <t>0</t>
        </is>
      </c>
      <c r="G37" t="inlineStr">
        <is>
          <t>---</t>
        </is>
      </c>
      <c r="H37" t="inlineStr">
        <is>
          <t>1</t>
        </is>
      </c>
      <c r="I37" t="inlineStr">
        <is>
          <t>0</t>
        </is>
      </c>
      <c r="J37" t="inlineStr">
        <is>
          <t>---</t>
        </is>
      </c>
      <c r="K37" t="inlineStr">
        <is>
          <t>---</t>
        </is>
      </c>
      <c r="L37" t="inlineStr">
        <is>
          <t>---</t>
        </is>
      </c>
      <c r="M37" t="inlineStr">
        <is>
          <t>---</t>
        </is>
      </c>
      <c r="N37" t="inlineStr">
        <is>
          <t>---</t>
        </is>
      </c>
      <c r="O37" t="inlineStr">
        <is>
          <t>---</t>
        </is>
      </c>
      <c r="P37" t="inlineStr">
        <is>
          <t>---</t>
        </is>
      </c>
      <c r="Q37" t="inlineStr">
        <is>
          <t>---</t>
        </is>
      </c>
      <c r="R37" t="inlineStr">
        <is>
          <t>---</t>
        </is>
      </c>
      <c r="S37" t="inlineStr">
        <is>
          <t>---</t>
        </is>
      </c>
      <c r="T37" t="inlineStr">
        <is>
          <t>---</t>
        </is>
      </c>
      <c r="U37" t="inlineStr">
        <is>
          <t>---</t>
        </is>
      </c>
      <c r="V37" t="inlineStr">
        <is>
          <t>---</t>
        </is>
      </c>
      <c r="W37" t="inlineStr"/>
      <c r="X37" t="inlineStr">
        <is>
          <t>GON/CDIR/PED00217</t>
        </is>
      </c>
      <c r="Y37" t="inlineStr">
        <is>
          <t>GON/CDIR/PED00217</t>
        </is>
      </c>
      <c r="Z37" t="inlineStr">
        <is>
          <t>2025-01-09 00:14:35</t>
        </is>
      </c>
      <c r="AA37" t="inlineStr">
        <is>
          <t>2025-01-09 00:13:14</t>
        </is>
      </c>
      <c r="AB37" t="inlineStr">
        <is>
          <t>6cheranor</t>
        </is>
      </c>
      <c r="AC37" t="inlineStr">
        <is>
          <t>2025-01-09 00:14:40</t>
        </is>
      </c>
      <c r="AD37" s="1" t="inlineStr">
        <is>
          <t>https://www.commcarehq.org/a/caris-test/reports/form_data/d3e2b240-2a88-4208-9bde-427444ff45f1/</t>
        </is>
      </c>
      <c r="AE37" t="inlineStr">
        <is>
          <t>---</t>
        </is>
      </c>
      <c r="AF37" t="inlineStr">
        <is>
          <t>3c5a623af057e23a32ae4000_46826</t>
        </is>
      </c>
      <c r="AG37" t="inlineStr">
        <is>
          <t>OK</t>
        </is>
      </c>
      <c r="AH37" t="inlineStr">
        <is>
          <t>2025-01-09 00:14:35</t>
        </is>
      </c>
      <c r="AI37" t="inlineStr">
        <is>
          <t>29b7f1edbe6082f038dd4ec8d0ae7a9d</t>
        </is>
      </c>
      <c r="AJ37" t="inlineStr">
        <is>
          <t>2025-01-08</t>
        </is>
      </c>
      <c r="AK37" t="inlineStr">
        <is>
          <t>3</t>
        </is>
      </c>
      <c r="AL37" t="inlineStr">
        <is>
          <t>---</t>
        </is>
      </c>
      <c r="AM37" t="inlineStr">
        <is>
          <t>0</t>
        </is>
      </c>
      <c r="AN37" t="inlineStr">
        <is>
          <t>---</t>
        </is>
      </c>
      <c r="AO37" t="inlineStr">
        <is>
          <t>1</t>
        </is>
      </c>
      <c r="AP37" t="inlineStr">
        <is>
          <t>0</t>
        </is>
      </c>
      <c r="AQ37" t="inlineStr">
        <is>
          <t>---</t>
        </is>
      </c>
      <c r="AR37" t="inlineStr">
        <is>
          <t>---</t>
        </is>
      </c>
      <c r="AS37" t="inlineStr">
        <is>
          <t>---</t>
        </is>
      </c>
      <c r="AT37" t="inlineStr"/>
      <c r="AU37" t="inlineStr">
        <is>
          <t>---</t>
        </is>
      </c>
      <c r="AV37" t="inlineStr">
        <is>
          <t>---</t>
        </is>
      </c>
      <c r="AW37" t="inlineStr">
        <is>
          <t>---</t>
        </is>
      </c>
      <c r="AX37" t="inlineStr">
        <is>
          <t>---</t>
        </is>
      </c>
      <c r="AY37" t="inlineStr">
        <is>
          <t>---</t>
        </is>
      </c>
      <c r="AZ37" t="inlineStr">
        <is>
          <t>---</t>
        </is>
      </c>
      <c r="BA37" t="inlineStr">
        <is>
          <t>29b7f1edbe6082f038dd4ec8d0ae7a9d</t>
        </is>
      </c>
      <c r="BB37" t="inlineStr">
        <is>
          <t>http://openrosa.org/formdesigner/0B48E039-1E80-49A7-AC24-732B6E788E39</t>
        </is>
      </c>
      <c r="BC37" t="inlineStr">
        <is>
          <t>Ration et autres visites</t>
        </is>
      </c>
      <c r="BD37" t="inlineStr">
        <is>
          <t>CommCare Android, version "2.54.1"(467561). App v15929. CommCare Version 2.54.1. Build 467561, built on: 2024-10-25</t>
        </is>
      </c>
      <c r="BE37" t="inlineStr">
        <is>
          <t>commcare_e5a4e59a-31e9-47c0-99a3-baf23089b238</t>
        </is>
      </c>
      <c r="BF37" t="inlineStr"/>
      <c r="BG37" t="inlineStr">
        <is>
          <t>f13d8149fc6d39ebe86af18272310ff9</t>
        </is>
      </c>
      <c r="BH37" t="inlineStr">
        <is>
          <t>30258f4a77704b55a9a2714350441cbb</t>
        </is>
      </c>
      <c r="BI37" t="inlineStr">
        <is>
          <t>15246</t>
        </is>
      </c>
      <c r="BJ37" t="inlineStr">
        <is>
          <t>XFormInstance</t>
        </is>
      </c>
      <c r="BK37" t="inlineStr">
        <is>
          <t>ae528935cdc211efbce585606e6ffa00</t>
        </is>
      </c>
      <c r="BL37" t="b">
        <v>0</v>
      </c>
      <c r="BM37" t="inlineStr">
        <is>
          <t>---</t>
        </is>
      </c>
      <c r="BN37" t="inlineStr">
        <is>
          <t>200.113.238.95</t>
        </is>
      </c>
      <c r="BO37" t="inlineStr">
        <is>
          <t>Jordens Mith Fils-Aimé</t>
        </is>
      </c>
    </row>
    <row r="38">
      <c r="A38" t="inlineStr">
        <is>
          <t>36</t>
        </is>
      </c>
      <c r="B38" t="inlineStr">
        <is>
          <t>b7ac1cfe-d534-4692-8be3-22ce69ea4dbd</t>
        </is>
      </c>
      <c r="C38" t="inlineStr">
        <is>
          <t>2025-01-08</t>
        </is>
      </c>
      <c r="D38" t="inlineStr">
        <is>
          <t>3</t>
        </is>
      </c>
      <c r="E38" t="inlineStr">
        <is>
          <t>---</t>
        </is>
      </c>
      <c r="F38" t="inlineStr">
        <is>
          <t>0</t>
        </is>
      </c>
      <c r="G38" t="inlineStr">
        <is>
          <t>---</t>
        </is>
      </c>
      <c r="H38" t="inlineStr">
        <is>
          <t>1</t>
        </is>
      </c>
      <c r="I38" t="inlineStr">
        <is>
          <t>1</t>
        </is>
      </c>
      <c r="J38" t="inlineStr"/>
      <c r="K38" t="inlineStr">
        <is>
          <t>---</t>
        </is>
      </c>
      <c r="L38" t="inlineStr">
        <is>
          <t>---</t>
        </is>
      </c>
      <c r="M38" t="inlineStr">
        <is>
          <t>---</t>
        </is>
      </c>
      <c r="N38" t="inlineStr">
        <is>
          <t>---</t>
        </is>
      </c>
      <c r="O38" t="inlineStr">
        <is>
          <t>---</t>
        </is>
      </c>
      <c r="P38" t="inlineStr">
        <is>
          <t>---</t>
        </is>
      </c>
      <c r="Q38" t="inlineStr">
        <is>
          <t>---</t>
        </is>
      </c>
      <c r="R38" t="inlineStr"/>
      <c r="S38" t="inlineStr"/>
      <c r="T38" t="inlineStr"/>
      <c r="U38" t="inlineStr"/>
      <c r="V38" t="inlineStr"/>
      <c r="W38" t="inlineStr"/>
      <c r="X38" t="inlineStr">
        <is>
          <t>GON/CDIR/PED00233</t>
        </is>
      </c>
      <c r="Y38" t="inlineStr">
        <is>
          <t>GON/CDIR/PED00233</t>
        </is>
      </c>
      <c r="Z38" t="inlineStr">
        <is>
          <t>2025-01-09 00:15:17</t>
        </is>
      </c>
      <c r="AA38" t="inlineStr">
        <is>
          <t>2025-01-09 00:15:04</t>
        </is>
      </c>
      <c r="AB38" t="inlineStr">
        <is>
          <t>6cheranor</t>
        </is>
      </c>
      <c r="AC38" t="inlineStr">
        <is>
          <t>2025-01-09 00:15:20</t>
        </is>
      </c>
      <c r="AD38" s="1" t="inlineStr">
        <is>
          <t>https://www.commcarehq.org/a/caris-test/reports/form_data/b7ac1cfe-d534-4692-8be3-22ce69ea4dbd/</t>
        </is>
      </c>
      <c r="AE38" t="inlineStr">
        <is>
          <t>---</t>
        </is>
      </c>
      <c r="AF38" t="inlineStr">
        <is>
          <t>3c5a623af057e23a32ae4000_50037</t>
        </is>
      </c>
      <c r="AG38" t="inlineStr">
        <is>
          <t>OK</t>
        </is>
      </c>
      <c r="AH38" t="inlineStr">
        <is>
          <t>2025-01-09 00:15:17</t>
        </is>
      </c>
      <c r="AI38" t="inlineStr">
        <is>
          <t>29b7f1edbe6082f038dd4ec8d0ae7a9d</t>
        </is>
      </c>
      <c r="AJ38" t="inlineStr">
        <is>
          <t>2025-01-08</t>
        </is>
      </c>
      <c r="AK38" t="inlineStr">
        <is>
          <t>3</t>
        </is>
      </c>
      <c r="AL38" t="inlineStr">
        <is>
          <t>---</t>
        </is>
      </c>
      <c r="AM38" t="inlineStr">
        <is>
          <t>0</t>
        </is>
      </c>
      <c r="AN38" t="inlineStr">
        <is>
          <t>---</t>
        </is>
      </c>
      <c r="AO38" t="inlineStr">
        <is>
          <t>1</t>
        </is>
      </c>
      <c r="AP38" t="inlineStr">
        <is>
          <t>1</t>
        </is>
      </c>
      <c r="AQ38" t="inlineStr"/>
      <c r="AR38" t="inlineStr"/>
      <c r="AS38" t="inlineStr"/>
      <c r="AT38" t="inlineStr"/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inlineStr">
        <is>
          <t>---</t>
        </is>
      </c>
      <c r="BA38" t="inlineStr">
        <is>
          <t>29b7f1edbe6082f038dd4ec8d0ae7a9d</t>
        </is>
      </c>
      <c r="BB38" t="inlineStr">
        <is>
          <t>http://openrosa.org/formdesigner/0B48E039-1E80-49A7-AC24-732B6E788E39</t>
        </is>
      </c>
      <c r="BC38" t="inlineStr">
        <is>
          <t>Ration et autres visites</t>
        </is>
      </c>
      <c r="BD38" t="inlineStr">
        <is>
          <t>CommCare Android, version "2.54.1"(467561). App v15929. CommCare Version 2.54.1. Build 467561, built on: 2024-10-25</t>
        </is>
      </c>
      <c r="BE38" t="inlineStr">
        <is>
          <t>commcare_e5a4e59a-31e9-47c0-99a3-baf23089b238</t>
        </is>
      </c>
      <c r="BF38" t="inlineStr"/>
      <c r="BG38" t="inlineStr">
        <is>
          <t>f13d8149fc6d39ebe86af18272310ff9</t>
        </is>
      </c>
      <c r="BH38" t="inlineStr">
        <is>
          <t>30258f4a77704b55a9a2714350441cbb</t>
        </is>
      </c>
      <c r="BI38" t="inlineStr">
        <is>
          <t>15246</t>
        </is>
      </c>
      <c r="BJ38" t="inlineStr">
        <is>
          <t>XFormInstance</t>
        </is>
      </c>
      <c r="BK38" t="inlineStr">
        <is>
          <t>ae528935cdc211efbce585606e6ffa00</t>
        </is>
      </c>
      <c r="BL38" t="b">
        <v>0</v>
      </c>
      <c r="BM38" t="inlineStr">
        <is>
          <t>---</t>
        </is>
      </c>
      <c r="BN38" t="inlineStr">
        <is>
          <t>200.113.238.95</t>
        </is>
      </c>
      <c r="BO38" t="inlineStr">
        <is>
          <t>Wilvens Alcida</t>
        </is>
      </c>
    </row>
    <row r="39">
      <c r="A39" t="inlineStr">
        <is>
          <t>37</t>
        </is>
      </c>
      <c r="B39" t="inlineStr">
        <is>
          <t>22639fc6-ba88-4b2f-ad9a-c21a9b8be3a1</t>
        </is>
      </c>
      <c r="C39" t="inlineStr">
        <is>
          <t>2025-01-08</t>
        </is>
      </c>
      <c r="D39" t="inlineStr">
        <is>
          <t>3</t>
        </is>
      </c>
      <c r="E39" t="inlineStr">
        <is>
          <t>---</t>
        </is>
      </c>
      <c r="F39" t="inlineStr">
        <is>
          <t>0</t>
        </is>
      </c>
      <c r="G39" t="inlineStr">
        <is>
          <t>---</t>
        </is>
      </c>
      <c r="H39" t="inlineStr">
        <is>
          <t>1</t>
        </is>
      </c>
      <c r="I39" t="inlineStr">
        <is>
          <t>0</t>
        </is>
      </c>
      <c r="J39" t="inlineStr">
        <is>
          <t>---</t>
        </is>
      </c>
      <c r="K39" t="inlineStr">
        <is>
          <t>---</t>
        </is>
      </c>
      <c r="L39" t="inlineStr">
        <is>
          <t>---</t>
        </is>
      </c>
      <c r="M39" t="inlineStr">
        <is>
          <t>---</t>
        </is>
      </c>
      <c r="N39" t="inlineStr">
        <is>
          <t>---</t>
        </is>
      </c>
      <c r="O39" t="inlineStr">
        <is>
          <t>---</t>
        </is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inlineStr"/>
      <c r="X39" t="inlineStr">
        <is>
          <t>GON/CDIR/ST01570</t>
        </is>
      </c>
      <c r="Y39" t="inlineStr">
        <is>
          <t>GON/CDIR/ST01570</t>
        </is>
      </c>
      <c r="Z39" t="inlineStr">
        <is>
          <t>2025-01-09 00:18:17</t>
        </is>
      </c>
      <c r="AA39" t="inlineStr">
        <is>
          <t>2025-01-09 00:17:54</t>
        </is>
      </c>
      <c r="AB39" t="inlineStr">
        <is>
          <t>6cheranor</t>
        </is>
      </c>
      <c r="AC39" t="inlineStr">
        <is>
          <t>2025-01-09 00:18:21</t>
        </is>
      </c>
      <c r="AD39" s="1" t="inlineStr">
        <is>
          <t>https://www.commcarehq.org/a/caris-test/reports/form_data/22639fc6-ba88-4b2f-ad9a-c21a9b8be3a1/</t>
        </is>
      </c>
      <c r="AE39" t="inlineStr">
        <is>
          <t>---</t>
        </is>
      </c>
      <c r="AF39" t="inlineStr">
        <is>
          <t>3c5a623af057e23a32ae4000_45077</t>
        </is>
      </c>
      <c r="AG39" t="inlineStr">
        <is>
          <t>OK</t>
        </is>
      </c>
      <c r="AH39" t="inlineStr">
        <is>
          <t>2025-01-09 00:18:17</t>
        </is>
      </c>
      <c r="AI39" t="inlineStr">
        <is>
          <t>29b7f1edbe6082f038dd4ec8d0ae7a9d</t>
        </is>
      </c>
      <c r="AJ39" t="inlineStr">
        <is>
          <t>2025-01-08</t>
        </is>
      </c>
      <c r="AK39" t="inlineStr">
        <is>
          <t>3</t>
        </is>
      </c>
      <c r="AL39" t="inlineStr">
        <is>
          <t>---</t>
        </is>
      </c>
      <c r="AM39" t="inlineStr">
        <is>
          <t>0</t>
        </is>
      </c>
      <c r="AN39" t="inlineStr">
        <is>
          <t>---</t>
        </is>
      </c>
      <c r="AO39" t="inlineStr">
        <is>
          <t>1</t>
        </is>
      </c>
      <c r="AP39" t="inlineStr">
        <is>
          <t>0</t>
        </is>
      </c>
      <c r="AQ39" t="inlineStr">
        <is>
          <t>---</t>
        </is>
      </c>
      <c r="AR39" t="inlineStr">
        <is>
          <t>---</t>
        </is>
      </c>
      <c r="AS39" t="inlineStr">
        <is>
          <t>---</t>
        </is>
      </c>
      <c r="AT39" t="inlineStr"/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inlineStr">
        <is>
          <t>---</t>
        </is>
      </c>
      <c r="BA39" t="inlineStr">
        <is>
          <t>29b7f1edbe6082f038dd4ec8d0ae7a9d</t>
        </is>
      </c>
      <c r="BB39" t="inlineStr">
        <is>
          <t>http://openrosa.org/formdesigner/0B48E039-1E80-49A7-AC24-732B6E788E39</t>
        </is>
      </c>
      <c r="BC39" t="inlineStr">
        <is>
          <t>Ration et autres visites</t>
        </is>
      </c>
      <c r="BD39" t="inlineStr">
        <is>
          <t>CommCare Android, version "2.54.1"(467561). App v15929. CommCare Version 2.54.1. Build 467561, built on: 2024-10-25</t>
        </is>
      </c>
      <c r="BE39" t="inlineStr">
        <is>
          <t>commcare_e5a4e59a-31e9-47c0-99a3-baf23089b238</t>
        </is>
      </c>
      <c r="BF39" t="inlineStr"/>
      <c r="BG39" t="inlineStr">
        <is>
          <t>f13d8149fc6d39ebe86af18272310ff9</t>
        </is>
      </c>
      <c r="BH39" t="inlineStr">
        <is>
          <t>30258f4a77704b55a9a2714350441cbb</t>
        </is>
      </c>
      <c r="BI39" t="inlineStr">
        <is>
          <t>15246</t>
        </is>
      </c>
      <c r="BJ39" t="inlineStr">
        <is>
          <t>XFormInstance</t>
        </is>
      </c>
      <c r="BK39" t="inlineStr">
        <is>
          <t>ae528935cdc211efbce585606e6ffa00</t>
        </is>
      </c>
      <c r="BL39" t="b">
        <v>0</v>
      </c>
      <c r="BM39" t="inlineStr">
        <is>
          <t>---</t>
        </is>
      </c>
      <c r="BN39" t="inlineStr">
        <is>
          <t>200.113.238.95</t>
        </is>
      </c>
      <c r="BO39" t="inlineStr">
        <is>
          <t>Bednaicka Jacques/ Prophète</t>
        </is>
      </c>
    </row>
    <row r="40">
      <c r="A40" t="inlineStr">
        <is>
          <t>38</t>
        </is>
      </c>
      <c r="B40" t="inlineStr">
        <is>
          <t>6c307b79-f3d5-41e5-899e-e56a95482296</t>
        </is>
      </c>
      <c r="C40" t="inlineStr">
        <is>
          <t>2025-01-08</t>
        </is>
      </c>
      <c r="D40" t="inlineStr">
        <is>
          <t>3</t>
        </is>
      </c>
      <c r="E40" t="inlineStr">
        <is>
          <t>---</t>
        </is>
      </c>
      <c r="F40" t="inlineStr">
        <is>
          <t>0</t>
        </is>
      </c>
      <c r="G40" t="inlineStr">
        <is>
          <t>---</t>
        </is>
      </c>
      <c r="H40" t="inlineStr">
        <is>
          <t>1</t>
        </is>
      </c>
      <c r="I40" t="inlineStr">
        <is>
          <t>0</t>
        </is>
      </c>
      <c r="J40" t="inlineStr">
        <is>
          <t>---</t>
        </is>
      </c>
      <c r="K40" t="inlineStr">
        <is>
          <t>---</t>
        </is>
      </c>
      <c r="L40" t="inlineStr">
        <is>
          <t>---</t>
        </is>
      </c>
      <c r="M40" t="inlineStr">
        <is>
          <t>---</t>
        </is>
      </c>
      <c r="N40" t="inlineStr">
        <is>
          <t>---</t>
        </is>
      </c>
      <c r="O40" t="inlineStr">
        <is>
          <t>---</t>
        </is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inlineStr"/>
      <c r="X40" t="inlineStr">
        <is>
          <t>GON/CDIR/PED00191</t>
        </is>
      </c>
      <c r="Y40" t="inlineStr">
        <is>
          <t>GON/CDIR/PED00191</t>
        </is>
      </c>
      <c r="Z40" t="inlineStr">
        <is>
          <t>2025-01-09 00:19:13</t>
        </is>
      </c>
      <c r="AA40" t="inlineStr">
        <is>
          <t>2025-01-09 00:18:53</t>
        </is>
      </c>
      <c r="AB40" t="inlineStr">
        <is>
          <t>6cheranor</t>
        </is>
      </c>
      <c r="AC40" t="inlineStr">
        <is>
          <t>2025-01-09 00:19:17</t>
        </is>
      </c>
      <c r="AD40" s="1" t="inlineStr">
        <is>
          <t>https://www.commcarehq.org/a/caris-test/reports/form_data/6c307b79-f3d5-41e5-899e-e56a95482296/</t>
        </is>
      </c>
      <c r="AE40" t="inlineStr">
        <is>
          <t>---</t>
        </is>
      </c>
      <c r="AF40" t="inlineStr">
        <is>
          <t>3c5a623af057e23a32ae4000_43433</t>
        </is>
      </c>
      <c r="AG40" t="inlineStr">
        <is>
          <t>OK</t>
        </is>
      </c>
      <c r="AH40" t="inlineStr">
        <is>
          <t>2025-01-09 00:19:13</t>
        </is>
      </c>
      <c r="AI40" t="inlineStr">
        <is>
          <t>29b7f1edbe6082f038dd4ec8d0ae7a9d</t>
        </is>
      </c>
      <c r="AJ40" t="inlineStr">
        <is>
          <t>2025-01-08</t>
        </is>
      </c>
      <c r="AK40" t="inlineStr">
        <is>
          <t>3</t>
        </is>
      </c>
      <c r="AL40" t="inlineStr">
        <is>
          <t>---</t>
        </is>
      </c>
      <c r="AM40" t="inlineStr">
        <is>
          <t>0</t>
        </is>
      </c>
      <c r="AN40" t="inlineStr">
        <is>
          <t>---</t>
        </is>
      </c>
      <c r="AO40" t="inlineStr">
        <is>
          <t>1</t>
        </is>
      </c>
      <c r="AP40" t="inlineStr">
        <is>
          <t>0</t>
        </is>
      </c>
      <c r="AQ40" t="inlineStr">
        <is>
          <t>---</t>
        </is>
      </c>
      <c r="AR40" t="inlineStr">
        <is>
          <t>---</t>
        </is>
      </c>
      <c r="AS40" t="inlineStr">
        <is>
          <t>---</t>
        </is>
      </c>
      <c r="AT40" t="inlineStr"/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inlineStr">
        <is>
          <t>---</t>
        </is>
      </c>
      <c r="BA40" t="inlineStr">
        <is>
          <t>29b7f1edbe6082f038dd4ec8d0ae7a9d</t>
        </is>
      </c>
      <c r="BB40" t="inlineStr">
        <is>
          <t>http://openrosa.org/formdesigner/0B48E039-1E80-49A7-AC24-732B6E788E39</t>
        </is>
      </c>
      <c r="BC40" t="inlineStr">
        <is>
          <t>Ration et autres visites</t>
        </is>
      </c>
      <c r="BD40" t="inlineStr">
        <is>
          <t>CommCare Android, version "2.54.1"(467561). App v15929. CommCare Version 2.54.1. Build 467561, built on: 2024-10-25</t>
        </is>
      </c>
      <c r="BE40" t="inlineStr">
        <is>
          <t>commcare_e5a4e59a-31e9-47c0-99a3-baf23089b238</t>
        </is>
      </c>
      <c r="BF40" t="inlineStr"/>
      <c r="BG40" t="inlineStr">
        <is>
          <t>f13d8149fc6d39ebe86af18272310ff9</t>
        </is>
      </c>
      <c r="BH40" t="inlineStr">
        <is>
          <t>30258f4a77704b55a9a2714350441cbb</t>
        </is>
      </c>
      <c r="BI40" t="inlineStr">
        <is>
          <t>15246</t>
        </is>
      </c>
      <c r="BJ40" t="inlineStr">
        <is>
          <t>XFormInstance</t>
        </is>
      </c>
      <c r="BK40" t="inlineStr">
        <is>
          <t>ae528935cdc211efbce585606e6ffa00</t>
        </is>
      </c>
      <c r="BL40" t="b">
        <v>0</v>
      </c>
      <c r="BM40" t="inlineStr">
        <is>
          <t>---</t>
        </is>
      </c>
      <c r="BN40" t="inlineStr">
        <is>
          <t>200.113.238.95</t>
        </is>
      </c>
      <c r="BO40" t="inlineStr">
        <is>
          <t>Marie-Flore Phanord</t>
        </is>
      </c>
    </row>
    <row r="41">
      <c r="A41" t="inlineStr">
        <is>
          <t>39</t>
        </is>
      </c>
      <c r="B41" t="inlineStr">
        <is>
          <t>51b36b25-01dc-4a58-a4a5-4fb5e1abff7a</t>
        </is>
      </c>
      <c r="C41" t="inlineStr">
        <is>
          <t>2025-01-08</t>
        </is>
      </c>
      <c r="D41" t="inlineStr">
        <is>
          <t>3</t>
        </is>
      </c>
      <c r="E41" t="inlineStr">
        <is>
          <t>---</t>
        </is>
      </c>
      <c r="F41" t="inlineStr">
        <is>
          <t>0</t>
        </is>
      </c>
      <c r="G41" t="inlineStr">
        <is>
          <t>---</t>
        </is>
      </c>
      <c r="H41" t="inlineStr">
        <is>
          <t>1</t>
        </is>
      </c>
      <c r="I41" t="inlineStr">
        <is>
          <t>0</t>
        </is>
      </c>
      <c r="J41" t="inlineStr">
        <is>
          <t>---</t>
        </is>
      </c>
      <c r="K41" t="inlineStr">
        <is>
          <t>---</t>
        </is>
      </c>
      <c r="L41" t="inlineStr">
        <is>
          <t>---</t>
        </is>
      </c>
      <c r="M41" t="inlineStr">
        <is>
          <t>---</t>
        </is>
      </c>
      <c r="N41" t="inlineStr">
        <is>
          <t>---</t>
        </is>
      </c>
      <c r="O41" t="inlineStr">
        <is>
          <t>---</t>
        </is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inlineStr"/>
      <c r="X41" t="inlineStr">
        <is>
          <t>CAP/CMSO/ST02065</t>
        </is>
      </c>
      <c r="Y41" t="inlineStr">
        <is>
          <t>CAP/CMSO/ST02065</t>
        </is>
      </c>
      <c r="Z41" t="inlineStr">
        <is>
          <t>2025-01-08 23:51:00</t>
        </is>
      </c>
      <c r="AA41" t="inlineStr">
        <is>
          <t>2025-01-08 23:50:40</t>
        </is>
      </c>
      <c r="AB41" t="inlineStr">
        <is>
          <t>1rose</t>
        </is>
      </c>
      <c r="AC41" t="inlineStr">
        <is>
          <t>2025-01-09 03:04:16</t>
        </is>
      </c>
      <c r="AD41" s="1" t="inlineStr">
        <is>
          <t>https://www.commcarehq.org/a/caris-test/reports/form_data/51b36b25-01dc-4a58-a4a5-4fb5e1abff7a/</t>
        </is>
      </c>
      <c r="AE41" t="inlineStr">
        <is>
          <t>---</t>
        </is>
      </c>
      <c r="AF41" t="inlineStr">
        <is>
          <t>3c5a623af057e23a32ae4000_30240</t>
        </is>
      </c>
      <c r="AG41" t="inlineStr">
        <is>
          <t>OK</t>
        </is>
      </c>
      <c r="AH41" t="inlineStr">
        <is>
          <t>2025-01-08 23:51:00</t>
        </is>
      </c>
      <c r="AI41" t="inlineStr">
        <is>
          <t>2dea52d1789dbc2c3c784b18002f6f8d</t>
        </is>
      </c>
      <c r="AJ41" t="inlineStr">
        <is>
          <t>2025-01-08</t>
        </is>
      </c>
      <c r="AK41" t="inlineStr">
        <is>
          <t>3</t>
        </is>
      </c>
      <c r="AL41" t="inlineStr">
        <is>
          <t>---</t>
        </is>
      </c>
      <c r="AM41" t="inlineStr">
        <is>
          <t>0</t>
        </is>
      </c>
      <c r="AN41" t="inlineStr">
        <is>
          <t>---</t>
        </is>
      </c>
      <c r="AO41" t="inlineStr">
        <is>
          <t>1</t>
        </is>
      </c>
      <c r="AP41" t="inlineStr">
        <is>
          <t>0</t>
        </is>
      </c>
      <c r="AQ41" t="inlineStr">
        <is>
          <t>---</t>
        </is>
      </c>
      <c r="AR41" t="inlineStr">
        <is>
          <t>---</t>
        </is>
      </c>
      <c r="AS41" t="inlineStr">
        <is>
          <t>---</t>
        </is>
      </c>
      <c r="AT41" t="inlineStr"/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inlineStr">
        <is>
          <t>---</t>
        </is>
      </c>
      <c r="BA41" t="inlineStr">
        <is>
          <t>2dea52d1789dbc2c3c784b18002f6f8d</t>
        </is>
      </c>
      <c r="BB41" t="inlineStr">
        <is>
          <t>http://openrosa.org/formdesigner/0B48E039-1E80-49A7-AC24-732B6E788E39</t>
        </is>
      </c>
      <c r="BC41" t="inlineStr">
        <is>
          <t>Ration et autres visites</t>
        </is>
      </c>
      <c r="BD41" t="inlineStr">
        <is>
          <t>CommCare Android, version "2.54.1"(467561). App v15929. CommCare Version 2.54.1. Build 467561, built on: 2024-10-25</t>
        </is>
      </c>
      <c r="BE41" t="inlineStr">
        <is>
          <t>commcare_6f11ce87-99a9-46e8-b6bd-276036be1616</t>
        </is>
      </c>
      <c r="BF41" t="inlineStr">
        <is>
          <t>19.5415538 -71.742847 7.0 9.75</t>
        </is>
      </c>
      <c r="BG41" t="inlineStr">
        <is>
          <t>f13d8149fc6d39ebe86af18272310ff9</t>
        </is>
      </c>
      <c r="BH41" t="inlineStr">
        <is>
          <t>30258f4a77704b55a9a2714350441cbb</t>
        </is>
      </c>
      <c r="BI41" t="inlineStr">
        <is>
          <t>15246</t>
        </is>
      </c>
      <c r="BJ41" t="inlineStr">
        <is>
          <t>XFormInstance</t>
        </is>
      </c>
      <c r="BK41" t="inlineStr">
        <is>
          <t>97b9f04acdcd11ef9c80f399dbb46855</t>
        </is>
      </c>
      <c r="BL41" t="b">
        <v>0</v>
      </c>
      <c r="BM41" t="inlineStr">
        <is>
          <t>---</t>
        </is>
      </c>
      <c r="BN41" t="inlineStr">
        <is>
          <t>200.113.238.137</t>
        </is>
      </c>
      <c r="BO41" t="inlineStr">
        <is>
          <t>Bastien/ Jean-Baptiste  Wislin/ Wislain</t>
        </is>
      </c>
    </row>
    <row r="42">
      <c r="A42" t="inlineStr">
        <is>
          <t>40</t>
        </is>
      </c>
      <c r="B42" t="inlineStr">
        <is>
          <t>d886d91e-1f13-4278-92f0-fc8bbae193c6</t>
        </is>
      </c>
      <c r="C42" t="inlineStr">
        <is>
          <t>2025-01-08</t>
        </is>
      </c>
      <c r="D42" t="inlineStr">
        <is>
          <t>3</t>
        </is>
      </c>
      <c r="E42" t="inlineStr">
        <is>
          <t>---</t>
        </is>
      </c>
      <c r="F42" t="inlineStr">
        <is>
          <t>0</t>
        </is>
      </c>
      <c r="G42" t="inlineStr">
        <is>
          <t>---</t>
        </is>
      </c>
      <c r="H42" t="inlineStr">
        <is>
          <t>1</t>
        </is>
      </c>
      <c r="I42" t="inlineStr">
        <is>
          <t>0</t>
        </is>
      </c>
      <c r="J42" t="inlineStr">
        <is>
          <t>---</t>
        </is>
      </c>
      <c r="K42" t="inlineStr">
        <is>
          <t>---</t>
        </is>
      </c>
      <c r="L42" t="inlineStr">
        <is>
          <t>---</t>
        </is>
      </c>
      <c r="M42" t="inlineStr">
        <is>
          <t>---</t>
        </is>
      </c>
      <c r="N42" t="inlineStr">
        <is>
          <t>---</t>
        </is>
      </c>
      <c r="O42" t="inlineStr">
        <is>
          <t>---</t>
        </is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inlineStr"/>
      <c r="X42" t="inlineStr">
        <is>
          <t>CAP/CMSO/00165</t>
        </is>
      </c>
      <c r="Y42" t="inlineStr">
        <is>
          <t>CAP/CMSO/00165</t>
        </is>
      </c>
      <c r="Z42" t="inlineStr">
        <is>
          <t>2025-01-08 23:52:01</t>
        </is>
      </c>
      <c r="AA42" t="inlineStr">
        <is>
          <t>2025-01-08 23:51:40</t>
        </is>
      </c>
      <c r="AB42" t="inlineStr">
        <is>
          <t>1rose</t>
        </is>
      </c>
      <c r="AC42" t="inlineStr">
        <is>
          <t>2025-01-09 03:04:24</t>
        </is>
      </c>
      <c r="AD42" s="1" t="inlineStr">
        <is>
          <t>https://www.commcarehq.org/a/caris-test/reports/form_data/d886d91e-1f13-4278-92f0-fc8bbae193c6/</t>
        </is>
      </c>
      <c r="AE42" t="inlineStr">
        <is>
          <t>---</t>
        </is>
      </c>
      <c r="AF42" t="inlineStr">
        <is>
          <t>3c5a623af057e23a32ae4000_24344</t>
        </is>
      </c>
      <c r="AG42" t="inlineStr">
        <is>
          <t>OK</t>
        </is>
      </c>
      <c r="AH42" t="inlineStr">
        <is>
          <t>2025-01-08 23:52:01</t>
        </is>
      </c>
      <c r="AI42" t="inlineStr">
        <is>
          <t>2dea52d1789dbc2c3c784b18002f6f8d</t>
        </is>
      </c>
      <c r="AJ42" t="inlineStr">
        <is>
          <t>2025-01-08</t>
        </is>
      </c>
      <c r="AK42" t="inlineStr">
        <is>
          <t>3</t>
        </is>
      </c>
      <c r="AL42" t="inlineStr">
        <is>
          <t>---</t>
        </is>
      </c>
      <c r="AM42" t="inlineStr">
        <is>
          <t>0</t>
        </is>
      </c>
      <c r="AN42" t="inlineStr">
        <is>
          <t>---</t>
        </is>
      </c>
      <c r="AO42" t="inlineStr">
        <is>
          <t>1</t>
        </is>
      </c>
      <c r="AP42" t="inlineStr">
        <is>
          <t>0</t>
        </is>
      </c>
      <c r="AQ42" t="inlineStr">
        <is>
          <t>---</t>
        </is>
      </c>
      <c r="AR42" t="inlineStr">
        <is>
          <t>---</t>
        </is>
      </c>
      <c r="AS42" t="inlineStr">
        <is>
          <t>---</t>
        </is>
      </c>
      <c r="AT42" t="inlineStr"/>
      <c r="AU42" t="inlineStr">
        <is>
          <t>---</t>
        </is>
      </c>
      <c r="AV42" t="inlineStr">
        <is>
          <t>---</t>
        </is>
      </c>
      <c r="AW42" t="inlineStr">
        <is>
          <t>---</t>
        </is>
      </c>
      <c r="AX42" t="inlineStr">
        <is>
          <t>---</t>
        </is>
      </c>
      <c r="AY42" t="inlineStr">
        <is>
          <t>---</t>
        </is>
      </c>
      <c r="AZ42" t="inlineStr">
        <is>
          <t>---</t>
        </is>
      </c>
      <c r="BA42" t="inlineStr">
        <is>
          <t>2dea52d1789dbc2c3c784b18002f6f8d</t>
        </is>
      </c>
      <c r="BB42" t="inlineStr">
        <is>
          <t>http://openrosa.org/formdesigner/0B48E039-1E80-49A7-AC24-732B6E788E39</t>
        </is>
      </c>
      <c r="BC42" t="inlineStr">
        <is>
          <t>Ration et autres visites</t>
        </is>
      </c>
      <c r="BD42" t="inlineStr">
        <is>
          <t>CommCare Android, version "2.54.1"(467561). App v15929. CommCare Version 2.54.1. Build 467561, built on: 2024-10-25</t>
        </is>
      </c>
      <c r="BE42" t="inlineStr">
        <is>
          <t>commcare_6f11ce87-99a9-46e8-b6bd-276036be1616</t>
        </is>
      </c>
      <c r="BF42" t="inlineStr">
        <is>
          <t>19.5415644 -71.7428625 -1.0 10.0</t>
        </is>
      </c>
      <c r="BG42" t="inlineStr">
        <is>
          <t>f13d8149fc6d39ebe86af18272310ff9</t>
        </is>
      </c>
      <c r="BH42" t="inlineStr">
        <is>
          <t>30258f4a77704b55a9a2714350441cbb</t>
        </is>
      </c>
      <c r="BI42" t="inlineStr">
        <is>
          <t>15246</t>
        </is>
      </c>
      <c r="BJ42" t="inlineStr">
        <is>
          <t>XFormInstance</t>
        </is>
      </c>
      <c r="BK42" t="inlineStr">
        <is>
          <t>97b9f04acdcd11ef9c80f399dbb46855</t>
        </is>
      </c>
      <c r="BL42" t="b">
        <v>0</v>
      </c>
      <c r="BM42" t="inlineStr">
        <is>
          <t>---</t>
        </is>
      </c>
      <c r="BN42" t="inlineStr">
        <is>
          <t>200.113.238.137</t>
        </is>
      </c>
      <c r="BO42" t="inlineStr">
        <is>
          <t>Landie Sene</t>
        </is>
      </c>
    </row>
    <row r="43">
      <c r="A43" t="inlineStr">
        <is>
          <t>41</t>
        </is>
      </c>
      <c r="B43" t="inlineStr">
        <is>
          <t>aa6a1dba-2ffb-4165-ab3e-89fa52521fb4</t>
        </is>
      </c>
      <c r="C43" t="inlineStr">
        <is>
          <t>2025-01-08</t>
        </is>
      </c>
      <c r="D43" t="inlineStr">
        <is>
          <t>3</t>
        </is>
      </c>
      <c r="E43" t="inlineStr">
        <is>
          <t>---</t>
        </is>
      </c>
      <c r="F43" t="inlineStr">
        <is>
          <t>0</t>
        </is>
      </c>
      <c r="G43" t="inlineStr">
        <is>
          <t>---</t>
        </is>
      </c>
      <c r="H43" t="inlineStr">
        <is>
          <t>1</t>
        </is>
      </c>
      <c r="I43" t="inlineStr">
        <is>
          <t>0</t>
        </is>
      </c>
      <c r="J43" t="inlineStr">
        <is>
          <t>---</t>
        </is>
      </c>
      <c r="K43" t="inlineStr">
        <is>
          <t>---</t>
        </is>
      </c>
      <c r="L43" t="inlineStr">
        <is>
          <t>---</t>
        </is>
      </c>
      <c r="M43" t="inlineStr">
        <is>
          <t>---</t>
        </is>
      </c>
      <c r="N43" t="inlineStr">
        <is>
          <t>---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>
        <is>
          <t>CAP/CMSO/00167</t>
        </is>
      </c>
      <c r="Y43" t="inlineStr">
        <is>
          <t>CAP/CMSO/00167</t>
        </is>
      </c>
      <c r="Z43" t="inlineStr">
        <is>
          <t>2025-01-08 23:52:51</t>
        </is>
      </c>
      <c r="AA43" t="inlineStr">
        <is>
          <t>2025-01-08 23:52:32</t>
        </is>
      </c>
      <c r="AB43" t="inlineStr">
        <is>
          <t>1rose</t>
        </is>
      </c>
      <c r="AC43" t="inlineStr">
        <is>
          <t>2025-01-09 03:04:27</t>
        </is>
      </c>
      <c r="AD43" s="1" t="inlineStr">
        <is>
          <t>https://www.commcarehq.org/a/caris-test/reports/form_data/aa6a1dba-2ffb-4165-ab3e-89fa52521fb4/</t>
        </is>
      </c>
      <c r="AE43" t="inlineStr">
        <is>
          <t>---</t>
        </is>
      </c>
      <c r="AF43" t="inlineStr">
        <is>
          <t>3c5a623af057e23a32ae4000_24456</t>
        </is>
      </c>
      <c r="AG43" t="inlineStr">
        <is>
          <t>OK</t>
        </is>
      </c>
      <c r="AH43" t="inlineStr">
        <is>
          <t>2025-01-08 23:52:51</t>
        </is>
      </c>
      <c r="AI43" t="inlineStr">
        <is>
          <t>2dea52d1789dbc2c3c784b18002f6f8d</t>
        </is>
      </c>
      <c r="AJ43" t="inlineStr">
        <is>
          <t>2025-01-08</t>
        </is>
      </c>
      <c r="AK43" t="inlineStr">
        <is>
          <t>3</t>
        </is>
      </c>
      <c r="AL43" t="inlineStr">
        <is>
          <t>---</t>
        </is>
      </c>
      <c r="AM43" t="inlineStr">
        <is>
          <t>0</t>
        </is>
      </c>
      <c r="AN43" t="inlineStr">
        <is>
          <t>---</t>
        </is>
      </c>
      <c r="AO43" t="inlineStr">
        <is>
          <t>1</t>
        </is>
      </c>
      <c r="AP43" t="inlineStr">
        <is>
          <t>0</t>
        </is>
      </c>
      <c r="AQ43" t="inlineStr">
        <is>
          <t>---</t>
        </is>
      </c>
      <c r="AR43" t="inlineStr">
        <is>
          <t>---</t>
        </is>
      </c>
      <c r="AS43" t="inlineStr">
        <is>
          <t>---</t>
        </is>
      </c>
      <c r="AT43" t="inlineStr"/>
      <c r="AU43" t="inlineStr">
        <is>
          <t>---</t>
        </is>
      </c>
      <c r="AV43" t="inlineStr">
        <is>
          <t>---</t>
        </is>
      </c>
      <c r="AW43" t="inlineStr">
        <is>
          <t>---</t>
        </is>
      </c>
      <c r="AX43" t="inlineStr">
        <is>
          <t>---</t>
        </is>
      </c>
      <c r="AY43" t="inlineStr">
        <is>
          <t>---</t>
        </is>
      </c>
      <c r="AZ43" t="inlineStr">
        <is>
          <t>---</t>
        </is>
      </c>
      <c r="BA43" t="inlineStr">
        <is>
          <t>2dea52d1789dbc2c3c784b18002f6f8d</t>
        </is>
      </c>
      <c r="BB43" t="inlineStr">
        <is>
          <t>http://openrosa.org/formdesigner/0B48E039-1E80-49A7-AC24-732B6E788E39</t>
        </is>
      </c>
      <c r="BC43" t="inlineStr">
        <is>
          <t>Ration et autres visites</t>
        </is>
      </c>
      <c r="BD43" t="inlineStr">
        <is>
          <t>CommCare Android, version "2.54.1"(467561). App v15929. CommCare Version 2.54.1. Build 467561, built on: 2024-10-25</t>
        </is>
      </c>
      <c r="BE43" t="inlineStr">
        <is>
          <t>commcare_6f11ce87-99a9-46e8-b6bd-276036be1616</t>
        </is>
      </c>
      <c r="BF43" t="inlineStr">
        <is>
          <t>19.5415445 -71.7428335 10.0 9.83</t>
        </is>
      </c>
      <c r="BG43" t="inlineStr">
        <is>
          <t>f13d8149fc6d39ebe86af18272310ff9</t>
        </is>
      </c>
      <c r="BH43" t="inlineStr">
        <is>
          <t>30258f4a77704b55a9a2714350441cbb</t>
        </is>
      </c>
      <c r="BI43" t="inlineStr">
        <is>
          <t>15246</t>
        </is>
      </c>
      <c r="BJ43" t="inlineStr">
        <is>
          <t>XFormInstance</t>
        </is>
      </c>
      <c r="BK43" t="inlineStr">
        <is>
          <t>97b9f04acdcd11ef9c80f399dbb46855</t>
        </is>
      </c>
      <c r="BL43" t="b">
        <v>0</v>
      </c>
      <c r="BM43" t="inlineStr">
        <is>
          <t>---</t>
        </is>
      </c>
      <c r="BN43" t="inlineStr">
        <is>
          <t>200.113.238.137</t>
        </is>
      </c>
      <c r="BO43" t="inlineStr">
        <is>
          <t>Wood-Darly Joseph</t>
        </is>
      </c>
    </row>
    <row r="44">
      <c r="A44" t="inlineStr">
        <is>
          <t>42</t>
        </is>
      </c>
      <c r="B44" t="inlineStr">
        <is>
          <t>c4ccd5f8-faca-4855-9a08-fbab57e61ebf</t>
        </is>
      </c>
      <c r="C44" t="inlineStr">
        <is>
          <t>2025-01-08</t>
        </is>
      </c>
      <c r="D44" t="inlineStr">
        <is>
          <t>3</t>
        </is>
      </c>
      <c r="E44" t="inlineStr">
        <is>
          <t>---</t>
        </is>
      </c>
      <c r="F44" t="inlineStr">
        <is>
          <t>0</t>
        </is>
      </c>
      <c r="G44" t="inlineStr">
        <is>
          <t>---</t>
        </is>
      </c>
      <c r="H44" t="inlineStr">
        <is>
          <t>1</t>
        </is>
      </c>
      <c r="I44" t="inlineStr">
        <is>
          <t>0</t>
        </is>
      </c>
      <c r="J44" t="inlineStr">
        <is>
          <t>---</t>
        </is>
      </c>
      <c r="K44" t="inlineStr">
        <is>
          <t>---</t>
        </is>
      </c>
      <c r="L44" t="inlineStr">
        <is>
          <t>---</t>
        </is>
      </c>
      <c r="M44" t="inlineStr">
        <is>
          <t>---</t>
        </is>
      </c>
      <c r="N44" t="inlineStr">
        <is>
          <t>---</t>
        </is>
      </c>
      <c r="O44" t="inlineStr">
        <is>
          <t>---</t>
        </is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inlineStr"/>
      <c r="X44" t="inlineStr">
        <is>
          <t>CAP/CMSO/ST00422</t>
        </is>
      </c>
      <c r="Y44" t="inlineStr">
        <is>
          <t>CAP/CMSO/ST00422</t>
        </is>
      </c>
      <c r="Z44" t="inlineStr">
        <is>
          <t>2025-01-08 23:53:35</t>
        </is>
      </c>
      <c r="AA44" t="inlineStr">
        <is>
          <t>2025-01-08 23:53:21</t>
        </is>
      </c>
      <c r="AB44" t="inlineStr">
        <is>
          <t>1rose</t>
        </is>
      </c>
      <c r="AC44" t="inlineStr">
        <is>
          <t>2025-01-09 03:04:37</t>
        </is>
      </c>
      <c r="AD44" s="1" t="inlineStr">
        <is>
          <t>https://www.commcarehq.org/a/caris-test/reports/form_data/c4ccd5f8-faca-4855-9a08-fbab57e61ebf/</t>
        </is>
      </c>
      <c r="AE44" t="inlineStr">
        <is>
          <t>---</t>
        </is>
      </c>
      <c r="AF44" t="inlineStr">
        <is>
          <t>127be10b592040c883ba0dece802498c</t>
        </is>
      </c>
      <c r="AG44" t="inlineStr">
        <is>
          <t>OK</t>
        </is>
      </c>
      <c r="AH44" t="inlineStr">
        <is>
          <t>2025-01-08 23:53:35</t>
        </is>
      </c>
      <c r="AI44" t="inlineStr">
        <is>
          <t>2dea52d1789dbc2c3c784b18002f6f8d</t>
        </is>
      </c>
      <c r="AJ44" t="inlineStr">
        <is>
          <t>2025-01-08</t>
        </is>
      </c>
      <c r="AK44" t="inlineStr">
        <is>
          <t>3</t>
        </is>
      </c>
      <c r="AL44" t="inlineStr">
        <is>
          <t>---</t>
        </is>
      </c>
      <c r="AM44" t="inlineStr">
        <is>
          <t>0</t>
        </is>
      </c>
      <c r="AN44" t="inlineStr">
        <is>
          <t>---</t>
        </is>
      </c>
      <c r="AO44" t="inlineStr">
        <is>
          <t>1</t>
        </is>
      </c>
      <c r="AP44" t="inlineStr">
        <is>
          <t>0</t>
        </is>
      </c>
      <c r="AQ44" t="inlineStr">
        <is>
          <t>---</t>
        </is>
      </c>
      <c r="AR44" t="inlineStr">
        <is>
          <t>---</t>
        </is>
      </c>
      <c r="AS44" t="inlineStr">
        <is>
          <t>---</t>
        </is>
      </c>
      <c r="AT44" t="inlineStr"/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inlineStr">
        <is>
          <t>---</t>
        </is>
      </c>
      <c r="BA44" t="inlineStr">
        <is>
          <t>2dea52d1789dbc2c3c784b18002f6f8d</t>
        </is>
      </c>
      <c r="BB44" t="inlineStr">
        <is>
          <t>http://openrosa.org/formdesigner/0B48E039-1E80-49A7-AC24-732B6E788E39</t>
        </is>
      </c>
      <c r="BC44" t="inlineStr">
        <is>
          <t>Ration et autres visites</t>
        </is>
      </c>
      <c r="BD44" t="inlineStr">
        <is>
          <t>CommCare Android, version "2.54.1"(467561). App v15929. CommCare Version 2.54.1. Build 467561, built on: 2024-10-25</t>
        </is>
      </c>
      <c r="BE44" t="inlineStr">
        <is>
          <t>commcare_6f11ce87-99a9-46e8-b6bd-276036be1616</t>
        </is>
      </c>
      <c r="BF44" t="inlineStr">
        <is>
          <t>19.5415388 -71.7427634 4.0 12.91</t>
        </is>
      </c>
      <c r="BG44" t="inlineStr">
        <is>
          <t>f13d8149fc6d39ebe86af18272310ff9</t>
        </is>
      </c>
      <c r="BH44" t="inlineStr">
        <is>
          <t>30258f4a77704b55a9a2714350441cbb</t>
        </is>
      </c>
      <c r="BI44" t="inlineStr">
        <is>
          <t>15246</t>
        </is>
      </c>
      <c r="BJ44" t="inlineStr">
        <is>
          <t>XFormInstance</t>
        </is>
      </c>
      <c r="BK44" t="inlineStr">
        <is>
          <t>97b9f04acdcd11ef9c80f399dbb46855</t>
        </is>
      </c>
      <c r="BL44" t="b">
        <v>0</v>
      </c>
      <c r="BM44" t="inlineStr">
        <is>
          <t>---</t>
        </is>
      </c>
      <c r="BN44" t="inlineStr">
        <is>
          <t>200.113.238.137</t>
        </is>
      </c>
      <c r="BO44" t="inlineStr">
        <is>
          <t>ANDERLINE NOEL</t>
        </is>
      </c>
    </row>
    <row r="45">
      <c r="A45" t="inlineStr">
        <is>
          <t>43</t>
        </is>
      </c>
      <c r="B45" t="inlineStr">
        <is>
          <t>16d6eda8-9066-43ee-ad65-0c5d121d02fb</t>
        </is>
      </c>
      <c r="C45" t="inlineStr">
        <is>
          <t>2025-01-08</t>
        </is>
      </c>
      <c r="D45" t="inlineStr">
        <is>
          <t>3</t>
        </is>
      </c>
      <c r="E45" t="inlineStr">
        <is>
          <t>---</t>
        </is>
      </c>
      <c r="F45" t="inlineStr">
        <is>
          <t>0</t>
        </is>
      </c>
      <c r="G45" t="inlineStr">
        <is>
          <t>---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---</t>
        </is>
      </c>
      <c r="L45" t="inlineStr">
        <is>
          <t>---</t>
        </is>
      </c>
      <c r="M45" t="inlineStr">
        <is>
          <t>---</t>
        </is>
      </c>
      <c r="N45" t="inlineStr">
        <is>
          <t>---</t>
        </is>
      </c>
      <c r="O45" t="inlineStr">
        <is>
          <t>---</t>
        </is>
      </c>
      <c r="P45" t="inlineStr">
        <is>
          <t>---</t>
        </is>
      </c>
      <c r="Q45" t="inlineStr">
        <is>
          <t>---</t>
        </is>
      </c>
      <c r="R45" t="inlineStr"/>
      <c r="S45" t="inlineStr"/>
      <c r="T45" t="inlineStr"/>
      <c r="U45" t="inlineStr"/>
      <c r="V45" t="inlineStr"/>
      <c r="W45" t="inlineStr"/>
      <c r="X45" t="inlineStr">
        <is>
          <t>CAP/HSCM/ST00789</t>
        </is>
      </c>
      <c r="Y45" t="inlineStr">
        <is>
          <t>CAP/HSCM/ST00789</t>
        </is>
      </c>
      <c r="Z45" t="inlineStr">
        <is>
          <t>2025-01-09 11:47:16</t>
        </is>
      </c>
      <c r="AA45" t="inlineStr">
        <is>
          <t>2025-01-09 11:46:53</t>
        </is>
      </c>
      <c r="AB45" t="inlineStr">
        <is>
          <t>1fleurgile</t>
        </is>
      </c>
      <c r="AC45" t="inlineStr">
        <is>
          <t>2025-01-09 12:06:53</t>
        </is>
      </c>
      <c r="AD45" s="1" t="inlineStr">
        <is>
          <t>https://www.commcarehq.org/a/caris-test/reports/form_data/16d6eda8-9066-43ee-ad65-0c5d121d02fb/</t>
        </is>
      </c>
      <c r="AE45" t="inlineStr">
        <is>
          <t>---</t>
        </is>
      </c>
      <c r="AF45" t="inlineStr">
        <is>
          <t>23928bc66ce846e0a4b1213aca289928</t>
        </is>
      </c>
      <c r="AG45" t="inlineStr">
        <is>
          <t>OK</t>
        </is>
      </c>
      <c r="AH45" t="inlineStr">
        <is>
          <t>2025-01-09 11:47:16</t>
        </is>
      </c>
      <c r="AI45" t="inlineStr">
        <is>
          <t>9cfdf7db54419d22491b2c964b5162b3</t>
        </is>
      </c>
      <c r="AJ45" t="inlineStr">
        <is>
          <t>2025-01-08</t>
        </is>
      </c>
      <c r="AK45" t="inlineStr">
        <is>
          <t>3</t>
        </is>
      </c>
      <c r="AL45" t="inlineStr">
        <is>
          <t>---</t>
        </is>
      </c>
      <c r="AM45" t="inlineStr">
        <is>
          <t>0</t>
        </is>
      </c>
      <c r="AN45" t="inlineStr">
        <is>
          <t>---</t>
        </is>
      </c>
      <c r="AO45" t="inlineStr">
        <is>
          <t>1</t>
        </is>
      </c>
      <c r="AP45" t="inlineStr">
        <is>
          <t>1</t>
        </is>
      </c>
      <c r="AQ45" t="inlineStr"/>
      <c r="AR45" t="inlineStr"/>
      <c r="AS45" t="inlineStr"/>
      <c r="AT45" t="inlineStr"/>
      <c r="AU45" t="inlineStr">
        <is>
          <t>---</t>
        </is>
      </c>
      <c r="AV45" t="inlineStr">
        <is>
          <t>---</t>
        </is>
      </c>
      <c r="AW45" t="inlineStr">
        <is>
          <t>---</t>
        </is>
      </c>
      <c r="AX45" t="inlineStr">
        <is>
          <t>---</t>
        </is>
      </c>
      <c r="AY45" t="inlineStr">
        <is>
          <t>---</t>
        </is>
      </c>
      <c r="AZ45" t="inlineStr">
        <is>
          <t>---</t>
        </is>
      </c>
      <c r="BA45" t="inlineStr">
        <is>
          <t>9cfdf7db54419d22491b2c964b5162b3</t>
        </is>
      </c>
      <c r="BB45" t="inlineStr">
        <is>
          <t>http://openrosa.org/formdesigner/0B48E039-1E80-49A7-AC24-732B6E788E39</t>
        </is>
      </c>
      <c r="BC45" t="inlineStr">
        <is>
          <t>Ration et autres visites</t>
        </is>
      </c>
      <c r="BD45" t="inlineStr">
        <is>
          <t>CommCare Android, version "2.54.1"(467561). App v15929. CommCare Version 2.54.1. Build 467561, built on: 2024-10-25</t>
        </is>
      </c>
      <c r="BE45" t="inlineStr">
        <is>
          <t>commcare_76b456dd-7d90-498a-a785-92f136625a61</t>
        </is>
      </c>
      <c r="BF45" t="inlineStr">
        <is>
          <t>19.7265641 -72.2200516 -31.79 8.33</t>
        </is>
      </c>
      <c r="BG45" t="inlineStr">
        <is>
          <t>f13d8149fc6d39ebe86af18272310ff9</t>
        </is>
      </c>
      <c r="BH45" t="inlineStr">
        <is>
          <t>30258f4a77704b55a9a2714350441cbb</t>
        </is>
      </c>
      <c r="BI45" t="inlineStr">
        <is>
          <t>15246</t>
        </is>
      </c>
      <c r="BJ45" t="inlineStr">
        <is>
          <t>XFormInstance</t>
        </is>
      </c>
      <c r="BK45" t="inlineStr">
        <is>
          <t>8ff47610ce7b11efbceb85606e6ffa00</t>
        </is>
      </c>
      <c r="BL45" t="b">
        <v>0</v>
      </c>
      <c r="BM45" t="inlineStr">
        <is>
          <t>---</t>
        </is>
      </c>
      <c r="BN45" t="inlineStr">
        <is>
          <t>200.113.238.118</t>
        </is>
      </c>
      <c r="BO45" t="inlineStr">
        <is>
          <t>Tabita Charles Pierre</t>
        </is>
      </c>
    </row>
    <row r="46">
      <c r="A46" t="inlineStr">
        <is>
          <t>44</t>
        </is>
      </c>
      <c r="B46" t="inlineStr">
        <is>
          <t>536c6a45-de7c-4d25-bb4f-5a78af38b74f</t>
        </is>
      </c>
      <c r="C46" t="inlineStr">
        <is>
          <t>2025-01-08</t>
        </is>
      </c>
      <c r="D46" t="inlineStr">
        <is>
          <t>3 4</t>
        </is>
      </c>
      <c r="E46" t="inlineStr">
        <is>
          <t>pièce scolaire</t>
        </is>
      </c>
      <c r="F46" t="inlineStr">
        <is>
          <t>0</t>
        </is>
      </c>
      <c r="G46" t="inlineStr">
        <is>
          <t>---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---</t>
        </is>
      </c>
      <c r="L46" t="inlineStr">
        <is>
          <t>---</t>
        </is>
      </c>
      <c r="M46" t="inlineStr">
        <is>
          <t>---</t>
        </is>
      </c>
      <c r="N46" t="inlineStr">
        <is>
          <t>---</t>
        </is>
      </c>
      <c r="O46" t="inlineStr">
        <is>
          <t>---</t>
        </is>
      </c>
      <c r="P46" t="inlineStr">
        <is>
          <t>---</t>
        </is>
      </c>
      <c r="Q46" t="inlineStr">
        <is>
          <t>---</t>
        </is>
      </c>
      <c r="R46" t="inlineStr"/>
      <c r="S46" t="inlineStr"/>
      <c r="T46" t="inlineStr"/>
      <c r="U46" t="inlineStr"/>
      <c r="V46" t="inlineStr"/>
      <c r="W46" t="inlineStr"/>
      <c r="X46" t="inlineStr">
        <is>
          <t>CAP/HSCM/ST01545</t>
        </is>
      </c>
      <c r="Y46" t="inlineStr">
        <is>
          <t>CAP/HSCM/ST01545</t>
        </is>
      </c>
      <c r="Z46" t="inlineStr">
        <is>
          <t>2025-01-09 11:48:30</t>
        </is>
      </c>
      <c r="AA46" t="inlineStr">
        <is>
          <t>2025-01-09 11:47:41</t>
        </is>
      </c>
      <c r="AB46" t="inlineStr">
        <is>
          <t>1fleurgile</t>
        </is>
      </c>
      <c r="AC46" t="inlineStr">
        <is>
          <t>2025-01-09 12:06:54</t>
        </is>
      </c>
      <c r="AD46" s="1" t="inlineStr">
        <is>
          <t>https://www.commcarehq.org/a/caris-test/reports/form_data/536c6a45-de7c-4d25-bb4f-5a78af38b74f/</t>
        </is>
      </c>
      <c r="AE46" t="inlineStr">
        <is>
          <t>---</t>
        </is>
      </c>
      <c r="AF46" t="inlineStr">
        <is>
          <t>bb5ece925dea454a8611401261e0cb5f</t>
        </is>
      </c>
      <c r="AG46" t="inlineStr">
        <is>
          <t>OK</t>
        </is>
      </c>
      <c r="AH46" t="inlineStr">
        <is>
          <t>2025-01-09 11:48:30</t>
        </is>
      </c>
      <c r="AI46" t="inlineStr">
        <is>
          <t>9cfdf7db54419d22491b2c964b5162b3</t>
        </is>
      </c>
      <c r="AJ46" t="inlineStr">
        <is>
          <t>2025-01-08</t>
        </is>
      </c>
      <c r="AK46" t="inlineStr">
        <is>
          <t>3 4</t>
        </is>
      </c>
      <c r="AL46" t="inlineStr">
        <is>
          <t>pièce scolaire</t>
        </is>
      </c>
      <c r="AM46" t="inlineStr">
        <is>
          <t>0</t>
        </is>
      </c>
      <c r="AN46" t="inlineStr">
        <is>
          <t>---</t>
        </is>
      </c>
      <c r="AO46" t="inlineStr">
        <is>
          <t>1</t>
        </is>
      </c>
      <c r="AP46" t="inlineStr">
        <is>
          <t>1</t>
        </is>
      </c>
      <c r="AQ46" t="inlineStr"/>
      <c r="AR46" t="inlineStr"/>
      <c r="AS46" t="inlineStr"/>
      <c r="AT46" t="inlineStr"/>
      <c r="AU46" t="inlineStr">
        <is>
          <t>---</t>
        </is>
      </c>
      <c r="AV46" t="inlineStr">
        <is>
          <t>---</t>
        </is>
      </c>
      <c r="AW46" t="inlineStr">
        <is>
          <t>---</t>
        </is>
      </c>
      <c r="AX46" t="inlineStr">
        <is>
          <t>---</t>
        </is>
      </c>
      <c r="AY46" t="inlineStr">
        <is>
          <t>---</t>
        </is>
      </c>
      <c r="AZ46" t="inlineStr">
        <is>
          <t>---</t>
        </is>
      </c>
      <c r="BA46" t="inlineStr">
        <is>
          <t>9cfdf7db54419d22491b2c964b5162b3</t>
        </is>
      </c>
      <c r="BB46" t="inlineStr">
        <is>
          <t>http://openrosa.org/formdesigner/0B48E039-1E80-49A7-AC24-732B6E788E39</t>
        </is>
      </c>
      <c r="BC46" t="inlineStr">
        <is>
          <t>Ration et autres visites</t>
        </is>
      </c>
      <c r="BD46" t="inlineStr">
        <is>
          <t>CommCare Android, version "2.54.1"(467561). App v15929. CommCare Version 2.54.1. Build 467561, built on: 2024-10-25</t>
        </is>
      </c>
      <c r="BE46" t="inlineStr">
        <is>
          <t>commcare_76b456dd-7d90-498a-a785-92f136625a61</t>
        </is>
      </c>
      <c r="BF46" t="inlineStr">
        <is>
          <t>19.7265811 -72.2200961 -30.7 7.73</t>
        </is>
      </c>
      <c r="BG46" t="inlineStr">
        <is>
          <t>f13d8149fc6d39ebe86af18272310ff9</t>
        </is>
      </c>
      <c r="BH46" t="inlineStr">
        <is>
          <t>30258f4a77704b55a9a2714350441cbb</t>
        </is>
      </c>
      <c r="BI46" t="inlineStr">
        <is>
          <t>15246</t>
        </is>
      </c>
      <c r="BJ46" t="inlineStr">
        <is>
          <t>XFormInstance</t>
        </is>
      </c>
      <c r="BK46" t="inlineStr">
        <is>
          <t>8ff47610ce7b11efbceb85606e6ffa00</t>
        </is>
      </c>
      <c r="BL46" t="b">
        <v>0</v>
      </c>
      <c r="BM46" t="inlineStr">
        <is>
          <t>---</t>
        </is>
      </c>
      <c r="BN46" t="inlineStr">
        <is>
          <t>200.113.238.118</t>
        </is>
      </c>
      <c r="BO46" t="inlineStr">
        <is>
          <t>Chedeline Richard</t>
        </is>
      </c>
    </row>
    <row r="47">
      <c r="A47" t="inlineStr">
        <is>
          <t>45</t>
        </is>
      </c>
      <c r="B47" t="inlineStr">
        <is>
          <t>7710a212-e46c-4854-8262-623f518ed57a</t>
        </is>
      </c>
      <c r="C47" t="inlineStr">
        <is>
          <t>2025-01-08</t>
        </is>
      </c>
      <c r="D47" t="inlineStr">
        <is>
          <t>3 4</t>
        </is>
      </c>
      <c r="E47" t="inlineStr">
        <is>
          <t>collecte des pièces scolaires.</t>
        </is>
      </c>
      <c r="F47" t="inlineStr">
        <is>
          <t>0</t>
        </is>
      </c>
      <c r="G47" t="inlineStr">
        <is>
          <t>---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---</t>
        </is>
      </c>
      <c r="L47" t="inlineStr">
        <is>
          <t>---</t>
        </is>
      </c>
      <c r="M47" t="inlineStr">
        <is>
          <t>---</t>
        </is>
      </c>
      <c r="N47" t="inlineStr">
        <is>
          <t>---</t>
        </is>
      </c>
      <c r="O47" t="inlineStr">
        <is>
          <t>---</t>
        </is>
      </c>
      <c r="P47" t="inlineStr">
        <is>
          <t>---</t>
        </is>
      </c>
      <c r="Q47" t="inlineStr">
        <is>
          <t>---</t>
        </is>
      </c>
      <c r="R47" t="inlineStr"/>
      <c r="S47" t="inlineStr"/>
      <c r="T47" t="inlineStr"/>
      <c r="U47" t="inlineStr"/>
      <c r="V47" t="inlineStr"/>
      <c r="W47" t="inlineStr"/>
      <c r="X47" t="inlineStr">
        <is>
          <t>CAP/HSCM/ST02791</t>
        </is>
      </c>
      <c r="Y47" t="inlineStr">
        <is>
          <t>CAP/HSCM/ST02791</t>
        </is>
      </c>
      <c r="Z47" t="inlineStr">
        <is>
          <t>2025-01-09 11:49:29</t>
        </is>
      </c>
      <c r="AA47" t="inlineStr">
        <is>
          <t>2025-01-09 11:48:54</t>
        </is>
      </c>
      <c r="AB47" t="inlineStr">
        <is>
          <t>1fleurgile</t>
        </is>
      </c>
      <c r="AC47" t="inlineStr">
        <is>
          <t>2025-01-09 12:06:54</t>
        </is>
      </c>
      <c r="AD47" s="1" t="inlineStr">
        <is>
          <t>https://www.commcarehq.org/a/caris-test/reports/form_data/7710a212-e46c-4854-8262-623f518ed57a/</t>
        </is>
      </c>
      <c r="AE47" t="inlineStr">
        <is>
          <t>---</t>
        </is>
      </c>
      <c r="AF47" t="inlineStr">
        <is>
          <t>2871fb4d8abc4675a4d878e175acada6</t>
        </is>
      </c>
      <c r="AG47" t="inlineStr">
        <is>
          <t>OK</t>
        </is>
      </c>
      <c r="AH47" t="inlineStr">
        <is>
          <t>2025-01-09 11:49:29</t>
        </is>
      </c>
      <c r="AI47" t="inlineStr">
        <is>
          <t>9cfdf7db54419d22491b2c964b5162b3</t>
        </is>
      </c>
      <c r="AJ47" t="inlineStr">
        <is>
          <t>2025-01-08</t>
        </is>
      </c>
      <c r="AK47" t="inlineStr">
        <is>
          <t>3 4</t>
        </is>
      </c>
      <c r="AL47" t="inlineStr">
        <is>
          <t>collecte des pièces scolaires.</t>
        </is>
      </c>
      <c r="AM47" t="inlineStr">
        <is>
          <t>0</t>
        </is>
      </c>
      <c r="AN47" t="inlineStr">
        <is>
          <t>---</t>
        </is>
      </c>
      <c r="AO47" t="inlineStr">
        <is>
          <t>1</t>
        </is>
      </c>
      <c r="AP47" t="inlineStr">
        <is>
          <t>1</t>
        </is>
      </c>
      <c r="AQ47" t="inlineStr"/>
      <c r="AR47" t="inlineStr"/>
      <c r="AS47" t="inlineStr"/>
      <c r="AT47" t="inlineStr"/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inlineStr">
        <is>
          <t>---</t>
        </is>
      </c>
      <c r="BA47" t="inlineStr">
        <is>
          <t>9cfdf7db54419d22491b2c964b5162b3</t>
        </is>
      </c>
      <c r="BB47" t="inlineStr">
        <is>
          <t>http://openrosa.org/formdesigner/0B48E039-1E80-49A7-AC24-732B6E788E39</t>
        </is>
      </c>
      <c r="BC47" t="inlineStr">
        <is>
          <t>Ration et autres visites</t>
        </is>
      </c>
      <c r="BD47" t="inlineStr">
        <is>
          <t>CommCare Android, version "2.54.1"(467561). App v15929. CommCare Version 2.54.1. Build 467561, built on: 2024-10-25</t>
        </is>
      </c>
      <c r="BE47" t="inlineStr">
        <is>
          <t>commcare_76b456dd-7d90-498a-a785-92f136625a61</t>
        </is>
      </c>
      <c r="BF47" t="inlineStr">
        <is>
          <t>19.726646 -72.220108 -27.2 8.09</t>
        </is>
      </c>
      <c r="BG47" t="inlineStr">
        <is>
          <t>f13d8149fc6d39ebe86af18272310ff9</t>
        </is>
      </c>
      <c r="BH47" t="inlineStr">
        <is>
          <t>30258f4a77704b55a9a2714350441cbb</t>
        </is>
      </c>
      <c r="BI47" t="inlineStr">
        <is>
          <t>15246</t>
        </is>
      </c>
      <c r="BJ47" t="inlineStr">
        <is>
          <t>XFormInstance</t>
        </is>
      </c>
      <c r="BK47" t="inlineStr">
        <is>
          <t>8ff47610ce7b11efbceb85606e6ffa00</t>
        </is>
      </c>
      <c r="BL47" t="b">
        <v>0</v>
      </c>
      <c r="BM47" t="inlineStr">
        <is>
          <t>---</t>
        </is>
      </c>
      <c r="BN47" t="inlineStr">
        <is>
          <t>200.113.238.118</t>
        </is>
      </c>
      <c r="BO47" t="inlineStr">
        <is>
          <t>Mackenson/Dave Joseph</t>
        </is>
      </c>
    </row>
    <row r="48">
      <c r="A48" t="inlineStr">
        <is>
          <t>46</t>
        </is>
      </c>
      <c r="B48" t="inlineStr">
        <is>
          <t>df4eb3ea-29ed-4576-b845-aa86dee168cb</t>
        </is>
      </c>
      <c r="C48" t="inlineStr">
        <is>
          <t>2025-01-08</t>
        </is>
      </c>
      <c r="D48" t="inlineStr">
        <is>
          <t>3</t>
        </is>
      </c>
      <c r="E48" t="inlineStr">
        <is>
          <t>---</t>
        </is>
      </c>
      <c r="F48" t="inlineStr">
        <is>
          <t>0</t>
        </is>
      </c>
      <c r="G48" t="inlineStr">
        <is>
          <t>---</t>
        </is>
      </c>
      <c r="H48" t="inlineStr">
        <is>
          <t>1</t>
        </is>
      </c>
      <c r="I48" t="inlineStr">
        <is>
          <t>0</t>
        </is>
      </c>
      <c r="J48" t="inlineStr">
        <is>
          <t>---</t>
        </is>
      </c>
      <c r="K48" t="inlineStr">
        <is>
          <t>---</t>
        </is>
      </c>
      <c r="L48" t="inlineStr">
        <is>
          <t>---</t>
        </is>
      </c>
      <c r="M48" t="inlineStr">
        <is>
          <t>---</t>
        </is>
      </c>
      <c r="N48" t="inlineStr">
        <is>
          <t>---</t>
        </is>
      </c>
      <c r="O48" t="inlineStr">
        <is>
          <t>---</t>
        </is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inlineStr"/>
      <c r="X48" t="inlineStr">
        <is>
          <t>CAP/HSCM/ST03362</t>
        </is>
      </c>
      <c r="Y48" t="inlineStr">
        <is>
          <t>CAP/HSCM/ST03362</t>
        </is>
      </c>
      <c r="Z48" t="inlineStr">
        <is>
          <t>2025-01-09 11:50:23</t>
        </is>
      </c>
      <c r="AA48" t="inlineStr">
        <is>
          <t>2025-01-09 11:50:05</t>
        </is>
      </c>
      <c r="AB48" t="inlineStr">
        <is>
          <t>1fleurgile</t>
        </is>
      </c>
      <c r="AC48" t="inlineStr">
        <is>
          <t>2025-01-09 12:06:55</t>
        </is>
      </c>
      <c r="AD48" s="1" t="inlineStr">
        <is>
          <t>https://www.commcarehq.org/a/caris-test/reports/form_data/df4eb3ea-29ed-4576-b845-aa86dee168cb/</t>
        </is>
      </c>
      <c r="AE48" t="inlineStr">
        <is>
          <t>---</t>
        </is>
      </c>
      <c r="AF48" t="inlineStr">
        <is>
          <t>3c5a623af057e23a32ae4000_24019</t>
        </is>
      </c>
      <c r="AG48" t="inlineStr">
        <is>
          <t>OK</t>
        </is>
      </c>
      <c r="AH48" t="inlineStr">
        <is>
          <t>2025-01-09 11:50:23</t>
        </is>
      </c>
      <c r="AI48" t="inlineStr">
        <is>
          <t>9cfdf7db54419d22491b2c964b5162b3</t>
        </is>
      </c>
      <c r="AJ48" t="inlineStr">
        <is>
          <t>2025-01-08</t>
        </is>
      </c>
      <c r="AK48" t="inlineStr">
        <is>
          <t>3</t>
        </is>
      </c>
      <c r="AL48" t="inlineStr">
        <is>
          <t>---</t>
        </is>
      </c>
      <c r="AM48" t="inlineStr">
        <is>
          <t>0</t>
        </is>
      </c>
      <c r="AN48" t="inlineStr">
        <is>
          <t>---</t>
        </is>
      </c>
      <c r="AO48" t="inlineStr">
        <is>
          <t>1</t>
        </is>
      </c>
      <c r="AP48" t="inlineStr">
        <is>
          <t>0</t>
        </is>
      </c>
      <c r="AQ48" t="inlineStr">
        <is>
          <t>---</t>
        </is>
      </c>
      <c r="AR48" t="inlineStr">
        <is>
          <t>---</t>
        </is>
      </c>
      <c r="AS48" t="inlineStr">
        <is>
          <t>---</t>
        </is>
      </c>
      <c r="AT48" t="inlineStr"/>
      <c r="AU48" t="inlineStr">
        <is>
          <t>---</t>
        </is>
      </c>
      <c r="AV48" t="inlineStr">
        <is>
          <t>---</t>
        </is>
      </c>
      <c r="AW48" t="inlineStr">
        <is>
          <t>---</t>
        </is>
      </c>
      <c r="AX48" t="inlineStr">
        <is>
          <t>---</t>
        </is>
      </c>
      <c r="AY48" t="inlineStr">
        <is>
          <t>---</t>
        </is>
      </c>
      <c r="AZ48" t="inlineStr">
        <is>
          <t>---</t>
        </is>
      </c>
      <c r="BA48" t="inlineStr">
        <is>
          <t>9cfdf7db54419d22491b2c964b5162b3</t>
        </is>
      </c>
      <c r="BB48" t="inlineStr">
        <is>
          <t>http://openrosa.org/formdesigner/0B48E039-1E80-49A7-AC24-732B6E788E39</t>
        </is>
      </c>
      <c r="BC48" t="inlineStr">
        <is>
          <t>Ration et autres visites</t>
        </is>
      </c>
      <c r="BD48" t="inlineStr">
        <is>
          <t>CommCare Android, version "2.54.1"(467561). App v15929. CommCare Version 2.54.1. Build 467561, built on: 2024-10-25</t>
        </is>
      </c>
      <c r="BE48" t="inlineStr">
        <is>
          <t>commcare_76b456dd-7d90-498a-a785-92f136625a61</t>
        </is>
      </c>
      <c r="BF48" t="inlineStr">
        <is>
          <t>19.7266574 -72.2200914 -14.25 8.43</t>
        </is>
      </c>
      <c r="BG48" t="inlineStr">
        <is>
          <t>f13d8149fc6d39ebe86af18272310ff9</t>
        </is>
      </c>
      <c r="BH48" t="inlineStr">
        <is>
          <t>30258f4a77704b55a9a2714350441cbb</t>
        </is>
      </c>
      <c r="BI48" t="inlineStr">
        <is>
          <t>15246</t>
        </is>
      </c>
      <c r="BJ48" t="inlineStr">
        <is>
          <t>XFormInstance</t>
        </is>
      </c>
      <c r="BK48" t="inlineStr">
        <is>
          <t>8ff47610ce7b11efbceb85606e6ffa00</t>
        </is>
      </c>
      <c r="BL48" t="b">
        <v>0</v>
      </c>
      <c r="BM48" t="inlineStr">
        <is>
          <t>---</t>
        </is>
      </c>
      <c r="BN48" t="inlineStr">
        <is>
          <t>200.113.238.118</t>
        </is>
      </c>
      <c r="BO48" t="inlineStr">
        <is>
          <t>Sainvil Wilnise</t>
        </is>
      </c>
    </row>
    <row r="49">
      <c r="A49" t="inlineStr">
        <is>
          <t>47</t>
        </is>
      </c>
      <c r="B49" t="inlineStr">
        <is>
          <t>3d81b7c4-a219-4113-8ef8-f7775138042e</t>
        </is>
      </c>
      <c r="C49" t="inlineStr">
        <is>
          <t>2025-01-09</t>
        </is>
      </c>
      <c r="D49" t="inlineStr">
        <is>
          <t>4</t>
        </is>
      </c>
      <c r="E49" t="inlineStr">
        <is>
          <t>routine</t>
        </is>
      </c>
      <c r="F49" t="inlineStr">
        <is>
          <t>0</t>
        </is>
      </c>
      <c r="G49" t="inlineStr">
        <is>
          <t>routine</t>
        </is>
      </c>
      <c r="H49" t="inlineStr">
        <is>
          <t>1</t>
        </is>
      </c>
      <c r="I49" t="inlineStr">
        <is>
          <t>1</t>
        </is>
      </c>
      <c r="J49" t="inlineStr">
        <is>
          <t>1</t>
        </is>
      </c>
      <c r="K49" t="inlineStr">
        <is>
          <t>---</t>
        </is>
      </c>
      <c r="L49" t="inlineStr">
        <is>
          <t>---</t>
        </is>
      </c>
      <c r="M49" t="inlineStr">
        <is>
          <t>---</t>
        </is>
      </c>
      <c r="N49" t="inlineStr">
        <is>
          <t>---</t>
        </is>
      </c>
      <c r="O49" t="inlineStr">
        <is>
          <t>---</t>
        </is>
      </c>
      <c r="P49" t="inlineStr">
        <is>
          <t>---</t>
        </is>
      </c>
      <c r="Q49" t="inlineStr">
        <is>
          <t>---</t>
        </is>
      </c>
      <c r="R49" t="inlineStr">
        <is>
          <t>17.0</t>
        </is>
      </c>
      <c r="S49" t="inlineStr">
        <is>
          <t>16.0</t>
        </is>
      </c>
      <c r="T49" t="inlineStr"/>
      <c r="U49" t="inlineStr"/>
      <c r="V49" t="inlineStr"/>
      <c r="W49" t="inlineStr"/>
      <c r="X49" t="inlineStr">
        <is>
          <t>SMA/CSSM/ST00923</t>
        </is>
      </c>
      <c r="Y49" t="inlineStr">
        <is>
          <t>SMA/CSSM/ST00923</t>
        </is>
      </c>
      <c r="Z49" t="inlineStr">
        <is>
          <t>2025-01-09 15:29:09</t>
        </is>
      </c>
      <c r="AA49" t="inlineStr">
        <is>
          <t>2025-01-09 15:26:46</t>
        </is>
      </c>
      <c r="AB49" t="inlineStr">
        <is>
          <t>6joseph</t>
        </is>
      </c>
      <c r="AC49" t="inlineStr">
        <is>
          <t>2025-01-09 15:31:30</t>
        </is>
      </c>
      <c r="AD49" s="1" t="inlineStr">
        <is>
          <t>https://www.commcarehq.org/a/caris-test/reports/form_data/3d81b7c4-a219-4113-8ef8-f7775138042e/</t>
        </is>
      </c>
      <c r="AE49" t="inlineStr">
        <is>
          <t>---</t>
        </is>
      </c>
      <c r="AF49" t="inlineStr">
        <is>
          <t>3c5a623af057e23a32ae4000_76765</t>
        </is>
      </c>
      <c r="AG49" t="inlineStr">
        <is>
          <t>---</t>
        </is>
      </c>
      <c r="AH49" t="inlineStr">
        <is>
          <t>2025-01-09 15:29:09</t>
        </is>
      </c>
      <c r="AI49" t="inlineStr">
        <is>
          <t>8a7c43128a4424b0fa27ee8aba471672</t>
        </is>
      </c>
      <c r="AJ49" t="inlineStr">
        <is>
          <t>2025-01-09</t>
        </is>
      </c>
      <c r="AK49" t="inlineStr">
        <is>
          <t>4</t>
        </is>
      </c>
      <c r="AL49" t="inlineStr">
        <is>
          <t>routine</t>
        </is>
      </c>
      <c r="AM49" t="inlineStr">
        <is>
          <t>0</t>
        </is>
      </c>
      <c r="AN49" t="inlineStr">
        <is>
          <t>routine</t>
        </is>
      </c>
      <c r="AO49" t="inlineStr">
        <is>
          <t>1</t>
        </is>
      </c>
      <c r="AP49" t="inlineStr">
        <is>
          <t>1</t>
        </is>
      </c>
      <c r="AQ49" t="inlineStr">
        <is>
          <t>17</t>
        </is>
      </c>
      <c r="AR49" t="inlineStr">
        <is>
          <t>16</t>
        </is>
      </c>
      <c r="AS49" t="inlineStr"/>
      <c r="AT49" t="inlineStr"/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inlineStr">
        <is>
          <t>---</t>
        </is>
      </c>
      <c r="BA49" t="inlineStr">
        <is>
          <t>8a7c43128a4424b0fa27ee8aba471672</t>
        </is>
      </c>
      <c r="BB49" t="inlineStr">
        <is>
          <t>http://openrosa.org/formdesigner/0B48E039-1E80-49A7-AC24-732B6E788E39</t>
        </is>
      </c>
      <c r="BC49" t="inlineStr">
        <is>
          <t>Ration et autres visites</t>
        </is>
      </c>
      <c r="BD49" t="inlineStr">
        <is>
          <t>CommCare Android, version "2.54.1"(467561). App v15929. CommCare Version 2.54.1. Build 467561, built on: 2024-10-25</t>
        </is>
      </c>
      <c r="BE49" t="inlineStr">
        <is>
          <t>commcare_cebd0d31-21f4-4592-9164-16cfd6fc9bcf</t>
        </is>
      </c>
      <c r="BF49" t="inlineStr">
        <is>
          <t>19.3184935 -72.28801 329.0 10.0</t>
        </is>
      </c>
      <c r="BG49" t="inlineStr">
        <is>
          <t>f13d8149fc6d39ebe86af18272310ff9</t>
        </is>
      </c>
      <c r="BH49" t="inlineStr">
        <is>
          <t>30258f4a77704b55a9a2714350441cbb</t>
        </is>
      </c>
      <c r="BI49" t="inlineStr">
        <is>
          <t>15246</t>
        </is>
      </c>
      <c r="BJ49" t="inlineStr">
        <is>
          <t>XFormInstance</t>
        </is>
      </c>
      <c r="BK49" t="inlineStr">
        <is>
          <t>f0d09726ce9d11efb818f7a39a18eb0c</t>
        </is>
      </c>
      <c r="BL49" t="b">
        <v>0</v>
      </c>
      <c r="BM49" t="inlineStr">
        <is>
          <t>---</t>
        </is>
      </c>
      <c r="BN49" t="inlineStr">
        <is>
          <t>200.113.253.133</t>
        </is>
      </c>
      <c r="BO49" t="inlineStr">
        <is>
          <t>Dukenley Thomas</t>
        </is>
      </c>
    </row>
    <row r="50">
      <c r="A50" t="inlineStr">
        <is>
          <t>48</t>
        </is>
      </c>
      <c r="B50" t="inlineStr">
        <is>
          <t>ebf1fd64-4003-4293-aa86-bc0e06820aad</t>
        </is>
      </c>
      <c r="C50" t="inlineStr">
        <is>
          <t>2025-01-09</t>
        </is>
      </c>
      <c r="D50" t="inlineStr">
        <is>
          <t>4</t>
        </is>
      </c>
      <c r="E50" t="inlineStr">
        <is>
          <t>routine</t>
        </is>
      </c>
      <c r="F50" t="inlineStr">
        <is>
          <t>1</t>
        </is>
      </c>
      <c r="G50" t="inlineStr">
        <is>
          <t>routne</t>
        </is>
      </c>
      <c r="H50" t="inlineStr">
        <is>
          <t>1</t>
        </is>
      </c>
      <c r="I50" t="inlineStr">
        <is>
          <t>0</t>
        </is>
      </c>
      <c r="J50" t="inlineStr">
        <is>
          <t>---</t>
        </is>
      </c>
      <c r="K50" t="inlineStr">
        <is>
          <t>---</t>
        </is>
      </c>
      <c r="L50" t="inlineStr">
        <is>
          <t>---</t>
        </is>
      </c>
      <c r="M50" t="inlineStr">
        <is>
          <t>---</t>
        </is>
      </c>
      <c r="N50" t="inlineStr">
        <is>
          <t>---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>
        <is>
          <t>SMA/CSSM/ST00172</t>
        </is>
      </c>
      <c r="Y50" t="inlineStr">
        <is>
          <t>SMA/CSSM/ST00172</t>
        </is>
      </c>
      <c r="Z50" t="inlineStr">
        <is>
          <t>2025-01-09 15:30:40</t>
        </is>
      </c>
      <c r="AA50" t="inlineStr">
        <is>
          <t>2025-01-09 15:29:47</t>
        </is>
      </c>
      <c r="AB50" t="inlineStr">
        <is>
          <t>6joseph</t>
        </is>
      </c>
      <c r="AC50" t="inlineStr">
        <is>
          <t>2025-01-09 15:31:31</t>
        </is>
      </c>
      <c r="AD50" s="1" t="inlineStr">
        <is>
          <t>https://www.commcarehq.org/a/caris-test/reports/form_data/ebf1fd64-4003-4293-aa86-bc0e06820aad/</t>
        </is>
      </c>
      <c r="AE50" t="inlineStr">
        <is>
          <t>---</t>
        </is>
      </c>
      <c r="AF50" t="inlineStr">
        <is>
          <t>3c5a623af057e23a32ae4000_18101</t>
        </is>
      </c>
      <c r="AG50" t="inlineStr">
        <is>
          <t>---</t>
        </is>
      </c>
      <c r="AH50" t="inlineStr">
        <is>
          <t>2025-01-09 15:30:40</t>
        </is>
      </c>
      <c r="AI50" t="inlineStr">
        <is>
          <t>8a7c43128a4424b0fa27ee8aba471672</t>
        </is>
      </c>
      <c r="AJ50" t="inlineStr">
        <is>
          <t>2025-01-09</t>
        </is>
      </c>
      <c r="AK50" t="inlineStr">
        <is>
          <t>4</t>
        </is>
      </c>
      <c r="AL50" t="inlineStr">
        <is>
          <t>routine</t>
        </is>
      </c>
      <c r="AM50" t="inlineStr">
        <is>
          <t>1</t>
        </is>
      </c>
      <c r="AN50" t="inlineStr">
        <is>
          <t>routne</t>
        </is>
      </c>
      <c r="AO50" t="inlineStr">
        <is>
          <t>1</t>
        </is>
      </c>
      <c r="AP50" t="inlineStr">
        <is>
          <t>0</t>
        </is>
      </c>
      <c r="AQ50" t="inlineStr">
        <is>
          <t>---</t>
        </is>
      </c>
      <c r="AR50" t="inlineStr">
        <is>
          <t>---</t>
        </is>
      </c>
      <c r="AS50" t="inlineStr">
        <is>
          <t>---</t>
        </is>
      </c>
      <c r="AT50" t="inlineStr"/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inlineStr">
        <is>
          <t>---</t>
        </is>
      </c>
      <c r="BA50" t="inlineStr">
        <is>
          <t>8a7c43128a4424b0fa27ee8aba471672</t>
        </is>
      </c>
      <c r="BB50" t="inlineStr">
        <is>
          <t>http://openrosa.org/formdesigner/0B48E039-1E80-49A7-AC24-732B6E788E39</t>
        </is>
      </c>
      <c r="BC50" t="inlineStr">
        <is>
          <t>Ration et autres visites</t>
        </is>
      </c>
      <c r="BD50" t="inlineStr">
        <is>
          <t>CommCare Android, version "2.54.1"(467561). App v15929. CommCare Version 2.54.1. Build 467561, built on: 2024-10-25</t>
        </is>
      </c>
      <c r="BE50" t="inlineStr">
        <is>
          <t>commcare_cebd0d31-21f4-4592-9164-16cfd6fc9bcf</t>
        </is>
      </c>
      <c r="BF50" t="inlineStr">
        <is>
          <t>19.3263202 -72.2924441 343.0 9.5</t>
        </is>
      </c>
      <c r="BG50" t="inlineStr">
        <is>
          <t>f13d8149fc6d39ebe86af18272310ff9</t>
        </is>
      </c>
      <c r="BH50" t="inlineStr">
        <is>
          <t>30258f4a77704b55a9a2714350441cbb</t>
        </is>
      </c>
      <c r="BI50" t="inlineStr">
        <is>
          <t>15246</t>
        </is>
      </c>
      <c r="BJ50" t="inlineStr">
        <is>
          <t>XFormInstance</t>
        </is>
      </c>
      <c r="BK50" t="inlineStr">
        <is>
          <t>f0d09726ce9d11efb818f7a39a18eb0c</t>
        </is>
      </c>
      <c r="BL50" t="b">
        <v>0</v>
      </c>
      <c r="BM50" t="inlineStr">
        <is>
          <t>---</t>
        </is>
      </c>
      <c r="BN50" t="inlineStr">
        <is>
          <t>200.113.253.133</t>
        </is>
      </c>
      <c r="BO50" t="inlineStr">
        <is>
          <t>Daphnee Alifils</t>
        </is>
      </c>
    </row>
    <row r="51">
      <c r="A51" t="inlineStr">
        <is>
          <t>49</t>
        </is>
      </c>
      <c r="B51" t="inlineStr">
        <is>
          <t>bf6ca88d-456e-4597-a0bb-1a4097abdb1b</t>
        </is>
      </c>
      <c r="C51" t="inlineStr">
        <is>
          <t>2025-01-08</t>
        </is>
      </c>
      <c r="D51" t="inlineStr">
        <is>
          <t>3 4</t>
        </is>
      </c>
      <c r="E51" t="inlineStr">
        <is>
          <t>Rappel club</t>
        </is>
      </c>
      <c r="F51" t="inlineStr">
        <is>
          <t>1</t>
        </is>
      </c>
      <c r="G51" t="inlineStr">
        <is>
          <t>---</t>
        </is>
      </c>
      <c r="H51" t="inlineStr">
        <is>
          <t>1</t>
        </is>
      </c>
      <c r="I51" t="inlineStr">
        <is>
          <t>1</t>
        </is>
      </c>
      <c r="J51" t="inlineStr"/>
      <c r="K51" t="inlineStr">
        <is>
          <t>---</t>
        </is>
      </c>
      <c r="L51" t="inlineStr">
        <is>
          <t>---</t>
        </is>
      </c>
      <c r="M51" t="inlineStr">
        <is>
          <t>---</t>
        </is>
      </c>
      <c r="N51" t="inlineStr">
        <is>
          <t>---</t>
        </is>
      </c>
      <c r="O51" t="inlineStr">
        <is>
          <t>---</t>
        </is>
      </c>
      <c r="P51" t="inlineStr">
        <is>
          <t>---</t>
        </is>
      </c>
      <c r="Q51" t="inlineStr">
        <is>
          <t>---</t>
        </is>
      </c>
      <c r="R51" t="inlineStr"/>
      <c r="S51" t="inlineStr"/>
      <c r="T51" t="inlineStr"/>
      <c r="U51" t="inlineStr"/>
      <c r="V51" t="inlineStr"/>
      <c r="W51" t="inlineStr"/>
      <c r="X51" t="inlineStr">
        <is>
          <t>MOR/CMSM/ST00473</t>
        </is>
      </c>
      <c r="Y51" t="inlineStr">
        <is>
          <t>MOR/CMSM/ST00473</t>
        </is>
      </c>
      <c r="Z51" t="inlineStr">
        <is>
          <t>2025-01-09 16:29:12</t>
        </is>
      </c>
      <c r="AA51" t="inlineStr">
        <is>
          <t>2025-01-09 16:28:30</t>
        </is>
      </c>
      <c r="AB51" t="inlineStr">
        <is>
          <t>1evana</t>
        </is>
      </c>
      <c r="AC51" t="inlineStr">
        <is>
          <t>2025-01-09 16:30:28</t>
        </is>
      </c>
      <c r="AD51" s="1" t="inlineStr">
        <is>
          <t>https://www.commcarehq.org/a/caris-test/reports/form_data/bf6ca88d-456e-4597-a0bb-1a4097abdb1b/</t>
        </is>
      </c>
      <c r="AE51" t="inlineStr">
        <is>
          <t>---</t>
        </is>
      </c>
      <c r="AF51" t="inlineStr">
        <is>
          <t>3c5a623af057e23a32ae4000_50607</t>
        </is>
      </c>
      <c r="AG51" t="inlineStr">
        <is>
          <t>OK</t>
        </is>
      </c>
      <c r="AH51" t="inlineStr">
        <is>
          <t>2025-01-09 16:29:12</t>
        </is>
      </c>
      <c r="AI51" t="inlineStr">
        <is>
          <t>675a66fd8f8f48fd178738cd11c8c9b2</t>
        </is>
      </c>
      <c r="AJ51" t="inlineStr">
        <is>
          <t>2025-01-08</t>
        </is>
      </c>
      <c r="AK51" t="inlineStr">
        <is>
          <t>3 4</t>
        </is>
      </c>
      <c r="AL51" t="inlineStr">
        <is>
          <t>Rappel club</t>
        </is>
      </c>
      <c r="AM51" t="inlineStr">
        <is>
          <t>1</t>
        </is>
      </c>
      <c r="AN51" t="inlineStr">
        <is>
          <t>---</t>
        </is>
      </c>
      <c r="AO51" t="inlineStr">
        <is>
          <t>1</t>
        </is>
      </c>
      <c r="AP51" t="inlineStr">
        <is>
          <t>1</t>
        </is>
      </c>
      <c r="AQ51" t="inlineStr"/>
      <c r="AR51" t="inlineStr"/>
      <c r="AS51" t="inlineStr"/>
      <c r="AT51" t="inlineStr"/>
      <c r="AU51" t="inlineStr">
        <is>
          <t>---</t>
        </is>
      </c>
      <c r="AV51" t="inlineStr">
        <is>
          <t>---</t>
        </is>
      </c>
      <c r="AW51" t="inlineStr">
        <is>
          <t>---</t>
        </is>
      </c>
      <c r="AX51" t="inlineStr">
        <is>
          <t>---</t>
        </is>
      </c>
      <c r="AY51" t="inlineStr">
        <is>
          <t>---</t>
        </is>
      </c>
      <c r="AZ51" t="inlineStr">
        <is>
          <t>---</t>
        </is>
      </c>
      <c r="BA51" t="inlineStr">
        <is>
          <t>675a66fd8f8f48fd178738cd11c8c9b2</t>
        </is>
      </c>
      <c r="BB51" t="inlineStr">
        <is>
          <t>http://openrosa.org/formdesigner/0B48E039-1E80-49A7-AC24-732B6E788E39</t>
        </is>
      </c>
      <c r="BC51" t="inlineStr">
        <is>
          <t>Ration et autres visites</t>
        </is>
      </c>
      <c r="BD51" t="inlineStr">
        <is>
          <t>CommCare Android, version "2.54.1"(467561). App v15929. CommCare Version 2.54.1. Build 467561, built on: 2024-10-25</t>
        </is>
      </c>
      <c r="BE51" t="inlineStr">
        <is>
          <t>commcare_e1fe266d-14e3-4298-9699-21b818975650</t>
        </is>
      </c>
      <c r="BF51" t="inlineStr">
        <is>
          <t>19.4044921 -71.7791144 0.0 3000.0</t>
        </is>
      </c>
      <c r="BG51" t="inlineStr">
        <is>
          <t>f13d8149fc6d39ebe86af18272310ff9</t>
        </is>
      </c>
      <c r="BH51" t="inlineStr">
        <is>
          <t>30258f4a77704b55a9a2714350441cbb</t>
        </is>
      </c>
      <c r="BI51" t="inlineStr">
        <is>
          <t>15246</t>
        </is>
      </c>
      <c r="BJ51" t="inlineStr">
        <is>
          <t>XFormInstance</t>
        </is>
      </c>
      <c r="BK51" t="inlineStr">
        <is>
          <t>506facfece9811efbcec85606e6ffa00</t>
        </is>
      </c>
      <c r="BL51" t="b">
        <v>0</v>
      </c>
      <c r="BM51" t="inlineStr">
        <is>
          <t>---</t>
        </is>
      </c>
      <c r="BN51" t="inlineStr">
        <is>
          <t>200.113.251.106</t>
        </is>
      </c>
      <c r="BO51" t="inlineStr">
        <is>
          <t>Phanelcie Bruno</t>
        </is>
      </c>
    </row>
    <row r="52">
      <c r="A52" t="inlineStr">
        <is>
          <t>50</t>
        </is>
      </c>
      <c r="B52" t="inlineStr">
        <is>
          <t>f7409592-8b55-4c32-bf26-5a218f93e4db</t>
        </is>
      </c>
      <c r="C52" t="inlineStr">
        <is>
          <t>2025-01-08</t>
        </is>
      </c>
      <c r="D52" t="inlineStr">
        <is>
          <t>3 4</t>
        </is>
      </c>
      <c r="E52" t="inlineStr">
        <is>
          <t>Rappel club</t>
        </is>
      </c>
      <c r="F52" t="inlineStr">
        <is>
          <t>0</t>
        </is>
      </c>
      <c r="G52" t="inlineStr">
        <is>
          <t>---</t>
        </is>
      </c>
      <c r="H52" t="inlineStr">
        <is>
          <t>1</t>
        </is>
      </c>
      <c r="I52" t="inlineStr">
        <is>
          <t>1</t>
        </is>
      </c>
      <c r="J52" t="inlineStr"/>
      <c r="K52" t="inlineStr">
        <is>
          <t>---</t>
        </is>
      </c>
      <c r="L52" t="inlineStr">
        <is>
          <t>---</t>
        </is>
      </c>
      <c r="M52" t="inlineStr">
        <is>
          <t>---</t>
        </is>
      </c>
      <c r="N52" t="inlineStr">
        <is>
          <t>---</t>
        </is>
      </c>
      <c r="O52" t="inlineStr">
        <is>
          <t>---</t>
        </is>
      </c>
      <c r="P52" t="inlineStr">
        <is>
          <t>---</t>
        </is>
      </c>
      <c r="Q52" t="inlineStr">
        <is>
          <t>---</t>
        </is>
      </c>
      <c r="R52" t="inlineStr"/>
      <c r="S52" t="inlineStr"/>
      <c r="T52" t="inlineStr"/>
      <c r="U52" t="inlineStr"/>
      <c r="V52" t="inlineStr"/>
      <c r="W52" t="inlineStr"/>
      <c r="X52" t="inlineStr">
        <is>
          <t>MOR/CMSM/ST00279</t>
        </is>
      </c>
      <c r="Y52" t="inlineStr">
        <is>
          <t>MOR/CMSM/ST00279</t>
        </is>
      </c>
      <c r="Z52" t="inlineStr">
        <is>
          <t>2025-01-09 16:30:14</t>
        </is>
      </c>
      <c r="AA52" t="inlineStr">
        <is>
          <t>2025-01-09 16:29:36</t>
        </is>
      </c>
      <c r="AB52" t="inlineStr">
        <is>
          <t>1evana</t>
        </is>
      </c>
      <c r="AC52" t="inlineStr">
        <is>
          <t>2025-01-09 16:31:29</t>
        </is>
      </c>
      <c r="AD52" s="1" t="inlineStr">
        <is>
          <t>https://www.commcarehq.org/a/caris-test/reports/form_data/f7409592-8b55-4c32-bf26-5a218f93e4db/</t>
        </is>
      </c>
      <c r="AE52" t="inlineStr">
        <is>
          <t>---</t>
        </is>
      </c>
      <c r="AF52" t="inlineStr">
        <is>
          <t>0eff9b5251ba4cbc82fc0ceced769f35</t>
        </is>
      </c>
      <c r="AG52" t="inlineStr">
        <is>
          <t>OK</t>
        </is>
      </c>
      <c r="AH52" t="inlineStr">
        <is>
          <t>2025-01-09 16:30:14</t>
        </is>
      </c>
      <c r="AI52" t="inlineStr">
        <is>
          <t>675a66fd8f8f48fd178738cd11c8c9b2</t>
        </is>
      </c>
      <c r="AJ52" t="inlineStr">
        <is>
          <t>2025-01-08</t>
        </is>
      </c>
      <c r="AK52" t="inlineStr">
        <is>
          <t>3 4</t>
        </is>
      </c>
      <c r="AL52" t="inlineStr">
        <is>
          <t>Rappel club</t>
        </is>
      </c>
      <c r="AM52" t="inlineStr">
        <is>
          <t>0</t>
        </is>
      </c>
      <c r="AN52" t="inlineStr">
        <is>
          <t>---</t>
        </is>
      </c>
      <c r="AO52" t="inlineStr">
        <is>
          <t>1</t>
        </is>
      </c>
      <c r="AP52" t="inlineStr">
        <is>
          <t>1</t>
        </is>
      </c>
      <c r="AQ52" t="inlineStr"/>
      <c r="AR52" t="inlineStr"/>
      <c r="AS52" t="inlineStr"/>
      <c r="AT52" t="inlineStr"/>
      <c r="AU52" t="inlineStr">
        <is>
          <t>---</t>
        </is>
      </c>
      <c r="AV52" t="inlineStr">
        <is>
          <t>---</t>
        </is>
      </c>
      <c r="AW52" t="inlineStr">
        <is>
          <t>---</t>
        </is>
      </c>
      <c r="AX52" t="inlineStr">
        <is>
          <t>---</t>
        </is>
      </c>
      <c r="AY52" t="inlineStr">
        <is>
          <t>---</t>
        </is>
      </c>
      <c r="AZ52" t="inlineStr">
        <is>
          <t>---</t>
        </is>
      </c>
      <c r="BA52" t="inlineStr">
        <is>
          <t>675a66fd8f8f48fd178738cd11c8c9b2</t>
        </is>
      </c>
      <c r="BB52" t="inlineStr">
        <is>
          <t>http://openrosa.org/formdesigner/0B48E039-1E80-49A7-AC24-732B6E788E39</t>
        </is>
      </c>
      <c r="BC52" t="inlineStr">
        <is>
          <t>Ration et autres visites</t>
        </is>
      </c>
      <c r="BD52" t="inlineStr">
        <is>
          <t>CommCare Android, version "2.54.1"(467561). App v15929. CommCare Version 2.54.1. Build 467561, built on: 2024-10-25</t>
        </is>
      </c>
      <c r="BE52" t="inlineStr">
        <is>
          <t>commcare_e1fe266d-14e3-4298-9699-21b818975650</t>
        </is>
      </c>
      <c r="BF52" t="inlineStr">
        <is>
          <t>19.4053391 -71.7781407 644.11 9.64</t>
        </is>
      </c>
      <c r="BG52" t="inlineStr">
        <is>
          <t>f13d8149fc6d39ebe86af18272310ff9</t>
        </is>
      </c>
      <c r="BH52" t="inlineStr">
        <is>
          <t>30258f4a77704b55a9a2714350441cbb</t>
        </is>
      </c>
      <c r="BI52" t="inlineStr">
        <is>
          <t>15246</t>
        </is>
      </c>
      <c r="BJ52" t="inlineStr">
        <is>
          <t>XFormInstance</t>
        </is>
      </c>
      <c r="BK52" t="inlineStr">
        <is>
          <t>506facfece9811efbcec85606e6ffa00</t>
        </is>
      </c>
      <c r="BL52" t="b">
        <v>0</v>
      </c>
      <c r="BM52" t="inlineStr">
        <is>
          <t>---</t>
        </is>
      </c>
      <c r="BN52" t="inlineStr">
        <is>
          <t>200.113.251.106</t>
        </is>
      </c>
      <c r="BO52" t="inlineStr">
        <is>
          <t>Augustin Terol</t>
        </is>
      </c>
    </row>
    <row r="53">
      <c r="A53" t="inlineStr">
        <is>
          <t>51</t>
        </is>
      </c>
      <c r="B53" t="inlineStr">
        <is>
          <t>82d4cc51-1e20-43e9-86b1-215680c83dee</t>
        </is>
      </c>
      <c r="C53" t="inlineStr">
        <is>
          <t>2025-01-09</t>
        </is>
      </c>
      <c r="D53" t="inlineStr">
        <is>
          <t>3 4</t>
        </is>
      </c>
      <c r="E53" t="inlineStr">
        <is>
          <t>Rappel club</t>
        </is>
      </c>
      <c r="F53" t="inlineStr">
        <is>
          <t>0</t>
        </is>
      </c>
      <c r="G53" t="inlineStr">
        <is>
          <t>---</t>
        </is>
      </c>
      <c r="H53" t="inlineStr">
        <is>
          <t>1</t>
        </is>
      </c>
      <c r="I53" t="inlineStr">
        <is>
          <t>1</t>
        </is>
      </c>
      <c r="J53" t="inlineStr"/>
      <c r="K53" t="inlineStr">
        <is>
          <t>---</t>
        </is>
      </c>
      <c r="L53" t="inlineStr">
        <is>
          <t>---</t>
        </is>
      </c>
      <c r="M53" t="inlineStr">
        <is>
          <t>---</t>
        </is>
      </c>
      <c r="N53" t="inlineStr">
        <is>
          <t>---</t>
        </is>
      </c>
      <c r="O53" t="inlineStr">
        <is>
          <t>---</t>
        </is>
      </c>
      <c r="P53" t="inlineStr">
        <is>
          <t>---</t>
        </is>
      </c>
      <c r="Q53" t="inlineStr">
        <is>
          <t>---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MOR/CMSM/ST00387</t>
        </is>
      </c>
      <c r="Y53" t="inlineStr">
        <is>
          <t>MOR/CMSM/ST00387</t>
        </is>
      </c>
      <c r="Z53" t="inlineStr">
        <is>
          <t>2025-01-09 16:37:43</t>
        </is>
      </c>
      <c r="AA53" t="inlineStr">
        <is>
          <t>2025-01-09 16:37:17</t>
        </is>
      </c>
      <c r="AB53" t="inlineStr">
        <is>
          <t>1evana</t>
        </is>
      </c>
      <c r="AC53" t="inlineStr">
        <is>
          <t>2025-01-09 16:38:58</t>
        </is>
      </c>
      <c r="AD53" s="1" t="inlineStr">
        <is>
          <t>https://www.commcarehq.org/a/caris-test/reports/form_data/82d4cc51-1e20-43e9-86b1-215680c83dee/</t>
        </is>
      </c>
      <c r="AE53" t="inlineStr">
        <is>
          <t>---</t>
        </is>
      </c>
      <c r="AF53" t="inlineStr">
        <is>
          <t>3c5a623af057e23a32ae4000_31569</t>
        </is>
      </c>
      <c r="AG53" t="inlineStr">
        <is>
          <t>OK</t>
        </is>
      </c>
      <c r="AH53" t="inlineStr">
        <is>
          <t>2025-01-09 16:37:43</t>
        </is>
      </c>
      <c r="AI53" t="inlineStr">
        <is>
          <t>675a66fd8f8f48fd178738cd11c8c9b2</t>
        </is>
      </c>
      <c r="AJ53" t="inlineStr">
        <is>
          <t>2025-01-09</t>
        </is>
      </c>
      <c r="AK53" t="inlineStr">
        <is>
          <t>3 4</t>
        </is>
      </c>
      <c r="AL53" t="inlineStr">
        <is>
          <t>Rappel club</t>
        </is>
      </c>
      <c r="AM53" t="inlineStr">
        <is>
          <t>0</t>
        </is>
      </c>
      <c r="AN53" t="inlineStr">
        <is>
          <t>---</t>
        </is>
      </c>
      <c r="AO53" t="inlineStr">
        <is>
          <t>1</t>
        </is>
      </c>
      <c r="AP53" t="inlineStr">
        <is>
          <t>1</t>
        </is>
      </c>
      <c r="AQ53" t="inlineStr"/>
      <c r="AR53" t="inlineStr"/>
      <c r="AS53" t="inlineStr"/>
      <c r="AT53" t="inlineStr"/>
      <c r="AU53" t="inlineStr">
        <is>
          <t>---</t>
        </is>
      </c>
      <c r="AV53" t="inlineStr">
        <is>
          <t>---</t>
        </is>
      </c>
      <c r="AW53" t="inlineStr">
        <is>
          <t>---</t>
        </is>
      </c>
      <c r="AX53" t="inlineStr">
        <is>
          <t>---</t>
        </is>
      </c>
      <c r="AY53" t="inlineStr">
        <is>
          <t>---</t>
        </is>
      </c>
      <c r="AZ53" t="inlineStr">
        <is>
          <t>---</t>
        </is>
      </c>
      <c r="BA53" t="inlineStr">
        <is>
          <t>675a66fd8f8f48fd178738cd11c8c9b2</t>
        </is>
      </c>
      <c r="BB53" t="inlineStr">
        <is>
          <t>http://openrosa.org/formdesigner/0B48E039-1E80-49A7-AC24-732B6E788E39</t>
        </is>
      </c>
      <c r="BC53" t="inlineStr">
        <is>
          <t>Ration et autres visites</t>
        </is>
      </c>
      <c r="BD53" t="inlineStr">
        <is>
          <t>CommCare Android, version "2.54.1"(467561). App v15929. CommCare Version 2.54.1. Build 467561, built on: 2024-10-25</t>
        </is>
      </c>
      <c r="BE53" t="inlineStr">
        <is>
          <t>commcare_e1fe266d-14e3-4298-9699-21b818975650</t>
        </is>
      </c>
      <c r="BF53" t="inlineStr">
        <is>
          <t>19.4053775 -71.77822 638.07 17.2</t>
        </is>
      </c>
      <c r="BG53" t="inlineStr">
        <is>
          <t>f13d8149fc6d39ebe86af18272310ff9</t>
        </is>
      </c>
      <c r="BH53" t="inlineStr">
        <is>
          <t>30258f4a77704b55a9a2714350441cbb</t>
        </is>
      </c>
      <c r="BI53" t="inlineStr">
        <is>
          <t>15246</t>
        </is>
      </c>
      <c r="BJ53" t="inlineStr">
        <is>
          <t>XFormInstance</t>
        </is>
      </c>
      <c r="BK53" t="inlineStr">
        <is>
          <t>506facfece9811efbcec85606e6ffa00</t>
        </is>
      </c>
      <c r="BL53" t="b">
        <v>0</v>
      </c>
      <c r="BM53" t="inlineStr">
        <is>
          <t>---</t>
        </is>
      </c>
      <c r="BN53" t="inlineStr">
        <is>
          <t>200.113.251.106</t>
        </is>
      </c>
      <c r="BO53" t="inlineStr">
        <is>
          <t>Nayensky Bastien</t>
        </is>
      </c>
    </row>
    <row r="54">
      <c r="A54" t="inlineStr">
        <is>
          <t>52</t>
        </is>
      </c>
      <c r="B54" t="inlineStr">
        <is>
          <t>fecbb175-d60a-4b98-8d57-e6a08e7d64e3</t>
        </is>
      </c>
      <c r="C54" t="inlineStr">
        <is>
          <t>2025-01-09</t>
        </is>
      </c>
      <c r="D54" t="inlineStr">
        <is>
          <t>3 4</t>
        </is>
      </c>
      <c r="E54" t="inlineStr">
        <is>
          <t>Rappel club</t>
        </is>
      </c>
      <c r="F54" t="inlineStr">
        <is>
          <t>0</t>
        </is>
      </c>
      <c r="G54" t="inlineStr">
        <is>
          <t>---</t>
        </is>
      </c>
      <c r="H54" t="inlineStr">
        <is>
          <t>1</t>
        </is>
      </c>
      <c r="I54" t="inlineStr">
        <is>
          <t>1</t>
        </is>
      </c>
      <c r="J54" t="inlineStr"/>
      <c r="K54" t="inlineStr">
        <is>
          <t>---</t>
        </is>
      </c>
      <c r="L54" t="inlineStr">
        <is>
          <t>---</t>
        </is>
      </c>
      <c r="M54" t="inlineStr">
        <is>
          <t>---</t>
        </is>
      </c>
      <c r="N54" t="inlineStr">
        <is>
          <t>---</t>
        </is>
      </c>
      <c r="O54" t="inlineStr">
        <is>
          <t>---</t>
        </is>
      </c>
      <c r="P54" t="inlineStr">
        <is>
          <t>---</t>
        </is>
      </c>
      <c r="Q54" t="inlineStr">
        <is>
          <t>---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MOR/CMSM/PED00086</t>
        </is>
      </c>
      <c r="Y54" t="inlineStr">
        <is>
          <t>MOR/CMSM/PED00086</t>
        </is>
      </c>
      <c r="Z54" t="inlineStr">
        <is>
          <t>2025-01-09 16:38:27</t>
        </is>
      </c>
      <c r="AA54" t="inlineStr">
        <is>
          <t>2025-01-09 16:38:01</t>
        </is>
      </c>
      <c r="AB54" t="inlineStr">
        <is>
          <t>1evana</t>
        </is>
      </c>
      <c r="AC54" t="inlineStr">
        <is>
          <t>2025-01-09 16:39:42</t>
        </is>
      </c>
      <c r="AD54" s="1" t="inlineStr">
        <is>
          <t>https://www.commcarehq.org/a/caris-test/reports/form_data/fecbb175-d60a-4b98-8d57-e6a08e7d64e3/</t>
        </is>
      </c>
      <c r="AE54" t="inlineStr">
        <is>
          <t>---</t>
        </is>
      </c>
      <c r="AF54" t="inlineStr">
        <is>
          <t>3c5a623af057e23a32ae4000_37277</t>
        </is>
      </c>
      <c r="AG54" t="inlineStr">
        <is>
          <t>OK</t>
        </is>
      </c>
      <c r="AH54" t="inlineStr">
        <is>
          <t>2025-01-09 16:38:27</t>
        </is>
      </c>
      <c r="AI54" t="inlineStr">
        <is>
          <t>675a66fd8f8f48fd178738cd11c8c9b2</t>
        </is>
      </c>
      <c r="AJ54" t="inlineStr">
        <is>
          <t>2025-01-09</t>
        </is>
      </c>
      <c r="AK54" t="inlineStr">
        <is>
          <t>3 4</t>
        </is>
      </c>
      <c r="AL54" t="inlineStr">
        <is>
          <t>Rappel club</t>
        </is>
      </c>
      <c r="AM54" t="inlineStr">
        <is>
          <t>0</t>
        </is>
      </c>
      <c r="AN54" t="inlineStr">
        <is>
          <t>---</t>
        </is>
      </c>
      <c r="AO54" t="inlineStr">
        <is>
          <t>1</t>
        </is>
      </c>
      <c r="AP54" t="inlineStr">
        <is>
          <t>1</t>
        </is>
      </c>
      <c r="AQ54" t="inlineStr"/>
      <c r="AR54" t="inlineStr"/>
      <c r="AS54" t="inlineStr"/>
      <c r="AT54" t="inlineStr"/>
      <c r="AU54" t="inlineStr">
        <is>
          <t>---</t>
        </is>
      </c>
      <c r="AV54" t="inlineStr">
        <is>
          <t>---</t>
        </is>
      </c>
      <c r="AW54" t="inlineStr">
        <is>
          <t>---</t>
        </is>
      </c>
      <c r="AX54" t="inlineStr">
        <is>
          <t>---</t>
        </is>
      </c>
      <c r="AY54" t="inlineStr">
        <is>
          <t>---</t>
        </is>
      </c>
      <c r="AZ54" t="inlineStr">
        <is>
          <t>---</t>
        </is>
      </c>
      <c r="BA54" t="inlineStr">
        <is>
          <t>675a66fd8f8f48fd178738cd11c8c9b2</t>
        </is>
      </c>
      <c r="BB54" t="inlineStr">
        <is>
          <t>http://openrosa.org/formdesigner/0B48E039-1E80-49A7-AC24-732B6E788E39</t>
        </is>
      </c>
      <c r="BC54" t="inlineStr">
        <is>
          <t>Ration et autres visites</t>
        </is>
      </c>
      <c r="BD54" t="inlineStr">
        <is>
          <t>CommCare Android, version "2.54.1"(467561). App v15929. CommCare Version 2.54.1. Build 467561, built on: 2024-10-25</t>
        </is>
      </c>
      <c r="BE54" t="inlineStr">
        <is>
          <t>commcare_e1fe266d-14e3-4298-9699-21b818975650</t>
        </is>
      </c>
      <c r="BF54" t="inlineStr">
        <is>
          <t>19.4053753 -71.7782034 641.71 9.97</t>
        </is>
      </c>
      <c r="BG54" t="inlineStr">
        <is>
          <t>f13d8149fc6d39ebe86af18272310ff9</t>
        </is>
      </c>
      <c r="BH54" t="inlineStr">
        <is>
          <t>30258f4a77704b55a9a2714350441cbb</t>
        </is>
      </c>
      <c r="BI54" t="inlineStr">
        <is>
          <t>15246</t>
        </is>
      </c>
      <c r="BJ54" t="inlineStr">
        <is>
          <t>XFormInstance</t>
        </is>
      </c>
      <c r="BK54" t="inlineStr">
        <is>
          <t>506facfece9811efbcec85606e6ffa00</t>
        </is>
      </c>
      <c r="BL54" t="b">
        <v>0</v>
      </c>
      <c r="BM54" t="inlineStr">
        <is>
          <t>---</t>
        </is>
      </c>
      <c r="BN54" t="inlineStr">
        <is>
          <t>200.113.251.106</t>
        </is>
      </c>
      <c r="BO54" t="inlineStr">
        <is>
          <t>Wanderson Alteus</t>
        </is>
      </c>
    </row>
    <row r="55">
      <c r="A55" t="inlineStr">
        <is>
          <t>53</t>
        </is>
      </c>
      <c r="B55" t="inlineStr">
        <is>
          <t>be0bb008-3439-4946-a8d0-804d9a7f7fd6</t>
        </is>
      </c>
      <c r="C55" t="inlineStr">
        <is>
          <t>2025-01-09</t>
        </is>
      </c>
      <c r="D55" t="inlineStr">
        <is>
          <t>3 4</t>
        </is>
      </c>
      <c r="E55" t="inlineStr">
        <is>
          <t>Rappel club</t>
        </is>
      </c>
      <c r="F55" t="inlineStr">
        <is>
          <t>1</t>
        </is>
      </c>
      <c r="G55" t="inlineStr">
        <is>
          <t>---</t>
        </is>
      </c>
      <c r="H55" t="inlineStr">
        <is>
          <t>1</t>
        </is>
      </c>
      <c r="I55" t="inlineStr">
        <is>
          <t>1</t>
        </is>
      </c>
      <c r="J55" t="inlineStr"/>
      <c r="K55" t="inlineStr">
        <is>
          <t>---</t>
        </is>
      </c>
      <c r="L55" t="inlineStr">
        <is>
          <t>---</t>
        </is>
      </c>
      <c r="M55" t="inlineStr">
        <is>
          <t>---</t>
        </is>
      </c>
      <c r="N55" t="inlineStr">
        <is>
          <t>---</t>
        </is>
      </c>
      <c r="O55" t="inlineStr">
        <is>
          <t>---</t>
        </is>
      </c>
      <c r="P55" t="inlineStr">
        <is>
          <t>---</t>
        </is>
      </c>
      <c r="Q55" t="inlineStr">
        <is>
          <t>---</t>
        </is>
      </c>
      <c r="R55" t="inlineStr"/>
      <c r="S55" t="inlineStr"/>
      <c r="T55" t="inlineStr"/>
      <c r="U55" t="inlineStr"/>
      <c r="V55" t="inlineStr"/>
      <c r="W55" t="inlineStr"/>
      <c r="X55" t="inlineStr">
        <is>
          <t>CAP/CMSC/ST00078</t>
        </is>
      </c>
      <c r="Y55" t="inlineStr">
        <is>
          <t>CAP/CMSC/ST00078</t>
        </is>
      </c>
      <c r="Z55" t="inlineStr">
        <is>
          <t>2025-01-09 16:39:36</t>
        </is>
      </c>
      <c r="AA55" t="inlineStr">
        <is>
          <t>2025-01-09 16:39:00</t>
        </is>
      </c>
      <c r="AB55" t="inlineStr">
        <is>
          <t>1evana</t>
        </is>
      </c>
      <c r="AC55" t="inlineStr">
        <is>
          <t>2025-01-09 16:40:51</t>
        </is>
      </c>
      <c r="AD55" s="1" t="inlineStr">
        <is>
          <t>https://www.commcarehq.org/a/caris-test/reports/form_data/be0bb008-3439-4946-a8d0-804d9a7f7fd6/</t>
        </is>
      </c>
      <c r="AE55" t="inlineStr">
        <is>
          <t>---</t>
        </is>
      </c>
      <c r="AF55" t="inlineStr">
        <is>
          <t>3c5a623af057e23a32ae4000_50645</t>
        </is>
      </c>
      <c r="AG55" t="inlineStr">
        <is>
          <t>OK</t>
        </is>
      </c>
      <c r="AH55" t="inlineStr">
        <is>
          <t>2025-01-09 16:39:36</t>
        </is>
      </c>
      <c r="AI55" t="inlineStr">
        <is>
          <t>675a66fd8f8f48fd178738cd11c8c9b2</t>
        </is>
      </c>
      <c r="AJ55" t="inlineStr">
        <is>
          <t>2025-01-09</t>
        </is>
      </c>
      <c r="AK55" t="inlineStr">
        <is>
          <t>3 4</t>
        </is>
      </c>
      <c r="AL55" t="inlineStr">
        <is>
          <t>Rappel club</t>
        </is>
      </c>
      <c r="AM55" t="inlineStr">
        <is>
          <t>1</t>
        </is>
      </c>
      <c r="AN55" t="inlineStr">
        <is>
          <t>---</t>
        </is>
      </c>
      <c r="AO55" t="inlineStr">
        <is>
          <t>1</t>
        </is>
      </c>
      <c r="AP55" t="inlineStr">
        <is>
          <t>1</t>
        </is>
      </c>
      <c r="AQ55" t="inlineStr"/>
      <c r="AR55" t="inlineStr"/>
      <c r="AS55" t="inlineStr"/>
      <c r="AT55" t="inlineStr"/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inlineStr">
        <is>
          <t>---</t>
        </is>
      </c>
      <c r="BA55" t="inlineStr">
        <is>
          <t>675a66fd8f8f48fd178738cd11c8c9b2</t>
        </is>
      </c>
      <c r="BB55" t="inlineStr">
        <is>
          <t>http://openrosa.org/formdesigner/0B48E039-1E80-49A7-AC24-732B6E788E39</t>
        </is>
      </c>
      <c r="BC55" t="inlineStr">
        <is>
          <t>Ration et autres visites</t>
        </is>
      </c>
      <c r="BD55" t="inlineStr">
        <is>
          <t>CommCare Android, version "2.54.1"(467561). App v15929. CommCare Version 2.54.1. Build 467561, built on: 2024-10-25</t>
        </is>
      </c>
      <c r="BE55" t="inlineStr">
        <is>
          <t>commcare_e1fe266d-14e3-4298-9699-21b818975650</t>
        </is>
      </c>
      <c r="BF55" t="inlineStr">
        <is>
          <t>19.4053575 -71.7782623 645.14 8.78</t>
        </is>
      </c>
      <c r="BG55" t="inlineStr">
        <is>
          <t>f13d8149fc6d39ebe86af18272310ff9</t>
        </is>
      </c>
      <c r="BH55" t="inlineStr">
        <is>
          <t>30258f4a77704b55a9a2714350441cbb</t>
        </is>
      </c>
      <c r="BI55" t="inlineStr">
        <is>
          <t>15246</t>
        </is>
      </c>
      <c r="BJ55" t="inlineStr">
        <is>
          <t>XFormInstance</t>
        </is>
      </c>
      <c r="BK55" t="inlineStr">
        <is>
          <t>506facfece9811efbcec85606e6ffa00</t>
        </is>
      </c>
      <c r="BL55" t="b">
        <v>0</v>
      </c>
      <c r="BM55" t="inlineStr">
        <is>
          <t>---</t>
        </is>
      </c>
      <c r="BN55" t="inlineStr">
        <is>
          <t>200.113.251.106</t>
        </is>
      </c>
      <c r="BO55" t="inlineStr">
        <is>
          <t>Altagracia Pierre</t>
        </is>
      </c>
    </row>
    <row r="56">
      <c r="A56" t="inlineStr">
        <is>
          <t>54</t>
        </is>
      </c>
      <c r="B56" t="inlineStr">
        <is>
          <t>45c18ce0-2eac-4a2a-bf00-e03bac4c81f3</t>
        </is>
      </c>
      <c r="C56" t="inlineStr">
        <is>
          <t>2025-01-09</t>
        </is>
      </c>
      <c r="D56" t="inlineStr">
        <is>
          <t>3 4</t>
        </is>
      </c>
      <c r="E56" t="inlineStr">
        <is>
          <t>Rappel club</t>
        </is>
      </c>
      <c r="F56" t="inlineStr">
        <is>
          <t>1</t>
        </is>
      </c>
      <c r="G56" t="inlineStr">
        <is>
          <t>---</t>
        </is>
      </c>
      <c r="H56" t="inlineStr">
        <is>
          <t>1</t>
        </is>
      </c>
      <c r="I56" t="inlineStr">
        <is>
          <t>1</t>
        </is>
      </c>
      <c r="J56" t="inlineStr"/>
      <c r="K56" t="inlineStr">
        <is>
          <t>---</t>
        </is>
      </c>
      <c r="L56" t="inlineStr">
        <is>
          <t>---</t>
        </is>
      </c>
      <c r="M56" t="inlineStr">
        <is>
          <t>---</t>
        </is>
      </c>
      <c r="N56" t="inlineStr">
        <is>
          <t>---</t>
        </is>
      </c>
      <c r="O56" t="inlineStr">
        <is>
          <t>---</t>
        </is>
      </c>
      <c r="P56" t="inlineStr">
        <is>
          <t>---</t>
        </is>
      </c>
      <c r="Q56" t="inlineStr">
        <is>
          <t>---</t>
        </is>
      </c>
      <c r="R56" t="inlineStr"/>
      <c r="S56" t="inlineStr"/>
      <c r="T56" t="inlineStr"/>
      <c r="U56" t="inlineStr"/>
      <c r="V56" t="inlineStr"/>
      <c r="W56" t="inlineStr"/>
      <c r="X56" t="inlineStr">
        <is>
          <t>MOR/CMSM/ST00304</t>
        </is>
      </c>
      <c r="Y56" t="inlineStr">
        <is>
          <t>MOR/CMSM/ST00304</t>
        </is>
      </c>
      <c r="Z56" t="inlineStr">
        <is>
          <t>2025-01-09 18:55:58</t>
        </is>
      </c>
      <c r="AA56" t="inlineStr">
        <is>
          <t>2025-01-09 18:55:30</t>
        </is>
      </c>
      <c r="AB56" t="inlineStr">
        <is>
          <t>1evana</t>
        </is>
      </c>
      <c r="AC56" t="inlineStr">
        <is>
          <t>2025-01-09 18:57:15</t>
        </is>
      </c>
      <c r="AD56" s="1" t="inlineStr">
        <is>
          <t>https://www.commcarehq.org/a/caris-test/reports/form_data/45c18ce0-2eac-4a2a-bf00-e03bac4c81f3/</t>
        </is>
      </c>
      <c r="AE56" t="inlineStr">
        <is>
          <t>---</t>
        </is>
      </c>
      <c r="AF56" t="inlineStr">
        <is>
          <t>3c5a623af057e23a32ae4000_50589</t>
        </is>
      </c>
      <c r="AG56" t="inlineStr">
        <is>
          <t>OK</t>
        </is>
      </c>
      <c r="AH56" t="inlineStr">
        <is>
          <t>2025-01-09 18:55:58</t>
        </is>
      </c>
      <c r="AI56" t="inlineStr">
        <is>
          <t>675a66fd8f8f48fd178738cd11c8c9b2</t>
        </is>
      </c>
      <c r="AJ56" t="inlineStr">
        <is>
          <t>2025-01-09</t>
        </is>
      </c>
      <c r="AK56" t="inlineStr">
        <is>
          <t>3 4</t>
        </is>
      </c>
      <c r="AL56" t="inlineStr">
        <is>
          <t>Rappel club</t>
        </is>
      </c>
      <c r="AM56" t="inlineStr">
        <is>
          <t>1</t>
        </is>
      </c>
      <c r="AN56" t="inlineStr">
        <is>
          <t>---</t>
        </is>
      </c>
      <c r="AO56" t="inlineStr">
        <is>
          <t>1</t>
        </is>
      </c>
      <c r="AP56" t="inlineStr">
        <is>
          <t>1</t>
        </is>
      </c>
      <c r="AQ56" t="inlineStr"/>
      <c r="AR56" t="inlineStr"/>
      <c r="AS56" t="inlineStr"/>
      <c r="AT56" t="inlineStr"/>
      <c r="AU56" t="inlineStr">
        <is>
          <t>---</t>
        </is>
      </c>
      <c r="AV56" t="inlineStr">
        <is>
          <t>---</t>
        </is>
      </c>
      <c r="AW56" t="inlineStr">
        <is>
          <t>---</t>
        </is>
      </c>
      <c r="AX56" t="inlineStr">
        <is>
          <t>---</t>
        </is>
      </c>
      <c r="AY56" t="inlineStr">
        <is>
          <t>---</t>
        </is>
      </c>
      <c r="AZ56" t="inlineStr">
        <is>
          <t>---</t>
        </is>
      </c>
      <c r="BA56" t="inlineStr">
        <is>
          <t>675a66fd8f8f48fd178738cd11c8c9b2</t>
        </is>
      </c>
      <c r="BB56" t="inlineStr">
        <is>
          <t>http://openrosa.org/formdesigner/0B48E039-1E80-49A7-AC24-732B6E788E39</t>
        </is>
      </c>
      <c r="BC56" t="inlineStr">
        <is>
          <t>Ration et autres visites</t>
        </is>
      </c>
      <c r="BD56" t="inlineStr">
        <is>
          <t>CommCare Android, version "2.54.1"(467561). App v15929. CommCare Version 2.54.1. Build 467561, built on: 2024-10-25</t>
        </is>
      </c>
      <c r="BE56" t="inlineStr">
        <is>
          <t>commcare_e1fe266d-14e3-4298-9699-21b818975650</t>
        </is>
      </c>
      <c r="BF56" t="inlineStr">
        <is>
          <t>19.4054979 -71.7782822 635.51 9.64</t>
        </is>
      </c>
      <c r="BG56" t="inlineStr">
        <is>
          <t>f13d8149fc6d39ebe86af18272310ff9</t>
        </is>
      </c>
      <c r="BH56" t="inlineStr">
        <is>
          <t>30258f4a77704b55a9a2714350441cbb</t>
        </is>
      </c>
      <c r="BI56" t="inlineStr">
        <is>
          <t>15246</t>
        </is>
      </c>
      <c r="BJ56" t="inlineStr">
        <is>
          <t>XFormInstance</t>
        </is>
      </c>
      <c r="BK56" t="inlineStr">
        <is>
          <t>506facfece9811efbcec85606e6ffa00</t>
        </is>
      </c>
      <c r="BL56" t="b">
        <v>0</v>
      </c>
      <c r="BM56" t="inlineStr">
        <is>
          <t>---</t>
        </is>
      </c>
      <c r="BN56" t="inlineStr">
        <is>
          <t>200.113.251.106</t>
        </is>
      </c>
      <c r="BO56" t="inlineStr">
        <is>
          <t>Rukervens Joseph</t>
        </is>
      </c>
    </row>
    <row r="57">
      <c r="A57" t="inlineStr">
        <is>
          <t>55</t>
        </is>
      </c>
      <c r="B57" t="inlineStr">
        <is>
          <t>2253fa0d-a5f8-4985-8ced-42d69817231b</t>
        </is>
      </c>
      <c r="C57" t="inlineStr">
        <is>
          <t>2025-01-09</t>
        </is>
      </c>
      <c r="D57" t="inlineStr">
        <is>
          <t>3 4</t>
        </is>
      </c>
      <c r="E57" t="inlineStr">
        <is>
          <t>Rappel club</t>
        </is>
      </c>
      <c r="F57" t="inlineStr">
        <is>
          <t>1</t>
        </is>
      </c>
      <c r="G57" t="inlineStr">
        <is>
          <t>---</t>
        </is>
      </c>
      <c r="H57" t="inlineStr">
        <is>
          <t>1</t>
        </is>
      </c>
      <c r="I57" t="inlineStr">
        <is>
          <t>1</t>
        </is>
      </c>
      <c r="J57" t="inlineStr"/>
      <c r="K57" t="inlineStr">
        <is>
          <t>---</t>
        </is>
      </c>
      <c r="L57" t="inlineStr">
        <is>
          <t>---</t>
        </is>
      </c>
      <c r="M57" t="inlineStr">
        <is>
          <t>---</t>
        </is>
      </c>
      <c r="N57" t="inlineStr">
        <is>
          <t>---</t>
        </is>
      </c>
      <c r="O57" t="inlineStr">
        <is>
          <t>---</t>
        </is>
      </c>
      <c r="P57" t="inlineStr">
        <is>
          <t>---</t>
        </is>
      </c>
      <c r="Q57" t="inlineStr">
        <is>
          <t>---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MOR/CMSM/ST00485</t>
        </is>
      </c>
      <c r="Y57" t="inlineStr">
        <is>
          <t>MOR/CMSM/ST00485</t>
        </is>
      </c>
      <c r="Z57" t="inlineStr">
        <is>
          <t>2025-01-09 18:56:45</t>
        </is>
      </c>
      <c r="AA57" t="inlineStr">
        <is>
          <t>2025-01-09 18:56:16</t>
        </is>
      </c>
      <c r="AB57" t="inlineStr">
        <is>
          <t>1evana</t>
        </is>
      </c>
      <c r="AC57" t="inlineStr">
        <is>
          <t>2025-01-09 18:58:01</t>
        </is>
      </c>
      <c r="AD57" s="1" t="inlineStr">
        <is>
          <t>https://www.commcarehq.org/a/caris-test/reports/form_data/2253fa0d-a5f8-4985-8ced-42d69817231b/</t>
        </is>
      </c>
      <c r="AE57" t="inlineStr">
        <is>
          <t>---</t>
        </is>
      </c>
      <c r="AF57" t="inlineStr">
        <is>
          <t>3c5a623af057e23a32ae4000_50594</t>
        </is>
      </c>
      <c r="AG57" t="inlineStr">
        <is>
          <t>OK</t>
        </is>
      </c>
      <c r="AH57" t="inlineStr">
        <is>
          <t>2025-01-09 18:56:45</t>
        </is>
      </c>
      <c r="AI57" t="inlineStr">
        <is>
          <t>675a66fd8f8f48fd178738cd11c8c9b2</t>
        </is>
      </c>
      <c r="AJ57" t="inlineStr">
        <is>
          <t>2025-01-09</t>
        </is>
      </c>
      <c r="AK57" t="inlineStr">
        <is>
          <t>3 4</t>
        </is>
      </c>
      <c r="AL57" t="inlineStr">
        <is>
          <t>Rappel club</t>
        </is>
      </c>
      <c r="AM57" t="inlineStr">
        <is>
          <t>1</t>
        </is>
      </c>
      <c r="AN57" t="inlineStr">
        <is>
          <t>---</t>
        </is>
      </c>
      <c r="AO57" t="inlineStr">
        <is>
          <t>1</t>
        </is>
      </c>
      <c r="AP57" t="inlineStr">
        <is>
          <t>1</t>
        </is>
      </c>
      <c r="AQ57" t="inlineStr"/>
      <c r="AR57" t="inlineStr"/>
      <c r="AS57" t="inlineStr"/>
      <c r="AT57" t="inlineStr"/>
      <c r="AU57" t="inlineStr">
        <is>
          <t>---</t>
        </is>
      </c>
      <c r="AV57" t="inlineStr">
        <is>
          <t>---</t>
        </is>
      </c>
      <c r="AW57" t="inlineStr">
        <is>
          <t>---</t>
        </is>
      </c>
      <c r="AX57" t="inlineStr">
        <is>
          <t>---</t>
        </is>
      </c>
      <c r="AY57" t="inlineStr">
        <is>
          <t>---</t>
        </is>
      </c>
      <c r="AZ57" t="inlineStr">
        <is>
          <t>---</t>
        </is>
      </c>
      <c r="BA57" t="inlineStr">
        <is>
          <t>675a66fd8f8f48fd178738cd11c8c9b2</t>
        </is>
      </c>
      <c r="BB57" t="inlineStr">
        <is>
          <t>http://openrosa.org/formdesigner/0B48E039-1E80-49A7-AC24-732B6E788E39</t>
        </is>
      </c>
      <c r="BC57" t="inlineStr">
        <is>
          <t>Ration et autres visites</t>
        </is>
      </c>
      <c r="BD57" t="inlineStr">
        <is>
          <t>CommCare Android, version "2.54.1"(467561). App v15929. CommCare Version 2.54.1. Build 467561, built on: 2024-10-25</t>
        </is>
      </c>
      <c r="BE57" t="inlineStr">
        <is>
          <t>commcare_e1fe266d-14e3-4298-9699-21b818975650</t>
        </is>
      </c>
      <c r="BF57" t="inlineStr">
        <is>
          <t>19.4054601 -71.7783644 622.36 9.72</t>
        </is>
      </c>
      <c r="BG57" t="inlineStr">
        <is>
          <t>f13d8149fc6d39ebe86af18272310ff9</t>
        </is>
      </c>
      <c r="BH57" t="inlineStr">
        <is>
          <t>30258f4a77704b55a9a2714350441cbb</t>
        </is>
      </c>
      <c r="BI57" t="inlineStr">
        <is>
          <t>15246</t>
        </is>
      </c>
      <c r="BJ57" t="inlineStr">
        <is>
          <t>XFormInstance</t>
        </is>
      </c>
      <c r="BK57" t="inlineStr">
        <is>
          <t>506facfece9811efbcec85606e6ffa00</t>
        </is>
      </c>
      <c r="BL57" t="b">
        <v>0</v>
      </c>
      <c r="BM57" t="inlineStr">
        <is>
          <t>---</t>
        </is>
      </c>
      <c r="BN57" t="inlineStr">
        <is>
          <t>200.113.251.106</t>
        </is>
      </c>
      <c r="BO57" t="inlineStr">
        <is>
          <t>Ketiana Joseph</t>
        </is>
      </c>
    </row>
    <row r="58">
      <c r="A58" t="inlineStr">
        <is>
          <t>56</t>
        </is>
      </c>
      <c r="B58" t="inlineStr">
        <is>
          <t>e0c1c635-9c10-44ae-9d61-0bf972f50676</t>
        </is>
      </c>
      <c r="C58" t="inlineStr">
        <is>
          <t>2025-01-09</t>
        </is>
      </c>
      <c r="D58" t="inlineStr">
        <is>
          <t>3</t>
        </is>
      </c>
      <c r="E58" t="inlineStr">
        <is>
          <t>---</t>
        </is>
      </c>
      <c r="F58" t="inlineStr">
        <is>
          <t>0</t>
        </is>
      </c>
      <c r="G58" t="inlineStr">
        <is>
          <t>---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---</t>
        </is>
      </c>
      <c r="L58" t="inlineStr">
        <is>
          <t>---</t>
        </is>
      </c>
      <c r="M58" t="inlineStr">
        <is>
          <t>---</t>
        </is>
      </c>
      <c r="N58" t="inlineStr">
        <is>
          <t>---</t>
        </is>
      </c>
      <c r="O58" t="inlineStr">
        <is>
          <t>---</t>
        </is>
      </c>
      <c r="P58" t="inlineStr">
        <is>
          <t>---</t>
        </is>
      </c>
      <c r="Q58" t="inlineStr">
        <is>
          <t>---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CAP/CSLT/ST00282</t>
        </is>
      </c>
      <c r="Y58" t="inlineStr">
        <is>
          <t>CAP/CSLT/ST00282</t>
        </is>
      </c>
      <c r="Z58" t="inlineStr">
        <is>
          <t>2025-01-09 21:48:56</t>
        </is>
      </c>
      <c r="AA58" t="inlineStr">
        <is>
          <t>2025-01-09 21:47:34</t>
        </is>
      </c>
      <c r="AB58" t="inlineStr">
        <is>
          <t>1irania</t>
        </is>
      </c>
      <c r="AC58" t="inlineStr">
        <is>
          <t>2025-01-09 21:48:58</t>
        </is>
      </c>
      <c r="AD58" s="1" t="inlineStr">
        <is>
          <t>https://www.commcarehq.org/a/caris-test/reports/form_data/e0c1c635-9c10-44ae-9d61-0bf972f50676/</t>
        </is>
      </c>
      <c r="AE58" t="inlineStr">
        <is>
          <t>---</t>
        </is>
      </c>
      <c r="AF58" t="inlineStr">
        <is>
          <t>3c5a623af057e23a32ae4000_18940</t>
        </is>
      </c>
      <c r="AG58" t="inlineStr">
        <is>
          <t>OK</t>
        </is>
      </c>
      <c r="AH58" t="inlineStr">
        <is>
          <t>2025-01-09 21:48:56</t>
        </is>
      </c>
      <c r="AI58" t="inlineStr">
        <is>
          <t>42a82b7de9e609ae71648670ad4c56aa</t>
        </is>
      </c>
      <c r="AJ58" t="inlineStr">
        <is>
          <t>2025-01-09</t>
        </is>
      </c>
      <c r="AK58" t="inlineStr">
        <is>
          <t>3</t>
        </is>
      </c>
      <c r="AL58" t="inlineStr">
        <is>
          <t>---</t>
        </is>
      </c>
      <c r="AM58" t="inlineStr">
        <is>
          <t>0</t>
        </is>
      </c>
      <c r="AN58" t="inlineStr">
        <is>
          <t>---</t>
        </is>
      </c>
      <c r="AO58" t="inlineStr">
        <is>
          <t>1</t>
        </is>
      </c>
      <c r="AP58" t="inlineStr">
        <is>
          <t>1</t>
        </is>
      </c>
      <c r="AQ58" t="inlineStr"/>
      <c r="AR58" t="inlineStr"/>
      <c r="AS58" t="inlineStr"/>
      <c r="AT58" t="inlineStr"/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inlineStr">
        <is>
          <t>---</t>
        </is>
      </c>
      <c r="BA58" t="inlineStr">
        <is>
          <t>42a82b7de9e609ae71648670ad4c56aa</t>
        </is>
      </c>
      <c r="BB58" t="inlineStr">
        <is>
          <t>http://openrosa.org/formdesigner/0B48E039-1E80-49A7-AC24-732B6E788E39</t>
        </is>
      </c>
      <c r="BC58" t="inlineStr">
        <is>
          <t>Ration et autres visites</t>
        </is>
      </c>
      <c r="BD58" t="inlineStr">
        <is>
          <t>CommCare Android, version "2.54.1"(467561). App v15929. CommCare Version 2.54.1. Build 467561, built on: 2024-10-25</t>
        </is>
      </c>
      <c r="BE58" t="inlineStr">
        <is>
          <t>commcare_6c8d6b29-ddee-4573-a4bf-ff173bbf52d8</t>
        </is>
      </c>
      <c r="BF58" t="inlineStr"/>
      <c r="BG58" t="inlineStr">
        <is>
          <t>f13d8149fc6d39ebe86af18272310ff9</t>
        </is>
      </c>
      <c r="BH58" t="inlineStr">
        <is>
          <t>30258f4a77704b55a9a2714350441cbb</t>
        </is>
      </c>
      <c r="BI58" t="inlineStr">
        <is>
          <t>15246</t>
        </is>
      </c>
      <c r="BJ58" t="inlineStr">
        <is>
          <t>XFormInstance</t>
        </is>
      </c>
      <c r="BK58" t="inlineStr">
        <is>
          <t>3682f212cdc611efbce585606e6ffa00</t>
        </is>
      </c>
      <c r="BL58" t="b">
        <v>0</v>
      </c>
      <c r="BM58" t="inlineStr">
        <is>
          <t>---</t>
        </is>
      </c>
      <c r="BN58" t="inlineStr">
        <is>
          <t>200.113.234.100</t>
        </is>
      </c>
      <c r="BO58" t="inlineStr">
        <is>
          <t>Berlange Michel</t>
        </is>
      </c>
    </row>
    <row r="59">
      <c r="A59" t="inlineStr">
        <is>
          <t>57</t>
        </is>
      </c>
      <c r="B59" t="inlineStr">
        <is>
          <t>1599fc49-06d3-424a-8f7d-f77da28d4722</t>
        </is>
      </c>
      <c r="C59" t="inlineStr">
        <is>
          <t>2025-01-07</t>
        </is>
      </c>
      <c r="D59" t="inlineStr">
        <is>
          <t>10</t>
        </is>
      </c>
      <c r="E59" t="inlineStr">
        <is>
          <t>---</t>
        </is>
      </c>
      <c r="F59" t="inlineStr">
        <is>
          <t>1</t>
        </is>
      </c>
      <c r="G59" t="inlineStr">
        <is>
          <t>---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---</t>
        </is>
      </c>
      <c r="L59" t="inlineStr">
        <is>
          <t>---</t>
        </is>
      </c>
      <c r="M59" t="inlineStr">
        <is>
          <t>---</t>
        </is>
      </c>
      <c r="N59" t="inlineStr">
        <is>
          <t>---</t>
        </is>
      </c>
      <c r="O59" t="inlineStr">
        <is>
          <t>---</t>
        </is>
      </c>
      <c r="P59" t="inlineStr">
        <is>
          <t>---</t>
        </is>
      </c>
      <c r="Q59" t="inlineStr">
        <is>
          <t>---</t>
        </is>
      </c>
      <c r="R59" t="inlineStr"/>
      <c r="S59" t="inlineStr"/>
      <c r="T59" t="inlineStr"/>
      <c r="U59">
        <f>HYPERLINK("https://www.commcarehq.org/a/caris-test/api/form_attachment/v1/1599fc49-06d3-424a-8f7d-f77da28d4722/1736471448599.jpg")</f>
        <v/>
      </c>
      <c r="V59" t="inlineStr"/>
      <c r="W59" t="inlineStr"/>
      <c r="X59" t="inlineStr">
        <is>
          <t>MON/POZS/ST19902</t>
        </is>
      </c>
      <c r="Y59" t="inlineStr">
        <is>
          <t>MON/POZS/ST19902</t>
        </is>
      </c>
      <c r="Z59" t="inlineStr">
        <is>
          <t>2025-01-10 01:10:55</t>
        </is>
      </c>
      <c r="AA59" t="inlineStr">
        <is>
          <t>2025-01-10 01:09:45</t>
        </is>
      </c>
      <c r="AB59" t="inlineStr">
        <is>
          <t>2cleonie</t>
        </is>
      </c>
      <c r="AC59" t="inlineStr">
        <is>
          <t>2025-01-10 01:14:24</t>
        </is>
      </c>
      <c r="AD59" s="1" t="inlineStr">
        <is>
          <t>https://www.commcarehq.org/a/caris-test/reports/form_data/1599fc49-06d3-424a-8f7d-f77da28d4722/</t>
        </is>
      </c>
      <c r="AE59" t="inlineStr">
        <is>
          <t>---</t>
        </is>
      </c>
      <c r="AF59" t="inlineStr">
        <is>
          <t>3c5a623af057e23a32ae4000_17616</t>
        </is>
      </c>
      <c r="AG59" t="inlineStr">
        <is>
          <t>---</t>
        </is>
      </c>
      <c r="AH59" t="inlineStr">
        <is>
          <t>2025-01-10 01:10:55</t>
        </is>
      </c>
      <c r="AI59" t="inlineStr">
        <is>
          <t>cf61c4aba3da4fd3be73b20d2dbdf9af</t>
        </is>
      </c>
      <c r="AJ59" t="inlineStr">
        <is>
          <t>2025-01-07</t>
        </is>
      </c>
      <c r="AK59" t="inlineStr">
        <is>
          <t>10</t>
        </is>
      </c>
      <c r="AL59" t="inlineStr">
        <is>
          <t>---</t>
        </is>
      </c>
      <c r="AM59" t="inlineStr">
        <is>
          <t>1</t>
        </is>
      </c>
      <c r="AN59" t="inlineStr">
        <is>
          <t>---</t>
        </is>
      </c>
      <c r="AO59" t="inlineStr">
        <is>
          <t>1</t>
        </is>
      </c>
      <c r="AP59" t="inlineStr">
        <is>
          <t>1</t>
        </is>
      </c>
      <c r="AQ59" t="inlineStr"/>
      <c r="AR59" t="inlineStr"/>
      <c r="AS59" t="inlineStr"/>
      <c r="AT59" t="inlineStr"/>
      <c r="AU59" t="inlineStr">
        <is>
          <t>---</t>
        </is>
      </c>
      <c r="AV59" t="inlineStr">
        <is>
          <t>---</t>
        </is>
      </c>
      <c r="AW59" t="inlineStr">
        <is>
          <t>---</t>
        </is>
      </c>
      <c r="AX59" t="inlineStr">
        <is>
          <t>---</t>
        </is>
      </c>
      <c r="AY59" t="inlineStr">
        <is>
          <t>---</t>
        </is>
      </c>
      <c r="AZ59" t="inlineStr">
        <is>
          <t>---</t>
        </is>
      </c>
      <c r="BA59" t="inlineStr">
        <is>
          <t>cf61c4aba3da4fd3be73b20d2dbdf9af</t>
        </is>
      </c>
      <c r="BB59" t="inlineStr">
        <is>
          <t>http://openrosa.org/formdesigner/0B48E039-1E80-49A7-AC24-732B6E788E39</t>
        </is>
      </c>
      <c r="BC59" t="inlineStr">
        <is>
          <t>Ration et autres visites</t>
        </is>
      </c>
      <c r="BD59" t="inlineStr">
        <is>
          <t>CommCare Android, version "2.54.1"(467561). App v15929. CommCare Version 2.54.1. Build 467561, built on: 2024-10-25</t>
        </is>
      </c>
      <c r="BE59" t="inlineStr">
        <is>
          <t>commcare_4b89fcce-8d3a-4e6a-838c-ef337e1b2f53</t>
        </is>
      </c>
      <c r="BF59" t="inlineStr"/>
      <c r="BG59" t="inlineStr">
        <is>
          <t>f13d8149fc6d39ebe86af18272310ff9</t>
        </is>
      </c>
      <c r="BH59" t="inlineStr">
        <is>
          <t>30258f4a77704b55a9a2714350441cbb</t>
        </is>
      </c>
      <c r="BI59" t="inlineStr">
        <is>
          <t>15246</t>
        </is>
      </c>
      <c r="BJ59" t="inlineStr">
        <is>
          <t>XFormInstance</t>
        </is>
      </c>
      <c r="BK59" t="inlineStr">
        <is>
          <t>a68a78acceee11efb81cf7a39a18eb0c</t>
        </is>
      </c>
      <c r="BL59" t="b">
        <v>0</v>
      </c>
      <c r="BM59" t="inlineStr">
        <is>
          <t>---</t>
        </is>
      </c>
      <c r="BN59" t="inlineStr">
        <is>
          <t>200.113.214.147</t>
        </is>
      </c>
      <c r="BO59" t="inlineStr">
        <is>
          <t>Milfort Kervens</t>
        </is>
      </c>
    </row>
    <row r="60">
      <c r="A60" t="inlineStr">
        <is>
          <t>58</t>
        </is>
      </c>
      <c r="B60" t="inlineStr">
        <is>
          <t>753d7cd1-3ffd-4f9a-9b52-bc99341bbebd</t>
        </is>
      </c>
      <c r="C60" t="inlineStr">
        <is>
          <t>2025-01-09</t>
        </is>
      </c>
      <c r="D60" t="inlineStr">
        <is>
          <t>4</t>
        </is>
      </c>
      <c r="E60" t="inlineStr">
        <is>
          <t>visite medical</t>
        </is>
      </c>
      <c r="F60" t="inlineStr">
        <is>
          <t>1</t>
        </is>
      </c>
      <c r="G60" t="inlineStr">
        <is>
          <t>oui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---</t>
        </is>
      </c>
      <c r="L60" t="inlineStr">
        <is>
          <t>---</t>
        </is>
      </c>
      <c r="M60" t="inlineStr">
        <is>
          <t>---</t>
        </is>
      </c>
      <c r="N60" t="inlineStr">
        <is>
          <t>---</t>
        </is>
      </c>
      <c r="O60" t="inlineStr">
        <is>
          <t>---</t>
        </is>
      </c>
      <c r="P60" t="inlineStr">
        <is>
          <t>---</t>
        </is>
      </c>
      <c r="Q60" t="inlineStr">
        <is>
          <t>---</t>
        </is>
      </c>
      <c r="R60" t="inlineStr">
        <is>
          <t>12.0</t>
        </is>
      </c>
      <c r="S60" t="inlineStr">
        <is>
          <t>9.5</t>
        </is>
      </c>
      <c r="T60" t="inlineStr"/>
      <c r="U60" t="inlineStr"/>
      <c r="V60" t="inlineStr"/>
      <c r="W60" t="inlineStr"/>
      <c r="X60" t="inlineStr">
        <is>
          <t>MON/POZS/ST00984</t>
        </is>
      </c>
      <c r="Y60" t="inlineStr">
        <is>
          <t>MON/POZS/ST00984</t>
        </is>
      </c>
      <c r="Z60" t="inlineStr">
        <is>
          <t>2025-01-10 01:13:18</t>
        </is>
      </c>
      <c r="AA60" t="inlineStr">
        <is>
          <t>2025-01-10 01:12:14</t>
        </is>
      </c>
      <c r="AB60" t="inlineStr">
        <is>
          <t>2cleonie</t>
        </is>
      </c>
      <c r="AC60" t="inlineStr">
        <is>
          <t>2025-01-10 01:14:25</t>
        </is>
      </c>
      <c r="AD60" s="1" t="inlineStr">
        <is>
          <t>https://www.commcarehq.org/a/caris-test/reports/form_data/753d7cd1-3ffd-4f9a-9b52-bc99341bbebd/</t>
        </is>
      </c>
      <c r="AE60" t="inlineStr">
        <is>
          <t>---</t>
        </is>
      </c>
      <c r="AF60" t="inlineStr">
        <is>
          <t>3c5a623af057e23a32ae4000_178253</t>
        </is>
      </c>
      <c r="AG60" t="inlineStr">
        <is>
          <t>---</t>
        </is>
      </c>
      <c r="AH60" t="inlineStr">
        <is>
          <t>2025-01-10 01:13:18</t>
        </is>
      </c>
      <c r="AI60" t="inlineStr">
        <is>
          <t>cf61c4aba3da4fd3be73b20d2dbdf9af</t>
        </is>
      </c>
      <c r="AJ60" t="inlineStr">
        <is>
          <t>2025-01-09</t>
        </is>
      </c>
      <c r="AK60" t="inlineStr">
        <is>
          <t>4</t>
        </is>
      </c>
      <c r="AL60" t="inlineStr">
        <is>
          <t>visite medical</t>
        </is>
      </c>
      <c r="AM60" t="inlineStr">
        <is>
          <t>1</t>
        </is>
      </c>
      <c r="AN60" t="inlineStr">
        <is>
          <t>oui</t>
        </is>
      </c>
      <c r="AO60" t="inlineStr">
        <is>
          <t>1</t>
        </is>
      </c>
      <c r="AP60" t="inlineStr">
        <is>
          <t>1</t>
        </is>
      </c>
      <c r="AQ60" t="inlineStr">
        <is>
          <t>12</t>
        </is>
      </c>
      <c r="AR60" t="inlineStr">
        <is>
          <t>9.5</t>
        </is>
      </c>
      <c r="AS60" t="inlineStr"/>
      <c r="AT60" t="inlineStr"/>
      <c r="AU60" t="inlineStr">
        <is>
          <t>---</t>
        </is>
      </c>
      <c r="AV60" t="inlineStr">
        <is>
          <t>---</t>
        </is>
      </c>
      <c r="AW60" t="inlineStr">
        <is>
          <t>---</t>
        </is>
      </c>
      <c r="AX60" t="inlineStr">
        <is>
          <t>---</t>
        </is>
      </c>
      <c r="AY60" t="inlineStr">
        <is>
          <t>---</t>
        </is>
      </c>
      <c r="AZ60" t="inlineStr">
        <is>
          <t>---</t>
        </is>
      </c>
      <c r="BA60" t="inlineStr">
        <is>
          <t>cf61c4aba3da4fd3be73b20d2dbdf9af</t>
        </is>
      </c>
      <c r="BB60" t="inlineStr">
        <is>
          <t>http://openrosa.org/formdesigner/0B48E039-1E80-49A7-AC24-732B6E788E39</t>
        </is>
      </c>
      <c r="BC60" t="inlineStr">
        <is>
          <t>Ration et autres visites</t>
        </is>
      </c>
      <c r="BD60" t="inlineStr">
        <is>
          <t>CommCare Android, version "2.54.1"(467561). App v15929. CommCare Version 2.54.1. Build 467561, built on: 2024-10-25</t>
        </is>
      </c>
      <c r="BE60" t="inlineStr">
        <is>
          <t>commcare_4b89fcce-8d3a-4e6a-838c-ef337e1b2f53</t>
        </is>
      </c>
      <c r="BF60" t="inlineStr"/>
      <c r="BG60" t="inlineStr">
        <is>
          <t>f13d8149fc6d39ebe86af18272310ff9</t>
        </is>
      </c>
      <c r="BH60" t="inlineStr">
        <is>
          <t>30258f4a77704b55a9a2714350441cbb</t>
        </is>
      </c>
      <c r="BI60" t="inlineStr">
        <is>
          <t>15246</t>
        </is>
      </c>
      <c r="BJ60" t="inlineStr">
        <is>
          <t>XFormInstance</t>
        </is>
      </c>
      <c r="BK60" t="inlineStr">
        <is>
          <t>a68a78acceee11efb81cf7a39a18eb0c</t>
        </is>
      </c>
      <c r="BL60" t="b">
        <v>0</v>
      </c>
      <c r="BM60" t="inlineStr">
        <is>
          <t>---</t>
        </is>
      </c>
      <c r="BN60" t="inlineStr">
        <is>
          <t>200.113.214.147</t>
        </is>
      </c>
      <c r="BO60" t="inlineStr">
        <is>
          <t>Wilky Simon</t>
        </is>
      </c>
    </row>
    <row r="61">
      <c r="A61" t="inlineStr">
        <is>
          <t>59</t>
        </is>
      </c>
      <c r="B61" t="inlineStr">
        <is>
          <t>83aec8d3-aa71-465a-8b53-3316bfa6fc1a</t>
        </is>
      </c>
      <c r="C61" t="inlineStr">
        <is>
          <t>2025-01-09</t>
        </is>
      </c>
      <c r="D61" t="inlineStr">
        <is>
          <t>3</t>
        </is>
      </c>
      <c r="E61" t="inlineStr">
        <is>
          <t>---</t>
        </is>
      </c>
      <c r="F61" t="inlineStr">
        <is>
          <t>0</t>
        </is>
      </c>
      <c r="G61" t="inlineStr">
        <is>
          <t>---</t>
        </is>
      </c>
      <c r="H61" t="inlineStr">
        <is>
          <t>1</t>
        </is>
      </c>
      <c r="I61" t="inlineStr">
        <is>
          <t>1</t>
        </is>
      </c>
      <c r="J61" t="inlineStr">
        <is>
          <t>1</t>
        </is>
      </c>
      <c r="K61" t="inlineStr">
        <is>
          <t>---</t>
        </is>
      </c>
      <c r="L61" t="inlineStr">
        <is>
          <t>---</t>
        </is>
      </c>
      <c r="M61" t="inlineStr">
        <is>
          <t>---</t>
        </is>
      </c>
      <c r="N61" t="inlineStr">
        <is>
          <t>---</t>
        </is>
      </c>
      <c r="O61" t="inlineStr">
        <is>
          <t>---</t>
        </is>
      </c>
      <c r="P61" t="inlineStr">
        <is>
          <t>---</t>
        </is>
      </c>
      <c r="Q61" t="inlineStr">
        <is>
          <t>---</t>
        </is>
      </c>
      <c r="R61" t="inlineStr"/>
      <c r="S61" t="inlineStr"/>
      <c r="T61" t="inlineStr"/>
      <c r="U61" t="inlineStr"/>
      <c r="V61" t="inlineStr"/>
      <c r="W61" t="inlineStr"/>
      <c r="X61" t="inlineStr">
        <is>
          <t>CAP/HSCM/ST01306</t>
        </is>
      </c>
      <c r="Y61" t="inlineStr">
        <is>
          <t>CAP/HSCM/ST01306</t>
        </is>
      </c>
      <c r="Z61" t="inlineStr">
        <is>
          <t>2025-01-10 00:57:58</t>
        </is>
      </c>
      <c r="AA61" t="inlineStr">
        <is>
          <t>2025-01-10 00:57:38</t>
        </is>
      </c>
      <c r="AB61" t="inlineStr">
        <is>
          <t>1fleurgile</t>
        </is>
      </c>
      <c r="AC61" t="inlineStr">
        <is>
          <t>2025-01-10 01:33:59</t>
        </is>
      </c>
      <c r="AD61" s="1" t="inlineStr">
        <is>
          <t>https://www.commcarehq.org/a/caris-test/reports/form_data/83aec8d3-aa71-465a-8b53-3316bfa6fc1a/</t>
        </is>
      </c>
      <c r="AE61" t="inlineStr">
        <is>
          <t>---</t>
        </is>
      </c>
      <c r="AF61" t="inlineStr">
        <is>
          <t>7af27705dda646508dcc642f1a23b246</t>
        </is>
      </c>
      <c r="AG61" t="inlineStr">
        <is>
          <t>OK</t>
        </is>
      </c>
      <c r="AH61" t="inlineStr">
        <is>
          <t>2025-01-10 00:57:58</t>
        </is>
      </c>
      <c r="AI61" t="inlineStr">
        <is>
          <t>9cfdf7db54419d22491b2c964b5162b3</t>
        </is>
      </c>
      <c r="AJ61" t="inlineStr">
        <is>
          <t>2025-01-09</t>
        </is>
      </c>
      <c r="AK61" t="inlineStr">
        <is>
          <t>3</t>
        </is>
      </c>
      <c r="AL61" t="inlineStr">
        <is>
          <t>---</t>
        </is>
      </c>
      <c r="AM61" t="inlineStr">
        <is>
          <t>0</t>
        </is>
      </c>
      <c r="AN61" t="inlineStr">
        <is>
          <t>---</t>
        </is>
      </c>
      <c r="AO61" t="inlineStr">
        <is>
          <t>1</t>
        </is>
      </c>
      <c r="AP61" t="inlineStr">
        <is>
          <t>1</t>
        </is>
      </c>
      <c r="AQ61" t="inlineStr"/>
      <c r="AR61" t="inlineStr"/>
      <c r="AS61" t="inlineStr"/>
      <c r="AT61" t="inlineStr"/>
      <c r="AU61" t="inlineStr">
        <is>
          <t>---</t>
        </is>
      </c>
      <c r="AV61" t="inlineStr">
        <is>
          <t>---</t>
        </is>
      </c>
      <c r="AW61" t="inlineStr">
        <is>
          <t>---</t>
        </is>
      </c>
      <c r="AX61" t="inlineStr">
        <is>
          <t>---</t>
        </is>
      </c>
      <c r="AY61" t="inlineStr">
        <is>
          <t>---</t>
        </is>
      </c>
      <c r="AZ61" t="inlineStr">
        <is>
          <t>---</t>
        </is>
      </c>
      <c r="BA61" t="inlineStr">
        <is>
          <t>9cfdf7db54419d22491b2c964b5162b3</t>
        </is>
      </c>
      <c r="BB61" t="inlineStr">
        <is>
          <t>http://openrosa.org/formdesigner/0B48E039-1E80-49A7-AC24-732B6E788E39</t>
        </is>
      </c>
      <c r="BC61" t="inlineStr">
        <is>
          <t>Ration et autres visites</t>
        </is>
      </c>
      <c r="BD61" t="inlineStr">
        <is>
          <t>CommCare Android, version "2.54.1"(467561). App v15929. CommCare Version 2.54.1. Build 467561, built on: 2024-10-25</t>
        </is>
      </c>
      <c r="BE61" t="inlineStr">
        <is>
          <t>commcare_76b456dd-7d90-498a-a785-92f136625a61</t>
        </is>
      </c>
      <c r="BF61" t="inlineStr">
        <is>
          <t>19.7265766 -72.220193 -31.08 29.81</t>
        </is>
      </c>
      <c r="BG61" t="inlineStr">
        <is>
          <t>f13d8149fc6d39ebe86af18272310ff9</t>
        </is>
      </c>
      <c r="BH61" t="inlineStr">
        <is>
          <t>30258f4a77704b55a9a2714350441cbb</t>
        </is>
      </c>
      <c r="BI61" t="inlineStr">
        <is>
          <t>15246</t>
        </is>
      </c>
      <c r="BJ61" t="inlineStr">
        <is>
          <t>XFormInstance</t>
        </is>
      </c>
      <c r="BK61" t="inlineStr">
        <is>
          <t>e7a23a36ce8611ef8814f9cccb2417e2</t>
        </is>
      </c>
      <c r="BL61" t="b">
        <v>0</v>
      </c>
      <c r="BM61" t="inlineStr">
        <is>
          <t>---</t>
        </is>
      </c>
      <c r="BN61" t="inlineStr">
        <is>
          <t>200.113.238.62</t>
        </is>
      </c>
      <c r="BO61" t="inlineStr">
        <is>
          <t>Samuel Fleurimond</t>
        </is>
      </c>
    </row>
    <row r="62">
      <c r="A62" t="inlineStr">
        <is>
          <t>60</t>
        </is>
      </c>
      <c r="B62" t="inlineStr">
        <is>
          <t>650e6323-c071-4a47-accc-1afc02050d03</t>
        </is>
      </c>
      <c r="C62" t="inlineStr">
        <is>
          <t>2025-01-09</t>
        </is>
      </c>
      <c r="D62" t="inlineStr">
        <is>
          <t>3 4</t>
        </is>
      </c>
      <c r="E62" t="inlineStr">
        <is>
          <t>Adherence</t>
        </is>
      </c>
      <c r="F62" t="inlineStr">
        <is>
          <t>0</t>
        </is>
      </c>
      <c r="G62" t="inlineStr">
        <is>
          <t>---</t>
        </is>
      </c>
      <c r="H62" t="inlineStr">
        <is>
          <t>1</t>
        </is>
      </c>
      <c r="I62" t="inlineStr">
        <is>
          <t>1</t>
        </is>
      </c>
      <c r="J62" t="inlineStr"/>
      <c r="K62" t="inlineStr">
        <is>
          <t>---</t>
        </is>
      </c>
      <c r="L62" t="inlineStr">
        <is>
          <t>---</t>
        </is>
      </c>
      <c r="M62" t="inlineStr">
        <is>
          <t>---</t>
        </is>
      </c>
      <c r="N62" t="inlineStr">
        <is>
          <t>---</t>
        </is>
      </c>
      <c r="O62" t="inlineStr">
        <is>
          <t>---</t>
        </is>
      </c>
      <c r="P62" t="inlineStr">
        <is>
          <t>---</t>
        </is>
      </c>
      <c r="Q62" t="inlineStr">
        <is>
          <t>---</t>
        </is>
      </c>
      <c r="R62" t="inlineStr"/>
      <c r="S62" t="inlineStr"/>
      <c r="T62" t="inlineStr"/>
      <c r="U62" t="inlineStr"/>
      <c r="V62" t="inlineStr"/>
      <c r="W62" t="inlineStr"/>
      <c r="X62" t="inlineStr">
        <is>
          <t>CAP/HSCM/ST00463</t>
        </is>
      </c>
      <c r="Y62" t="inlineStr">
        <is>
          <t>CAP/HSCM/ST00463</t>
        </is>
      </c>
      <c r="Z62" t="inlineStr">
        <is>
          <t>2025-01-10 00:59:40</t>
        </is>
      </c>
      <c r="AA62" t="inlineStr">
        <is>
          <t>2025-01-10 00:58:21</t>
        </is>
      </c>
      <c r="AB62" t="inlineStr">
        <is>
          <t>1fleurgile</t>
        </is>
      </c>
      <c r="AC62" t="inlineStr">
        <is>
          <t>2025-01-10 01:34:00</t>
        </is>
      </c>
      <c r="AD62" s="1" t="inlineStr">
        <is>
          <t>https://www.commcarehq.org/a/caris-test/reports/form_data/650e6323-c071-4a47-accc-1afc02050d03/</t>
        </is>
      </c>
      <c r="AE62" t="inlineStr">
        <is>
          <t>---</t>
        </is>
      </c>
      <c r="AF62" t="inlineStr">
        <is>
          <t>ab05461df4ae4be9993800f76721de93</t>
        </is>
      </c>
      <c r="AG62" t="inlineStr">
        <is>
          <t>OK</t>
        </is>
      </c>
      <c r="AH62" t="inlineStr">
        <is>
          <t>2025-01-10 00:59:40</t>
        </is>
      </c>
      <c r="AI62" t="inlineStr">
        <is>
          <t>9cfdf7db54419d22491b2c964b5162b3</t>
        </is>
      </c>
      <c r="AJ62" t="inlineStr">
        <is>
          <t>2025-01-09</t>
        </is>
      </c>
      <c r="AK62" t="inlineStr">
        <is>
          <t>3 4</t>
        </is>
      </c>
      <c r="AL62" t="inlineStr">
        <is>
          <t>Adherence</t>
        </is>
      </c>
      <c r="AM62" t="inlineStr">
        <is>
          <t>0</t>
        </is>
      </c>
      <c r="AN62" t="inlineStr">
        <is>
          <t>---</t>
        </is>
      </c>
      <c r="AO62" t="inlineStr">
        <is>
          <t>1</t>
        </is>
      </c>
      <c r="AP62" t="inlineStr">
        <is>
          <t>1</t>
        </is>
      </c>
      <c r="AQ62" t="inlineStr"/>
      <c r="AR62" t="inlineStr"/>
      <c r="AS62" t="inlineStr"/>
      <c r="AT62" t="inlineStr"/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inlineStr">
        <is>
          <t>---</t>
        </is>
      </c>
      <c r="BA62" t="inlineStr">
        <is>
          <t>9cfdf7db54419d22491b2c964b5162b3</t>
        </is>
      </c>
      <c r="BB62" t="inlineStr">
        <is>
          <t>http://openrosa.org/formdesigner/0B48E039-1E80-49A7-AC24-732B6E788E39</t>
        </is>
      </c>
      <c r="BC62" t="inlineStr">
        <is>
          <t>Ration et autres visites</t>
        </is>
      </c>
      <c r="BD62" t="inlineStr">
        <is>
          <t>CommCare Android, version "2.54.1"(467561). App v15929. CommCare Version 2.54.1. Build 467561, built on: 2024-10-25</t>
        </is>
      </c>
      <c r="BE62" t="inlineStr">
        <is>
          <t>commcare_76b456dd-7d90-498a-a785-92f136625a61</t>
        </is>
      </c>
      <c r="BF62" t="inlineStr">
        <is>
          <t>19.726581 -72.2201805 -32.97 12.16</t>
        </is>
      </c>
      <c r="BG62" t="inlineStr">
        <is>
          <t>f13d8149fc6d39ebe86af18272310ff9</t>
        </is>
      </c>
      <c r="BH62" t="inlineStr">
        <is>
          <t>30258f4a77704b55a9a2714350441cbb</t>
        </is>
      </c>
      <c r="BI62" t="inlineStr">
        <is>
          <t>15246</t>
        </is>
      </c>
      <c r="BJ62" t="inlineStr">
        <is>
          <t>XFormInstance</t>
        </is>
      </c>
      <c r="BK62" t="inlineStr">
        <is>
          <t>e7a23a36ce8611ef8814f9cccb2417e2</t>
        </is>
      </c>
      <c r="BL62" t="b">
        <v>0</v>
      </c>
      <c r="BM62" t="inlineStr">
        <is>
          <t>---</t>
        </is>
      </c>
      <c r="BN62" t="inlineStr">
        <is>
          <t>200.113.238.62</t>
        </is>
      </c>
      <c r="BO62" t="inlineStr">
        <is>
          <t>Charlema Léon Auguste</t>
        </is>
      </c>
    </row>
    <row r="63">
      <c r="A63" t="inlineStr">
        <is>
          <t>61</t>
        </is>
      </c>
      <c r="B63" t="inlineStr">
        <is>
          <t>c2d6ce49-ed2a-4358-b948-893dfea57fd9</t>
        </is>
      </c>
      <c r="C63" t="inlineStr">
        <is>
          <t>2025-01-09</t>
        </is>
      </c>
      <c r="D63" t="inlineStr">
        <is>
          <t>3</t>
        </is>
      </c>
      <c r="E63" t="inlineStr">
        <is>
          <t>---</t>
        </is>
      </c>
      <c r="F63" t="inlineStr">
        <is>
          <t>1</t>
        </is>
      </c>
      <c r="G63" t="inlineStr">
        <is>
          <t>---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---</t>
        </is>
      </c>
      <c r="L63" t="inlineStr">
        <is>
          <t>---</t>
        </is>
      </c>
      <c r="M63" t="inlineStr">
        <is>
          <t>---</t>
        </is>
      </c>
      <c r="N63" t="inlineStr">
        <is>
          <t>---</t>
        </is>
      </c>
      <c r="O63" t="inlineStr">
        <is>
          <t>---</t>
        </is>
      </c>
      <c r="P63" t="inlineStr">
        <is>
          <t>---</t>
        </is>
      </c>
      <c r="Q63" t="inlineStr">
        <is>
          <t>---</t>
        </is>
      </c>
      <c r="R63" t="inlineStr"/>
      <c r="S63" t="inlineStr"/>
      <c r="T63" t="inlineStr"/>
      <c r="U63" t="inlineStr"/>
      <c r="V63" t="inlineStr"/>
      <c r="W63" t="inlineStr"/>
      <c r="X63" t="inlineStr">
        <is>
          <t>CAP/CMBV/ST01507</t>
        </is>
      </c>
      <c r="Y63" t="inlineStr">
        <is>
          <t>CAP/CMBV/ST01507</t>
        </is>
      </c>
      <c r="Z63" t="inlineStr">
        <is>
          <t>2025-01-09 19:36:15</t>
        </is>
      </c>
      <c r="AA63" t="inlineStr">
        <is>
          <t>2025-01-09 19:33:44</t>
        </is>
      </c>
      <c r="AB63" t="inlineStr">
        <is>
          <t>1plyviose</t>
        </is>
      </c>
      <c r="AC63" t="inlineStr">
        <is>
          <t>2025-01-10 02:56:53</t>
        </is>
      </c>
      <c r="AD63" s="1" t="inlineStr">
        <is>
          <t>https://www.commcarehq.org/a/caris-test/reports/form_data/c2d6ce49-ed2a-4358-b948-893dfea57fd9/</t>
        </is>
      </c>
      <c r="AE63" t="inlineStr">
        <is>
          <t>---</t>
        </is>
      </c>
      <c r="AF63" t="inlineStr">
        <is>
          <t>3c5a623af057e23a32ae4000_34403</t>
        </is>
      </c>
      <c r="AG63" t="inlineStr">
        <is>
          <t>OK</t>
        </is>
      </c>
      <c r="AH63" t="inlineStr">
        <is>
          <t>2025-01-09 19:36:15</t>
        </is>
      </c>
      <c r="AI63" t="inlineStr">
        <is>
          <t>aab7a2415e99453fbcb8ebd109e92b4f</t>
        </is>
      </c>
      <c r="AJ63" t="inlineStr">
        <is>
          <t>2025-01-09</t>
        </is>
      </c>
      <c r="AK63" t="inlineStr">
        <is>
          <t>3</t>
        </is>
      </c>
      <c r="AL63" t="inlineStr">
        <is>
          <t>---</t>
        </is>
      </c>
      <c r="AM63" t="inlineStr">
        <is>
          <t>1</t>
        </is>
      </c>
      <c r="AN63" t="inlineStr">
        <is>
          <t>---</t>
        </is>
      </c>
      <c r="AO63" t="inlineStr">
        <is>
          <t>1</t>
        </is>
      </c>
      <c r="AP63" t="inlineStr">
        <is>
          <t>1</t>
        </is>
      </c>
      <c r="AQ63" t="inlineStr"/>
      <c r="AR63" t="inlineStr"/>
      <c r="AS63" t="inlineStr"/>
      <c r="AT63" t="inlineStr"/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inlineStr">
        <is>
          <t>---</t>
        </is>
      </c>
      <c r="BA63" t="inlineStr">
        <is>
          <t>aab7a2415e99453fbcb8ebd109e92b4f</t>
        </is>
      </c>
      <c r="BB63" t="inlineStr">
        <is>
          <t>http://openrosa.org/formdesigner/0B48E039-1E80-49A7-AC24-732B6E788E39</t>
        </is>
      </c>
      <c r="BC63" t="inlineStr">
        <is>
          <t>Ration et autres visites</t>
        </is>
      </c>
      <c r="BD63" t="inlineStr">
        <is>
          <t>CommCare Android, version "2.54.1"(467561). App v15929. CommCare Version 2.54.1. Build 467561, built on: 2024-10-25</t>
        </is>
      </c>
      <c r="BE63" t="inlineStr">
        <is>
          <t>commcare_d17d77c2-a7e5-4f4b-9b21-6b80894e9762</t>
        </is>
      </c>
      <c r="BF63" t="inlineStr"/>
      <c r="BG63" t="inlineStr">
        <is>
          <t>f13d8149fc6d39ebe86af18272310ff9</t>
        </is>
      </c>
      <c r="BH63" t="inlineStr">
        <is>
          <t>30258f4a77704b55a9a2714350441cbb</t>
        </is>
      </c>
      <c r="BI63" t="inlineStr">
        <is>
          <t>15246</t>
        </is>
      </c>
      <c r="BJ63" t="inlineStr">
        <is>
          <t>XFormInstance</t>
        </is>
      </c>
      <c r="BK63" t="inlineStr">
        <is>
          <t>036dd788cc1c11ef9c6bf399dbb46855</t>
        </is>
      </c>
      <c r="BL63" t="b">
        <v>0</v>
      </c>
      <c r="BM63" t="inlineStr">
        <is>
          <t>---</t>
        </is>
      </c>
      <c r="BN63" t="inlineStr">
        <is>
          <t>200.113.238.68</t>
        </is>
      </c>
      <c r="BO63" t="inlineStr">
        <is>
          <t>Brunel Joseph</t>
        </is>
      </c>
    </row>
    <row r="64">
      <c r="A64" t="inlineStr">
        <is>
          <t>62</t>
        </is>
      </c>
      <c r="B64" t="inlineStr">
        <is>
          <t>d9c20f9e-6b94-4b5f-b69b-da6dd6da27c4</t>
        </is>
      </c>
      <c r="C64" t="inlineStr">
        <is>
          <t>2025-01-08</t>
        </is>
      </c>
      <c r="D64" t="inlineStr">
        <is>
          <t>3</t>
        </is>
      </c>
      <c r="E64" t="inlineStr">
        <is>
          <t>---</t>
        </is>
      </c>
      <c r="F64" t="inlineStr">
        <is>
          <t>1</t>
        </is>
      </c>
      <c r="G64" t="inlineStr">
        <is>
          <t>---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---</t>
        </is>
      </c>
      <c r="L64" t="inlineStr">
        <is>
          <t>---</t>
        </is>
      </c>
      <c r="M64" t="inlineStr">
        <is>
          <t>---</t>
        </is>
      </c>
      <c r="N64" t="inlineStr">
        <is>
          <t>---</t>
        </is>
      </c>
      <c r="O64" t="inlineStr">
        <is>
          <t>---</t>
        </is>
      </c>
      <c r="P64" t="inlineStr">
        <is>
          <t>---</t>
        </is>
      </c>
      <c r="Q64" t="inlineStr">
        <is>
          <t>---</t>
        </is>
      </c>
      <c r="R64" t="inlineStr"/>
      <c r="S64" t="inlineStr"/>
      <c r="T64" t="inlineStr"/>
      <c r="U64" t="inlineStr"/>
      <c r="V64" t="inlineStr"/>
      <c r="W64" t="inlineStr"/>
      <c r="X64" t="inlineStr">
        <is>
          <t>CAP/CDSF/ST02088</t>
        </is>
      </c>
      <c r="Y64" t="inlineStr">
        <is>
          <t>CAP/CDSF/ST02088</t>
        </is>
      </c>
      <c r="Z64" t="inlineStr">
        <is>
          <t>2025-01-09 00:47:50</t>
        </is>
      </c>
      <c r="AA64" t="inlineStr">
        <is>
          <t>2025-01-09 00:47:34</t>
        </is>
      </c>
      <c r="AB64" t="inlineStr">
        <is>
          <t>1plyviose</t>
        </is>
      </c>
      <c r="AC64" t="inlineStr">
        <is>
          <t>2025-01-10 02:57:16</t>
        </is>
      </c>
      <c r="AD64" s="1" t="inlineStr">
        <is>
          <t>https://www.commcarehq.org/a/caris-test/reports/form_data/d9c20f9e-6b94-4b5f-b69b-da6dd6da27c4/</t>
        </is>
      </c>
      <c r="AE64" t="inlineStr">
        <is>
          <t>---</t>
        </is>
      </c>
      <c r="AF64" t="inlineStr">
        <is>
          <t>3c5a623af057e23a32ae4000_34252</t>
        </is>
      </c>
      <c r="AG64" t="inlineStr">
        <is>
          <t>OK</t>
        </is>
      </c>
      <c r="AH64" t="inlineStr">
        <is>
          <t>2025-01-09 00:47:50</t>
        </is>
      </c>
      <c r="AI64" t="inlineStr">
        <is>
          <t>aab7a2415e99453fbcb8ebd109e92b4f</t>
        </is>
      </c>
      <c r="AJ64" t="inlineStr">
        <is>
          <t>2025-01-08</t>
        </is>
      </c>
      <c r="AK64" t="inlineStr">
        <is>
          <t>3</t>
        </is>
      </c>
      <c r="AL64" t="inlineStr">
        <is>
          <t>---</t>
        </is>
      </c>
      <c r="AM64" t="inlineStr">
        <is>
          <t>1</t>
        </is>
      </c>
      <c r="AN64" t="inlineStr">
        <is>
          <t>---</t>
        </is>
      </c>
      <c r="AO64" t="inlineStr">
        <is>
          <t>1</t>
        </is>
      </c>
      <c r="AP64" t="inlineStr">
        <is>
          <t>1</t>
        </is>
      </c>
      <c r="AQ64" t="inlineStr"/>
      <c r="AR64" t="inlineStr"/>
      <c r="AS64" t="inlineStr"/>
      <c r="AT64" t="inlineStr"/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inlineStr">
        <is>
          <t>---</t>
        </is>
      </c>
      <c r="BA64" t="inlineStr">
        <is>
          <t>aab7a2415e99453fbcb8ebd109e92b4f</t>
        </is>
      </c>
      <c r="BB64" t="inlineStr">
        <is>
          <t>http://openrosa.org/formdesigner/0B48E039-1E80-49A7-AC24-732B6E788E39</t>
        </is>
      </c>
      <c r="BC64" t="inlineStr">
        <is>
          <t>Ration et autres visites</t>
        </is>
      </c>
      <c r="BD64" t="inlineStr">
        <is>
          <t>CommCare Android, version "2.54.1"(467561). App v15929. CommCare Version 2.54.1. Build 467561, built on: 2024-10-25</t>
        </is>
      </c>
      <c r="BE64" t="inlineStr">
        <is>
          <t>commcare_d17d77c2-a7e5-4f4b-9b21-6b80894e9762</t>
        </is>
      </c>
      <c r="BF64" t="inlineStr"/>
      <c r="BG64" t="inlineStr">
        <is>
          <t>f13d8149fc6d39ebe86af18272310ff9</t>
        </is>
      </c>
      <c r="BH64" t="inlineStr">
        <is>
          <t>30258f4a77704b55a9a2714350441cbb</t>
        </is>
      </c>
      <c r="BI64" t="inlineStr">
        <is>
          <t>15246</t>
        </is>
      </c>
      <c r="BJ64" t="inlineStr">
        <is>
          <t>XFormInstance</t>
        </is>
      </c>
      <c r="BK64" t="inlineStr">
        <is>
          <t>036dd788cc1c11ef9c6bf399dbb46855</t>
        </is>
      </c>
      <c r="BL64" t="b">
        <v>0</v>
      </c>
      <c r="BM64" t="inlineStr">
        <is>
          <t>---</t>
        </is>
      </c>
      <c r="BN64" t="inlineStr">
        <is>
          <t>200.113.238.68</t>
        </is>
      </c>
      <c r="BO64" t="inlineStr">
        <is>
          <t>Djouvelie Destine</t>
        </is>
      </c>
    </row>
    <row r="65">
      <c r="A65" t="inlineStr">
        <is>
          <t>63</t>
        </is>
      </c>
      <c r="B65" t="inlineStr">
        <is>
          <t>30c51e55-6ba7-44e0-ac10-d1509f9d9a70</t>
        </is>
      </c>
      <c r="C65" t="inlineStr">
        <is>
          <t>2025-01-08</t>
        </is>
      </c>
      <c r="D65" t="inlineStr">
        <is>
          <t>3 4</t>
        </is>
      </c>
      <c r="E65" t="inlineStr">
        <is>
          <t>Etat general Satisfaisant</t>
        </is>
      </c>
      <c r="F65" t="inlineStr">
        <is>
          <t>0</t>
        </is>
      </c>
      <c r="G65" t="inlineStr">
        <is>
          <t>---</t>
        </is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---</t>
        </is>
      </c>
      <c r="L65" t="inlineStr">
        <is>
          <t>---</t>
        </is>
      </c>
      <c r="M65" t="inlineStr">
        <is>
          <t>---</t>
        </is>
      </c>
      <c r="N65" t="inlineStr">
        <is>
          <t>---</t>
        </is>
      </c>
      <c r="O65" t="inlineStr">
        <is>
          <t>---</t>
        </is>
      </c>
      <c r="P65" t="inlineStr">
        <is>
          <t>---</t>
        </is>
      </c>
      <c r="Q65" t="inlineStr">
        <is>
          <t>---</t>
        </is>
      </c>
      <c r="R65" t="inlineStr"/>
      <c r="S65" t="inlineStr"/>
      <c r="T65" t="inlineStr"/>
      <c r="U65" t="inlineStr"/>
      <c r="V65" t="inlineStr"/>
      <c r="W65" t="inlineStr"/>
      <c r="X65" t="inlineStr">
        <is>
          <t>CAP/CMBV/ST03480</t>
        </is>
      </c>
      <c r="Y65" t="inlineStr">
        <is>
          <t>CAP/CMBV/ST03480</t>
        </is>
      </c>
      <c r="Z65" t="inlineStr">
        <is>
          <t>2025-01-09 00:50:18</t>
        </is>
      </c>
      <c r="AA65" t="inlineStr">
        <is>
          <t>2025-01-09 00:48:55</t>
        </is>
      </c>
      <c r="AB65" t="inlineStr">
        <is>
          <t>1plyviose</t>
        </is>
      </c>
      <c r="AC65" t="inlineStr">
        <is>
          <t>2025-01-10 02:57:19</t>
        </is>
      </c>
      <c r="AD65" s="1" t="inlineStr">
        <is>
          <t>https://www.commcarehq.org/a/caris-test/reports/form_data/30c51e55-6ba7-44e0-ac10-d1509f9d9a70/</t>
        </is>
      </c>
      <c r="AE65" t="inlineStr">
        <is>
          <t>---</t>
        </is>
      </c>
      <c r="AF65" t="inlineStr">
        <is>
          <t>3c5a623af057e23a32ae4000_175862</t>
        </is>
      </c>
      <c r="AG65" t="inlineStr">
        <is>
          <t>OK</t>
        </is>
      </c>
      <c r="AH65" t="inlineStr">
        <is>
          <t>2025-01-09 00:50:18</t>
        </is>
      </c>
      <c r="AI65" t="inlineStr">
        <is>
          <t>aab7a2415e99453fbcb8ebd109e92b4f</t>
        </is>
      </c>
      <c r="AJ65" t="inlineStr">
        <is>
          <t>2025-01-08</t>
        </is>
      </c>
      <c r="AK65" t="inlineStr">
        <is>
          <t>3 4</t>
        </is>
      </c>
      <c r="AL65" t="inlineStr">
        <is>
          <t>Etat general Satisfaisant</t>
        </is>
      </c>
      <c r="AM65" t="inlineStr">
        <is>
          <t>0</t>
        </is>
      </c>
      <c r="AN65" t="inlineStr">
        <is>
          <t>---</t>
        </is>
      </c>
      <c r="AO65" t="inlineStr">
        <is>
          <t>1</t>
        </is>
      </c>
      <c r="AP65" t="inlineStr">
        <is>
          <t>1</t>
        </is>
      </c>
      <c r="AQ65" t="inlineStr"/>
      <c r="AR65" t="inlineStr"/>
      <c r="AS65" t="inlineStr"/>
      <c r="AT65" t="inlineStr"/>
      <c r="AU65" t="inlineStr">
        <is>
          <t>---</t>
        </is>
      </c>
      <c r="AV65" t="inlineStr">
        <is>
          <t>---</t>
        </is>
      </c>
      <c r="AW65" t="inlineStr">
        <is>
          <t>---</t>
        </is>
      </c>
      <c r="AX65" t="inlineStr">
        <is>
          <t>---</t>
        </is>
      </c>
      <c r="AY65" t="inlineStr">
        <is>
          <t>---</t>
        </is>
      </c>
      <c r="AZ65" t="inlineStr">
        <is>
          <t>---</t>
        </is>
      </c>
      <c r="BA65" t="inlineStr">
        <is>
          <t>aab7a2415e99453fbcb8ebd109e92b4f</t>
        </is>
      </c>
      <c r="BB65" t="inlineStr">
        <is>
          <t>http://openrosa.org/formdesigner/0B48E039-1E80-49A7-AC24-732B6E788E39</t>
        </is>
      </c>
      <c r="BC65" t="inlineStr">
        <is>
          <t>Ration et autres visites</t>
        </is>
      </c>
      <c r="BD65" t="inlineStr">
        <is>
          <t>CommCare Android, version "2.54.1"(467561). App v15929. CommCare Version 2.54.1. Build 467561, built on: 2024-10-25</t>
        </is>
      </c>
      <c r="BE65" t="inlineStr">
        <is>
          <t>commcare_d17d77c2-a7e5-4f4b-9b21-6b80894e9762</t>
        </is>
      </c>
      <c r="BF65" t="inlineStr"/>
      <c r="BG65" t="inlineStr">
        <is>
          <t>f13d8149fc6d39ebe86af18272310ff9</t>
        </is>
      </c>
      <c r="BH65" t="inlineStr">
        <is>
          <t>30258f4a77704b55a9a2714350441cbb</t>
        </is>
      </c>
      <c r="BI65" t="inlineStr">
        <is>
          <t>15246</t>
        </is>
      </c>
      <c r="BJ65" t="inlineStr">
        <is>
          <t>XFormInstance</t>
        </is>
      </c>
      <c r="BK65" t="inlineStr">
        <is>
          <t>036dd788cc1c11ef9c6bf399dbb46855</t>
        </is>
      </c>
      <c r="BL65" t="b">
        <v>0</v>
      </c>
      <c r="BM65" t="inlineStr">
        <is>
          <t>---</t>
        </is>
      </c>
      <c r="BN65" t="inlineStr">
        <is>
          <t>200.113.238.68</t>
        </is>
      </c>
      <c r="BO65" t="inlineStr">
        <is>
          <t>Wisley Almonor</t>
        </is>
      </c>
    </row>
    <row r="66">
      <c r="A66" t="inlineStr">
        <is>
          <t>64</t>
        </is>
      </c>
      <c r="B66" t="inlineStr">
        <is>
          <t>244708a8-eb2b-4839-a38a-ea865e7f7705</t>
        </is>
      </c>
      <c r="C66" t="inlineStr">
        <is>
          <t>2025-01-08</t>
        </is>
      </c>
      <c r="D66" t="inlineStr">
        <is>
          <t>3 4</t>
        </is>
      </c>
      <c r="E66" t="inlineStr">
        <is>
          <t>Son  etat general peu satisfaisante</t>
        </is>
      </c>
      <c r="F66" t="inlineStr">
        <is>
          <t>1</t>
        </is>
      </c>
      <c r="G66" t="inlineStr">
        <is>
          <t>---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---</t>
        </is>
      </c>
      <c r="L66" t="inlineStr">
        <is>
          <t>---</t>
        </is>
      </c>
      <c r="M66" t="inlineStr">
        <is>
          <t>---</t>
        </is>
      </c>
      <c r="N66" t="inlineStr">
        <is>
          <t>---</t>
        </is>
      </c>
      <c r="O66" t="inlineStr">
        <is>
          <t>---</t>
        </is>
      </c>
      <c r="P66" t="inlineStr">
        <is>
          <t>---</t>
        </is>
      </c>
      <c r="Q66" t="inlineStr">
        <is>
          <t>---</t>
        </is>
      </c>
      <c r="R66" t="inlineStr"/>
      <c r="S66" t="inlineStr"/>
      <c r="T66" t="inlineStr"/>
      <c r="U66" t="inlineStr"/>
      <c r="V66" t="inlineStr"/>
      <c r="W66" t="inlineStr"/>
      <c r="X66" t="inlineStr">
        <is>
          <t>CAP/CMBV/ST03167E</t>
        </is>
      </c>
      <c r="Y66" t="inlineStr">
        <is>
          <t>CAP/CMBV/ST03167E</t>
        </is>
      </c>
      <c r="Z66" t="inlineStr">
        <is>
          <t>2025-01-09 00:54:30</t>
        </is>
      </c>
      <c r="AA66" t="inlineStr">
        <is>
          <t>2025-01-09 00:53:20</t>
        </is>
      </c>
      <c r="AB66" t="inlineStr">
        <is>
          <t>1plyviose</t>
        </is>
      </c>
      <c r="AC66" t="inlineStr">
        <is>
          <t>2025-01-10 02:57:20</t>
        </is>
      </c>
      <c r="AD66" s="1" t="inlineStr">
        <is>
          <t>https://www.commcarehq.org/a/caris-test/reports/form_data/244708a8-eb2b-4839-a38a-ea865e7f7705/</t>
        </is>
      </c>
      <c r="AE66" t="inlineStr">
        <is>
          <t>---</t>
        </is>
      </c>
      <c r="AF66" t="inlineStr">
        <is>
          <t>3c5a623af057e23a32ae4000_42794</t>
        </is>
      </c>
      <c r="AG66" t="inlineStr">
        <is>
          <t>OK</t>
        </is>
      </c>
      <c r="AH66" t="inlineStr">
        <is>
          <t>2025-01-09 00:54:30</t>
        </is>
      </c>
      <c r="AI66" t="inlineStr">
        <is>
          <t>aab7a2415e99453fbcb8ebd109e92b4f</t>
        </is>
      </c>
      <c r="AJ66" t="inlineStr">
        <is>
          <t>2025-01-08</t>
        </is>
      </c>
      <c r="AK66" t="inlineStr">
        <is>
          <t>3 4</t>
        </is>
      </c>
      <c r="AL66" t="inlineStr">
        <is>
          <t>Son  etat general peu satisfaisante</t>
        </is>
      </c>
      <c r="AM66" t="inlineStr">
        <is>
          <t>1</t>
        </is>
      </c>
      <c r="AN66" t="inlineStr">
        <is>
          <t>---</t>
        </is>
      </c>
      <c r="AO66" t="inlineStr">
        <is>
          <t>1</t>
        </is>
      </c>
      <c r="AP66" t="inlineStr">
        <is>
          <t>1</t>
        </is>
      </c>
      <c r="AQ66" t="inlineStr"/>
      <c r="AR66" t="inlineStr"/>
      <c r="AS66" t="inlineStr"/>
      <c r="AT66" t="inlineStr"/>
      <c r="AU66" t="inlineStr">
        <is>
          <t>---</t>
        </is>
      </c>
      <c r="AV66" t="inlineStr">
        <is>
          <t>---</t>
        </is>
      </c>
      <c r="AW66" t="inlineStr">
        <is>
          <t>---</t>
        </is>
      </c>
      <c r="AX66" t="inlineStr">
        <is>
          <t>---</t>
        </is>
      </c>
      <c r="AY66" t="inlineStr">
        <is>
          <t>---</t>
        </is>
      </c>
      <c r="AZ66" t="inlineStr">
        <is>
          <t>---</t>
        </is>
      </c>
      <c r="BA66" t="inlineStr">
        <is>
          <t>aab7a2415e99453fbcb8ebd109e92b4f</t>
        </is>
      </c>
      <c r="BB66" t="inlineStr">
        <is>
          <t>http://openrosa.org/formdesigner/0B48E039-1E80-49A7-AC24-732B6E788E39</t>
        </is>
      </c>
      <c r="BC66" t="inlineStr">
        <is>
          <t>Ration et autres visites</t>
        </is>
      </c>
      <c r="BD66" t="inlineStr">
        <is>
          <t>CommCare Android, version "2.54.1"(467561). App v15929. CommCare Version 2.54.1. Build 467561, built on: 2024-10-25</t>
        </is>
      </c>
      <c r="BE66" t="inlineStr">
        <is>
          <t>commcare_d17d77c2-a7e5-4f4b-9b21-6b80894e9762</t>
        </is>
      </c>
      <c r="BF66" t="inlineStr"/>
      <c r="BG66" t="inlineStr">
        <is>
          <t>f13d8149fc6d39ebe86af18272310ff9</t>
        </is>
      </c>
      <c r="BH66" t="inlineStr">
        <is>
          <t>30258f4a77704b55a9a2714350441cbb</t>
        </is>
      </c>
      <c r="BI66" t="inlineStr">
        <is>
          <t>15246</t>
        </is>
      </c>
      <c r="BJ66" t="inlineStr">
        <is>
          <t>XFormInstance</t>
        </is>
      </c>
      <c r="BK66" t="inlineStr">
        <is>
          <t>036dd788cc1c11ef9c6bf399dbb46855</t>
        </is>
      </c>
      <c r="BL66" t="b">
        <v>0</v>
      </c>
      <c r="BM66" t="inlineStr">
        <is>
          <t>---</t>
        </is>
      </c>
      <c r="BN66" t="inlineStr">
        <is>
          <t>200.113.238.68</t>
        </is>
      </c>
      <c r="BO66" t="inlineStr">
        <is>
          <t>Stessy Keicha Noel</t>
        </is>
      </c>
    </row>
    <row r="67">
      <c r="A67" t="inlineStr">
        <is>
          <t>65</t>
        </is>
      </c>
      <c r="B67" t="inlineStr">
        <is>
          <t>10a19694-b5ad-4136-8aef-429e9dc77c52</t>
        </is>
      </c>
      <c r="C67" t="inlineStr">
        <is>
          <t>2025-01-08</t>
        </is>
      </c>
      <c r="D67" t="inlineStr">
        <is>
          <t>3</t>
        </is>
      </c>
      <c r="E67" t="inlineStr">
        <is>
          <t>---</t>
        </is>
      </c>
      <c r="F67" t="inlineStr">
        <is>
          <t>1</t>
        </is>
      </c>
      <c r="G67" t="inlineStr">
        <is>
          <t>---</t>
        </is>
      </c>
      <c r="H67" t="inlineStr">
        <is>
          <t>1</t>
        </is>
      </c>
      <c r="I67" t="inlineStr">
        <is>
          <t>0</t>
        </is>
      </c>
      <c r="J67" t="inlineStr">
        <is>
          <t>---</t>
        </is>
      </c>
      <c r="K67" t="inlineStr">
        <is>
          <t>---</t>
        </is>
      </c>
      <c r="L67" t="inlineStr">
        <is>
          <t>---</t>
        </is>
      </c>
      <c r="M67" t="inlineStr">
        <is>
          <t>---</t>
        </is>
      </c>
      <c r="N67" t="inlineStr">
        <is>
          <t>---</t>
        </is>
      </c>
      <c r="O67" t="inlineStr">
        <is>
          <t>---</t>
        </is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inlineStr"/>
      <c r="X67" t="inlineStr">
        <is>
          <t>CAP/CMBV/PED00038</t>
        </is>
      </c>
      <c r="Y67" t="inlineStr">
        <is>
          <t>CAP/CMBV/PED00038</t>
        </is>
      </c>
      <c r="Z67" t="inlineStr">
        <is>
          <t>2025-01-09 00:55:26</t>
        </is>
      </c>
      <c r="AA67" t="inlineStr">
        <is>
          <t>2025-01-09 00:55:10</t>
        </is>
      </c>
      <c r="AB67" t="inlineStr">
        <is>
          <t>1plyviose</t>
        </is>
      </c>
      <c r="AC67" t="inlineStr">
        <is>
          <t>2025-01-10 02:57:24</t>
        </is>
      </c>
      <c r="AD67" s="1" t="inlineStr">
        <is>
          <t>https://www.commcarehq.org/a/caris-test/reports/form_data/10a19694-b5ad-4136-8aef-429e9dc77c52/</t>
        </is>
      </c>
      <c r="AE67" t="inlineStr">
        <is>
          <t>---</t>
        </is>
      </c>
      <c r="AF67" t="inlineStr">
        <is>
          <t>8e5059a526954d7dade51fb1b97cbbfe</t>
        </is>
      </c>
      <c r="AG67" t="inlineStr">
        <is>
          <t>OK</t>
        </is>
      </c>
      <c r="AH67" t="inlineStr">
        <is>
          <t>2025-01-09 00:55:26</t>
        </is>
      </c>
      <c r="AI67" t="inlineStr">
        <is>
          <t>aab7a2415e99453fbcb8ebd109e92b4f</t>
        </is>
      </c>
      <c r="AJ67" t="inlineStr">
        <is>
          <t>2025-01-08</t>
        </is>
      </c>
      <c r="AK67" t="inlineStr">
        <is>
          <t>3</t>
        </is>
      </c>
      <c r="AL67" t="inlineStr">
        <is>
          <t>---</t>
        </is>
      </c>
      <c r="AM67" t="inlineStr">
        <is>
          <t>1</t>
        </is>
      </c>
      <c r="AN67" t="inlineStr">
        <is>
          <t>---</t>
        </is>
      </c>
      <c r="AO67" t="inlineStr">
        <is>
          <t>1</t>
        </is>
      </c>
      <c r="AP67" t="inlineStr">
        <is>
          <t>0</t>
        </is>
      </c>
      <c r="AQ67" t="inlineStr">
        <is>
          <t>---</t>
        </is>
      </c>
      <c r="AR67" t="inlineStr">
        <is>
          <t>---</t>
        </is>
      </c>
      <c r="AS67" t="inlineStr">
        <is>
          <t>---</t>
        </is>
      </c>
      <c r="AT67" t="inlineStr"/>
      <c r="AU67" t="inlineStr">
        <is>
          <t>---</t>
        </is>
      </c>
      <c r="AV67" t="inlineStr">
        <is>
          <t>---</t>
        </is>
      </c>
      <c r="AW67" t="inlineStr">
        <is>
          <t>---</t>
        </is>
      </c>
      <c r="AX67" t="inlineStr">
        <is>
          <t>---</t>
        </is>
      </c>
      <c r="AY67" t="inlineStr">
        <is>
          <t>---</t>
        </is>
      </c>
      <c r="AZ67" t="inlineStr">
        <is>
          <t>---</t>
        </is>
      </c>
      <c r="BA67" t="inlineStr">
        <is>
          <t>aab7a2415e99453fbcb8ebd109e92b4f</t>
        </is>
      </c>
      <c r="BB67" t="inlineStr">
        <is>
          <t>http://openrosa.org/formdesigner/0B48E039-1E80-49A7-AC24-732B6E788E39</t>
        </is>
      </c>
      <c r="BC67" t="inlineStr">
        <is>
          <t>Ration et autres visites</t>
        </is>
      </c>
      <c r="BD67" t="inlineStr">
        <is>
          <t>CommCare Android, version "2.54.1"(467561). App v15929. CommCare Version 2.54.1. Build 467561, built on: 2024-10-25</t>
        </is>
      </c>
      <c r="BE67" t="inlineStr">
        <is>
          <t>commcare_d17d77c2-a7e5-4f4b-9b21-6b80894e9762</t>
        </is>
      </c>
      <c r="BF67" t="inlineStr"/>
      <c r="BG67" t="inlineStr">
        <is>
          <t>f13d8149fc6d39ebe86af18272310ff9</t>
        </is>
      </c>
      <c r="BH67" t="inlineStr">
        <is>
          <t>30258f4a77704b55a9a2714350441cbb</t>
        </is>
      </c>
      <c r="BI67" t="inlineStr">
        <is>
          <t>15246</t>
        </is>
      </c>
      <c r="BJ67" t="inlineStr">
        <is>
          <t>XFormInstance</t>
        </is>
      </c>
      <c r="BK67" t="inlineStr">
        <is>
          <t>036dd788cc1c11ef9c6bf399dbb46855</t>
        </is>
      </c>
      <c r="BL67" t="b">
        <v>0</v>
      </c>
      <c r="BM67" t="inlineStr">
        <is>
          <t>---</t>
        </is>
      </c>
      <c r="BN67" t="inlineStr">
        <is>
          <t>200.113.238.68</t>
        </is>
      </c>
      <c r="BO67" t="inlineStr">
        <is>
          <t>Geslin Ciliaque</t>
        </is>
      </c>
    </row>
    <row r="68">
      <c r="A68" t="inlineStr">
        <is>
          <t>66</t>
        </is>
      </c>
      <c r="B68" t="inlineStr">
        <is>
          <t>eef6cfc0-d844-4583-9f8e-86e328352235</t>
        </is>
      </c>
      <c r="C68" t="inlineStr">
        <is>
          <t>2025-01-09</t>
        </is>
      </c>
      <c r="D68" t="inlineStr">
        <is>
          <t>3</t>
        </is>
      </c>
      <c r="E68" t="inlineStr">
        <is>
          <t>---</t>
        </is>
      </c>
      <c r="F68" t="inlineStr">
        <is>
          <t>1</t>
        </is>
      </c>
      <c r="G68" t="inlineStr">
        <is>
          <t>---</t>
        </is>
      </c>
      <c r="H68" t="inlineStr">
        <is>
          <t>1</t>
        </is>
      </c>
      <c r="I68" t="inlineStr">
        <is>
          <t>0</t>
        </is>
      </c>
      <c r="J68" t="inlineStr">
        <is>
          <t>---</t>
        </is>
      </c>
      <c r="K68" t="inlineStr">
        <is>
          <t>---</t>
        </is>
      </c>
      <c r="L68" t="inlineStr">
        <is>
          <t>---</t>
        </is>
      </c>
      <c r="M68" t="inlineStr">
        <is>
          <t>---</t>
        </is>
      </c>
      <c r="N68" t="inlineStr">
        <is>
          <t>---</t>
        </is>
      </c>
      <c r="O68" t="inlineStr">
        <is>
          <t>---</t>
        </is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inlineStr"/>
      <c r="X68" t="inlineStr">
        <is>
          <t>CAP/CMSO/ST02215</t>
        </is>
      </c>
      <c r="Y68" t="inlineStr">
        <is>
          <t>CAP/CMSO/ST02215</t>
        </is>
      </c>
      <c r="Z68" t="inlineStr">
        <is>
          <t>2025-01-10 03:10:57</t>
        </is>
      </c>
      <c r="AA68" t="inlineStr">
        <is>
          <t>2025-01-10 03:10:47</t>
        </is>
      </c>
      <c r="AB68" t="inlineStr">
        <is>
          <t>1rose</t>
        </is>
      </c>
      <c r="AC68" t="inlineStr">
        <is>
          <t>2025-01-10 03:06:50</t>
        </is>
      </c>
      <c r="AD68" s="1" t="inlineStr">
        <is>
          <t>https://www.commcarehq.org/a/caris-test/reports/form_data/eef6cfc0-d844-4583-9f8e-86e328352235/</t>
        </is>
      </c>
      <c r="AE68" t="inlineStr">
        <is>
          <t>---</t>
        </is>
      </c>
      <c r="AF68" t="inlineStr">
        <is>
          <t>3c5a623af057e23a32ae4000_35453</t>
        </is>
      </c>
      <c r="AG68" t="inlineStr">
        <is>
          <t>OK</t>
        </is>
      </c>
      <c r="AH68" t="inlineStr">
        <is>
          <t>2025-01-10 03:10:57</t>
        </is>
      </c>
      <c r="AI68" t="inlineStr">
        <is>
          <t>2dea52d1789dbc2c3c784b18002f6f8d</t>
        </is>
      </c>
      <c r="AJ68" t="inlineStr">
        <is>
          <t>2025-01-09</t>
        </is>
      </c>
      <c r="AK68" t="inlineStr">
        <is>
          <t>3</t>
        </is>
      </c>
      <c r="AL68" t="inlineStr">
        <is>
          <t>---</t>
        </is>
      </c>
      <c r="AM68" t="inlineStr">
        <is>
          <t>1</t>
        </is>
      </c>
      <c r="AN68" t="inlineStr">
        <is>
          <t>---</t>
        </is>
      </c>
      <c r="AO68" t="inlineStr">
        <is>
          <t>1</t>
        </is>
      </c>
      <c r="AP68" t="inlineStr">
        <is>
          <t>0</t>
        </is>
      </c>
      <c r="AQ68" t="inlineStr">
        <is>
          <t>---</t>
        </is>
      </c>
      <c r="AR68" t="inlineStr">
        <is>
          <t>---</t>
        </is>
      </c>
      <c r="AS68" t="inlineStr">
        <is>
          <t>---</t>
        </is>
      </c>
      <c r="AT68" t="inlineStr"/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inlineStr">
        <is>
          <t>---</t>
        </is>
      </c>
      <c r="BA68" t="inlineStr">
        <is>
          <t>2dea52d1789dbc2c3c784b18002f6f8d</t>
        </is>
      </c>
      <c r="BB68" t="inlineStr">
        <is>
          <t>http://openrosa.org/formdesigner/0B48E039-1E80-49A7-AC24-732B6E788E39</t>
        </is>
      </c>
      <c r="BC68" t="inlineStr">
        <is>
          <t>Ration et autres visites</t>
        </is>
      </c>
      <c r="BD68" t="inlineStr">
        <is>
          <t>CommCare Android, version "2.54.1"(467561). App v15929. CommCare Version 2.54.1. Build 467561, built on: 2024-10-25</t>
        </is>
      </c>
      <c r="BE68" t="inlineStr">
        <is>
          <t>commcare_6f11ce87-99a9-46e8-b6bd-276036be1616</t>
        </is>
      </c>
      <c r="BF68" t="inlineStr">
        <is>
          <t>19.5415193 -71.7427238 29.0 9.5</t>
        </is>
      </c>
      <c r="BG68" t="inlineStr">
        <is>
          <t>f13d8149fc6d39ebe86af18272310ff9</t>
        </is>
      </c>
      <c r="BH68" t="inlineStr">
        <is>
          <t>30258f4a77704b55a9a2714350441cbb</t>
        </is>
      </c>
      <c r="BI68" t="inlineStr">
        <is>
          <t>15246</t>
        </is>
      </c>
      <c r="BJ68" t="inlineStr">
        <is>
          <t>XFormInstance</t>
        </is>
      </c>
      <c r="BK68" t="inlineStr">
        <is>
          <t>ca270c88ceff11ef9c8ef399dbb46855</t>
        </is>
      </c>
      <c r="BL68" t="b">
        <v>0</v>
      </c>
      <c r="BM68" t="inlineStr">
        <is>
          <t>---</t>
        </is>
      </c>
      <c r="BN68" t="inlineStr">
        <is>
          <t>200.113.215.122</t>
        </is>
      </c>
      <c r="BO68" t="inlineStr">
        <is>
          <t>Alvins James Victor</t>
        </is>
      </c>
    </row>
    <row r="69">
      <c r="A69" t="inlineStr">
        <is>
          <t>67</t>
        </is>
      </c>
      <c r="B69" t="inlineStr">
        <is>
          <t>f7e72cff-0e13-4939-b095-d432f6060f05</t>
        </is>
      </c>
      <c r="C69" t="inlineStr">
        <is>
          <t>2025-01-09</t>
        </is>
      </c>
      <c r="D69" t="inlineStr">
        <is>
          <t>3</t>
        </is>
      </c>
      <c r="E69" t="inlineStr">
        <is>
          <t>---</t>
        </is>
      </c>
      <c r="F69" t="inlineStr">
        <is>
          <t>0</t>
        </is>
      </c>
      <c r="G69" t="inlineStr">
        <is>
          <t>---</t>
        </is>
      </c>
      <c r="H69" t="inlineStr">
        <is>
          <t>1</t>
        </is>
      </c>
      <c r="I69" t="inlineStr">
        <is>
          <t>0</t>
        </is>
      </c>
      <c r="J69" t="inlineStr">
        <is>
          <t>---</t>
        </is>
      </c>
      <c r="K69" t="inlineStr">
        <is>
          <t>---</t>
        </is>
      </c>
      <c r="L69" t="inlineStr">
        <is>
          <t>---</t>
        </is>
      </c>
      <c r="M69" t="inlineStr">
        <is>
          <t>---</t>
        </is>
      </c>
      <c r="N69" t="inlineStr">
        <is>
          <t>---</t>
        </is>
      </c>
      <c r="O69" t="inlineStr">
        <is>
          <t>---</t>
        </is>
      </c>
      <c r="P69" t="inlineStr">
        <is>
          <t>---</t>
        </is>
      </c>
      <c r="Q69" t="inlineStr">
        <is>
          <t>---</t>
        </is>
      </c>
      <c r="R69" t="inlineStr">
        <is>
          <t>---</t>
        </is>
      </c>
      <c r="S69" t="inlineStr">
        <is>
          <t>---</t>
        </is>
      </c>
      <c r="T69" t="inlineStr">
        <is>
          <t>---</t>
        </is>
      </c>
      <c r="U69" t="inlineStr">
        <is>
          <t>---</t>
        </is>
      </c>
      <c r="V69" t="inlineStr">
        <is>
          <t>---</t>
        </is>
      </c>
      <c r="W69" t="inlineStr"/>
      <c r="X69" t="inlineStr">
        <is>
          <t>CAP/CMSO/00217</t>
        </is>
      </c>
      <c r="Y69" t="inlineStr">
        <is>
          <t>CAP/CMSO/00217</t>
        </is>
      </c>
      <c r="Z69" t="inlineStr">
        <is>
          <t>2025-01-10 03:11:31</t>
        </is>
      </c>
      <c r="AA69" t="inlineStr">
        <is>
          <t>2025-01-10 03:11:16</t>
        </is>
      </c>
      <c r="AB69" t="inlineStr">
        <is>
          <t>1rose</t>
        </is>
      </c>
      <c r="AC69" t="inlineStr">
        <is>
          <t>2025-01-10 03:07:25</t>
        </is>
      </c>
      <c r="AD69" s="1" t="inlineStr">
        <is>
          <t>https://www.commcarehq.org/a/caris-test/reports/form_data/f7e72cff-0e13-4939-b095-d432f6060f05/</t>
        </is>
      </c>
      <c r="AE69" t="inlineStr">
        <is>
          <t>---</t>
        </is>
      </c>
      <c r="AF69" t="inlineStr">
        <is>
          <t>3c5a623af057e23a32ae4000_32947</t>
        </is>
      </c>
      <c r="AG69" t="inlineStr">
        <is>
          <t>OK</t>
        </is>
      </c>
      <c r="AH69" t="inlineStr">
        <is>
          <t>2025-01-10 03:11:31</t>
        </is>
      </c>
      <c r="AI69" t="inlineStr">
        <is>
          <t>2dea52d1789dbc2c3c784b18002f6f8d</t>
        </is>
      </c>
      <c r="AJ69" t="inlineStr">
        <is>
          <t>2025-01-09</t>
        </is>
      </c>
      <c r="AK69" t="inlineStr">
        <is>
          <t>3</t>
        </is>
      </c>
      <c r="AL69" t="inlineStr">
        <is>
          <t>---</t>
        </is>
      </c>
      <c r="AM69" t="inlineStr">
        <is>
          <t>0</t>
        </is>
      </c>
      <c r="AN69" t="inlineStr">
        <is>
          <t>---</t>
        </is>
      </c>
      <c r="AO69" t="inlineStr">
        <is>
          <t>1</t>
        </is>
      </c>
      <c r="AP69" t="inlineStr">
        <is>
          <t>0</t>
        </is>
      </c>
      <c r="AQ69" t="inlineStr">
        <is>
          <t>---</t>
        </is>
      </c>
      <c r="AR69" t="inlineStr">
        <is>
          <t>---</t>
        </is>
      </c>
      <c r="AS69" t="inlineStr">
        <is>
          <t>---</t>
        </is>
      </c>
      <c r="AT69" t="inlineStr"/>
      <c r="AU69" t="inlineStr">
        <is>
          <t>---</t>
        </is>
      </c>
      <c r="AV69" t="inlineStr">
        <is>
          <t>---</t>
        </is>
      </c>
      <c r="AW69" t="inlineStr">
        <is>
          <t>---</t>
        </is>
      </c>
      <c r="AX69" t="inlineStr">
        <is>
          <t>---</t>
        </is>
      </c>
      <c r="AY69" t="inlineStr">
        <is>
          <t>---</t>
        </is>
      </c>
      <c r="AZ69" t="inlineStr">
        <is>
          <t>---</t>
        </is>
      </c>
      <c r="BA69" t="inlineStr">
        <is>
          <t>2dea52d1789dbc2c3c784b18002f6f8d</t>
        </is>
      </c>
      <c r="BB69" t="inlineStr">
        <is>
          <t>http://openrosa.org/formdesigner/0B48E039-1E80-49A7-AC24-732B6E788E39</t>
        </is>
      </c>
      <c r="BC69" t="inlineStr">
        <is>
          <t>Ration et autres visites</t>
        </is>
      </c>
      <c r="BD69" t="inlineStr">
        <is>
          <t>CommCare Android, version "2.54.1"(467561). App v15929. CommCare Version 2.54.1. Build 467561, built on: 2024-10-25</t>
        </is>
      </c>
      <c r="BE69" t="inlineStr">
        <is>
          <t>commcare_6f11ce87-99a9-46e8-b6bd-276036be1616</t>
        </is>
      </c>
      <c r="BF69" t="inlineStr">
        <is>
          <t>19.5415542 -71.7427761 25.0 9.4</t>
        </is>
      </c>
      <c r="BG69" t="inlineStr">
        <is>
          <t>f13d8149fc6d39ebe86af18272310ff9</t>
        </is>
      </c>
      <c r="BH69" t="inlineStr">
        <is>
          <t>30258f4a77704b55a9a2714350441cbb</t>
        </is>
      </c>
      <c r="BI69" t="inlineStr">
        <is>
          <t>15246</t>
        </is>
      </c>
      <c r="BJ69" t="inlineStr">
        <is>
          <t>XFormInstance</t>
        </is>
      </c>
      <c r="BK69" t="inlineStr">
        <is>
          <t>ca270c88ceff11ef9c8ef399dbb46855</t>
        </is>
      </c>
      <c r="BL69" t="b">
        <v>0</v>
      </c>
      <c r="BM69" t="inlineStr">
        <is>
          <t>---</t>
        </is>
      </c>
      <c r="BN69" t="inlineStr">
        <is>
          <t>200.113.215.122</t>
        </is>
      </c>
      <c r="BO69" t="inlineStr">
        <is>
          <t>Alinska Trezius</t>
        </is>
      </c>
    </row>
    <row r="70">
      <c r="A70" t="inlineStr">
        <is>
          <t>68</t>
        </is>
      </c>
      <c r="B70" t="inlineStr">
        <is>
          <t>feddaf4a-69a6-4fb9-8eea-497283a35691</t>
        </is>
      </c>
      <c r="C70" t="inlineStr">
        <is>
          <t>2025-01-09</t>
        </is>
      </c>
      <c r="D70" t="inlineStr">
        <is>
          <t>3</t>
        </is>
      </c>
      <c r="E70" t="inlineStr">
        <is>
          <t>---</t>
        </is>
      </c>
      <c r="F70" t="inlineStr">
        <is>
          <t>1</t>
        </is>
      </c>
      <c r="G70" t="inlineStr">
        <is>
          <t>---</t>
        </is>
      </c>
      <c r="H70" t="inlineStr">
        <is>
          <t>0</t>
        </is>
      </c>
      <c r="I70" t="inlineStr">
        <is>
          <t>0</t>
        </is>
      </c>
      <c r="J70" t="inlineStr">
        <is>
          <t>---</t>
        </is>
      </c>
      <c r="K70" t="inlineStr">
        <is>
          <t>---</t>
        </is>
      </c>
      <c r="L70" t="inlineStr">
        <is>
          <t>---</t>
        </is>
      </c>
      <c r="M70" t="inlineStr">
        <is>
          <t>---</t>
        </is>
      </c>
      <c r="N70" t="inlineStr">
        <is>
          <t>---</t>
        </is>
      </c>
      <c r="O70" t="inlineStr">
        <is>
          <t>---</t>
        </is>
      </c>
      <c r="P70" t="inlineStr">
        <is>
          <t>---</t>
        </is>
      </c>
      <c r="Q70" t="inlineStr">
        <is>
          <t>---</t>
        </is>
      </c>
      <c r="R70" t="inlineStr">
        <is>
          <t>---</t>
        </is>
      </c>
      <c r="S70" t="inlineStr">
        <is>
          <t>---</t>
        </is>
      </c>
      <c r="T70" t="inlineStr">
        <is>
          <t>---</t>
        </is>
      </c>
      <c r="U70" t="inlineStr">
        <is>
          <t>---</t>
        </is>
      </c>
      <c r="V70" t="inlineStr">
        <is>
          <t>---</t>
        </is>
      </c>
      <c r="W70" t="inlineStr"/>
      <c r="X70" t="inlineStr">
        <is>
          <t>CAP/CMSO/ST03025</t>
        </is>
      </c>
      <c r="Y70" t="inlineStr">
        <is>
          <t>CAP/CMSO/ST03025</t>
        </is>
      </c>
      <c r="Z70" t="inlineStr">
        <is>
          <t>2025-01-10 03:12:05</t>
        </is>
      </c>
      <c r="AA70" t="inlineStr">
        <is>
          <t>2025-01-10 03:11:52</t>
        </is>
      </c>
      <c r="AB70" t="inlineStr">
        <is>
          <t>1rose</t>
        </is>
      </c>
      <c r="AC70" t="inlineStr">
        <is>
          <t>2025-01-10 03:07:58</t>
        </is>
      </c>
      <c r="AD70" s="1" t="inlineStr">
        <is>
          <t>https://www.commcarehq.org/a/caris-test/reports/form_data/feddaf4a-69a6-4fb9-8eea-497283a35691/</t>
        </is>
      </c>
      <c r="AE70" t="inlineStr">
        <is>
          <t>---</t>
        </is>
      </c>
      <c r="AF70" t="inlineStr">
        <is>
          <t>3c5a623af057e23a32ae4000_128701</t>
        </is>
      </c>
      <c r="AG70" t="inlineStr">
        <is>
          <t>OK</t>
        </is>
      </c>
      <c r="AH70" t="inlineStr">
        <is>
          <t>2025-01-10 03:12:05</t>
        </is>
      </c>
      <c r="AI70" t="inlineStr">
        <is>
          <t>2dea52d1789dbc2c3c784b18002f6f8d</t>
        </is>
      </c>
      <c r="AJ70" t="inlineStr">
        <is>
          <t>2025-01-09</t>
        </is>
      </c>
      <c r="AK70" t="inlineStr">
        <is>
          <t>3</t>
        </is>
      </c>
      <c r="AL70" t="inlineStr">
        <is>
          <t>---</t>
        </is>
      </c>
      <c r="AM70" t="inlineStr">
        <is>
          <t>1</t>
        </is>
      </c>
      <c r="AN70" t="inlineStr">
        <is>
          <t>---</t>
        </is>
      </c>
      <c r="AO70" t="inlineStr">
        <is>
          <t>0</t>
        </is>
      </c>
      <c r="AP70" t="inlineStr">
        <is>
          <t>0</t>
        </is>
      </c>
      <c r="AQ70" t="inlineStr">
        <is>
          <t>---</t>
        </is>
      </c>
      <c r="AR70" t="inlineStr">
        <is>
          <t>---</t>
        </is>
      </c>
      <c r="AS70" t="inlineStr">
        <is>
          <t>---</t>
        </is>
      </c>
      <c r="AT70" t="inlineStr"/>
      <c r="AU70" t="inlineStr">
        <is>
          <t>---</t>
        </is>
      </c>
      <c r="AV70" t="inlineStr">
        <is>
          <t>---</t>
        </is>
      </c>
      <c r="AW70" t="inlineStr">
        <is>
          <t>---</t>
        </is>
      </c>
      <c r="AX70" t="inlineStr">
        <is>
          <t>---</t>
        </is>
      </c>
      <c r="AY70" t="inlineStr">
        <is>
          <t>---</t>
        </is>
      </c>
      <c r="AZ70" t="inlineStr">
        <is>
          <t>---</t>
        </is>
      </c>
      <c r="BA70" t="inlineStr">
        <is>
          <t>2dea52d1789dbc2c3c784b18002f6f8d</t>
        </is>
      </c>
      <c r="BB70" t="inlineStr">
        <is>
          <t>http://openrosa.org/formdesigner/0B48E039-1E80-49A7-AC24-732B6E788E39</t>
        </is>
      </c>
      <c r="BC70" t="inlineStr">
        <is>
          <t>Ration et autres visites</t>
        </is>
      </c>
      <c r="BD70" t="inlineStr">
        <is>
          <t>CommCare Android, version "2.54.1"(467561). App v15929. CommCare Version 2.54.1. Build 467561, built on: 2024-10-25</t>
        </is>
      </c>
      <c r="BE70" t="inlineStr">
        <is>
          <t>commcare_6f11ce87-99a9-46e8-b6bd-276036be1616</t>
        </is>
      </c>
      <c r="BF70" t="inlineStr">
        <is>
          <t>19.5415549 -71.7427717 9.0 9.6</t>
        </is>
      </c>
      <c r="BG70" t="inlineStr">
        <is>
          <t>f13d8149fc6d39ebe86af18272310ff9</t>
        </is>
      </c>
      <c r="BH70" t="inlineStr">
        <is>
          <t>30258f4a77704b55a9a2714350441cbb</t>
        </is>
      </c>
      <c r="BI70" t="inlineStr">
        <is>
          <t>15246</t>
        </is>
      </c>
      <c r="BJ70" t="inlineStr">
        <is>
          <t>XFormInstance</t>
        </is>
      </c>
      <c r="BK70" t="inlineStr">
        <is>
          <t>ca270c88ceff11ef9c8ef399dbb46855</t>
        </is>
      </c>
      <c r="BL70" t="b">
        <v>0</v>
      </c>
      <c r="BM70" t="inlineStr">
        <is>
          <t>---</t>
        </is>
      </c>
      <c r="BN70" t="inlineStr">
        <is>
          <t>200.113.215.122</t>
        </is>
      </c>
      <c r="BO70" t="inlineStr">
        <is>
          <t>Loudiana Toussaint</t>
        </is>
      </c>
    </row>
    <row r="71">
      <c r="A71" t="inlineStr">
        <is>
          <t>69</t>
        </is>
      </c>
      <c r="B71" t="inlineStr">
        <is>
          <t>ba60d60a-5868-4246-a132-003ff6cb8523</t>
        </is>
      </c>
      <c r="C71" t="inlineStr">
        <is>
          <t>2025-01-09</t>
        </is>
      </c>
      <c r="D71" t="inlineStr">
        <is>
          <t>3</t>
        </is>
      </c>
      <c r="E71" t="inlineStr">
        <is>
          <t>---</t>
        </is>
      </c>
      <c r="F71" t="inlineStr">
        <is>
          <t>0</t>
        </is>
      </c>
      <c r="G71" t="inlineStr">
        <is>
          <t>---</t>
        </is>
      </c>
      <c r="H71" t="inlineStr">
        <is>
          <t>1</t>
        </is>
      </c>
      <c r="I71" t="inlineStr">
        <is>
          <t>0</t>
        </is>
      </c>
      <c r="J71" t="inlineStr">
        <is>
          <t>---</t>
        </is>
      </c>
      <c r="K71" t="inlineStr">
        <is>
          <t>---</t>
        </is>
      </c>
      <c r="L71" t="inlineStr">
        <is>
          <t>---</t>
        </is>
      </c>
      <c r="M71" t="inlineStr">
        <is>
          <t>---</t>
        </is>
      </c>
      <c r="N71" t="inlineStr">
        <is>
          <t>---</t>
        </is>
      </c>
      <c r="O71" t="inlineStr">
        <is>
          <t>---</t>
        </is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inlineStr"/>
      <c r="X71" t="inlineStr">
        <is>
          <t>CAP/CMSO/ST02354</t>
        </is>
      </c>
      <c r="Y71" t="inlineStr">
        <is>
          <t>CAP/CMSO/ST02354</t>
        </is>
      </c>
      <c r="Z71" t="inlineStr">
        <is>
          <t>2025-01-10 03:12:49</t>
        </is>
      </c>
      <c r="AA71" t="inlineStr">
        <is>
          <t>2025-01-10 03:12:35</t>
        </is>
      </c>
      <c r="AB71" t="inlineStr">
        <is>
          <t>1rose</t>
        </is>
      </c>
      <c r="AC71" t="inlineStr">
        <is>
          <t>2025-01-10 03:09:16</t>
        </is>
      </c>
      <c r="AD71" s="1" t="inlineStr">
        <is>
          <t>https://www.commcarehq.org/a/caris-test/reports/form_data/ba60d60a-5868-4246-a132-003ff6cb8523/</t>
        </is>
      </c>
      <c r="AE71" t="inlineStr">
        <is>
          <t>---</t>
        </is>
      </c>
      <c r="AF71" t="inlineStr">
        <is>
          <t>3c5a623af057e23a32ae4000_50777</t>
        </is>
      </c>
      <c r="AG71" t="inlineStr">
        <is>
          <t>OK</t>
        </is>
      </c>
      <c r="AH71" t="inlineStr">
        <is>
          <t>2025-01-10 03:12:49</t>
        </is>
      </c>
      <c r="AI71" t="inlineStr">
        <is>
          <t>2dea52d1789dbc2c3c784b18002f6f8d</t>
        </is>
      </c>
      <c r="AJ71" t="inlineStr">
        <is>
          <t>2025-01-09</t>
        </is>
      </c>
      <c r="AK71" t="inlineStr">
        <is>
          <t>3</t>
        </is>
      </c>
      <c r="AL71" t="inlineStr">
        <is>
          <t>---</t>
        </is>
      </c>
      <c r="AM71" t="inlineStr">
        <is>
          <t>0</t>
        </is>
      </c>
      <c r="AN71" t="inlineStr">
        <is>
          <t>---</t>
        </is>
      </c>
      <c r="AO71" t="inlineStr">
        <is>
          <t>1</t>
        </is>
      </c>
      <c r="AP71" t="inlineStr">
        <is>
          <t>0</t>
        </is>
      </c>
      <c r="AQ71" t="inlineStr">
        <is>
          <t>---</t>
        </is>
      </c>
      <c r="AR71" t="inlineStr">
        <is>
          <t>---</t>
        </is>
      </c>
      <c r="AS71" t="inlineStr">
        <is>
          <t>---</t>
        </is>
      </c>
      <c r="AT71" t="inlineStr"/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inlineStr">
        <is>
          <t>---</t>
        </is>
      </c>
      <c r="BA71" t="inlineStr">
        <is>
          <t>2dea52d1789dbc2c3c784b18002f6f8d</t>
        </is>
      </c>
      <c r="BB71" t="inlineStr">
        <is>
          <t>http://openrosa.org/formdesigner/0B48E039-1E80-49A7-AC24-732B6E788E39</t>
        </is>
      </c>
      <c r="BC71" t="inlineStr">
        <is>
          <t>Ration et autres visites</t>
        </is>
      </c>
      <c r="BD71" t="inlineStr">
        <is>
          <t>CommCare Android, version "2.54.1"(467561). App v15929. CommCare Version 2.54.1. Build 467561, built on: 2024-10-25</t>
        </is>
      </c>
      <c r="BE71" t="inlineStr">
        <is>
          <t>commcare_6f11ce87-99a9-46e8-b6bd-276036be1616</t>
        </is>
      </c>
      <c r="BF71" t="inlineStr">
        <is>
          <t>19.5415182 -71.7428032 12.0 9.6</t>
        </is>
      </c>
      <c r="BG71" t="inlineStr">
        <is>
          <t>f13d8149fc6d39ebe86af18272310ff9</t>
        </is>
      </c>
      <c r="BH71" t="inlineStr">
        <is>
          <t>30258f4a77704b55a9a2714350441cbb</t>
        </is>
      </c>
      <c r="BI71" t="inlineStr">
        <is>
          <t>15246</t>
        </is>
      </c>
      <c r="BJ71" t="inlineStr">
        <is>
          <t>XFormInstance</t>
        </is>
      </c>
      <c r="BK71" t="inlineStr">
        <is>
          <t>ca270c88ceff11ef9c8ef399dbb46855</t>
        </is>
      </c>
      <c r="BL71" t="b">
        <v>0</v>
      </c>
      <c r="BM71" t="inlineStr">
        <is>
          <t>---</t>
        </is>
      </c>
      <c r="BN71" t="inlineStr">
        <is>
          <t>200.113.215.122</t>
        </is>
      </c>
      <c r="BO71" t="inlineStr">
        <is>
          <t>Joseph Valery</t>
        </is>
      </c>
    </row>
    <row r="72">
      <c r="A72" t="inlineStr">
        <is>
          <t>70</t>
        </is>
      </c>
      <c r="B72" t="inlineStr">
        <is>
          <t>7459b9ee-e463-4fc1-8c3d-60f961a1d9c3</t>
        </is>
      </c>
      <c r="C72" t="inlineStr">
        <is>
          <t>2024-12-17</t>
        </is>
      </c>
      <c r="D72" t="inlineStr">
        <is>
          <t>4</t>
        </is>
      </c>
      <c r="E72" t="inlineStr">
        <is>
          <t>bonbon</t>
        </is>
      </c>
      <c r="F72" t="inlineStr">
        <is>
          <t>1</t>
        </is>
      </c>
      <c r="G72" t="inlineStr">
        <is>
          <t>.</t>
        </is>
      </c>
      <c r="H72" t="inlineStr">
        <is>
          <t>1</t>
        </is>
      </c>
      <c r="I72" t="inlineStr">
        <is>
          <t>1</t>
        </is>
      </c>
      <c r="J72" t="inlineStr">
        <is>
          <t>1</t>
        </is>
      </c>
      <c r="K72" t="inlineStr">
        <is>
          <t>---</t>
        </is>
      </c>
      <c r="L72" t="inlineStr">
        <is>
          <t>---</t>
        </is>
      </c>
      <c r="M72" t="inlineStr">
        <is>
          <t>---</t>
        </is>
      </c>
      <c r="N72" t="inlineStr">
        <is>
          <t>---</t>
        </is>
      </c>
      <c r="O72" t="inlineStr">
        <is>
          <t>---</t>
        </is>
      </c>
      <c r="P72" t="inlineStr">
        <is>
          <t>---</t>
        </is>
      </c>
      <c r="Q72" t="inlineStr">
        <is>
          <t>---</t>
        </is>
      </c>
      <c r="R72" t="inlineStr"/>
      <c r="S72" t="inlineStr"/>
      <c r="T72" t="inlineStr"/>
      <c r="U72">
        <f>HYPERLINK("https://www.commcarehq.org/a/caris-test/api/form_attachment/v1/7459b9ee-e463-4fc1-8c3d-60f961a1d9c3/1734449651056.jpg")</f>
        <v/>
      </c>
      <c r="V72" t="inlineStr"/>
      <c r="W72" t="inlineStr"/>
      <c r="X72" t="inlineStr">
        <is>
          <t>PAP/CHAP/ST01366</t>
        </is>
      </c>
      <c r="Y72" t="inlineStr">
        <is>
          <t>PAP/CHAP/ST01366</t>
        </is>
      </c>
      <c r="Z72" t="inlineStr">
        <is>
          <t>2024-12-17 15:37:40</t>
        </is>
      </c>
      <c r="AA72" t="inlineStr">
        <is>
          <t>2024-12-17 15:32:33</t>
        </is>
      </c>
      <c r="AB72" t="inlineStr">
        <is>
          <t>2faustin</t>
        </is>
      </c>
      <c r="AC72" t="inlineStr">
        <is>
          <t>2025-01-10 14:25:02</t>
        </is>
      </c>
      <c r="AD72" s="1" t="inlineStr">
        <is>
          <t>https://www.commcarehq.org/a/caris-test/reports/form_data/7459b9ee-e463-4fc1-8c3d-60f961a1d9c3/</t>
        </is>
      </c>
      <c r="AE72" t="inlineStr">
        <is>
          <t>---</t>
        </is>
      </c>
      <c r="AF72" t="inlineStr">
        <is>
          <t>3c5a623af057e23a32ae4000_125256</t>
        </is>
      </c>
      <c r="AG72" t="inlineStr">
        <is>
          <t>---</t>
        </is>
      </c>
      <c r="AH72" t="inlineStr">
        <is>
          <t>2024-12-17 15:37:40</t>
        </is>
      </c>
      <c r="AI72" t="inlineStr">
        <is>
          <t>25302d3773ea035e35c3934e3aa8e141</t>
        </is>
      </c>
      <c r="AJ72" t="inlineStr">
        <is>
          <t>2024-12-17</t>
        </is>
      </c>
      <c r="AK72" t="inlineStr">
        <is>
          <t>4</t>
        </is>
      </c>
      <c r="AL72" t="inlineStr">
        <is>
          <t>bonbon</t>
        </is>
      </c>
      <c r="AM72" t="inlineStr">
        <is>
          <t>1</t>
        </is>
      </c>
      <c r="AN72" t="inlineStr">
        <is>
          <t>.</t>
        </is>
      </c>
      <c r="AO72" t="inlineStr">
        <is>
          <t>1</t>
        </is>
      </c>
      <c r="AP72" t="inlineStr">
        <is>
          <t>1</t>
        </is>
      </c>
      <c r="AQ72" t="inlineStr"/>
      <c r="AR72" t="inlineStr"/>
      <c r="AS72" t="inlineStr"/>
      <c r="AT72" t="inlineStr"/>
      <c r="AU72" t="inlineStr">
        <is>
          <t>---</t>
        </is>
      </c>
      <c r="AV72" t="inlineStr">
        <is>
          <t>---</t>
        </is>
      </c>
      <c r="AW72" t="inlineStr">
        <is>
          <t>---</t>
        </is>
      </c>
      <c r="AX72" t="inlineStr">
        <is>
          <t>---</t>
        </is>
      </c>
      <c r="AY72" t="inlineStr">
        <is>
          <t>---</t>
        </is>
      </c>
      <c r="AZ72" t="inlineStr">
        <is>
          <t>---</t>
        </is>
      </c>
      <c r="BA72" t="inlineStr">
        <is>
          <t>25302d3773ea035e35c3934e3aa8e141</t>
        </is>
      </c>
      <c r="BB72" t="inlineStr">
        <is>
          <t>http://openrosa.org/formdesigner/0B48E039-1E80-49A7-AC24-732B6E788E39</t>
        </is>
      </c>
      <c r="BC72" t="inlineStr">
        <is>
          <t>Ration et autres visites</t>
        </is>
      </c>
      <c r="BD72" t="inlineStr">
        <is>
          <t>CommCare Android, version "2.54.1"(467561). App v15929. CommCare Version 2.54.1. Build 467561, built on: 2024-10-25</t>
        </is>
      </c>
      <c r="BE72" t="inlineStr">
        <is>
          <t>commcare_9d0bc720-861f-4367-87db-834132fb3e78</t>
        </is>
      </c>
      <c r="BF72" t="inlineStr">
        <is>
          <t>18.5440087 -72.4071358 0.0 1600.0</t>
        </is>
      </c>
      <c r="BG72" t="inlineStr">
        <is>
          <t>f13d8149fc6d39ebe86af18272310ff9</t>
        </is>
      </c>
      <c r="BH72" t="inlineStr">
        <is>
          <t>30258f4a77704b55a9a2714350441cbb</t>
        </is>
      </c>
      <c r="BI72" t="inlineStr">
        <is>
          <t>15246</t>
        </is>
      </c>
      <c r="BJ72" t="inlineStr">
        <is>
          <t>XFormInstance</t>
        </is>
      </c>
      <c r="BK72" t="inlineStr">
        <is>
          <t>1f2e753eb3bb11ef93f9a7208c2a1b58</t>
        </is>
      </c>
      <c r="BL72" t="b">
        <v>0</v>
      </c>
      <c r="BM72" t="inlineStr">
        <is>
          <t>---</t>
        </is>
      </c>
      <c r="BN72" t="inlineStr">
        <is>
          <t>200.113.238.131</t>
        </is>
      </c>
      <c r="BO72" t="inlineStr">
        <is>
          <t>Peterson Tombeau</t>
        </is>
      </c>
    </row>
    <row r="73">
      <c r="A73" t="inlineStr">
        <is>
          <t>71</t>
        </is>
      </c>
      <c r="B73" t="inlineStr">
        <is>
          <t>467c29fc-6e97-4e81-91b0-c2eab587a18b</t>
        </is>
      </c>
      <c r="C73" t="inlineStr">
        <is>
          <t>2024-12-17</t>
        </is>
      </c>
      <c r="D73" t="inlineStr">
        <is>
          <t>4</t>
        </is>
      </c>
      <c r="E73" t="inlineStr">
        <is>
          <t>livraison bonbon</t>
        </is>
      </c>
      <c r="F73" t="inlineStr">
        <is>
          <t>1</t>
        </is>
      </c>
      <c r="G73" t="inlineStr">
        <is>
          <t>.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---</t>
        </is>
      </c>
      <c r="L73" t="inlineStr">
        <is>
          <t>---</t>
        </is>
      </c>
      <c r="M73" t="inlineStr">
        <is>
          <t>---</t>
        </is>
      </c>
      <c r="N73" t="inlineStr">
        <is>
          <t>---</t>
        </is>
      </c>
      <c r="O73" t="inlineStr">
        <is>
          <t>---</t>
        </is>
      </c>
      <c r="P73" t="inlineStr">
        <is>
          <t>---</t>
        </is>
      </c>
      <c r="Q73" t="inlineStr">
        <is>
          <t>---</t>
        </is>
      </c>
      <c r="R73" t="inlineStr">
        <is>
          <t>19.1</t>
        </is>
      </c>
      <c r="S73" t="inlineStr">
        <is>
          <t>45.1</t>
        </is>
      </c>
      <c r="T73" t="inlineStr">
        <is>
          <t>162.0</t>
        </is>
      </c>
      <c r="U73">
        <f>HYPERLINK("https://www.commcarehq.org/a/caris-test/api/form_attachment/v1/467c29fc-6e97-4e81-91b0-c2eab587a18b/1734450092984.jpg")</f>
        <v/>
      </c>
      <c r="V73">
        <f>HYPERLINK("https://www.commcarehq.org/a/caris-test/api/form_attachment/v1/467c29fc-6e97-4e81-91b0-c2eab587a18b/1734450126004.jpg")</f>
        <v/>
      </c>
      <c r="W73" t="inlineStr"/>
      <c r="X73" t="inlineStr">
        <is>
          <t>PAP/CHAP/ST02128</t>
        </is>
      </c>
      <c r="Y73" t="inlineStr">
        <is>
          <t>PAP/CHAP/ST02128</t>
        </is>
      </c>
      <c r="Z73" t="inlineStr">
        <is>
          <t>2024-12-17 15:42:49</t>
        </is>
      </c>
      <c r="AA73" t="inlineStr">
        <is>
          <t>2024-12-17 15:38:53</t>
        </is>
      </c>
      <c r="AB73" t="inlineStr">
        <is>
          <t>2faustin</t>
        </is>
      </c>
      <c r="AC73" t="inlineStr">
        <is>
          <t>2025-01-10 14:25:07</t>
        </is>
      </c>
      <c r="AD73" s="1" t="inlineStr">
        <is>
          <t>https://www.commcarehq.org/a/caris-test/reports/form_data/467c29fc-6e97-4e81-91b0-c2eab587a18b/</t>
        </is>
      </c>
      <c r="AE73" t="inlineStr">
        <is>
          <t>---</t>
        </is>
      </c>
      <c r="AF73" t="inlineStr">
        <is>
          <t>3c5a623af057e23a32ae4000_22473</t>
        </is>
      </c>
      <c r="AG73" t="inlineStr">
        <is>
          <t>---</t>
        </is>
      </c>
      <c r="AH73" t="inlineStr">
        <is>
          <t>2024-12-17 15:42:49</t>
        </is>
      </c>
      <c r="AI73" t="inlineStr">
        <is>
          <t>25302d3773ea035e35c3934e3aa8e141</t>
        </is>
      </c>
      <c r="AJ73" t="inlineStr">
        <is>
          <t>2024-12-17</t>
        </is>
      </c>
      <c r="AK73" t="inlineStr">
        <is>
          <t>4</t>
        </is>
      </c>
      <c r="AL73" t="inlineStr">
        <is>
          <t>livraison bonbon</t>
        </is>
      </c>
      <c r="AM73" t="inlineStr">
        <is>
          <t>1</t>
        </is>
      </c>
      <c r="AN73" t="inlineStr">
        <is>
          <t>.</t>
        </is>
      </c>
      <c r="AO73" t="inlineStr">
        <is>
          <t>1</t>
        </is>
      </c>
      <c r="AP73" t="inlineStr">
        <is>
          <t>1</t>
        </is>
      </c>
      <c r="AQ73" t="inlineStr">
        <is>
          <t>19.1</t>
        </is>
      </c>
      <c r="AR73" t="inlineStr">
        <is>
          <t>45.1</t>
        </is>
      </c>
      <c r="AS73" t="inlineStr">
        <is>
          <t>162</t>
        </is>
      </c>
      <c r="AT73" t="inlineStr"/>
      <c r="AU73" t="inlineStr">
        <is>
          <t>---</t>
        </is>
      </c>
      <c r="AV73" t="inlineStr">
        <is>
          <t>---</t>
        </is>
      </c>
      <c r="AW73" t="inlineStr">
        <is>
          <t>---</t>
        </is>
      </c>
      <c r="AX73" t="inlineStr">
        <is>
          <t>---</t>
        </is>
      </c>
      <c r="AY73" t="inlineStr">
        <is>
          <t>---</t>
        </is>
      </c>
      <c r="AZ73" t="inlineStr">
        <is>
          <t>---</t>
        </is>
      </c>
      <c r="BA73" t="inlineStr">
        <is>
          <t>25302d3773ea035e35c3934e3aa8e141</t>
        </is>
      </c>
      <c r="BB73" t="inlineStr">
        <is>
          <t>http://openrosa.org/formdesigner/0B48E039-1E80-49A7-AC24-732B6E788E39</t>
        </is>
      </c>
      <c r="BC73" t="inlineStr">
        <is>
          <t>Ration et autres visites</t>
        </is>
      </c>
      <c r="BD73" t="inlineStr">
        <is>
          <t>CommCare Android, version "2.54.1"(467561). App v15929. CommCare Version 2.54.1. Build 467561, built on: 2024-10-25</t>
        </is>
      </c>
      <c r="BE73" t="inlineStr">
        <is>
          <t>commcare_9d0bc720-861f-4367-87db-834132fb3e78</t>
        </is>
      </c>
      <c r="BF73" t="inlineStr">
        <is>
          <t>18.5488793 -72.4056562 0.0 1600.0</t>
        </is>
      </c>
      <c r="BG73" t="inlineStr">
        <is>
          <t>f13d8149fc6d39ebe86af18272310ff9</t>
        </is>
      </c>
      <c r="BH73" t="inlineStr">
        <is>
          <t>30258f4a77704b55a9a2714350441cbb</t>
        </is>
      </c>
      <c r="BI73" t="inlineStr">
        <is>
          <t>15246</t>
        </is>
      </c>
      <c r="BJ73" t="inlineStr">
        <is>
          <t>XFormInstance</t>
        </is>
      </c>
      <c r="BK73" t="inlineStr">
        <is>
          <t>1f2e753eb3bb11ef93f9a7208c2a1b58</t>
        </is>
      </c>
      <c r="BL73" t="b">
        <v>0</v>
      </c>
      <c r="BM73" t="inlineStr">
        <is>
          <t>---</t>
        </is>
      </c>
      <c r="BN73" t="inlineStr">
        <is>
          <t>200.113.238.131</t>
        </is>
      </c>
      <c r="BO73" t="inlineStr">
        <is>
          <t>Djoulie Tilys</t>
        </is>
      </c>
    </row>
    <row r="74">
      <c r="A74" t="inlineStr">
        <is>
          <t>72</t>
        </is>
      </c>
      <c r="B74" t="inlineStr">
        <is>
          <t>2bc90d95-bcb8-483f-bc82-56463b51db37</t>
        </is>
      </c>
      <c r="C74" t="inlineStr">
        <is>
          <t>2025-01-10</t>
        </is>
      </c>
      <c r="D74" t="inlineStr">
        <is>
          <t>3</t>
        </is>
      </c>
      <c r="E74" t="inlineStr">
        <is>
          <t>---</t>
        </is>
      </c>
      <c r="F74" t="inlineStr">
        <is>
          <t>0</t>
        </is>
      </c>
      <c r="G74" t="inlineStr">
        <is>
          <t>---</t>
        </is>
      </c>
      <c r="H74" t="inlineStr">
        <is>
          <t>1</t>
        </is>
      </c>
      <c r="I74" t="inlineStr">
        <is>
          <t>0</t>
        </is>
      </c>
      <c r="J74" t="inlineStr">
        <is>
          <t>---</t>
        </is>
      </c>
      <c r="K74" t="inlineStr">
        <is>
          <t>---</t>
        </is>
      </c>
      <c r="L74" t="inlineStr">
        <is>
          <t>---</t>
        </is>
      </c>
      <c r="M74" t="inlineStr">
        <is>
          <t>---</t>
        </is>
      </c>
      <c r="N74" t="inlineStr">
        <is>
          <t>---</t>
        </is>
      </c>
      <c r="O74" t="inlineStr">
        <is>
          <t>---</t>
        </is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inlineStr">
        <is>
          <t>18.5162155 -72.6051768 23.93 4.84</t>
        </is>
      </c>
      <c r="X74" t="inlineStr">
        <is>
          <t>PAP/OGRE/ST00137</t>
        </is>
      </c>
      <c r="Y74" t="inlineStr">
        <is>
          <t>PAP/OGRE/ST00137</t>
        </is>
      </c>
      <c r="Z74" t="inlineStr">
        <is>
          <t>2025-01-10 15:12:42</t>
        </is>
      </c>
      <c r="AA74" t="inlineStr">
        <is>
          <t>2025-01-10 15:07:37</t>
        </is>
      </c>
      <c r="AB74" t="inlineStr">
        <is>
          <t>2nerlande</t>
        </is>
      </c>
      <c r="AC74" t="inlineStr">
        <is>
          <t>2025-01-10 15:12:43</t>
        </is>
      </c>
      <c r="AD74" s="1" t="inlineStr">
        <is>
          <t>https://www.commcarehq.org/a/caris-test/reports/form_data/2bc90d95-bcb8-483f-bc82-56463b51db37/</t>
        </is>
      </c>
      <c r="AE74" t="inlineStr">
        <is>
          <t>---</t>
        </is>
      </c>
      <c r="AF74" t="inlineStr">
        <is>
          <t>3c5a623af057e23a32ae4000_178242</t>
        </is>
      </c>
      <c r="AG74" t="inlineStr">
        <is>
          <t>OK</t>
        </is>
      </c>
      <c r="AH74" t="inlineStr">
        <is>
          <t>2025-01-10 15:12:42</t>
        </is>
      </c>
      <c r="AI74" t="inlineStr">
        <is>
          <t>d519ffdf3562df6e10e26b4cd6e21e4a</t>
        </is>
      </c>
      <c r="AJ74" t="inlineStr">
        <is>
          <t>2025-01-10</t>
        </is>
      </c>
      <c r="AK74" t="inlineStr">
        <is>
          <t>3</t>
        </is>
      </c>
      <c r="AL74" t="inlineStr">
        <is>
          <t>---</t>
        </is>
      </c>
      <c r="AM74" t="inlineStr">
        <is>
          <t>0</t>
        </is>
      </c>
      <c r="AN74" t="inlineStr">
        <is>
          <t>---</t>
        </is>
      </c>
      <c r="AO74" t="inlineStr">
        <is>
          <t>1</t>
        </is>
      </c>
      <c r="AP74" t="inlineStr">
        <is>
          <t>0</t>
        </is>
      </c>
      <c r="AQ74" t="inlineStr">
        <is>
          <t>---</t>
        </is>
      </c>
      <c r="AR74" t="inlineStr">
        <is>
          <t>---</t>
        </is>
      </c>
      <c r="AS74" t="inlineStr">
        <is>
          <t>---</t>
        </is>
      </c>
      <c r="AT74" t="inlineStr">
        <is>
          <t>18.5162155 -72.6051768 23.93 4.84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inlineStr">
        <is>
          <t>---</t>
        </is>
      </c>
      <c r="BA74" t="inlineStr">
        <is>
          <t>d519ffdf3562df6e10e26b4cd6e21e4a</t>
        </is>
      </c>
      <c r="BB74" t="inlineStr">
        <is>
          <t>http://openrosa.org/formdesigner/0B48E039-1E80-49A7-AC24-732B6E788E39</t>
        </is>
      </c>
      <c r="BC74" t="inlineStr">
        <is>
          <t>Ration et autres visites</t>
        </is>
      </c>
      <c r="BD74" t="inlineStr">
        <is>
          <t>CommCare Android, version "2.54.1"(467561). App v15929. CommCare Version 2.54.1. Build 467561, built on: 2024-10-25</t>
        </is>
      </c>
      <c r="BE74" t="inlineStr">
        <is>
          <t>commcare_61586a7d-5c7d-439f-977e-7eb93d40e271</t>
        </is>
      </c>
      <c r="BF74" t="inlineStr">
        <is>
          <t>18.5160048 -72.6050342 19.07 0.95</t>
        </is>
      </c>
      <c r="BG74" t="inlineStr">
        <is>
          <t>f13d8149fc6d39ebe86af18272310ff9</t>
        </is>
      </c>
      <c r="BH74" t="inlineStr">
        <is>
          <t>30258f4a77704b55a9a2714350441cbb</t>
        </is>
      </c>
      <c r="BI74" t="inlineStr">
        <is>
          <t>15246</t>
        </is>
      </c>
      <c r="BJ74" t="inlineStr">
        <is>
          <t>XFormInstance</t>
        </is>
      </c>
      <c r="BK74" t="inlineStr">
        <is>
          <t>ea07aee6cf6211efb81ff7a39a18eb0c</t>
        </is>
      </c>
      <c r="BL74" t="b">
        <v>0</v>
      </c>
      <c r="BM74" t="inlineStr">
        <is>
          <t>---</t>
        </is>
      </c>
      <c r="BN74" t="inlineStr">
        <is>
          <t>200.113.251.115</t>
        </is>
      </c>
      <c r="BO74" t="inlineStr">
        <is>
          <t>Sergeline Vixama</t>
        </is>
      </c>
    </row>
    <row r="75">
      <c r="A75" t="inlineStr">
        <is>
          <t>73</t>
        </is>
      </c>
      <c r="B75" t="inlineStr">
        <is>
          <t>9978ef91-8cd7-45f0-9acf-df7526227218</t>
        </is>
      </c>
      <c r="C75" t="inlineStr">
        <is>
          <t>2025-01-10</t>
        </is>
      </c>
      <c r="D75" t="inlineStr">
        <is>
          <t>3</t>
        </is>
      </c>
      <c r="E75" t="inlineStr">
        <is>
          <t>---</t>
        </is>
      </c>
      <c r="F75" t="inlineStr">
        <is>
          <t>0</t>
        </is>
      </c>
      <c r="G75" t="inlineStr">
        <is>
          <t>---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---</t>
        </is>
      </c>
      <c r="L75" t="inlineStr">
        <is>
          <t>---</t>
        </is>
      </c>
      <c r="M75" t="inlineStr">
        <is>
          <t>---</t>
        </is>
      </c>
      <c r="N75" t="inlineStr">
        <is>
          <t>---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/>
      <c r="S75" t="inlineStr"/>
      <c r="T75" t="inlineStr"/>
      <c r="U75" t="inlineStr"/>
      <c r="V75" t="inlineStr"/>
      <c r="W75" t="inlineStr"/>
      <c r="X75" t="inlineStr">
        <is>
          <t>CAP/CSLT/S00397</t>
        </is>
      </c>
      <c r="Y75" t="inlineStr">
        <is>
          <t>CAP/CSLT/S00397</t>
        </is>
      </c>
      <c r="Z75" t="inlineStr">
        <is>
          <t>2025-01-10 15:33:44</t>
        </is>
      </c>
      <c r="AA75" t="inlineStr">
        <is>
          <t>2025-01-10 15:33:31</t>
        </is>
      </c>
      <c r="AB75" t="inlineStr">
        <is>
          <t>1irania</t>
        </is>
      </c>
      <c r="AC75" t="inlineStr">
        <is>
          <t>2025-01-10 15:33:46</t>
        </is>
      </c>
      <c r="AD75" s="1" t="inlineStr">
        <is>
          <t>https://www.commcarehq.org/a/caris-test/reports/form_data/9978ef91-8cd7-45f0-9acf-df7526227218/</t>
        </is>
      </c>
      <c r="AE75" t="inlineStr">
        <is>
          <t>---</t>
        </is>
      </c>
      <c r="AF75" t="inlineStr">
        <is>
          <t>3c5a623af057e23a32ae4000_28246</t>
        </is>
      </c>
      <c r="AG75" t="inlineStr">
        <is>
          <t>OK</t>
        </is>
      </c>
      <c r="AH75" t="inlineStr">
        <is>
          <t>2025-01-10 15:33:44</t>
        </is>
      </c>
      <c r="AI75" t="inlineStr">
        <is>
          <t>42a82b7de9e609ae71648670ad4c56aa</t>
        </is>
      </c>
      <c r="AJ75" t="inlineStr">
        <is>
          <t>2025-01-10</t>
        </is>
      </c>
      <c r="AK75" t="inlineStr">
        <is>
          <t>3</t>
        </is>
      </c>
      <c r="AL75" t="inlineStr">
        <is>
          <t>---</t>
        </is>
      </c>
      <c r="AM75" t="inlineStr">
        <is>
          <t>0</t>
        </is>
      </c>
      <c r="AN75" t="inlineStr">
        <is>
          <t>---</t>
        </is>
      </c>
      <c r="AO75" t="inlineStr">
        <is>
          <t>1</t>
        </is>
      </c>
      <c r="AP75" t="inlineStr">
        <is>
          <t>1</t>
        </is>
      </c>
      <c r="AQ75" t="inlineStr"/>
      <c r="AR75" t="inlineStr"/>
      <c r="AS75" t="inlineStr"/>
      <c r="AT75" t="inlineStr"/>
      <c r="AU75" t="inlineStr">
        <is>
          <t>---</t>
        </is>
      </c>
      <c r="AV75" t="inlineStr">
        <is>
          <t>---</t>
        </is>
      </c>
      <c r="AW75" t="inlineStr">
        <is>
          <t>---</t>
        </is>
      </c>
      <c r="AX75" t="inlineStr">
        <is>
          <t>---</t>
        </is>
      </c>
      <c r="AY75" t="inlineStr">
        <is>
          <t>---</t>
        </is>
      </c>
      <c r="AZ75" t="inlineStr">
        <is>
          <t>---</t>
        </is>
      </c>
      <c r="BA75" t="inlineStr">
        <is>
          <t>42a82b7de9e609ae71648670ad4c56aa</t>
        </is>
      </c>
      <c r="BB75" t="inlineStr">
        <is>
          <t>http://openrosa.org/formdesigner/0B48E039-1E80-49A7-AC24-732B6E788E39</t>
        </is>
      </c>
      <c r="BC75" t="inlineStr">
        <is>
          <t>Ration et autres visites</t>
        </is>
      </c>
      <c r="BD75" t="inlineStr">
        <is>
          <t>CommCare Android, version "2.54.1"(467561). App v15929. CommCare Version 2.54.1. Build 467561, built on: 2024-10-25</t>
        </is>
      </c>
      <c r="BE75" t="inlineStr">
        <is>
          <t>commcare_6c8d6b29-ddee-4573-a4bf-ff173bbf52d8</t>
        </is>
      </c>
      <c r="BF75" t="inlineStr"/>
      <c r="BG75" t="inlineStr">
        <is>
          <t>f13d8149fc6d39ebe86af18272310ff9</t>
        </is>
      </c>
      <c r="BH75" t="inlineStr">
        <is>
          <t>30258f4a77704b55a9a2714350441cbb</t>
        </is>
      </c>
      <c r="BI75" t="inlineStr">
        <is>
          <t>15246</t>
        </is>
      </c>
      <c r="BJ75" t="inlineStr">
        <is>
          <t>XFormInstance</t>
        </is>
      </c>
      <c r="BK75" t="inlineStr">
        <is>
          <t>fe95f76ecf6711efbcf385606e6ffa00</t>
        </is>
      </c>
      <c r="BL75" t="b">
        <v>0</v>
      </c>
      <c r="BM75" t="inlineStr">
        <is>
          <t>---</t>
        </is>
      </c>
      <c r="BN75" t="inlineStr">
        <is>
          <t>200.113.251.53</t>
        </is>
      </c>
      <c r="BO75" t="inlineStr">
        <is>
          <t>Saintilmond Naika</t>
        </is>
      </c>
    </row>
    <row r="76">
      <c r="A76" t="inlineStr">
        <is>
          <t>74</t>
        </is>
      </c>
      <c r="B76" t="inlineStr">
        <is>
          <t>bafcaed6-27ca-40a5-8783-ad400c3b7176</t>
        </is>
      </c>
      <c r="C76" t="inlineStr">
        <is>
          <t>2025-01-10</t>
        </is>
      </c>
      <c r="D76" t="inlineStr">
        <is>
          <t>3</t>
        </is>
      </c>
      <c r="E76" t="inlineStr">
        <is>
          <t>---</t>
        </is>
      </c>
      <c r="F76" t="inlineStr">
        <is>
          <t>0</t>
        </is>
      </c>
      <c r="G76" t="inlineStr">
        <is>
          <t>---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---</t>
        </is>
      </c>
      <c r="L76" t="inlineStr">
        <is>
          <t>---</t>
        </is>
      </c>
      <c r="M76" t="inlineStr">
        <is>
          <t>---</t>
        </is>
      </c>
      <c r="N76" t="inlineStr">
        <is>
          <t>---</t>
        </is>
      </c>
      <c r="O76" t="inlineStr">
        <is>
          <t>---</t>
        </is>
      </c>
      <c r="P76" t="inlineStr">
        <is>
          <t>---</t>
        </is>
      </c>
      <c r="Q76" t="inlineStr">
        <is>
          <t>---</t>
        </is>
      </c>
      <c r="R76" t="inlineStr"/>
      <c r="S76" t="inlineStr"/>
      <c r="T76" t="inlineStr"/>
      <c r="U76" t="inlineStr"/>
      <c r="V76" t="inlineStr"/>
      <c r="W76" t="inlineStr"/>
      <c r="X76" t="inlineStr">
        <is>
          <t>CAP/CSLT/ST00393</t>
        </is>
      </c>
      <c r="Y76" t="inlineStr">
        <is>
          <t>CAP/CSLT/ST00393</t>
        </is>
      </c>
      <c r="Z76" t="inlineStr">
        <is>
          <t>2025-01-10 15:34:19</t>
        </is>
      </c>
      <c r="AA76" t="inlineStr">
        <is>
          <t>2025-01-10 15:34:09</t>
        </is>
      </c>
      <c r="AB76" t="inlineStr">
        <is>
          <t>1irania</t>
        </is>
      </c>
      <c r="AC76" t="inlineStr">
        <is>
          <t>2025-01-10 15:34:22</t>
        </is>
      </c>
      <c r="AD76" s="1" t="inlineStr">
        <is>
          <t>https://www.commcarehq.org/a/caris-test/reports/form_data/bafcaed6-27ca-40a5-8783-ad400c3b7176/</t>
        </is>
      </c>
      <c r="AE76" t="inlineStr">
        <is>
          <t>---</t>
        </is>
      </c>
      <c r="AF76" t="inlineStr">
        <is>
          <t>3c5a623af057e23a32ae4000_50699</t>
        </is>
      </c>
      <c r="AG76" t="inlineStr">
        <is>
          <t>OK</t>
        </is>
      </c>
      <c r="AH76" t="inlineStr">
        <is>
          <t>2025-01-10 15:34:19</t>
        </is>
      </c>
      <c r="AI76" t="inlineStr">
        <is>
          <t>42a82b7de9e609ae71648670ad4c56aa</t>
        </is>
      </c>
      <c r="AJ76" t="inlineStr">
        <is>
          <t>2025-01-10</t>
        </is>
      </c>
      <c r="AK76" t="inlineStr">
        <is>
          <t>3</t>
        </is>
      </c>
      <c r="AL76" t="inlineStr">
        <is>
          <t>---</t>
        </is>
      </c>
      <c r="AM76" t="inlineStr">
        <is>
          <t>0</t>
        </is>
      </c>
      <c r="AN76" t="inlineStr">
        <is>
          <t>---</t>
        </is>
      </c>
      <c r="AO76" t="inlineStr">
        <is>
          <t>1</t>
        </is>
      </c>
      <c r="AP76" t="inlineStr">
        <is>
          <t>1</t>
        </is>
      </c>
      <c r="AQ76" t="inlineStr"/>
      <c r="AR76" t="inlineStr"/>
      <c r="AS76" t="inlineStr"/>
      <c r="AT76" t="inlineStr"/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inlineStr">
        <is>
          <t>---</t>
        </is>
      </c>
      <c r="BA76" t="inlineStr">
        <is>
          <t>42a82b7de9e609ae71648670ad4c56aa</t>
        </is>
      </c>
      <c r="BB76" t="inlineStr">
        <is>
          <t>http://openrosa.org/formdesigner/0B48E039-1E80-49A7-AC24-732B6E788E39</t>
        </is>
      </c>
      <c r="BC76" t="inlineStr">
        <is>
          <t>Ration et autres visites</t>
        </is>
      </c>
      <c r="BD76" t="inlineStr">
        <is>
          <t>CommCare Android, version "2.54.1"(467561). App v15929. CommCare Version 2.54.1. Build 467561, built on: 2024-10-25</t>
        </is>
      </c>
      <c r="BE76" t="inlineStr">
        <is>
          <t>commcare_6c8d6b29-ddee-4573-a4bf-ff173bbf52d8</t>
        </is>
      </c>
      <c r="BF76" t="inlineStr"/>
      <c r="BG76" t="inlineStr">
        <is>
          <t>f13d8149fc6d39ebe86af18272310ff9</t>
        </is>
      </c>
      <c r="BH76" t="inlineStr">
        <is>
          <t>30258f4a77704b55a9a2714350441cbb</t>
        </is>
      </c>
      <c r="BI76" t="inlineStr">
        <is>
          <t>15246</t>
        </is>
      </c>
      <c r="BJ76" t="inlineStr">
        <is>
          <t>XFormInstance</t>
        </is>
      </c>
      <c r="BK76" t="inlineStr">
        <is>
          <t>fe95f76ecf6711efbcf385606e6ffa00</t>
        </is>
      </c>
      <c r="BL76" t="b">
        <v>0</v>
      </c>
      <c r="BM76" t="inlineStr">
        <is>
          <t>---</t>
        </is>
      </c>
      <c r="BN76" t="inlineStr">
        <is>
          <t>200.113.251.53</t>
        </is>
      </c>
      <c r="BO76" t="inlineStr">
        <is>
          <t>Kervensly Joseph</t>
        </is>
      </c>
    </row>
    <row r="77">
      <c r="A77" t="inlineStr">
        <is>
          <t>75</t>
        </is>
      </c>
      <c r="B77" t="inlineStr">
        <is>
          <t>490150ea-99c7-4879-8dfa-cdc0630c53fb</t>
        </is>
      </c>
      <c r="C77" t="inlineStr">
        <is>
          <t>2025-01-07</t>
        </is>
      </c>
      <c r="D77" t="inlineStr">
        <is>
          <t>3</t>
        </is>
      </c>
      <c r="E77" t="inlineStr">
        <is>
          <t>---</t>
        </is>
      </c>
      <c r="F77" t="inlineStr">
        <is>
          <t>1</t>
        </is>
      </c>
      <c r="G77" t="inlineStr">
        <is>
          <t>---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---</t>
        </is>
      </c>
      <c r="L77" t="inlineStr">
        <is>
          <t>---</t>
        </is>
      </c>
      <c r="M77" t="inlineStr">
        <is>
          <t>---</t>
        </is>
      </c>
      <c r="N77" t="inlineStr">
        <is>
          <t>---</t>
        </is>
      </c>
      <c r="O77" t="inlineStr">
        <is>
          <t>---</t>
        </is>
      </c>
      <c r="P77" t="inlineStr">
        <is>
          <t>---</t>
        </is>
      </c>
      <c r="Q77" t="inlineStr">
        <is>
          <t>---</t>
        </is>
      </c>
      <c r="R77" t="inlineStr"/>
      <c r="S77" t="inlineStr"/>
      <c r="T77" t="inlineStr"/>
      <c r="U77" t="inlineStr"/>
      <c r="V77" t="inlineStr"/>
      <c r="W77" t="inlineStr"/>
      <c r="X77" t="inlineStr">
        <is>
          <t>PAP/HSFS/ST01321</t>
        </is>
      </c>
      <c r="Y77" t="inlineStr">
        <is>
          <t>PAP/HSFS/ST01321</t>
        </is>
      </c>
      <c r="Z77" t="inlineStr">
        <is>
          <t>2025-01-10 15:47:43</t>
        </is>
      </c>
      <c r="AA77" t="inlineStr">
        <is>
          <t>2025-01-10 15:47:13</t>
        </is>
      </c>
      <c r="AB77" t="inlineStr">
        <is>
          <t>2jessica</t>
        </is>
      </c>
      <c r="AC77" t="inlineStr">
        <is>
          <t>2025-01-10 15:47:44</t>
        </is>
      </c>
      <c r="AD77" s="1" t="inlineStr">
        <is>
          <t>https://www.commcarehq.org/a/caris-test/reports/form_data/490150ea-99c7-4879-8dfa-cdc0630c53fb/</t>
        </is>
      </c>
      <c r="AE77" t="inlineStr">
        <is>
          <t>---</t>
        </is>
      </c>
      <c r="AF77" t="inlineStr">
        <is>
          <t>3c5a623af057e23a32ae4000_127086</t>
        </is>
      </c>
      <c r="AG77" t="inlineStr">
        <is>
          <t>OK</t>
        </is>
      </c>
      <c r="AH77" t="inlineStr">
        <is>
          <t>2025-01-10 15:47:43</t>
        </is>
      </c>
      <c r="AI77" t="inlineStr">
        <is>
          <t>6b7066b672544b4cabd3a14f9f012e2c</t>
        </is>
      </c>
      <c r="AJ77" t="inlineStr">
        <is>
          <t>2025-01-07</t>
        </is>
      </c>
      <c r="AK77" t="inlineStr">
        <is>
          <t>3</t>
        </is>
      </c>
      <c r="AL77" t="inlineStr">
        <is>
          <t>---</t>
        </is>
      </c>
      <c r="AM77" t="inlineStr">
        <is>
          <t>1</t>
        </is>
      </c>
      <c r="AN77" t="inlineStr">
        <is>
          <t>---</t>
        </is>
      </c>
      <c r="AO77" t="inlineStr">
        <is>
          <t>0</t>
        </is>
      </c>
      <c r="AP77" t="inlineStr">
        <is>
          <t>1</t>
        </is>
      </c>
      <c r="AQ77" t="inlineStr"/>
      <c r="AR77" t="inlineStr"/>
      <c r="AS77" t="inlineStr"/>
      <c r="AT77" t="inlineStr"/>
      <c r="AU77" t="inlineStr">
        <is>
          <t>---</t>
        </is>
      </c>
      <c r="AV77" t="inlineStr">
        <is>
          <t>---</t>
        </is>
      </c>
      <c r="AW77" t="inlineStr">
        <is>
          <t>---</t>
        </is>
      </c>
      <c r="AX77" t="inlineStr">
        <is>
          <t>---</t>
        </is>
      </c>
      <c r="AY77" t="inlineStr">
        <is>
          <t>---</t>
        </is>
      </c>
      <c r="AZ77" t="inlineStr">
        <is>
          <t>---</t>
        </is>
      </c>
      <c r="BA77" t="inlineStr">
        <is>
          <t>6b7066b672544b4cabd3a14f9f012e2c</t>
        </is>
      </c>
      <c r="BB77" t="inlineStr">
        <is>
          <t>http://openrosa.org/formdesigner/0B48E039-1E80-49A7-AC24-732B6E788E39</t>
        </is>
      </c>
      <c r="BC77" t="inlineStr">
        <is>
          <t>Ration et autres visites</t>
        </is>
      </c>
      <c r="BD77" t="inlineStr">
        <is>
          <t>CommCare Android, version "2.54.1"(467561). App v15929. CommCare Version 2.54.1. Build 467561, built on: 2024-10-25</t>
        </is>
      </c>
      <c r="BE77" t="inlineStr">
        <is>
          <t>commcare_f18d6b7a-4a28-4b1e-ba72-371ee279da9f</t>
        </is>
      </c>
      <c r="BF77" t="inlineStr"/>
      <c r="BG77" t="inlineStr">
        <is>
          <t>f13d8149fc6d39ebe86af18272310ff9</t>
        </is>
      </c>
      <c r="BH77" t="inlineStr">
        <is>
          <t>30258f4a77704b55a9a2714350441cbb</t>
        </is>
      </c>
      <c r="BI77" t="inlineStr">
        <is>
          <t>15246</t>
        </is>
      </c>
      <c r="BJ77" t="inlineStr">
        <is>
          <t>XFormInstance</t>
        </is>
      </c>
      <c r="BK77" t="inlineStr">
        <is>
          <t>cc8e1a84cf6811ef9c93f399dbb46855</t>
        </is>
      </c>
      <c r="BL77" t="b">
        <v>0</v>
      </c>
      <c r="BM77" t="inlineStr">
        <is>
          <t>---</t>
        </is>
      </c>
      <c r="BN77" t="inlineStr">
        <is>
          <t>200.113.214.83</t>
        </is>
      </c>
      <c r="BO77" t="inlineStr">
        <is>
          <t>Celestin Monica</t>
        </is>
      </c>
    </row>
    <row r="78">
      <c r="A78" t="inlineStr">
        <is>
          <t>76</t>
        </is>
      </c>
      <c r="B78" t="inlineStr">
        <is>
          <t>f6dd1488-656c-44aa-a605-e8ecb18929e2</t>
        </is>
      </c>
      <c r="C78" t="inlineStr">
        <is>
          <t>2025-01-07</t>
        </is>
      </c>
      <c r="D78" t="inlineStr">
        <is>
          <t>3</t>
        </is>
      </c>
      <c r="E78" t="inlineStr">
        <is>
          <t>---</t>
        </is>
      </c>
      <c r="F78" t="inlineStr">
        <is>
          <t>1</t>
        </is>
      </c>
      <c r="G78" t="inlineStr">
        <is>
          <t>---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---</t>
        </is>
      </c>
      <c r="L78" t="inlineStr">
        <is>
          <t>---</t>
        </is>
      </c>
      <c r="M78" t="inlineStr">
        <is>
          <t>---</t>
        </is>
      </c>
      <c r="N78" t="inlineStr">
        <is>
          <t>---</t>
        </is>
      </c>
      <c r="O78" t="inlineStr">
        <is>
          <t>---</t>
        </is>
      </c>
      <c r="P78" t="inlineStr">
        <is>
          <t>---</t>
        </is>
      </c>
      <c r="Q78" t="inlineStr">
        <is>
          <t>---</t>
        </is>
      </c>
      <c r="R78" t="inlineStr"/>
      <c r="S78" t="inlineStr"/>
      <c r="T78" t="inlineStr"/>
      <c r="U78" t="inlineStr"/>
      <c r="V78" t="inlineStr"/>
      <c r="W78" t="inlineStr"/>
      <c r="X78" t="inlineStr">
        <is>
          <t>PAP/HSFS/ST01102</t>
        </is>
      </c>
      <c r="Y78" t="inlineStr">
        <is>
          <t>PAP/HSFS/ST01102</t>
        </is>
      </c>
      <c r="Z78" t="inlineStr">
        <is>
          <t>2025-01-10 15:48:14</t>
        </is>
      </c>
      <c r="AA78" t="inlineStr">
        <is>
          <t>2025-01-10 15:47:57</t>
        </is>
      </c>
      <c r="AB78" t="inlineStr">
        <is>
          <t>2jessica</t>
        </is>
      </c>
      <c r="AC78" t="inlineStr">
        <is>
          <t>2025-01-10 15:48:15</t>
        </is>
      </c>
      <c r="AD78" s="1" t="inlineStr">
        <is>
          <t>https://www.commcarehq.org/a/caris-test/reports/form_data/f6dd1488-656c-44aa-a605-e8ecb18929e2/</t>
        </is>
      </c>
      <c r="AE78" t="inlineStr">
        <is>
          <t>---</t>
        </is>
      </c>
      <c r="AF78" t="inlineStr">
        <is>
          <t>3c5a623af057e23a32ae4000_105965</t>
        </is>
      </c>
      <c r="AG78" t="inlineStr">
        <is>
          <t>OK</t>
        </is>
      </c>
      <c r="AH78" t="inlineStr">
        <is>
          <t>2025-01-10 15:48:14</t>
        </is>
      </c>
      <c r="AI78" t="inlineStr">
        <is>
          <t>6b7066b672544b4cabd3a14f9f012e2c</t>
        </is>
      </c>
      <c r="AJ78" t="inlineStr">
        <is>
          <t>2025-01-07</t>
        </is>
      </c>
      <c r="AK78" t="inlineStr">
        <is>
          <t>3</t>
        </is>
      </c>
      <c r="AL78" t="inlineStr">
        <is>
          <t>---</t>
        </is>
      </c>
      <c r="AM78" t="inlineStr">
        <is>
          <t>1</t>
        </is>
      </c>
      <c r="AN78" t="inlineStr">
        <is>
          <t>---</t>
        </is>
      </c>
      <c r="AO78" t="inlineStr">
        <is>
          <t>0</t>
        </is>
      </c>
      <c r="AP78" t="inlineStr">
        <is>
          <t>1</t>
        </is>
      </c>
      <c r="AQ78" t="inlineStr"/>
      <c r="AR78" t="inlineStr"/>
      <c r="AS78" t="inlineStr"/>
      <c r="AT78" t="inlineStr"/>
      <c r="AU78" t="inlineStr">
        <is>
          <t>---</t>
        </is>
      </c>
      <c r="AV78" t="inlineStr">
        <is>
          <t>---</t>
        </is>
      </c>
      <c r="AW78" t="inlineStr">
        <is>
          <t>---</t>
        </is>
      </c>
      <c r="AX78" t="inlineStr">
        <is>
          <t>---</t>
        </is>
      </c>
      <c r="AY78" t="inlineStr">
        <is>
          <t>---</t>
        </is>
      </c>
      <c r="AZ78" t="inlineStr">
        <is>
          <t>---</t>
        </is>
      </c>
      <c r="BA78" t="inlineStr">
        <is>
          <t>6b7066b672544b4cabd3a14f9f012e2c</t>
        </is>
      </c>
      <c r="BB78" t="inlineStr">
        <is>
          <t>http://openrosa.org/formdesigner/0B48E039-1E80-49A7-AC24-732B6E788E39</t>
        </is>
      </c>
      <c r="BC78" t="inlineStr">
        <is>
          <t>Ration et autres visites</t>
        </is>
      </c>
      <c r="BD78" t="inlineStr">
        <is>
          <t>CommCare Android, version "2.54.1"(467561). App v15929. CommCare Version 2.54.1. Build 467561, built on: 2024-10-25</t>
        </is>
      </c>
      <c r="BE78" t="inlineStr">
        <is>
          <t>commcare_f18d6b7a-4a28-4b1e-ba72-371ee279da9f</t>
        </is>
      </c>
      <c r="BF78" t="inlineStr"/>
      <c r="BG78" t="inlineStr">
        <is>
          <t>f13d8149fc6d39ebe86af18272310ff9</t>
        </is>
      </c>
      <c r="BH78" t="inlineStr">
        <is>
          <t>30258f4a77704b55a9a2714350441cbb</t>
        </is>
      </c>
      <c r="BI78" t="inlineStr">
        <is>
          <t>15246</t>
        </is>
      </c>
      <c r="BJ78" t="inlineStr">
        <is>
          <t>XFormInstance</t>
        </is>
      </c>
      <c r="BK78" t="inlineStr">
        <is>
          <t>cc8e1a84cf6811ef9c93f399dbb46855</t>
        </is>
      </c>
      <c r="BL78" t="b">
        <v>0</v>
      </c>
      <c r="BM78" t="inlineStr">
        <is>
          <t>---</t>
        </is>
      </c>
      <c r="BN78" t="inlineStr">
        <is>
          <t>200.113.214.83</t>
        </is>
      </c>
      <c r="BO78" t="inlineStr">
        <is>
          <t>Djoulie Charles</t>
        </is>
      </c>
    </row>
    <row r="79">
      <c r="A79" t="inlineStr">
        <is>
          <t>77</t>
        </is>
      </c>
      <c r="B79" t="inlineStr">
        <is>
          <t>ee5c39ef-e3d9-453b-907a-e580e4170cef</t>
        </is>
      </c>
      <c r="C79" t="inlineStr">
        <is>
          <t>2025-01-08</t>
        </is>
      </c>
      <c r="D79" t="inlineStr">
        <is>
          <t>3</t>
        </is>
      </c>
      <c r="E79" t="inlineStr">
        <is>
          <t>---</t>
        </is>
      </c>
      <c r="F79" t="inlineStr">
        <is>
          <t>1</t>
        </is>
      </c>
      <c r="G79" t="inlineStr">
        <is>
          <t>---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---</t>
        </is>
      </c>
      <c r="L79" t="inlineStr">
        <is>
          <t>---</t>
        </is>
      </c>
      <c r="M79" t="inlineStr">
        <is>
          <t>---</t>
        </is>
      </c>
      <c r="N79" t="inlineStr">
        <is>
          <t>---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/>
      <c r="S79" t="inlineStr"/>
      <c r="T79" t="inlineStr"/>
      <c r="U79" t="inlineStr"/>
      <c r="V79" t="inlineStr"/>
      <c r="W79" t="inlineStr"/>
      <c r="X79" t="inlineStr">
        <is>
          <t>PAP/HSFS/ST01442</t>
        </is>
      </c>
      <c r="Y79" t="inlineStr">
        <is>
          <t>PAP/HSFS/ST01442</t>
        </is>
      </c>
      <c r="Z79" t="inlineStr">
        <is>
          <t>2025-01-10 15:48:57</t>
        </is>
      </c>
      <c r="AA79" t="inlineStr">
        <is>
          <t>2025-01-10 15:48:38</t>
        </is>
      </c>
      <c r="AB79" t="inlineStr">
        <is>
          <t>2jessica</t>
        </is>
      </c>
      <c r="AC79" t="inlineStr">
        <is>
          <t>2025-01-10 15:48:58</t>
        </is>
      </c>
      <c r="AD79" s="1" t="inlineStr">
        <is>
          <t>https://www.commcarehq.org/a/caris-test/reports/form_data/ee5c39ef-e3d9-453b-907a-e580e4170cef/</t>
        </is>
      </c>
      <c r="AE79" t="inlineStr">
        <is>
          <t>---</t>
        </is>
      </c>
      <c r="AF79" t="inlineStr">
        <is>
          <t>3c5a623af057e23a32ae4000_179812</t>
        </is>
      </c>
      <c r="AG79" t="inlineStr">
        <is>
          <t>OK</t>
        </is>
      </c>
      <c r="AH79" t="inlineStr">
        <is>
          <t>2025-01-10 15:48:57</t>
        </is>
      </c>
      <c r="AI79" t="inlineStr">
        <is>
          <t>6b7066b672544b4cabd3a14f9f012e2c</t>
        </is>
      </c>
      <c r="AJ79" t="inlineStr">
        <is>
          <t>2025-01-08</t>
        </is>
      </c>
      <c r="AK79" t="inlineStr">
        <is>
          <t>3</t>
        </is>
      </c>
      <c r="AL79" t="inlineStr">
        <is>
          <t>---</t>
        </is>
      </c>
      <c r="AM79" t="inlineStr">
        <is>
          <t>1</t>
        </is>
      </c>
      <c r="AN79" t="inlineStr">
        <is>
          <t>---</t>
        </is>
      </c>
      <c r="AO79" t="inlineStr">
        <is>
          <t>0</t>
        </is>
      </c>
      <c r="AP79" t="inlineStr">
        <is>
          <t>1</t>
        </is>
      </c>
      <c r="AQ79" t="inlineStr"/>
      <c r="AR79" t="inlineStr"/>
      <c r="AS79" t="inlineStr"/>
      <c r="AT79" t="inlineStr"/>
      <c r="AU79" t="inlineStr">
        <is>
          <t>---</t>
        </is>
      </c>
      <c r="AV79" t="inlineStr">
        <is>
          <t>---</t>
        </is>
      </c>
      <c r="AW79" t="inlineStr">
        <is>
          <t>---</t>
        </is>
      </c>
      <c r="AX79" t="inlineStr">
        <is>
          <t>---</t>
        </is>
      </c>
      <c r="AY79" t="inlineStr">
        <is>
          <t>---</t>
        </is>
      </c>
      <c r="AZ79" t="inlineStr">
        <is>
          <t>---</t>
        </is>
      </c>
      <c r="BA79" t="inlineStr">
        <is>
          <t>6b7066b672544b4cabd3a14f9f012e2c</t>
        </is>
      </c>
      <c r="BB79" t="inlineStr">
        <is>
          <t>http://openrosa.org/formdesigner/0B48E039-1E80-49A7-AC24-732B6E788E39</t>
        </is>
      </c>
      <c r="BC79" t="inlineStr">
        <is>
          <t>Ration et autres visites</t>
        </is>
      </c>
      <c r="BD79" t="inlineStr">
        <is>
          <t>CommCare Android, version "2.54.1"(467561). App v15929. CommCare Version 2.54.1. Build 467561, built on: 2024-10-25</t>
        </is>
      </c>
      <c r="BE79" t="inlineStr">
        <is>
          <t>commcare_f18d6b7a-4a28-4b1e-ba72-371ee279da9f</t>
        </is>
      </c>
      <c r="BF79" t="inlineStr"/>
      <c r="BG79" t="inlineStr">
        <is>
          <t>f13d8149fc6d39ebe86af18272310ff9</t>
        </is>
      </c>
      <c r="BH79" t="inlineStr">
        <is>
          <t>30258f4a77704b55a9a2714350441cbb</t>
        </is>
      </c>
      <c r="BI79" t="inlineStr">
        <is>
          <t>15246</t>
        </is>
      </c>
      <c r="BJ79" t="inlineStr">
        <is>
          <t>XFormInstance</t>
        </is>
      </c>
      <c r="BK79" t="inlineStr">
        <is>
          <t>cc8e1a84cf6811ef9c93f399dbb46855</t>
        </is>
      </c>
      <c r="BL79" t="b">
        <v>0</v>
      </c>
      <c r="BM79" t="inlineStr">
        <is>
          <t>---</t>
        </is>
      </c>
      <c r="BN79" t="inlineStr">
        <is>
          <t>200.113.214.83</t>
        </is>
      </c>
      <c r="BO79" t="inlineStr">
        <is>
          <t>Lovenyou pierre</t>
        </is>
      </c>
    </row>
    <row r="80">
      <c r="A80" t="inlineStr">
        <is>
          <t>78</t>
        </is>
      </c>
      <c r="B80" t="inlineStr">
        <is>
          <t>9378ac83-d793-490e-afbd-1c17566cdd2d</t>
        </is>
      </c>
      <c r="C80" t="inlineStr">
        <is>
          <t>2025-01-08</t>
        </is>
      </c>
      <c r="D80" t="inlineStr">
        <is>
          <t>3</t>
        </is>
      </c>
      <c r="E80" t="inlineStr">
        <is>
          <t>---</t>
        </is>
      </c>
      <c r="F80" t="inlineStr">
        <is>
          <t>1</t>
        </is>
      </c>
      <c r="G80" t="inlineStr">
        <is>
          <t>---</t>
        </is>
      </c>
      <c r="H80" t="inlineStr">
        <is>
          <t>0</t>
        </is>
      </c>
      <c r="I80" t="inlineStr">
        <is>
          <t>1</t>
        </is>
      </c>
      <c r="J80" t="inlineStr">
        <is>
          <t>1</t>
        </is>
      </c>
      <c r="K80" t="inlineStr">
        <is>
          <t>---</t>
        </is>
      </c>
      <c r="L80" t="inlineStr">
        <is>
          <t>---</t>
        </is>
      </c>
      <c r="M80" t="inlineStr">
        <is>
          <t>---</t>
        </is>
      </c>
      <c r="N80" t="inlineStr">
        <is>
          <t>---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/>
      <c r="S80" t="inlineStr"/>
      <c r="T80" t="inlineStr"/>
      <c r="U80" t="inlineStr"/>
      <c r="V80" t="inlineStr"/>
      <c r="W80" t="inlineStr"/>
      <c r="X80" t="inlineStr">
        <is>
          <t>PAP/HSFS/ST01680</t>
        </is>
      </c>
      <c r="Y80" t="inlineStr">
        <is>
          <t>PAP/HSFS/ST01680</t>
        </is>
      </c>
      <c r="Z80" t="inlineStr">
        <is>
          <t>2025-01-10 15:51:36</t>
        </is>
      </c>
      <c r="AA80" t="inlineStr">
        <is>
          <t>2025-01-10 15:50:33</t>
        </is>
      </c>
      <c r="AB80" t="inlineStr">
        <is>
          <t>2jessica</t>
        </is>
      </c>
      <c r="AC80" t="inlineStr">
        <is>
          <t>2025-01-10 15:51:36</t>
        </is>
      </c>
      <c r="AD80" s="1" t="inlineStr">
        <is>
          <t>https://www.commcarehq.org/a/caris-test/reports/form_data/9378ac83-d793-490e-afbd-1c17566cdd2d/</t>
        </is>
      </c>
      <c r="AE80" t="inlineStr">
        <is>
          <t>---</t>
        </is>
      </c>
      <c r="AF80" t="inlineStr">
        <is>
          <t>3c5a623af057e23a32ae4000_194443</t>
        </is>
      </c>
      <c r="AG80" t="inlineStr">
        <is>
          <t>OK</t>
        </is>
      </c>
      <c r="AH80" t="inlineStr">
        <is>
          <t>2025-01-10 15:51:36</t>
        </is>
      </c>
      <c r="AI80" t="inlineStr">
        <is>
          <t>6b7066b672544b4cabd3a14f9f012e2c</t>
        </is>
      </c>
      <c r="AJ80" t="inlineStr">
        <is>
          <t>2025-01-08</t>
        </is>
      </c>
      <c r="AK80" t="inlineStr">
        <is>
          <t>3</t>
        </is>
      </c>
      <c r="AL80" t="inlineStr">
        <is>
          <t>---</t>
        </is>
      </c>
      <c r="AM80" t="inlineStr">
        <is>
          <t>1</t>
        </is>
      </c>
      <c r="AN80" t="inlineStr">
        <is>
          <t>---</t>
        </is>
      </c>
      <c r="AO80" t="inlineStr">
        <is>
          <t>0</t>
        </is>
      </c>
      <c r="AP80" t="inlineStr">
        <is>
          <t>1</t>
        </is>
      </c>
      <c r="AQ80" t="inlineStr"/>
      <c r="AR80" t="inlineStr"/>
      <c r="AS80" t="inlineStr"/>
      <c r="AT80" t="inlineStr"/>
      <c r="AU80" t="inlineStr">
        <is>
          <t>---</t>
        </is>
      </c>
      <c r="AV80" t="inlineStr">
        <is>
          <t>---</t>
        </is>
      </c>
      <c r="AW80" t="inlineStr">
        <is>
          <t>---</t>
        </is>
      </c>
      <c r="AX80" t="inlineStr">
        <is>
          <t>---</t>
        </is>
      </c>
      <c r="AY80" t="inlineStr">
        <is>
          <t>---</t>
        </is>
      </c>
      <c r="AZ80" t="inlineStr">
        <is>
          <t>---</t>
        </is>
      </c>
      <c r="BA80" t="inlineStr">
        <is>
          <t>6b7066b672544b4cabd3a14f9f012e2c</t>
        </is>
      </c>
      <c r="BB80" t="inlineStr">
        <is>
          <t>http://openrosa.org/formdesigner/0B48E039-1E80-49A7-AC24-732B6E788E39</t>
        </is>
      </c>
      <c r="BC80" t="inlineStr">
        <is>
          <t>Ration et autres visites</t>
        </is>
      </c>
      <c r="BD80" t="inlineStr">
        <is>
          <t>CommCare Android, version "2.54.1"(467561). App v15929. CommCare Version 2.54.1. Build 467561, built on: 2024-10-25</t>
        </is>
      </c>
      <c r="BE80" t="inlineStr">
        <is>
          <t>commcare_f18d6b7a-4a28-4b1e-ba72-371ee279da9f</t>
        </is>
      </c>
      <c r="BF80" t="inlineStr"/>
      <c r="BG80" t="inlineStr">
        <is>
          <t>f13d8149fc6d39ebe86af18272310ff9</t>
        </is>
      </c>
      <c r="BH80" t="inlineStr">
        <is>
          <t>30258f4a77704b55a9a2714350441cbb</t>
        </is>
      </c>
      <c r="BI80" t="inlineStr">
        <is>
          <t>15246</t>
        </is>
      </c>
      <c r="BJ80" t="inlineStr">
        <is>
          <t>XFormInstance</t>
        </is>
      </c>
      <c r="BK80" t="inlineStr">
        <is>
          <t>cc8e1a84cf6811ef9c93f399dbb46855</t>
        </is>
      </c>
      <c r="BL80" t="b">
        <v>0</v>
      </c>
      <c r="BM80" t="inlineStr">
        <is>
          <t>---</t>
        </is>
      </c>
      <c r="BN80" t="inlineStr">
        <is>
          <t>200.113.214.83</t>
        </is>
      </c>
      <c r="BO80" t="inlineStr">
        <is>
          <t xml:space="preserve">Francska Jean </t>
        </is>
      </c>
    </row>
    <row r="81">
      <c r="A81" t="inlineStr">
        <is>
          <t>79</t>
        </is>
      </c>
      <c r="B81" t="inlineStr">
        <is>
          <t>35df04c9-bb08-4003-a3c9-b35e5c4b19a1</t>
        </is>
      </c>
      <c r="C81" t="inlineStr">
        <is>
          <t>2025-01-10</t>
        </is>
      </c>
      <c r="D81" t="inlineStr">
        <is>
          <t>3 4</t>
        </is>
      </c>
      <c r="E81" t="inlineStr">
        <is>
          <t>pou bonbon</t>
        </is>
      </c>
      <c r="F81" t="inlineStr">
        <is>
          <t>1</t>
        </is>
      </c>
      <c r="G81" t="inlineStr">
        <is>
          <t>---</t>
        </is>
      </c>
      <c r="H81" t="inlineStr">
        <is>
          <t>1</t>
        </is>
      </c>
      <c r="I81" t="inlineStr">
        <is>
          <t>1</t>
        </is>
      </c>
      <c r="J81" t="inlineStr"/>
      <c r="K81" t="inlineStr">
        <is>
          <t>---</t>
        </is>
      </c>
      <c r="L81" t="inlineStr">
        <is>
          <t>---</t>
        </is>
      </c>
      <c r="M81" t="inlineStr">
        <is>
          <t>---</t>
        </is>
      </c>
      <c r="N81" t="inlineStr">
        <is>
          <t>---</t>
        </is>
      </c>
      <c r="O81" t="inlineStr">
        <is>
          <t>---</t>
        </is>
      </c>
      <c r="P81" t="inlineStr">
        <is>
          <t>---</t>
        </is>
      </c>
      <c r="Q81" t="inlineStr">
        <is>
          <t>---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PAP/OBCG/ST00572</t>
        </is>
      </c>
      <c r="Y81" t="inlineStr">
        <is>
          <t>PAP/OBCG/ST00572</t>
        </is>
      </c>
      <c r="Z81" t="inlineStr">
        <is>
          <t>2025-01-10 15:53:41</t>
        </is>
      </c>
      <c r="AA81" t="inlineStr">
        <is>
          <t>2025-01-10 15:53:05</t>
        </is>
      </c>
      <c r="AB81" t="inlineStr">
        <is>
          <t>2nerette</t>
        </is>
      </c>
      <c r="AC81" t="inlineStr">
        <is>
          <t>2025-01-10 15:53:43</t>
        </is>
      </c>
      <c r="AD81" s="1" t="inlineStr">
        <is>
          <t>https://www.commcarehq.org/a/caris-test/reports/form_data/35df04c9-bb08-4003-a3c9-b35e5c4b19a1/</t>
        </is>
      </c>
      <c r="AE81" t="inlineStr">
        <is>
          <t>---</t>
        </is>
      </c>
      <c r="AF81" t="inlineStr">
        <is>
          <t>3c5a623af057e23a32ae4000_46380</t>
        </is>
      </c>
      <c r="AG81" t="inlineStr">
        <is>
          <t>OK</t>
        </is>
      </c>
      <c r="AH81" t="inlineStr">
        <is>
          <t>2025-01-10 15:53:41</t>
        </is>
      </c>
      <c r="AI81" t="inlineStr">
        <is>
          <t>d77ddc4818153d60a6f87d96eec121c9</t>
        </is>
      </c>
      <c r="AJ81" t="inlineStr">
        <is>
          <t>2025-01-10</t>
        </is>
      </c>
      <c r="AK81" t="inlineStr">
        <is>
          <t>3 4</t>
        </is>
      </c>
      <c r="AL81" t="inlineStr">
        <is>
          <t>pou bonbon</t>
        </is>
      </c>
      <c r="AM81" t="inlineStr">
        <is>
          <t>1</t>
        </is>
      </c>
      <c r="AN81" t="inlineStr">
        <is>
          <t>---</t>
        </is>
      </c>
      <c r="AO81" t="inlineStr">
        <is>
          <t>1</t>
        </is>
      </c>
      <c r="AP81" t="inlineStr">
        <is>
          <t>1</t>
        </is>
      </c>
      <c r="AQ81" t="inlineStr"/>
      <c r="AR81" t="inlineStr"/>
      <c r="AS81" t="inlineStr"/>
      <c r="AT81" t="inlineStr"/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inlineStr">
        <is>
          <t>---</t>
        </is>
      </c>
      <c r="BA81" t="inlineStr">
        <is>
          <t>d77ddc4818153d60a6f87d96eec121c9</t>
        </is>
      </c>
      <c r="BB81" t="inlineStr">
        <is>
          <t>http://openrosa.org/formdesigner/0B48E039-1E80-49A7-AC24-732B6E788E39</t>
        </is>
      </c>
      <c r="BC81" t="inlineStr">
        <is>
          <t>Ration et autres visites</t>
        </is>
      </c>
      <c r="BD81" t="inlineStr">
        <is>
          <t>CommCare Android, version "2.54.1"(467561). App v15929. CommCare Version 2.54.1. Build 467561, built on: 2024-10-25</t>
        </is>
      </c>
      <c r="BE81" t="inlineStr">
        <is>
          <t>commcare_5e46c5fa-c55d-4fff-85db-40b0d0c36965</t>
        </is>
      </c>
      <c r="BF81" t="inlineStr"/>
      <c r="BG81" t="inlineStr">
        <is>
          <t>f13d8149fc6d39ebe86af18272310ff9</t>
        </is>
      </c>
      <c r="BH81" t="inlineStr">
        <is>
          <t>30258f4a77704b55a9a2714350441cbb</t>
        </is>
      </c>
      <c r="BI81" t="inlineStr">
        <is>
          <t>15246</t>
        </is>
      </c>
      <c r="BJ81" t="inlineStr">
        <is>
          <t>XFormInstance</t>
        </is>
      </c>
      <c r="BK81" t="inlineStr">
        <is>
          <t>dee7978ccf6a11efbcf385606e6ffa00</t>
        </is>
      </c>
      <c r="BL81" t="b">
        <v>0</v>
      </c>
      <c r="BM81" t="inlineStr">
        <is>
          <t>---</t>
        </is>
      </c>
      <c r="BN81" t="inlineStr">
        <is>
          <t>200.113.251.22</t>
        </is>
      </c>
      <c r="BO81" t="inlineStr">
        <is>
          <t>Jefter Civil</t>
        </is>
      </c>
    </row>
    <row r="82">
      <c r="A82" t="inlineStr">
        <is>
          <t>80</t>
        </is>
      </c>
      <c r="B82" t="inlineStr">
        <is>
          <t>e9dd2ab8-9acf-40c4-989f-0a339776354c</t>
        </is>
      </c>
      <c r="C82" t="inlineStr">
        <is>
          <t>2025-01-10</t>
        </is>
      </c>
      <c r="D82" t="inlineStr">
        <is>
          <t>4</t>
        </is>
      </c>
      <c r="E82" t="inlineStr">
        <is>
          <t>visite de suivi</t>
        </is>
      </c>
      <c r="F82" t="inlineStr">
        <is>
          <t>0</t>
        </is>
      </c>
      <c r="G82" t="inlineStr">
        <is>
          <t>n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---</t>
        </is>
      </c>
      <c r="L82" t="inlineStr">
        <is>
          <t>---</t>
        </is>
      </c>
      <c r="M82" t="inlineStr">
        <is>
          <t>---</t>
        </is>
      </c>
      <c r="N82" t="inlineStr">
        <is>
          <t>---</t>
        </is>
      </c>
      <c r="O82" t="inlineStr">
        <is>
          <t>---</t>
        </is>
      </c>
      <c r="P82" t="inlineStr">
        <is>
          <t>---</t>
        </is>
      </c>
      <c r="Q82" t="inlineStr">
        <is>
          <t>---</t>
        </is>
      </c>
      <c r="R82" t="inlineStr"/>
      <c r="S82" t="inlineStr"/>
      <c r="T82" t="inlineStr"/>
      <c r="U82" t="inlineStr"/>
      <c r="V82" t="inlineStr"/>
      <c r="W82" t="inlineStr">
        <is>
          <t>18.5117737 -72.6041083 16.97 4.2</t>
        </is>
      </c>
      <c r="X82" t="inlineStr">
        <is>
          <t>PAP/OGRE/ST00090</t>
        </is>
      </c>
      <c r="Y82" t="inlineStr">
        <is>
          <t>PAP/OGRE/ST00090</t>
        </is>
      </c>
      <c r="Z82" t="inlineStr">
        <is>
          <t>2025-01-10 15:49:13</t>
        </is>
      </c>
      <c r="AA82" t="inlineStr">
        <is>
          <t>2025-01-10 15:48:24</t>
        </is>
      </c>
      <c r="AB82" t="inlineStr">
        <is>
          <t>2francesca</t>
        </is>
      </c>
      <c r="AC82" t="inlineStr">
        <is>
          <t>2025-01-10 15:58:35</t>
        </is>
      </c>
      <c r="AD82" s="1" t="inlineStr">
        <is>
          <t>https://www.commcarehq.org/a/caris-test/reports/form_data/e9dd2ab8-9acf-40c4-989f-0a339776354c/</t>
        </is>
      </c>
      <c r="AE82" t="inlineStr">
        <is>
          <t>---</t>
        </is>
      </c>
      <c r="AF82" t="inlineStr">
        <is>
          <t>3c5a623af057e23a32ae4000_171032</t>
        </is>
      </c>
      <c r="AG82" t="inlineStr">
        <is>
          <t>---</t>
        </is>
      </c>
      <c r="AH82" t="inlineStr">
        <is>
          <t>2025-01-10 15:49:13</t>
        </is>
      </c>
      <c r="AI82" t="inlineStr">
        <is>
          <t>e108d3187abb44a0a8a40ae0f9d2582f</t>
        </is>
      </c>
      <c r="AJ82" t="inlineStr">
        <is>
          <t>2025-01-10</t>
        </is>
      </c>
      <c r="AK82" t="inlineStr">
        <is>
          <t>4</t>
        </is>
      </c>
      <c r="AL82" t="inlineStr">
        <is>
          <t>visite de suivi</t>
        </is>
      </c>
      <c r="AM82" t="inlineStr">
        <is>
          <t>0</t>
        </is>
      </c>
      <c r="AN82" t="inlineStr">
        <is>
          <t>n</t>
        </is>
      </c>
      <c r="AO82" t="inlineStr">
        <is>
          <t>1</t>
        </is>
      </c>
      <c r="AP82" t="inlineStr">
        <is>
          <t>1</t>
        </is>
      </c>
      <c r="AQ82" t="inlineStr"/>
      <c r="AR82" t="inlineStr"/>
      <c r="AS82" t="inlineStr"/>
      <c r="AT82" t="inlineStr">
        <is>
          <t>18.5117737 -72.6041083 16.97 4.2</t>
        </is>
      </c>
      <c r="AU82" t="inlineStr">
        <is>
          <t>---</t>
        </is>
      </c>
      <c r="AV82" t="inlineStr">
        <is>
          <t>---</t>
        </is>
      </c>
      <c r="AW82" t="inlineStr">
        <is>
          <t>---</t>
        </is>
      </c>
      <c r="AX82" t="inlineStr">
        <is>
          <t>---</t>
        </is>
      </c>
      <c r="AY82" t="inlineStr">
        <is>
          <t>---</t>
        </is>
      </c>
      <c r="AZ82" t="inlineStr">
        <is>
          <t>---</t>
        </is>
      </c>
      <c r="BA82" t="inlineStr">
        <is>
          <t>e108d3187abb44a0a8a40ae0f9d2582f</t>
        </is>
      </c>
      <c r="BB82" t="inlineStr">
        <is>
          <t>http://openrosa.org/formdesigner/0B48E039-1E80-49A7-AC24-732B6E788E39</t>
        </is>
      </c>
      <c r="BC82" t="inlineStr">
        <is>
          <t>Ration et autres visites</t>
        </is>
      </c>
      <c r="BD82" t="inlineStr">
        <is>
          <t>CommCare Android, version "2.54.1"(467561). App v15929. CommCare Version 2.54.1. Build 467561, built on: 2024-10-25</t>
        </is>
      </c>
      <c r="BE82" t="inlineStr">
        <is>
          <t>commcare_c385521c-9dd7-441e-a9b4-f45ce8677555</t>
        </is>
      </c>
      <c r="BF82" t="inlineStr">
        <is>
          <t>18.5117737 -72.6041083 16.97 4.2</t>
        </is>
      </c>
      <c r="BG82" t="inlineStr">
        <is>
          <t>f13d8149fc6d39ebe86af18272310ff9</t>
        </is>
      </c>
      <c r="BH82" t="inlineStr">
        <is>
          <t>30258f4a77704b55a9a2714350441cbb</t>
        </is>
      </c>
      <c r="BI82" t="inlineStr">
        <is>
          <t>15246</t>
        </is>
      </c>
      <c r="BJ82" t="inlineStr">
        <is>
          <t>XFormInstance</t>
        </is>
      </c>
      <c r="BK82" t="inlineStr">
        <is>
          <t>6154af50cd0911ef9c77f399dbb46855</t>
        </is>
      </c>
      <c r="BL82" t="b">
        <v>0</v>
      </c>
      <c r="BM82" t="inlineStr">
        <is>
          <t>---</t>
        </is>
      </c>
      <c r="BN82" t="inlineStr">
        <is>
          <t>200.113.230.105</t>
        </is>
      </c>
      <c r="BO82" t="inlineStr">
        <is>
          <t>Espelandia Juin</t>
        </is>
      </c>
    </row>
    <row r="83">
      <c r="A83" t="inlineStr">
        <is>
          <t>81</t>
        </is>
      </c>
      <c r="B83" t="inlineStr">
        <is>
          <t>e8f15892-f8c8-4d8d-8b55-4dda9d4ce169</t>
        </is>
      </c>
      <c r="C83" t="inlineStr">
        <is>
          <t>2025-01-10</t>
        </is>
      </c>
      <c r="D83" t="inlineStr">
        <is>
          <t>3</t>
        </is>
      </c>
      <c r="E83" t="inlineStr">
        <is>
          <t>---</t>
        </is>
      </c>
      <c r="F83" t="inlineStr">
        <is>
          <t>0</t>
        </is>
      </c>
      <c r="G83" t="inlineStr">
        <is>
          <t>---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---</t>
        </is>
      </c>
      <c r="L83" t="inlineStr">
        <is>
          <t>---</t>
        </is>
      </c>
      <c r="M83" t="inlineStr">
        <is>
          <t>---</t>
        </is>
      </c>
      <c r="N83" t="inlineStr">
        <is>
          <t>---</t>
        </is>
      </c>
      <c r="O83" t="inlineStr">
        <is>
          <t>---</t>
        </is>
      </c>
      <c r="P83" t="inlineStr">
        <is>
          <t>---</t>
        </is>
      </c>
      <c r="Q83" t="inlineStr">
        <is>
          <t>---</t>
        </is>
      </c>
      <c r="R83" t="inlineStr"/>
      <c r="S83" t="inlineStr"/>
      <c r="T83" t="inlineStr"/>
      <c r="U83" t="inlineStr"/>
      <c r="V83" t="inlineStr"/>
      <c r="W83" t="inlineStr">
        <is>
          <t>18.5161463 -72.6051377 7.03 3.83</t>
        </is>
      </c>
      <c r="X83" t="inlineStr">
        <is>
          <t>PAP/OGRE/ST00226</t>
        </is>
      </c>
      <c r="Y83" t="inlineStr">
        <is>
          <t>PAP/OGRE/ST00226</t>
        </is>
      </c>
      <c r="Z83" t="inlineStr">
        <is>
          <t>2025-01-10 16:08:28</t>
        </is>
      </c>
      <c r="AA83" t="inlineStr">
        <is>
          <t>2025-01-10 16:04:08</t>
        </is>
      </c>
      <c r="AB83" t="inlineStr">
        <is>
          <t>2francesca</t>
        </is>
      </c>
      <c r="AC83" t="inlineStr">
        <is>
          <t>2025-01-10 15:58:36</t>
        </is>
      </c>
      <c r="AD83" s="1" t="inlineStr">
        <is>
          <t>https://www.commcarehq.org/a/caris-test/reports/form_data/e8f15892-f8c8-4d8d-8b55-4dda9d4ce169/</t>
        </is>
      </c>
      <c r="AE83" t="inlineStr">
        <is>
          <t>---</t>
        </is>
      </c>
      <c r="AF83" t="inlineStr">
        <is>
          <t>3c5a623af057e23a32ae4000_194408</t>
        </is>
      </c>
      <c r="AG83" t="inlineStr">
        <is>
          <t>OK</t>
        </is>
      </c>
      <c r="AH83" t="inlineStr">
        <is>
          <t>2025-01-10 16:08:28</t>
        </is>
      </c>
      <c r="AI83" t="inlineStr">
        <is>
          <t>e108d3187abb44a0a8a40ae0f9d2582f</t>
        </is>
      </c>
      <c r="AJ83" t="inlineStr">
        <is>
          <t>2025-01-10</t>
        </is>
      </c>
      <c r="AK83" t="inlineStr">
        <is>
          <t>3</t>
        </is>
      </c>
      <c r="AL83" t="inlineStr">
        <is>
          <t>---</t>
        </is>
      </c>
      <c r="AM83" t="inlineStr">
        <is>
          <t>0</t>
        </is>
      </c>
      <c r="AN83" t="inlineStr">
        <is>
          <t>---</t>
        </is>
      </c>
      <c r="AO83" t="inlineStr">
        <is>
          <t>1</t>
        </is>
      </c>
      <c r="AP83" t="inlineStr">
        <is>
          <t>1</t>
        </is>
      </c>
      <c r="AQ83" t="inlineStr"/>
      <c r="AR83" t="inlineStr"/>
      <c r="AS83" t="inlineStr"/>
      <c r="AT83" t="inlineStr">
        <is>
          <t>18.5161463 -72.6051377 7.03 3.83</t>
        </is>
      </c>
      <c r="AU83" t="inlineStr">
        <is>
          <t>---</t>
        </is>
      </c>
      <c r="AV83" t="inlineStr">
        <is>
          <t>---</t>
        </is>
      </c>
      <c r="AW83" t="inlineStr">
        <is>
          <t>---</t>
        </is>
      </c>
      <c r="AX83" t="inlineStr">
        <is>
          <t>---</t>
        </is>
      </c>
      <c r="AY83" t="inlineStr">
        <is>
          <t>---</t>
        </is>
      </c>
      <c r="AZ83" t="inlineStr">
        <is>
          <t>---</t>
        </is>
      </c>
      <c r="BA83" t="inlineStr">
        <is>
          <t>e108d3187abb44a0a8a40ae0f9d2582f</t>
        </is>
      </c>
      <c r="BB83" t="inlineStr">
        <is>
          <t>http://openrosa.org/formdesigner/0B48E039-1E80-49A7-AC24-732B6E788E39</t>
        </is>
      </c>
      <c r="BC83" t="inlineStr">
        <is>
          <t>Ration et autres visites</t>
        </is>
      </c>
      <c r="BD83" t="inlineStr">
        <is>
          <t>CommCare Android, version "2.54.1"(467561). App v15929. CommCare Version 2.54.1. Build 467561, built on: 2024-10-25</t>
        </is>
      </c>
      <c r="BE83" t="inlineStr">
        <is>
          <t>commcare_c385521c-9dd7-441e-a9b4-f45ce8677555</t>
        </is>
      </c>
      <c r="BF83" t="inlineStr">
        <is>
          <t>18.514528 -72.6038553 3.28 3.87</t>
        </is>
      </c>
      <c r="BG83" t="inlineStr">
        <is>
          <t>f13d8149fc6d39ebe86af18272310ff9</t>
        </is>
      </c>
      <c r="BH83" t="inlineStr">
        <is>
          <t>30258f4a77704b55a9a2714350441cbb</t>
        </is>
      </c>
      <c r="BI83" t="inlineStr">
        <is>
          <t>15246</t>
        </is>
      </c>
      <c r="BJ83" t="inlineStr">
        <is>
          <t>XFormInstance</t>
        </is>
      </c>
      <c r="BK83" t="inlineStr">
        <is>
          <t>6154af50cd0911ef9c77f399dbb46855</t>
        </is>
      </c>
      <c r="BL83" t="b">
        <v>0</v>
      </c>
      <c r="BM83" t="inlineStr">
        <is>
          <t>---</t>
        </is>
      </c>
      <c r="BN83" t="inlineStr">
        <is>
          <t>200.113.230.105</t>
        </is>
      </c>
      <c r="BO83" t="inlineStr">
        <is>
          <t>Thegenus  Luckens Jerry</t>
        </is>
      </c>
    </row>
    <row r="84">
      <c r="A84" t="inlineStr">
        <is>
          <t>82</t>
        </is>
      </c>
      <c r="B84" t="inlineStr">
        <is>
          <t>739e348a-e29a-4822-823f-06cb2fc8fe37</t>
        </is>
      </c>
      <c r="C84" t="inlineStr">
        <is>
          <t>2025-01-10</t>
        </is>
      </c>
      <c r="D84" t="inlineStr">
        <is>
          <t>3 4</t>
        </is>
      </c>
      <c r="E84" t="inlineStr">
        <is>
          <t>pou bonbon</t>
        </is>
      </c>
      <c r="F84" t="inlineStr">
        <is>
          <t>1</t>
        </is>
      </c>
      <c r="G84" t="inlineStr">
        <is>
          <t>---</t>
        </is>
      </c>
      <c r="H84" t="inlineStr">
        <is>
          <t>1</t>
        </is>
      </c>
      <c r="I84" t="inlineStr">
        <is>
          <t>1</t>
        </is>
      </c>
      <c r="J84" t="inlineStr"/>
      <c r="K84" t="inlineStr">
        <is>
          <t>---</t>
        </is>
      </c>
      <c r="L84" t="inlineStr">
        <is>
          <t>---</t>
        </is>
      </c>
      <c r="M84" t="inlineStr">
        <is>
          <t>---</t>
        </is>
      </c>
      <c r="N84" t="inlineStr">
        <is>
          <t>---</t>
        </is>
      </c>
      <c r="O84" t="inlineStr">
        <is>
          <t>---</t>
        </is>
      </c>
      <c r="P84" t="inlineStr">
        <is>
          <t>---</t>
        </is>
      </c>
      <c r="Q84" t="inlineStr">
        <is>
          <t>---</t>
        </is>
      </c>
      <c r="R84" t="inlineStr"/>
      <c r="S84" t="inlineStr"/>
      <c r="T84" t="inlineStr"/>
      <c r="U84" t="inlineStr"/>
      <c r="V84" t="inlineStr"/>
      <c r="W84" t="inlineStr"/>
      <c r="X84" t="inlineStr">
        <is>
          <t>PAP/OBCG/ST00205</t>
        </is>
      </c>
      <c r="Y84" t="inlineStr">
        <is>
          <t>PAP/OBCG/ST00205</t>
        </is>
      </c>
      <c r="Z84" t="inlineStr">
        <is>
          <t>2025-01-10 15:59:19</t>
        </is>
      </c>
      <c r="AA84" t="inlineStr">
        <is>
          <t>2025-01-10 15:58:19</t>
        </is>
      </c>
      <c r="AB84" t="inlineStr">
        <is>
          <t>2edina</t>
        </is>
      </c>
      <c r="AC84" t="inlineStr">
        <is>
          <t>2025-01-10 15:59:21</t>
        </is>
      </c>
      <c r="AD84" s="1" t="inlineStr">
        <is>
          <t>https://www.commcarehq.org/a/caris-test/reports/form_data/739e348a-e29a-4822-823f-06cb2fc8fe37/</t>
        </is>
      </c>
      <c r="AE84" t="inlineStr">
        <is>
          <t>---</t>
        </is>
      </c>
      <c r="AF84" t="inlineStr">
        <is>
          <t>3c5a623af057e23a32ae4000_32342</t>
        </is>
      </c>
      <c r="AG84" t="inlineStr">
        <is>
          <t>OK</t>
        </is>
      </c>
      <c r="AH84" t="inlineStr">
        <is>
          <t>2025-01-10 15:59:19</t>
        </is>
      </c>
      <c r="AI84" t="inlineStr">
        <is>
          <t>f07b225bd77c4209bd818ee1cd8e3648</t>
        </is>
      </c>
      <c r="AJ84" t="inlineStr">
        <is>
          <t>2025-01-10</t>
        </is>
      </c>
      <c r="AK84" t="inlineStr">
        <is>
          <t>3 4</t>
        </is>
      </c>
      <c r="AL84" t="inlineStr">
        <is>
          <t>pou bonbon</t>
        </is>
      </c>
      <c r="AM84" t="inlineStr">
        <is>
          <t>1</t>
        </is>
      </c>
      <c r="AN84" t="inlineStr">
        <is>
          <t>---</t>
        </is>
      </c>
      <c r="AO84" t="inlineStr">
        <is>
          <t>1</t>
        </is>
      </c>
      <c r="AP84" t="inlineStr">
        <is>
          <t>1</t>
        </is>
      </c>
      <c r="AQ84" t="inlineStr"/>
      <c r="AR84" t="inlineStr"/>
      <c r="AS84" t="inlineStr"/>
      <c r="AT84" t="inlineStr"/>
      <c r="AU84" t="inlineStr">
        <is>
          <t>---</t>
        </is>
      </c>
      <c r="AV84" t="inlineStr">
        <is>
          <t>---</t>
        </is>
      </c>
      <c r="AW84" t="inlineStr">
        <is>
          <t>---</t>
        </is>
      </c>
      <c r="AX84" t="inlineStr">
        <is>
          <t>---</t>
        </is>
      </c>
      <c r="AY84" t="inlineStr">
        <is>
          <t>---</t>
        </is>
      </c>
      <c r="AZ84" t="inlineStr">
        <is>
          <t>---</t>
        </is>
      </c>
      <c r="BA84" t="inlineStr">
        <is>
          <t>f07b225bd77c4209bd818ee1cd8e3648</t>
        </is>
      </c>
      <c r="BB84" t="inlineStr">
        <is>
          <t>http://openrosa.org/formdesigner/0B48E039-1E80-49A7-AC24-732B6E788E39</t>
        </is>
      </c>
      <c r="BC84" t="inlineStr">
        <is>
          <t>Ration et autres visites</t>
        </is>
      </c>
      <c r="BD84" t="inlineStr">
        <is>
          <t>CommCare Android, version "2.54.1"(467561). App v15929. CommCare Version 2.54.1. Build 467561, built on: 2024-10-25</t>
        </is>
      </c>
      <c r="BE84" t="inlineStr">
        <is>
          <t>commcare_4563efbb-0edf-4089-abcd-f064b9d0d441</t>
        </is>
      </c>
      <c r="BF84" t="inlineStr">
        <is>
          <t>18.5378787 -72.4094157 32.29 8.57</t>
        </is>
      </c>
      <c r="BG84" t="inlineStr">
        <is>
          <t>f13d8149fc6d39ebe86af18272310ff9</t>
        </is>
      </c>
      <c r="BH84" t="inlineStr">
        <is>
          <t>30258f4a77704b55a9a2714350441cbb</t>
        </is>
      </c>
      <c r="BI84" t="inlineStr">
        <is>
          <t>15246</t>
        </is>
      </c>
      <c r="BJ84" t="inlineStr">
        <is>
          <t>XFormInstance</t>
        </is>
      </c>
      <c r="BK84" t="inlineStr">
        <is>
          <t>4fe5224ecf6b11efbcf385606e6ffa00</t>
        </is>
      </c>
      <c r="BL84" t="b">
        <v>0</v>
      </c>
      <c r="BM84" t="inlineStr">
        <is>
          <t>---</t>
        </is>
      </c>
      <c r="BN84" t="inlineStr">
        <is>
          <t>200.113.238.104</t>
        </is>
      </c>
      <c r="BO84" t="inlineStr">
        <is>
          <t>Frantzo Noel</t>
        </is>
      </c>
    </row>
    <row r="85">
      <c r="A85" t="inlineStr">
        <is>
          <t>83</t>
        </is>
      </c>
      <c r="B85" t="inlineStr">
        <is>
          <t>9764c9d3-148d-4b66-8391-22958a2b5fa8</t>
        </is>
      </c>
      <c r="C85" t="inlineStr">
        <is>
          <t>2025-01-10</t>
        </is>
      </c>
      <c r="D85" t="inlineStr">
        <is>
          <t>3</t>
        </is>
      </c>
      <c r="E85" t="inlineStr">
        <is>
          <t>---</t>
        </is>
      </c>
      <c r="F85" t="inlineStr">
        <is>
          <t>1</t>
        </is>
      </c>
      <c r="G85" t="inlineStr">
        <is>
          <t>---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---</t>
        </is>
      </c>
      <c r="L85" t="inlineStr">
        <is>
          <t>---</t>
        </is>
      </c>
      <c r="M85" t="inlineStr">
        <is>
          <t>---</t>
        </is>
      </c>
      <c r="N85" t="inlineStr">
        <is>
          <t>---</t>
        </is>
      </c>
      <c r="O85" t="inlineStr">
        <is>
          <t>---</t>
        </is>
      </c>
      <c r="P85" t="inlineStr">
        <is>
          <t>---</t>
        </is>
      </c>
      <c r="Q85" t="inlineStr">
        <is>
          <t>---</t>
        </is>
      </c>
      <c r="R85" t="inlineStr"/>
      <c r="S85" t="inlineStr"/>
      <c r="T85" t="inlineStr"/>
      <c r="U85" t="inlineStr"/>
      <c r="V85" t="inlineStr"/>
      <c r="W85" t="inlineStr"/>
      <c r="X85" t="inlineStr">
        <is>
          <t>CAP/CALT/ST01081</t>
        </is>
      </c>
      <c r="Y85" t="inlineStr">
        <is>
          <t>CAP/CALT/ST01081</t>
        </is>
      </c>
      <c r="Z85" t="inlineStr">
        <is>
          <t>2025-01-10 19:14:56</t>
        </is>
      </c>
      <c r="AA85" t="inlineStr">
        <is>
          <t>2025-01-10 19:14:45</t>
        </is>
      </c>
      <c r="AB85" t="inlineStr">
        <is>
          <t>1maselaine</t>
        </is>
      </c>
      <c r="AC85" t="inlineStr">
        <is>
          <t>2025-01-10 19:14:57</t>
        </is>
      </c>
      <c r="AD85" s="1" t="inlineStr">
        <is>
          <t>https://www.commcarehq.org/a/caris-test/reports/form_data/9764c9d3-148d-4b66-8391-22958a2b5fa8/</t>
        </is>
      </c>
      <c r="AE85" t="inlineStr">
        <is>
          <t>---</t>
        </is>
      </c>
      <c r="AF85" t="inlineStr">
        <is>
          <t>3c5a623af057e23a32ae4000_31567</t>
        </is>
      </c>
      <c r="AG85" t="inlineStr">
        <is>
          <t>OK</t>
        </is>
      </c>
      <c r="AH85" t="inlineStr">
        <is>
          <t>2025-01-10 19:14:56</t>
        </is>
      </c>
      <c r="AI85" t="inlineStr">
        <is>
          <t>1b833c2586eb49459103874b6462448b</t>
        </is>
      </c>
      <c r="AJ85" t="inlineStr">
        <is>
          <t>2025-01-10</t>
        </is>
      </c>
      <c r="AK85" t="inlineStr">
        <is>
          <t>3</t>
        </is>
      </c>
      <c r="AL85" t="inlineStr">
        <is>
          <t>---</t>
        </is>
      </c>
      <c r="AM85" t="inlineStr">
        <is>
          <t>1</t>
        </is>
      </c>
      <c r="AN85" t="inlineStr">
        <is>
          <t>---</t>
        </is>
      </c>
      <c r="AO85" t="inlineStr">
        <is>
          <t>1</t>
        </is>
      </c>
      <c r="AP85" t="inlineStr">
        <is>
          <t>1</t>
        </is>
      </c>
      <c r="AQ85" t="inlineStr"/>
      <c r="AR85" t="inlineStr"/>
      <c r="AS85" t="inlineStr"/>
      <c r="AT85" t="inlineStr"/>
      <c r="AU85" t="inlineStr">
        <is>
          <t>---</t>
        </is>
      </c>
      <c r="AV85" t="inlineStr">
        <is>
          <t>---</t>
        </is>
      </c>
      <c r="AW85" t="inlineStr">
        <is>
          <t>---</t>
        </is>
      </c>
      <c r="AX85" t="inlineStr">
        <is>
          <t>---</t>
        </is>
      </c>
      <c r="AY85" t="inlineStr">
        <is>
          <t>---</t>
        </is>
      </c>
      <c r="AZ85" t="inlineStr">
        <is>
          <t>---</t>
        </is>
      </c>
      <c r="BA85" t="inlineStr">
        <is>
          <t>1b833c2586eb49459103874b6462448b</t>
        </is>
      </c>
      <c r="BB85" t="inlineStr">
        <is>
          <t>http://openrosa.org/formdesigner/0B48E039-1E80-49A7-AC24-732B6E788E39</t>
        </is>
      </c>
      <c r="BC85" t="inlineStr">
        <is>
          <t>Ration et autres visites</t>
        </is>
      </c>
      <c r="BD85" t="inlineStr">
        <is>
          <t>CommCare Android, version "2.54.1"(467561). App v15929. CommCare Version 2.54.1. Build 467561, built on: 2024-10-25</t>
        </is>
      </c>
      <c r="BE85" t="inlineStr">
        <is>
          <t>commcare_05d78f59-ebda-491c-89b8-6c42bab0e02e</t>
        </is>
      </c>
      <c r="BF85" t="inlineStr">
        <is>
          <t>19.6754033 -72.1207267 -19.4 8.6</t>
        </is>
      </c>
      <c r="BG85" t="inlineStr">
        <is>
          <t>f13d8149fc6d39ebe86af18272310ff9</t>
        </is>
      </c>
      <c r="BH85" t="inlineStr">
        <is>
          <t>30258f4a77704b55a9a2714350441cbb</t>
        </is>
      </c>
      <c r="BI85" t="inlineStr">
        <is>
          <t>15246</t>
        </is>
      </c>
      <c r="BJ85" t="inlineStr">
        <is>
          <t>XFormInstance</t>
        </is>
      </c>
      <c r="BK85" t="inlineStr">
        <is>
          <t>ef80d264cd0811ef9c77f399dbb46855</t>
        </is>
      </c>
      <c r="BL85" t="b">
        <v>0</v>
      </c>
      <c r="BM85" t="inlineStr">
        <is>
          <t>---</t>
        </is>
      </c>
      <c r="BN85" t="inlineStr">
        <is>
          <t>200.113.214.11</t>
        </is>
      </c>
      <c r="BO85" t="inlineStr">
        <is>
          <t>Eshka Jean Samura</t>
        </is>
      </c>
    </row>
    <row r="86">
      <c r="A86" t="inlineStr">
        <is>
          <t>84</t>
        </is>
      </c>
      <c r="B86" t="inlineStr">
        <is>
          <t>442471a4-6773-405b-b562-65d91bca84d3</t>
        </is>
      </c>
      <c r="C86" t="inlineStr">
        <is>
          <t>2025-01-10</t>
        </is>
      </c>
      <c r="D86" t="inlineStr">
        <is>
          <t>4</t>
        </is>
      </c>
      <c r="E86" t="inlineStr">
        <is>
          <t>motivation</t>
        </is>
      </c>
      <c r="F86" t="inlineStr">
        <is>
          <t>1</t>
        </is>
      </c>
      <c r="G86" t="inlineStr">
        <is>
          <t>devoilement statut</t>
        </is>
      </c>
      <c r="H86" t="inlineStr">
        <is>
          <t>1</t>
        </is>
      </c>
      <c r="I86" t="inlineStr">
        <is>
          <t>1</t>
        </is>
      </c>
      <c r="J86" t="inlineStr">
        <is>
          <t>1</t>
        </is>
      </c>
      <c r="K86" t="inlineStr">
        <is>
          <t>---</t>
        </is>
      </c>
      <c r="L86" t="inlineStr">
        <is>
          <t>---</t>
        </is>
      </c>
      <c r="M86" t="inlineStr">
        <is>
          <t>---</t>
        </is>
      </c>
      <c r="N86" t="inlineStr">
        <is>
          <t>---</t>
        </is>
      </c>
      <c r="O86" t="inlineStr">
        <is>
          <t>---</t>
        </is>
      </c>
      <c r="P86" t="inlineStr">
        <is>
          <t>---</t>
        </is>
      </c>
      <c r="Q86" t="inlineStr">
        <is>
          <t>---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CAP/CALT/ST01081</t>
        </is>
      </c>
      <c r="Y86" t="inlineStr">
        <is>
          <t>CAP/CALT/ST01081</t>
        </is>
      </c>
      <c r="Z86" t="inlineStr">
        <is>
          <t>2025-01-10 19:15:55</t>
        </is>
      </c>
      <c r="AA86" t="inlineStr">
        <is>
          <t>2025-01-10 19:15:08</t>
        </is>
      </c>
      <c r="AB86" t="inlineStr">
        <is>
          <t>1maselaine</t>
        </is>
      </c>
      <c r="AC86" t="inlineStr">
        <is>
          <t>2025-01-10 19:15:56</t>
        </is>
      </c>
      <c r="AD86" s="1" t="inlineStr">
        <is>
          <t>https://www.commcarehq.org/a/caris-test/reports/form_data/442471a4-6773-405b-b562-65d91bca84d3/</t>
        </is>
      </c>
      <c r="AE86" t="inlineStr">
        <is>
          <t>---</t>
        </is>
      </c>
      <c r="AF86" t="inlineStr">
        <is>
          <t>3c5a623af057e23a32ae4000_31567</t>
        </is>
      </c>
      <c r="AG86" t="inlineStr">
        <is>
          <t>---</t>
        </is>
      </c>
      <c r="AH86" t="inlineStr">
        <is>
          <t>2025-01-10 19:15:55</t>
        </is>
      </c>
      <c r="AI86" t="inlineStr">
        <is>
          <t>1b833c2586eb49459103874b6462448b</t>
        </is>
      </c>
      <c r="AJ86" t="inlineStr">
        <is>
          <t>2025-01-10</t>
        </is>
      </c>
      <c r="AK86" t="inlineStr">
        <is>
          <t>4</t>
        </is>
      </c>
      <c r="AL86" t="inlineStr">
        <is>
          <t>motivation</t>
        </is>
      </c>
      <c r="AM86" t="inlineStr">
        <is>
          <t>1</t>
        </is>
      </c>
      <c r="AN86" t="inlineStr">
        <is>
          <t>devoilement statut</t>
        </is>
      </c>
      <c r="AO86" t="inlineStr">
        <is>
          <t>1</t>
        </is>
      </c>
      <c r="AP86" t="inlineStr">
        <is>
          <t>1</t>
        </is>
      </c>
      <c r="AQ86" t="inlineStr"/>
      <c r="AR86" t="inlineStr"/>
      <c r="AS86" t="inlineStr"/>
      <c r="AT86" t="inlineStr"/>
      <c r="AU86" t="inlineStr">
        <is>
          <t>---</t>
        </is>
      </c>
      <c r="AV86" t="inlineStr">
        <is>
          <t>---</t>
        </is>
      </c>
      <c r="AW86" t="inlineStr">
        <is>
          <t>---</t>
        </is>
      </c>
      <c r="AX86" t="inlineStr">
        <is>
          <t>---</t>
        </is>
      </c>
      <c r="AY86" t="inlineStr">
        <is>
          <t>---</t>
        </is>
      </c>
      <c r="AZ86" t="inlineStr">
        <is>
          <t>---</t>
        </is>
      </c>
      <c r="BA86" t="inlineStr">
        <is>
          <t>1b833c2586eb49459103874b6462448b</t>
        </is>
      </c>
      <c r="BB86" t="inlineStr">
        <is>
          <t>http://openrosa.org/formdesigner/0B48E039-1E80-49A7-AC24-732B6E788E39</t>
        </is>
      </c>
      <c r="BC86" t="inlineStr">
        <is>
          <t>Ration et autres visites</t>
        </is>
      </c>
      <c r="BD86" t="inlineStr">
        <is>
          <t>CommCare Android, version "2.54.1"(467561). App v15929. CommCare Version 2.54.1. Build 467561, built on: 2024-10-25</t>
        </is>
      </c>
      <c r="BE86" t="inlineStr">
        <is>
          <t>commcare_05d78f59-ebda-491c-89b8-6c42bab0e02e</t>
        </is>
      </c>
      <c r="BF86" t="inlineStr">
        <is>
          <t>19.6753833 -72.1207483 -19.4 4.8</t>
        </is>
      </c>
      <c r="BG86" t="inlineStr">
        <is>
          <t>f13d8149fc6d39ebe86af18272310ff9</t>
        </is>
      </c>
      <c r="BH86" t="inlineStr">
        <is>
          <t>30258f4a77704b55a9a2714350441cbb</t>
        </is>
      </c>
      <c r="BI86" t="inlineStr">
        <is>
          <t>15246</t>
        </is>
      </c>
      <c r="BJ86" t="inlineStr">
        <is>
          <t>XFormInstance</t>
        </is>
      </c>
      <c r="BK86" t="inlineStr">
        <is>
          <t>ef80d264cd0811ef9c77f399dbb46855</t>
        </is>
      </c>
      <c r="BL86" t="b">
        <v>0</v>
      </c>
      <c r="BM86" t="inlineStr">
        <is>
          <t>---</t>
        </is>
      </c>
      <c r="BN86" t="inlineStr">
        <is>
          <t>200.113.214.11</t>
        </is>
      </c>
      <c r="BO86" t="inlineStr">
        <is>
          <t>Eshka Jean Samura</t>
        </is>
      </c>
    </row>
    <row r="87">
      <c r="A87" t="inlineStr">
        <is>
          <t>85</t>
        </is>
      </c>
      <c r="B87" t="inlineStr">
        <is>
          <t>8f7053e7-adc8-437e-8f54-43b8def75f7e</t>
        </is>
      </c>
      <c r="C87" t="inlineStr">
        <is>
          <t>2025-01-10</t>
        </is>
      </c>
      <c r="D87" t="inlineStr">
        <is>
          <t>3 4</t>
        </is>
      </c>
      <c r="E87" t="inlineStr">
        <is>
          <t>devoilement statut</t>
        </is>
      </c>
      <c r="F87" t="inlineStr">
        <is>
          <t>1</t>
        </is>
      </c>
      <c r="G87" t="inlineStr">
        <is>
          <t>---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---</t>
        </is>
      </c>
      <c r="L87" t="inlineStr">
        <is>
          <t>---</t>
        </is>
      </c>
      <c r="M87" t="inlineStr">
        <is>
          <t>---</t>
        </is>
      </c>
      <c r="N87" t="inlineStr">
        <is>
          <t>---</t>
        </is>
      </c>
      <c r="O87" t="inlineStr">
        <is>
          <t>---</t>
        </is>
      </c>
      <c r="P87" t="inlineStr">
        <is>
          <t>---</t>
        </is>
      </c>
      <c r="Q87" t="inlineStr">
        <is>
          <t>---</t>
        </is>
      </c>
      <c r="R87" t="inlineStr"/>
      <c r="S87" t="inlineStr"/>
      <c r="T87" t="inlineStr"/>
      <c r="U87" t="inlineStr"/>
      <c r="V87" t="inlineStr"/>
      <c r="W87" t="inlineStr"/>
      <c r="X87" t="inlineStr">
        <is>
          <t>CAP/CALT/ST01305</t>
        </is>
      </c>
      <c r="Y87" t="inlineStr">
        <is>
          <t>CAP/CALT/ST01305</t>
        </is>
      </c>
      <c r="Z87" t="inlineStr">
        <is>
          <t>2025-01-10 19:19:00</t>
        </is>
      </c>
      <c r="AA87" t="inlineStr">
        <is>
          <t>2025-01-10 19:17:41</t>
        </is>
      </c>
      <c r="AB87" t="inlineStr">
        <is>
          <t>1maselaine</t>
        </is>
      </c>
      <c r="AC87" t="inlineStr">
        <is>
          <t>2025-01-10 19:19:01</t>
        </is>
      </c>
      <c r="AD87" s="1" t="inlineStr">
        <is>
          <t>https://www.commcarehq.org/a/caris-test/reports/form_data/8f7053e7-adc8-437e-8f54-43b8def75f7e/</t>
        </is>
      </c>
      <c r="AE87" t="inlineStr">
        <is>
          <t>---</t>
        </is>
      </c>
      <c r="AF87" t="inlineStr">
        <is>
          <t>3c5a623af057e23a32ae4000_35410</t>
        </is>
      </c>
      <c r="AG87" t="inlineStr">
        <is>
          <t>OK</t>
        </is>
      </c>
      <c r="AH87" t="inlineStr">
        <is>
          <t>2025-01-10 19:19:00</t>
        </is>
      </c>
      <c r="AI87" t="inlineStr">
        <is>
          <t>1b833c2586eb49459103874b6462448b</t>
        </is>
      </c>
      <c r="AJ87" t="inlineStr">
        <is>
          <t>2025-01-10</t>
        </is>
      </c>
      <c r="AK87" t="inlineStr">
        <is>
          <t>3 4</t>
        </is>
      </c>
      <c r="AL87" t="inlineStr">
        <is>
          <t>devoilement statut</t>
        </is>
      </c>
      <c r="AM87" t="inlineStr">
        <is>
          <t>1</t>
        </is>
      </c>
      <c r="AN87" t="inlineStr">
        <is>
          <t>---</t>
        </is>
      </c>
      <c r="AO87" t="inlineStr">
        <is>
          <t>1</t>
        </is>
      </c>
      <c r="AP87" t="inlineStr">
        <is>
          <t>1</t>
        </is>
      </c>
      <c r="AQ87" t="inlineStr"/>
      <c r="AR87" t="inlineStr"/>
      <c r="AS87" t="inlineStr"/>
      <c r="AT87" t="inlineStr"/>
      <c r="AU87" t="inlineStr">
        <is>
          <t>---</t>
        </is>
      </c>
      <c r="AV87" t="inlineStr">
        <is>
          <t>---</t>
        </is>
      </c>
      <c r="AW87" t="inlineStr">
        <is>
          <t>---</t>
        </is>
      </c>
      <c r="AX87" t="inlineStr">
        <is>
          <t>---</t>
        </is>
      </c>
      <c r="AY87" t="inlineStr">
        <is>
          <t>---</t>
        </is>
      </c>
      <c r="AZ87" t="inlineStr">
        <is>
          <t>---</t>
        </is>
      </c>
      <c r="BA87" t="inlineStr">
        <is>
          <t>1b833c2586eb49459103874b6462448b</t>
        </is>
      </c>
      <c r="BB87" t="inlineStr">
        <is>
          <t>http://openrosa.org/formdesigner/0B48E039-1E80-49A7-AC24-732B6E788E39</t>
        </is>
      </c>
      <c r="BC87" t="inlineStr">
        <is>
          <t>Ration et autres visites</t>
        </is>
      </c>
      <c r="BD87" t="inlineStr">
        <is>
          <t>CommCare Android, version "2.54.1"(467561). App v15929. CommCare Version 2.54.1. Build 467561, built on: 2024-10-25</t>
        </is>
      </c>
      <c r="BE87" t="inlineStr">
        <is>
          <t>commcare_05d78f59-ebda-491c-89b8-6c42bab0e02e</t>
        </is>
      </c>
      <c r="BF87" t="inlineStr">
        <is>
          <t>19.6751283 -72.1215617 -19.4 5.7</t>
        </is>
      </c>
      <c r="BG87" t="inlineStr">
        <is>
          <t>f13d8149fc6d39ebe86af18272310ff9</t>
        </is>
      </c>
      <c r="BH87" t="inlineStr">
        <is>
          <t>30258f4a77704b55a9a2714350441cbb</t>
        </is>
      </c>
      <c r="BI87" t="inlineStr">
        <is>
          <t>15246</t>
        </is>
      </c>
      <c r="BJ87" t="inlineStr">
        <is>
          <t>XFormInstance</t>
        </is>
      </c>
      <c r="BK87" t="inlineStr">
        <is>
          <t>ef80d264cd0811ef9c77f399dbb46855</t>
        </is>
      </c>
      <c r="BL87" t="b">
        <v>0</v>
      </c>
      <c r="BM87" t="inlineStr">
        <is>
          <t>---</t>
        </is>
      </c>
      <c r="BN87" t="inlineStr">
        <is>
          <t>200.113.214.11</t>
        </is>
      </c>
      <c r="BO87" t="inlineStr">
        <is>
          <t>POLO JEAN BAPTISTE</t>
        </is>
      </c>
    </row>
    <row r="88">
      <c r="A88" t="inlineStr">
        <is>
          <t>86</t>
        </is>
      </c>
      <c r="B88" t="inlineStr">
        <is>
          <t>e1f37154-4cb9-4d8a-93a3-93835a9a16ce</t>
        </is>
      </c>
      <c r="C88" t="inlineStr">
        <is>
          <t>2025-01-10</t>
        </is>
      </c>
      <c r="D88" t="inlineStr">
        <is>
          <t>3</t>
        </is>
      </c>
      <c r="E88" t="inlineStr">
        <is>
          <t>---</t>
        </is>
      </c>
      <c r="F88" t="inlineStr">
        <is>
          <t>1</t>
        </is>
      </c>
      <c r="G88" t="inlineStr">
        <is>
          <t>---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---</t>
        </is>
      </c>
      <c r="L88" t="inlineStr">
        <is>
          <t>---</t>
        </is>
      </c>
      <c r="M88" t="inlineStr">
        <is>
          <t>---</t>
        </is>
      </c>
      <c r="N88" t="inlineStr">
        <is>
          <t>---</t>
        </is>
      </c>
      <c r="O88" t="inlineStr">
        <is>
          <t>---</t>
        </is>
      </c>
      <c r="P88" t="inlineStr">
        <is>
          <t>---</t>
        </is>
      </c>
      <c r="Q88" t="inlineStr">
        <is>
          <t>---</t>
        </is>
      </c>
      <c r="R88" t="inlineStr"/>
      <c r="S88" t="inlineStr"/>
      <c r="T88" t="inlineStr"/>
      <c r="U88" t="inlineStr"/>
      <c r="V88" t="inlineStr"/>
      <c r="W88" t="inlineStr"/>
      <c r="X88" t="inlineStr">
        <is>
          <t>CAP/CALT/ST02617</t>
        </is>
      </c>
      <c r="Y88" t="inlineStr">
        <is>
          <t>CAP/CALT/ST02617</t>
        </is>
      </c>
      <c r="Z88" t="inlineStr">
        <is>
          <t>2025-01-10 19:23:34</t>
        </is>
      </c>
      <c r="AA88" t="inlineStr">
        <is>
          <t>2025-01-10 19:23:18</t>
        </is>
      </c>
      <c r="AB88" t="inlineStr">
        <is>
          <t>1maselaine</t>
        </is>
      </c>
      <c r="AC88" t="inlineStr">
        <is>
          <t>2025-01-10 19:23:34</t>
        </is>
      </c>
      <c r="AD88" s="1" t="inlineStr">
        <is>
          <t>https://www.commcarehq.org/a/caris-test/reports/form_data/e1f37154-4cb9-4d8a-93a3-93835a9a16ce/</t>
        </is>
      </c>
      <c r="AE88" t="inlineStr">
        <is>
          <t>---</t>
        </is>
      </c>
      <c r="AF88" t="inlineStr">
        <is>
          <t>3c5a623af057e23a32ae4000_184165</t>
        </is>
      </c>
      <c r="AG88" t="inlineStr">
        <is>
          <t>OK</t>
        </is>
      </c>
      <c r="AH88" t="inlineStr">
        <is>
          <t>2025-01-10 19:23:34</t>
        </is>
      </c>
      <c r="AI88" t="inlineStr">
        <is>
          <t>1b833c2586eb49459103874b6462448b</t>
        </is>
      </c>
      <c r="AJ88" t="inlineStr">
        <is>
          <t>2025-01-10</t>
        </is>
      </c>
      <c r="AK88" t="inlineStr">
        <is>
          <t>3</t>
        </is>
      </c>
      <c r="AL88" t="inlineStr">
        <is>
          <t>---</t>
        </is>
      </c>
      <c r="AM88" t="inlineStr">
        <is>
          <t>1</t>
        </is>
      </c>
      <c r="AN88" t="inlineStr">
        <is>
          <t>---</t>
        </is>
      </c>
      <c r="AO88" t="inlineStr">
        <is>
          <t>1</t>
        </is>
      </c>
      <c r="AP88" t="inlineStr">
        <is>
          <t>1</t>
        </is>
      </c>
      <c r="AQ88" t="inlineStr"/>
      <c r="AR88" t="inlineStr"/>
      <c r="AS88" t="inlineStr"/>
      <c r="AT88" t="inlineStr"/>
      <c r="AU88" t="inlineStr">
        <is>
          <t>---</t>
        </is>
      </c>
      <c r="AV88" t="inlineStr">
        <is>
          <t>---</t>
        </is>
      </c>
      <c r="AW88" t="inlineStr">
        <is>
          <t>---</t>
        </is>
      </c>
      <c r="AX88" t="inlineStr">
        <is>
          <t>---</t>
        </is>
      </c>
      <c r="AY88" t="inlineStr">
        <is>
          <t>---</t>
        </is>
      </c>
      <c r="AZ88" t="inlineStr">
        <is>
          <t>---</t>
        </is>
      </c>
      <c r="BA88" t="inlineStr">
        <is>
          <t>1b833c2586eb49459103874b6462448b</t>
        </is>
      </c>
      <c r="BB88" t="inlineStr">
        <is>
          <t>http://openrosa.org/formdesigner/0B48E039-1E80-49A7-AC24-732B6E788E39</t>
        </is>
      </c>
      <c r="BC88" t="inlineStr">
        <is>
          <t>Ration et autres visites</t>
        </is>
      </c>
      <c r="BD88" t="inlineStr">
        <is>
          <t>CommCare Android, version "2.54.1"(467561). App v15929. CommCare Version 2.54.1. Build 467561, built on: 2024-10-25</t>
        </is>
      </c>
      <c r="BE88" t="inlineStr">
        <is>
          <t>commcare_05d78f59-ebda-491c-89b8-6c42bab0e02e</t>
        </is>
      </c>
      <c r="BF88" t="inlineStr">
        <is>
          <t>19.6728583 -72.123905 -19.4 6.6</t>
        </is>
      </c>
      <c r="BG88" t="inlineStr">
        <is>
          <t>f13d8149fc6d39ebe86af18272310ff9</t>
        </is>
      </c>
      <c r="BH88" t="inlineStr">
        <is>
          <t>30258f4a77704b55a9a2714350441cbb</t>
        </is>
      </c>
      <c r="BI88" t="inlineStr">
        <is>
          <t>15246</t>
        </is>
      </c>
      <c r="BJ88" t="inlineStr">
        <is>
          <t>XFormInstance</t>
        </is>
      </c>
      <c r="BK88" t="inlineStr">
        <is>
          <t>ef80d264cd0811ef9c77f399dbb46855</t>
        </is>
      </c>
      <c r="BL88" t="b">
        <v>0</v>
      </c>
      <c r="BM88" t="inlineStr">
        <is>
          <t>---</t>
        </is>
      </c>
      <c r="BN88" t="inlineStr">
        <is>
          <t>200.113.214.11</t>
        </is>
      </c>
      <c r="BO88" t="inlineStr">
        <is>
          <t>Jamesley Rene</t>
        </is>
      </c>
    </row>
    <row r="89">
      <c r="A89" t="inlineStr">
        <is>
          <t>87</t>
        </is>
      </c>
      <c r="B89" t="inlineStr">
        <is>
          <t>6db7bfc8-6f0a-49d6-a20a-bd29aeebc0ef</t>
        </is>
      </c>
      <c r="C89" t="inlineStr">
        <is>
          <t>2025-01-09</t>
        </is>
      </c>
      <c r="D89" t="inlineStr">
        <is>
          <t>3</t>
        </is>
      </c>
      <c r="E89" t="inlineStr">
        <is>
          <t>---</t>
        </is>
      </c>
      <c r="F89" t="inlineStr">
        <is>
          <t>0</t>
        </is>
      </c>
      <c r="G89" t="inlineStr">
        <is>
          <t>---</t>
        </is>
      </c>
      <c r="H89" t="inlineStr">
        <is>
          <t>1</t>
        </is>
      </c>
      <c r="I89" t="inlineStr">
        <is>
          <t>1</t>
        </is>
      </c>
      <c r="J89" t="inlineStr">
        <is>
          <t>3</t>
        </is>
      </c>
      <c r="K89" t="inlineStr">
        <is>
          <t>---</t>
        </is>
      </c>
      <c r="L89" t="inlineStr">
        <is>
          <t>---</t>
        </is>
      </c>
      <c r="M89" t="inlineStr">
        <is>
          <t>---</t>
        </is>
      </c>
      <c r="N89" t="inlineStr">
        <is>
          <t>---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GON/CSKS/ST00754</t>
        </is>
      </c>
      <c r="Y89" t="inlineStr">
        <is>
          <t>GON/CSKS/ST00754</t>
        </is>
      </c>
      <c r="Z89" t="inlineStr">
        <is>
          <t>2025-01-10 22:00:50</t>
        </is>
      </c>
      <c r="AA89" t="inlineStr">
        <is>
          <t>2025-01-10 21:59:59</t>
        </is>
      </c>
      <c r="AB89" t="inlineStr">
        <is>
          <t>6dorena</t>
        </is>
      </c>
      <c r="AC89" t="inlineStr">
        <is>
          <t>2025-01-10 21:01:09</t>
        </is>
      </c>
      <c r="AD89" s="1" t="inlineStr">
        <is>
          <t>https://www.commcarehq.org/a/caris-test/reports/form_data/6db7bfc8-6f0a-49d6-a20a-bd29aeebc0ef/</t>
        </is>
      </c>
      <c r="AE89" t="inlineStr">
        <is>
          <t>---</t>
        </is>
      </c>
      <c r="AF89" t="inlineStr">
        <is>
          <t>3c5a623af057e23a32ae4000_17492</t>
        </is>
      </c>
      <c r="AG89" t="inlineStr">
        <is>
          <t>OK</t>
        </is>
      </c>
      <c r="AH89" t="inlineStr">
        <is>
          <t>2025-01-10 22:00:50</t>
        </is>
      </c>
      <c r="AI89" t="inlineStr">
        <is>
          <t>3964b2205a0f20868524be13aab0b786</t>
        </is>
      </c>
      <c r="AJ89" t="inlineStr">
        <is>
          <t>2025-01-09</t>
        </is>
      </c>
      <c r="AK89" t="inlineStr">
        <is>
          <t>3</t>
        </is>
      </c>
      <c r="AL89" t="inlineStr">
        <is>
          <t>---</t>
        </is>
      </c>
      <c r="AM89" t="inlineStr">
        <is>
          <t>0</t>
        </is>
      </c>
      <c r="AN89" t="inlineStr">
        <is>
          <t>---</t>
        </is>
      </c>
      <c r="AO89" t="inlineStr">
        <is>
          <t>1</t>
        </is>
      </c>
      <c r="AP89" t="inlineStr">
        <is>
          <t>1</t>
        </is>
      </c>
      <c r="AQ89" t="inlineStr"/>
      <c r="AR89" t="inlineStr"/>
      <c r="AS89" t="inlineStr"/>
      <c r="AT89" t="inlineStr"/>
      <c r="AU89" t="inlineStr">
        <is>
          <t>---</t>
        </is>
      </c>
      <c r="AV89" t="inlineStr">
        <is>
          <t>---</t>
        </is>
      </c>
      <c r="AW89" t="inlineStr">
        <is>
          <t>---</t>
        </is>
      </c>
      <c r="AX89" t="inlineStr">
        <is>
          <t>---</t>
        </is>
      </c>
      <c r="AY89" t="inlineStr">
        <is>
          <t>---</t>
        </is>
      </c>
      <c r="AZ89" t="inlineStr">
        <is>
          <t>---</t>
        </is>
      </c>
      <c r="BA89" t="inlineStr">
        <is>
          <t>3964b2205a0f20868524be13aab0b786</t>
        </is>
      </c>
      <c r="BB89" t="inlineStr">
        <is>
          <t>http://openrosa.org/formdesigner/0B48E039-1E80-49A7-AC24-732B6E788E39</t>
        </is>
      </c>
      <c r="BC89" t="inlineStr">
        <is>
          <t>Ration et autres visites</t>
        </is>
      </c>
      <c r="BD89" t="inlineStr">
        <is>
          <t>CommCare Android, version "2.54.1"(467561). App v15929. CommCare Version 2.54.1. Build 467561, built on: 2024-10-25</t>
        </is>
      </c>
      <c r="BE89" t="inlineStr">
        <is>
          <t>commcare_8bfa4fa8-c694-426a-969e-07ff9318179f</t>
        </is>
      </c>
      <c r="BF89" t="inlineStr">
        <is>
          <t>19.4720356 -72.6708015 -0.51 10.0</t>
        </is>
      </c>
      <c r="BG89" t="inlineStr">
        <is>
          <t>f13d8149fc6d39ebe86af18272310ff9</t>
        </is>
      </c>
      <c r="BH89" t="inlineStr">
        <is>
          <t>30258f4a77704b55a9a2714350441cbb</t>
        </is>
      </c>
      <c r="BI89" t="inlineStr">
        <is>
          <t>15246</t>
        </is>
      </c>
      <c r="BJ89" t="inlineStr">
        <is>
          <t>XFormInstance</t>
        </is>
      </c>
      <c r="BK89" t="inlineStr">
        <is>
          <t>b5efc91ccf9511efb81ff7a39a18eb0c</t>
        </is>
      </c>
      <c r="BL89" t="b">
        <v>0</v>
      </c>
      <c r="BM89" t="inlineStr">
        <is>
          <t>---</t>
        </is>
      </c>
      <c r="BN89" t="inlineStr">
        <is>
          <t>200.113.214.155</t>
        </is>
      </c>
      <c r="BO89" t="inlineStr">
        <is>
          <t>KELO AGENOR</t>
        </is>
      </c>
    </row>
    <row r="90">
      <c r="A90" t="inlineStr">
        <is>
          <t>88</t>
        </is>
      </c>
      <c r="B90" t="inlineStr">
        <is>
          <t>c4d9cc66-b109-4173-a302-f4c97f58fc62</t>
        </is>
      </c>
      <c r="C90" t="inlineStr">
        <is>
          <t>2025-01-09</t>
        </is>
      </c>
      <c r="D90" t="inlineStr">
        <is>
          <t>3</t>
        </is>
      </c>
      <c r="E90" t="inlineStr">
        <is>
          <t>---</t>
        </is>
      </c>
      <c r="F90" t="inlineStr">
        <is>
          <t>1</t>
        </is>
      </c>
      <c r="G90" t="inlineStr">
        <is>
          <t>---</t>
        </is>
      </c>
      <c r="H90" t="inlineStr">
        <is>
          <t>1</t>
        </is>
      </c>
      <c r="I90" t="inlineStr">
        <is>
          <t>1</t>
        </is>
      </c>
      <c r="J90" t="inlineStr">
        <is>
          <t>1</t>
        </is>
      </c>
      <c r="K90" t="inlineStr">
        <is>
          <t>---</t>
        </is>
      </c>
      <c r="L90" t="inlineStr">
        <is>
          <t>---</t>
        </is>
      </c>
      <c r="M90" t="inlineStr">
        <is>
          <t>---</t>
        </is>
      </c>
      <c r="N90" t="inlineStr">
        <is>
          <t>---</t>
        </is>
      </c>
      <c r="O90" t="inlineStr">
        <is>
          <t>---</t>
        </is>
      </c>
      <c r="P90" t="inlineStr">
        <is>
          <t>---</t>
        </is>
      </c>
      <c r="Q90" t="inlineStr">
        <is>
          <t>---</t>
        </is>
      </c>
      <c r="R90" t="inlineStr"/>
      <c r="S90" t="inlineStr"/>
      <c r="T90" t="inlineStr"/>
      <c r="U90" t="inlineStr"/>
      <c r="V90" t="inlineStr"/>
      <c r="W90" t="inlineStr"/>
      <c r="X90" t="inlineStr">
        <is>
          <t>GON/CSKS/00186</t>
        </is>
      </c>
      <c r="Y90" t="inlineStr">
        <is>
          <t>GON/CSKS/00186</t>
        </is>
      </c>
      <c r="Z90" t="inlineStr">
        <is>
          <t>2025-01-10 22:01:42</t>
        </is>
      </c>
      <c r="AA90" t="inlineStr">
        <is>
          <t>2025-01-10 22:01:27</t>
        </is>
      </c>
      <c r="AB90" t="inlineStr">
        <is>
          <t>6dorena</t>
        </is>
      </c>
      <c r="AC90" t="inlineStr">
        <is>
          <t>2025-01-10 21:02:02</t>
        </is>
      </c>
      <c r="AD90" s="1" t="inlineStr">
        <is>
          <t>https://www.commcarehq.org/a/caris-test/reports/form_data/c4d9cc66-b109-4173-a302-f4c97f58fc62/</t>
        </is>
      </c>
      <c r="AE90" t="inlineStr">
        <is>
          <t>---</t>
        </is>
      </c>
      <c r="AF90" t="inlineStr">
        <is>
          <t>3c5a623af057e23a32ae4000_14367</t>
        </is>
      </c>
      <c r="AG90" t="inlineStr">
        <is>
          <t>OK</t>
        </is>
      </c>
      <c r="AH90" t="inlineStr">
        <is>
          <t>2025-01-10 22:01:42</t>
        </is>
      </c>
      <c r="AI90" t="inlineStr">
        <is>
          <t>3964b2205a0f20868524be13aab0b786</t>
        </is>
      </c>
      <c r="AJ90" t="inlineStr">
        <is>
          <t>2025-01-09</t>
        </is>
      </c>
      <c r="AK90" t="inlineStr">
        <is>
          <t>3</t>
        </is>
      </c>
      <c r="AL90" t="inlineStr">
        <is>
          <t>---</t>
        </is>
      </c>
      <c r="AM90" t="inlineStr">
        <is>
          <t>1</t>
        </is>
      </c>
      <c r="AN90" t="inlineStr">
        <is>
          <t>---</t>
        </is>
      </c>
      <c r="AO90" t="inlineStr">
        <is>
          <t>1</t>
        </is>
      </c>
      <c r="AP90" t="inlineStr">
        <is>
          <t>1</t>
        </is>
      </c>
      <c r="AQ90" t="inlineStr"/>
      <c r="AR90" t="inlineStr"/>
      <c r="AS90" t="inlineStr"/>
      <c r="AT90" t="inlineStr"/>
      <c r="AU90" t="inlineStr">
        <is>
          <t>---</t>
        </is>
      </c>
      <c r="AV90" t="inlineStr">
        <is>
          <t>---</t>
        </is>
      </c>
      <c r="AW90" t="inlineStr">
        <is>
          <t>---</t>
        </is>
      </c>
      <c r="AX90" t="inlineStr">
        <is>
          <t>---</t>
        </is>
      </c>
      <c r="AY90" t="inlineStr">
        <is>
          <t>---</t>
        </is>
      </c>
      <c r="AZ90" t="inlineStr">
        <is>
          <t>---</t>
        </is>
      </c>
      <c r="BA90" t="inlineStr">
        <is>
          <t>3964b2205a0f20868524be13aab0b786</t>
        </is>
      </c>
      <c r="BB90" t="inlineStr">
        <is>
          <t>http://openrosa.org/formdesigner/0B48E039-1E80-49A7-AC24-732B6E788E39</t>
        </is>
      </c>
      <c r="BC90" t="inlineStr">
        <is>
          <t>Ration et autres visites</t>
        </is>
      </c>
      <c r="BD90" t="inlineStr">
        <is>
          <t>CommCare Android, version "2.54.1"(467561). App v15929. CommCare Version 2.54.1. Build 467561, built on: 2024-10-25</t>
        </is>
      </c>
      <c r="BE90" t="inlineStr">
        <is>
          <t>commcare_8bfa4fa8-c694-426a-969e-07ff9318179f</t>
        </is>
      </c>
      <c r="BF90" t="inlineStr">
        <is>
          <t>19.4720114 -72.6708104 -0.51 9.41</t>
        </is>
      </c>
      <c r="BG90" t="inlineStr">
        <is>
          <t>f13d8149fc6d39ebe86af18272310ff9</t>
        </is>
      </c>
      <c r="BH90" t="inlineStr">
        <is>
          <t>30258f4a77704b55a9a2714350441cbb</t>
        </is>
      </c>
      <c r="BI90" t="inlineStr">
        <is>
          <t>15246</t>
        </is>
      </c>
      <c r="BJ90" t="inlineStr">
        <is>
          <t>XFormInstance</t>
        </is>
      </c>
      <c r="BK90" t="inlineStr">
        <is>
          <t>b5efc91ccf9511efb81ff7a39a18eb0c</t>
        </is>
      </c>
      <c r="BL90" t="b">
        <v>0</v>
      </c>
      <c r="BM90" t="inlineStr">
        <is>
          <t>---</t>
        </is>
      </c>
      <c r="BN90" t="inlineStr">
        <is>
          <t>200.113.214.155</t>
        </is>
      </c>
      <c r="BO90" t="inlineStr">
        <is>
          <t>Edwens Jeanniton</t>
        </is>
      </c>
    </row>
    <row r="91">
      <c r="A91" t="inlineStr">
        <is>
          <t>89</t>
        </is>
      </c>
      <c r="B91" t="inlineStr">
        <is>
          <t>91411058-b120-4e1a-9f1e-7d8af06dbf2e</t>
        </is>
      </c>
      <c r="C91" t="inlineStr">
        <is>
          <t>2025-01-09</t>
        </is>
      </c>
      <c r="D91" t="inlineStr">
        <is>
          <t>3</t>
        </is>
      </c>
      <c r="E91" t="inlineStr">
        <is>
          <t>---</t>
        </is>
      </c>
      <c r="F91" t="inlineStr">
        <is>
          <t>0</t>
        </is>
      </c>
      <c r="G91" t="inlineStr">
        <is>
          <t>---</t>
        </is>
      </c>
      <c r="H91" t="inlineStr">
        <is>
          <t>1</t>
        </is>
      </c>
      <c r="I91" t="inlineStr">
        <is>
          <t>1</t>
        </is>
      </c>
      <c r="J91" t="inlineStr">
        <is>
          <t>1</t>
        </is>
      </c>
      <c r="K91" t="inlineStr">
        <is>
          <t>---</t>
        </is>
      </c>
      <c r="L91" t="inlineStr">
        <is>
          <t>---</t>
        </is>
      </c>
      <c r="M91" t="inlineStr">
        <is>
          <t>---</t>
        </is>
      </c>
      <c r="N91" t="inlineStr">
        <is>
          <t>---</t>
        </is>
      </c>
      <c r="O91" t="inlineStr">
        <is>
          <t>---</t>
        </is>
      </c>
      <c r="P91" t="inlineStr">
        <is>
          <t>---</t>
        </is>
      </c>
      <c r="Q91" t="inlineStr">
        <is>
          <t>---</t>
        </is>
      </c>
      <c r="R91" t="inlineStr"/>
      <c r="S91" t="inlineStr"/>
      <c r="T91" t="inlineStr"/>
      <c r="U91" t="inlineStr"/>
      <c r="V91" t="inlineStr"/>
      <c r="W91" t="inlineStr"/>
      <c r="X91" t="inlineStr">
        <is>
          <t>GON/CSKS/ST01296</t>
        </is>
      </c>
      <c r="Y91" t="inlineStr">
        <is>
          <t>GON/CSKS/ST01296</t>
        </is>
      </c>
      <c r="Z91" t="inlineStr">
        <is>
          <t>2025-01-10 22:02:35</t>
        </is>
      </c>
      <c r="AA91" t="inlineStr">
        <is>
          <t>2025-01-10 22:02:02</t>
        </is>
      </c>
      <c r="AB91" t="inlineStr">
        <is>
          <t>6dorena</t>
        </is>
      </c>
      <c r="AC91" t="inlineStr">
        <is>
          <t>2025-01-10 21:02:54</t>
        </is>
      </c>
      <c r="AD91" s="1" t="inlineStr">
        <is>
          <t>https://www.commcarehq.org/a/caris-test/reports/form_data/91411058-b120-4e1a-9f1e-7d8af06dbf2e/</t>
        </is>
      </c>
      <c r="AE91" t="inlineStr">
        <is>
          <t>---</t>
        </is>
      </c>
      <c r="AF91" t="inlineStr">
        <is>
          <t>3c5a623af057e23a32ae4000_29636</t>
        </is>
      </c>
      <c r="AG91" t="inlineStr">
        <is>
          <t>OK</t>
        </is>
      </c>
      <c r="AH91" t="inlineStr">
        <is>
          <t>2025-01-10 22:02:35</t>
        </is>
      </c>
      <c r="AI91" t="inlineStr">
        <is>
          <t>3964b2205a0f20868524be13aab0b786</t>
        </is>
      </c>
      <c r="AJ91" t="inlineStr">
        <is>
          <t>2025-01-09</t>
        </is>
      </c>
      <c r="AK91" t="inlineStr">
        <is>
          <t>3</t>
        </is>
      </c>
      <c r="AL91" t="inlineStr">
        <is>
          <t>---</t>
        </is>
      </c>
      <c r="AM91" t="inlineStr">
        <is>
          <t>0</t>
        </is>
      </c>
      <c r="AN91" t="inlineStr">
        <is>
          <t>---</t>
        </is>
      </c>
      <c r="AO91" t="inlineStr">
        <is>
          <t>1</t>
        </is>
      </c>
      <c r="AP91" t="inlineStr">
        <is>
          <t>1</t>
        </is>
      </c>
      <c r="AQ91" t="inlineStr"/>
      <c r="AR91" t="inlineStr"/>
      <c r="AS91" t="inlineStr"/>
      <c r="AT91" t="inlineStr"/>
      <c r="AU91" t="inlineStr">
        <is>
          <t>---</t>
        </is>
      </c>
      <c r="AV91" t="inlineStr">
        <is>
          <t>---</t>
        </is>
      </c>
      <c r="AW91" t="inlineStr">
        <is>
          <t>---</t>
        </is>
      </c>
      <c r="AX91" t="inlineStr">
        <is>
          <t>---</t>
        </is>
      </c>
      <c r="AY91" t="inlineStr">
        <is>
          <t>---</t>
        </is>
      </c>
      <c r="AZ91" t="inlineStr">
        <is>
          <t>---</t>
        </is>
      </c>
      <c r="BA91" t="inlineStr">
        <is>
          <t>3964b2205a0f20868524be13aab0b786</t>
        </is>
      </c>
      <c r="BB91" t="inlineStr">
        <is>
          <t>http://openrosa.org/formdesigner/0B48E039-1E80-49A7-AC24-732B6E788E39</t>
        </is>
      </c>
      <c r="BC91" t="inlineStr">
        <is>
          <t>Ration et autres visites</t>
        </is>
      </c>
      <c r="BD91" t="inlineStr">
        <is>
          <t>CommCare Android, version "2.54.1"(467561). App v15929. CommCare Version 2.54.1. Build 467561, built on: 2024-10-25</t>
        </is>
      </c>
      <c r="BE91" t="inlineStr">
        <is>
          <t>commcare_8bfa4fa8-c694-426a-969e-07ff9318179f</t>
        </is>
      </c>
      <c r="BF91" t="inlineStr">
        <is>
          <t>19.4719813 -72.6707369 -0.51 9.5</t>
        </is>
      </c>
      <c r="BG91" t="inlineStr">
        <is>
          <t>f13d8149fc6d39ebe86af18272310ff9</t>
        </is>
      </c>
      <c r="BH91" t="inlineStr">
        <is>
          <t>30258f4a77704b55a9a2714350441cbb</t>
        </is>
      </c>
      <c r="BI91" t="inlineStr">
        <is>
          <t>15246</t>
        </is>
      </c>
      <c r="BJ91" t="inlineStr">
        <is>
          <t>XFormInstance</t>
        </is>
      </c>
      <c r="BK91" t="inlineStr">
        <is>
          <t>b5efc91ccf9511efb81ff7a39a18eb0c</t>
        </is>
      </c>
      <c r="BL91" t="b">
        <v>0</v>
      </c>
      <c r="BM91" t="inlineStr">
        <is>
          <t>---</t>
        </is>
      </c>
      <c r="BN91" t="inlineStr">
        <is>
          <t>200.113.214.155</t>
        </is>
      </c>
      <c r="BO91" t="inlineStr">
        <is>
          <t>Sandy Jean Charles</t>
        </is>
      </c>
    </row>
    <row r="92">
      <c r="A92" t="inlineStr">
        <is>
          <t>90</t>
        </is>
      </c>
      <c r="B92" t="inlineStr">
        <is>
          <t>c129076c-a40b-41d1-b96f-0c7fe25d41f8</t>
        </is>
      </c>
      <c r="C92" t="inlineStr">
        <is>
          <t>2025-01-09</t>
        </is>
      </c>
      <c r="D92" t="inlineStr">
        <is>
          <t>3</t>
        </is>
      </c>
      <c r="E92" t="inlineStr">
        <is>
          <t>---</t>
        </is>
      </c>
      <c r="F92" t="inlineStr">
        <is>
          <t>1</t>
        </is>
      </c>
      <c r="G92" t="inlineStr">
        <is>
          <t>---</t>
        </is>
      </c>
      <c r="H92" t="inlineStr">
        <is>
          <t>1</t>
        </is>
      </c>
      <c r="I92" t="inlineStr">
        <is>
          <t>1</t>
        </is>
      </c>
      <c r="J92" t="inlineStr">
        <is>
          <t>1</t>
        </is>
      </c>
      <c r="K92" t="inlineStr">
        <is>
          <t>---</t>
        </is>
      </c>
      <c r="L92" t="inlineStr">
        <is>
          <t>---</t>
        </is>
      </c>
      <c r="M92" t="inlineStr">
        <is>
          <t>---</t>
        </is>
      </c>
      <c r="N92" t="inlineStr">
        <is>
          <t>---</t>
        </is>
      </c>
      <c r="O92" t="inlineStr">
        <is>
          <t>---</t>
        </is>
      </c>
      <c r="P92" t="inlineStr">
        <is>
          <t>---</t>
        </is>
      </c>
      <c r="Q92" t="inlineStr">
        <is>
          <t>---</t>
        </is>
      </c>
      <c r="R92" t="inlineStr"/>
      <c r="S92" t="inlineStr"/>
      <c r="T92" t="inlineStr"/>
      <c r="U92" t="inlineStr"/>
      <c r="V92" t="inlineStr"/>
      <c r="W92" t="inlineStr"/>
      <c r="X92" t="inlineStr">
        <is>
          <t>GON/CSKS/ST00485</t>
        </is>
      </c>
      <c r="Y92" t="inlineStr">
        <is>
          <t>GON/CSKS/ST00485</t>
        </is>
      </c>
      <c r="Z92" t="inlineStr">
        <is>
          <t>2025-01-10 22:03:19</t>
        </is>
      </c>
      <c r="AA92" t="inlineStr">
        <is>
          <t>2025-01-10 22:03:03</t>
        </is>
      </c>
      <c r="AB92" t="inlineStr">
        <is>
          <t>6dorena</t>
        </is>
      </c>
      <c r="AC92" t="inlineStr">
        <is>
          <t>2025-01-10 21:03:39</t>
        </is>
      </c>
      <c r="AD92" s="1" t="inlineStr">
        <is>
          <t>https://www.commcarehq.org/a/caris-test/reports/form_data/c129076c-a40b-41d1-b96f-0c7fe25d41f8/</t>
        </is>
      </c>
      <c r="AE92" t="inlineStr">
        <is>
          <t>---</t>
        </is>
      </c>
      <c r="AF92" t="inlineStr">
        <is>
          <t>3c5a623af057e23a32ae4000_17491</t>
        </is>
      </c>
      <c r="AG92" t="inlineStr">
        <is>
          <t>OK</t>
        </is>
      </c>
      <c r="AH92" t="inlineStr">
        <is>
          <t>2025-01-10 22:03:19</t>
        </is>
      </c>
      <c r="AI92" t="inlineStr">
        <is>
          <t>3964b2205a0f20868524be13aab0b786</t>
        </is>
      </c>
      <c r="AJ92" t="inlineStr">
        <is>
          <t>2025-01-09</t>
        </is>
      </c>
      <c r="AK92" t="inlineStr">
        <is>
          <t>3</t>
        </is>
      </c>
      <c r="AL92" t="inlineStr">
        <is>
          <t>---</t>
        </is>
      </c>
      <c r="AM92" t="inlineStr">
        <is>
          <t>1</t>
        </is>
      </c>
      <c r="AN92" t="inlineStr">
        <is>
          <t>---</t>
        </is>
      </c>
      <c r="AO92" t="inlineStr">
        <is>
          <t>1</t>
        </is>
      </c>
      <c r="AP92" t="inlineStr">
        <is>
          <t>1</t>
        </is>
      </c>
      <c r="AQ92" t="inlineStr"/>
      <c r="AR92" t="inlineStr"/>
      <c r="AS92" t="inlineStr"/>
      <c r="AT92" t="inlineStr"/>
      <c r="AU92" t="inlineStr">
        <is>
          <t>---</t>
        </is>
      </c>
      <c r="AV92" t="inlineStr">
        <is>
          <t>---</t>
        </is>
      </c>
      <c r="AW92" t="inlineStr">
        <is>
          <t>---</t>
        </is>
      </c>
      <c r="AX92" t="inlineStr">
        <is>
          <t>---</t>
        </is>
      </c>
      <c r="AY92" t="inlineStr">
        <is>
          <t>---</t>
        </is>
      </c>
      <c r="AZ92" t="inlineStr">
        <is>
          <t>---</t>
        </is>
      </c>
      <c r="BA92" t="inlineStr">
        <is>
          <t>3964b2205a0f20868524be13aab0b786</t>
        </is>
      </c>
      <c r="BB92" t="inlineStr">
        <is>
          <t>http://openrosa.org/formdesigner/0B48E039-1E80-49A7-AC24-732B6E788E39</t>
        </is>
      </c>
      <c r="BC92" t="inlineStr">
        <is>
          <t>Ration et autres visites</t>
        </is>
      </c>
      <c r="BD92" t="inlineStr">
        <is>
          <t>CommCare Android, version "2.54.1"(467561). App v15929. CommCare Version 2.54.1. Build 467561, built on: 2024-10-25</t>
        </is>
      </c>
      <c r="BE92" t="inlineStr">
        <is>
          <t>commcare_8bfa4fa8-c694-426a-969e-07ff9318179f</t>
        </is>
      </c>
      <c r="BF92" t="inlineStr">
        <is>
          <t>19.4720339 -72.6707163 -0.51 9.66</t>
        </is>
      </c>
      <c r="BG92" t="inlineStr">
        <is>
          <t>f13d8149fc6d39ebe86af18272310ff9</t>
        </is>
      </c>
      <c r="BH92" t="inlineStr">
        <is>
          <t>30258f4a77704b55a9a2714350441cbb</t>
        </is>
      </c>
      <c r="BI92" t="inlineStr">
        <is>
          <t>15246</t>
        </is>
      </c>
      <c r="BJ92" t="inlineStr">
        <is>
          <t>XFormInstance</t>
        </is>
      </c>
      <c r="BK92" t="inlineStr">
        <is>
          <t>b5efc91ccf9511efb81ff7a39a18eb0c</t>
        </is>
      </c>
      <c r="BL92" t="b">
        <v>0</v>
      </c>
      <c r="BM92" t="inlineStr">
        <is>
          <t>---</t>
        </is>
      </c>
      <c r="BN92" t="inlineStr">
        <is>
          <t>200.113.214.155</t>
        </is>
      </c>
      <c r="BO92" t="inlineStr">
        <is>
          <t>SHAELDINE JEAN</t>
        </is>
      </c>
    </row>
    <row r="93">
      <c r="A93" t="inlineStr">
        <is>
          <t>91</t>
        </is>
      </c>
      <c r="B93" t="inlineStr">
        <is>
          <t>487dd1ae-d417-4558-a349-49c43bf1cc15</t>
        </is>
      </c>
      <c r="C93" t="inlineStr">
        <is>
          <t>2025-01-09</t>
        </is>
      </c>
      <c r="D93" t="inlineStr">
        <is>
          <t>3</t>
        </is>
      </c>
      <c r="E93" t="inlineStr">
        <is>
          <t>---</t>
        </is>
      </c>
      <c r="F93" t="inlineStr">
        <is>
          <t>0</t>
        </is>
      </c>
      <c r="G93" t="inlineStr">
        <is>
          <t>---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---</t>
        </is>
      </c>
      <c r="L93" t="inlineStr">
        <is>
          <t>---</t>
        </is>
      </c>
      <c r="M93" t="inlineStr">
        <is>
          <t>---</t>
        </is>
      </c>
      <c r="N93" t="inlineStr">
        <is>
          <t>---</t>
        </is>
      </c>
      <c r="O93" t="inlineStr">
        <is>
          <t>---</t>
        </is>
      </c>
      <c r="P93" t="inlineStr">
        <is>
          <t>---</t>
        </is>
      </c>
      <c r="Q93" t="inlineStr">
        <is>
          <t>---</t>
        </is>
      </c>
      <c r="R93" t="inlineStr"/>
      <c r="S93" t="inlineStr"/>
      <c r="T93" t="inlineStr"/>
      <c r="U93" t="inlineStr"/>
      <c r="V93" t="inlineStr"/>
      <c r="W93" t="inlineStr"/>
      <c r="X93" t="inlineStr">
        <is>
          <t>GON/CSKS/ST01178</t>
        </is>
      </c>
      <c r="Y93" t="inlineStr">
        <is>
          <t>GON/CSKS/ST01178</t>
        </is>
      </c>
      <c r="Z93" t="inlineStr">
        <is>
          <t>2025-01-10 22:03:49</t>
        </is>
      </c>
      <c r="AA93" t="inlineStr">
        <is>
          <t>2025-01-10 22:03:35</t>
        </is>
      </c>
      <c r="AB93" t="inlineStr">
        <is>
          <t>6dorena</t>
        </is>
      </c>
      <c r="AC93" t="inlineStr">
        <is>
          <t>2025-01-10 21:04:09</t>
        </is>
      </c>
      <c r="AD93" s="1" t="inlineStr">
        <is>
          <t>https://www.commcarehq.org/a/caris-test/reports/form_data/487dd1ae-d417-4558-a349-49c43bf1cc15/</t>
        </is>
      </c>
      <c r="AE93" t="inlineStr">
        <is>
          <t>---</t>
        </is>
      </c>
      <c r="AF93" t="inlineStr">
        <is>
          <t>3c5a623af057e23a32ae4000_28349</t>
        </is>
      </c>
      <c r="AG93" t="inlineStr">
        <is>
          <t>OK</t>
        </is>
      </c>
      <c r="AH93" t="inlineStr">
        <is>
          <t>2025-01-10 22:03:49</t>
        </is>
      </c>
      <c r="AI93" t="inlineStr">
        <is>
          <t>3964b2205a0f20868524be13aab0b786</t>
        </is>
      </c>
      <c r="AJ93" t="inlineStr">
        <is>
          <t>2025-01-09</t>
        </is>
      </c>
      <c r="AK93" t="inlineStr">
        <is>
          <t>3</t>
        </is>
      </c>
      <c r="AL93" t="inlineStr">
        <is>
          <t>---</t>
        </is>
      </c>
      <c r="AM93" t="inlineStr">
        <is>
          <t>0</t>
        </is>
      </c>
      <c r="AN93" t="inlineStr">
        <is>
          <t>---</t>
        </is>
      </c>
      <c r="AO93" t="inlineStr">
        <is>
          <t>1</t>
        </is>
      </c>
      <c r="AP93" t="inlineStr">
        <is>
          <t>1</t>
        </is>
      </c>
      <c r="AQ93" t="inlineStr"/>
      <c r="AR93" t="inlineStr"/>
      <c r="AS93" t="inlineStr"/>
      <c r="AT93" t="inlineStr"/>
      <c r="AU93" t="inlineStr">
        <is>
          <t>---</t>
        </is>
      </c>
      <c r="AV93" t="inlineStr">
        <is>
          <t>---</t>
        </is>
      </c>
      <c r="AW93" t="inlineStr">
        <is>
          <t>---</t>
        </is>
      </c>
      <c r="AX93" t="inlineStr">
        <is>
          <t>---</t>
        </is>
      </c>
      <c r="AY93" t="inlineStr">
        <is>
          <t>---</t>
        </is>
      </c>
      <c r="AZ93" t="inlineStr">
        <is>
          <t>---</t>
        </is>
      </c>
      <c r="BA93" t="inlineStr">
        <is>
          <t>3964b2205a0f20868524be13aab0b786</t>
        </is>
      </c>
      <c r="BB93" t="inlineStr">
        <is>
          <t>http://openrosa.org/formdesigner/0B48E039-1E80-49A7-AC24-732B6E788E39</t>
        </is>
      </c>
      <c r="BC93" t="inlineStr">
        <is>
          <t>Ration et autres visites</t>
        </is>
      </c>
      <c r="BD93" t="inlineStr">
        <is>
          <t>CommCare Android, version "2.54.1"(467561). App v15929. CommCare Version 2.54.1. Build 467561, built on: 2024-10-25</t>
        </is>
      </c>
      <c r="BE93" t="inlineStr">
        <is>
          <t>commcare_8bfa4fa8-c694-426a-969e-07ff9318179f</t>
        </is>
      </c>
      <c r="BF93" t="inlineStr">
        <is>
          <t>19.4720805 -72.6707348 -0.51 10.0</t>
        </is>
      </c>
      <c r="BG93" t="inlineStr">
        <is>
          <t>f13d8149fc6d39ebe86af18272310ff9</t>
        </is>
      </c>
      <c r="BH93" t="inlineStr">
        <is>
          <t>30258f4a77704b55a9a2714350441cbb</t>
        </is>
      </c>
      <c r="BI93" t="inlineStr">
        <is>
          <t>15246</t>
        </is>
      </c>
      <c r="BJ93" t="inlineStr">
        <is>
          <t>XFormInstance</t>
        </is>
      </c>
      <c r="BK93" t="inlineStr">
        <is>
          <t>b5efc91ccf9511efb81ff7a39a18eb0c</t>
        </is>
      </c>
      <c r="BL93" t="b">
        <v>0</v>
      </c>
      <c r="BM93" t="inlineStr">
        <is>
          <t>---</t>
        </is>
      </c>
      <c r="BN93" t="inlineStr">
        <is>
          <t>200.113.214.234</t>
        </is>
      </c>
      <c r="BO93" t="inlineStr">
        <is>
          <t>Micaben Justin</t>
        </is>
      </c>
    </row>
    <row r="94">
      <c r="A94" t="inlineStr">
        <is>
          <t>92</t>
        </is>
      </c>
      <c r="B94" t="inlineStr">
        <is>
          <t>8ebfefe7-4701-4cf8-90c5-6cb91e237856</t>
        </is>
      </c>
      <c r="C94" t="inlineStr">
        <is>
          <t>2025-01-09</t>
        </is>
      </c>
      <c r="D94" t="inlineStr">
        <is>
          <t>3</t>
        </is>
      </c>
      <c r="E94" t="inlineStr">
        <is>
          <t>---</t>
        </is>
      </c>
      <c r="F94" t="inlineStr">
        <is>
          <t>1</t>
        </is>
      </c>
      <c r="G94" t="inlineStr">
        <is>
          <t>---</t>
        </is>
      </c>
      <c r="H94" t="inlineStr">
        <is>
          <t>1</t>
        </is>
      </c>
      <c r="I94" t="inlineStr">
        <is>
          <t>1</t>
        </is>
      </c>
      <c r="J94" t="inlineStr">
        <is>
          <t>1</t>
        </is>
      </c>
      <c r="K94" t="inlineStr">
        <is>
          <t>---</t>
        </is>
      </c>
      <c r="L94" t="inlineStr">
        <is>
          <t>---</t>
        </is>
      </c>
      <c r="M94" t="inlineStr">
        <is>
          <t>---</t>
        </is>
      </c>
      <c r="N94" t="inlineStr">
        <is>
          <t>---</t>
        </is>
      </c>
      <c r="O94" t="inlineStr">
        <is>
          <t>---</t>
        </is>
      </c>
      <c r="P94" t="inlineStr">
        <is>
          <t>---</t>
        </is>
      </c>
      <c r="Q94" t="inlineStr">
        <is>
          <t>---</t>
        </is>
      </c>
      <c r="R94" t="inlineStr"/>
      <c r="S94" t="inlineStr"/>
      <c r="T94" t="inlineStr"/>
      <c r="U94" t="inlineStr"/>
      <c r="V94" t="inlineStr"/>
      <c r="W94" t="inlineStr"/>
      <c r="X94" t="inlineStr">
        <is>
          <t>GON/CSKS/ST02243</t>
        </is>
      </c>
      <c r="Y94" t="inlineStr">
        <is>
          <t>GON/CSKS/ST02243</t>
        </is>
      </c>
      <c r="Z94" t="inlineStr">
        <is>
          <t>2025-01-10 22:04:27</t>
        </is>
      </c>
      <c r="AA94" t="inlineStr">
        <is>
          <t>2025-01-10 22:04:10</t>
        </is>
      </c>
      <c r="AB94" t="inlineStr">
        <is>
          <t>6dorena</t>
        </is>
      </c>
      <c r="AC94" t="inlineStr">
        <is>
          <t>2025-01-10 21:04:46</t>
        </is>
      </c>
      <c r="AD94" s="1" t="inlineStr">
        <is>
          <t>https://www.commcarehq.org/a/caris-test/reports/form_data/8ebfefe7-4701-4cf8-90c5-6cb91e237856/</t>
        </is>
      </c>
      <c r="AE94" t="inlineStr">
        <is>
          <t>---</t>
        </is>
      </c>
      <c r="AF94" t="inlineStr">
        <is>
          <t>3c5a623af057e23a32ae4000_71231</t>
        </is>
      </c>
      <c r="AG94" t="inlineStr">
        <is>
          <t>OK</t>
        </is>
      </c>
      <c r="AH94" t="inlineStr">
        <is>
          <t>2025-01-10 22:04:27</t>
        </is>
      </c>
      <c r="AI94" t="inlineStr">
        <is>
          <t>3964b2205a0f20868524be13aab0b786</t>
        </is>
      </c>
      <c r="AJ94" t="inlineStr">
        <is>
          <t>2025-01-09</t>
        </is>
      </c>
      <c r="AK94" t="inlineStr">
        <is>
          <t>3</t>
        </is>
      </c>
      <c r="AL94" t="inlineStr">
        <is>
          <t>---</t>
        </is>
      </c>
      <c r="AM94" t="inlineStr">
        <is>
          <t>1</t>
        </is>
      </c>
      <c r="AN94" t="inlineStr">
        <is>
          <t>---</t>
        </is>
      </c>
      <c r="AO94" t="inlineStr">
        <is>
          <t>1</t>
        </is>
      </c>
      <c r="AP94" t="inlineStr">
        <is>
          <t>1</t>
        </is>
      </c>
      <c r="AQ94" t="inlineStr"/>
      <c r="AR94" t="inlineStr"/>
      <c r="AS94" t="inlineStr"/>
      <c r="AT94" t="inlineStr"/>
      <c r="AU94" t="inlineStr">
        <is>
          <t>---</t>
        </is>
      </c>
      <c r="AV94" t="inlineStr">
        <is>
          <t>---</t>
        </is>
      </c>
      <c r="AW94" t="inlineStr">
        <is>
          <t>---</t>
        </is>
      </c>
      <c r="AX94" t="inlineStr">
        <is>
          <t>---</t>
        </is>
      </c>
      <c r="AY94" t="inlineStr">
        <is>
          <t>---</t>
        </is>
      </c>
      <c r="AZ94" t="inlineStr">
        <is>
          <t>---</t>
        </is>
      </c>
      <c r="BA94" t="inlineStr">
        <is>
          <t>3964b2205a0f20868524be13aab0b786</t>
        </is>
      </c>
      <c r="BB94" t="inlineStr">
        <is>
          <t>http://openrosa.org/formdesigner/0B48E039-1E80-49A7-AC24-732B6E788E39</t>
        </is>
      </c>
      <c r="BC94" t="inlineStr">
        <is>
          <t>Ration et autres visites</t>
        </is>
      </c>
      <c r="BD94" t="inlineStr">
        <is>
          <t>CommCare Android, version "2.54.1"(467561). App v15929. CommCare Version 2.54.1. Build 467561, built on: 2024-10-25</t>
        </is>
      </c>
      <c r="BE94" t="inlineStr">
        <is>
          <t>commcare_8bfa4fa8-c694-426a-969e-07ff9318179f</t>
        </is>
      </c>
      <c r="BF94" t="inlineStr">
        <is>
          <t>19.4720121 -72.6707695 -0.51 8.69</t>
        </is>
      </c>
      <c r="BG94" t="inlineStr">
        <is>
          <t>f13d8149fc6d39ebe86af18272310ff9</t>
        </is>
      </c>
      <c r="BH94" t="inlineStr">
        <is>
          <t>30258f4a77704b55a9a2714350441cbb</t>
        </is>
      </c>
      <c r="BI94" t="inlineStr">
        <is>
          <t>15246</t>
        </is>
      </c>
      <c r="BJ94" t="inlineStr">
        <is>
          <t>XFormInstance</t>
        </is>
      </c>
      <c r="BK94" t="inlineStr">
        <is>
          <t>b5efc91ccf9511efb81ff7a39a18eb0c</t>
        </is>
      </c>
      <c r="BL94" t="b">
        <v>0</v>
      </c>
      <c r="BM94" t="inlineStr">
        <is>
          <t>---</t>
        </is>
      </c>
      <c r="BN94" t="inlineStr">
        <is>
          <t>200.113.214.234</t>
        </is>
      </c>
      <c r="BO94" t="inlineStr">
        <is>
          <t>Kenley Zamor</t>
        </is>
      </c>
    </row>
    <row r="95">
      <c r="A95" t="inlineStr">
        <is>
          <t>93</t>
        </is>
      </c>
      <c r="B95" t="inlineStr">
        <is>
          <t>3f5f99f0-00bc-431e-8ded-df8edb1d8c2f</t>
        </is>
      </c>
      <c r="C95" t="inlineStr">
        <is>
          <t>2025-01-09</t>
        </is>
      </c>
      <c r="D95" t="inlineStr">
        <is>
          <t>3</t>
        </is>
      </c>
      <c r="E95" t="inlineStr">
        <is>
          <t>---</t>
        </is>
      </c>
      <c r="F95" t="inlineStr">
        <is>
          <t>1</t>
        </is>
      </c>
      <c r="G95" t="inlineStr">
        <is>
          <t>---</t>
        </is>
      </c>
      <c r="H95" t="inlineStr">
        <is>
          <t>1</t>
        </is>
      </c>
      <c r="I95" t="inlineStr">
        <is>
          <t>1</t>
        </is>
      </c>
      <c r="J95" t="inlineStr">
        <is>
          <t>1</t>
        </is>
      </c>
      <c r="K95" t="inlineStr">
        <is>
          <t>---</t>
        </is>
      </c>
      <c r="L95" t="inlineStr">
        <is>
          <t>---</t>
        </is>
      </c>
      <c r="M95" t="inlineStr">
        <is>
          <t>---</t>
        </is>
      </c>
      <c r="N95" t="inlineStr">
        <is>
          <t>---</t>
        </is>
      </c>
      <c r="O95" t="inlineStr">
        <is>
          <t>---</t>
        </is>
      </c>
      <c r="P95" t="inlineStr">
        <is>
          <t>---</t>
        </is>
      </c>
      <c r="Q95" t="inlineStr">
        <is>
          <t>---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GON/CSKS/ST01115</t>
        </is>
      </c>
      <c r="Y95" t="inlineStr">
        <is>
          <t>GON/CSKS/ST01115</t>
        </is>
      </c>
      <c r="Z95" t="inlineStr">
        <is>
          <t>2025-01-10 22:04:56</t>
        </is>
      </c>
      <c r="AA95" t="inlineStr">
        <is>
          <t>2025-01-10 22:04:42</t>
        </is>
      </c>
      <c r="AB95" t="inlineStr">
        <is>
          <t>6dorena</t>
        </is>
      </c>
      <c r="AC95" t="inlineStr">
        <is>
          <t>2025-01-10 21:05:15</t>
        </is>
      </c>
      <c r="AD95" s="1" t="inlineStr">
        <is>
          <t>https://www.commcarehq.org/a/caris-test/reports/form_data/3f5f99f0-00bc-431e-8ded-df8edb1d8c2f/</t>
        </is>
      </c>
      <c r="AE95" t="inlineStr">
        <is>
          <t>---</t>
        </is>
      </c>
      <c r="AF95" t="inlineStr">
        <is>
          <t>3c5a623af057e23a32ae4000_27073</t>
        </is>
      </c>
      <c r="AG95" t="inlineStr">
        <is>
          <t>OK</t>
        </is>
      </c>
      <c r="AH95" t="inlineStr">
        <is>
          <t>2025-01-10 22:04:56</t>
        </is>
      </c>
      <c r="AI95" t="inlineStr">
        <is>
          <t>3964b2205a0f20868524be13aab0b786</t>
        </is>
      </c>
      <c r="AJ95" t="inlineStr">
        <is>
          <t>2025-01-09</t>
        </is>
      </c>
      <c r="AK95" t="inlineStr">
        <is>
          <t>3</t>
        </is>
      </c>
      <c r="AL95" t="inlineStr">
        <is>
          <t>---</t>
        </is>
      </c>
      <c r="AM95" t="inlineStr">
        <is>
          <t>1</t>
        </is>
      </c>
      <c r="AN95" t="inlineStr">
        <is>
          <t>---</t>
        </is>
      </c>
      <c r="AO95" t="inlineStr">
        <is>
          <t>1</t>
        </is>
      </c>
      <c r="AP95" t="inlineStr">
        <is>
          <t>1</t>
        </is>
      </c>
      <c r="AQ95" t="inlineStr"/>
      <c r="AR95" t="inlineStr"/>
      <c r="AS95" t="inlineStr"/>
      <c r="AT95" t="inlineStr"/>
      <c r="AU95" t="inlineStr">
        <is>
          <t>---</t>
        </is>
      </c>
      <c r="AV95" t="inlineStr">
        <is>
          <t>---</t>
        </is>
      </c>
      <c r="AW95" t="inlineStr">
        <is>
          <t>---</t>
        </is>
      </c>
      <c r="AX95" t="inlineStr">
        <is>
          <t>---</t>
        </is>
      </c>
      <c r="AY95" t="inlineStr">
        <is>
          <t>---</t>
        </is>
      </c>
      <c r="AZ95" t="inlineStr">
        <is>
          <t>---</t>
        </is>
      </c>
      <c r="BA95" t="inlineStr">
        <is>
          <t>3964b2205a0f20868524be13aab0b786</t>
        </is>
      </c>
      <c r="BB95" t="inlineStr">
        <is>
          <t>http://openrosa.org/formdesigner/0B48E039-1E80-49A7-AC24-732B6E788E39</t>
        </is>
      </c>
      <c r="BC95" t="inlineStr">
        <is>
          <t>Ration et autres visites</t>
        </is>
      </c>
      <c r="BD95" t="inlineStr">
        <is>
          <t>CommCare Android, version "2.54.1"(467561). App v15929. CommCare Version 2.54.1. Build 467561, built on: 2024-10-25</t>
        </is>
      </c>
      <c r="BE95" t="inlineStr">
        <is>
          <t>commcare_8bfa4fa8-c694-426a-969e-07ff9318179f</t>
        </is>
      </c>
      <c r="BF95" t="inlineStr">
        <is>
          <t>19.4719909 -72.6707105 -0.51 9.58</t>
        </is>
      </c>
      <c r="BG95" t="inlineStr">
        <is>
          <t>f13d8149fc6d39ebe86af18272310ff9</t>
        </is>
      </c>
      <c r="BH95" t="inlineStr">
        <is>
          <t>30258f4a77704b55a9a2714350441cbb</t>
        </is>
      </c>
      <c r="BI95" t="inlineStr">
        <is>
          <t>15246</t>
        </is>
      </c>
      <c r="BJ95" t="inlineStr">
        <is>
          <t>XFormInstance</t>
        </is>
      </c>
      <c r="BK95" t="inlineStr">
        <is>
          <t>b5efc91ccf9511efb81ff7a39a18eb0c</t>
        </is>
      </c>
      <c r="BL95" t="b">
        <v>0</v>
      </c>
      <c r="BM95" t="inlineStr">
        <is>
          <t>---</t>
        </is>
      </c>
      <c r="BN95" t="inlineStr">
        <is>
          <t>200.113.214.234</t>
        </is>
      </c>
      <c r="BO95" t="inlineStr">
        <is>
          <t>Regidson / Regison Joseph</t>
        </is>
      </c>
    </row>
    <row r="96">
      <c r="A96" t="inlineStr">
        <is>
          <t>94</t>
        </is>
      </c>
      <c r="B96" t="inlineStr">
        <is>
          <t>c53a54cd-3371-454a-b599-6627bda59fc5</t>
        </is>
      </c>
      <c r="C96" t="inlineStr">
        <is>
          <t>2025-01-09</t>
        </is>
      </c>
      <c r="D96" t="inlineStr">
        <is>
          <t>3</t>
        </is>
      </c>
      <c r="E96" t="inlineStr">
        <is>
          <t>---</t>
        </is>
      </c>
      <c r="F96" t="inlineStr">
        <is>
          <t>0</t>
        </is>
      </c>
      <c r="G96" t="inlineStr">
        <is>
          <t>---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---</t>
        </is>
      </c>
      <c r="L96" t="inlineStr">
        <is>
          <t>---</t>
        </is>
      </c>
      <c r="M96" t="inlineStr">
        <is>
          <t>---</t>
        </is>
      </c>
      <c r="N96" t="inlineStr">
        <is>
          <t>---</t>
        </is>
      </c>
      <c r="O96" t="inlineStr">
        <is>
          <t>---</t>
        </is>
      </c>
      <c r="P96" t="inlineStr">
        <is>
          <t>---</t>
        </is>
      </c>
      <c r="Q96" t="inlineStr">
        <is>
          <t>---</t>
        </is>
      </c>
      <c r="R96" t="inlineStr"/>
      <c r="S96" t="inlineStr"/>
      <c r="T96" t="inlineStr"/>
      <c r="U96" t="inlineStr"/>
      <c r="V96" t="inlineStr"/>
      <c r="W96" t="inlineStr"/>
      <c r="X96" t="inlineStr">
        <is>
          <t>GON/CSKS/ST01939</t>
        </is>
      </c>
      <c r="Y96" t="inlineStr">
        <is>
          <t>GON/CSKS/ST01939</t>
        </is>
      </c>
      <c r="Z96" t="inlineStr">
        <is>
          <t>2025-01-10 22:05:25</t>
        </is>
      </c>
      <c r="AA96" t="inlineStr">
        <is>
          <t>2025-01-10 22:05:14</t>
        </is>
      </c>
      <c r="AB96" t="inlineStr">
        <is>
          <t>6dorena</t>
        </is>
      </c>
      <c r="AC96" t="inlineStr">
        <is>
          <t>2025-01-10 21:05:44</t>
        </is>
      </c>
      <c r="AD96" s="1" t="inlineStr">
        <is>
          <t>https://www.commcarehq.org/a/caris-test/reports/form_data/c53a54cd-3371-454a-b599-6627bda59fc5/</t>
        </is>
      </c>
      <c r="AE96" t="inlineStr">
        <is>
          <t>---</t>
        </is>
      </c>
      <c r="AF96" t="inlineStr">
        <is>
          <t>3c5a623af057e23a32ae4000_45672</t>
        </is>
      </c>
      <c r="AG96" t="inlineStr">
        <is>
          <t>OK</t>
        </is>
      </c>
      <c r="AH96" t="inlineStr">
        <is>
          <t>2025-01-10 22:05:25</t>
        </is>
      </c>
      <c r="AI96" t="inlineStr">
        <is>
          <t>3964b2205a0f20868524be13aab0b786</t>
        </is>
      </c>
      <c r="AJ96" t="inlineStr">
        <is>
          <t>2025-01-09</t>
        </is>
      </c>
      <c r="AK96" t="inlineStr">
        <is>
          <t>3</t>
        </is>
      </c>
      <c r="AL96" t="inlineStr">
        <is>
          <t>---</t>
        </is>
      </c>
      <c r="AM96" t="inlineStr">
        <is>
          <t>0</t>
        </is>
      </c>
      <c r="AN96" t="inlineStr">
        <is>
          <t>---</t>
        </is>
      </c>
      <c r="AO96" t="inlineStr">
        <is>
          <t>1</t>
        </is>
      </c>
      <c r="AP96" t="inlineStr">
        <is>
          <t>1</t>
        </is>
      </c>
      <c r="AQ96" t="inlineStr"/>
      <c r="AR96" t="inlineStr"/>
      <c r="AS96" t="inlineStr"/>
      <c r="AT96" t="inlineStr"/>
      <c r="AU96" t="inlineStr">
        <is>
          <t>---</t>
        </is>
      </c>
      <c r="AV96" t="inlineStr">
        <is>
          <t>---</t>
        </is>
      </c>
      <c r="AW96" t="inlineStr">
        <is>
          <t>---</t>
        </is>
      </c>
      <c r="AX96" t="inlineStr">
        <is>
          <t>---</t>
        </is>
      </c>
      <c r="AY96" t="inlineStr">
        <is>
          <t>---</t>
        </is>
      </c>
      <c r="AZ96" t="inlineStr">
        <is>
          <t>---</t>
        </is>
      </c>
      <c r="BA96" t="inlineStr">
        <is>
          <t>3964b2205a0f20868524be13aab0b786</t>
        </is>
      </c>
      <c r="BB96" t="inlineStr">
        <is>
          <t>http://openrosa.org/formdesigner/0B48E039-1E80-49A7-AC24-732B6E788E39</t>
        </is>
      </c>
      <c r="BC96" t="inlineStr">
        <is>
          <t>Ration et autres visites</t>
        </is>
      </c>
      <c r="BD96" t="inlineStr">
        <is>
          <t>CommCare Android, version "2.54.1"(467561). App v15929. CommCare Version 2.54.1. Build 467561, built on: 2024-10-25</t>
        </is>
      </c>
      <c r="BE96" t="inlineStr">
        <is>
          <t>commcare_8bfa4fa8-c694-426a-969e-07ff9318179f</t>
        </is>
      </c>
      <c r="BF96" t="inlineStr">
        <is>
          <t>19.4720136 -72.6707209 -0.51 9.33</t>
        </is>
      </c>
      <c r="BG96" t="inlineStr">
        <is>
          <t>f13d8149fc6d39ebe86af18272310ff9</t>
        </is>
      </c>
      <c r="BH96" t="inlineStr">
        <is>
          <t>30258f4a77704b55a9a2714350441cbb</t>
        </is>
      </c>
      <c r="BI96" t="inlineStr">
        <is>
          <t>15246</t>
        </is>
      </c>
      <c r="BJ96" t="inlineStr">
        <is>
          <t>XFormInstance</t>
        </is>
      </c>
      <c r="BK96" t="inlineStr">
        <is>
          <t>b5efc91ccf9511efb81ff7a39a18eb0c</t>
        </is>
      </c>
      <c r="BL96" t="b">
        <v>0</v>
      </c>
      <c r="BM96" t="inlineStr">
        <is>
          <t>---</t>
        </is>
      </c>
      <c r="BN96" t="inlineStr">
        <is>
          <t>200.113.214.234</t>
        </is>
      </c>
      <c r="BO96" t="inlineStr">
        <is>
          <t>Quinsberley Arelus</t>
        </is>
      </c>
    </row>
    <row r="97">
      <c r="A97" t="inlineStr">
        <is>
          <t>95</t>
        </is>
      </c>
      <c r="B97" t="inlineStr">
        <is>
          <t>fa8a4ce5-3fc3-4697-9146-9b04a7dea2ed</t>
        </is>
      </c>
      <c r="C97" t="inlineStr">
        <is>
          <t>2025-01-09</t>
        </is>
      </c>
      <c r="D97" t="inlineStr">
        <is>
          <t>3</t>
        </is>
      </c>
      <c r="E97" t="inlineStr">
        <is>
          <t>---</t>
        </is>
      </c>
      <c r="F97" t="inlineStr">
        <is>
          <t>1</t>
        </is>
      </c>
      <c r="G97" t="inlineStr">
        <is>
          <t>---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---</t>
        </is>
      </c>
      <c r="L97" t="inlineStr">
        <is>
          <t>---</t>
        </is>
      </c>
      <c r="M97" t="inlineStr">
        <is>
          <t>---</t>
        </is>
      </c>
      <c r="N97" t="inlineStr">
        <is>
          <t>---</t>
        </is>
      </c>
      <c r="O97" t="inlineStr">
        <is>
          <t>---</t>
        </is>
      </c>
      <c r="P97" t="inlineStr">
        <is>
          <t>---</t>
        </is>
      </c>
      <c r="Q97" t="inlineStr">
        <is>
          <t>---</t>
        </is>
      </c>
      <c r="R97" t="inlineStr"/>
      <c r="S97" t="inlineStr"/>
      <c r="T97" t="inlineStr"/>
      <c r="U97" t="inlineStr"/>
      <c r="V97" t="inlineStr"/>
      <c r="W97" t="inlineStr"/>
      <c r="X97" t="inlineStr">
        <is>
          <t>GON/CSKS/00448</t>
        </is>
      </c>
      <c r="Y97" t="inlineStr">
        <is>
          <t>GON/CSKS/00448</t>
        </is>
      </c>
      <c r="Z97" t="inlineStr">
        <is>
          <t>2025-01-10 22:05:54</t>
        </is>
      </c>
      <c r="AA97" t="inlineStr">
        <is>
          <t>2025-01-10 22:05:42</t>
        </is>
      </c>
      <c r="AB97" t="inlineStr">
        <is>
          <t>6dorena</t>
        </is>
      </c>
      <c r="AC97" t="inlineStr">
        <is>
          <t>2025-01-10 21:06:13</t>
        </is>
      </c>
      <c r="AD97" s="1" t="inlineStr">
        <is>
          <t>https://www.commcarehq.org/a/caris-test/reports/form_data/fa8a4ce5-3fc3-4697-9146-9b04a7dea2ed/</t>
        </is>
      </c>
      <c r="AE97" t="inlineStr">
        <is>
          <t>---</t>
        </is>
      </c>
      <c r="AF97" t="inlineStr">
        <is>
          <t>4a60d049d2a34dbcadbf8d074a72a2d9</t>
        </is>
      </c>
      <c r="AG97" t="inlineStr">
        <is>
          <t>OK</t>
        </is>
      </c>
      <c r="AH97" t="inlineStr">
        <is>
          <t>2025-01-10 22:05:54</t>
        </is>
      </c>
      <c r="AI97" t="inlineStr">
        <is>
          <t>3964b2205a0f20868524be13aab0b786</t>
        </is>
      </c>
      <c r="AJ97" t="inlineStr">
        <is>
          <t>2025-01-09</t>
        </is>
      </c>
      <c r="AK97" t="inlineStr">
        <is>
          <t>3</t>
        </is>
      </c>
      <c r="AL97" t="inlineStr">
        <is>
          <t>---</t>
        </is>
      </c>
      <c r="AM97" t="inlineStr">
        <is>
          <t>1</t>
        </is>
      </c>
      <c r="AN97" t="inlineStr">
        <is>
          <t>---</t>
        </is>
      </c>
      <c r="AO97" t="inlineStr">
        <is>
          <t>1</t>
        </is>
      </c>
      <c r="AP97" t="inlineStr">
        <is>
          <t>1</t>
        </is>
      </c>
      <c r="AQ97" t="inlineStr"/>
      <c r="AR97" t="inlineStr"/>
      <c r="AS97" t="inlineStr"/>
      <c r="AT97" t="inlineStr"/>
      <c r="AU97" t="inlineStr">
        <is>
          <t>---</t>
        </is>
      </c>
      <c r="AV97" t="inlineStr">
        <is>
          <t>---</t>
        </is>
      </c>
      <c r="AW97" t="inlineStr">
        <is>
          <t>---</t>
        </is>
      </c>
      <c r="AX97" t="inlineStr">
        <is>
          <t>---</t>
        </is>
      </c>
      <c r="AY97" t="inlineStr">
        <is>
          <t>---</t>
        </is>
      </c>
      <c r="AZ97" t="inlineStr">
        <is>
          <t>---</t>
        </is>
      </c>
      <c r="BA97" t="inlineStr">
        <is>
          <t>3964b2205a0f20868524be13aab0b786</t>
        </is>
      </c>
      <c r="BB97" t="inlineStr">
        <is>
          <t>http://openrosa.org/formdesigner/0B48E039-1E80-49A7-AC24-732B6E788E39</t>
        </is>
      </c>
      <c r="BC97" t="inlineStr">
        <is>
          <t>Ration et autres visites</t>
        </is>
      </c>
      <c r="BD97" t="inlineStr">
        <is>
          <t>CommCare Android, version "2.54.1"(467561). App v15929. CommCare Version 2.54.1. Build 467561, built on: 2024-10-25</t>
        </is>
      </c>
      <c r="BE97" t="inlineStr">
        <is>
          <t>commcare_8bfa4fa8-c694-426a-969e-07ff9318179f</t>
        </is>
      </c>
      <c r="BF97" t="inlineStr">
        <is>
          <t>19.4720012 -72.6707391 -0.51 9.53</t>
        </is>
      </c>
      <c r="BG97" t="inlineStr">
        <is>
          <t>f13d8149fc6d39ebe86af18272310ff9</t>
        </is>
      </c>
      <c r="BH97" t="inlineStr">
        <is>
          <t>30258f4a77704b55a9a2714350441cbb</t>
        </is>
      </c>
      <c r="BI97" t="inlineStr">
        <is>
          <t>15246</t>
        </is>
      </c>
      <c r="BJ97" t="inlineStr">
        <is>
          <t>XFormInstance</t>
        </is>
      </c>
      <c r="BK97" t="inlineStr">
        <is>
          <t>b5efc91ccf9511efb81ff7a39a18eb0c</t>
        </is>
      </c>
      <c r="BL97" t="b">
        <v>0</v>
      </c>
      <c r="BM97" t="inlineStr">
        <is>
          <t>---</t>
        </is>
      </c>
      <c r="BN97" t="inlineStr">
        <is>
          <t>200.113.214.234</t>
        </is>
      </c>
      <c r="BO97" t="inlineStr">
        <is>
          <t>Clauderson Celira/Estilien</t>
        </is>
      </c>
    </row>
    <row r="98">
      <c r="A98" t="inlineStr">
        <is>
          <t>96</t>
        </is>
      </c>
      <c r="B98" t="inlineStr">
        <is>
          <t>43238986-e62f-4fba-854c-d2f77d524c56</t>
        </is>
      </c>
      <c r="C98" t="inlineStr">
        <is>
          <t>2025-01-09</t>
        </is>
      </c>
      <c r="D98" t="inlineStr">
        <is>
          <t>3</t>
        </is>
      </c>
      <c r="E98" t="inlineStr">
        <is>
          <t>---</t>
        </is>
      </c>
      <c r="F98" t="inlineStr">
        <is>
          <t>1</t>
        </is>
      </c>
      <c r="G98" t="inlineStr">
        <is>
          <t>---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---</t>
        </is>
      </c>
      <c r="L98" t="inlineStr">
        <is>
          <t>---</t>
        </is>
      </c>
      <c r="M98" t="inlineStr">
        <is>
          <t>---</t>
        </is>
      </c>
      <c r="N98" t="inlineStr">
        <is>
          <t>---</t>
        </is>
      </c>
      <c r="O98" t="inlineStr">
        <is>
          <t>---</t>
        </is>
      </c>
      <c r="P98" t="inlineStr">
        <is>
          <t>---</t>
        </is>
      </c>
      <c r="Q98" t="inlineStr">
        <is>
          <t>---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GON/CSKS/ST02650</t>
        </is>
      </c>
      <c r="Y98" t="inlineStr">
        <is>
          <t>GON/CSKS/ST02650</t>
        </is>
      </c>
      <c r="Z98" t="inlineStr">
        <is>
          <t>2025-01-10 22:06:35</t>
        </is>
      </c>
      <c r="AA98" t="inlineStr">
        <is>
          <t>2025-01-10 22:06:20</t>
        </is>
      </c>
      <c r="AB98" t="inlineStr">
        <is>
          <t>6dorena</t>
        </is>
      </c>
      <c r="AC98" t="inlineStr">
        <is>
          <t>2025-01-10 21:06:54</t>
        </is>
      </c>
      <c r="AD98" s="1" t="inlineStr">
        <is>
          <t>https://www.commcarehq.org/a/caris-test/reports/form_data/43238986-e62f-4fba-854c-d2f77d524c56/</t>
        </is>
      </c>
      <c r="AE98" t="inlineStr">
        <is>
          <t>---</t>
        </is>
      </c>
      <c r="AF98" t="inlineStr">
        <is>
          <t>3c5a623af057e23a32ae4000_135235</t>
        </is>
      </c>
      <c r="AG98" t="inlineStr">
        <is>
          <t>OK</t>
        </is>
      </c>
      <c r="AH98" t="inlineStr">
        <is>
          <t>2025-01-10 22:06:35</t>
        </is>
      </c>
      <c r="AI98" t="inlineStr">
        <is>
          <t>3964b2205a0f20868524be13aab0b786</t>
        </is>
      </c>
      <c r="AJ98" t="inlineStr">
        <is>
          <t>2025-01-09</t>
        </is>
      </c>
      <c r="AK98" t="inlineStr">
        <is>
          <t>3</t>
        </is>
      </c>
      <c r="AL98" t="inlineStr">
        <is>
          <t>---</t>
        </is>
      </c>
      <c r="AM98" t="inlineStr">
        <is>
          <t>1</t>
        </is>
      </c>
      <c r="AN98" t="inlineStr">
        <is>
          <t>---</t>
        </is>
      </c>
      <c r="AO98" t="inlineStr">
        <is>
          <t>1</t>
        </is>
      </c>
      <c r="AP98" t="inlineStr">
        <is>
          <t>1</t>
        </is>
      </c>
      <c r="AQ98" t="inlineStr"/>
      <c r="AR98" t="inlineStr"/>
      <c r="AS98" t="inlineStr"/>
      <c r="AT98" t="inlineStr"/>
      <c r="AU98" t="inlineStr">
        <is>
          <t>---</t>
        </is>
      </c>
      <c r="AV98" t="inlineStr">
        <is>
          <t>---</t>
        </is>
      </c>
      <c r="AW98" t="inlineStr">
        <is>
          <t>---</t>
        </is>
      </c>
      <c r="AX98" t="inlineStr">
        <is>
          <t>---</t>
        </is>
      </c>
      <c r="AY98" t="inlineStr">
        <is>
          <t>---</t>
        </is>
      </c>
      <c r="AZ98" t="inlineStr">
        <is>
          <t>---</t>
        </is>
      </c>
      <c r="BA98" t="inlineStr">
        <is>
          <t>3964b2205a0f20868524be13aab0b786</t>
        </is>
      </c>
      <c r="BB98" t="inlineStr">
        <is>
          <t>http://openrosa.org/formdesigner/0B48E039-1E80-49A7-AC24-732B6E788E39</t>
        </is>
      </c>
      <c r="BC98" t="inlineStr">
        <is>
          <t>Ration et autres visites</t>
        </is>
      </c>
      <c r="BD98" t="inlineStr">
        <is>
          <t>CommCare Android, version "2.54.1"(467561). App v15929. CommCare Version 2.54.1. Build 467561, built on: 2024-10-25</t>
        </is>
      </c>
      <c r="BE98" t="inlineStr">
        <is>
          <t>commcare_8bfa4fa8-c694-426a-969e-07ff9318179f</t>
        </is>
      </c>
      <c r="BF98" t="inlineStr">
        <is>
          <t>19.4720114 -72.6707538 -0.51 9.3</t>
        </is>
      </c>
      <c r="BG98" t="inlineStr">
        <is>
          <t>f13d8149fc6d39ebe86af18272310ff9</t>
        </is>
      </c>
      <c r="BH98" t="inlineStr">
        <is>
          <t>30258f4a77704b55a9a2714350441cbb</t>
        </is>
      </c>
      <c r="BI98" t="inlineStr">
        <is>
          <t>15246</t>
        </is>
      </c>
      <c r="BJ98" t="inlineStr">
        <is>
          <t>XFormInstance</t>
        </is>
      </c>
      <c r="BK98" t="inlineStr">
        <is>
          <t>b5efc91ccf9511efb81ff7a39a18eb0c</t>
        </is>
      </c>
      <c r="BL98" t="b">
        <v>0</v>
      </c>
      <c r="BM98" t="inlineStr">
        <is>
          <t>---</t>
        </is>
      </c>
      <c r="BN98" t="inlineStr">
        <is>
          <t>200.113.214.234</t>
        </is>
      </c>
      <c r="BO98" t="inlineStr">
        <is>
          <t>Augustin Youdeline</t>
        </is>
      </c>
    </row>
    <row r="99">
      <c r="A99" t="inlineStr">
        <is>
          <t>97</t>
        </is>
      </c>
      <c r="B99" t="inlineStr">
        <is>
          <t>cbb0e0de-fcc4-48b8-8af9-198b7654578e</t>
        </is>
      </c>
      <c r="C99" t="inlineStr">
        <is>
          <t>2025-01-09</t>
        </is>
      </c>
      <c r="D99" t="inlineStr">
        <is>
          <t>3</t>
        </is>
      </c>
      <c r="E99" t="inlineStr">
        <is>
          <t>---</t>
        </is>
      </c>
      <c r="F99" t="inlineStr">
        <is>
          <t>1</t>
        </is>
      </c>
      <c r="G99" t="inlineStr">
        <is>
          <t>---</t>
        </is>
      </c>
      <c r="H99" t="inlineStr">
        <is>
          <t>1</t>
        </is>
      </c>
      <c r="I99" t="inlineStr">
        <is>
          <t>1</t>
        </is>
      </c>
      <c r="J99" t="inlineStr"/>
      <c r="K99" t="inlineStr">
        <is>
          <t>---</t>
        </is>
      </c>
      <c r="L99" t="inlineStr">
        <is>
          <t>---</t>
        </is>
      </c>
      <c r="M99" t="inlineStr">
        <is>
          <t>---</t>
        </is>
      </c>
      <c r="N99" t="inlineStr">
        <is>
          <t>---</t>
        </is>
      </c>
      <c r="O99" t="inlineStr">
        <is>
          <t>---</t>
        </is>
      </c>
      <c r="P99" t="inlineStr">
        <is>
          <t>---</t>
        </is>
      </c>
      <c r="Q99" t="inlineStr">
        <is>
          <t>---</t>
        </is>
      </c>
      <c r="R99" t="inlineStr"/>
      <c r="S99" t="inlineStr"/>
      <c r="T99" t="inlineStr"/>
      <c r="U99" t="inlineStr"/>
      <c r="V99" t="inlineStr"/>
      <c r="W99" t="inlineStr"/>
      <c r="X99" t="inlineStr">
        <is>
          <t>GON/CSKS/ST00985</t>
        </is>
      </c>
      <c r="Y99" t="inlineStr">
        <is>
          <t>GON/CSKS/ST00985</t>
        </is>
      </c>
      <c r="Z99" t="inlineStr">
        <is>
          <t>2025-01-10 22:07:08</t>
        </is>
      </c>
      <c r="AA99" t="inlineStr">
        <is>
          <t>2025-01-10 22:06:52</t>
        </is>
      </c>
      <c r="AB99" t="inlineStr">
        <is>
          <t>6dorena</t>
        </is>
      </c>
      <c r="AC99" t="inlineStr">
        <is>
          <t>2025-01-10 21:07:27</t>
        </is>
      </c>
      <c r="AD99" s="1" t="inlineStr">
        <is>
          <t>https://www.commcarehq.org/a/caris-test/reports/form_data/cbb0e0de-fcc4-48b8-8af9-198b7654578e/</t>
        </is>
      </c>
      <c r="AE99" t="inlineStr">
        <is>
          <t>---</t>
        </is>
      </c>
      <c r="AF99" t="inlineStr">
        <is>
          <t>3c5a623af057e23a32ae4000_23485</t>
        </is>
      </c>
      <c r="AG99" t="inlineStr">
        <is>
          <t>OK</t>
        </is>
      </c>
      <c r="AH99" t="inlineStr">
        <is>
          <t>2025-01-10 22:07:08</t>
        </is>
      </c>
      <c r="AI99" t="inlineStr">
        <is>
          <t>3964b2205a0f20868524be13aab0b786</t>
        </is>
      </c>
      <c r="AJ99" t="inlineStr">
        <is>
          <t>2025-01-09</t>
        </is>
      </c>
      <c r="AK99" t="inlineStr">
        <is>
          <t>3</t>
        </is>
      </c>
      <c r="AL99" t="inlineStr">
        <is>
          <t>---</t>
        </is>
      </c>
      <c r="AM99" t="inlineStr">
        <is>
          <t>1</t>
        </is>
      </c>
      <c r="AN99" t="inlineStr">
        <is>
          <t>---</t>
        </is>
      </c>
      <c r="AO99" t="inlineStr">
        <is>
          <t>1</t>
        </is>
      </c>
      <c r="AP99" t="inlineStr">
        <is>
          <t>1</t>
        </is>
      </c>
      <c r="AQ99" t="inlineStr"/>
      <c r="AR99" t="inlineStr"/>
      <c r="AS99" t="inlineStr"/>
      <c r="AT99" t="inlineStr"/>
      <c r="AU99" t="inlineStr">
        <is>
          <t>---</t>
        </is>
      </c>
      <c r="AV99" t="inlineStr">
        <is>
          <t>---</t>
        </is>
      </c>
      <c r="AW99" t="inlineStr">
        <is>
          <t>---</t>
        </is>
      </c>
      <c r="AX99" t="inlineStr">
        <is>
          <t>---</t>
        </is>
      </c>
      <c r="AY99" t="inlineStr">
        <is>
          <t>---</t>
        </is>
      </c>
      <c r="AZ99" t="inlineStr">
        <is>
          <t>---</t>
        </is>
      </c>
      <c r="BA99" t="inlineStr">
        <is>
          <t>3964b2205a0f20868524be13aab0b786</t>
        </is>
      </c>
      <c r="BB99" t="inlineStr">
        <is>
          <t>http://openrosa.org/formdesigner/0B48E039-1E80-49A7-AC24-732B6E788E39</t>
        </is>
      </c>
      <c r="BC99" t="inlineStr">
        <is>
          <t>Ration et autres visites</t>
        </is>
      </c>
      <c r="BD99" t="inlineStr">
        <is>
          <t>CommCare Android, version "2.54.1"(467561). App v15929. CommCare Version 2.54.1. Build 467561, built on: 2024-10-25</t>
        </is>
      </c>
      <c r="BE99" t="inlineStr">
        <is>
          <t>commcare_8bfa4fa8-c694-426a-969e-07ff9318179f</t>
        </is>
      </c>
      <c r="BF99" t="inlineStr">
        <is>
          <t>19.4720032 -72.6707237 -0.51 9.9</t>
        </is>
      </c>
      <c r="BG99" t="inlineStr">
        <is>
          <t>f13d8149fc6d39ebe86af18272310ff9</t>
        </is>
      </c>
      <c r="BH99" t="inlineStr">
        <is>
          <t>30258f4a77704b55a9a2714350441cbb</t>
        </is>
      </c>
      <c r="BI99" t="inlineStr">
        <is>
          <t>15246</t>
        </is>
      </c>
      <c r="BJ99" t="inlineStr">
        <is>
          <t>XFormInstance</t>
        </is>
      </c>
      <c r="BK99" t="inlineStr">
        <is>
          <t>b5efc91ccf9511efb81ff7a39a18eb0c</t>
        </is>
      </c>
      <c r="BL99" t="b">
        <v>0</v>
      </c>
      <c r="BM99" t="inlineStr">
        <is>
          <t>---</t>
        </is>
      </c>
      <c r="BN99" t="inlineStr">
        <is>
          <t>200.113.214.234</t>
        </is>
      </c>
      <c r="BO99" t="inlineStr">
        <is>
          <t>Gessica/Jessikar Delphin</t>
        </is>
      </c>
    </row>
    <row r="100">
      <c r="A100" t="inlineStr">
        <is>
          <t>98</t>
        </is>
      </c>
      <c r="B100" t="inlineStr">
        <is>
          <t>0de36f82-a4fe-427c-aafb-1da19081851f</t>
        </is>
      </c>
      <c r="C100" t="inlineStr">
        <is>
          <t>2025-01-09</t>
        </is>
      </c>
      <c r="D100" t="inlineStr">
        <is>
          <t>3</t>
        </is>
      </c>
      <c r="E100" t="inlineStr">
        <is>
          <t>---</t>
        </is>
      </c>
      <c r="F100" t="inlineStr">
        <is>
          <t>0</t>
        </is>
      </c>
      <c r="G100" t="inlineStr">
        <is>
          <t>---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---</t>
        </is>
      </c>
      <c r="L100" t="inlineStr">
        <is>
          <t>---</t>
        </is>
      </c>
      <c r="M100" t="inlineStr">
        <is>
          <t>---</t>
        </is>
      </c>
      <c r="N100" t="inlineStr">
        <is>
          <t>---</t>
        </is>
      </c>
      <c r="O100" t="inlineStr">
        <is>
          <t>---</t>
        </is>
      </c>
      <c r="P100" t="inlineStr">
        <is>
          <t>---</t>
        </is>
      </c>
      <c r="Q100" t="inlineStr">
        <is>
          <t>---</t>
        </is>
      </c>
      <c r="R100" t="inlineStr"/>
      <c r="S100" t="inlineStr"/>
      <c r="T100" t="inlineStr"/>
      <c r="U100" t="inlineStr"/>
      <c r="V100" t="inlineStr"/>
      <c r="W100" t="inlineStr"/>
      <c r="X100" t="inlineStr">
        <is>
          <t>GON/CSKS/ST00761</t>
        </is>
      </c>
      <c r="Y100" t="inlineStr">
        <is>
          <t>GON/CSKS/ST00761</t>
        </is>
      </c>
      <c r="Z100" t="inlineStr">
        <is>
          <t>2025-01-10 22:07:38</t>
        </is>
      </c>
      <c r="AA100" t="inlineStr">
        <is>
          <t>2025-01-10 22:07:25</t>
        </is>
      </c>
      <c r="AB100" t="inlineStr">
        <is>
          <t>6dorena</t>
        </is>
      </c>
      <c r="AC100" t="inlineStr">
        <is>
          <t>2025-01-10 21:07:57</t>
        </is>
      </c>
      <c r="AD100" s="1" t="inlineStr">
        <is>
          <t>https://www.commcarehq.org/a/caris-test/reports/form_data/0de36f82-a4fe-427c-aafb-1da19081851f/</t>
        </is>
      </c>
      <c r="AE100" t="inlineStr">
        <is>
          <t>---</t>
        </is>
      </c>
      <c r="AF100" t="inlineStr">
        <is>
          <t>3c5a623af057e23a32ae4000_17490</t>
        </is>
      </c>
      <c r="AG100" t="inlineStr">
        <is>
          <t>OK</t>
        </is>
      </c>
      <c r="AH100" t="inlineStr">
        <is>
          <t>2025-01-10 22:07:38</t>
        </is>
      </c>
      <c r="AI100" t="inlineStr">
        <is>
          <t>3964b2205a0f20868524be13aab0b786</t>
        </is>
      </c>
      <c r="AJ100" t="inlineStr">
        <is>
          <t>2025-01-09</t>
        </is>
      </c>
      <c r="AK100" t="inlineStr">
        <is>
          <t>3</t>
        </is>
      </c>
      <c r="AL100" t="inlineStr">
        <is>
          <t>---</t>
        </is>
      </c>
      <c r="AM100" t="inlineStr">
        <is>
          <t>0</t>
        </is>
      </c>
      <c r="AN100" t="inlineStr">
        <is>
          <t>---</t>
        </is>
      </c>
      <c r="AO100" t="inlineStr">
        <is>
          <t>1</t>
        </is>
      </c>
      <c r="AP100" t="inlineStr">
        <is>
          <t>1</t>
        </is>
      </c>
      <c r="AQ100" t="inlineStr"/>
      <c r="AR100" t="inlineStr"/>
      <c r="AS100" t="inlineStr"/>
      <c r="AT100" t="inlineStr"/>
      <c r="AU100" t="inlineStr">
        <is>
          <t>---</t>
        </is>
      </c>
      <c r="AV100" t="inlineStr">
        <is>
          <t>---</t>
        </is>
      </c>
      <c r="AW100" t="inlineStr">
        <is>
          <t>---</t>
        </is>
      </c>
      <c r="AX100" t="inlineStr">
        <is>
          <t>---</t>
        </is>
      </c>
      <c r="AY100" t="inlineStr">
        <is>
          <t>---</t>
        </is>
      </c>
      <c r="AZ100" t="inlineStr">
        <is>
          <t>---</t>
        </is>
      </c>
      <c r="BA100" t="inlineStr">
        <is>
          <t>3964b2205a0f20868524be13aab0b786</t>
        </is>
      </c>
      <c r="BB100" t="inlineStr">
        <is>
          <t>http://openrosa.org/formdesigner/0B48E039-1E80-49A7-AC24-732B6E788E39</t>
        </is>
      </c>
      <c r="BC100" t="inlineStr">
        <is>
          <t>Ration et autres visites</t>
        </is>
      </c>
      <c r="BD100" t="inlineStr">
        <is>
          <t>CommCare Android, version "2.54.1"(467561). App v15929. CommCare Version 2.54.1. Build 467561, built on: 2024-10-25</t>
        </is>
      </c>
      <c r="BE100" t="inlineStr">
        <is>
          <t>commcare_8bfa4fa8-c694-426a-969e-07ff9318179f</t>
        </is>
      </c>
      <c r="BF100" t="inlineStr">
        <is>
          <t>19.4720249 -72.6707665 -0.51 9.69</t>
        </is>
      </c>
      <c r="BG100" t="inlineStr">
        <is>
          <t>f13d8149fc6d39ebe86af18272310ff9</t>
        </is>
      </c>
      <c r="BH100" t="inlineStr">
        <is>
          <t>30258f4a77704b55a9a2714350441cbb</t>
        </is>
      </c>
      <c r="BI100" t="inlineStr">
        <is>
          <t>15246</t>
        </is>
      </c>
      <c r="BJ100" t="inlineStr">
        <is>
          <t>XFormInstance</t>
        </is>
      </c>
      <c r="BK100" t="inlineStr">
        <is>
          <t>b5efc91ccf9511efb81ff7a39a18eb0c</t>
        </is>
      </c>
      <c r="BL100" t="b">
        <v>0</v>
      </c>
      <c r="BM100" t="inlineStr">
        <is>
          <t>---</t>
        </is>
      </c>
      <c r="BN100" t="inlineStr">
        <is>
          <t>200.113.214.234</t>
        </is>
      </c>
      <c r="BO100" t="inlineStr">
        <is>
          <t>FEGUENSON JOSEPH</t>
        </is>
      </c>
    </row>
    <row r="101">
      <c r="A101" t="inlineStr">
        <is>
          <t>99</t>
        </is>
      </c>
      <c r="B101" t="inlineStr">
        <is>
          <t>90e129be-4275-4e7e-9c1e-054eeb31c4ac</t>
        </is>
      </c>
      <c r="C101" t="inlineStr">
        <is>
          <t>2025-01-09</t>
        </is>
      </c>
      <c r="D101" t="inlineStr">
        <is>
          <t>3</t>
        </is>
      </c>
      <c r="E101" t="inlineStr">
        <is>
          <t>---</t>
        </is>
      </c>
      <c r="F101" t="inlineStr">
        <is>
          <t>0</t>
        </is>
      </c>
      <c r="G101" t="inlineStr">
        <is>
          <t>---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---</t>
        </is>
      </c>
      <c r="L101" t="inlineStr">
        <is>
          <t>---</t>
        </is>
      </c>
      <c r="M101" t="inlineStr">
        <is>
          <t>---</t>
        </is>
      </c>
      <c r="N101" t="inlineStr">
        <is>
          <t>---</t>
        </is>
      </c>
      <c r="O101" t="inlineStr">
        <is>
          <t>---</t>
        </is>
      </c>
      <c r="P101" t="inlineStr">
        <is>
          <t>---</t>
        </is>
      </c>
      <c r="Q101" t="inlineStr">
        <is>
          <t>---</t>
        </is>
      </c>
      <c r="R101" t="inlineStr"/>
      <c r="S101" t="inlineStr"/>
      <c r="T101" t="inlineStr"/>
      <c r="U101" t="inlineStr"/>
      <c r="V101" t="inlineStr"/>
      <c r="W101" t="inlineStr"/>
      <c r="X101" t="inlineStr">
        <is>
          <t>GON/CSKS/ST01974</t>
        </is>
      </c>
      <c r="Y101" t="inlineStr">
        <is>
          <t>GON/CSKS/ST01974</t>
        </is>
      </c>
      <c r="Z101" t="inlineStr">
        <is>
          <t>2025-01-10 22:08:17</t>
        </is>
      </c>
      <c r="AA101" t="inlineStr">
        <is>
          <t>2025-01-10 22:07:59</t>
        </is>
      </c>
      <c r="AB101" t="inlineStr">
        <is>
          <t>6dorena</t>
        </is>
      </c>
      <c r="AC101" t="inlineStr">
        <is>
          <t>2025-01-10 21:08:36</t>
        </is>
      </c>
      <c r="AD101" s="1" t="inlineStr">
        <is>
          <t>https://www.commcarehq.org/a/caris-test/reports/form_data/90e129be-4275-4e7e-9c1e-054eeb31c4ac/</t>
        </is>
      </c>
      <c r="AE101" t="inlineStr">
        <is>
          <t>---</t>
        </is>
      </c>
      <c r="AF101" t="inlineStr">
        <is>
          <t>3c5a623af057e23a32ae4000_107240</t>
        </is>
      </c>
      <c r="AG101" t="inlineStr">
        <is>
          <t>OK</t>
        </is>
      </c>
      <c r="AH101" t="inlineStr">
        <is>
          <t>2025-01-10 22:08:17</t>
        </is>
      </c>
      <c r="AI101" t="inlineStr">
        <is>
          <t>3964b2205a0f20868524be13aab0b786</t>
        </is>
      </c>
      <c r="AJ101" t="inlineStr">
        <is>
          <t>2025-01-09</t>
        </is>
      </c>
      <c r="AK101" t="inlineStr">
        <is>
          <t>3</t>
        </is>
      </c>
      <c r="AL101" t="inlineStr">
        <is>
          <t>---</t>
        </is>
      </c>
      <c r="AM101" t="inlineStr">
        <is>
          <t>0</t>
        </is>
      </c>
      <c r="AN101" t="inlineStr">
        <is>
          <t>---</t>
        </is>
      </c>
      <c r="AO101" t="inlineStr">
        <is>
          <t>1</t>
        </is>
      </c>
      <c r="AP101" t="inlineStr">
        <is>
          <t>1</t>
        </is>
      </c>
      <c r="AQ101" t="inlineStr"/>
      <c r="AR101" t="inlineStr"/>
      <c r="AS101" t="inlineStr"/>
      <c r="AT101" t="inlineStr"/>
      <c r="AU101" t="inlineStr">
        <is>
          <t>---</t>
        </is>
      </c>
      <c r="AV101" t="inlineStr">
        <is>
          <t>---</t>
        </is>
      </c>
      <c r="AW101" t="inlineStr">
        <is>
          <t>---</t>
        </is>
      </c>
      <c r="AX101" t="inlineStr">
        <is>
          <t>---</t>
        </is>
      </c>
      <c r="AY101" t="inlineStr">
        <is>
          <t>---</t>
        </is>
      </c>
      <c r="AZ101" t="inlineStr">
        <is>
          <t>---</t>
        </is>
      </c>
      <c r="BA101" t="inlineStr">
        <is>
          <t>3964b2205a0f20868524be13aab0b786</t>
        </is>
      </c>
      <c r="BB101" t="inlineStr">
        <is>
          <t>http://openrosa.org/formdesigner/0B48E039-1E80-49A7-AC24-732B6E788E39</t>
        </is>
      </c>
      <c r="BC101" t="inlineStr">
        <is>
          <t>Ration et autres visites</t>
        </is>
      </c>
      <c r="BD101" t="inlineStr">
        <is>
          <t>CommCare Android, version "2.54.1"(467561). App v15929. CommCare Version 2.54.1. Build 467561, built on: 2024-10-25</t>
        </is>
      </c>
      <c r="BE101" t="inlineStr">
        <is>
          <t>commcare_8bfa4fa8-c694-426a-969e-07ff9318179f</t>
        </is>
      </c>
      <c r="BF101" t="inlineStr">
        <is>
          <t>19.471998 -72.6707222 -0.51 8.4</t>
        </is>
      </c>
      <c r="BG101" t="inlineStr">
        <is>
          <t>f13d8149fc6d39ebe86af18272310ff9</t>
        </is>
      </c>
      <c r="BH101" t="inlineStr">
        <is>
          <t>30258f4a77704b55a9a2714350441cbb</t>
        </is>
      </c>
      <c r="BI101" t="inlineStr">
        <is>
          <t>15246</t>
        </is>
      </c>
      <c r="BJ101" t="inlineStr">
        <is>
          <t>XFormInstance</t>
        </is>
      </c>
      <c r="BK101" t="inlineStr">
        <is>
          <t>b5efc91ccf9511efb81ff7a39a18eb0c</t>
        </is>
      </c>
      <c r="BL101" t="b">
        <v>0</v>
      </c>
      <c r="BM101" t="inlineStr">
        <is>
          <t>---</t>
        </is>
      </c>
      <c r="BN101" t="inlineStr">
        <is>
          <t>200.113.214.234</t>
        </is>
      </c>
      <c r="BO101" t="inlineStr">
        <is>
          <t>Djonn-Mica Gardicee</t>
        </is>
      </c>
    </row>
    <row r="102">
      <c r="A102" t="inlineStr">
        <is>
          <t>100</t>
        </is>
      </c>
      <c r="B102" t="inlineStr">
        <is>
          <t>6d52478f-76fe-4389-96c7-4935914b15c0</t>
        </is>
      </c>
      <c r="C102" t="inlineStr">
        <is>
          <t>2025-01-09</t>
        </is>
      </c>
      <c r="D102" t="inlineStr">
        <is>
          <t>3</t>
        </is>
      </c>
      <c r="E102" t="inlineStr">
        <is>
          <t>---</t>
        </is>
      </c>
      <c r="F102" t="inlineStr">
        <is>
          <t>0</t>
        </is>
      </c>
      <c r="G102" t="inlineStr">
        <is>
          <t>---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---</t>
        </is>
      </c>
      <c r="L102" t="inlineStr">
        <is>
          <t>---</t>
        </is>
      </c>
      <c r="M102" t="inlineStr">
        <is>
          <t>---</t>
        </is>
      </c>
      <c r="N102" t="inlineStr">
        <is>
          <t>---</t>
        </is>
      </c>
      <c r="O102" t="inlineStr">
        <is>
          <t>---</t>
        </is>
      </c>
      <c r="P102" t="inlineStr">
        <is>
          <t>---</t>
        </is>
      </c>
      <c r="Q102" t="inlineStr">
        <is>
          <t>---</t>
        </is>
      </c>
      <c r="R102" t="inlineStr"/>
      <c r="S102" t="inlineStr"/>
      <c r="T102" t="inlineStr"/>
      <c r="U102" t="inlineStr"/>
      <c r="V102" t="inlineStr"/>
      <c r="W102" t="inlineStr"/>
      <c r="X102" t="inlineStr">
        <is>
          <t>GON/CSKS/ST01497</t>
        </is>
      </c>
      <c r="Y102" t="inlineStr">
        <is>
          <t>GON/CSKS/ST01497</t>
        </is>
      </c>
      <c r="Z102" t="inlineStr">
        <is>
          <t>2025-01-10 22:08:52</t>
        </is>
      </c>
      <c r="AA102" t="inlineStr">
        <is>
          <t>2025-01-10 22:08:34</t>
        </is>
      </c>
      <c r="AB102" t="inlineStr">
        <is>
          <t>6dorena</t>
        </is>
      </c>
      <c r="AC102" t="inlineStr">
        <is>
          <t>2025-01-10 21:09:12</t>
        </is>
      </c>
      <c r="AD102" s="1" t="inlineStr">
        <is>
          <t>https://www.commcarehq.org/a/caris-test/reports/form_data/6d52478f-76fe-4389-96c7-4935914b15c0/</t>
        </is>
      </c>
      <c r="AE102" t="inlineStr">
        <is>
          <t>---</t>
        </is>
      </c>
      <c r="AF102" t="inlineStr">
        <is>
          <t>3c5a623af057e23a32ae4000_33868</t>
        </is>
      </c>
      <c r="AG102" t="inlineStr">
        <is>
          <t>OK</t>
        </is>
      </c>
      <c r="AH102" t="inlineStr">
        <is>
          <t>2025-01-10 22:08:52</t>
        </is>
      </c>
      <c r="AI102" t="inlineStr">
        <is>
          <t>3964b2205a0f20868524be13aab0b786</t>
        </is>
      </c>
      <c r="AJ102" t="inlineStr">
        <is>
          <t>2025-01-09</t>
        </is>
      </c>
      <c r="AK102" t="inlineStr">
        <is>
          <t>3</t>
        </is>
      </c>
      <c r="AL102" t="inlineStr">
        <is>
          <t>---</t>
        </is>
      </c>
      <c r="AM102" t="inlineStr">
        <is>
          <t>0</t>
        </is>
      </c>
      <c r="AN102" t="inlineStr">
        <is>
          <t>---</t>
        </is>
      </c>
      <c r="AO102" t="inlineStr">
        <is>
          <t>1</t>
        </is>
      </c>
      <c r="AP102" t="inlineStr">
        <is>
          <t>1</t>
        </is>
      </c>
      <c r="AQ102" t="inlineStr"/>
      <c r="AR102" t="inlineStr"/>
      <c r="AS102" t="inlineStr"/>
      <c r="AT102" t="inlineStr"/>
      <c r="AU102" t="inlineStr">
        <is>
          <t>---</t>
        </is>
      </c>
      <c r="AV102" t="inlineStr">
        <is>
          <t>---</t>
        </is>
      </c>
      <c r="AW102" t="inlineStr">
        <is>
          <t>---</t>
        </is>
      </c>
      <c r="AX102" t="inlineStr">
        <is>
          <t>---</t>
        </is>
      </c>
      <c r="AY102" t="inlineStr">
        <is>
          <t>---</t>
        </is>
      </c>
      <c r="AZ102" t="inlineStr">
        <is>
          <t>---</t>
        </is>
      </c>
      <c r="BA102" t="inlineStr">
        <is>
          <t>3964b2205a0f20868524be13aab0b786</t>
        </is>
      </c>
      <c r="BB102" t="inlineStr">
        <is>
          <t>http://openrosa.org/formdesigner/0B48E039-1E80-49A7-AC24-732B6E788E39</t>
        </is>
      </c>
      <c r="BC102" t="inlineStr">
        <is>
          <t>Ration et autres visites</t>
        </is>
      </c>
      <c r="BD102" t="inlineStr">
        <is>
          <t>CommCare Android, version "2.54.1"(467561). App v15929. CommCare Version 2.54.1. Build 467561, built on: 2024-10-25</t>
        </is>
      </c>
      <c r="BE102" t="inlineStr">
        <is>
          <t>commcare_8bfa4fa8-c694-426a-969e-07ff9318179f</t>
        </is>
      </c>
      <c r="BF102" t="inlineStr">
        <is>
          <t>19.472001 -72.6707103 -0.51 9.91</t>
        </is>
      </c>
      <c r="BG102" t="inlineStr">
        <is>
          <t>f13d8149fc6d39ebe86af18272310ff9</t>
        </is>
      </c>
      <c r="BH102" t="inlineStr">
        <is>
          <t>30258f4a77704b55a9a2714350441cbb</t>
        </is>
      </c>
      <c r="BI102" t="inlineStr">
        <is>
          <t>15246</t>
        </is>
      </c>
      <c r="BJ102" t="inlineStr">
        <is>
          <t>XFormInstance</t>
        </is>
      </c>
      <c r="BK102" t="inlineStr">
        <is>
          <t>b5efc91ccf9511efb81ff7a39a18eb0c</t>
        </is>
      </c>
      <c r="BL102" t="b">
        <v>0</v>
      </c>
      <c r="BM102" t="inlineStr">
        <is>
          <t>---</t>
        </is>
      </c>
      <c r="BN102" t="inlineStr">
        <is>
          <t>200.113.214.234</t>
        </is>
      </c>
      <c r="BO102" t="inlineStr">
        <is>
          <t>Miguelson Etienne</t>
        </is>
      </c>
    </row>
    <row r="103">
      <c r="A103" t="inlineStr">
        <is>
          <t>101</t>
        </is>
      </c>
      <c r="B103" t="inlineStr">
        <is>
          <t>e22df1d8-a5eb-465d-a5e6-5790af71b831</t>
        </is>
      </c>
      <c r="C103" t="inlineStr">
        <is>
          <t>2025-01-08</t>
        </is>
      </c>
      <c r="D103" t="inlineStr">
        <is>
          <t>3</t>
        </is>
      </c>
      <c r="E103" t="inlineStr">
        <is>
          <t>---</t>
        </is>
      </c>
      <c r="F103" t="inlineStr">
        <is>
          <t>1</t>
        </is>
      </c>
      <c r="G103" t="inlineStr">
        <is>
          <t>---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---</t>
        </is>
      </c>
      <c r="L103" t="inlineStr">
        <is>
          <t>---</t>
        </is>
      </c>
      <c r="M103" t="inlineStr">
        <is>
          <t>---</t>
        </is>
      </c>
      <c r="N103" t="inlineStr">
        <is>
          <t>---</t>
        </is>
      </c>
      <c r="O103" t="inlineStr">
        <is>
          <t>---</t>
        </is>
      </c>
      <c r="P103" t="inlineStr">
        <is>
          <t>---</t>
        </is>
      </c>
      <c r="Q103" t="inlineStr">
        <is>
          <t>---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GON/CSKS/ST03034</t>
        </is>
      </c>
      <c r="Y103" t="inlineStr">
        <is>
          <t>GON/CSKS/ST03034</t>
        </is>
      </c>
      <c r="Z103" t="inlineStr">
        <is>
          <t>2025-01-10 22:09:28</t>
        </is>
      </c>
      <c r="AA103" t="inlineStr">
        <is>
          <t>2025-01-10 22:09:08</t>
        </is>
      </c>
      <c r="AB103" t="inlineStr">
        <is>
          <t>6dorena</t>
        </is>
      </c>
      <c r="AC103" t="inlineStr">
        <is>
          <t>2025-01-10 21:09:48</t>
        </is>
      </c>
      <c r="AD103" s="1" t="inlineStr">
        <is>
          <t>https://www.commcarehq.org/a/caris-test/reports/form_data/e22df1d8-a5eb-465d-a5e6-5790af71b831/</t>
        </is>
      </c>
      <c r="AE103" t="inlineStr">
        <is>
          <t>---</t>
        </is>
      </c>
      <c r="AF103" t="inlineStr">
        <is>
          <t>3c5a623af057e23a32ae4000_199135</t>
        </is>
      </c>
      <c r="AG103" t="inlineStr">
        <is>
          <t>OK</t>
        </is>
      </c>
      <c r="AH103" t="inlineStr">
        <is>
          <t>2025-01-10 22:09:28</t>
        </is>
      </c>
      <c r="AI103" t="inlineStr">
        <is>
          <t>3964b2205a0f20868524be13aab0b786</t>
        </is>
      </c>
      <c r="AJ103" t="inlineStr">
        <is>
          <t>2025-01-08</t>
        </is>
      </c>
      <c r="AK103" t="inlineStr">
        <is>
          <t>3</t>
        </is>
      </c>
      <c r="AL103" t="inlineStr">
        <is>
          <t>---</t>
        </is>
      </c>
      <c r="AM103" t="inlineStr">
        <is>
          <t>1</t>
        </is>
      </c>
      <c r="AN103" t="inlineStr">
        <is>
          <t>---</t>
        </is>
      </c>
      <c r="AO103" t="inlineStr">
        <is>
          <t>1</t>
        </is>
      </c>
      <c r="AP103" t="inlineStr">
        <is>
          <t>1</t>
        </is>
      </c>
      <c r="AQ103" t="inlineStr"/>
      <c r="AR103" t="inlineStr"/>
      <c r="AS103" t="inlineStr"/>
      <c r="AT103" t="inlineStr"/>
      <c r="AU103" t="inlineStr">
        <is>
          <t>---</t>
        </is>
      </c>
      <c r="AV103" t="inlineStr">
        <is>
          <t>---</t>
        </is>
      </c>
      <c r="AW103" t="inlineStr">
        <is>
          <t>---</t>
        </is>
      </c>
      <c r="AX103" t="inlineStr">
        <is>
          <t>---</t>
        </is>
      </c>
      <c r="AY103" t="inlineStr">
        <is>
          <t>---</t>
        </is>
      </c>
      <c r="AZ103" t="inlineStr">
        <is>
          <t>---</t>
        </is>
      </c>
      <c r="BA103" t="inlineStr">
        <is>
          <t>3964b2205a0f20868524be13aab0b786</t>
        </is>
      </c>
      <c r="BB103" t="inlineStr">
        <is>
          <t>http://openrosa.org/formdesigner/0B48E039-1E80-49A7-AC24-732B6E788E39</t>
        </is>
      </c>
      <c r="BC103" t="inlineStr">
        <is>
          <t>Ration et autres visites</t>
        </is>
      </c>
      <c r="BD103" t="inlineStr">
        <is>
          <t>CommCare Android, version "2.54.1"(467561). App v15929. CommCare Version 2.54.1. Build 467561, built on: 2024-10-25</t>
        </is>
      </c>
      <c r="BE103" t="inlineStr">
        <is>
          <t>commcare_8bfa4fa8-c694-426a-969e-07ff9318179f</t>
        </is>
      </c>
      <c r="BF103" t="inlineStr">
        <is>
          <t>19.472027 -72.6707326 -0.51 10.0</t>
        </is>
      </c>
      <c r="BG103" t="inlineStr">
        <is>
          <t>f13d8149fc6d39ebe86af18272310ff9</t>
        </is>
      </c>
      <c r="BH103" t="inlineStr">
        <is>
          <t>30258f4a77704b55a9a2714350441cbb</t>
        </is>
      </c>
      <c r="BI103" t="inlineStr">
        <is>
          <t>15246</t>
        </is>
      </c>
      <c r="BJ103" t="inlineStr">
        <is>
          <t>XFormInstance</t>
        </is>
      </c>
      <c r="BK103" t="inlineStr">
        <is>
          <t>b5efc91ccf9511efb81ff7a39a18eb0c</t>
        </is>
      </c>
      <c r="BL103" t="b">
        <v>0</v>
      </c>
      <c r="BM103" t="inlineStr">
        <is>
          <t>---</t>
        </is>
      </c>
      <c r="BN103" t="inlineStr">
        <is>
          <t>200.113.214.234</t>
        </is>
      </c>
      <c r="BO103" t="inlineStr">
        <is>
          <t>Lovemanaica Simon</t>
        </is>
      </c>
    </row>
    <row r="104">
      <c r="A104" t="inlineStr">
        <is>
          <t>102</t>
        </is>
      </c>
      <c r="B104" t="inlineStr">
        <is>
          <t>580bb7d0-b91b-43e9-a5e2-c41eff6f44b4</t>
        </is>
      </c>
      <c r="C104" t="inlineStr">
        <is>
          <t>2025-01-10</t>
        </is>
      </c>
      <c r="D104" t="inlineStr">
        <is>
          <t>4</t>
        </is>
      </c>
      <c r="E104" t="inlineStr">
        <is>
          <t>visite medical</t>
        </is>
      </c>
      <c r="F104" t="inlineStr">
        <is>
          <t>1</t>
        </is>
      </c>
      <c r="G104" t="inlineStr">
        <is>
          <t>oui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---</t>
        </is>
      </c>
      <c r="L104" t="inlineStr">
        <is>
          <t>---</t>
        </is>
      </c>
      <c r="M104" t="inlineStr">
        <is>
          <t>---</t>
        </is>
      </c>
      <c r="N104" t="inlineStr">
        <is>
          <t>---</t>
        </is>
      </c>
      <c r="O104" t="inlineStr">
        <is>
          <t>---</t>
        </is>
      </c>
      <c r="P104" t="inlineStr">
        <is>
          <t>---</t>
        </is>
      </c>
      <c r="Q104" t="inlineStr">
        <is>
          <t>---</t>
        </is>
      </c>
      <c r="R104" t="inlineStr">
        <is>
          <t>12.3</t>
        </is>
      </c>
      <c r="S104" t="inlineStr">
        <is>
          <t>11.6</t>
        </is>
      </c>
      <c r="T104" t="inlineStr">
        <is>
          <t>94.0</t>
        </is>
      </c>
      <c r="U104">
        <f>HYPERLINK("https://www.commcarehq.org/a/caris-test/api/form_attachment/v1/580bb7d0-b91b-43e9-a5e2-c41eff6f44b4/1736559118435.jpg")</f>
        <v/>
      </c>
      <c r="V104" t="inlineStr"/>
      <c r="W104" t="inlineStr"/>
      <c r="X104" t="inlineStr">
        <is>
          <t>STM/CSPP/ST01975</t>
        </is>
      </c>
      <c r="Y104" t="inlineStr">
        <is>
          <t>STM/CSPP/ST01975</t>
        </is>
      </c>
      <c r="Z104" t="inlineStr">
        <is>
          <t>2025-01-11 01:32:02</t>
        </is>
      </c>
      <c r="AA104" t="inlineStr">
        <is>
          <t>2025-01-11 01:30:05</t>
        </is>
      </c>
      <c r="AB104" t="inlineStr">
        <is>
          <t>2cleonie</t>
        </is>
      </c>
      <c r="AC104" t="inlineStr">
        <is>
          <t>2025-01-11 01:32:07</t>
        </is>
      </c>
      <c r="AD104" s="1" t="inlineStr">
        <is>
          <t>https://www.commcarehq.org/a/caris-test/reports/form_data/580bb7d0-b91b-43e9-a5e2-c41eff6f44b4/</t>
        </is>
      </c>
      <c r="AE104" t="inlineStr">
        <is>
          <t>---</t>
        </is>
      </c>
      <c r="AF104" t="inlineStr">
        <is>
          <t>3c5a623af057e23a32ae4000_103334</t>
        </is>
      </c>
      <c r="AG104" t="inlineStr">
        <is>
          <t>---</t>
        </is>
      </c>
      <c r="AH104" t="inlineStr">
        <is>
          <t>2025-01-11 01:32:02</t>
        </is>
      </c>
      <c r="AI104" t="inlineStr">
        <is>
          <t>cf61c4aba3da4fd3be73b20d2dbdf9af</t>
        </is>
      </c>
      <c r="AJ104" t="inlineStr">
        <is>
          <t>2025-01-10</t>
        </is>
      </c>
      <c r="AK104" t="inlineStr">
        <is>
          <t>4</t>
        </is>
      </c>
      <c r="AL104" t="inlineStr">
        <is>
          <t>visite medical</t>
        </is>
      </c>
      <c r="AM104" t="inlineStr">
        <is>
          <t>1</t>
        </is>
      </c>
      <c r="AN104" t="inlineStr">
        <is>
          <t>oui</t>
        </is>
      </c>
      <c r="AO104" t="inlineStr">
        <is>
          <t>1</t>
        </is>
      </c>
      <c r="AP104" t="inlineStr">
        <is>
          <t>1</t>
        </is>
      </c>
      <c r="AQ104" t="inlineStr">
        <is>
          <t>12.3</t>
        </is>
      </c>
      <c r="AR104" t="inlineStr">
        <is>
          <t>11.6</t>
        </is>
      </c>
      <c r="AS104" t="inlineStr">
        <is>
          <t>94</t>
        </is>
      </c>
      <c r="AT104" t="inlineStr"/>
      <c r="AU104" t="inlineStr">
        <is>
          <t>---</t>
        </is>
      </c>
      <c r="AV104" t="inlineStr">
        <is>
          <t>---</t>
        </is>
      </c>
      <c r="AW104" t="inlineStr">
        <is>
          <t>---</t>
        </is>
      </c>
      <c r="AX104" t="inlineStr">
        <is>
          <t>---</t>
        </is>
      </c>
      <c r="AY104" t="inlineStr">
        <is>
          <t>---</t>
        </is>
      </c>
      <c r="AZ104" t="inlineStr">
        <is>
          <t>---</t>
        </is>
      </c>
      <c r="BA104" t="inlineStr">
        <is>
          <t>cf61c4aba3da4fd3be73b20d2dbdf9af</t>
        </is>
      </c>
      <c r="BB104" t="inlineStr">
        <is>
          <t>http://openrosa.org/formdesigner/0B48E039-1E80-49A7-AC24-732B6E788E39</t>
        </is>
      </c>
      <c r="BC104" t="inlineStr">
        <is>
          <t>Ration et autres visites</t>
        </is>
      </c>
      <c r="BD104" t="inlineStr">
        <is>
          <t>CommCare Android, version "2.54.1"(467561). App v15929. CommCare Version 2.54.1. Build 467561, built on: 2024-10-25</t>
        </is>
      </c>
      <c r="BE104" t="inlineStr">
        <is>
          <t>commcare_4b89fcce-8d3a-4e6a-838c-ef337e1b2f53</t>
        </is>
      </c>
      <c r="BF104" t="inlineStr"/>
      <c r="BG104" t="inlineStr">
        <is>
          <t>f13d8149fc6d39ebe86af18272310ff9</t>
        </is>
      </c>
      <c r="BH104" t="inlineStr">
        <is>
          <t>30258f4a77704b55a9a2714350441cbb</t>
        </is>
      </c>
      <c r="BI104" t="inlineStr">
        <is>
          <t>15246</t>
        </is>
      </c>
      <c r="BJ104" t="inlineStr">
        <is>
          <t>XFormInstance</t>
        </is>
      </c>
      <c r="BK104" t="inlineStr">
        <is>
          <t>78f22926cfbb11ef9c97f399dbb46855</t>
        </is>
      </c>
      <c r="BL104" t="b">
        <v>0</v>
      </c>
      <c r="BM104" t="inlineStr">
        <is>
          <t>---</t>
        </is>
      </c>
      <c r="BN104" t="inlineStr">
        <is>
          <t>200.113.214.169</t>
        </is>
      </c>
      <c r="BO104" t="inlineStr">
        <is>
          <t>Keisha Augustin</t>
        </is>
      </c>
    </row>
    <row r="105">
      <c r="A105" t="inlineStr">
        <is>
          <t>103</t>
        </is>
      </c>
      <c r="B105" t="inlineStr">
        <is>
          <t>c5497f00-bdfd-44a1-86df-2a3c3ca07739</t>
        </is>
      </c>
      <c r="C105" t="inlineStr">
        <is>
          <t>2025-01-10</t>
        </is>
      </c>
      <c r="D105" t="inlineStr">
        <is>
          <t>8</t>
        </is>
      </c>
      <c r="E105" t="inlineStr">
        <is>
          <t>---</t>
        </is>
      </c>
      <c r="F105" t="inlineStr">
        <is>
          <t>1</t>
        </is>
      </c>
      <c r="G105" t="inlineStr">
        <is>
          <t>---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---</t>
        </is>
      </c>
      <c r="L105" t="inlineStr">
        <is>
          <t>---</t>
        </is>
      </c>
      <c r="M105" t="inlineStr">
        <is>
          <t>---</t>
        </is>
      </c>
      <c r="N105" t="inlineStr">
        <is>
          <t>---</t>
        </is>
      </c>
      <c r="O105" t="inlineStr">
        <is>
          <t>---</t>
        </is>
      </c>
      <c r="P105" t="inlineStr">
        <is>
          <t>---</t>
        </is>
      </c>
      <c r="Q105" t="inlineStr">
        <is>
          <t>---</t>
        </is>
      </c>
      <c r="R105" t="inlineStr">
        <is>
          <t>13.5</t>
        </is>
      </c>
      <c r="S105" t="inlineStr">
        <is>
          <t>12.4</t>
        </is>
      </c>
      <c r="T105" t="inlineStr">
        <is>
          <t>107.0</t>
        </is>
      </c>
      <c r="U105">
        <f>HYPERLINK("https://www.commcarehq.org/a/caris-test/api/form_attachment/v1/c5497f00-bdfd-44a1-86df-2a3c3ca07739/1736559192766.jpg")</f>
        <v/>
      </c>
      <c r="V105" t="inlineStr"/>
      <c r="W105" t="inlineStr"/>
      <c r="X105" t="inlineStr">
        <is>
          <t>STM/CSPP/ST01731</t>
        </is>
      </c>
      <c r="Y105" t="inlineStr">
        <is>
          <t>STM/CSPP/ST01731</t>
        </is>
      </c>
      <c r="Z105" t="inlineStr">
        <is>
          <t>2025-01-11 01:33:16</t>
        </is>
      </c>
      <c r="AA105" t="inlineStr">
        <is>
          <t>2025-01-11 01:32:41</t>
        </is>
      </c>
      <c r="AB105" t="inlineStr">
        <is>
          <t>2cleonie</t>
        </is>
      </c>
      <c r="AC105" t="inlineStr">
        <is>
          <t>2025-01-11 01:33:24</t>
        </is>
      </c>
      <c r="AD105" s="1" t="inlineStr">
        <is>
          <t>https://www.commcarehq.org/a/caris-test/reports/form_data/c5497f00-bdfd-44a1-86df-2a3c3ca07739/</t>
        </is>
      </c>
      <c r="AE105" t="inlineStr">
        <is>
          <t>---</t>
        </is>
      </c>
      <c r="AF105" t="inlineStr">
        <is>
          <t>3c5a623af057e23a32ae4000_43452</t>
        </is>
      </c>
      <c r="AG105" t="inlineStr">
        <is>
          <t>---</t>
        </is>
      </c>
      <c r="AH105" t="inlineStr">
        <is>
          <t>2025-01-11 01:33:16</t>
        </is>
      </c>
      <c r="AI105" t="inlineStr">
        <is>
          <t>cf61c4aba3da4fd3be73b20d2dbdf9af</t>
        </is>
      </c>
      <c r="AJ105" t="inlineStr">
        <is>
          <t>2025-01-10</t>
        </is>
      </c>
      <c r="AK105" t="inlineStr">
        <is>
          <t>8</t>
        </is>
      </c>
      <c r="AL105" t="inlineStr">
        <is>
          <t>---</t>
        </is>
      </c>
      <c r="AM105" t="inlineStr">
        <is>
          <t>1</t>
        </is>
      </c>
      <c r="AN105" t="inlineStr">
        <is>
          <t>---</t>
        </is>
      </c>
      <c r="AO105" t="inlineStr">
        <is>
          <t>1</t>
        </is>
      </c>
      <c r="AP105" t="inlineStr">
        <is>
          <t>1</t>
        </is>
      </c>
      <c r="AQ105" t="inlineStr">
        <is>
          <t>13.5</t>
        </is>
      </c>
      <c r="AR105" t="inlineStr">
        <is>
          <t>12.4</t>
        </is>
      </c>
      <c r="AS105" t="inlineStr">
        <is>
          <t>107</t>
        </is>
      </c>
      <c r="AT105" t="inlineStr"/>
      <c r="AU105" t="inlineStr">
        <is>
          <t>---</t>
        </is>
      </c>
      <c r="AV105" t="inlineStr">
        <is>
          <t>---</t>
        </is>
      </c>
      <c r="AW105" t="inlineStr">
        <is>
          <t>---</t>
        </is>
      </c>
      <c r="AX105" t="inlineStr">
        <is>
          <t>---</t>
        </is>
      </c>
      <c r="AY105" t="inlineStr">
        <is>
          <t>---</t>
        </is>
      </c>
      <c r="AZ105" t="inlineStr">
        <is>
          <t>---</t>
        </is>
      </c>
      <c r="BA105" t="inlineStr">
        <is>
          <t>cf61c4aba3da4fd3be73b20d2dbdf9af</t>
        </is>
      </c>
      <c r="BB105" t="inlineStr">
        <is>
          <t>http://openrosa.org/formdesigner/0B48E039-1E80-49A7-AC24-732B6E788E39</t>
        </is>
      </c>
      <c r="BC105" t="inlineStr">
        <is>
          <t>Ration et autres visites</t>
        </is>
      </c>
      <c r="BD105" t="inlineStr">
        <is>
          <t>CommCare Android, version "2.54.1"(467561). App v15929. CommCare Version 2.54.1. Build 467561, built on: 2024-10-25</t>
        </is>
      </c>
      <c r="BE105" t="inlineStr">
        <is>
          <t>commcare_4b89fcce-8d3a-4e6a-838c-ef337e1b2f53</t>
        </is>
      </c>
      <c r="BF105" t="inlineStr"/>
      <c r="BG105" t="inlineStr">
        <is>
          <t>f13d8149fc6d39ebe86af18272310ff9</t>
        </is>
      </c>
      <c r="BH105" t="inlineStr">
        <is>
          <t>30258f4a77704b55a9a2714350441cbb</t>
        </is>
      </c>
      <c r="BI105" t="inlineStr">
        <is>
          <t>15246</t>
        </is>
      </c>
      <c r="BJ105" t="inlineStr">
        <is>
          <t>XFormInstance</t>
        </is>
      </c>
      <c r="BK105" t="inlineStr">
        <is>
          <t>78f22926cfbb11ef9c97f399dbb46855</t>
        </is>
      </c>
      <c r="BL105" t="b">
        <v>0</v>
      </c>
      <c r="BM105" t="inlineStr">
        <is>
          <t>---</t>
        </is>
      </c>
      <c r="BN105" t="inlineStr">
        <is>
          <t>200.113.214.169</t>
        </is>
      </c>
      <c r="BO105" t="inlineStr">
        <is>
          <t>Djennie Chery</t>
        </is>
      </c>
    </row>
    <row r="106">
      <c r="A106" t="inlineStr">
        <is>
          <t>104</t>
        </is>
      </c>
      <c r="B106" t="inlineStr">
        <is>
          <t>0cfd6d23-fafa-49db-bd05-60460462ad41</t>
        </is>
      </c>
      <c r="C106" t="inlineStr">
        <is>
          <t>2025-01-10</t>
        </is>
      </c>
      <c r="D106" t="inlineStr">
        <is>
          <t>3 4</t>
        </is>
      </c>
      <c r="E106" t="inlineStr">
        <is>
          <t>Rappel club</t>
        </is>
      </c>
      <c r="F106" t="inlineStr">
        <is>
          <t>0</t>
        </is>
      </c>
      <c r="G106" t="inlineStr">
        <is>
          <t>---</t>
        </is>
      </c>
      <c r="H106" t="inlineStr">
        <is>
          <t>1</t>
        </is>
      </c>
      <c r="I106" t="inlineStr">
        <is>
          <t>1</t>
        </is>
      </c>
      <c r="J106" t="inlineStr"/>
      <c r="K106" t="inlineStr">
        <is>
          <t>---</t>
        </is>
      </c>
      <c r="L106" t="inlineStr">
        <is>
          <t>---</t>
        </is>
      </c>
      <c r="M106" t="inlineStr">
        <is>
          <t>---</t>
        </is>
      </c>
      <c r="N106" t="inlineStr">
        <is>
          <t>---</t>
        </is>
      </c>
      <c r="O106" t="inlineStr">
        <is>
          <t>---</t>
        </is>
      </c>
      <c r="P106" t="inlineStr">
        <is>
          <t>---</t>
        </is>
      </c>
      <c r="Q106" t="inlineStr">
        <is>
          <t>---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MOR/CMSM/ST00465</t>
        </is>
      </c>
      <c r="Y106" t="inlineStr">
        <is>
          <t>MOR/CMSM/ST00465</t>
        </is>
      </c>
      <c r="Z106" t="inlineStr">
        <is>
          <t>2025-01-11 14:07:26</t>
        </is>
      </c>
      <c r="AA106" t="inlineStr">
        <is>
          <t>2025-01-11 14:06:56</t>
        </is>
      </c>
      <c r="AB106" t="inlineStr">
        <is>
          <t>1evana</t>
        </is>
      </c>
      <c r="AC106" t="inlineStr">
        <is>
          <t>2025-01-11 14:08:42</t>
        </is>
      </c>
      <c r="AD106" s="1" t="inlineStr">
        <is>
          <t>https://www.commcarehq.org/a/caris-test/reports/form_data/0cfd6d23-fafa-49db-bd05-60460462ad41/</t>
        </is>
      </c>
      <c r="AE106" t="inlineStr">
        <is>
          <t>---</t>
        </is>
      </c>
      <c r="AF106" t="inlineStr">
        <is>
          <t>3c5a623af057e23a32ae4000_50586</t>
        </is>
      </c>
      <c r="AG106" t="inlineStr">
        <is>
          <t>OK</t>
        </is>
      </c>
      <c r="AH106" t="inlineStr">
        <is>
          <t>2025-01-11 14:07:26</t>
        </is>
      </c>
      <c r="AI106" t="inlineStr">
        <is>
          <t>675a66fd8f8f48fd178738cd11c8c9b2</t>
        </is>
      </c>
      <c r="AJ106" t="inlineStr">
        <is>
          <t>2025-01-10</t>
        </is>
      </c>
      <c r="AK106" t="inlineStr">
        <is>
          <t>3 4</t>
        </is>
      </c>
      <c r="AL106" t="inlineStr">
        <is>
          <t>Rappel club</t>
        </is>
      </c>
      <c r="AM106" t="inlineStr">
        <is>
          <t>0</t>
        </is>
      </c>
      <c r="AN106" t="inlineStr">
        <is>
          <t>---</t>
        </is>
      </c>
      <c r="AO106" t="inlineStr">
        <is>
          <t>1</t>
        </is>
      </c>
      <c r="AP106" t="inlineStr">
        <is>
          <t>1</t>
        </is>
      </c>
      <c r="AQ106" t="inlineStr"/>
      <c r="AR106" t="inlineStr"/>
      <c r="AS106" t="inlineStr"/>
      <c r="AT106" t="inlineStr"/>
      <c r="AU106" t="inlineStr">
        <is>
          <t>---</t>
        </is>
      </c>
      <c r="AV106" t="inlineStr">
        <is>
          <t>---</t>
        </is>
      </c>
      <c r="AW106" t="inlineStr">
        <is>
          <t>---</t>
        </is>
      </c>
      <c r="AX106" t="inlineStr">
        <is>
          <t>---</t>
        </is>
      </c>
      <c r="AY106" t="inlineStr">
        <is>
          <t>---</t>
        </is>
      </c>
      <c r="AZ106" t="inlineStr">
        <is>
          <t>---</t>
        </is>
      </c>
      <c r="BA106" t="inlineStr">
        <is>
          <t>675a66fd8f8f48fd178738cd11c8c9b2</t>
        </is>
      </c>
      <c r="BB106" t="inlineStr">
        <is>
          <t>http://openrosa.org/formdesigner/0B48E039-1E80-49A7-AC24-732B6E788E39</t>
        </is>
      </c>
      <c r="BC106" t="inlineStr">
        <is>
          <t>Ration et autres visites</t>
        </is>
      </c>
      <c r="BD106" t="inlineStr">
        <is>
          <t>CommCare Android, version "2.54.1"(467561). App v15929. CommCare Version 2.54.1. Build 467561, built on: 2024-10-25</t>
        </is>
      </c>
      <c r="BE106" t="inlineStr">
        <is>
          <t>commcare_e1fe266d-14e3-4298-9699-21b818975650</t>
        </is>
      </c>
      <c r="BF106" t="inlineStr">
        <is>
          <t>19.4044539 -71.7787438 0.0 2900.0</t>
        </is>
      </c>
      <c r="BG106" t="inlineStr">
        <is>
          <t>f13d8149fc6d39ebe86af18272310ff9</t>
        </is>
      </c>
      <c r="BH106" t="inlineStr">
        <is>
          <t>30258f4a77704b55a9a2714350441cbb</t>
        </is>
      </c>
      <c r="BI106" t="inlineStr">
        <is>
          <t>15246</t>
        </is>
      </c>
      <c r="BJ106" t="inlineStr">
        <is>
          <t>XFormInstance</t>
        </is>
      </c>
      <c r="BK106" t="inlineStr">
        <is>
          <t>6fc7d265d02511ef881ff9cccb2417e2</t>
        </is>
      </c>
      <c r="BL106" t="b">
        <v>0</v>
      </c>
      <c r="BM106" t="inlineStr">
        <is>
          <t>---</t>
        </is>
      </c>
      <c r="BN106" t="inlineStr">
        <is>
          <t>200.113.234.19</t>
        </is>
      </c>
      <c r="BO106" t="inlineStr">
        <is>
          <t>Dieudeline Theophile</t>
        </is>
      </c>
    </row>
    <row r="107">
      <c r="A107" t="inlineStr">
        <is>
          <t>105</t>
        </is>
      </c>
      <c r="B107" t="inlineStr">
        <is>
          <t>745ede41-cd30-4090-b66d-2d08fe33e653</t>
        </is>
      </c>
      <c r="C107" t="inlineStr">
        <is>
          <t>2025-01-10</t>
        </is>
      </c>
      <c r="D107" t="inlineStr">
        <is>
          <t>3 4</t>
        </is>
      </c>
      <c r="E107" t="inlineStr">
        <is>
          <t>Rappel club</t>
        </is>
      </c>
      <c r="F107" t="inlineStr">
        <is>
          <t>0</t>
        </is>
      </c>
      <c r="G107" t="inlineStr">
        <is>
          <t>---</t>
        </is>
      </c>
      <c r="H107" t="inlineStr">
        <is>
          <t>1</t>
        </is>
      </c>
      <c r="I107" t="inlineStr">
        <is>
          <t>1</t>
        </is>
      </c>
      <c r="J107" t="inlineStr"/>
      <c r="K107" t="inlineStr">
        <is>
          <t>---</t>
        </is>
      </c>
      <c r="L107" t="inlineStr">
        <is>
          <t>---</t>
        </is>
      </c>
      <c r="M107" t="inlineStr">
        <is>
          <t>---</t>
        </is>
      </c>
      <c r="N107" t="inlineStr">
        <is>
          <t>---</t>
        </is>
      </c>
      <c r="O107" t="inlineStr">
        <is>
          <t>---</t>
        </is>
      </c>
      <c r="P107" t="inlineStr">
        <is>
          <t>---</t>
        </is>
      </c>
      <c r="Q107" t="inlineStr">
        <is>
          <t>---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MOR/CMSM/ST00466</t>
        </is>
      </c>
      <c r="Y107" t="inlineStr">
        <is>
          <t>MOR/CMSM/ST00466</t>
        </is>
      </c>
      <c r="Z107" t="inlineStr">
        <is>
          <t>2025-01-11 14:08:12</t>
        </is>
      </c>
      <c r="AA107" t="inlineStr">
        <is>
          <t>2025-01-11 14:07:42</t>
        </is>
      </c>
      <c r="AB107" t="inlineStr">
        <is>
          <t>1evana</t>
        </is>
      </c>
      <c r="AC107" t="inlineStr">
        <is>
          <t>2025-01-11 14:09:27</t>
        </is>
      </c>
      <c r="AD107" s="1" t="inlineStr">
        <is>
          <t>https://www.commcarehq.org/a/caris-test/reports/form_data/745ede41-cd30-4090-b66d-2d08fe33e653/</t>
        </is>
      </c>
      <c r="AE107" t="inlineStr">
        <is>
          <t>---</t>
        </is>
      </c>
      <c r="AF107" t="inlineStr">
        <is>
          <t>3c5a623af057e23a32ae4000_50584</t>
        </is>
      </c>
      <c r="AG107" t="inlineStr">
        <is>
          <t>OK</t>
        </is>
      </c>
      <c r="AH107" t="inlineStr">
        <is>
          <t>2025-01-11 14:08:12</t>
        </is>
      </c>
      <c r="AI107" t="inlineStr">
        <is>
          <t>675a66fd8f8f48fd178738cd11c8c9b2</t>
        </is>
      </c>
      <c r="AJ107" t="inlineStr">
        <is>
          <t>2025-01-10</t>
        </is>
      </c>
      <c r="AK107" t="inlineStr">
        <is>
          <t>3 4</t>
        </is>
      </c>
      <c r="AL107" t="inlineStr">
        <is>
          <t>Rappel club</t>
        </is>
      </c>
      <c r="AM107" t="inlineStr">
        <is>
          <t>0</t>
        </is>
      </c>
      <c r="AN107" t="inlineStr">
        <is>
          <t>---</t>
        </is>
      </c>
      <c r="AO107" t="inlineStr">
        <is>
          <t>1</t>
        </is>
      </c>
      <c r="AP107" t="inlineStr">
        <is>
          <t>1</t>
        </is>
      </c>
      <c r="AQ107" t="inlineStr"/>
      <c r="AR107" t="inlineStr"/>
      <c r="AS107" t="inlineStr"/>
      <c r="AT107" t="inlineStr"/>
      <c r="AU107" t="inlineStr">
        <is>
          <t>---</t>
        </is>
      </c>
      <c r="AV107" t="inlineStr">
        <is>
          <t>---</t>
        </is>
      </c>
      <c r="AW107" t="inlineStr">
        <is>
          <t>---</t>
        </is>
      </c>
      <c r="AX107" t="inlineStr">
        <is>
          <t>---</t>
        </is>
      </c>
      <c r="AY107" t="inlineStr">
        <is>
          <t>---</t>
        </is>
      </c>
      <c r="AZ107" t="inlineStr">
        <is>
          <t>---</t>
        </is>
      </c>
      <c r="BA107" t="inlineStr">
        <is>
          <t>675a66fd8f8f48fd178738cd11c8c9b2</t>
        </is>
      </c>
      <c r="BB107" t="inlineStr">
        <is>
          <t>http://openrosa.org/formdesigner/0B48E039-1E80-49A7-AC24-732B6E788E39</t>
        </is>
      </c>
      <c r="BC107" t="inlineStr">
        <is>
          <t>Ration et autres visites</t>
        </is>
      </c>
      <c r="BD107" t="inlineStr">
        <is>
          <t>CommCare Android, version "2.54.1"(467561). App v15929. CommCare Version 2.54.1. Build 467561, built on: 2024-10-25</t>
        </is>
      </c>
      <c r="BE107" t="inlineStr">
        <is>
          <t>commcare_e1fe266d-14e3-4298-9699-21b818975650</t>
        </is>
      </c>
      <c r="BF107" t="inlineStr">
        <is>
          <t>19.4044539 -71.7787438 0.0 2900.0</t>
        </is>
      </c>
      <c r="BG107" t="inlineStr">
        <is>
          <t>f13d8149fc6d39ebe86af18272310ff9</t>
        </is>
      </c>
      <c r="BH107" t="inlineStr">
        <is>
          <t>30258f4a77704b55a9a2714350441cbb</t>
        </is>
      </c>
      <c r="BI107" t="inlineStr">
        <is>
          <t>15246</t>
        </is>
      </c>
      <c r="BJ107" t="inlineStr">
        <is>
          <t>XFormInstance</t>
        </is>
      </c>
      <c r="BK107" t="inlineStr">
        <is>
          <t>6fc7d265d02511ef881ff9cccb2417e2</t>
        </is>
      </c>
      <c r="BL107" t="b">
        <v>0</v>
      </c>
      <c r="BM107" t="inlineStr">
        <is>
          <t>---</t>
        </is>
      </c>
      <c r="BN107" t="inlineStr">
        <is>
          <t>200.113.234.19</t>
        </is>
      </c>
      <c r="BO107" t="inlineStr">
        <is>
          <t>Junia Theophile</t>
        </is>
      </c>
    </row>
    <row r="108">
      <c r="A108" t="inlineStr">
        <is>
          <t>106</t>
        </is>
      </c>
      <c r="B108" t="inlineStr">
        <is>
          <t>ccf70474-bb3f-458b-8e7a-097344dcc6ae</t>
        </is>
      </c>
      <c r="C108" t="inlineStr">
        <is>
          <t>2025-01-09</t>
        </is>
      </c>
      <c r="D108" t="inlineStr">
        <is>
          <t>3</t>
        </is>
      </c>
      <c r="E108" t="inlineStr">
        <is>
          <t>---</t>
        </is>
      </c>
      <c r="F108" t="inlineStr">
        <is>
          <t>1</t>
        </is>
      </c>
      <c r="G108" t="inlineStr">
        <is>
          <t>---</t>
        </is>
      </c>
      <c r="H108" t="inlineStr">
        <is>
          <t>1</t>
        </is>
      </c>
      <c r="I108" t="inlineStr">
        <is>
          <t>1</t>
        </is>
      </c>
      <c r="J108" t="inlineStr"/>
      <c r="K108" t="inlineStr">
        <is>
          <t>---</t>
        </is>
      </c>
      <c r="L108" t="inlineStr">
        <is>
          <t>---</t>
        </is>
      </c>
      <c r="M108" t="inlineStr">
        <is>
          <t>---</t>
        </is>
      </c>
      <c r="N108" t="inlineStr">
        <is>
          <t>---</t>
        </is>
      </c>
      <c r="O108" t="inlineStr">
        <is>
          <t>---</t>
        </is>
      </c>
      <c r="P108" t="inlineStr">
        <is>
          <t>---</t>
        </is>
      </c>
      <c r="Q108" t="inlineStr">
        <is>
          <t>---</t>
        </is>
      </c>
      <c r="R108" t="inlineStr"/>
      <c r="S108" t="inlineStr"/>
      <c r="T108" t="inlineStr"/>
      <c r="U108" t="inlineStr"/>
      <c r="V108" t="inlineStr"/>
      <c r="W108" t="inlineStr"/>
      <c r="X108" t="inlineStr">
        <is>
          <t>PAP/GCHO/ST08090</t>
        </is>
      </c>
      <c r="Y108" t="inlineStr">
        <is>
          <t>PAP/GCHO/ST08090</t>
        </is>
      </c>
      <c r="Z108" t="inlineStr">
        <is>
          <t>2025-01-12 01:31:34</t>
        </is>
      </c>
      <c r="AA108" t="inlineStr">
        <is>
          <t>2025-01-12 01:31:19</t>
        </is>
      </c>
      <c r="AB108" t="inlineStr">
        <is>
          <t>2nathalie</t>
        </is>
      </c>
      <c r="AC108" t="inlineStr">
        <is>
          <t>2025-01-12 16:02:17</t>
        </is>
      </c>
      <c r="AD108" s="1" t="inlineStr">
        <is>
          <t>https://www.commcarehq.org/a/caris-test/reports/form_data/ccf70474-bb3f-458b-8e7a-097344dcc6ae/</t>
        </is>
      </c>
      <c r="AE108" t="inlineStr">
        <is>
          <t>---</t>
        </is>
      </c>
      <c r="AF108" t="inlineStr">
        <is>
          <t>3c5a623af057e23a32ae4000_158705</t>
        </is>
      </c>
      <c r="AG108" t="inlineStr">
        <is>
          <t>OK</t>
        </is>
      </c>
      <c r="AH108" t="inlineStr">
        <is>
          <t>2025-01-12 01:31:34</t>
        </is>
      </c>
      <c r="AI108" t="inlineStr">
        <is>
          <t>3c7e14bc31cb425997c89e194bb7c839</t>
        </is>
      </c>
      <c r="AJ108" t="inlineStr">
        <is>
          <t>2025-01-09</t>
        </is>
      </c>
      <c r="AK108" t="inlineStr">
        <is>
          <t>3</t>
        </is>
      </c>
      <c r="AL108" t="inlineStr">
        <is>
          <t>---</t>
        </is>
      </c>
      <c r="AM108" t="inlineStr">
        <is>
          <t>1</t>
        </is>
      </c>
      <c r="AN108" t="inlineStr">
        <is>
          <t>---</t>
        </is>
      </c>
      <c r="AO108" t="inlineStr">
        <is>
          <t>1</t>
        </is>
      </c>
      <c r="AP108" t="inlineStr">
        <is>
          <t>1</t>
        </is>
      </c>
      <c r="AQ108" t="inlineStr"/>
      <c r="AR108" t="inlineStr"/>
      <c r="AS108" t="inlineStr"/>
      <c r="AT108" t="inlineStr"/>
      <c r="AU108" t="inlineStr">
        <is>
          <t>---</t>
        </is>
      </c>
      <c r="AV108" t="inlineStr">
        <is>
          <t>---</t>
        </is>
      </c>
      <c r="AW108" t="inlineStr">
        <is>
          <t>---</t>
        </is>
      </c>
      <c r="AX108" t="inlineStr">
        <is>
          <t>---</t>
        </is>
      </c>
      <c r="AY108" t="inlineStr">
        <is>
          <t>---</t>
        </is>
      </c>
      <c r="AZ108" t="inlineStr">
        <is>
          <t>---</t>
        </is>
      </c>
      <c r="BA108" t="inlineStr">
        <is>
          <t>3c7e14bc31cb425997c89e194bb7c839</t>
        </is>
      </c>
      <c r="BB108" t="inlineStr">
        <is>
          <t>http://openrosa.org/formdesigner/0B48E039-1E80-49A7-AC24-732B6E788E39</t>
        </is>
      </c>
      <c r="BC108" t="inlineStr">
        <is>
          <t>Ration et autres visites</t>
        </is>
      </c>
      <c r="BD108" t="inlineStr">
        <is>
          <t>CommCare Android, version "2.54.1"(467561). App v15929. CommCare Version 2.54.1. Build 467561, built on: 2024-10-25</t>
        </is>
      </c>
      <c r="BE108" t="inlineStr">
        <is>
          <t>commcare_03216a9b-083b-41ac-b53f-fe4f1b36c5ed</t>
        </is>
      </c>
      <c r="BF108" t="inlineStr"/>
      <c r="BG108" t="inlineStr">
        <is>
          <t>f13d8149fc6d39ebe86af18272310ff9</t>
        </is>
      </c>
      <c r="BH108" t="inlineStr">
        <is>
          <t>30258f4a77704b55a9a2714350441cbb</t>
        </is>
      </c>
      <c r="BI108" t="inlineStr">
        <is>
          <t>15246</t>
        </is>
      </c>
      <c r="BJ108" t="inlineStr">
        <is>
          <t>XFormInstance</t>
        </is>
      </c>
      <c r="BK108" t="inlineStr">
        <is>
          <t>82a47134cdc911efbce685606e6ffa00</t>
        </is>
      </c>
      <c r="BL108" t="b">
        <v>0</v>
      </c>
      <c r="BM108" t="inlineStr">
        <is>
          <t>---</t>
        </is>
      </c>
      <c r="BN108" t="inlineStr">
        <is>
          <t>200.113.214.162</t>
        </is>
      </c>
      <c r="BO108" t="inlineStr">
        <is>
          <t>Kenold Jameson</t>
        </is>
      </c>
    </row>
    <row r="109">
      <c r="A109" t="inlineStr">
        <is>
          <t>107</t>
        </is>
      </c>
      <c r="B109" t="inlineStr">
        <is>
          <t>a54a0fc9-39b4-47d0-b13d-a86feb0a2698</t>
        </is>
      </c>
      <c r="C109" t="inlineStr">
        <is>
          <t>2025-01-09</t>
        </is>
      </c>
      <c r="D109" t="inlineStr">
        <is>
          <t>3</t>
        </is>
      </c>
      <c r="E109" t="inlineStr">
        <is>
          <t>---</t>
        </is>
      </c>
      <c r="F109" t="inlineStr">
        <is>
          <t>1</t>
        </is>
      </c>
      <c r="G109" t="inlineStr">
        <is>
          <t>---</t>
        </is>
      </c>
      <c r="H109" t="inlineStr">
        <is>
          <t>1</t>
        </is>
      </c>
      <c r="I109" t="inlineStr">
        <is>
          <t>1</t>
        </is>
      </c>
      <c r="J109" t="inlineStr">
        <is>
          <t>1</t>
        </is>
      </c>
      <c r="K109" t="inlineStr">
        <is>
          <t>---</t>
        </is>
      </c>
      <c r="L109" t="inlineStr">
        <is>
          <t>---</t>
        </is>
      </c>
      <c r="M109" t="inlineStr">
        <is>
          <t>---</t>
        </is>
      </c>
      <c r="N109" t="inlineStr">
        <is>
          <t>---</t>
        </is>
      </c>
      <c r="O109" t="inlineStr">
        <is>
          <t>---</t>
        </is>
      </c>
      <c r="P109" t="inlineStr">
        <is>
          <t>---</t>
        </is>
      </c>
      <c r="Q109" t="inlineStr">
        <is>
          <t>---</t>
        </is>
      </c>
      <c r="R109" t="inlineStr"/>
      <c r="S109" t="inlineStr"/>
      <c r="T109" t="inlineStr"/>
      <c r="U109" t="inlineStr"/>
      <c r="V109" t="inlineStr"/>
      <c r="W109" t="inlineStr"/>
      <c r="X109" t="inlineStr">
        <is>
          <t>PAP/GCHO/ST07862</t>
        </is>
      </c>
      <c r="Y109" t="inlineStr">
        <is>
          <t>PAP/GCHO/ST07862</t>
        </is>
      </c>
      <c r="Z109" t="inlineStr">
        <is>
          <t>2025-01-12 01:32:35</t>
        </is>
      </c>
      <c r="AA109" t="inlineStr">
        <is>
          <t>2025-01-12 01:32:20</t>
        </is>
      </c>
      <c r="AB109" t="inlineStr">
        <is>
          <t>2nathalie</t>
        </is>
      </c>
      <c r="AC109" t="inlineStr">
        <is>
          <t>2025-01-12 16:02:19</t>
        </is>
      </c>
      <c r="AD109" s="1" t="inlineStr">
        <is>
          <t>https://www.commcarehq.org/a/caris-test/reports/form_data/a54a0fc9-39b4-47d0-b13d-a86feb0a2698/</t>
        </is>
      </c>
      <c r="AE109" t="inlineStr">
        <is>
          <t>---</t>
        </is>
      </c>
      <c r="AF109" t="inlineStr">
        <is>
          <t>3c5a623af057e23a32ae4000_126235</t>
        </is>
      </c>
      <c r="AG109" t="inlineStr">
        <is>
          <t>OK</t>
        </is>
      </c>
      <c r="AH109" t="inlineStr">
        <is>
          <t>2025-01-12 01:32:35</t>
        </is>
      </c>
      <c r="AI109" t="inlineStr">
        <is>
          <t>3c7e14bc31cb425997c89e194bb7c839</t>
        </is>
      </c>
      <c r="AJ109" t="inlineStr">
        <is>
          <t>2025-01-09</t>
        </is>
      </c>
      <c r="AK109" t="inlineStr">
        <is>
          <t>3</t>
        </is>
      </c>
      <c r="AL109" t="inlineStr">
        <is>
          <t>---</t>
        </is>
      </c>
      <c r="AM109" t="inlineStr">
        <is>
          <t>1</t>
        </is>
      </c>
      <c r="AN109" t="inlineStr">
        <is>
          <t>---</t>
        </is>
      </c>
      <c r="AO109" t="inlineStr">
        <is>
          <t>1</t>
        </is>
      </c>
      <c r="AP109" t="inlineStr">
        <is>
          <t>1</t>
        </is>
      </c>
      <c r="AQ109" t="inlineStr"/>
      <c r="AR109" t="inlineStr"/>
      <c r="AS109" t="inlineStr"/>
      <c r="AT109" t="inlineStr"/>
      <c r="AU109" t="inlineStr">
        <is>
          <t>---</t>
        </is>
      </c>
      <c r="AV109" t="inlineStr">
        <is>
          <t>---</t>
        </is>
      </c>
      <c r="AW109" t="inlineStr">
        <is>
          <t>---</t>
        </is>
      </c>
      <c r="AX109" t="inlineStr">
        <is>
          <t>---</t>
        </is>
      </c>
      <c r="AY109" t="inlineStr">
        <is>
          <t>---</t>
        </is>
      </c>
      <c r="AZ109" t="inlineStr">
        <is>
          <t>---</t>
        </is>
      </c>
      <c r="BA109" t="inlineStr">
        <is>
          <t>3c7e14bc31cb425997c89e194bb7c839</t>
        </is>
      </c>
      <c r="BB109" t="inlineStr">
        <is>
          <t>http://openrosa.org/formdesigner/0B48E039-1E80-49A7-AC24-732B6E788E39</t>
        </is>
      </c>
      <c r="BC109" t="inlineStr">
        <is>
          <t>Ration et autres visites</t>
        </is>
      </c>
      <c r="BD109" t="inlineStr">
        <is>
          <t>CommCare Android, version "2.54.1"(467561). App v15929. CommCare Version 2.54.1. Build 467561, built on: 2024-10-25</t>
        </is>
      </c>
      <c r="BE109" t="inlineStr">
        <is>
          <t>commcare_03216a9b-083b-41ac-b53f-fe4f1b36c5ed</t>
        </is>
      </c>
      <c r="BF109" t="inlineStr"/>
      <c r="BG109" t="inlineStr">
        <is>
          <t>f13d8149fc6d39ebe86af18272310ff9</t>
        </is>
      </c>
      <c r="BH109" t="inlineStr">
        <is>
          <t>30258f4a77704b55a9a2714350441cbb</t>
        </is>
      </c>
      <c r="BI109" t="inlineStr">
        <is>
          <t>15246</t>
        </is>
      </c>
      <c r="BJ109" t="inlineStr">
        <is>
          <t>XFormInstance</t>
        </is>
      </c>
      <c r="BK109" t="inlineStr">
        <is>
          <t>82a47134cdc911efbce685606e6ffa00</t>
        </is>
      </c>
      <c r="BL109" t="b">
        <v>0</v>
      </c>
      <c r="BM109" t="inlineStr">
        <is>
          <t>---</t>
        </is>
      </c>
      <c r="BN109" t="inlineStr">
        <is>
          <t>200.113.214.162</t>
        </is>
      </c>
      <c r="BO109" t="inlineStr">
        <is>
          <t>Jean Bernard Lundi</t>
        </is>
      </c>
    </row>
    <row r="110">
      <c r="A110" t="inlineStr">
        <is>
          <t>108</t>
        </is>
      </c>
      <c r="B110" t="inlineStr">
        <is>
          <t>7b01eb9f-bef0-43a1-9fbe-f85cb14c714f</t>
        </is>
      </c>
      <c r="C110" t="inlineStr">
        <is>
          <t>2025-01-11</t>
        </is>
      </c>
      <c r="D110" t="inlineStr">
        <is>
          <t>3</t>
        </is>
      </c>
      <c r="E110" t="inlineStr">
        <is>
          <t>---</t>
        </is>
      </c>
      <c r="F110" t="inlineStr">
        <is>
          <t>1</t>
        </is>
      </c>
      <c r="G110" t="inlineStr">
        <is>
          <t>---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---</t>
        </is>
      </c>
      <c r="L110" t="inlineStr">
        <is>
          <t>---</t>
        </is>
      </c>
      <c r="M110" t="inlineStr">
        <is>
          <t>---</t>
        </is>
      </c>
      <c r="N110" t="inlineStr">
        <is>
          <t>---</t>
        </is>
      </c>
      <c r="O110" t="inlineStr">
        <is>
          <t>---</t>
        </is>
      </c>
      <c r="P110" t="inlineStr">
        <is>
          <t>---</t>
        </is>
      </c>
      <c r="Q110" t="inlineStr">
        <is>
          <t>---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PAP/GCHO/ST05020</t>
        </is>
      </c>
      <c r="Y110" t="inlineStr">
        <is>
          <t>PAP/GCHO/ST05020</t>
        </is>
      </c>
      <c r="Z110" t="inlineStr">
        <is>
          <t>2025-01-12 01:33:38</t>
        </is>
      </c>
      <c r="AA110" t="inlineStr">
        <is>
          <t>2025-01-12 01:33:20</t>
        </is>
      </c>
      <c r="AB110" t="inlineStr">
        <is>
          <t>2nathalie</t>
        </is>
      </c>
      <c r="AC110" t="inlineStr">
        <is>
          <t>2025-01-12 16:02:21</t>
        </is>
      </c>
      <c r="AD110" s="1" t="inlineStr">
        <is>
          <t>https://www.commcarehq.org/a/caris-test/reports/form_data/7b01eb9f-bef0-43a1-9fbe-f85cb14c714f/</t>
        </is>
      </c>
      <c r="AE110" t="inlineStr">
        <is>
          <t>---</t>
        </is>
      </c>
      <c r="AF110" t="inlineStr">
        <is>
          <t>a690cc57c78548d2a28633291fafa6fe</t>
        </is>
      </c>
      <c r="AG110" t="inlineStr">
        <is>
          <t>OK</t>
        </is>
      </c>
      <c r="AH110" t="inlineStr">
        <is>
          <t>2025-01-12 01:33:38</t>
        </is>
      </c>
      <c r="AI110" t="inlineStr">
        <is>
          <t>3c7e14bc31cb425997c89e194bb7c839</t>
        </is>
      </c>
      <c r="AJ110" t="inlineStr">
        <is>
          <t>2025-01-11</t>
        </is>
      </c>
      <c r="AK110" t="inlineStr">
        <is>
          <t>3</t>
        </is>
      </c>
      <c r="AL110" t="inlineStr">
        <is>
          <t>---</t>
        </is>
      </c>
      <c r="AM110" t="inlineStr">
        <is>
          <t>1</t>
        </is>
      </c>
      <c r="AN110" t="inlineStr">
        <is>
          <t>---</t>
        </is>
      </c>
      <c r="AO110" t="inlineStr">
        <is>
          <t>1</t>
        </is>
      </c>
      <c r="AP110" t="inlineStr">
        <is>
          <t>1</t>
        </is>
      </c>
      <c r="AQ110" t="inlineStr"/>
      <c r="AR110" t="inlineStr"/>
      <c r="AS110" t="inlineStr"/>
      <c r="AT110" t="inlineStr"/>
      <c r="AU110" t="inlineStr">
        <is>
          <t>---</t>
        </is>
      </c>
      <c r="AV110" t="inlineStr">
        <is>
          <t>---</t>
        </is>
      </c>
      <c r="AW110" t="inlineStr">
        <is>
          <t>---</t>
        </is>
      </c>
      <c r="AX110" t="inlineStr">
        <is>
          <t>---</t>
        </is>
      </c>
      <c r="AY110" t="inlineStr">
        <is>
          <t>---</t>
        </is>
      </c>
      <c r="AZ110" t="inlineStr">
        <is>
          <t>---</t>
        </is>
      </c>
      <c r="BA110" t="inlineStr">
        <is>
          <t>3c7e14bc31cb425997c89e194bb7c839</t>
        </is>
      </c>
      <c r="BB110" t="inlineStr">
        <is>
          <t>http://openrosa.org/formdesigner/0B48E039-1E80-49A7-AC24-732B6E788E39</t>
        </is>
      </c>
      <c r="BC110" t="inlineStr">
        <is>
          <t>Ration et autres visites</t>
        </is>
      </c>
      <c r="BD110" t="inlineStr">
        <is>
          <t>CommCare Android, version "2.54.1"(467561). App v15929. CommCare Version 2.54.1. Build 467561, built on: 2024-10-25</t>
        </is>
      </c>
      <c r="BE110" t="inlineStr">
        <is>
          <t>commcare_03216a9b-083b-41ac-b53f-fe4f1b36c5ed</t>
        </is>
      </c>
      <c r="BF110" t="inlineStr"/>
      <c r="BG110" t="inlineStr">
        <is>
          <t>f13d8149fc6d39ebe86af18272310ff9</t>
        </is>
      </c>
      <c r="BH110" t="inlineStr">
        <is>
          <t>30258f4a77704b55a9a2714350441cbb</t>
        </is>
      </c>
      <c r="BI110" t="inlineStr">
        <is>
          <t>15246</t>
        </is>
      </c>
      <c r="BJ110" t="inlineStr">
        <is>
          <t>XFormInstance</t>
        </is>
      </c>
      <c r="BK110" t="inlineStr">
        <is>
          <t>82a47134cdc911efbce685606e6ffa00</t>
        </is>
      </c>
      <c r="BL110" t="b">
        <v>0</v>
      </c>
      <c r="BM110" t="inlineStr">
        <is>
          <t>---</t>
        </is>
      </c>
      <c r="BN110" t="inlineStr">
        <is>
          <t>200.113.214.162</t>
        </is>
      </c>
      <c r="BO110" t="inlineStr">
        <is>
          <t>Rogener Garcon</t>
        </is>
      </c>
    </row>
    <row r="111">
      <c r="A111" t="inlineStr">
        <is>
          <t>109</t>
        </is>
      </c>
      <c r="B111" t="inlineStr">
        <is>
          <t>cf08ab65-7642-4cf5-bb6f-8f0292aae476</t>
        </is>
      </c>
      <c r="C111" t="inlineStr">
        <is>
          <t>2025-01-10</t>
        </is>
      </c>
      <c r="D111" t="inlineStr">
        <is>
          <t>3</t>
        </is>
      </c>
      <c r="E111" t="inlineStr">
        <is>
          <t>---</t>
        </is>
      </c>
      <c r="F111" t="inlineStr">
        <is>
          <t>1</t>
        </is>
      </c>
      <c r="G111" t="inlineStr">
        <is>
          <t>---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---</t>
        </is>
      </c>
      <c r="L111" t="inlineStr">
        <is>
          <t>---</t>
        </is>
      </c>
      <c r="M111" t="inlineStr">
        <is>
          <t>---</t>
        </is>
      </c>
      <c r="N111" t="inlineStr">
        <is>
          <t>---</t>
        </is>
      </c>
      <c r="O111" t="inlineStr">
        <is>
          <t>---</t>
        </is>
      </c>
      <c r="P111" t="inlineStr">
        <is>
          <t>---</t>
        </is>
      </c>
      <c r="Q111" t="inlineStr">
        <is>
          <t>---</t>
        </is>
      </c>
      <c r="R111" t="inlineStr"/>
      <c r="S111" t="inlineStr"/>
      <c r="T111" t="inlineStr"/>
      <c r="U111" t="inlineStr"/>
      <c r="V111" t="inlineStr"/>
      <c r="W111" t="inlineStr"/>
      <c r="X111" t="inlineStr">
        <is>
          <t>PAP/GCHO/ST08813</t>
        </is>
      </c>
      <c r="Y111" t="inlineStr">
        <is>
          <t>PAP/GCHO/ST08813</t>
        </is>
      </c>
      <c r="Z111" t="inlineStr">
        <is>
          <t>2025-01-12 01:34:57</t>
        </is>
      </c>
      <c r="AA111" t="inlineStr">
        <is>
          <t>2025-01-12 01:34:38</t>
        </is>
      </c>
      <c r="AB111" t="inlineStr">
        <is>
          <t>2nathalie</t>
        </is>
      </c>
      <c r="AC111" t="inlineStr">
        <is>
          <t>2025-01-12 16:02:24</t>
        </is>
      </c>
      <c r="AD111" s="1" t="inlineStr">
        <is>
          <t>https://www.commcarehq.org/a/caris-test/reports/form_data/cf08ab65-7642-4cf5-bb6f-8f0292aae476/</t>
        </is>
      </c>
      <c r="AE111" t="inlineStr">
        <is>
          <t>---</t>
        </is>
      </c>
      <c r="AF111" t="inlineStr">
        <is>
          <t>3c5a623af057e23a32ae4000_195445</t>
        </is>
      </c>
      <c r="AG111" t="inlineStr">
        <is>
          <t>OK</t>
        </is>
      </c>
      <c r="AH111" t="inlineStr">
        <is>
          <t>2025-01-12 01:34:57</t>
        </is>
      </c>
      <c r="AI111" t="inlineStr">
        <is>
          <t>3c7e14bc31cb425997c89e194bb7c839</t>
        </is>
      </c>
      <c r="AJ111" t="inlineStr">
        <is>
          <t>2025-01-10</t>
        </is>
      </c>
      <c r="AK111" t="inlineStr">
        <is>
          <t>3</t>
        </is>
      </c>
      <c r="AL111" t="inlineStr">
        <is>
          <t>---</t>
        </is>
      </c>
      <c r="AM111" t="inlineStr">
        <is>
          <t>1</t>
        </is>
      </c>
      <c r="AN111" t="inlineStr">
        <is>
          <t>---</t>
        </is>
      </c>
      <c r="AO111" t="inlineStr">
        <is>
          <t>1</t>
        </is>
      </c>
      <c r="AP111" t="inlineStr">
        <is>
          <t>1</t>
        </is>
      </c>
      <c r="AQ111" t="inlineStr"/>
      <c r="AR111" t="inlineStr"/>
      <c r="AS111" t="inlineStr"/>
      <c r="AT111" t="inlineStr"/>
      <c r="AU111" t="inlineStr">
        <is>
          <t>---</t>
        </is>
      </c>
      <c r="AV111" t="inlineStr">
        <is>
          <t>---</t>
        </is>
      </c>
      <c r="AW111" t="inlineStr">
        <is>
          <t>---</t>
        </is>
      </c>
      <c r="AX111" t="inlineStr">
        <is>
          <t>---</t>
        </is>
      </c>
      <c r="AY111" t="inlineStr">
        <is>
          <t>---</t>
        </is>
      </c>
      <c r="AZ111" t="inlineStr">
        <is>
          <t>---</t>
        </is>
      </c>
      <c r="BA111" t="inlineStr">
        <is>
          <t>3c7e14bc31cb425997c89e194bb7c839</t>
        </is>
      </c>
      <c r="BB111" t="inlineStr">
        <is>
          <t>http://openrosa.org/formdesigner/0B48E039-1E80-49A7-AC24-732B6E788E39</t>
        </is>
      </c>
      <c r="BC111" t="inlineStr">
        <is>
          <t>Ration et autres visites</t>
        </is>
      </c>
      <c r="BD111" t="inlineStr">
        <is>
          <t>CommCare Android, version "2.54.1"(467561). App v15929. CommCare Version 2.54.1. Build 467561, built on: 2024-10-25</t>
        </is>
      </c>
      <c r="BE111" t="inlineStr">
        <is>
          <t>commcare_03216a9b-083b-41ac-b53f-fe4f1b36c5ed</t>
        </is>
      </c>
      <c r="BF111" t="inlineStr"/>
      <c r="BG111" t="inlineStr">
        <is>
          <t>f13d8149fc6d39ebe86af18272310ff9</t>
        </is>
      </c>
      <c r="BH111" t="inlineStr">
        <is>
          <t>30258f4a77704b55a9a2714350441cbb</t>
        </is>
      </c>
      <c r="BI111" t="inlineStr">
        <is>
          <t>15246</t>
        </is>
      </c>
      <c r="BJ111" t="inlineStr">
        <is>
          <t>XFormInstance</t>
        </is>
      </c>
      <c r="BK111" t="inlineStr">
        <is>
          <t>82a47134cdc911efbce685606e6ffa00</t>
        </is>
      </c>
      <c r="BL111" t="b">
        <v>0</v>
      </c>
      <c r="BM111" t="inlineStr">
        <is>
          <t>---</t>
        </is>
      </c>
      <c r="BN111" t="inlineStr">
        <is>
          <t>200.113.214.162</t>
        </is>
      </c>
      <c r="BO111" t="inlineStr">
        <is>
          <t>Fénelus Betsaida</t>
        </is>
      </c>
    </row>
    <row r="112">
      <c r="A112" t="inlineStr">
        <is>
          <t>110</t>
        </is>
      </c>
      <c r="B112" t="inlineStr">
        <is>
          <t>c6c21c37-747c-4325-b2d2-83ea9bc758c1</t>
        </is>
      </c>
      <c r="C112" t="inlineStr">
        <is>
          <t>2025-01-09</t>
        </is>
      </c>
      <c r="D112" t="inlineStr">
        <is>
          <t>3</t>
        </is>
      </c>
      <c r="E112" t="inlineStr">
        <is>
          <t>---</t>
        </is>
      </c>
      <c r="F112" t="inlineStr">
        <is>
          <t>0</t>
        </is>
      </c>
      <c r="G112" t="inlineStr">
        <is>
          <t>---</t>
        </is>
      </c>
      <c r="H112" t="inlineStr">
        <is>
          <t>1</t>
        </is>
      </c>
      <c r="I112" t="inlineStr">
        <is>
          <t>0</t>
        </is>
      </c>
      <c r="J112" t="inlineStr">
        <is>
          <t>---</t>
        </is>
      </c>
      <c r="K112" t="inlineStr">
        <is>
          <t>---</t>
        </is>
      </c>
      <c r="L112" t="inlineStr">
        <is>
          <t>---</t>
        </is>
      </c>
      <c r="M112" t="inlineStr">
        <is>
          <t>---</t>
        </is>
      </c>
      <c r="N112" t="inlineStr">
        <is>
          <t>---</t>
        </is>
      </c>
      <c r="O112" t="inlineStr">
        <is>
          <t>---</t>
        </is>
      </c>
      <c r="P112" t="inlineStr">
        <is>
          <t>---</t>
        </is>
      </c>
      <c r="Q112" t="inlineStr">
        <is>
          <t>---</t>
        </is>
      </c>
      <c r="R112" t="inlineStr">
        <is>
          <t>---</t>
        </is>
      </c>
      <c r="S112" t="inlineStr">
        <is>
          <t>---</t>
        </is>
      </c>
      <c r="T112" t="inlineStr">
        <is>
          <t>---</t>
        </is>
      </c>
      <c r="U112" t="inlineStr">
        <is>
          <t>---</t>
        </is>
      </c>
      <c r="V112" t="inlineStr">
        <is>
          <t>---</t>
        </is>
      </c>
      <c r="W112" t="inlineStr"/>
      <c r="X112" t="inlineStr">
        <is>
          <t>GON/CDIR/PED00282</t>
        </is>
      </c>
      <c r="Y112" t="inlineStr">
        <is>
          <t>GON/CDIR/PED00282</t>
        </is>
      </c>
      <c r="Z112" t="inlineStr">
        <is>
          <t>2025-01-13 00:52:12</t>
        </is>
      </c>
      <c r="AA112" t="inlineStr">
        <is>
          <t>2025-01-13 00:51:47</t>
        </is>
      </c>
      <c r="AB112" t="inlineStr">
        <is>
          <t>6cheranor</t>
        </is>
      </c>
      <c r="AC112" t="inlineStr">
        <is>
          <t>2025-01-13 00:52:16</t>
        </is>
      </c>
      <c r="AD112" s="1" t="inlineStr">
        <is>
          <t>https://www.commcarehq.org/a/caris-test/reports/form_data/c6c21c37-747c-4325-b2d2-83ea9bc758c1/</t>
        </is>
      </c>
      <c r="AE112" t="inlineStr">
        <is>
          <t>---</t>
        </is>
      </c>
      <c r="AF112" t="inlineStr">
        <is>
          <t>3c5a623af057e23a32ae4000_107137</t>
        </is>
      </c>
      <c r="AG112" t="inlineStr">
        <is>
          <t>OK</t>
        </is>
      </c>
      <c r="AH112" t="inlineStr">
        <is>
          <t>2025-01-13 00:52:12</t>
        </is>
      </c>
      <c r="AI112" t="inlineStr">
        <is>
          <t>29b7f1edbe6082f038dd4ec8d0ae7a9d</t>
        </is>
      </c>
      <c r="AJ112" t="inlineStr">
        <is>
          <t>2025-01-09</t>
        </is>
      </c>
      <c r="AK112" t="inlineStr">
        <is>
          <t>3</t>
        </is>
      </c>
      <c r="AL112" t="inlineStr">
        <is>
          <t>---</t>
        </is>
      </c>
      <c r="AM112" t="inlineStr">
        <is>
          <t>0</t>
        </is>
      </c>
      <c r="AN112" t="inlineStr">
        <is>
          <t>---</t>
        </is>
      </c>
      <c r="AO112" t="inlineStr">
        <is>
          <t>1</t>
        </is>
      </c>
      <c r="AP112" t="inlineStr">
        <is>
          <t>0</t>
        </is>
      </c>
      <c r="AQ112" t="inlineStr">
        <is>
          <t>---</t>
        </is>
      </c>
      <c r="AR112" t="inlineStr">
        <is>
          <t>---</t>
        </is>
      </c>
      <c r="AS112" t="inlineStr">
        <is>
          <t>---</t>
        </is>
      </c>
      <c r="AT112" t="inlineStr"/>
      <c r="AU112" t="inlineStr">
        <is>
          <t>---</t>
        </is>
      </c>
      <c r="AV112" t="inlineStr">
        <is>
          <t>---</t>
        </is>
      </c>
      <c r="AW112" t="inlineStr">
        <is>
          <t>---</t>
        </is>
      </c>
      <c r="AX112" t="inlineStr">
        <is>
          <t>---</t>
        </is>
      </c>
      <c r="AY112" t="inlineStr">
        <is>
          <t>---</t>
        </is>
      </c>
      <c r="AZ112" t="inlineStr">
        <is>
          <t>---</t>
        </is>
      </c>
      <c r="BA112" t="inlineStr">
        <is>
          <t>29b7f1edbe6082f038dd4ec8d0ae7a9d</t>
        </is>
      </c>
      <c r="BB112" t="inlineStr">
        <is>
          <t>http://openrosa.org/formdesigner/0B48E039-1E80-49A7-AC24-732B6E788E39</t>
        </is>
      </c>
      <c r="BC112" t="inlineStr">
        <is>
          <t>Ration et autres visites</t>
        </is>
      </c>
      <c r="BD112" t="inlineStr">
        <is>
          <t>CommCare Android, version "2.54.1"(467561). App v15929. CommCare Version 2.54.1. Build 467561, built on: 2024-10-25</t>
        </is>
      </c>
      <c r="BE112" t="inlineStr">
        <is>
          <t>commcare_e5a4e59a-31e9-47c0-99a3-baf23089b238</t>
        </is>
      </c>
      <c r="BF112" t="inlineStr"/>
      <c r="BG112" t="inlineStr">
        <is>
          <t>f13d8149fc6d39ebe86af18272310ff9</t>
        </is>
      </c>
      <c r="BH112" t="inlineStr">
        <is>
          <t>30258f4a77704b55a9a2714350441cbb</t>
        </is>
      </c>
      <c r="BI112" t="inlineStr">
        <is>
          <t>15246</t>
        </is>
      </c>
      <c r="BJ112" t="inlineStr">
        <is>
          <t>XFormInstance</t>
        </is>
      </c>
      <c r="BK112" t="inlineStr">
        <is>
          <t>5de639d8d14811ef9c9bf399dbb46855</t>
        </is>
      </c>
      <c r="BL112" t="b">
        <v>0</v>
      </c>
      <c r="BM112" t="inlineStr">
        <is>
          <t>---</t>
        </is>
      </c>
      <c r="BN112" t="inlineStr">
        <is>
          <t>200.113.238.112</t>
        </is>
      </c>
      <c r="BO112" t="inlineStr">
        <is>
          <t>Edeline Louis</t>
        </is>
      </c>
    </row>
    <row r="113">
      <c r="A113" t="inlineStr">
        <is>
          <t>111</t>
        </is>
      </c>
      <c r="B113" t="inlineStr">
        <is>
          <t>6d9836f6-4d5f-405d-94b9-6ed56e8b81e1</t>
        </is>
      </c>
      <c r="C113" t="inlineStr">
        <is>
          <t>2025-01-10</t>
        </is>
      </c>
      <c r="D113" t="inlineStr">
        <is>
          <t>10</t>
        </is>
      </c>
      <c r="E113" t="inlineStr">
        <is>
          <t>---</t>
        </is>
      </c>
      <c r="F113" t="inlineStr">
        <is>
          <t>1</t>
        </is>
      </c>
      <c r="G113" t="inlineStr">
        <is>
          <t>---</t>
        </is>
      </c>
      <c r="H113" t="inlineStr">
        <is>
          <t>1</t>
        </is>
      </c>
      <c r="I113" t="inlineStr">
        <is>
          <t>1</t>
        </is>
      </c>
      <c r="J113" t="inlineStr">
        <is>
          <t>2</t>
        </is>
      </c>
      <c r="K113" t="inlineStr">
        <is>
          <t>---</t>
        </is>
      </c>
      <c r="L113" t="inlineStr">
        <is>
          <t>---</t>
        </is>
      </c>
      <c r="M113" t="inlineStr">
        <is>
          <t>---</t>
        </is>
      </c>
      <c r="N113" t="inlineStr">
        <is>
          <t>---</t>
        </is>
      </c>
      <c r="O113" t="inlineStr">
        <is>
          <t>---</t>
        </is>
      </c>
      <c r="P113" t="inlineStr">
        <is>
          <t>---</t>
        </is>
      </c>
      <c r="Q113" t="inlineStr">
        <is>
          <t>---</t>
        </is>
      </c>
      <c r="R113" t="inlineStr"/>
      <c r="S113" t="inlineStr"/>
      <c r="T113" t="inlineStr"/>
      <c r="U113" t="inlineStr"/>
      <c r="V113" t="inlineStr"/>
      <c r="W113" t="inlineStr"/>
      <c r="X113" t="inlineStr">
        <is>
          <t>PAP/OMFP/ST05734</t>
        </is>
      </c>
      <c r="Y113" t="inlineStr">
        <is>
          <t>PAP/OMFP/ST05734</t>
        </is>
      </c>
      <c r="Z113" t="inlineStr">
        <is>
          <t>2025-01-12 23:19:08</t>
        </is>
      </c>
      <c r="AA113" t="inlineStr">
        <is>
          <t>2025-01-12 23:18:50</t>
        </is>
      </c>
      <c r="AB113" t="inlineStr">
        <is>
          <t>2florence</t>
        </is>
      </c>
      <c r="AC113" t="inlineStr">
        <is>
          <t>2025-01-13 12:21:09</t>
        </is>
      </c>
      <c r="AD113" s="1" t="inlineStr">
        <is>
          <t>https://www.commcarehq.org/a/caris-test/reports/form_data/6d9836f6-4d5f-405d-94b9-6ed56e8b81e1/</t>
        </is>
      </c>
      <c r="AE113" t="inlineStr">
        <is>
          <t>---</t>
        </is>
      </c>
      <c r="AF113" t="inlineStr">
        <is>
          <t>3c5a623af057e23a32ae4000_194868</t>
        </is>
      </c>
      <c r="AG113" t="inlineStr">
        <is>
          <t>---</t>
        </is>
      </c>
      <c r="AH113" t="inlineStr">
        <is>
          <t>2025-01-12 23:19:08</t>
        </is>
      </c>
      <c r="AI113" t="inlineStr">
        <is>
          <t>754ca7bec29f95351d5cefde12319a10</t>
        </is>
      </c>
      <c r="AJ113" t="inlineStr">
        <is>
          <t>2025-01-10</t>
        </is>
      </c>
      <c r="AK113" t="inlineStr">
        <is>
          <t>10</t>
        </is>
      </c>
      <c r="AL113" t="inlineStr">
        <is>
          <t>---</t>
        </is>
      </c>
      <c r="AM113" t="inlineStr">
        <is>
          <t>1</t>
        </is>
      </c>
      <c r="AN113" t="inlineStr">
        <is>
          <t>---</t>
        </is>
      </c>
      <c r="AO113" t="inlineStr">
        <is>
          <t>1</t>
        </is>
      </c>
      <c r="AP113" t="inlineStr">
        <is>
          <t>1</t>
        </is>
      </c>
      <c r="AQ113" t="inlineStr"/>
      <c r="AR113" t="inlineStr"/>
      <c r="AS113" t="inlineStr"/>
      <c r="AT113" t="inlineStr"/>
      <c r="AU113" t="inlineStr">
        <is>
          <t>---</t>
        </is>
      </c>
      <c r="AV113" t="inlineStr">
        <is>
          <t>---</t>
        </is>
      </c>
      <c r="AW113" t="inlineStr">
        <is>
          <t>---</t>
        </is>
      </c>
      <c r="AX113" t="inlineStr">
        <is>
          <t>---</t>
        </is>
      </c>
      <c r="AY113" t="inlineStr">
        <is>
          <t>---</t>
        </is>
      </c>
      <c r="AZ113" t="inlineStr">
        <is>
          <t>---</t>
        </is>
      </c>
      <c r="BA113" t="inlineStr">
        <is>
          <t>754ca7bec29f95351d5cefde12319a10</t>
        </is>
      </c>
      <c r="BB113" t="inlineStr">
        <is>
          <t>http://openrosa.org/formdesigner/0B48E039-1E80-49A7-AC24-732B6E788E39</t>
        </is>
      </c>
      <c r="BC113" t="inlineStr">
        <is>
          <t>Ration et autres visites</t>
        </is>
      </c>
      <c r="BD113" t="inlineStr">
        <is>
          <t>CommCare Android, version "2.54.1"(467561). App v15929. CommCare Version 2.54.1. Build 467561, built on: 2024-10-25</t>
        </is>
      </c>
      <c r="BE113" t="inlineStr">
        <is>
          <t>commcare_808796cd-33b0-4127-827b-be4077a90425</t>
        </is>
      </c>
      <c r="BF113" t="inlineStr"/>
      <c r="BG113" t="inlineStr">
        <is>
          <t>f13d8149fc6d39ebe86af18272310ff9</t>
        </is>
      </c>
      <c r="BH113" t="inlineStr">
        <is>
          <t>30258f4a77704b55a9a2714350441cbb</t>
        </is>
      </c>
      <c r="BI113" t="inlineStr">
        <is>
          <t>15246</t>
        </is>
      </c>
      <c r="BJ113" t="inlineStr">
        <is>
          <t>XFormInstance</t>
        </is>
      </c>
      <c r="BK113" t="inlineStr">
        <is>
          <t>9b0feea0cdf711ef880ef9cccb2417e2</t>
        </is>
      </c>
      <c r="BL113" t="b">
        <v>0</v>
      </c>
      <c r="BM113" t="inlineStr">
        <is>
          <t>---</t>
        </is>
      </c>
      <c r="BN113" t="inlineStr">
        <is>
          <t>190.102.77.227</t>
        </is>
      </c>
      <c r="BO113" t="inlineStr">
        <is>
          <t>Bonheur Rose Naika</t>
        </is>
      </c>
    </row>
    <row r="114">
      <c r="A114" t="inlineStr">
        <is>
          <t>112</t>
        </is>
      </c>
      <c r="B114" t="inlineStr">
        <is>
          <t>db56685f-03cf-4798-a8c0-428b9d90601a</t>
        </is>
      </c>
      <c r="C114" t="inlineStr">
        <is>
          <t>2025-01-07</t>
        </is>
      </c>
      <c r="D114" t="inlineStr">
        <is>
          <t>3</t>
        </is>
      </c>
      <c r="E114" t="inlineStr">
        <is>
          <t>---</t>
        </is>
      </c>
      <c r="F114" t="inlineStr">
        <is>
          <t>1</t>
        </is>
      </c>
      <c r="G114" t="inlineStr">
        <is>
          <t>---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---</t>
        </is>
      </c>
      <c r="L114" t="inlineStr">
        <is>
          <t>---</t>
        </is>
      </c>
      <c r="M114" t="inlineStr">
        <is>
          <t>---</t>
        </is>
      </c>
      <c r="N114" t="inlineStr">
        <is>
          <t>---</t>
        </is>
      </c>
      <c r="O114" t="inlineStr">
        <is>
          <t>---</t>
        </is>
      </c>
      <c r="P114" t="inlineStr">
        <is>
          <t>---</t>
        </is>
      </c>
      <c r="Q114" t="inlineStr">
        <is>
          <t>---</t>
        </is>
      </c>
      <c r="R114" t="inlineStr"/>
      <c r="S114" t="inlineStr"/>
      <c r="T114" t="inlineStr"/>
      <c r="U114" t="inlineStr"/>
      <c r="V114" t="inlineStr"/>
      <c r="W114" t="inlineStr"/>
      <c r="X114" t="inlineStr">
        <is>
          <t>PDP/CMEB/ST03781</t>
        </is>
      </c>
      <c r="Y114" t="inlineStr">
        <is>
          <t>PDP/CMEB/ST03781</t>
        </is>
      </c>
      <c r="Z114" t="inlineStr">
        <is>
          <t>2025-01-07 15:33:34</t>
        </is>
      </c>
      <c r="AA114" t="inlineStr">
        <is>
          <t>2025-01-07 15:33:24</t>
        </is>
      </c>
      <c r="AB114" t="inlineStr">
        <is>
          <t>5edeline</t>
        </is>
      </c>
      <c r="AC114" t="inlineStr">
        <is>
          <t>2025-01-13 15:36:33</t>
        </is>
      </c>
      <c r="AD114" s="1" t="inlineStr">
        <is>
          <t>https://www.commcarehq.org/a/caris-test/reports/form_data/db56685f-03cf-4798-a8c0-428b9d90601a/</t>
        </is>
      </c>
      <c r="AE114" t="inlineStr">
        <is>
          <t>---</t>
        </is>
      </c>
      <c r="AF114" t="inlineStr">
        <is>
          <t>3c5a623af057e23a32ae4000_25240</t>
        </is>
      </c>
      <c r="AG114" t="inlineStr">
        <is>
          <t>OK</t>
        </is>
      </c>
      <c r="AH114" t="inlineStr">
        <is>
          <t>2025-01-07 15:33:34</t>
        </is>
      </c>
      <c r="AI114" t="inlineStr">
        <is>
          <t>49c83a0dcc274f1a85f9433f3309532d</t>
        </is>
      </c>
      <c r="AJ114" t="inlineStr">
        <is>
          <t>2025-01-07</t>
        </is>
      </c>
      <c r="AK114" t="inlineStr">
        <is>
          <t>3</t>
        </is>
      </c>
      <c r="AL114" t="inlineStr">
        <is>
          <t>---</t>
        </is>
      </c>
      <c r="AM114" t="inlineStr">
        <is>
          <t>1</t>
        </is>
      </c>
      <c r="AN114" t="inlineStr">
        <is>
          <t>---</t>
        </is>
      </c>
      <c r="AO114" t="inlineStr">
        <is>
          <t>1</t>
        </is>
      </c>
      <c r="AP114" t="inlineStr">
        <is>
          <t>1</t>
        </is>
      </c>
      <c r="AQ114" t="inlineStr"/>
      <c r="AR114" t="inlineStr"/>
      <c r="AS114" t="inlineStr"/>
      <c r="AT114" t="inlineStr"/>
      <c r="AU114" t="inlineStr">
        <is>
          <t>---</t>
        </is>
      </c>
      <c r="AV114" t="inlineStr">
        <is>
          <t>---</t>
        </is>
      </c>
      <c r="AW114" t="inlineStr">
        <is>
          <t>---</t>
        </is>
      </c>
      <c r="AX114" t="inlineStr">
        <is>
          <t>---</t>
        </is>
      </c>
      <c r="AY114" t="inlineStr">
        <is>
          <t>---</t>
        </is>
      </c>
      <c r="AZ114" t="inlineStr">
        <is>
          <t>---</t>
        </is>
      </c>
      <c r="BA114" t="inlineStr">
        <is>
          <t>49c83a0dcc274f1a85f9433f3309532d</t>
        </is>
      </c>
      <c r="BB114" t="inlineStr">
        <is>
          <t>http://openrosa.org/formdesigner/0B48E039-1E80-49A7-AC24-732B6E788E39</t>
        </is>
      </c>
      <c r="BC114" t="inlineStr">
        <is>
          <t>Ration et autres visites</t>
        </is>
      </c>
      <c r="BD114" t="inlineStr">
        <is>
          <t>CommCare Android, version "2.54.1"(467561). App v15929. CommCare Version 2.54.1. Build 467561, built on: 2024-10-25</t>
        </is>
      </c>
      <c r="BE114" t="inlineStr">
        <is>
          <t>commcare_f5c01cb3-ad69-46f7-81c0-4740896f4262</t>
        </is>
      </c>
      <c r="BF114" t="inlineStr">
        <is>
          <t>19.9441547 -72.7758304 -9.0 20.0</t>
        </is>
      </c>
      <c r="BG114" t="inlineStr">
        <is>
          <t>f13d8149fc6d39ebe86af18272310ff9</t>
        </is>
      </c>
      <c r="BH114" t="inlineStr">
        <is>
          <t>30258f4a77704b55a9a2714350441cbb</t>
        </is>
      </c>
      <c r="BI114" t="inlineStr">
        <is>
          <t>15246</t>
        </is>
      </c>
      <c r="BJ114" t="inlineStr">
        <is>
          <t>XFormInstance</t>
        </is>
      </c>
      <c r="BK114" t="inlineStr">
        <is>
          <t>c3bfe508d1c311efb832f7a39a18eb0c</t>
        </is>
      </c>
      <c r="BL114" t="b">
        <v>0</v>
      </c>
      <c r="BM114" t="inlineStr">
        <is>
          <t>---</t>
        </is>
      </c>
      <c r="BN114" t="inlineStr">
        <is>
          <t>190.115.190.51</t>
        </is>
      </c>
      <c r="BO114" t="inlineStr">
        <is>
          <t>Fredley  Merat</t>
        </is>
      </c>
    </row>
    <row r="115">
      <c r="A115" t="inlineStr">
        <is>
          <t>113</t>
        </is>
      </c>
      <c r="B115" t="inlineStr">
        <is>
          <t>84bd3ed2-b39e-476d-bba3-9283079ac3c4</t>
        </is>
      </c>
      <c r="C115" t="inlineStr">
        <is>
          <t>2025-01-08</t>
        </is>
      </c>
      <c r="D115" t="inlineStr">
        <is>
          <t>3</t>
        </is>
      </c>
      <c r="E115" t="inlineStr">
        <is>
          <t>---</t>
        </is>
      </c>
      <c r="F115" t="inlineStr">
        <is>
          <t>1</t>
        </is>
      </c>
      <c r="G115" t="inlineStr">
        <is>
          <t>---</t>
        </is>
      </c>
      <c r="H115" t="inlineStr">
        <is>
          <t>1</t>
        </is>
      </c>
      <c r="I115" t="inlineStr">
        <is>
          <t>1</t>
        </is>
      </c>
      <c r="J115" t="inlineStr">
        <is>
          <t>1</t>
        </is>
      </c>
      <c r="K115" t="inlineStr">
        <is>
          <t>---</t>
        </is>
      </c>
      <c r="L115" t="inlineStr">
        <is>
          <t>---</t>
        </is>
      </c>
      <c r="M115" t="inlineStr">
        <is>
          <t>---</t>
        </is>
      </c>
      <c r="N115" t="inlineStr">
        <is>
          <t>---</t>
        </is>
      </c>
      <c r="O115" t="inlineStr">
        <is>
          <t>---</t>
        </is>
      </c>
      <c r="P115" t="inlineStr">
        <is>
          <t>---</t>
        </is>
      </c>
      <c r="Q115" t="inlineStr">
        <is>
          <t>---</t>
        </is>
      </c>
      <c r="R115" t="inlineStr"/>
      <c r="S115" t="inlineStr">
        <is>
          <t>17.0</t>
        </is>
      </c>
      <c r="T115" t="inlineStr"/>
      <c r="U115" t="inlineStr"/>
      <c r="V115" t="inlineStr"/>
      <c r="W115" t="inlineStr"/>
      <c r="X115" t="inlineStr">
        <is>
          <t>PDP/HCAH/PED00046</t>
        </is>
      </c>
      <c r="Y115" t="inlineStr">
        <is>
          <t>PDP/HCAH/PED00046</t>
        </is>
      </c>
      <c r="Z115" t="inlineStr">
        <is>
          <t>2025-01-08 15:34:57</t>
        </is>
      </c>
      <c r="AA115" t="inlineStr">
        <is>
          <t>2025-01-08 15:34:03</t>
        </is>
      </c>
      <c r="AB115" t="inlineStr">
        <is>
          <t>5edeline</t>
        </is>
      </c>
      <c r="AC115" t="inlineStr">
        <is>
          <t>2025-01-13 15:37:56</t>
        </is>
      </c>
      <c r="AD115" s="1" t="inlineStr">
        <is>
          <t>https://www.commcarehq.org/a/caris-test/reports/form_data/84bd3ed2-b39e-476d-bba3-9283079ac3c4/</t>
        </is>
      </c>
      <c r="AE115" t="inlineStr">
        <is>
          <t>---</t>
        </is>
      </c>
      <c r="AF115" t="inlineStr">
        <is>
          <t>3c5a623af057e23a32ae4000_48450</t>
        </is>
      </c>
      <c r="AG115" t="inlineStr">
        <is>
          <t>OK</t>
        </is>
      </c>
      <c r="AH115" t="inlineStr">
        <is>
          <t>2025-01-08 15:34:57</t>
        </is>
      </c>
      <c r="AI115" t="inlineStr">
        <is>
          <t>49c83a0dcc274f1a85f9433f3309532d</t>
        </is>
      </c>
      <c r="AJ115" t="inlineStr">
        <is>
          <t>2025-01-08</t>
        </is>
      </c>
      <c r="AK115" t="inlineStr">
        <is>
          <t>3</t>
        </is>
      </c>
      <c r="AL115" t="inlineStr">
        <is>
          <t>---</t>
        </is>
      </c>
      <c r="AM115" t="inlineStr">
        <is>
          <t>1</t>
        </is>
      </c>
      <c r="AN115" t="inlineStr">
        <is>
          <t>---</t>
        </is>
      </c>
      <c r="AO115" t="inlineStr">
        <is>
          <t>1</t>
        </is>
      </c>
      <c r="AP115" t="inlineStr">
        <is>
          <t>1</t>
        </is>
      </c>
      <c r="AQ115" t="inlineStr"/>
      <c r="AR115" t="inlineStr">
        <is>
          <t>17</t>
        </is>
      </c>
      <c r="AS115" t="inlineStr"/>
      <c r="AT115" t="inlineStr"/>
      <c r="AU115" t="inlineStr">
        <is>
          <t>---</t>
        </is>
      </c>
      <c r="AV115" t="inlineStr">
        <is>
          <t>---</t>
        </is>
      </c>
      <c r="AW115" t="inlineStr">
        <is>
          <t>---</t>
        </is>
      </c>
      <c r="AX115" t="inlineStr">
        <is>
          <t>---</t>
        </is>
      </c>
      <c r="AY115" t="inlineStr">
        <is>
          <t>---</t>
        </is>
      </c>
      <c r="AZ115" t="inlineStr">
        <is>
          <t>---</t>
        </is>
      </c>
      <c r="BA115" t="inlineStr">
        <is>
          <t>49c83a0dcc274f1a85f9433f3309532d</t>
        </is>
      </c>
      <c r="BB115" t="inlineStr">
        <is>
          <t>http://openrosa.org/formdesigner/0B48E039-1E80-49A7-AC24-732B6E788E39</t>
        </is>
      </c>
      <c r="BC115" t="inlineStr">
        <is>
          <t>Ration et autres visites</t>
        </is>
      </c>
      <c r="BD115" t="inlineStr">
        <is>
          <t>CommCare Android, version "2.54.1"(467561). App v15929. CommCare Version 2.54.1. Build 467561, built on: 2024-10-25</t>
        </is>
      </c>
      <c r="BE115" t="inlineStr">
        <is>
          <t>commcare_f5c01cb3-ad69-46f7-81c0-4740896f4262</t>
        </is>
      </c>
      <c r="BF115" t="inlineStr">
        <is>
          <t>19.944154 -72.7758311 -9.0 20.0</t>
        </is>
      </c>
      <c r="BG115" t="inlineStr">
        <is>
          <t>f13d8149fc6d39ebe86af18272310ff9</t>
        </is>
      </c>
      <c r="BH115" t="inlineStr">
        <is>
          <t>30258f4a77704b55a9a2714350441cbb</t>
        </is>
      </c>
      <c r="BI115" t="inlineStr">
        <is>
          <t>15246</t>
        </is>
      </c>
      <c r="BJ115" t="inlineStr">
        <is>
          <t>XFormInstance</t>
        </is>
      </c>
      <c r="BK115" t="inlineStr">
        <is>
          <t>c3bfe508d1c311efb832f7a39a18eb0c</t>
        </is>
      </c>
      <c r="BL115" t="b">
        <v>0</v>
      </c>
      <c r="BM115" t="inlineStr">
        <is>
          <t>---</t>
        </is>
      </c>
      <c r="BN115" t="inlineStr">
        <is>
          <t>190.115.190.51</t>
        </is>
      </c>
      <c r="BO115" t="inlineStr">
        <is>
          <t>Djounia Saintil</t>
        </is>
      </c>
    </row>
    <row r="116">
      <c r="A116" t="inlineStr">
        <is>
          <t>114</t>
        </is>
      </c>
      <c r="B116" t="inlineStr">
        <is>
          <t>da43371c-73a7-4557-986d-36f49e2fdbd8</t>
        </is>
      </c>
      <c r="C116" t="inlineStr">
        <is>
          <t>2025-01-08</t>
        </is>
      </c>
      <c r="D116" t="inlineStr">
        <is>
          <t>4</t>
        </is>
      </c>
      <c r="E116" t="inlineStr">
        <is>
          <t>Pour DOTS</t>
        </is>
      </c>
      <c r="F116" t="inlineStr">
        <is>
          <t>0</t>
        </is>
      </c>
      <c r="G116" t="inlineStr">
        <is>
          <t>Pour DOTS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---</t>
        </is>
      </c>
      <c r="L116" t="inlineStr">
        <is>
          <t>---</t>
        </is>
      </c>
      <c r="M116" t="inlineStr">
        <is>
          <t>---</t>
        </is>
      </c>
      <c r="N116" t="inlineStr">
        <is>
          <t>---</t>
        </is>
      </c>
      <c r="O116" t="inlineStr">
        <is>
          <t>---</t>
        </is>
      </c>
      <c r="P116" t="inlineStr">
        <is>
          <t>---</t>
        </is>
      </c>
      <c r="Q116" t="inlineStr">
        <is>
          <t>---</t>
        </is>
      </c>
      <c r="R116" t="inlineStr"/>
      <c r="S116" t="inlineStr"/>
      <c r="T116" t="inlineStr"/>
      <c r="U116" t="inlineStr"/>
      <c r="V116" t="inlineStr"/>
      <c r="W116" t="inlineStr"/>
      <c r="X116" t="inlineStr">
        <is>
          <t>PDP/CMEB/PED00615</t>
        </is>
      </c>
      <c r="Y116" t="inlineStr">
        <is>
          <t>PDP/CMEB/PED00615</t>
        </is>
      </c>
      <c r="Z116" t="inlineStr">
        <is>
          <t>2025-01-08 15:38:52</t>
        </is>
      </c>
      <c r="AA116" t="inlineStr">
        <is>
          <t>2025-01-08 15:38:12</t>
        </is>
      </c>
      <c r="AB116" t="inlineStr">
        <is>
          <t>5edeline</t>
        </is>
      </c>
      <c r="AC116" t="inlineStr">
        <is>
          <t>2025-01-13 15:41:51</t>
        </is>
      </c>
      <c r="AD116" s="1" t="inlineStr">
        <is>
          <t>https://www.commcarehq.org/a/caris-test/reports/form_data/da43371c-73a7-4557-986d-36f49e2fdbd8/</t>
        </is>
      </c>
      <c r="AE116" t="inlineStr">
        <is>
          <t>---</t>
        </is>
      </c>
      <c r="AF116" t="inlineStr">
        <is>
          <t>3c5a623af057e23a32ae4000_32950</t>
        </is>
      </c>
      <c r="AG116" t="inlineStr">
        <is>
          <t>---</t>
        </is>
      </c>
      <c r="AH116" t="inlineStr">
        <is>
          <t>2025-01-08 15:38:52</t>
        </is>
      </c>
      <c r="AI116" t="inlineStr">
        <is>
          <t>49c83a0dcc274f1a85f9433f3309532d</t>
        </is>
      </c>
      <c r="AJ116" t="inlineStr">
        <is>
          <t>2025-01-08</t>
        </is>
      </c>
      <c r="AK116" t="inlineStr">
        <is>
          <t>4</t>
        </is>
      </c>
      <c r="AL116" t="inlineStr">
        <is>
          <t>Pour DOTS</t>
        </is>
      </c>
      <c r="AM116" t="inlineStr">
        <is>
          <t>0</t>
        </is>
      </c>
      <c r="AN116" t="inlineStr">
        <is>
          <t>Pour DOTS</t>
        </is>
      </c>
      <c r="AO116" t="inlineStr">
        <is>
          <t>1</t>
        </is>
      </c>
      <c r="AP116" t="inlineStr">
        <is>
          <t>1</t>
        </is>
      </c>
      <c r="AQ116" t="inlineStr"/>
      <c r="AR116" t="inlineStr"/>
      <c r="AS116" t="inlineStr"/>
      <c r="AT116" t="inlineStr"/>
      <c r="AU116" t="inlineStr">
        <is>
          <t>---</t>
        </is>
      </c>
      <c r="AV116" t="inlineStr">
        <is>
          <t>---</t>
        </is>
      </c>
      <c r="AW116" t="inlineStr">
        <is>
          <t>---</t>
        </is>
      </c>
      <c r="AX116" t="inlineStr">
        <is>
          <t>---</t>
        </is>
      </c>
      <c r="AY116" t="inlineStr">
        <is>
          <t>---</t>
        </is>
      </c>
      <c r="AZ116" t="inlineStr">
        <is>
          <t>---</t>
        </is>
      </c>
      <c r="BA116" t="inlineStr">
        <is>
          <t>49c83a0dcc274f1a85f9433f3309532d</t>
        </is>
      </c>
      <c r="BB116" t="inlineStr">
        <is>
          <t>http://openrosa.org/formdesigner/0B48E039-1E80-49A7-AC24-732B6E788E39</t>
        </is>
      </c>
      <c r="BC116" t="inlineStr">
        <is>
          <t>Ration et autres visites</t>
        </is>
      </c>
      <c r="BD116" t="inlineStr">
        <is>
          <t>CommCare Android, version "2.54.1"(467561). App v15929. CommCare Version 2.54.1. Build 467561, built on: 2024-10-25</t>
        </is>
      </c>
      <c r="BE116" t="inlineStr">
        <is>
          <t>commcare_f5c01cb3-ad69-46f7-81c0-4740896f4262</t>
        </is>
      </c>
      <c r="BF116" t="inlineStr">
        <is>
          <t>19.9441557 -72.7758333 -8.9 20.0</t>
        </is>
      </c>
      <c r="BG116" t="inlineStr">
        <is>
          <t>f13d8149fc6d39ebe86af18272310ff9</t>
        </is>
      </c>
      <c r="BH116" t="inlineStr">
        <is>
          <t>30258f4a77704b55a9a2714350441cbb</t>
        </is>
      </c>
      <c r="BI116" t="inlineStr">
        <is>
          <t>15246</t>
        </is>
      </c>
      <c r="BJ116" t="inlineStr">
        <is>
          <t>XFormInstance</t>
        </is>
      </c>
      <c r="BK116" t="inlineStr">
        <is>
          <t>c3bfe508d1c311efb832f7a39a18eb0c</t>
        </is>
      </c>
      <c r="BL116" t="b">
        <v>0</v>
      </c>
      <c r="BM116" t="inlineStr">
        <is>
          <t>---</t>
        </is>
      </c>
      <c r="BN116" t="inlineStr">
        <is>
          <t>190.115.190.51</t>
        </is>
      </c>
      <c r="BO116" t="inlineStr">
        <is>
          <t>Dachenica Brave</t>
        </is>
      </c>
    </row>
    <row r="117">
      <c r="A117" t="inlineStr">
        <is>
          <t>115</t>
        </is>
      </c>
      <c r="B117" t="inlineStr">
        <is>
          <t>a5ac8e0a-88fb-48bc-8e06-b201b30563a2</t>
        </is>
      </c>
      <c r="C117" t="inlineStr">
        <is>
          <t>2025-01-09</t>
        </is>
      </c>
      <c r="D117" t="inlineStr">
        <is>
          <t>4</t>
        </is>
      </c>
      <c r="E117" t="inlineStr">
        <is>
          <t>Bilan Rénal</t>
        </is>
      </c>
      <c r="F117" t="inlineStr">
        <is>
          <t>1</t>
        </is>
      </c>
      <c r="G117" t="inlineStr">
        <is>
          <t>Pour Bilan Rénal</t>
        </is>
      </c>
      <c r="H117" t="inlineStr">
        <is>
          <t>1</t>
        </is>
      </c>
      <c r="I117" t="inlineStr">
        <is>
          <t>1</t>
        </is>
      </c>
      <c r="J117" t="inlineStr">
        <is>
          <t>1</t>
        </is>
      </c>
      <c r="K117" t="inlineStr">
        <is>
          <t>---</t>
        </is>
      </c>
      <c r="L117" t="inlineStr">
        <is>
          <t>---</t>
        </is>
      </c>
      <c r="M117" t="inlineStr">
        <is>
          <t>---</t>
        </is>
      </c>
      <c r="N117" t="inlineStr">
        <is>
          <t>---</t>
        </is>
      </c>
      <c r="O117" t="inlineStr">
        <is>
          <t>---</t>
        </is>
      </c>
      <c r="P117" t="inlineStr">
        <is>
          <t>---</t>
        </is>
      </c>
      <c r="Q117" t="inlineStr">
        <is>
          <t>---</t>
        </is>
      </c>
      <c r="R117" t="inlineStr"/>
      <c r="S117" t="inlineStr"/>
      <c r="T117" t="inlineStr"/>
      <c r="U117" t="inlineStr"/>
      <c r="V117" t="inlineStr"/>
      <c r="W117" t="inlineStr"/>
      <c r="X117" t="inlineStr">
        <is>
          <t>PDP/CMEB/ST02697</t>
        </is>
      </c>
      <c r="Y117" t="inlineStr">
        <is>
          <t>PDP/CMEB/ST02697</t>
        </is>
      </c>
      <c r="Z117" t="inlineStr">
        <is>
          <t>2025-01-09 15:52:41</t>
        </is>
      </c>
      <c r="AA117" t="inlineStr">
        <is>
          <t>2025-01-09 15:52:10</t>
        </is>
      </c>
      <c r="AB117" t="inlineStr">
        <is>
          <t>5edeline</t>
        </is>
      </c>
      <c r="AC117" t="inlineStr">
        <is>
          <t>2025-01-13 15:55:40</t>
        </is>
      </c>
      <c r="AD117" s="1" t="inlineStr">
        <is>
          <t>https://www.commcarehq.org/a/caris-test/reports/form_data/a5ac8e0a-88fb-48bc-8e06-b201b30563a2/</t>
        </is>
      </c>
      <c r="AE117" t="inlineStr">
        <is>
          <t>---</t>
        </is>
      </c>
      <c r="AF117" t="inlineStr">
        <is>
          <t>53987b0011464ef58282e550026b9225</t>
        </is>
      </c>
      <c r="AG117" t="inlineStr">
        <is>
          <t>---</t>
        </is>
      </c>
      <c r="AH117" t="inlineStr">
        <is>
          <t>2025-01-09 15:52:41</t>
        </is>
      </c>
      <c r="AI117" t="inlineStr">
        <is>
          <t>49c83a0dcc274f1a85f9433f3309532d</t>
        </is>
      </c>
      <c r="AJ117" t="inlineStr">
        <is>
          <t>2025-01-09</t>
        </is>
      </c>
      <c r="AK117" t="inlineStr">
        <is>
          <t>4</t>
        </is>
      </c>
      <c r="AL117" t="inlineStr">
        <is>
          <t>Bilan Rénal</t>
        </is>
      </c>
      <c r="AM117" t="inlineStr">
        <is>
          <t>1</t>
        </is>
      </c>
      <c r="AN117" t="inlineStr">
        <is>
          <t>Pour Bilan Rénal</t>
        </is>
      </c>
      <c r="AO117" t="inlineStr">
        <is>
          <t>1</t>
        </is>
      </c>
      <c r="AP117" t="inlineStr">
        <is>
          <t>1</t>
        </is>
      </c>
      <c r="AQ117" t="inlineStr"/>
      <c r="AR117" t="inlineStr"/>
      <c r="AS117" t="inlineStr"/>
      <c r="AT117" t="inlineStr"/>
      <c r="AU117" t="inlineStr">
        <is>
          <t>---</t>
        </is>
      </c>
      <c r="AV117" t="inlineStr">
        <is>
          <t>---</t>
        </is>
      </c>
      <c r="AW117" t="inlineStr">
        <is>
          <t>---</t>
        </is>
      </c>
      <c r="AX117" t="inlineStr">
        <is>
          <t>---</t>
        </is>
      </c>
      <c r="AY117" t="inlineStr">
        <is>
          <t>---</t>
        </is>
      </c>
      <c r="AZ117" t="inlineStr">
        <is>
          <t>---</t>
        </is>
      </c>
      <c r="BA117" t="inlineStr">
        <is>
          <t>49c83a0dcc274f1a85f9433f3309532d</t>
        </is>
      </c>
      <c r="BB117" t="inlineStr">
        <is>
          <t>http://openrosa.org/formdesigner/0B48E039-1E80-49A7-AC24-732B6E788E39</t>
        </is>
      </c>
      <c r="BC117" t="inlineStr">
        <is>
          <t>Ration et autres visites</t>
        </is>
      </c>
      <c r="BD117" t="inlineStr">
        <is>
          <t>CommCare Android, version "2.54.1"(467561). App v15929. CommCare Version 2.54.1. Build 467561, built on: 2024-10-25</t>
        </is>
      </c>
      <c r="BE117" t="inlineStr">
        <is>
          <t>commcare_f5c01cb3-ad69-46f7-81c0-4740896f4262</t>
        </is>
      </c>
      <c r="BF117" t="inlineStr">
        <is>
          <t>19.9441632 -72.7758308 -9.0 20.0</t>
        </is>
      </c>
      <c r="BG117" t="inlineStr">
        <is>
          <t>f13d8149fc6d39ebe86af18272310ff9</t>
        </is>
      </c>
      <c r="BH117" t="inlineStr">
        <is>
          <t>30258f4a77704b55a9a2714350441cbb</t>
        </is>
      </c>
      <c r="BI117" t="inlineStr">
        <is>
          <t>15246</t>
        </is>
      </c>
      <c r="BJ117" t="inlineStr">
        <is>
          <t>XFormInstance</t>
        </is>
      </c>
      <c r="BK117" t="inlineStr">
        <is>
          <t>503d1f97d1c611ef882ff9cccb2417e2</t>
        </is>
      </c>
      <c r="BL117" t="b">
        <v>0</v>
      </c>
      <c r="BM117" t="inlineStr">
        <is>
          <t>---</t>
        </is>
      </c>
      <c r="BN117" t="inlineStr">
        <is>
          <t>190.115.190.51</t>
        </is>
      </c>
      <c r="BO117" t="inlineStr">
        <is>
          <t>Withnancia Cinéus</t>
        </is>
      </c>
    </row>
    <row r="118">
      <c r="A118" t="inlineStr">
        <is>
          <t>116</t>
        </is>
      </c>
      <c r="B118" t="inlineStr">
        <is>
          <t>e22b6506-eeed-460e-b09f-4a54e9f4d552</t>
        </is>
      </c>
      <c r="C118" t="inlineStr">
        <is>
          <t>2025-01-09</t>
        </is>
      </c>
      <c r="D118" t="inlineStr">
        <is>
          <t>3</t>
        </is>
      </c>
      <c r="E118" t="inlineStr">
        <is>
          <t>---</t>
        </is>
      </c>
      <c r="F118" t="inlineStr">
        <is>
          <t>1</t>
        </is>
      </c>
      <c r="G118" t="inlineStr">
        <is>
          <t>---</t>
        </is>
      </c>
      <c r="H118" t="inlineStr">
        <is>
          <t>1</t>
        </is>
      </c>
      <c r="I118" t="inlineStr">
        <is>
          <t>1</t>
        </is>
      </c>
      <c r="J118" t="inlineStr">
        <is>
          <t>1</t>
        </is>
      </c>
      <c r="K118" t="inlineStr">
        <is>
          <t>---</t>
        </is>
      </c>
      <c r="L118" t="inlineStr">
        <is>
          <t>---</t>
        </is>
      </c>
      <c r="M118" t="inlineStr">
        <is>
          <t>---</t>
        </is>
      </c>
      <c r="N118" t="inlineStr">
        <is>
          <t>---</t>
        </is>
      </c>
      <c r="O118" t="inlineStr">
        <is>
          <t>---</t>
        </is>
      </c>
      <c r="P118" t="inlineStr">
        <is>
          <t>---</t>
        </is>
      </c>
      <c r="Q118" t="inlineStr">
        <is>
          <t>---</t>
        </is>
      </c>
      <c r="R118" t="inlineStr"/>
      <c r="S118" t="inlineStr">
        <is>
          <t>43.0</t>
        </is>
      </c>
      <c r="T118" t="inlineStr"/>
      <c r="U118" t="inlineStr"/>
      <c r="V118" t="inlineStr"/>
      <c r="W118" t="inlineStr"/>
      <c r="X118" t="inlineStr">
        <is>
          <t>PDP/CMEB/ST04013</t>
        </is>
      </c>
      <c r="Y118" t="inlineStr">
        <is>
          <t>PDP/CMEB/ST04013</t>
        </is>
      </c>
      <c r="Z118" t="inlineStr">
        <is>
          <t>2025-01-09 15:53:35</t>
        </is>
      </c>
      <c r="AA118" t="inlineStr">
        <is>
          <t>2025-01-09 15:53:00</t>
        </is>
      </c>
      <c r="AB118" t="inlineStr">
        <is>
          <t>5edeline</t>
        </is>
      </c>
      <c r="AC118" t="inlineStr">
        <is>
          <t>2025-01-13 15:56:33</t>
        </is>
      </c>
      <c r="AD118" s="1" t="inlineStr">
        <is>
          <t>https://www.commcarehq.org/a/caris-test/reports/form_data/e22b6506-eeed-460e-b09f-4a54e9f4d552/</t>
        </is>
      </c>
      <c r="AE118" t="inlineStr">
        <is>
          <t>---</t>
        </is>
      </c>
      <c r="AF118" t="inlineStr">
        <is>
          <t>3c5a623af057e23a32ae4000_30294</t>
        </is>
      </c>
      <c r="AG118" t="inlineStr">
        <is>
          <t>OK</t>
        </is>
      </c>
      <c r="AH118" t="inlineStr">
        <is>
          <t>2025-01-09 15:53:35</t>
        </is>
      </c>
      <c r="AI118" t="inlineStr">
        <is>
          <t>49c83a0dcc274f1a85f9433f3309532d</t>
        </is>
      </c>
      <c r="AJ118" t="inlineStr">
        <is>
          <t>2025-01-09</t>
        </is>
      </c>
      <c r="AK118" t="inlineStr">
        <is>
          <t>3</t>
        </is>
      </c>
      <c r="AL118" t="inlineStr">
        <is>
          <t>---</t>
        </is>
      </c>
      <c r="AM118" t="inlineStr">
        <is>
          <t>1</t>
        </is>
      </c>
      <c r="AN118" t="inlineStr">
        <is>
          <t>---</t>
        </is>
      </c>
      <c r="AO118" t="inlineStr">
        <is>
          <t>1</t>
        </is>
      </c>
      <c r="AP118" t="inlineStr">
        <is>
          <t>1</t>
        </is>
      </c>
      <c r="AQ118" t="inlineStr"/>
      <c r="AR118" t="inlineStr">
        <is>
          <t>43</t>
        </is>
      </c>
      <c r="AS118" t="inlineStr"/>
      <c r="AT118" t="inlineStr"/>
      <c r="AU118" t="inlineStr">
        <is>
          <t>---</t>
        </is>
      </c>
      <c r="AV118" t="inlineStr">
        <is>
          <t>---</t>
        </is>
      </c>
      <c r="AW118" t="inlineStr">
        <is>
          <t>---</t>
        </is>
      </c>
      <c r="AX118" t="inlineStr">
        <is>
          <t>---</t>
        </is>
      </c>
      <c r="AY118" t="inlineStr">
        <is>
          <t>---</t>
        </is>
      </c>
      <c r="AZ118" t="inlineStr">
        <is>
          <t>---</t>
        </is>
      </c>
      <c r="BA118" t="inlineStr">
        <is>
          <t>49c83a0dcc274f1a85f9433f3309532d</t>
        </is>
      </c>
      <c r="BB118" t="inlineStr">
        <is>
          <t>http://openrosa.org/formdesigner/0B48E039-1E80-49A7-AC24-732B6E788E39</t>
        </is>
      </c>
      <c r="BC118" t="inlineStr">
        <is>
          <t>Ration et autres visites</t>
        </is>
      </c>
      <c r="BD118" t="inlineStr">
        <is>
          <t>CommCare Android, version "2.54.1"(467561). App v15929. CommCare Version 2.54.1. Build 467561, built on: 2024-10-25</t>
        </is>
      </c>
      <c r="BE118" t="inlineStr">
        <is>
          <t>commcare_f5c01cb3-ad69-46f7-81c0-4740896f4262</t>
        </is>
      </c>
      <c r="BF118" t="inlineStr">
        <is>
          <t>19.944155 -72.7758309 -9.0 20.0</t>
        </is>
      </c>
      <c r="BG118" t="inlineStr">
        <is>
          <t>f13d8149fc6d39ebe86af18272310ff9</t>
        </is>
      </c>
      <c r="BH118" t="inlineStr">
        <is>
          <t>30258f4a77704b55a9a2714350441cbb</t>
        </is>
      </c>
      <c r="BI118" t="inlineStr">
        <is>
          <t>15246</t>
        </is>
      </c>
      <c r="BJ118" t="inlineStr">
        <is>
          <t>XFormInstance</t>
        </is>
      </c>
      <c r="BK118" t="inlineStr">
        <is>
          <t>503d1f97d1c611ef882ff9cccb2417e2</t>
        </is>
      </c>
      <c r="BL118" t="b">
        <v>0</v>
      </c>
      <c r="BM118" t="inlineStr">
        <is>
          <t>---</t>
        </is>
      </c>
      <c r="BN118" t="inlineStr">
        <is>
          <t>190.115.190.51</t>
        </is>
      </c>
      <c r="BO118" t="inlineStr">
        <is>
          <t>Biwensky Francois</t>
        </is>
      </c>
    </row>
    <row r="119">
      <c r="A119" t="inlineStr">
        <is>
          <t>117</t>
        </is>
      </c>
      <c r="B119" t="inlineStr">
        <is>
          <t>fe038699-53ef-406e-8c0d-f55c4e3235f5</t>
        </is>
      </c>
      <c r="C119" t="inlineStr">
        <is>
          <t>2025-01-09</t>
        </is>
      </c>
      <c r="D119" t="inlineStr">
        <is>
          <t>3</t>
        </is>
      </c>
      <c r="E119" t="inlineStr">
        <is>
          <t>---</t>
        </is>
      </c>
      <c r="F119" t="inlineStr">
        <is>
          <t>1</t>
        </is>
      </c>
      <c r="G119" t="inlineStr">
        <is>
          <t>---</t>
        </is>
      </c>
      <c r="H119" t="inlineStr">
        <is>
          <t>1</t>
        </is>
      </c>
      <c r="I119" t="inlineStr">
        <is>
          <t>1</t>
        </is>
      </c>
      <c r="J119" t="inlineStr">
        <is>
          <t>2</t>
        </is>
      </c>
      <c r="K119" t="inlineStr">
        <is>
          <t>---</t>
        </is>
      </c>
      <c r="L119" t="inlineStr">
        <is>
          <t>---</t>
        </is>
      </c>
      <c r="M119" t="inlineStr">
        <is>
          <t>---</t>
        </is>
      </c>
      <c r="N119" t="inlineStr">
        <is>
          <t>---</t>
        </is>
      </c>
      <c r="O119" t="inlineStr">
        <is>
          <t>---</t>
        </is>
      </c>
      <c r="P119" t="inlineStr">
        <is>
          <t>---</t>
        </is>
      </c>
      <c r="Q119" t="inlineStr">
        <is>
          <t>---</t>
        </is>
      </c>
      <c r="R119" t="inlineStr"/>
      <c r="S119" t="inlineStr">
        <is>
          <t>50.0</t>
        </is>
      </c>
      <c r="T119" t="inlineStr"/>
      <c r="U119" t="inlineStr"/>
      <c r="V119" t="inlineStr"/>
      <c r="W119" t="inlineStr"/>
      <c r="X119" t="inlineStr">
        <is>
          <t>PDP/CMEB/ST03781</t>
        </is>
      </c>
      <c r="Y119" t="inlineStr">
        <is>
          <t>PDP/CMEB/ST03781</t>
        </is>
      </c>
      <c r="Z119" t="inlineStr">
        <is>
          <t>2025-01-09 15:53:58</t>
        </is>
      </c>
      <c r="AA119" t="inlineStr">
        <is>
          <t>2025-01-09 15:53:44</t>
        </is>
      </c>
      <c r="AB119" t="inlineStr">
        <is>
          <t>5edeline</t>
        </is>
      </c>
      <c r="AC119" t="inlineStr">
        <is>
          <t>2025-01-13 15:56:57</t>
        </is>
      </c>
      <c r="AD119" s="1" t="inlineStr">
        <is>
          <t>https://www.commcarehq.org/a/caris-test/reports/form_data/fe038699-53ef-406e-8c0d-f55c4e3235f5/</t>
        </is>
      </c>
      <c r="AE119" t="inlineStr">
        <is>
          <t>---</t>
        </is>
      </c>
      <c r="AF119" t="inlineStr">
        <is>
          <t>3c5a623af057e23a32ae4000_25240</t>
        </is>
      </c>
      <c r="AG119" t="inlineStr">
        <is>
          <t>OK</t>
        </is>
      </c>
      <c r="AH119" t="inlineStr">
        <is>
          <t>2025-01-09 15:53:58</t>
        </is>
      </c>
      <c r="AI119" t="inlineStr">
        <is>
          <t>49c83a0dcc274f1a85f9433f3309532d</t>
        </is>
      </c>
      <c r="AJ119" t="inlineStr">
        <is>
          <t>2025-01-09</t>
        </is>
      </c>
      <c r="AK119" t="inlineStr">
        <is>
          <t>3</t>
        </is>
      </c>
      <c r="AL119" t="inlineStr">
        <is>
          <t>---</t>
        </is>
      </c>
      <c r="AM119" t="inlineStr">
        <is>
          <t>1</t>
        </is>
      </c>
      <c r="AN119" t="inlineStr">
        <is>
          <t>---</t>
        </is>
      </c>
      <c r="AO119" t="inlineStr">
        <is>
          <t>1</t>
        </is>
      </c>
      <c r="AP119" t="inlineStr">
        <is>
          <t>1</t>
        </is>
      </c>
      <c r="AQ119" t="inlineStr"/>
      <c r="AR119" t="inlineStr">
        <is>
          <t>50</t>
        </is>
      </c>
      <c r="AS119" t="inlineStr"/>
      <c r="AT119" t="inlineStr"/>
      <c r="AU119" t="inlineStr">
        <is>
          <t>---</t>
        </is>
      </c>
      <c r="AV119" t="inlineStr">
        <is>
          <t>---</t>
        </is>
      </c>
      <c r="AW119" t="inlineStr">
        <is>
          <t>---</t>
        </is>
      </c>
      <c r="AX119" t="inlineStr">
        <is>
          <t>---</t>
        </is>
      </c>
      <c r="AY119" t="inlineStr">
        <is>
          <t>---</t>
        </is>
      </c>
      <c r="AZ119" t="inlineStr">
        <is>
          <t>---</t>
        </is>
      </c>
      <c r="BA119" t="inlineStr">
        <is>
          <t>49c83a0dcc274f1a85f9433f3309532d</t>
        </is>
      </c>
      <c r="BB119" t="inlineStr">
        <is>
          <t>http://openrosa.org/formdesigner/0B48E039-1E80-49A7-AC24-732B6E788E39</t>
        </is>
      </c>
      <c r="BC119" t="inlineStr">
        <is>
          <t>Ration et autres visites</t>
        </is>
      </c>
      <c r="BD119" t="inlineStr">
        <is>
          <t>CommCare Android, version "2.54.1"(467561). App v15929. CommCare Version 2.54.1. Build 467561, built on: 2024-10-25</t>
        </is>
      </c>
      <c r="BE119" t="inlineStr">
        <is>
          <t>commcare_f5c01cb3-ad69-46f7-81c0-4740896f4262</t>
        </is>
      </c>
      <c r="BF119" t="inlineStr">
        <is>
          <t>19.94416 -72.7758339 -9.0 20.0</t>
        </is>
      </c>
      <c r="BG119" t="inlineStr">
        <is>
          <t>f13d8149fc6d39ebe86af18272310ff9</t>
        </is>
      </c>
      <c r="BH119" t="inlineStr">
        <is>
          <t>30258f4a77704b55a9a2714350441cbb</t>
        </is>
      </c>
      <c r="BI119" t="inlineStr">
        <is>
          <t>15246</t>
        </is>
      </c>
      <c r="BJ119" t="inlineStr">
        <is>
          <t>XFormInstance</t>
        </is>
      </c>
      <c r="BK119" t="inlineStr">
        <is>
          <t>503d1f97d1c611ef882ff9cccb2417e2</t>
        </is>
      </c>
      <c r="BL119" t="b">
        <v>0</v>
      </c>
      <c r="BM119" t="inlineStr">
        <is>
          <t>---</t>
        </is>
      </c>
      <c r="BN119" t="inlineStr">
        <is>
          <t>190.115.190.51</t>
        </is>
      </c>
      <c r="BO119" t="inlineStr">
        <is>
          <t>Fredley  Merat</t>
        </is>
      </c>
    </row>
    <row r="120">
      <c r="A120" t="inlineStr">
        <is>
          <t>118</t>
        </is>
      </c>
      <c r="B120" t="inlineStr">
        <is>
          <t>1e591d46-0dfe-4640-9358-fbe6f9791733</t>
        </is>
      </c>
      <c r="C120" t="inlineStr">
        <is>
          <t>2025-01-09</t>
        </is>
      </c>
      <c r="D120" t="inlineStr">
        <is>
          <t>3</t>
        </is>
      </c>
      <c r="E120" t="inlineStr">
        <is>
          <t>---</t>
        </is>
      </c>
      <c r="F120" t="inlineStr">
        <is>
          <t>1</t>
        </is>
      </c>
      <c r="G120" t="inlineStr">
        <is>
          <t>---</t>
        </is>
      </c>
      <c r="H120" t="inlineStr">
        <is>
          <t>1</t>
        </is>
      </c>
      <c r="I120" t="inlineStr">
        <is>
          <t>1</t>
        </is>
      </c>
      <c r="J120" t="inlineStr">
        <is>
          <t>1</t>
        </is>
      </c>
      <c r="K120" t="inlineStr">
        <is>
          <t>---</t>
        </is>
      </c>
      <c r="L120" t="inlineStr">
        <is>
          <t>---</t>
        </is>
      </c>
      <c r="M120" t="inlineStr">
        <is>
          <t>---</t>
        </is>
      </c>
      <c r="N120" t="inlineStr">
        <is>
          <t>---</t>
        </is>
      </c>
      <c r="O120" t="inlineStr">
        <is>
          <t>---</t>
        </is>
      </c>
      <c r="P120" t="inlineStr">
        <is>
          <t>---</t>
        </is>
      </c>
      <c r="Q120" t="inlineStr">
        <is>
          <t>---</t>
        </is>
      </c>
      <c r="R120" t="inlineStr"/>
      <c r="S120" t="inlineStr">
        <is>
          <t>50.0</t>
        </is>
      </c>
      <c r="T120" t="inlineStr"/>
      <c r="U120" t="inlineStr"/>
      <c r="V120" t="inlineStr"/>
      <c r="W120" t="inlineStr"/>
      <c r="X120" t="inlineStr">
        <is>
          <t>PDP/CMEB/ST03728</t>
        </is>
      </c>
      <c r="Y120" t="inlineStr">
        <is>
          <t>PDP/CMEB/ST03728</t>
        </is>
      </c>
      <c r="Z120" t="inlineStr">
        <is>
          <t>2025-01-09 15:54:16</t>
        </is>
      </c>
      <c r="AA120" t="inlineStr">
        <is>
          <t>2025-01-09 15:54:07</t>
        </is>
      </c>
      <c r="AB120" t="inlineStr">
        <is>
          <t>5edeline</t>
        </is>
      </c>
      <c r="AC120" t="inlineStr">
        <is>
          <t>2025-01-13 15:57:15</t>
        </is>
      </c>
      <c r="AD120" s="1" t="inlineStr">
        <is>
          <t>https://www.commcarehq.org/a/caris-test/reports/form_data/1e591d46-0dfe-4640-9358-fbe6f9791733/</t>
        </is>
      </c>
      <c r="AE120" t="inlineStr">
        <is>
          <t>---</t>
        </is>
      </c>
      <c r="AF120" t="inlineStr">
        <is>
          <t>3c5a623af057e23a32ae4000_17975</t>
        </is>
      </c>
      <c r="AG120" t="inlineStr">
        <is>
          <t>OK</t>
        </is>
      </c>
      <c r="AH120" t="inlineStr">
        <is>
          <t>2025-01-09 15:54:16</t>
        </is>
      </c>
      <c r="AI120" t="inlineStr">
        <is>
          <t>49c83a0dcc274f1a85f9433f3309532d</t>
        </is>
      </c>
      <c r="AJ120" t="inlineStr">
        <is>
          <t>2025-01-09</t>
        </is>
      </c>
      <c r="AK120" t="inlineStr">
        <is>
          <t>3</t>
        </is>
      </c>
      <c r="AL120" t="inlineStr">
        <is>
          <t>---</t>
        </is>
      </c>
      <c r="AM120" t="inlineStr">
        <is>
          <t>1</t>
        </is>
      </c>
      <c r="AN120" t="inlineStr">
        <is>
          <t>---</t>
        </is>
      </c>
      <c r="AO120" t="inlineStr">
        <is>
          <t>1</t>
        </is>
      </c>
      <c r="AP120" t="inlineStr">
        <is>
          <t>1</t>
        </is>
      </c>
      <c r="AQ120" t="inlineStr"/>
      <c r="AR120" t="inlineStr">
        <is>
          <t>50</t>
        </is>
      </c>
      <c r="AS120" t="inlineStr"/>
      <c r="AT120" t="inlineStr"/>
      <c r="AU120" t="inlineStr">
        <is>
          <t>---</t>
        </is>
      </c>
      <c r="AV120" t="inlineStr">
        <is>
          <t>---</t>
        </is>
      </c>
      <c r="AW120" t="inlineStr">
        <is>
          <t>---</t>
        </is>
      </c>
      <c r="AX120" t="inlineStr">
        <is>
          <t>---</t>
        </is>
      </c>
      <c r="AY120" t="inlineStr">
        <is>
          <t>---</t>
        </is>
      </c>
      <c r="AZ120" t="inlineStr">
        <is>
          <t>---</t>
        </is>
      </c>
      <c r="BA120" t="inlineStr">
        <is>
          <t>49c83a0dcc274f1a85f9433f3309532d</t>
        </is>
      </c>
      <c r="BB120" t="inlineStr">
        <is>
          <t>http://openrosa.org/formdesigner/0B48E039-1E80-49A7-AC24-732B6E788E39</t>
        </is>
      </c>
      <c r="BC120" t="inlineStr">
        <is>
          <t>Ration et autres visites</t>
        </is>
      </c>
      <c r="BD120" t="inlineStr">
        <is>
          <t>CommCare Android, version "2.54.1"(467561). App v15929. CommCare Version 2.54.1. Build 467561, built on: 2024-10-25</t>
        </is>
      </c>
      <c r="BE120" t="inlineStr">
        <is>
          <t>commcare_f5c01cb3-ad69-46f7-81c0-4740896f4262</t>
        </is>
      </c>
      <c r="BF120" t="inlineStr">
        <is>
          <t>19.9441619 -72.7758327 -9.0 20.0</t>
        </is>
      </c>
      <c r="BG120" t="inlineStr">
        <is>
          <t>f13d8149fc6d39ebe86af18272310ff9</t>
        </is>
      </c>
      <c r="BH120" t="inlineStr">
        <is>
          <t>30258f4a77704b55a9a2714350441cbb</t>
        </is>
      </c>
      <c r="BI120" t="inlineStr">
        <is>
          <t>15246</t>
        </is>
      </c>
      <c r="BJ120" t="inlineStr">
        <is>
          <t>XFormInstance</t>
        </is>
      </c>
      <c r="BK120" t="inlineStr">
        <is>
          <t>503d1f97d1c611ef882ff9cccb2417e2</t>
        </is>
      </c>
      <c r="BL120" t="b">
        <v>0</v>
      </c>
      <c r="BM120" t="inlineStr">
        <is>
          <t>---</t>
        </is>
      </c>
      <c r="BN120" t="inlineStr">
        <is>
          <t>190.115.190.51</t>
        </is>
      </c>
      <c r="BO120" t="inlineStr">
        <is>
          <t>Johnsley Foreste</t>
        </is>
      </c>
    </row>
    <row r="121">
      <c r="A121" t="inlineStr">
        <is>
          <t>119</t>
        </is>
      </c>
      <c r="B121" t="inlineStr">
        <is>
          <t>36cc8617-f241-4926-82a5-a230a39649e3</t>
        </is>
      </c>
      <c r="C121" t="inlineStr">
        <is>
          <t>2025-01-09</t>
        </is>
      </c>
      <c r="D121" t="inlineStr">
        <is>
          <t>3</t>
        </is>
      </c>
      <c r="E121" t="inlineStr">
        <is>
          <t>---</t>
        </is>
      </c>
      <c r="F121" t="inlineStr">
        <is>
          <t>1</t>
        </is>
      </c>
      <c r="G121" t="inlineStr">
        <is>
          <t>---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---</t>
        </is>
      </c>
      <c r="L121" t="inlineStr">
        <is>
          <t>---</t>
        </is>
      </c>
      <c r="M121" t="inlineStr">
        <is>
          <t>---</t>
        </is>
      </c>
      <c r="N121" t="inlineStr">
        <is>
          <t>---</t>
        </is>
      </c>
      <c r="O121" t="inlineStr">
        <is>
          <t>---</t>
        </is>
      </c>
      <c r="P121" t="inlineStr">
        <is>
          <t>---</t>
        </is>
      </c>
      <c r="Q121" t="inlineStr">
        <is>
          <t>---</t>
        </is>
      </c>
      <c r="R121" t="inlineStr"/>
      <c r="S121" t="inlineStr">
        <is>
          <t>23.0</t>
        </is>
      </c>
      <c r="T121" t="inlineStr"/>
      <c r="U121" t="inlineStr"/>
      <c r="V121" t="inlineStr"/>
      <c r="W121" t="inlineStr"/>
      <c r="X121" t="inlineStr">
        <is>
          <t>PDP/CMEB/00225</t>
        </is>
      </c>
      <c r="Y121" t="inlineStr">
        <is>
          <t>PDP/CMEB/00225</t>
        </is>
      </c>
      <c r="Z121" t="inlineStr">
        <is>
          <t>2025-01-09 15:54:47</t>
        </is>
      </c>
      <c r="AA121" t="inlineStr">
        <is>
          <t>2025-01-09 15:54:33</t>
        </is>
      </c>
      <c r="AB121" t="inlineStr">
        <is>
          <t>5edeline</t>
        </is>
      </c>
      <c r="AC121" t="inlineStr">
        <is>
          <t>2025-01-13 15:57:46</t>
        </is>
      </c>
      <c r="AD121" s="1" t="inlineStr">
        <is>
          <t>https://www.commcarehq.org/a/caris-test/reports/form_data/36cc8617-f241-4926-82a5-a230a39649e3/</t>
        </is>
      </c>
      <c r="AE121" t="inlineStr">
        <is>
          <t>---</t>
        </is>
      </c>
      <c r="AF121" t="inlineStr">
        <is>
          <t>b7d67abf80c04aa688f3c90c6735f95a</t>
        </is>
      </c>
      <c r="AG121" t="inlineStr">
        <is>
          <t>OK</t>
        </is>
      </c>
      <c r="AH121" t="inlineStr">
        <is>
          <t>2025-01-09 15:54:47</t>
        </is>
      </c>
      <c r="AI121" t="inlineStr">
        <is>
          <t>49c83a0dcc274f1a85f9433f3309532d</t>
        </is>
      </c>
      <c r="AJ121" t="inlineStr">
        <is>
          <t>2025-01-09</t>
        </is>
      </c>
      <c r="AK121" t="inlineStr">
        <is>
          <t>3</t>
        </is>
      </c>
      <c r="AL121" t="inlineStr">
        <is>
          <t>---</t>
        </is>
      </c>
      <c r="AM121" t="inlineStr">
        <is>
          <t>1</t>
        </is>
      </c>
      <c r="AN121" t="inlineStr">
        <is>
          <t>---</t>
        </is>
      </c>
      <c r="AO121" t="inlineStr">
        <is>
          <t>1</t>
        </is>
      </c>
      <c r="AP121" t="inlineStr">
        <is>
          <t>1</t>
        </is>
      </c>
      <c r="AQ121" t="inlineStr"/>
      <c r="AR121" t="inlineStr">
        <is>
          <t>23</t>
        </is>
      </c>
      <c r="AS121" t="inlineStr"/>
      <c r="AT121" t="inlineStr"/>
      <c r="AU121" t="inlineStr">
        <is>
          <t>---</t>
        </is>
      </c>
      <c r="AV121" t="inlineStr">
        <is>
          <t>---</t>
        </is>
      </c>
      <c r="AW121" t="inlineStr">
        <is>
          <t>---</t>
        </is>
      </c>
      <c r="AX121" t="inlineStr">
        <is>
          <t>---</t>
        </is>
      </c>
      <c r="AY121" t="inlineStr">
        <is>
          <t>---</t>
        </is>
      </c>
      <c r="AZ121" t="inlineStr">
        <is>
          <t>---</t>
        </is>
      </c>
      <c r="BA121" t="inlineStr">
        <is>
          <t>49c83a0dcc274f1a85f9433f3309532d</t>
        </is>
      </c>
      <c r="BB121" t="inlineStr">
        <is>
          <t>http://openrosa.org/formdesigner/0B48E039-1E80-49A7-AC24-732B6E788E39</t>
        </is>
      </c>
      <c r="BC121" t="inlineStr">
        <is>
          <t>Ration et autres visites</t>
        </is>
      </c>
      <c r="BD121" t="inlineStr">
        <is>
          <t>CommCare Android, version "2.54.1"(467561). App v15929. CommCare Version 2.54.1. Build 467561, built on: 2024-10-25</t>
        </is>
      </c>
      <c r="BE121" t="inlineStr">
        <is>
          <t>commcare_f5c01cb3-ad69-46f7-81c0-4740896f4262</t>
        </is>
      </c>
      <c r="BF121" t="inlineStr">
        <is>
          <t>19.9441601 -72.7758338 -9.0 20.0</t>
        </is>
      </c>
      <c r="BG121" t="inlineStr">
        <is>
          <t>f13d8149fc6d39ebe86af18272310ff9</t>
        </is>
      </c>
      <c r="BH121" t="inlineStr">
        <is>
          <t>30258f4a77704b55a9a2714350441cbb</t>
        </is>
      </c>
      <c r="BI121" t="inlineStr">
        <is>
          <t>15246</t>
        </is>
      </c>
      <c r="BJ121" t="inlineStr">
        <is>
          <t>XFormInstance</t>
        </is>
      </c>
      <c r="BK121" t="inlineStr">
        <is>
          <t>503d1f97d1c611ef882ff9cccb2417e2</t>
        </is>
      </c>
      <c r="BL121" t="b">
        <v>0</v>
      </c>
      <c r="BM121" t="inlineStr">
        <is>
          <t>---</t>
        </is>
      </c>
      <c r="BN121" t="inlineStr">
        <is>
          <t>190.115.190.51</t>
        </is>
      </c>
      <c r="BO121" t="inlineStr">
        <is>
          <t>Aldephe Chéry</t>
        </is>
      </c>
    </row>
    <row r="122">
      <c r="A122" t="inlineStr">
        <is>
          <t>120</t>
        </is>
      </c>
      <c r="B122" t="inlineStr">
        <is>
          <t>3f80b040-62da-419b-809b-ac5700d8a9cf</t>
        </is>
      </c>
      <c r="C122" t="inlineStr">
        <is>
          <t>2025-01-09</t>
        </is>
      </c>
      <c r="D122" t="inlineStr">
        <is>
          <t>3</t>
        </is>
      </c>
      <c r="E122" t="inlineStr">
        <is>
          <t>---</t>
        </is>
      </c>
      <c r="F122" t="inlineStr">
        <is>
          <t>1</t>
        </is>
      </c>
      <c r="G122" t="inlineStr">
        <is>
          <t>---</t>
        </is>
      </c>
      <c r="H122" t="inlineStr">
        <is>
          <t>1</t>
        </is>
      </c>
      <c r="I122" t="inlineStr">
        <is>
          <t>1</t>
        </is>
      </c>
      <c r="J122" t="inlineStr">
        <is>
          <t>2</t>
        </is>
      </c>
      <c r="K122" t="inlineStr">
        <is>
          <t>---</t>
        </is>
      </c>
      <c r="L122" t="inlineStr">
        <is>
          <t>---</t>
        </is>
      </c>
      <c r="M122" t="inlineStr">
        <is>
          <t>---</t>
        </is>
      </c>
      <c r="N122" t="inlineStr">
        <is>
          <t>---</t>
        </is>
      </c>
      <c r="O122" t="inlineStr">
        <is>
          <t>---</t>
        </is>
      </c>
      <c r="P122" t="inlineStr">
        <is>
          <t>---</t>
        </is>
      </c>
      <c r="Q122" t="inlineStr">
        <is>
          <t>---</t>
        </is>
      </c>
      <c r="R122" t="inlineStr"/>
      <c r="S122" t="inlineStr">
        <is>
          <t>43.0</t>
        </is>
      </c>
      <c r="T122" t="inlineStr"/>
      <c r="U122" t="inlineStr"/>
      <c r="V122" t="inlineStr"/>
      <c r="W122" t="inlineStr"/>
      <c r="X122" t="inlineStr">
        <is>
          <t>PDP/CMEB/ST02477</t>
        </is>
      </c>
      <c r="Y122" t="inlineStr">
        <is>
          <t>PDP/CMEB/ST02477</t>
        </is>
      </c>
      <c r="Z122" t="inlineStr">
        <is>
          <t>2025-01-09 15:55:47</t>
        </is>
      </c>
      <c r="AA122" t="inlineStr">
        <is>
          <t>2025-01-09 15:55:27</t>
        </is>
      </c>
      <c r="AB122" t="inlineStr">
        <is>
          <t>5edeline</t>
        </is>
      </c>
      <c r="AC122" t="inlineStr">
        <is>
          <t>2025-01-13 15:58:46</t>
        </is>
      </c>
      <c r="AD122" s="1" t="inlineStr">
        <is>
          <t>https://www.commcarehq.org/a/caris-test/reports/form_data/3f80b040-62da-419b-809b-ac5700d8a9cf/</t>
        </is>
      </c>
      <c r="AE122" t="inlineStr">
        <is>
          <t>---</t>
        </is>
      </c>
      <c r="AF122" t="inlineStr">
        <is>
          <t>46aefe6638f9411c88462b6b1b9b1e91</t>
        </is>
      </c>
      <c r="AG122" t="inlineStr">
        <is>
          <t>OK</t>
        </is>
      </c>
      <c r="AH122" t="inlineStr">
        <is>
          <t>2025-01-09 15:55:47</t>
        </is>
      </c>
      <c r="AI122" t="inlineStr">
        <is>
          <t>49c83a0dcc274f1a85f9433f3309532d</t>
        </is>
      </c>
      <c r="AJ122" t="inlineStr">
        <is>
          <t>2025-01-09</t>
        </is>
      </c>
      <c r="AK122" t="inlineStr">
        <is>
          <t>3</t>
        </is>
      </c>
      <c r="AL122" t="inlineStr">
        <is>
          <t>---</t>
        </is>
      </c>
      <c r="AM122" t="inlineStr">
        <is>
          <t>1</t>
        </is>
      </c>
      <c r="AN122" t="inlineStr">
        <is>
          <t>---</t>
        </is>
      </c>
      <c r="AO122" t="inlineStr">
        <is>
          <t>1</t>
        </is>
      </c>
      <c r="AP122" t="inlineStr">
        <is>
          <t>1</t>
        </is>
      </c>
      <c r="AQ122" t="inlineStr"/>
      <c r="AR122" t="inlineStr">
        <is>
          <t>43</t>
        </is>
      </c>
      <c r="AS122" t="inlineStr"/>
      <c r="AT122" t="inlineStr"/>
      <c r="AU122" t="inlineStr">
        <is>
          <t>---</t>
        </is>
      </c>
      <c r="AV122" t="inlineStr">
        <is>
          <t>---</t>
        </is>
      </c>
      <c r="AW122" t="inlineStr">
        <is>
          <t>---</t>
        </is>
      </c>
      <c r="AX122" t="inlineStr">
        <is>
          <t>---</t>
        </is>
      </c>
      <c r="AY122" t="inlineStr">
        <is>
          <t>---</t>
        </is>
      </c>
      <c r="AZ122" t="inlineStr">
        <is>
          <t>---</t>
        </is>
      </c>
      <c r="BA122" t="inlineStr">
        <is>
          <t>49c83a0dcc274f1a85f9433f3309532d</t>
        </is>
      </c>
      <c r="BB122" t="inlineStr">
        <is>
          <t>http://openrosa.org/formdesigner/0B48E039-1E80-49A7-AC24-732B6E788E39</t>
        </is>
      </c>
      <c r="BC122" t="inlineStr">
        <is>
          <t>Ration et autres visites</t>
        </is>
      </c>
      <c r="BD122" t="inlineStr">
        <is>
          <t>CommCare Android, version "2.54.1"(467561). App v15929. CommCare Version 2.54.1. Build 467561, built on: 2024-10-25</t>
        </is>
      </c>
      <c r="BE122" t="inlineStr">
        <is>
          <t>commcare_f5c01cb3-ad69-46f7-81c0-4740896f4262</t>
        </is>
      </c>
      <c r="BF122" t="inlineStr">
        <is>
          <t>19.9441572 -72.7758331 -9.0 20.0</t>
        </is>
      </c>
      <c r="BG122" t="inlineStr">
        <is>
          <t>f13d8149fc6d39ebe86af18272310ff9</t>
        </is>
      </c>
      <c r="BH122" t="inlineStr">
        <is>
          <t>30258f4a77704b55a9a2714350441cbb</t>
        </is>
      </c>
      <c r="BI122" t="inlineStr">
        <is>
          <t>15246</t>
        </is>
      </c>
      <c r="BJ122" t="inlineStr">
        <is>
          <t>XFormInstance</t>
        </is>
      </c>
      <c r="BK122" t="inlineStr">
        <is>
          <t>503d1f97d1c611ef882ff9cccb2417e2</t>
        </is>
      </c>
      <c r="BL122" t="b">
        <v>0</v>
      </c>
      <c r="BM122" t="inlineStr">
        <is>
          <t>---</t>
        </is>
      </c>
      <c r="BN122" t="inlineStr">
        <is>
          <t>190.115.190.51</t>
        </is>
      </c>
      <c r="BO122" t="inlineStr">
        <is>
          <t>Fadeline Desinor</t>
        </is>
      </c>
    </row>
    <row r="123">
      <c r="A123" t="inlineStr">
        <is>
          <t>121</t>
        </is>
      </c>
      <c r="B123" t="inlineStr">
        <is>
          <t>4c5facd6-fc18-4e9a-bfa0-a31e18c4aeec</t>
        </is>
      </c>
      <c r="C123" t="inlineStr">
        <is>
          <t>2025-01-09</t>
        </is>
      </c>
      <c r="D123" t="inlineStr">
        <is>
          <t>3</t>
        </is>
      </c>
      <c r="E123" t="inlineStr">
        <is>
          <t>---</t>
        </is>
      </c>
      <c r="F123" t="inlineStr">
        <is>
          <t>1</t>
        </is>
      </c>
      <c r="G123" t="inlineStr">
        <is>
          <t>---</t>
        </is>
      </c>
      <c r="H123" t="inlineStr">
        <is>
          <t>1</t>
        </is>
      </c>
      <c r="I123" t="inlineStr">
        <is>
          <t>1</t>
        </is>
      </c>
      <c r="J123" t="inlineStr">
        <is>
          <t>2</t>
        </is>
      </c>
      <c r="K123" t="inlineStr">
        <is>
          <t>---</t>
        </is>
      </c>
      <c r="L123" t="inlineStr">
        <is>
          <t>---</t>
        </is>
      </c>
      <c r="M123" t="inlineStr">
        <is>
          <t>---</t>
        </is>
      </c>
      <c r="N123" t="inlineStr">
        <is>
          <t>---</t>
        </is>
      </c>
      <c r="O123" t="inlineStr">
        <is>
          <t>---</t>
        </is>
      </c>
      <c r="P123" t="inlineStr">
        <is>
          <t>---</t>
        </is>
      </c>
      <c r="Q123" t="inlineStr">
        <is>
          <t>---</t>
        </is>
      </c>
      <c r="R123" t="inlineStr"/>
      <c r="S123" t="inlineStr">
        <is>
          <t>50.0</t>
        </is>
      </c>
      <c r="T123" t="inlineStr"/>
      <c r="U123" t="inlineStr"/>
      <c r="V123" t="inlineStr"/>
      <c r="W123" t="inlineStr"/>
      <c r="X123" t="inlineStr">
        <is>
          <t>PDP/CMEB/ST03754</t>
        </is>
      </c>
      <c r="Y123" t="inlineStr">
        <is>
          <t>PDP/CMEB/ST03754</t>
        </is>
      </c>
      <c r="Z123" t="inlineStr">
        <is>
          <t>2025-01-09 15:56:20</t>
        </is>
      </c>
      <c r="AA123" t="inlineStr">
        <is>
          <t>2025-01-09 15:56:02</t>
        </is>
      </c>
      <c r="AB123" t="inlineStr">
        <is>
          <t>5edeline</t>
        </is>
      </c>
      <c r="AC123" t="inlineStr">
        <is>
          <t>2025-01-13 15:59:19</t>
        </is>
      </c>
      <c r="AD123" s="1" t="inlineStr">
        <is>
          <t>https://www.commcarehq.org/a/caris-test/reports/form_data/4c5facd6-fc18-4e9a-bfa0-a31e18c4aeec/</t>
        </is>
      </c>
      <c r="AE123" t="inlineStr">
        <is>
          <t>---</t>
        </is>
      </c>
      <c r="AF123" t="inlineStr">
        <is>
          <t>3c5a623af057e23a32ae4000_21951</t>
        </is>
      </c>
      <c r="AG123" t="inlineStr">
        <is>
          <t>OK</t>
        </is>
      </c>
      <c r="AH123" t="inlineStr">
        <is>
          <t>2025-01-09 15:56:20</t>
        </is>
      </c>
      <c r="AI123" t="inlineStr">
        <is>
          <t>49c83a0dcc274f1a85f9433f3309532d</t>
        </is>
      </c>
      <c r="AJ123" t="inlineStr">
        <is>
          <t>2025-01-09</t>
        </is>
      </c>
      <c r="AK123" t="inlineStr">
        <is>
          <t>3</t>
        </is>
      </c>
      <c r="AL123" t="inlineStr">
        <is>
          <t>---</t>
        </is>
      </c>
      <c r="AM123" t="inlineStr">
        <is>
          <t>1</t>
        </is>
      </c>
      <c r="AN123" t="inlineStr">
        <is>
          <t>---</t>
        </is>
      </c>
      <c r="AO123" t="inlineStr">
        <is>
          <t>1</t>
        </is>
      </c>
      <c r="AP123" t="inlineStr">
        <is>
          <t>1</t>
        </is>
      </c>
      <c r="AQ123" t="inlineStr"/>
      <c r="AR123" t="inlineStr">
        <is>
          <t>50</t>
        </is>
      </c>
      <c r="AS123" t="inlineStr"/>
      <c r="AT123" t="inlineStr"/>
      <c r="AU123" t="inlineStr">
        <is>
          <t>---</t>
        </is>
      </c>
      <c r="AV123" t="inlineStr">
        <is>
          <t>---</t>
        </is>
      </c>
      <c r="AW123" t="inlineStr">
        <is>
          <t>---</t>
        </is>
      </c>
      <c r="AX123" t="inlineStr">
        <is>
          <t>---</t>
        </is>
      </c>
      <c r="AY123" t="inlineStr">
        <is>
          <t>---</t>
        </is>
      </c>
      <c r="AZ123" t="inlineStr">
        <is>
          <t>---</t>
        </is>
      </c>
      <c r="BA123" t="inlineStr">
        <is>
          <t>49c83a0dcc274f1a85f9433f3309532d</t>
        </is>
      </c>
      <c r="BB123" t="inlineStr">
        <is>
          <t>http://openrosa.org/formdesigner/0B48E039-1E80-49A7-AC24-732B6E788E39</t>
        </is>
      </c>
      <c r="BC123" t="inlineStr">
        <is>
          <t>Ration et autres visites</t>
        </is>
      </c>
      <c r="BD123" t="inlineStr">
        <is>
          <t>CommCare Android, version "2.54.1"(467561). App v15929. CommCare Version 2.54.1. Build 467561, built on: 2024-10-25</t>
        </is>
      </c>
      <c r="BE123" t="inlineStr">
        <is>
          <t>commcare_f5c01cb3-ad69-46f7-81c0-4740896f4262</t>
        </is>
      </c>
      <c r="BF123" t="inlineStr">
        <is>
          <t>19.9441559 -72.7758296 -9.0 20.0</t>
        </is>
      </c>
      <c r="BG123" t="inlineStr">
        <is>
          <t>f13d8149fc6d39ebe86af18272310ff9</t>
        </is>
      </c>
      <c r="BH123" t="inlineStr">
        <is>
          <t>30258f4a77704b55a9a2714350441cbb</t>
        </is>
      </c>
      <c r="BI123" t="inlineStr">
        <is>
          <t>15246</t>
        </is>
      </c>
      <c r="BJ123" t="inlineStr">
        <is>
          <t>XFormInstance</t>
        </is>
      </c>
      <c r="BK123" t="inlineStr">
        <is>
          <t>503d1f97d1c611ef882ff9cccb2417e2</t>
        </is>
      </c>
      <c r="BL123" t="b">
        <v>0</v>
      </c>
      <c r="BM123" t="inlineStr">
        <is>
          <t>---</t>
        </is>
      </c>
      <c r="BN123" t="inlineStr">
        <is>
          <t>190.115.190.51</t>
        </is>
      </c>
      <c r="BO123" t="inlineStr">
        <is>
          <t>Jinno Exavier</t>
        </is>
      </c>
    </row>
    <row r="124">
      <c r="A124" t="inlineStr">
        <is>
          <t>122</t>
        </is>
      </c>
      <c r="B124" t="inlineStr">
        <is>
          <t>ab6309d8-6c38-4a0b-8989-2d30b968e9a5</t>
        </is>
      </c>
      <c r="C124" t="inlineStr">
        <is>
          <t>2025-01-09</t>
        </is>
      </c>
      <c r="D124" t="inlineStr">
        <is>
          <t>3</t>
        </is>
      </c>
      <c r="E124" t="inlineStr">
        <is>
          <t>---</t>
        </is>
      </c>
      <c r="F124" t="inlineStr">
        <is>
          <t>1</t>
        </is>
      </c>
      <c r="G124" t="inlineStr">
        <is>
          <t>---</t>
        </is>
      </c>
      <c r="H124" t="inlineStr">
        <is>
          <t>1</t>
        </is>
      </c>
      <c r="I124" t="inlineStr">
        <is>
          <t>1</t>
        </is>
      </c>
      <c r="J124" t="inlineStr">
        <is>
          <t>2</t>
        </is>
      </c>
      <c r="K124" t="inlineStr">
        <is>
          <t>---</t>
        </is>
      </c>
      <c r="L124" t="inlineStr">
        <is>
          <t>---</t>
        </is>
      </c>
      <c r="M124" t="inlineStr">
        <is>
          <t>---</t>
        </is>
      </c>
      <c r="N124" t="inlineStr">
        <is>
          <t>---</t>
        </is>
      </c>
      <c r="O124" t="inlineStr">
        <is>
          <t>---</t>
        </is>
      </c>
      <c r="P124" t="inlineStr">
        <is>
          <t>---</t>
        </is>
      </c>
      <c r="Q124" t="inlineStr">
        <is>
          <t>---</t>
        </is>
      </c>
      <c r="R124" t="inlineStr"/>
      <c r="S124" t="inlineStr">
        <is>
          <t>50.0</t>
        </is>
      </c>
      <c r="T124" t="inlineStr"/>
      <c r="U124" t="inlineStr"/>
      <c r="V124" t="inlineStr"/>
      <c r="W124" t="inlineStr"/>
      <c r="X124" t="inlineStr">
        <is>
          <t>PDP/CMEB/ST01888</t>
        </is>
      </c>
      <c r="Y124" t="inlineStr">
        <is>
          <t>PDP/CMEB/ST01888</t>
        </is>
      </c>
      <c r="Z124" t="inlineStr">
        <is>
          <t>2025-01-09 15:56:50</t>
        </is>
      </c>
      <c r="AA124" t="inlineStr">
        <is>
          <t>2025-01-09 15:56:34</t>
        </is>
      </c>
      <c r="AB124" t="inlineStr">
        <is>
          <t>5edeline</t>
        </is>
      </c>
      <c r="AC124" t="inlineStr">
        <is>
          <t>2025-01-13 15:59:48</t>
        </is>
      </c>
      <c r="AD124" s="1" t="inlineStr">
        <is>
          <t>https://www.commcarehq.org/a/caris-test/reports/form_data/ab6309d8-6c38-4a0b-8989-2d30b968e9a5/</t>
        </is>
      </c>
      <c r="AE124" t="inlineStr">
        <is>
          <t>---</t>
        </is>
      </c>
      <c r="AF124" t="inlineStr">
        <is>
          <t>0e4957d8dc584040a65ced1d641aa0a6</t>
        </is>
      </c>
      <c r="AG124" t="inlineStr">
        <is>
          <t>OK</t>
        </is>
      </c>
      <c r="AH124" t="inlineStr">
        <is>
          <t>2025-01-09 15:56:50</t>
        </is>
      </c>
      <c r="AI124" t="inlineStr">
        <is>
          <t>49c83a0dcc274f1a85f9433f3309532d</t>
        </is>
      </c>
      <c r="AJ124" t="inlineStr">
        <is>
          <t>2025-01-09</t>
        </is>
      </c>
      <c r="AK124" t="inlineStr">
        <is>
          <t>3</t>
        </is>
      </c>
      <c r="AL124" t="inlineStr">
        <is>
          <t>---</t>
        </is>
      </c>
      <c r="AM124" t="inlineStr">
        <is>
          <t>1</t>
        </is>
      </c>
      <c r="AN124" t="inlineStr">
        <is>
          <t>---</t>
        </is>
      </c>
      <c r="AO124" t="inlineStr">
        <is>
          <t>1</t>
        </is>
      </c>
      <c r="AP124" t="inlineStr">
        <is>
          <t>1</t>
        </is>
      </c>
      <c r="AQ124" t="inlineStr"/>
      <c r="AR124" t="inlineStr">
        <is>
          <t>50</t>
        </is>
      </c>
      <c r="AS124" t="inlineStr"/>
      <c r="AT124" t="inlineStr"/>
      <c r="AU124" t="inlineStr">
        <is>
          <t>---</t>
        </is>
      </c>
      <c r="AV124" t="inlineStr">
        <is>
          <t>---</t>
        </is>
      </c>
      <c r="AW124" t="inlineStr">
        <is>
          <t>---</t>
        </is>
      </c>
      <c r="AX124" t="inlineStr">
        <is>
          <t>---</t>
        </is>
      </c>
      <c r="AY124" t="inlineStr">
        <is>
          <t>---</t>
        </is>
      </c>
      <c r="AZ124" t="inlineStr">
        <is>
          <t>---</t>
        </is>
      </c>
      <c r="BA124" t="inlineStr">
        <is>
          <t>49c83a0dcc274f1a85f9433f3309532d</t>
        </is>
      </c>
      <c r="BB124" t="inlineStr">
        <is>
          <t>http://openrosa.org/formdesigner/0B48E039-1E80-49A7-AC24-732B6E788E39</t>
        </is>
      </c>
      <c r="BC124" t="inlineStr">
        <is>
          <t>Ration et autres visites</t>
        </is>
      </c>
      <c r="BD124" t="inlineStr">
        <is>
          <t>CommCare Android, version "2.54.1"(467561). App v15929. CommCare Version 2.54.1. Build 467561, built on: 2024-10-25</t>
        </is>
      </c>
      <c r="BE124" t="inlineStr">
        <is>
          <t>commcare_f5c01cb3-ad69-46f7-81c0-4740896f4262</t>
        </is>
      </c>
      <c r="BF124" t="inlineStr">
        <is>
          <t>19.9441569 -72.7758325 -8.9 20.0</t>
        </is>
      </c>
      <c r="BG124" t="inlineStr">
        <is>
          <t>f13d8149fc6d39ebe86af18272310ff9</t>
        </is>
      </c>
      <c r="BH124" t="inlineStr">
        <is>
          <t>30258f4a77704b55a9a2714350441cbb</t>
        </is>
      </c>
      <c r="BI124" t="inlineStr">
        <is>
          <t>15246</t>
        </is>
      </c>
      <c r="BJ124" t="inlineStr">
        <is>
          <t>XFormInstance</t>
        </is>
      </c>
      <c r="BK124" t="inlineStr">
        <is>
          <t>503d1f97d1c611ef882ff9cccb2417e2</t>
        </is>
      </c>
      <c r="BL124" t="b">
        <v>0</v>
      </c>
      <c r="BM124" t="inlineStr">
        <is>
          <t>---</t>
        </is>
      </c>
      <c r="BN124" t="inlineStr">
        <is>
          <t>190.115.190.51</t>
        </is>
      </c>
      <c r="BO124" t="inlineStr">
        <is>
          <t>Ezechiel Petit-Sanon</t>
        </is>
      </c>
    </row>
    <row r="125">
      <c r="A125" t="inlineStr">
        <is>
          <t>123</t>
        </is>
      </c>
      <c r="B125" t="inlineStr">
        <is>
          <t>cd942a06-618d-42d2-a490-905fc5a0ba3c</t>
        </is>
      </c>
      <c r="C125" t="inlineStr">
        <is>
          <t>2025-01-09</t>
        </is>
      </c>
      <c r="D125" t="inlineStr">
        <is>
          <t>3</t>
        </is>
      </c>
      <c r="E125" t="inlineStr">
        <is>
          <t>---</t>
        </is>
      </c>
      <c r="F125" t="inlineStr">
        <is>
          <t>1</t>
        </is>
      </c>
      <c r="G125" t="inlineStr">
        <is>
          <t>---</t>
        </is>
      </c>
      <c r="H125" t="inlineStr">
        <is>
          <t>1</t>
        </is>
      </c>
      <c r="I125" t="inlineStr">
        <is>
          <t>1</t>
        </is>
      </c>
      <c r="J125" t="inlineStr">
        <is>
          <t>4</t>
        </is>
      </c>
      <c r="K125" t="inlineStr">
        <is>
          <t>---</t>
        </is>
      </c>
      <c r="L125" t="inlineStr">
        <is>
          <t>---</t>
        </is>
      </c>
      <c r="M125" t="inlineStr">
        <is>
          <t>---</t>
        </is>
      </c>
      <c r="N125" t="inlineStr">
        <is>
          <t>---</t>
        </is>
      </c>
      <c r="O125" t="inlineStr">
        <is>
          <t>---</t>
        </is>
      </c>
      <c r="P125" t="inlineStr">
        <is>
          <t>---</t>
        </is>
      </c>
      <c r="Q125" t="inlineStr">
        <is>
          <t>---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PDP/CMEB/ST03288</t>
        </is>
      </c>
      <c r="Y125" t="inlineStr">
        <is>
          <t>PDP/CMEB/ST03288</t>
        </is>
      </c>
      <c r="Z125" t="inlineStr">
        <is>
          <t>2025-01-09 15:57:36</t>
        </is>
      </c>
      <c r="AA125" t="inlineStr">
        <is>
          <t>2025-01-09 15:57:24</t>
        </is>
      </c>
      <c r="AB125" t="inlineStr">
        <is>
          <t>5edeline</t>
        </is>
      </c>
      <c r="AC125" t="inlineStr">
        <is>
          <t>2025-01-13 16:00:35</t>
        </is>
      </c>
      <c r="AD125" s="1" t="inlineStr">
        <is>
          <t>https://www.commcarehq.org/a/caris-test/reports/form_data/cd942a06-618d-42d2-a490-905fc5a0ba3c/</t>
        </is>
      </c>
      <c r="AE125" t="inlineStr">
        <is>
          <t>---</t>
        </is>
      </c>
      <c r="AF125" t="inlineStr">
        <is>
          <t>dfc1b020318d4ec9aa3d55c04d46b049</t>
        </is>
      </c>
      <c r="AG125" t="inlineStr">
        <is>
          <t>OK</t>
        </is>
      </c>
      <c r="AH125" t="inlineStr">
        <is>
          <t>2025-01-09 15:57:36</t>
        </is>
      </c>
      <c r="AI125" t="inlineStr">
        <is>
          <t>49c83a0dcc274f1a85f9433f3309532d</t>
        </is>
      </c>
      <c r="AJ125" t="inlineStr">
        <is>
          <t>2025-01-09</t>
        </is>
      </c>
      <c r="AK125" t="inlineStr">
        <is>
          <t>3</t>
        </is>
      </c>
      <c r="AL125" t="inlineStr">
        <is>
          <t>---</t>
        </is>
      </c>
      <c r="AM125" t="inlineStr">
        <is>
          <t>1</t>
        </is>
      </c>
      <c r="AN125" t="inlineStr">
        <is>
          <t>---</t>
        </is>
      </c>
      <c r="AO125" t="inlineStr">
        <is>
          <t>1</t>
        </is>
      </c>
      <c r="AP125" t="inlineStr">
        <is>
          <t>1</t>
        </is>
      </c>
      <c r="AQ125" t="inlineStr"/>
      <c r="AR125" t="inlineStr"/>
      <c r="AS125" t="inlineStr"/>
      <c r="AT125" t="inlineStr"/>
      <c r="AU125" t="inlineStr">
        <is>
          <t>---</t>
        </is>
      </c>
      <c r="AV125" t="inlineStr">
        <is>
          <t>---</t>
        </is>
      </c>
      <c r="AW125" t="inlineStr">
        <is>
          <t>---</t>
        </is>
      </c>
      <c r="AX125" t="inlineStr">
        <is>
          <t>---</t>
        </is>
      </c>
      <c r="AY125" t="inlineStr">
        <is>
          <t>---</t>
        </is>
      </c>
      <c r="AZ125" t="inlineStr">
        <is>
          <t>---</t>
        </is>
      </c>
      <c r="BA125" t="inlineStr">
        <is>
          <t>49c83a0dcc274f1a85f9433f3309532d</t>
        </is>
      </c>
      <c r="BB125" t="inlineStr">
        <is>
          <t>http://openrosa.org/formdesigner/0B48E039-1E80-49A7-AC24-732B6E788E39</t>
        </is>
      </c>
      <c r="BC125" t="inlineStr">
        <is>
          <t>Ration et autres visites</t>
        </is>
      </c>
      <c r="BD125" t="inlineStr">
        <is>
          <t>CommCare Android, version "2.54.1"(467561). App v15929. CommCare Version 2.54.1. Build 467561, built on: 2024-10-25</t>
        </is>
      </c>
      <c r="BE125" t="inlineStr">
        <is>
          <t>commcare_f5c01cb3-ad69-46f7-81c0-4740896f4262</t>
        </is>
      </c>
      <c r="BF125" t="inlineStr">
        <is>
          <t>19.9441537 -72.775833 -8.9 20.0</t>
        </is>
      </c>
      <c r="BG125" t="inlineStr">
        <is>
          <t>f13d8149fc6d39ebe86af18272310ff9</t>
        </is>
      </c>
      <c r="BH125" t="inlineStr">
        <is>
          <t>30258f4a77704b55a9a2714350441cbb</t>
        </is>
      </c>
      <c r="BI125" t="inlineStr">
        <is>
          <t>15246</t>
        </is>
      </c>
      <c r="BJ125" t="inlineStr">
        <is>
          <t>XFormInstance</t>
        </is>
      </c>
      <c r="BK125" t="inlineStr">
        <is>
          <t>503d1f97d1c611ef882ff9cccb2417e2</t>
        </is>
      </c>
      <c r="BL125" t="b">
        <v>0</v>
      </c>
      <c r="BM125" t="inlineStr">
        <is>
          <t>---</t>
        </is>
      </c>
      <c r="BN125" t="inlineStr">
        <is>
          <t>190.115.190.51</t>
        </is>
      </c>
      <c r="BO125" t="inlineStr">
        <is>
          <t>Jeasmida Dorvil</t>
        </is>
      </c>
    </row>
    <row r="126">
      <c r="A126" t="inlineStr">
        <is>
          <t>124</t>
        </is>
      </c>
      <c r="B126" t="inlineStr">
        <is>
          <t>06ccc7d5-6bf6-4919-b6ba-bf648229edce</t>
        </is>
      </c>
      <c r="C126" t="inlineStr">
        <is>
          <t>2025-01-09</t>
        </is>
      </c>
      <c r="D126" t="inlineStr">
        <is>
          <t>3</t>
        </is>
      </c>
      <c r="E126" t="inlineStr">
        <is>
          <t>---</t>
        </is>
      </c>
      <c r="F126" t="inlineStr">
        <is>
          <t>1</t>
        </is>
      </c>
      <c r="G126" t="inlineStr">
        <is>
          <t>---</t>
        </is>
      </c>
      <c r="H126" t="inlineStr">
        <is>
          <t>1</t>
        </is>
      </c>
      <c r="I126" t="inlineStr">
        <is>
          <t>1</t>
        </is>
      </c>
      <c r="J126" t="inlineStr">
        <is>
          <t>2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---</t>
        </is>
      </c>
      <c r="P126" t="inlineStr">
        <is>
          <t>---</t>
        </is>
      </c>
      <c r="Q126" t="inlineStr">
        <is>
          <t>---</t>
        </is>
      </c>
      <c r="R126" t="inlineStr"/>
      <c r="S126" t="inlineStr"/>
      <c r="T126" t="inlineStr"/>
      <c r="U126" t="inlineStr"/>
      <c r="V126" t="inlineStr"/>
      <c r="W126" t="inlineStr"/>
      <c r="X126" t="inlineStr">
        <is>
          <t>PDP/CMEB/ST04490</t>
        </is>
      </c>
      <c r="Y126" t="inlineStr">
        <is>
          <t>PDP/CMEB/ST04490</t>
        </is>
      </c>
      <c r="Z126" t="inlineStr">
        <is>
          <t>2025-01-09 15:58:30</t>
        </is>
      </c>
      <c r="AA126" t="inlineStr">
        <is>
          <t>2025-01-09 15:57:55</t>
        </is>
      </c>
      <c r="AB126" t="inlineStr">
        <is>
          <t>5edeline</t>
        </is>
      </c>
      <c r="AC126" t="inlineStr">
        <is>
          <t>2025-01-13 16:01:29</t>
        </is>
      </c>
      <c r="AD126" s="1" t="inlineStr">
        <is>
          <t>https://www.commcarehq.org/a/caris-test/reports/form_data/06ccc7d5-6bf6-4919-b6ba-bf648229edce/</t>
        </is>
      </c>
      <c r="AE126" t="inlineStr">
        <is>
          <t>---</t>
        </is>
      </c>
      <c r="AF126" t="inlineStr">
        <is>
          <t>3c5a623af057e23a32ae4000_48465</t>
        </is>
      </c>
      <c r="AG126" t="inlineStr">
        <is>
          <t>OK</t>
        </is>
      </c>
      <c r="AH126" t="inlineStr">
        <is>
          <t>2025-01-09 15:58:30</t>
        </is>
      </c>
      <c r="AI126" t="inlineStr">
        <is>
          <t>49c83a0dcc274f1a85f9433f3309532d</t>
        </is>
      </c>
      <c r="AJ126" t="inlineStr">
        <is>
          <t>2025-01-09</t>
        </is>
      </c>
      <c r="AK126" t="inlineStr">
        <is>
          <t>3</t>
        </is>
      </c>
      <c r="AL126" t="inlineStr">
        <is>
          <t>---</t>
        </is>
      </c>
      <c r="AM126" t="inlineStr">
        <is>
          <t>1</t>
        </is>
      </c>
      <c r="AN126" t="inlineStr">
        <is>
          <t>---</t>
        </is>
      </c>
      <c r="AO126" t="inlineStr">
        <is>
          <t>1</t>
        </is>
      </c>
      <c r="AP126" t="inlineStr">
        <is>
          <t>1</t>
        </is>
      </c>
      <c r="AQ126" t="inlineStr"/>
      <c r="AR126" t="inlineStr"/>
      <c r="AS126" t="inlineStr"/>
      <c r="AT126" t="inlineStr"/>
      <c r="AU126" t="inlineStr">
        <is>
          <t>---</t>
        </is>
      </c>
      <c r="AV126" t="inlineStr">
        <is>
          <t>---</t>
        </is>
      </c>
      <c r="AW126" t="inlineStr">
        <is>
          <t>---</t>
        </is>
      </c>
      <c r="AX126" t="inlineStr">
        <is>
          <t>---</t>
        </is>
      </c>
      <c r="AY126" t="inlineStr">
        <is>
          <t>---</t>
        </is>
      </c>
      <c r="AZ126" t="inlineStr">
        <is>
          <t>---</t>
        </is>
      </c>
      <c r="BA126" t="inlineStr">
        <is>
          <t>49c83a0dcc274f1a85f9433f3309532d</t>
        </is>
      </c>
      <c r="BB126" t="inlineStr">
        <is>
          <t>http://openrosa.org/formdesigner/0B48E039-1E80-49A7-AC24-732B6E788E39</t>
        </is>
      </c>
      <c r="BC126" t="inlineStr">
        <is>
          <t>Ration et autres visites</t>
        </is>
      </c>
      <c r="BD126" t="inlineStr">
        <is>
          <t>CommCare Android, version "2.54.1"(467561). App v15929. CommCare Version 2.54.1. Build 467561, built on: 2024-10-25</t>
        </is>
      </c>
      <c r="BE126" t="inlineStr">
        <is>
          <t>commcare_f5c01cb3-ad69-46f7-81c0-4740896f4262</t>
        </is>
      </c>
      <c r="BF126" t="inlineStr">
        <is>
          <t>19.9441548 -72.775833 -8.9 20.0</t>
        </is>
      </c>
      <c r="BG126" t="inlineStr">
        <is>
          <t>f13d8149fc6d39ebe86af18272310ff9</t>
        </is>
      </c>
      <c r="BH126" t="inlineStr">
        <is>
          <t>30258f4a77704b55a9a2714350441cbb</t>
        </is>
      </c>
      <c r="BI126" t="inlineStr">
        <is>
          <t>15246</t>
        </is>
      </c>
      <c r="BJ126" t="inlineStr">
        <is>
          <t>XFormInstance</t>
        </is>
      </c>
      <c r="BK126" t="inlineStr">
        <is>
          <t>503d1f97d1c611ef882ff9cccb2417e2</t>
        </is>
      </c>
      <c r="BL126" t="b">
        <v>0</v>
      </c>
      <c r="BM126" t="inlineStr">
        <is>
          <t>---</t>
        </is>
      </c>
      <c r="BN126" t="inlineStr">
        <is>
          <t>190.115.190.51</t>
        </is>
      </c>
      <c r="BO126" t="inlineStr">
        <is>
          <t>Widley Dubréus</t>
        </is>
      </c>
    </row>
    <row r="127">
      <c r="A127" t="inlineStr">
        <is>
          <t>125</t>
        </is>
      </c>
      <c r="B127" t="inlineStr">
        <is>
          <t>8f4feefa-a1ed-43cb-b3f0-69058c34b3e9</t>
        </is>
      </c>
      <c r="C127" t="inlineStr">
        <is>
          <t>2025-01-09</t>
        </is>
      </c>
      <c r="D127" t="inlineStr">
        <is>
          <t>3</t>
        </is>
      </c>
      <c r="E127" t="inlineStr">
        <is>
          <t>---</t>
        </is>
      </c>
      <c r="F127" t="inlineStr">
        <is>
          <t>1</t>
        </is>
      </c>
      <c r="G127" t="inlineStr">
        <is>
          <t>---</t>
        </is>
      </c>
      <c r="H127" t="inlineStr">
        <is>
          <t>1</t>
        </is>
      </c>
      <c r="I127" t="inlineStr">
        <is>
          <t>1</t>
        </is>
      </c>
      <c r="J127" t="inlineStr">
        <is>
          <t>3</t>
        </is>
      </c>
      <c r="K127" t="inlineStr">
        <is>
          <t>---</t>
        </is>
      </c>
      <c r="L127" t="inlineStr">
        <is>
          <t>---</t>
        </is>
      </c>
      <c r="M127" t="inlineStr">
        <is>
          <t>---</t>
        </is>
      </c>
      <c r="N127" t="inlineStr">
        <is>
          <t>---</t>
        </is>
      </c>
      <c r="O127" t="inlineStr">
        <is>
          <t>---</t>
        </is>
      </c>
      <c r="P127" t="inlineStr">
        <is>
          <t>---</t>
        </is>
      </c>
      <c r="Q127" t="inlineStr">
        <is>
          <t>---</t>
        </is>
      </c>
      <c r="R127" t="inlineStr"/>
      <c r="S127" t="inlineStr">
        <is>
          <t>49.0</t>
        </is>
      </c>
      <c r="T127" t="inlineStr"/>
      <c r="U127" t="inlineStr"/>
      <c r="V127" t="inlineStr"/>
      <c r="W127" t="inlineStr"/>
      <c r="X127" t="inlineStr">
        <is>
          <t>PDP/CMEB/ST01984</t>
        </is>
      </c>
      <c r="Y127" t="inlineStr">
        <is>
          <t>PDP/CMEB/ST01984</t>
        </is>
      </c>
      <c r="Z127" t="inlineStr">
        <is>
          <t>2025-01-09 15:58:58</t>
        </is>
      </c>
      <c r="AA127" t="inlineStr">
        <is>
          <t>2025-01-09 15:58:42</t>
        </is>
      </c>
      <c r="AB127" t="inlineStr">
        <is>
          <t>5edeline</t>
        </is>
      </c>
      <c r="AC127" t="inlineStr">
        <is>
          <t>2025-01-13 16:01:56</t>
        </is>
      </c>
      <c r="AD127" s="1" t="inlineStr">
        <is>
          <t>https://www.commcarehq.org/a/caris-test/reports/form_data/8f4feefa-a1ed-43cb-b3f0-69058c34b3e9/</t>
        </is>
      </c>
      <c r="AE127" t="inlineStr">
        <is>
          <t>---</t>
        </is>
      </c>
      <c r="AF127" t="inlineStr">
        <is>
          <t>3c5a623af057e23a32ae4000_17592</t>
        </is>
      </c>
      <c r="AG127" t="inlineStr">
        <is>
          <t>OK</t>
        </is>
      </c>
      <c r="AH127" t="inlineStr">
        <is>
          <t>2025-01-09 15:58:58</t>
        </is>
      </c>
      <c r="AI127" t="inlineStr">
        <is>
          <t>49c83a0dcc274f1a85f9433f3309532d</t>
        </is>
      </c>
      <c r="AJ127" t="inlineStr">
        <is>
          <t>2025-01-09</t>
        </is>
      </c>
      <c r="AK127" t="inlineStr">
        <is>
          <t>3</t>
        </is>
      </c>
      <c r="AL127" t="inlineStr">
        <is>
          <t>---</t>
        </is>
      </c>
      <c r="AM127" t="inlineStr">
        <is>
          <t>1</t>
        </is>
      </c>
      <c r="AN127" t="inlineStr">
        <is>
          <t>---</t>
        </is>
      </c>
      <c r="AO127" t="inlineStr">
        <is>
          <t>1</t>
        </is>
      </c>
      <c r="AP127" t="inlineStr">
        <is>
          <t>1</t>
        </is>
      </c>
      <c r="AQ127" t="inlineStr"/>
      <c r="AR127" t="inlineStr">
        <is>
          <t>49</t>
        </is>
      </c>
      <c r="AS127" t="inlineStr"/>
      <c r="AT127" t="inlineStr"/>
      <c r="AU127" t="inlineStr">
        <is>
          <t>---</t>
        </is>
      </c>
      <c r="AV127" t="inlineStr">
        <is>
          <t>---</t>
        </is>
      </c>
      <c r="AW127" t="inlineStr">
        <is>
          <t>---</t>
        </is>
      </c>
      <c r="AX127" t="inlineStr">
        <is>
          <t>---</t>
        </is>
      </c>
      <c r="AY127" t="inlineStr">
        <is>
          <t>---</t>
        </is>
      </c>
      <c r="AZ127" t="inlineStr">
        <is>
          <t>---</t>
        </is>
      </c>
      <c r="BA127" t="inlineStr">
        <is>
          <t>49c83a0dcc274f1a85f9433f3309532d</t>
        </is>
      </c>
      <c r="BB127" t="inlineStr">
        <is>
          <t>http://openrosa.org/formdesigner/0B48E039-1E80-49A7-AC24-732B6E788E39</t>
        </is>
      </c>
      <c r="BC127" t="inlineStr">
        <is>
          <t>Ration et autres visites</t>
        </is>
      </c>
      <c r="BD127" t="inlineStr">
        <is>
          <t>CommCare Android, version "2.54.1"(467561). App v15929. CommCare Version 2.54.1. Build 467561, built on: 2024-10-25</t>
        </is>
      </c>
      <c r="BE127" t="inlineStr">
        <is>
          <t>commcare_f5c01cb3-ad69-46f7-81c0-4740896f4262</t>
        </is>
      </c>
      <c r="BF127" t="inlineStr">
        <is>
          <t>19.9441538 -72.7758328 -8.9 20.0</t>
        </is>
      </c>
      <c r="BG127" t="inlineStr">
        <is>
          <t>f13d8149fc6d39ebe86af18272310ff9</t>
        </is>
      </c>
      <c r="BH127" t="inlineStr">
        <is>
          <t>30258f4a77704b55a9a2714350441cbb</t>
        </is>
      </c>
      <c r="BI127" t="inlineStr">
        <is>
          <t>15246</t>
        </is>
      </c>
      <c r="BJ127" t="inlineStr">
        <is>
          <t>XFormInstance</t>
        </is>
      </c>
      <c r="BK127" t="inlineStr">
        <is>
          <t>503d1f97d1c611ef882ff9cccb2417e2</t>
        </is>
      </c>
      <c r="BL127" t="b">
        <v>0</v>
      </c>
      <c r="BM127" t="inlineStr">
        <is>
          <t>---</t>
        </is>
      </c>
      <c r="BN127" t="inlineStr">
        <is>
          <t>190.115.190.51</t>
        </is>
      </c>
      <c r="BO127" t="inlineStr">
        <is>
          <t>Rose Bella Bouzy</t>
        </is>
      </c>
    </row>
    <row r="128">
      <c r="A128" t="inlineStr">
        <is>
          <t>126</t>
        </is>
      </c>
      <c r="B128" t="inlineStr">
        <is>
          <t>ee057ba9-3a43-4071-ac1c-30052deb7554</t>
        </is>
      </c>
      <c r="C128" t="inlineStr">
        <is>
          <t>2025-01-10</t>
        </is>
      </c>
      <c r="D128" t="inlineStr">
        <is>
          <t>3</t>
        </is>
      </c>
      <c r="E128" t="inlineStr">
        <is>
          <t>---</t>
        </is>
      </c>
      <c r="F128" t="inlineStr">
        <is>
          <t>1</t>
        </is>
      </c>
      <c r="G128" t="inlineStr">
        <is>
          <t>---</t>
        </is>
      </c>
      <c r="H128" t="inlineStr">
        <is>
          <t>1</t>
        </is>
      </c>
      <c r="I128" t="inlineStr">
        <is>
          <t>1</t>
        </is>
      </c>
      <c r="J128" t="inlineStr">
        <is>
          <t>2</t>
        </is>
      </c>
      <c r="K128" t="inlineStr">
        <is>
          <t>---</t>
        </is>
      </c>
      <c r="L128" t="inlineStr">
        <is>
          <t>---</t>
        </is>
      </c>
      <c r="M128" t="inlineStr">
        <is>
          <t>---</t>
        </is>
      </c>
      <c r="N128" t="inlineStr">
        <is>
          <t>---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/>
      <c r="S128" t="inlineStr">
        <is>
          <t>46.0</t>
        </is>
      </c>
      <c r="T128" t="inlineStr"/>
      <c r="U128" t="inlineStr"/>
      <c r="V128" t="inlineStr"/>
      <c r="W128" t="inlineStr"/>
      <c r="X128" t="inlineStr">
        <is>
          <t>PDP/CMEB/ST01363</t>
        </is>
      </c>
      <c r="Y128" t="inlineStr">
        <is>
          <t>PDP/CMEB/ST01363</t>
        </is>
      </c>
      <c r="Z128" t="inlineStr">
        <is>
          <t>2025-01-10 15:59:56</t>
        </is>
      </c>
      <c r="AA128" t="inlineStr">
        <is>
          <t>2025-01-10 15:59:36</t>
        </is>
      </c>
      <c r="AB128" t="inlineStr">
        <is>
          <t>5edeline</t>
        </is>
      </c>
      <c r="AC128" t="inlineStr">
        <is>
          <t>2025-01-13 16:02:55</t>
        </is>
      </c>
      <c r="AD128" s="1" t="inlineStr">
        <is>
          <t>https://www.commcarehq.org/a/caris-test/reports/form_data/ee057ba9-3a43-4071-ac1c-30052deb7554/</t>
        </is>
      </c>
      <c r="AE128" t="inlineStr">
        <is>
          <t>---</t>
        </is>
      </c>
      <c r="AF128" t="inlineStr">
        <is>
          <t>c4c58d3d674842a19d231e256a88dc30</t>
        </is>
      </c>
      <c r="AG128" t="inlineStr">
        <is>
          <t>OK</t>
        </is>
      </c>
      <c r="AH128" t="inlineStr">
        <is>
          <t>2025-01-10 15:59:56</t>
        </is>
      </c>
      <c r="AI128" t="inlineStr">
        <is>
          <t>49c83a0dcc274f1a85f9433f3309532d</t>
        </is>
      </c>
      <c r="AJ128" t="inlineStr">
        <is>
          <t>2025-01-10</t>
        </is>
      </c>
      <c r="AK128" t="inlineStr">
        <is>
          <t>3</t>
        </is>
      </c>
      <c r="AL128" t="inlineStr">
        <is>
          <t>---</t>
        </is>
      </c>
      <c r="AM128" t="inlineStr">
        <is>
          <t>1</t>
        </is>
      </c>
      <c r="AN128" t="inlineStr">
        <is>
          <t>---</t>
        </is>
      </c>
      <c r="AO128" t="inlineStr">
        <is>
          <t>1</t>
        </is>
      </c>
      <c r="AP128" t="inlineStr">
        <is>
          <t>1</t>
        </is>
      </c>
      <c r="AQ128" t="inlineStr"/>
      <c r="AR128" t="inlineStr">
        <is>
          <t>46</t>
        </is>
      </c>
      <c r="AS128" t="inlineStr"/>
      <c r="AT128" t="inlineStr"/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inlineStr">
        <is>
          <t>---</t>
        </is>
      </c>
      <c r="BA128" t="inlineStr">
        <is>
          <t>49c83a0dcc274f1a85f9433f3309532d</t>
        </is>
      </c>
      <c r="BB128" t="inlineStr">
        <is>
          <t>http://openrosa.org/formdesigner/0B48E039-1E80-49A7-AC24-732B6E788E39</t>
        </is>
      </c>
      <c r="BC128" t="inlineStr">
        <is>
          <t>Ration et autres visites</t>
        </is>
      </c>
      <c r="BD128" t="inlineStr">
        <is>
          <t>CommCare Android, version "2.54.1"(467561). App v15929. CommCare Version 2.54.1. Build 467561, built on: 2024-10-25</t>
        </is>
      </c>
      <c r="BE128" t="inlineStr">
        <is>
          <t>commcare_f5c01cb3-ad69-46f7-81c0-4740896f4262</t>
        </is>
      </c>
      <c r="BF128" t="inlineStr">
        <is>
          <t>19.9441622 -72.7758332 -9.0 23.59</t>
        </is>
      </c>
      <c r="BG128" t="inlineStr">
        <is>
          <t>f13d8149fc6d39ebe86af18272310ff9</t>
        </is>
      </c>
      <c r="BH128" t="inlineStr">
        <is>
          <t>30258f4a77704b55a9a2714350441cbb</t>
        </is>
      </c>
      <c r="BI128" t="inlineStr">
        <is>
          <t>15246</t>
        </is>
      </c>
      <c r="BJ128" t="inlineStr">
        <is>
          <t>XFormInstance</t>
        </is>
      </c>
      <c r="BK128" t="inlineStr">
        <is>
          <t>bd375a27d1c711efbd0385606e6ffa00</t>
        </is>
      </c>
      <c r="BL128" t="b">
        <v>0</v>
      </c>
      <c r="BM128" t="inlineStr">
        <is>
          <t>---</t>
        </is>
      </c>
      <c r="BN128" t="inlineStr">
        <is>
          <t>190.115.190.51</t>
        </is>
      </c>
      <c r="BO128" t="inlineStr">
        <is>
          <t xml:space="preserve"> Gammanuel Justilien</t>
        </is>
      </c>
    </row>
    <row r="129">
      <c r="A129" t="inlineStr">
        <is>
          <t>127</t>
        </is>
      </c>
      <c r="B129" t="inlineStr">
        <is>
          <t>b1afd9cc-b0c8-40f9-9683-35b9a0ed80f2</t>
        </is>
      </c>
      <c r="C129" t="inlineStr">
        <is>
          <t>2025-01-10</t>
        </is>
      </c>
      <c r="D129" t="inlineStr">
        <is>
          <t>3</t>
        </is>
      </c>
      <c r="E129" t="inlineStr">
        <is>
          <t>---</t>
        </is>
      </c>
      <c r="F129" t="inlineStr">
        <is>
          <t>1</t>
        </is>
      </c>
      <c r="G129" t="inlineStr">
        <is>
          <t>---</t>
        </is>
      </c>
      <c r="H129" t="inlineStr">
        <is>
          <t>1</t>
        </is>
      </c>
      <c r="I129" t="inlineStr">
        <is>
          <t>1</t>
        </is>
      </c>
      <c r="J129" t="inlineStr">
        <is>
          <t>2</t>
        </is>
      </c>
      <c r="K129" t="inlineStr">
        <is>
          <t>---</t>
        </is>
      </c>
      <c r="L129" t="inlineStr">
        <is>
          <t>---</t>
        </is>
      </c>
      <c r="M129" t="inlineStr">
        <is>
          <t>---</t>
        </is>
      </c>
      <c r="N129" t="inlineStr">
        <is>
          <t>---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/>
      <c r="S129" t="inlineStr">
        <is>
          <t>43.0</t>
        </is>
      </c>
      <c r="T129" t="inlineStr"/>
      <c r="U129" t="inlineStr"/>
      <c r="V129" t="inlineStr"/>
      <c r="W129" t="inlineStr"/>
      <c r="X129" t="inlineStr">
        <is>
          <t>PDP/CMEB/ST03342</t>
        </is>
      </c>
      <c r="Y129" t="inlineStr">
        <is>
          <t>PDP/CMEB/ST03342</t>
        </is>
      </c>
      <c r="Z129" t="inlineStr">
        <is>
          <t>2025-01-10 16:00:40</t>
        </is>
      </c>
      <c r="AA129" t="inlineStr">
        <is>
          <t>2025-01-10 16:00:13</t>
        </is>
      </c>
      <c r="AB129" t="inlineStr">
        <is>
          <t>5edeline</t>
        </is>
      </c>
      <c r="AC129" t="inlineStr">
        <is>
          <t>2025-01-13 16:03:39</t>
        </is>
      </c>
      <c r="AD129" s="1" t="inlineStr">
        <is>
          <t>https://www.commcarehq.org/a/caris-test/reports/form_data/b1afd9cc-b0c8-40f9-9683-35b9a0ed80f2/</t>
        </is>
      </c>
      <c r="AE129" t="inlineStr">
        <is>
          <t>---</t>
        </is>
      </c>
      <c r="AF129" t="inlineStr">
        <is>
          <t>d2754fc7461142a2ba7aa8b130b3ca7c</t>
        </is>
      </c>
      <c r="AG129" t="inlineStr">
        <is>
          <t>OK</t>
        </is>
      </c>
      <c r="AH129" t="inlineStr">
        <is>
          <t>2025-01-10 16:00:40</t>
        </is>
      </c>
      <c r="AI129" t="inlineStr">
        <is>
          <t>49c83a0dcc274f1a85f9433f3309532d</t>
        </is>
      </c>
      <c r="AJ129" t="inlineStr">
        <is>
          <t>2025-01-10</t>
        </is>
      </c>
      <c r="AK129" t="inlineStr">
        <is>
          <t>3</t>
        </is>
      </c>
      <c r="AL129" t="inlineStr">
        <is>
          <t>---</t>
        </is>
      </c>
      <c r="AM129" t="inlineStr">
        <is>
          <t>1</t>
        </is>
      </c>
      <c r="AN129" t="inlineStr">
        <is>
          <t>---</t>
        </is>
      </c>
      <c r="AO129" t="inlineStr">
        <is>
          <t>1</t>
        </is>
      </c>
      <c r="AP129" t="inlineStr">
        <is>
          <t>1</t>
        </is>
      </c>
      <c r="AQ129" t="inlineStr"/>
      <c r="AR129" t="inlineStr">
        <is>
          <t>43</t>
        </is>
      </c>
      <c r="AS129" t="inlineStr"/>
      <c r="AT129" t="inlineStr"/>
      <c r="AU129" t="inlineStr">
        <is>
          <t>---</t>
        </is>
      </c>
      <c r="AV129" t="inlineStr">
        <is>
          <t>---</t>
        </is>
      </c>
      <c r="AW129" t="inlineStr">
        <is>
          <t>---</t>
        </is>
      </c>
      <c r="AX129" t="inlineStr">
        <is>
          <t>---</t>
        </is>
      </c>
      <c r="AY129" t="inlineStr">
        <is>
          <t>---</t>
        </is>
      </c>
      <c r="AZ129" t="inlineStr">
        <is>
          <t>---</t>
        </is>
      </c>
      <c r="BA129" t="inlineStr">
        <is>
          <t>49c83a0dcc274f1a85f9433f3309532d</t>
        </is>
      </c>
      <c r="BB129" t="inlineStr">
        <is>
          <t>http://openrosa.org/formdesigner/0B48E039-1E80-49A7-AC24-732B6E788E39</t>
        </is>
      </c>
      <c r="BC129" t="inlineStr">
        <is>
          <t>Ration et autres visites</t>
        </is>
      </c>
      <c r="BD129" t="inlineStr">
        <is>
          <t>CommCare Android, version "2.54.1"(467561). App v15929. CommCare Version 2.54.1. Build 467561, built on: 2024-10-25</t>
        </is>
      </c>
      <c r="BE129" t="inlineStr">
        <is>
          <t>commcare_f5c01cb3-ad69-46f7-81c0-4740896f4262</t>
        </is>
      </c>
      <c r="BF129" t="inlineStr">
        <is>
          <t>19.944157 -72.7758314 -8.9 20.0</t>
        </is>
      </c>
      <c r="BG129" t="inlineStr">
        <is>
          <t>f13d8149fc6d39ebe86af18272310ff9</t>
        </is>
      </c>
      <c r="BH129" t="inlineStr">
        <is>
          <t>30258f4a77704b55a9a2714350441cbb</t>
        </is>
      </c>
      <c r="BI129" t="inlineStr">
        <is>
          <t>15246</t>
        </is>
      </c>
      <c r="BJ129" t="inlineStr">
        <is>
          <t>XFormInstance</t>
        </is>
      </c>
      <c r="BK129" t="inlineStr">
        <is>
          <t>bd375a27d1c711efbd0385606e6ffa00</t>
        </is>
      </c>
      <c r="BL129" t="b">
        <v>0</v>
      </c>
      <c r="BM129" t="inlineStr">
        <is>
          <t>---</t>
        </is>
      </c>
      <c r="BN129" t="inlineStr">
        <is>
          <t>190.115.190.51</t>
        </is>
      </c>
      <c r="BO129" t="inlineStr">
        <is>
          <t>Louidjina Léonard</t>
        </is>
      </c>
    </row>
    <row r="130">
      <c r="A130" t="inlineStr">
        <is>
          <t>128</t>
        </is>
      </c>
      <c r="B130" t="inlineStr">
        <is>
          <t>c968a337-f410-4b9e-87f8-763c2e995690</t>
        </is>
      </c>
      <c r="C130" t="inlineStr">
        <is>
          <t>2025-01-10</t>
        </is>
      </c>
      <c r="D130" t="inlineStr">
        <is>
          <t>3</t>
        </is>
      </c>
      <c r="E130" t="inlineStr">
        <is>
          <t>---</t>
        </is>
      </c>
      <c r="F130" t="inlineStr">
        <is>
          <t>1</t>
        </is>
      </c>
      <c r="G130" t="inlineStr">
        <is>
          <t>---</t>
        </is>
      </c>
      <c r="H130" t="inlineStr">
        <is>
          <t>1</t>
        </is>
      </c>
      <c r="I130" t="inlineStr">
        <is>
          <t>1</t>
        </is>
      </c>
      <c r="J130" t="inlineStr">
        <is>
          <t>2</t>
        </is>
      </c>
      <c r="K130" t="inlineStr">
        <is>
          <t>---</t>
        </is>
      </c>
      <c r="L130" t="inlineStr">
        <is>
          <t>---</t>
        </is>
      </c>
      <c r="M130" t="inlineStr">
        <is>
          <t>---</t>
        </is>
      </c>
      <c r="N130" t="inlineStr">
        <is>
          <t>---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/>
      <c r="S130" t="inlineStr">
        <is>
          <t>37.0</t>
        </is>
      </c>
      <c r="T130" t="inlineStr"/>
      <c r="U130" t="inlineStr"/>
      <c r="V130" t="inlineStr"/>
      <c r="W130" t="inlineStr"/>
      <c r="X130" t="inlineStr">
        <is>
          <t>PDP/CMEB/ST03063</t>
        </is>
      </c>
      <c r="Y130" t="inlineStr">
        <is>
          <t>PDP/CMEB/ST03063</t>
        </is>
      </c>
      <c r="Z130" t="inlineStr">
        <is>
          <t>2025-01-10 16:01:08</t>
        </is>
      </c>
      <c r="AA130" t="inlineStr">
        <is>
          <t>2025-01-10 16:00:48</t>
        </is>
      </c>
      <c r="AB130" t="inlineStr">
        <is>
          <t>5edeline</t>
        </is>
      </c>
      <c r="AC130" t="inlineStr">
        <is>
          <t>2025-01-13 16:04:07</t>
        </is>
      </c>
      <c r="AD130" s="1" t="inlineStr">
        <is>
          <t>https://www.commcarehq.org/a/caris-test/reports/form_data/c968a337-f410-4b9e-87f8-763c2e995690/</t>
        </is>
      </c>
      <c r="AE130" t="inlineStr">
        <is>
          <t>---</t>
        </is>
      </c>
      <c r="AF130" t="inlineStr">
        <is>
          <t>e2af08fec79940adbab6ae815c99c18b</t>
        </is>
      </c>
      <c r="AG130" t="inlineStr">
        <is>
          <t>OK</t>
        </is>
      </c>
      <c r="AH130" t="inlineStr">
        <is>
          <t>2025-01-10 16:01:08</t>
        </is>
      </c>
      <c r="AI130" t="inlineStr">
        <is>
          <t>49c83a0dcc274f1a85f9433f3309532d</t>
        </is>
      </c>
      <c r="AJ130" t="inlineStr">
        <is>
          <t>2025-01-10</t>
        </is>
      </c>
      <c r="AK130" t="inlineStr">
        <is>
          <t>3</t>
        </is>
      </c>
      <c r="AL130" t="inlineStr">
        <is>
          <t>---</t>
        </is>
      </c>
      <c r="AM130" t="inlineStr">
        <is>
          <t>1</t>
        </is>
      </c>
      <c r="AN130" t="inlineStr">
        <is>
          <t>---</t>
        </is>
      </c>
      <c r="AO130" t="inlineStr">
        <is>
          <t>1</t>
        </is>
      </c>
      <c r="AP130" t="inlineStr">
        <is>
          <t>1</t>
        </is>
      </c>
      <c r="AQ130" t="inlineStr"/>
      <c r="AR130" t="inlineStr">
        <is>
          <t>37</t>
        </is>
      </c>
      <c r="AS130" t="inlineStr"/>
      <c r="AT130" t="inlineStr"/>
      <c r="AU130" t="inlineStr">
        <is>
          <t>---</t>
        </is>
      </c>
      <c r="AV130" t="inlineStr">
        <is>
          <t>---</t>
        </is>
      </c>
      <c r="AW130" t="inlineStr">
        <is>
          <t>---</t>
        </is>
      </c>
      <c r="AX130" t="inlineStr">
        <is>
          <t>---</t>
        </is>
      </c>
      <c r="AY130" t="inlineStr">
        <is>
          <t>---</t>
        </is>
      </c>
      <c r="AZ130" t="inlineStr">
        <is>
          <t>---</t>
        </is>
      </c>
      <c r="BA130" t="inlineStr">
        <is>
          <t>49c83a0dcc274f1a85f9433f3309532d</t>
        </is>
      </c>
      <c r="BB130" t="inlineStr">
        <is>
          <t>http://openrosa.org/formdesigner/0B48E039-1E80-49A7-AC24-732B6E788E39</t>
        </is>
      </c>
      <c r="BC130" t="inlineStr">
        <is>
          <t>Ration et autres visites</t>
        </is>
      </c>
      <c r="BD130" t="inlineStr">
        <is>
          <t>CommCare Android, version "2.54.1"(467561). App v15929. CommCare Version 2.54.1. Build 467561, built on: 2024-10-25</t>
        </is>
      </c>
      <c r="BE130" t="inlineStr">
        <is>
          <t>commcare_f5c01cb3-ad69-46f7-81c0-4740896f4262</t>
        </is>
      </c>
      <c r="BF130" t="inlineStr">
        <is>
          <t>19.9441543 -72.7758342 -8.9 20.0</t>
        </is>
      </c>
      <c r="BG130" t="inlineStr">
        <is>
          <t>f13d8149fc6d39ebe86af18272310ff9</t>
        </is>
      </c>
      <c r="BH130" t="inlineStr">
        <is>
          <t>30258f4a77704b55a9a2714350441cbb</t>
        </is>
      </c>
      <c r="BI130" t="inlineStr">
        <is>
          <t>15246</t>
        </is>
      </c>
      <c r="BJ130" t="inlineStr">
        <is>
          <t>XFormInstance</t>
        </is>
      </c>
      <c r="BK130" t="inlineStr">
        <is>
          <t>bd375a27d1c711efbd0385606e6ffa00</t>
        </is>
      </c>
      <c r="BL130" t="b">
        <v>0</v>
      </c>
      <c r="BM130" t="inlineStr">
        <is>
          <t>---</t>
        </is>
      </c>
      <c r="BN130" t="inlineStr">
        <is>
          <t>190.115.190.51</t>
        </is>
      </c>
      <c r="BO130" t="inlineStr">
        <is>
          <t xml:space="preserve"> Félincia ( Resika) Saint-Fleur (Jean-François)</t>
        </is>
      </c>
    </row>
    <row r="131">
      <c r="A131" t="inlineStr">
        <is>
          <t>129</t>
        </is>
      </c>
      <c r="B131" t="inlineStr">
        <is>
          <t>b88392b6-7fc0-4efa-a854-bee7fa262fe6</t>
        </is>
      </c>
      <c r="C131" t="inlineStr">
        <is>
          <t>2025-01-10</t>
        </is>
      </c>
      <c r="D131" t="inlineStr">
        <is>
          <t>3</t>
        </is>
      </c>
      <c r="E131" t="inlineStr">
        <is>
          <t>---</t>
        </is>
      </c>
      <c r="F131" t="inlineStr">
        <is>
          <t>1</t>
        </is>
      </c>
      <c r="G131" t="inlineStr">
        <is>
          <t>---</t>
        </is>
      </c>
      <c r="H131" t="inlineStr">
        <is>
          <t>1</t>
        </is>
      </c>
      <c r="I131" t="inlineStr">
        <is>
          <t>1</t>
        </is>
      </c>
      <c r="J131" t="inlineStr">
        <is>
          <t>2</t>
        </is>
      </c>
      <c r="K131" t="inlineStr">
        <is>
          <t>---</t>
        </is>
      </c>
      <c r="L131" t="inlineStr">
        <is>
          <t>---</t>
        </is>
      </c>
      <c r="M131" t="inlineStr">
        <is>
          <t>---</t>
        </is>
      </c>
      <c r="N131" t="inlineStr">
        <is>
          <t>---</t>
        </is>
      </c>
      <c r="O131" t="inlineStr">
        <is>
          <t>---</t>
        </is>
      </c>
      <c r="P131" t="inlineStr">
        <is>
          <t>---</t>
        </is>
      </c>
      <c r="Q131" t="inlineStr">
        <is>
          <t>---</t>
        </is>
      </c>
      <c r="R131" t="inlineStr"/>
      <c r="S131" t="inlineStr">
        <is>
          <t>30.0</t>
        </is>
      </c>
      <c r="T131" t="inlineStr"/>
      <c r="U131" t="inlineStr"/>
      <c r="V131" t="inlineStr"/>
      <c r="W131" t="inlineStr"/>
      <c r="X131" t="inlineStr">
        <is>
          <t>PDP/CMEB/ST02998</t>
        </is>
      </c>
      <c r="Y131" t="inlineStr">
        <is>
          <t>PDP/CMEB/ST02998</t>
        </is>
      </c>
      <c r="Z131" t="inlineStr">
        <is>
          <t>2025-01-10 16:01:40</t>
        </is>
      </c>
      <c r="AA131" t="inlineStr">
        <is>
          <t>2025-01-10 16:01:18</t>
        </is>
      </c>
      <c r="AB131" t="inlineStr">
        <is>
          <t>5edeline</t>
        </is>
      </c>
      <c r="AC131" t="inlineStr">
        <is>
          <t>2025-01-13 16:04:39</t>
        </is>
      </c>
      <c r="AD131" s="1" t="inlineStr">
        <is>
          <t>https://www.commcarehq.org/a/caris-test/reports/form_data/b88392b6-7fc0-4efa-a854-bee7fa262fe6/</t>
        </is>
      </c>
      <c r="AE131" t="inlineStr">
        <is>
          <t>---</t>
        </is>
      </c>
      <c r="AF131" t="inlineStr">
        <is>
          <t>872420d40bec4adfa8a3a9c310b35adc</t>
        </is>
      </c>
      <c r="AG131" t="inlineStr">
        <is>
          <t>OK</t>
        </is>
      </c>
      <c r="AH131" t="inlineStr">
        <is>
          <t>2025-01-10 16:01:40</t>
        </is>
      </c>
      <c r="AI131" t="inlineStr">
        <is>
          <t>49c83a0dcc274f1a85f9433f3309532d</t>
        </is>
      </c>
      <c r="AJ131" t="inlineStr">
        <is>
          <t>2025-01-10</t>
        </is>
      </c>
      <c r="AK131" t="inlineStr">
        <is>
          <t>3</t>
        </is>
      </c>
      <c r="AL131" t="inlineStr">
        <is>
          <t>---</t>
        </is>
      </c>
      <c r="AM131" t="inlineStr">
        <is>
          <t>1</t>
        </is>
      </c>
      <c r="AN131" t="inlineStr">
        <is>
          <t>---</t>
        </is>
      </c>
      <c r="AO131" t="inlineStr">
        <is>
          <t>1</t>
        </is>
      </c>
      <c r="AP131" t="inlineStr">
        <is>
          <t>1</t>
        </is>
      </c>
      <c r="AQ131" t="inlineStr"/>
      <c r="AR131" t="inlineStr">
        <is>
          <t>30</t>
        </is>
      </c>
      <c r="AS131" t="inlineStr"/>
      <c r="AT131" t="inlineStr"/>
      <c r="AU131" t="inlineStr">
        <is>
          <t>---</t>
        </is>
      </c>
      <c r="AV131" t="inlineStr">
        <is>
          <t>---</t>
        </is>
      </c>
      <c r="AW131" t="inlineStr">
        <is>
          <t>---</t>
        </is>
      </c>
      <c r="AX131" t="inlineStr">
        <is>
          <t>---</t>
        </is>
      </c>
      <c r="AY131" t="inlineStr">
        <is>
          <t>---</t>
        </is>
      </c>
      <c r="AZ131" t="inlineStr">
        <is>
          <t>---</t>
        </is>
      </c>
      <c r="BA131" t="inlineStr">
        <is>
          <t>49c83a0dcc274f1a85f9433f3309532d</t>
        </is>
      </c>
      <c r="BB131" t="inlineStr">
        <is>
          <t>http://openrosa.org/formdesigner/0B48E039-1E80-49A7-AC24-732B6E788E39</t>
        </is>
      </c>
      <c r="BC131" t="inlineStr">
        <is>
          <t>Ration et autres visites</t>
        </is>
      </c>
      <c r="BD131" t="inlineStr">
        <is>
          <t>CommCare Android, version "2.54.1"(467561). App v15929. CommCare Version 2.54.1. Build 467561, built on: 2024-10-25</t>
        </is>
      </c>
      <c r="BE131" t="inlineStr">
        <is>
          <t>commcare_f5c01cb3-ad69-46f7-81c0-4740896f4262</t>
        </is>
      </c>
      <c r="BF131" t="inlineStr">
        <is>
          <t>19.9441584 -72.7758339 -9.0 20.0</t>
        </is>
      </c>
      <c r="BG131" t="inlineStr">
        <is>
          <t>f13d8149fc6d39ebe86af18272310ff9</t>
        </is>
      </c>
      <c r="BH131" t="inlineStr">
        <is>
          <t>30258f4a77704b55a9a2714350441cbb</t>
        </is>
      </c>
      <c r="BI131" t="inlineStr">
        <is>
          <t>15246</t>
        </is>
      </c>
      <c r="BJ131" t="inlineStr">
        <is>
          <t>XFormInstance</t>
        </is>
      </c>
      <c r="BK131" t="inlineStr">
        <is>
          <t>bd375a27d1c711efbd0385606e6ffa00</t>
        </is>
      </c>
      <c r="BL131" t="b">
        <v>0</v>
      </c>
      <c r="BM131" t="inlineStr">
        <is>
          <t>---</t>
        </is>
      </c>
      <c r="BN131" t="inlineStr">
        <is>
          <t>190.115.190.51</t>
        </is>
      </c>
      <c r="BO131" t="inlineStr">
        <is>
          <t>Marc Louvens Vixambrun</t>
        </is>
      </c>
    </row>
    <row r="132">
      <c r="A132" t="inlineStr">
        <is>
          <t>130</t>
        </is>
      </c>
      <c r="B132" t="inlineStr">
        <is>
          <t>a355ed64-1f6c-4a51-ab16-66eb47cb6001</t>
        </is>
      </c>
      <c r="C132" t="inlineStr">
        <is>
          <t>2025-01-10</t>
        </is>
      </c>
      <c r="D132" t="inlineStr">
        <is>
          <t>3</t>
        </is>
      </c>
      <c r="E132" t="inlineStr">
        <is>
          <t>---</t>
        </is>
      </c>
      <c r="F132" t="inlineStr">
        <is>
          <t>1</t>
        </is>
      </c>
      <c r="G132" t="inlineStr">
        <is>
          <t>---</t>
        </is>
      </c>
      <c r="H132" t="inlineStr">
        <is>
          <t>1</t>
        </is>
      </c>
      <c r="I132" t="inlineStr">
        <is>
          <t>1</t>
        </is>
      </c>
      <c r="J132" t="inlineStr">
        <is>
          <t>2</t>
        </is>
      </c>
      <c r="K132" t="inlineStr">
        <is>
          <t>---</t>
        </is>
      </c>
      <c r="L132" t="inlineStr">
        <is>
          <t>---</t>
        </is>
      </c>
      <c r="M132" t="inlineStr">
        <is>
          <t>---</t>
        </is>
      </c>
      <c r="N132" t="inlineStr">
        <is>
          <t>---</t>
        </is>
      </c>
      <c r="O132" t="inlineStr">
        <is>
          <t>---</t>
        </is>
      </c>
      <c r="P132" t="inlineStr">
        <is>
          <t>---</t>
        </is>
      </c>
      <c r="Q132" t="inlineStr">
        <is>
          <t>---</t>
        </is>
      </c>
      <c r="R132" t="inlineStr"/>
      <c r="S132" t="inlineStr">
        <is>
          <t>20.0</t>
        </is>
      </c>
      <c r="T132" t="inlineStr"/>
      <c r="U132" t="inlineStr"/>
      <c r="V132" t="inlineStr"/>
      <c r="W132" t="inlineStr"/>
      <c r="X132" t="inlineStr">
        <is>
          <t>PDP/CMEB/ST04972</t>
        </is>
      </c>
      <c r="Y132" t="inlineStr">
        <is>
          <t>PDP/CMEB/ST04972</t>
        </is>
      </c>
      <c r="Z132" t="inlineStr">
        <is>
          <t>2025-01-10 16:02:27</t>
        </is>
      </c>
      <c r="AA132" t="inlineStr">
        <is>
          <t>2025-01-10 16:02:01</t>
        </is>
      </c>
      <c r="AB132" t="inlineStr">
        <is>
          <t>5edeline</t>
        </is>
      </c>
      <c r="AC132" t="inlineStr">
        <is>
          <t>2025-01-13 16:05:25</t>
        </is>
      </c>
      <c r="AD132" s="1" t="inlineStr">
        <is>
          <t>https://www.commcarehq.org/a/caris-test/reports/form_data/a355ed64-1f6c-4a51-ab16-66eb47cb6001/</t>
        </is>
      </c>
      <c r="AE132" t="inlineStr">
        <is>
          <t>---</t>
        </is>
      </c>
      <c r="AF132" t="inlineStr">
        <is>
          <t>3c5a623af057e23a32ae4000_107035</t>
        </is>
      </c>
      <c r="AG132" t="inlineStr">
        <is>
          <t>OK</t>
        </is>
      </c>
      <c r="AH132" t="inlineStr">
        <is>
          <t>2025-01-10 16:02:27</t>
        </is>
      </c>
      <c r="AI132" t="inlineStr">
        <is>
          <t>49c83a0dcc274f1a85f9433f3309532d</t>
        </is>
      </c>
      <c r="AJ132" t="inlineStr">
        <is>
          <t>2025-01-10</t>
        </is>
      </c>
      <c r="AK132" t="inlineStr">
        <is>
          <t>3</t>
        </is>
      </c>
      <c r="AL132" t="inlineStr">
        <is>
          <t>---</t>
        </is>
      </c>
      <c r="AM132" t="inlineStr">
        <is>
          <t>1</t>
        </is>
      </c>
      <c r="AN132" t="inlineStr">
        <is>
          <t>---</t>
        </is>
      </c>
      <c r="AO132" t="inlineStr">
        <is>
          <t>1</t>
        </is>
      </c>
      <c r="AP132" t="inlineStr">
        <is>
          <t>1</t>
        </is>
      </c>
      <c r="AQ132" t="inlineStr"/>
      <c r="AR132" t="inlineStr">
        <is>
          <t>20</t>
        </is>
      </c>
      <c r="AS132" t="inlineStr"/>
      <c r="AT132" t="inlineStr"/>
      <c r="AU132" t="inlineStr">
        <is>
          <t>---</t>
        </is>
      </c>
      <c r="AV132" t="inlineStr">
        <is>
          <t>---</t>
        </is>
      </c>
      <c r="AW132" t="inlineStr">
        <is>
          <t>---</t>
        </is>
      </c>
      <c r="AX132" t="inlineStr">
        <is>
          <t>---</t>
        </is>
      </c>
      <c r="AY132" t="inlineStr">
        <is>
          <t>---</t>
        </is>
      </c>
      <c r="AZ132" t="inlineStr">
        <is>
          <t>---</t>
        </is>
      </c>
      <c r="BA132" t="inlineStr">
        <is>
          <t>49c83a0dcc274f1a85f9433f3309532d</t>
        </is>
      </c>
      <c r="BB132" t="inlineStr">
        <is>
          <t>http://openrosa.org/formdesigner/0B48E039-1E80-49A7-AC24-732B6E788E39</t>
        </is>
      </c>
      <c r="BC132" t="inlineStr">
        <is>
          <t>Ration et autres visites</t>
        </is>
      </c>
      <c r="BD132" t="inlineStr">
        <is>
          <t>CommCare Android, version "2.54.1"(467561). App v15929. CommCare Version 2.54.1. Build 467561, built on: 2024-10-25</t>
        </is>
      </c>
      <c r="BE132" t="inlineStr">
        <is>
          <t>commcare_f5c01cb3-ad69-46f7-81c0-4740896f4262</t>
        </is>
      </c>
      <c r="BF132" t="inlineStr">
        <is>
          <t>19.9441534 -72.7758308 -9.0 20.0</t>
        </is>
      </c>
      <c r="BG132" t="inlineStr">
        <is>
          <t>f13d8149fc6d39ebe86af18272310ff9</t>
        </is>
      </c>
      <c r="BH132" t="inlineStr">
        <is>
          <t>30258f4a77704b55a9a2714350441cbb</t>
        </is>
      </c>
      <c r="BI132" t="inlineStr">
        <is>
          <t>15246</t>
        </is>
      </c>
      <c r="BJ132" t="inlineStr">
        <is>
          <t>XFormInstance</t>
        </is>
      </c>
      <c r="BK132" t="inlineStr">
        <is>
          <t>bd375a27d1c711efbd0385606e6ffa00</t>
        </is>
      </c>
      <c r="BL132" t="b">
        <v>0</v>
      </c>
      <c r="BM132" t="inlineStr">
        <is>
          <t>---</t>
        </is>
      </c>
      <c r="BN132" t="inlineStr">
        <is>
          <t>190.115.190.51</t>
        </is>
      </c>
      <c r="BO132" t="inlineStr">
        <is>
          <t xml:space="preserve">Daniella Gustave </t>
        </is>
      </c>
    </row>
    <row r="133">
      <c r="A133" t="inlineStr">
        <is>
          <t>131</t>
        </is>
      </c>
      <c r="B133" t="inlineStr">
        <is>
          <t>d117a396-b0a1-4aed-a59a-9fd2abaeb0c7</t>
        </is>
      </c>
      <c r="C133" t="inlineStr">
        <is>
          <t>2025-01-10</t>
        </is>
      </c>
      <c r="D133" t="inlineStr">
        <is>
          <t>3</t>
        </is>
      </c>
      <c r="E133" t="inlineStr">
        <is>
          <t>---</t>
        </is>
      </c>
      <c r="F133" t="inlineStr">
        <is>
          <t>1</t>
        </is>
      </c>
      <c r="G133" t="inlineStr">
        <is>
          <t>---</t>
        </is>
      </c>
      <c r="H133" t="inlineStr">
        <is>
          <t>1</t>
        </is>
      </c>
      <c r="I133" t="inlineStr">
        <is>
          <t>1</t>
        </is>
      </c>
      <c r="J133" t="inlineStr">
        <is>
          <t>2</t>
        </is>
      </c>
      <c r="K133" t="inlineStr">
        <is>
          <t>---</t>
        </is>
      </c>
      <c r="L133" t="inlineStr">
        <is>
          <t>---</t>
        </is>
      </c>
      <c r="M133" t="inlineStr">
        <is>
          <t>---</t>
        </is>
      </c>
      <c r="N133" t="inlineStr">
        <is>
          <t>---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/>
      <c r="S133" t="inlineStr"/>
      <c r="T133" t="inlineStr"/>
      <c r="U133" t="inlineStr"/>
      <c r="V133" t="inlineStr"/>
      <c r="W133" t="inlineStr"/>
      <c r="X133" t="inlineStr">
        <is>
          <t>PDP/CMEB/ST04835</t>
        </is>
      </c>
      <c r="Y133" t="inlineStr">
        <is>
          <t>PDP/CMEB/ST04835</t>
        </is>
      </c>
      <c r="Z133" t="inlineStr">
        <is>
          <t>2025-01-10 16:03:07</t>
        </is>
      </c>
      <c r="AA133" t="inlineStr">
        <is>
          <t>2025-01-10 16:02:39</t>
        </is>
      </c>
      <c r="AB133" t="inlineStr">
        <is>
          <t>5edeline</t>
        </is>
      </c>
      <c r="AC133" t="inlineStr">
        <is>
          <t>2025-01-13 16:06:05</t>
        </is>
      </c>
      <c r="AD133" s="1" t="inlineStr">
        <is>
          <t>https://www.commcarehq.org/a/caris-test/reports/form_data/d117a396-b0a1-4aed-a59a-9fd2abaeb0c7/</t>
        </is>
      </c>
      <c r="AE133" t="inlineStr">
        <is>
          <t>---</t>
        </is>
      </c>
      <c r="AF133" t="inlineStr">
        <is>
          <t>3c5a623af057e23a32ae4000_128527</t>
        </is>
      </c>
      <c r="AG133" t="inlineStr">
        <is>
          <t>OK</t>
        </is>
      </c>
      <c r="AH133" t="inlineStr">
        <is>
          <t>2025-01-10 16:03:07</t>
        </is>
      </c>
      <c r="AI133" t="inlineStr">
        <is>
          <t>49c83a0dcc274f1a85f9433f3309532d</t>
        </is>
      </c>
      <c r="AJ133" t="inlineStr">
        <is>
          <t>2025-01-10</t>
        </is>
      </c>
      <c r="AK133" t="inlineStr">
        <is>
          <t>3</t>
        </is>
      </c>
      <c r="AL133" t="inlineStr">
        <is>
          <t>---</t>
        </is>
      </c>
      <c r="AM133" t="inlineStr">
        <is>
          <t>1</t>
        </is>
      </c>
      <c r="AN133" t="inlineStr">
        <is>
          <t>---</t>
        </is>
      </c>
      <c r="AO133" t="inlineStr">
        <is>
          <t>1</t>
        </is>
      </c>
      <c r="AP133" t="inlineStr">
        <is>
          <t>1</t>
        </is>
      </c>
      <c r="AQ133" t="inlineStr"/>
      <c r="AR133" t="inlineStr"/>
      <c r="AS133" t="inlineStr"/>
      <c r="AT133" t="inlineStr"/>
      <c r="AU133" t="inlineStr">
        <is>
          <t>---</t>
        </is>
      </c>
      <c r="AV133" t="inlineStr">
        <is>
          <t>---</t>
        </is>
      </c>
      <c r="AW133" t="inlineStr">
        <is>
          <t>---</t>
        </is>
      </c>
      <c r="AX133" t="inlineStr">
        <is>
          <t>---</t>
        </is>
      </c>
      <c r="AY133" t="inlineStr">
        <is>
          <t>---</t>
        </is>
      </c>
      <c r="AZ133" t="inlineStr">
        <is>
          <t>---</t>
        </is>
      </c>
      <c r="BA133" t="inlineStr">
        <is>
          <t>49c83a0dcc274f1a85f9433f3309532d</t>
        </is>
      </c>
      <c r="BB133" t="inlineStr">
        <is>
          <t>http://openrosa.org/formdesigner/0B48E039-1E80-49A7-AC24-732B6E788E39</t>
        </is>
      </c>
      <c r="BC133" t="inlineStr">
        <is>
          <t>Ration et autres visites</t>
        </is>
      </c>
      <c r="BD133" t="inlineStr">
        <is>
          <t>CommCare Android, version "2.54.1"(467561). App v15929. CommCare Version 2.54.1. Build 467561, built on: 2024-10-25</t>
        </is>
      </c>
      <c r="BE133" t="inlineStr">
        <is>
          <t>commcare_f5c01cb3-ad69-46f7-81c0-4740896f4262</t>
        </is>
      </c>
      <c r="BF133" t="inlineStr">
        <is>
          <t>19.9441556 -72.7758326 -9.0 20.0</t>
        </is>
      </c>
      <c r="BG133" t="inlineStr">
        <is>
          <t>f13d8149fc6d39ebe86af18272310ff9</t>
        </is>
      </c>
      <c r="BH133" t="inlineStr">
        <is>
          <t>30258f4a77704b55a9a2714350441cbb</t>
        </is>
      </c>
      <c r="BI133" t="inlineStr">
        <is>
          <t>15246</t>
        </is>
      </c>
      <c r="BJ133" t="inlineStr">
        <is>
          <t>XFormInstance</t>
        </is>
      </c>
      <c r="BK133" t="inlineStr">
        <is>
          <t>bd375a27d1c711efbd0385606e6ffa00</t>
        </is>
      </c>
      <c r="BL133" t="b">
        <v>0</v>
      </c>
      <c r="BM133" t="inlineStr">
        <is>
          <t>---</t>
        </is>
      </c>
      <c r="BN133" t="inlineStr">
        <is>
          <t>190.115.190.51</t>
        </is>
      </c>
      <c r="BO133" t="inlineStr">
        <is>
          <t>Edlyson Benjamin</t>
        </is>
      </c>
    </row>
    <row r="134">
      <c r="A134" t="inlineStr">
        <is>
          <t>132</t>
        </is>
      </c>
      <c r="B134" t="inlineStr">
        <is>
          <t>1103dcc3-ca32-4657-a015-9a51695da973</t>
        </is>
      </c>
      <c r="C134" t="inlineStr">
        <is>
          <t>2025-01-10</t>
        </is>
      </c>
      <c r="D134" t="inlineStr">
        <is>
          <t>3</t>
        </is>
      </c>
      <c r="E134" t="inlineStr">
        <is>
          <t>---</t>
        </is>
      </c>
      <c r="F134" t="inlineStr">
        <is>
          <t>1</t>
        </is>
      </c>
      <c r="G134" t="inlineStr">
        <is>
          <t>---</t>
        </is>
      </c>
      <c r="H134" t="inlineStr">
        <is>
          <t>1</t>
        </is>
      </c>
      <c r="I134" t="inlineStr">
        <is>
          <t>1</t>
        </is>
      </c>
      <c r="J134" t="inlineStr">
        <is>
          <t>2</t>
        </is>
      </c>
      <c r="K134" t="inlineStr">
        <is>
          <t>---</t>
        </is>
      </c>
      <c r="L134" t="inlineStr">
        <is>
          <t>---</t>
        </is>
      </c>
      <c r="M134" t="inlineStr">
        <is>
          <t>---</t>
        </is>
      </c>
      <c r="N134" t="inlineStr">
        <is>
          <t>---</t>
        </is>
      </c>
      <c r="O134" t="inlineStr">
        <is>
          <t>---</t>
        </is>
      </c>
      <c r="P134" t="inlineStr">
        <is>
          <t>---</t>
        </is>
      </c>
      <c r="Q134" t="inlineStr">
        <is>
          <t>---</t>
        </is>
      </c>
      <c r="R134" t="inlineStr"/>
      <c r="S134" t="inlineStr">
        <is>
          <t>19.0</t>
        </is>
      </c>
      <c r="T134" t="inlineStr"/>
      <c r="U134" t="inlineStr"/>
      <c r="V134" t="inlineStr"/>
      <c r="W134" t="inlineStr"/>
      <c r="X134" t="inlineStr">
        <is>
          <t>PDP/HCAH/ST00766</t>
        </is>
      </c>
      <c r="Y134" t="inlineStr">
        <is>
          <t>PDP/HCAH/ST00766</t>
        </is>
      </c>
      <c r="Z134" t="inlineStr">
        <is>
          <t>2025-01-10 16:03:39</t>
        </is>
      </c>
      <c r="AA134" t="inlineStr">
        <is>
          <t>2025-01-10 16:03:20</t>
        </is>
      </c>
      <c r="AB134" t="inlineStr">
        <is>
          <t>5edeline</t>
        </is>
      </c>
      <c r="AC134" t="inlineStr">
        <is>
          <t>2025-01-13 16:06:38</t>
        </is>
      </c>
      <c r="AD134" s="1" t="inlineStr">
        <is>
          <t>https://www.commcarehq.org/a/caris-test/reports/form_data/1103dcc3-ca32-4657-a015-9a51695da973/</t>
        </is>
      </c>
      <c r="AE134" t="inlineStr">
        <is>
          <t>---</t>
        </is>
      </c>
      <c r="AF134" t="inlineStr">
        <is>
          <t>3c5a623af057e23a32ae4000_134565</t>
        </is>
      </c>
      <c r="AG134" t="inlineStr">
        <is>
          <t>OK</t>
        </is>
      </c>
      <c r="AH134" t="inlineStr">
        <is>
          <t>2025-01-10 16:03:39</t>
        </is>
      </c>
      <c r="AI134" t="inlineStr">
        <is>
          <t>49c83a0dcc274f1a85f9433f3309532d</t>
        </is>
      </c>
      <c r="AJ134" t="inlineStr">
        <is>
          <t>2025-01-10</t>
        </is>
      </c>
      <c r="AK134" t="inlineStr">
        <is>
          <t>3</t>
        </is>
      </c>
      <c r="AL134" t="inlineStr">
        <is>
          <t>---</t>
        </is>
      </c>
      <c r="AM134" t="inlineStr">
        <is>
          <t>1</t>
        </is>
      </c>
      <c r="AN134" t="inlineStr">
        <is>
          <t>---</t>
        </is>
      </c>
      <c r="AO134" t="inlineStr">
        <is>
          <t>1</t>
        </is>
      </c>
      <c r="AP134" t="inlineStr">
        <is>
          <t>1</t>
        </is>
      </c>
      <c r="AQ134" t="inlineStr"/>
      <c r="AR134" t="inlineStr">
        <is>
          <t>19</t>
        </is>
      </c>
      <c r="AS134" t="inlineStr"/>
      <c r="AT134" t="inlineStr"/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inlineStr">
        <is>
          <t>---</t>
        </is>
      </c>
      <c r="BA134" t="inlineStr">
        <is>
          <t>49c83a0dcc274f1a85f9433f3309532d</t>
        </is>
      </c>
      <c r="BB134" t="inlineStr">
        <is>
          <t>http://openrosa.org/formdesigner/0B48E039-1E80-49A7-AC24-732B6E788E39</t>
        </is>
      </c>
      <c r="BC134" t="inlineStr">
        <is>
          <t>Ration et autres visites</t>
        </is>
      </c>
      <c r="BD134" t="inlineStr">
        <is>
          <t>CommCare Android, version "2.54.1"(467561). App v15929. CommCare Version 2.54.1. Build 467561, built on: 2024-10-25</t>
        </is>
      </c>
      <c r="BE134" t="inlineStr">
        <is>
          <t>commcare_f5c01cb3-ad69-46f7-81c0-4740896f4262</t>
        </is>
      </c>
      <c r="BF134" t="inlineStr">
        <is>
          <t>19.9441558 -72.7758325 -9.0 20.0</t>
        </is>
      </c>
      <c r="BG134" t="inlineStr">
        <is>
          <t>f13d8149fc6d39ebe86af18272310ff9</t>
        </is>
      </c>
      <c r="BH134" t="inlineStr">
        <is>
          <t>30258f4a77704b55a9a2714350441cbb</t>
        </is>
      </c>
      <c r="BI134" t="inlineStr">
        <is>
          <t>15246</t>
        </is>
      </c>
      <c r="BJ134" t="inlineStr">
        <is>
          <t>XFormInstance</t>
        </is>
      </c>
      <c r="BK134" t="inlineStr">
        <is>
          <t>bd375a27d1c711efbd0385606e6ffa00</t>
        </is>
      </c>
      <c r="BL134" t="b">
        <v>0</v>
      </c>
      <c r="BM134" t="inlineStr">
        <is>
          <t>---</t>
        </is>
      </c>
      <c r="BN134" t="inlineStr">
        <is>
          <t>190.115.190.51</t>
        </is>
      </c>
      <c r="BO134" t="inlineStr">
        <is>
          <t>Alexandro Nonhor</t>
        </is>
      </c>
    </row>
    <row r="135">
      <c r="A135" t="inlineStr">
        <is>
          <t>133</t>
        </is>
      </c>
      <c r="B135" t="inlineStr">
        <is>
          <t>ca214f36-0d4d-4c91-b3c1-43d39d76f6b9</t>
        </is>
      </c>
      <c r="C135" t="inlineStr">
        <is>
          <t>2025-01-10</t>
        </is>
      </c>
      <c r="D135" t="inlineStr">
        <is>
          <t>3</t>
        </is>
      </c>
      <c r="E135" t="inlineStr">
        <is>
          <t>---</t>
        </is>
      </c>
      <c r="F135" t="inlineStr">
        <is>
          <t>1</t>
        </is>
      </c>
      <c r="G135" t="inlineStr">
        <is>
          <t>---</t>
        </is>
      </c>
      <c r="H135" t="inlineStr">
        <is>
          <t>1</t>
        </is>
      </c>
      <c r="I135" t="inlineStr">
        <is>
          <t>1</t>
        </is>
      </c>
      <c r="J135" t="inlineStr">
        <is>
          <t>2</t>
        </is>
      </c>
      <c r="K135" t="inlineStr">
        <is>
          <t>---</t>
        </is>
      </c>
      <c r="L135" t="inlineStr">
        <is>
          <t>---</t>
        </is>
      </c>
      <c r="M135" t="inlineStr">
        <is>
          <t>---</t>
        </is>
      </c>
      <c r="N135" t="inlineStr">
        <is>
          <t>---</t>
        </is>
      </c>
      <c r="O135" t="inlineStr">
        <is>
          <t>---</t>
        </is>
      </c>
      <c r="P135" t="inlineStr">
        <is>
          <t>---</t>
        </is>
      </c>
      <c r="Q135" t="inlineStr">
        <is>
          <t>---</t>
        </is>
      </c>
      <c r="R135" t="inlineStr"/>
      <c r="S135" t="inlineStr">
        <is>
          <t>16.0</t>
        </is>
      </c>
      <c r="T135" t="inlineStr"/>
      <c r="U135" t="inlineStr"/>
      <c r="V135" t="inlineStr"/>
      <c r="W135" t="inlineStr"/>
      <c r="X135" t="inlineStr">
        <is>
          <t>PDP/HCAH/ST00802</t>
        </is>
      </c>
      <c r="Y135" t="inlineStr">
        <is>
          <t>PDP/HCAH/ST00802</t>
        </is>
      </c>
      <c r="Z135" t="inlineStr">
        <is>
          <t>2025-01-10 16:04:14</t>
        </is>
      </c>
      <c r="AA135" t="inlineStr">
        <is>
          <t>2025-01-10 16:04:02</t>
        </is>
      </c>
      <c r="AB135" t="inlineStr">
        <is>
          <t>5edeline</t>
        </is>
      </c>
      <c r="AC135" t="inlineStr">
        <is>
          <t>2025-01-13 16:07:13</t>
        </is>
      </c>
      <c r="AD135" s="1" t="inlineStr">
        <is>
          <t>https://www.commcarehq.org/a/caris-test/reports/form_data/ca214f36-0d4d-4c91-b3c1-43d39d76f6b9/</t>
        </is>
      </c>
      <c r="AE135" t="inlineStr">
        <is>
          <t>---</t>
        </is>
      </c>
      <c r="AF135" t="inlineStr">
        <is>
          <t>3c5a623af057e23a32ae4000_166096</t>
        </is>
      </c>
      <c r="AG135" t="inlineStr">
        <is>
          <t>OK</t>
        </is>
      </c>
      <c r="AH135" t="inlineStr">
        <is>
          <t>2025-01-10 16:04:14</t>
        </is>
      </c>
      <c r="AI135" t="inlineStr">
        <is>
          <t>49c83a0dcc274f1a85f9433f3309532d</t>
        </is>
      </c>
      <c r="AJ135" t="inlineStr">
        <is>
          <t>2025-01-10</t>
        </is>
      </c>
      <c r="AK135" t="inlineStr">
        <is>
          <t>3</t>
        </is>
      </c>
      <c r="AL135" t="inlineStr">
        <is>
          <t>---</t>
        </is>
      </c>
      <c r="AM135" t="inlineStr">
        <is>
          <t>1</t>
        </is>
      </c>
      <c r="AN135" t="inlineStr">
        <is>
          <t>---</t>
        </is>
      </c>
      <c r="AO135" t="inlineStr">
        <is>
          <t>1</t>
        </is>
      </c>
      <c r="AP135" t="inlineStr">
        <is>
          <t>1</t>
        </is>
      </c>
      <c r="AQ135" t="inlineStr"/>
      <c r="AR135" t="inlineStr">
        <is>
          <t>16</t>
        </is>
      </c>
      <c r="AS135" t="inlineStr"/>
      <c r="AT135" t="inlineStr"/>
      <c r="AU135" t="inlineStr">
        <is>
          <t>---</t>
        </is>
      </c>
      <c r="AV135" t="inlineStr">
        <is>
          <t>---</t>
        </is>
      </c>
      <c r="AW135" t="inlineStr">
        <is>
          <t>---</t>
        </is>
      </c>
      <c r="AX135" t="inlineStr">
        <is>
          <t>---</t>
        </is>
      </c>
      <c r="AY135" t="inlineStr">
        <is>
          <t>---</t>
        </is>
      </c>
      <c r="AZ135" t="inlineStr">
        <is>
          <t>---</t>
        </is>
      </c>
      <c r="BA135" t="inlineStr">
        <is>
          <t>49c83a0dcc274f1a85f9433f3309532d</t>
        </is>
      </c>
      <c r="BB135" t="inlineStr">
        <is>
          <t>http://openrosa.org/formdesigner/0B48E039-1E80-49A7-AC24-732B6E788E39</t>
        </is>
      </c>
      <c r="BC135" t="inlineStr">
        <is>
          <t>Ration et autres visites</t>
        </is>
      </c>
      <c r="BD135" t="inlineStr">
        <is>
          <t>CommCare Android, version "2.54.1"(467561). App v15929. CommCare Version 2.54.1. Build 467561, built on: 2024-10-25</t>
        </is>
      </c>
      <c r="BE135" t="inlineStr">
        <is>
          <t>commcare_f5c01cb3-ad69-46f7-81c0-4740896f4262</t>
        </is>
      </c>
      <c r="BF135" t="inlineStr">
        <is>
          <t>19.9441552 -72.7758315 -9.0 20.0</t>
        </is>
      </c>
      <c r="BG135" t="inlineStr">
        <is>
          <t>f13d8149fc6d39ebe86af18272310ff9</t>
        </is>
      </c>
      <c r="BH135" t="inlineStr">
        <is>
          <t>30258f4a77704b55a9a2714350441cbb</t>
        </is>
      </c>
      <c r="BI135" t="inlineStr">
        <is>
          <t>15246</t>
        </is>
      </c>
      <c r="BJ135" t="inlineStr">
        <is>
          <t>XFormInstance</t>
        </is>
      </c>
      <c r="BK135" t="inlineStr">
        <is>
          <t>bd375a27d1c711efbd0385606e6ffa00</t>
        </is>
      </c>
      <c r="BL135" t="b">
        <v>0</v>
      </c>
      <c r="BM135" t="inlineStr">
        <is>
          <t>---</t>
        </is>
      </c>
      <c r="BN135" t="inlineStr">
        <is>
          <t>190.115.190.51</t>
        </is>
      </c>
      <c r="BO135" t="inlineStr">
        <is>
          <t>Valdana Philippe</t>
        </is>
      </c>
    </row>
    <row r="136">
      <c r="A136" t="inlineStr">
        <is>
          <t>134</t>
        </is>
      </c>
      <c r="B136" t="inlineStr">
        <is>
          <t>46c16d29-beca-44ef-ad9d-b9af24cfe30e</t>
        </is>
      </c>
      <c r="C136" t="inlineStr">
        <is>
          <t>2025-01-10</t>
        </is>
      </c>
      <c r="D136" t="inlineStr">
        <is>
          <t>3</t>
        </is>
      </c>
      <c r="E136" t="inlineStr">
        <is>
          <t>---</t>
        </is>
      </c>
      <c r="F136" t="inlineStr">
        <is>
          <t>1</t>
        </is>
      </c>
      <c r="G136" t="inlineStr">
        <is>
          <t>---</t>
        </is>
      </c>
      <c r="H136" t="inlineStr">
        <is>
          <t>1</t>
        </is>
      </c>
      <c r="I136" t="inlineStr">
        <is>
          <t>1</t>
        </is>
      </c>
      <c r="J136" t="inlineStr">
        <is>
          <t>2</t>
        </is>
      </c>
      <c r="K136" t="inlineStr">
        <is>
          <t>---</t>
        </is>
      </c>
      <c r="L136" t="inlineStr">
        <is>
          <t>---</t>
        </is>
      </c>
      <c r="M136" t="inlineStr">
        <is>
          <t>---</t>
        </is>
      </c>
      <c r="N136" t="inlineStr">
        <is>
          <t>---</t>
        </is>
      </c>
      <c r="O136" t="inlineStr">
        <is>
          <t>---</t>
        </is>
      </c>
      <c r="P136" t="inlineStr">
        <is>
          <t>---</t>
        </is>
      </c>
      <c r="Q136" t="inlineStr">
        <is>
          <t>---</t>
        </is>
      </c>
      <c r="R136" t="inlineStr"/>
      <c r="S136" t="inlineStr">
        <is>
          <t>13.0</t>
        </is>
      </c>
      <c r="T136" t="inlineStr"/>
      <c r="U136" t="inlineStr"/>
      <c r="V136" t="inlineStr"/>
      <c r="W136" t="inlineStr"/>
      <c r="X136" t="inlineStr">
        <is>
          <t>PDP/HCAH/PED00088</t>
        </is>
      </c>
      <c r="Y136" t="inlineStr">
        <is>
          <t>PDP/HCAH/PED00088</t>
        </is>
      </c>
      <c r="Z136" t="inlineStr">
        <is>
          <t>2025-01-10 16:04:47</t>
        </is>
      </c>
      <c r="AA136" t="inlineStr">
        <is>
          <t>2025-01-10 16:04:24</t>
        </is>
      </c>
      <c r="AB136" t="inlineStr">
        <is>
          <t>5edeline</t>
        </is>
      </c>
      <c r="AC136" t="inlineStr">
        <is>
          <t>2025-01-13 16:07:46</t>
        </is>
      </c>
      <c r="AD136" s="1" t="inlineStr">
        <is>
          <t>https://www.commcarehq.org/a/caris-test/reports/form_data/46c16d29-beca-44ef-ad9d-b9af24cfe30e/</t>
        </is>
      </c>
      <c r="AE136" t="inlineStr">
        <is>
          <t>---</t>
        </is>
      </c>
      <c r="AF136" t="inlineStr">
        <is>
          <t>3c5a623af057e23a32ae4000_111148</t>
        </is>
      </c>
      <c r="AG136" t="inlineStr">
        <is>
          <t>OK</t>
        </is>
      </c>
      <c r="AH136" t="inlineStr">
        <is>
          <t>2025-01-10 16:04:47</t>
        </is>
      </c>
      <c r="AI136" t="inlineStr">
        <is>
          <t>49c83a0dcc274f1a85f9433f3309532d</t>
        </is>
      </c>
      <c r="AJ136" t="inlineStr">
        <is>
          <t>2025-01-10</t>
        </is>
      </c>
      <c r="AK136" t="inlineStr">
        <is>
          <t>3</t>
        </is>
      </c>
      <c r="AL136" t="inlineStr">
        <is>
          <t>---</t>
        </is>
      </c>
      <c r="AM136" t="inlineStr">
        <is>
          <t>1</t>
        </is>
      </c>
      <c r="AN136" t="inlineStr">
        <is>
          <t>---</t>
        </is>
      </c>
      <c r="AO136" t="inlineStr">
        <is>
          <t>1</t>
        </is>
      </c>
      <c r="AP136" t="inlineStr">
        <is>
          <t>1</t>
        </is>
      </c>
      <c r="AQ136" t="inlineStr"/>
      <c r="AR136" t="inlineStr">
        <is>
          <t>13</t>
        </is>
      </c>
      <c r="AS136" t="inlineStr"/>
      <c r="AT136" t="inlineStr"/>
      <c r="AU136" t="inlineStr">
        <is>
          <t>---</t>
        </is>
      </c>
      <c r="AV136" t="inlineStr">
        <is>
          <t>---</t>
        </is>
      </c>
      <c r="AW136" t="inlineStr">
        <is>
          <t>---</t>
        </is>
      </c>
      <c r="AX136" t="inlineStr">
        <is>
          <t>---</t>
        </is>
      </c>
      <c r="AY136" t="inlineStr">
        <is>
          <t>---</t>
        </is>
      </c>
      <c r="AZ136" t="inlineStr">
        <is>
          <t>---</t>
        </is>
      </c>
      <c r="BA136" t="inlineStr">
        <is>
          <t>49c83a0dcc274f1a85f9433f3309532d</t>
        </is>
      </c>
      <c r="BB136" t="inlineStr">
        <is>
          <t>http://openrosa.org/formdesigner/0B48E039-1E80-49A7-AC24-732B6E788E39</t>
        </is>
      </c>
      <c r="BC136" t="inlineStr">
        <is>
          <t>Ration et autres visites</t>
        </is>
      </c>
      <c r="BD136" t="inlineStr">
        <is>
          <t>CommCare Android, version "2.54.1"(467561). App v15929. CommCare Version 2.54.1. Build 467561, built on: 2024-10-25</t>
        </is>
      </c>
      <c r="BE136" t="inlineStr">
        <is>
          <t>commcare_f5c01cb3-ad69-46f7-81c0-4740896f4262</t>
        </is>
      </c>
      <c r="BF136" t="inlineStr">
        <is>
          <t>19.9441631 -72.775833 -9.0 20.0</t>
        </is>
      </c>
      <c r="BG136" t="inlineStr">
        <is>
          <t>f13d8149fc6d39ebe86af18272310ff9</t>
        </is>
      </c>
      <c r="BH136" t="inlineStr">
        <is>
          <t>30258f4a77704b55a9a2714350441cbb</t>
        </is>
      </c>
      <c r="BI136" t="inlineStr">
        <is>
          <t>15246</t>
        </is>
      </c>
      <c r="BJ136" t="inlineStr">
        <is>
          <t>XFormInstance</t>
        </is>
      </c>
      <c r="BK136" t="inlineStr">
        <is>
          <t>bd375a27d1c711efbd0385606e6ffa00</t>
        </is>
      </c>
      <c r="BL136" t="b">
        <v>0</v>
      </c>
      <c r="BM136" t="inlineStr">
        <is>
          <t>---</t>
        </is>
      </c>
      <c r="BN136" t="inlineStr">
        <is>
          <t>190.115.190.51</t>
        </is>
      </c>
      <c r="BO136" t="inlineStr">
        <is>
          <t>Ronalguens Fatal</t>
        </is>
      </c>
    </row>
    <row r="137">
      <c r="A137" t="inlineStr">
        <is>
          <t>135</t>
        </is>
      </c>
      <c r="B137" t="inlineStr">
        <is>
          <t>d50d759d-fc2b-4f36-ad26-d8f0c0c2d1ca</t>
        </is>
      </c>
      <c r="C137" t="inlineStr">
        <is>
          <t>2025-01-10</t>
        </is>
      </c>
      <c r="D137" t="inlineStr">
        <is>
          <t>3</t>
        </is>
      </c>
      <c r="E137" t="inlineStr">
        <is>
          <t>---</t>
        </is>
      </c>
      <c r="F137" t="inlineStr">
        <is>
          <t>1</t>
        </is>
      </c>
      <c r="G137" t="inlineStr">
        <is>
          <t>---</t>
        </is>
      </c>
      <c r="H137" t="inlineStr">
        <is>
          <t>1</t>
        </is>
      </c>
      <c r="I137" t="inlineStr">
        <is>
          <t>1</t>
        </is>
      </c>
      <c r="J137" t="inlineStr">
        <is>
          <t>2</t>
        </is>
      </c>
      <c r="K137" t="inlineStr">
        <is>
          <t>---</t>
        </is>
      </c>
      <c r="L137" t="inlineStr">
        <is>
          <t>---</t>
        </is>
      </c>
      <c r="M137" t="inlineStr">
        <is>
          <t>---</t>
        </is>
      </c>
      <c r="N137" t="inlineStr">
        <is>
          <t>---</t>
        </is>
      </c>
      <c r="O137" t="inlineStr">
        <is>
          <t>---</t>
        </is>
      </c>
      <c r="P137" t="inlineStr">
        <is>
          <t>---</t>
        </is>
      </c>
      <c r="Q137" t="inlineStr">
        <is>
          <t>---</t>
        </is>
      </c>
      <c r="R137" t="inlineStr"/>
      <c r="S137" t="inlineStr">
        <is>
          <t>15.0</t>
        </is>
      </c>
      <c r="T137" t="inlineStr"/>
      <c r="U137" t="inlineStr"/>
      <c r="V137" t="inlineStr"/>
      <c r="W137" t="inlineStr"/>
      <c r="X137" t="inlineStr">
        <is>
          <t>PDP/CMEB/ST05118</t>
        </is>
      </c>
      <c r="Y137" t="inlineStr">
        <is>
          <t>PDP/CMEB/ST05118</t>
        </is>
      </c>
      <c r="Z137" t="inlineStr">
        <is>
          <t>2025-01-10 16:05:17</t>
        </is>
      </c>
      <c r="AA137" t="inlineStr">
        <is>
          <t>2025-01-10 16:04:57</t>
        </is>
      </c>
      <c r="AB137" t="inlineStr">
        <is>
          <t>5edeline</t>
        </is>
      </c>
      <c r="AC137" t="inlineStr">
        <is>
          <t>2025-01-13 16:08:16</t>
        </is>
      </c>
      <c r="AD137" s="1" t="inlineStr">
        <is>
          <t>https://www.commcarehq.org/a/caris-test/reports/form_data/d50d759d-fc2b-4f36-ad26-d8f0c0c2d1ca/</t>
        </is>
      </c>
      <c r="AE137" t="inlineStr">
        <is>
          <t>---</t>
        </is>
      </c>
      <c r="AF137" t="inlineStr">
        <is>
          <t>3c5a623af057e23a32ae4000_128368</t>
        </is>
      </c>
      <c r="AG137" t="inlineStr">
        <is>
          <t>OK</t>
        </is>
      </c>
      <c r="AH137" t="inlineStr">
        <is>
          <t>2025-01-10 16:05:17</t>
        </is>
      </c>
      <c r="AI137" t="inlineStr">
        <is>
          <t>49c83a0dcc274f1a85f9433f3309532d</t>
        </is>
      </c>
      <c r="AJ137" t="inlineStr">
        <is>
          <t>2025-01-10</t>
        </is>
      </c>
      <c r="AK137" t="inlineStr">
        <is>
          <t>3</t>
        </is>
      </c>
      <c r="AL137" t="inlineStr">
        <is>
          <t>---</t>
        </is>
      </c>
      <c r="AM137" t="inlineStr">
        <is>
          <t>1</t>
        </is>
      </c>
      <c r="AN137" t="inlineStr">
        <is>
          <t>---</t>
        </is>
      </c>
      <c r="AO137" t="inlineStr">
        <is>
          <t>1</t>
        </is>
      </c>
      <c r="AP137" t="inlineStr">
        <is>
          <t>1</t>
        </is>
      </c>
      <c r="AQ137" t="inlineStr"/>
      <c r="AR137" t="inlineStr">
        <is>
          <t>15</t>
        </is>
      </c>
      <c r="AS137" t="inlineStr"/>
      <c r="AT137" t="inlineStr"/>
      <c r="AU137" t="inlineStr">
        <is>
          <t>---</t>
        </is>
      </c>
      <c r="AV137" t="inlineStr">
        <is>
          <t>---</t>
        </is>
      </c>
      <c r="AW137" t="inlineStr">
        <is>
          <t>---</t>
        </is>
      </c>
      <c r="AX137" t="inlineStr">
        <is>
          <t>---</t>
        </is>
      </c>
      <c r="AY137" t="inlineStr">
        <is>
          <t>---</t>
        </is>
      </c>
      <c r="AZ137" t="inlineStr">
        <is>
          <t>---</t>
        </is>
      </c>
      <c r="BA137" t="inlineStr">
        <is>
          <t>49c83a0dcc274f1a85f9433f3309532d</t>
        </is>
      </c>
      <c r="BB137" t="inlineStr">
        <is>
          <t>http://openrosa.org/formdesigner/0B48E039-1E80-49A7-AC24-732B6E788E39</t>
        </is>
      </c>
      <c r="BC137" t="inlineStr">
        <is>
          <t>Ration et autres visites</t>
        </is>
      </c>
      <c r="BD137" t="inlineStr">
        <is>
          <t>CommCare Android, version "2.54.1"(467561). App v15929. CommCare Version 2.54.1. Build 467561, built on: 2024-10-25</t>
        </is>
      </c>
      <c r="BE137" t="inlineStr">
        <is>
          <t>commcare_f5c01cb3-ad69-46f7-81c0-4740896f4262</t>
        </is>
      </c>
      <c r="BF137" t="inlineStr">
        <is>
          <t>19.9441621 -72.7758332 -9.0 20.0</t>
        </is>
      </c>
      <c r="BG137" t="inlineStr">
        <is>
          <t>f13d8149fc6d39ebe86af18272310ff9</t>
        </is>
      </c>
      <c r="BH137" t="inlineStr">
        <is>
          <t>30258f4a77704b55a9a2714350441cbb</t>
        </is>
      </c>
      <c r="BI137" t="inlineStr">
        <is>
          <t>15246</t>
        </is>
      </c>
      <c r="BJ137" t="inlineStr">
        <is>
          <t>XFormInstance</t>
        </is>
      </c>
      <c r="BK137" t="inlineStr">
        <is>
          <t>bd375a27d1c711efbd0385606e6ffa00</t>
        </is>
      </c>
      <c r="BL137" t="b">
        <v>0</v>
      </c>
      <c r="BM137" t="inlineStr">
        <is>
          <t>---</t>
        </is>
      </c>
      <c r="BN137" t="inlineStr">
        <is>
          <t>190.115.190.51</t>
        </is>
      </c>
      <c r="BO137" t="inlineStr">
        <is>
          <t>Lindia Pierre</t>
        </is>
      </c>
    </row>
    <row r="138">
      <c r="A138" t="inlineStr">
        <is>
          <t>136</t>
        </is>
      </c>
      <c r="B138" t="inlineStr">
        <is>
          <t>5f39f445-9952-4512-924e-8954c57838bc</t>
        </is>
      </c>
      <c r="C138" t="inlineStr">
        <is>
          <t>2025-01-10</t>
        </is>
      </c>
      <c r="D138" t="inlineStr">
        <is>
          <t>3</t>
        </is>
      </c>
      <c r="E138" t="inlineStr">
        <is>
          <t>---</t>
        </is>
      </c>
      <c r="F138" t="inlineStr">
        <is>
          <t>1</t>
        </is>
      </c>
      <c r="G138" t="inlineStr">
        <is>
          <t>---</t>
        </is>
      </c>
      <c r="H138" t="inlineStr">
        <is>
          <t>1</t>
        </is>
      </c>
      <c r="I138" t="inlineStr">
        <is>
          <t>1</t>
        </is>
      </c>
      <c r="J138" t="inlineStr">
        <is>
          <t>2</t>
        </is>
      </c>
      <c r="K138" t="inlineStr">
        <is>
          <t>---</t>
        </is>
      </c>
      <c r="L138" t="inlineStr">
        <is>
          <t>---</t>
        </is>
      </c>
      <c r="M138" t="inlineStr">
        <is>
          <t>---</t>
        </is>
      </c>
      <c r="N138" t="inlineStr">
        <is>
          <t>---</t>
        </is>
      </c>
      <c r="O138" t="inlineStr">
        <is>
          <t>---</t>
        </is>
      </c>
      <c r="P138" t="inlineStr">
        <is>
          <t>---</t>
        </is>
      </c>
      <c r="Q138" t="inlineStr">
        <is>
          <t>---</t>
        </is>
      </c>
      <c r="R138" t="inlineStr"/>
      <c r="S138" t="inlineStr">
        <is>
          <t>12.0</t>
        </is>
      </c>
      <c r="T138" t="inlineStr"/>
      <c r="U138" t="inlineStr"/>
      <c r="V138" t="inlineStr"/>
      <c r="W138" t="inlineStr"/>
      <c r="X138" t="inlineStr">
        <is>
          <t>PDP/CMEB/ST05296</t>
        </is>
      </c>
      <c r="Y138" t="inlineStr">
        <is>
          <t>PDP/CMEB/ST05296</t>
        </is>
      </c>
      <c r="Z138" t="inlineStr">
        <is>
          <t>2025-01-10 16:05:43</t>
        </is>
      </c>
      <c r="AA138" t="inlineStr">
        <is>
          <t>2025-01-10 16:05:30</t>
        </is>
      </c>
      <c r="AB138" t="inlineStr">
        <is>
          <t>5edeline</t>
        </is>
      </c>
      <c r="AC138" t="inlineStr">
        <is>
          <t>2025-01-13 16:08:42</t>
        </is>
      </c>
      <c r="AD138" s="1" t="inlineStr">
        <is>
          <t>https://www.commcarehq.org/a/caris-test/reports/form_data/5f39f445-9952-4512-924e-8954c57838bc/</t>
        </is>
      </c>
      <c r="AE138" t="inlineStr">
        <is>
          <t>---</t>
        </is>
      </c>
      <c r="AF138" t="inlineStr">
        <is>
          <t>3c5a623af057e23a32ae4000_168765</t>
        </is>
      </c>
      <c r="AG138" t="inlineStr">
        <is>
          <t>OK</t>
        </is>
      </c>
      <c r="AH138" t="inlineStr">
        <is>
          <t>2025-01-10 16:05:43</t>
        </is>
      </c>
      <c r="AI138" t="inlineStr">
        <is>
          <t>49c83a0dcc274f1a85f9433f3309532d</t>
        </is>
      </c>
      <c r="AJ138" t="inlineStr">
        <is>
          <t>2025-01-10</t>
        </is>
      </c>
      <c r="AK138" t="inlineStr">
        <is>
          <t>3</t>
        </is>
      </c>
      <c r="AL138" t="inlineStr">
        <is>
          <t>---</t>
        </is>
      </c>
      <c r="AM138" t="inlineStr">
        <is>
          <t>1</t>
        </is>
      </c>
      <c r="AN138" t="inlineStr">
        <is>
          <t>---</t>
        </is>
      </c>
      <c r="AO138" t="inlineStr">
        <is>
          <t>1</t>
        </is>
      </c>
      <c r="AP138" t="inlineStr">
        <is>
          <t>1</t>
        </is>
      </c>
      <c r="AQ138" t="inlineStr"/>
      <c r="AR138" t="inlineStr">
        <is>
          <t>12</t>
        </is>
      </c>
      <c r="AS138" t="inlineStr"/>
      <c r="AT138" t="inlineStr"/>
      <c r="AU138" t="inlineStr">
        <is>
          <t>---</t>
        </is>
      </c>
      <c r="AV138" t="inlineStr">
        <is>
          <t>---</t>
        </is>
      </c>
      <c r="AW138" t="inlineStr">
        <is>
          <t>---</t>
        </is>
      </c>
      <c r="AX138" t="inlineStr">
        <is>
          <t>---</t>
        </is>
      </c>
      <c r="AY138" t="inlineStr">
        <is>
          <t>---</t>
        </is>
      </c>
      <c r="AZ138" t="inlineStr">
        <is>
          <t>---</t>
        </is>
      </c>
      <c r="BA138" t="inlineStr">
        <is>
          <t>49c83a0dcc274f1a85f9433f3309532d</t>
        </is>
      </c>
      <c r="BB138" t="inlineStr">
        <is>
          <t>http://openrosa.org/formdesigner/0B48E039-1E80-49A7-AC24-732B6E788E39</t>
        </is>
      </c>
      <c r="BC138" t="inlineStr">
        <is>
          <t>Ration et autres visites</t>
        </is>
      </c>
      <c r="BD138" t="inlineStr">
        <is>
          <t>CommCare Android, version "2.54.1"(467561). App v15929. CommCare Version 2.54.1. Build 467561, built on: 2024-10-25</t>
        </is>
      </c>
      <c r="BE138" t="inlineStr">
        <is>
          <t>commcare_f5c01cb3-ad69-46f7-81c0-4740896f4262</t>
        </is>
      </c>
      <c r="BF138" t="inlineStr">
        <is>
          <t>19.9441633 -72.7758325 -9.0 20.0</t>
        </is>
      </c>
      <c r="BG138" t="inlineStr">
        <is>
          <t>f13d8149fc6d39ebe86af18272310ff9</t>
        </is>
      </c>
      <c r="BH138" t="inlineStr">
        <is>
          <t>30258f4a77704b55a9a2714350441cbb</t>
        </is>
      </c>
      <c r="BI138" t="inlineStr">
        <is>
          <t>15246</t>
        </is>
      </c>
      <c r="BJ138" t="inlineStr">
        <is>
          <t>XFormInstance</t>
        </is>
      </c>
      <c r="BK138" t="inlineStr">
        <is>
          <t>bd375a27d1c711efbd0385606e6ffa00</t>
        </is>
      </c>
      <c r="BL138" t="b">
        <v>0</v>
      </c>
      <c r="BM138" t="inlineStr">
        <is>
          <t>---</t>
        </is>
      </c>
      <c r="BN138" t="inlineStr">
        <is>
          <t>190.115.190.51</t>
        </is>
      </c>
      <c r="BO138" t="inlineStr">
        <is>
          <t>Lorvinsky Steevenley (Chadeley) Lhomme</t>
        </is>
      </c>
    </row>
    <row r="139">
      <c r="A139" t="inlineStr">
        <is>
          <t>137</t>
        </is>
      </c>
      <c r="B139" t="inlineStr">
        <is>
          <t>c8099929-877c-4418-8f2f-74434878c4b0</t>
        </is>
      </c>
      <c r="C139" t="inlineStr">
        <is>
          <t>2025-01-09</t>
        </is>
      </c>
      <c r="D139" t="inlineStr">
        <is>
          <t>2</t>
        </is>
      </c>
      <c r="E139" t="inlineStr">
        <is>
          <t>---</t>
        </is>
      </c>
      <c r="F139" t="inlineStr">
        <is>
          <t>1</t>
        </is>
      </c>
      <c r="G139" t="inlineStr">
        <is>
          <t>---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>
        <f>HYPERLINK("https://www.commcarehq.org/a/caris-test/api/form_attachment/v1/c8099929-877c-4418-8f2f-74434878c4b0/1736438883705.jpg")</f>
        <v/>
      </c>
      <c r="M139" t="inlineStr">
        <is>
          <t>---</t>
        </is>
      </c>
      <c r="N139" t="inlineStr">
        <is>
          <t>---</t>
        </is>
      </c>
      <c r="O139" t="inlineStr">
        <is>
          <t>3</t>
        </is>
      </c>
      <c r="P139" t="inlineStr">
        <is>
          <t>2 boites pour 2 semaine.</t>
        </is>
      </c>
      <c r="Q139" t="inlineStr">
        <is>
          <t>1</t>
        </is>
      </c>
      <c r="R139" t="inlineStr"/>
      <c r="S139" t="inlineStr">
        <is>
          <t>6.8</t>
        </is>
      </c>
      <c r="T139" t="inlineStr"/>
      <c r="U139" t="inlineStr"/>
      <c r="V139" t="inlineStr"/>
      <c r="W139" t="inlineStr"/>
      <c r="X139" t="inlineStr">
        <is>
          <t>PDP/CMEB/ST05789</t>
        </is>
      </c>
      <c r="Y139" t="inlineStr">
        <is>
          <t>PDP/CMEB/ST05789</t>
        </is>
      </c>
      <c r="Z139" t="inlineStr">
        <is>
          <t>2025-01-09 16:08:39</t>
        </is>
      </c>
      <c r="AA139" t="inlineStr">
        <is>
          <t>2025-01-09 16:07:30</t>
        </is>
      </c>
      <c r="AB139" t="inlineStr">
        <is>
          <t>5edeline</t>
        </is>
      </c>
      <c r="AC139" t="inlineStr">
        <is>
          <t>2025-01-13 16:11:38</t>
        </is>
      </c>
      <c r="AD139" s="1" t="inlineStr">
        <is>
          <t>https://www.commcarehq.org/a/caris-test/reports/form_data/c8099929-877c-4418-8f2f-74434878c4b0/</t>
        </is>
      </c>
      <c r="AE139" t="inlineStr">
        <is>
          <t>---</t>
        </is>
      </c>
      <c r="AF139" t="inlineStr">
        <is>
          <t>3c5a623af057e23a32ae4000_195626</t>
        </is>
      </c>
      <c r="AG139" t="inlineStr">
        <is>
          <t>---</t>
        </is>
      </c>
      <c r="AH139" t="inlineStr">
        <is>
          <t>2025-01-09 16:08:39</t>
        </is>
      </c>
      <c r="AI139" t="inlineStr">
        <is>
          <t>49c83a0dcc274f1a85f9433f3309532d</t>
        </is>
      </c>
      <c r="AJ139" t="inlineStr">
        <is>
          <t>2025-01-09</t>
        </is>
      </c>
      <c r="AK139" t="inlineStr">
        <is>
          <t>2</t>
        </is>
      </c>
      <c r="AL139" t="inlineStr">
        <is>
          <t>---</t>
        </is>
      </c>
      <c r="AM139" t="inlineStr">
        <is>
          <t>1</t>
        </is>
      </c>
      <c r="AN139" t="inlineStr">
        <is>
          <t>---</t>
        </is>
      </c>
      <c r="AO139" t="inlineStr">
        <is>
          <t>1</t>
        </is>
      </c>
      <c r="AP139" t="inlineStr">
        <is>
          <t>1</t>
        </is>
      </c>
      <c r="AQ139" t="inlineStr"/>
      <c r="AR139" t="inlineStr">
        <is>
          <t>6.8</t>
        </is>
      </c>
      <c r="AS139" t="inlineStr"/>
      <c r="AT139" t="inlineStr"/>
      <c r="AU139" t="inlineStr">
        <is>
          <t>---</t>
        </is>
      </c>
      <c r="AV139" t="inlineStr">
        <is>
          <t>---</t>
        </is>
      </c>
      <c r="AW139" t="inlineStr">
        <is>
          <t>---</t>
        </is>
      </c>
      <c r="AX139" t="inlineStr">
        <is>
          <t>---</t>
        </is>
      </c>
      <c r="AY139" t="inlineStr">
        <is>
          <t>---</t>
        </is>
      </c>
      <c r="AZ139" t="inlineStr">
        <is>
          <t>---</t>
        </is>
      </c>
      <c r="BA139" t="inlineStr">
        <is>
          <t>49c83a0dcc274f1a85f9433f3309532d</t>
        </is>
      </c>
      <c r="BB139" t="inlineStr">
        <is>
          <t>http://openrosa.org/formdesigner/0B48E039-1E80-49A7-AC24-732B6E788E39</t>
        </is>
      </c>
      <c r="BC139" t="inlineStr">
        <is>
          <t>Ration et autres visites</t>
        </is>
      </c>
      <c r="BD139" t="inlineStr">
        <is>
          <t>CommCare Android, version "2.54.1"(467561). App v15929. CommCare Version 2.54.1. Build 467561, built on: 2024-10-25</t>
        </is>
      </c>
      <c r="BE139" t="inlineStr">
        <is>
          <t>commcare_f5c01cb3-ad69-46f7-81c0-4740896f4262</t>
        </is>
      </c>
      <c r="BF139" t="inlineStr">
        <is>
          <t>19.9441536 -72.7758325 -9.0 20.0</t>
        </is>
      </c>
      <c r="BG139" t="inlineStr">
        <is>
          <t>f13d8149fc6d39ebe86af18272310ff9</t>
        </is>
      </c>
      <c r="BH139" t="inlineStr">
        <is>
          <t>30258f4a77704b55a9a2714350441cbb</t>
        </is>
      </c>
      <c r="BI139" t="inlineStr">
        <is>
          <t>15246</t>
        </is>
      </c>
      <c r="BJ139" t="inlineStr">
        <is>
          <t>XFormInstance</t>
        </is>
      </c>
      <c r="BK139" t="inlineStr">
        <is>
          <t>ab60bb99d1c811efb833f7a39a18eb0c</t>
        </is>
      </c>
      <c r="BL139" t="b">
        <v>0</v>
      </c>
      <c r="BM139" t="inlineStr">
        <is>
          <t>---</t>
        </is>
      </c>
      <c r="BN139" t="inlineStr">
        <is>
          <t>190.115.190.51</t>
        </is>
      </c>
      <c r="BO139" t="inlineStr">
        <is>
          <t>---</t>
        </is>
      </c>
    </row>
    <row r="140">
      <c r="A140" t="inlineStr">
        <is>
          <t>138</t>
        </is>
      </c>
      <c r="B140" t="inlineStr">
        <is>
          <t>b5abd30a-94e3-4645-a15f-5adf6a6e11d4</t>
        </is>
      </c>
      <c r="C140" t="inlineStr">
        <is>
          <t>2025-01-09</t>
        </is>
      </c>
      <c r="D140" t="inlineStr">
        <is>
          <t>2</t>
        </is>
      </c>
      <c r="E140" t="inlineStr">
        <is>
          <t>---</t>
        </is>
      </c>
      <c r="F140" t="inlineStr">
        <is>
          <t>1</t>
        </is>
      </c>
      <c r="G140" t="inlineStr">
        <is>
          <t>---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>
        <f>HYPERLINK("https://www.commcarehq.org/a/caris-test/api/form_attachment/v1/b5abd30a-94e3-4645-a15f-5adf6a6e11d4/1736438955631.jpg")</f>
        <v/>
      </c>
      <c r="M140" t="inlineStr">
        <is>
          <t>---</t>
        </is>
      </c>
      <c r="N140" t="inlineStr">
        <is>
          <t>---</t>
        </is>
      </c>
      <c r="O140" t="inlineStr">
        <is>
          <t>3</t>
        </is>
      </c>
      <c r="P140" t="inlineStr">
        <is>
          <t>2boite pour deux semaines.</t>
        </is>
      </c>
      <c r="Q140" t="inlineStr">
        <is>
          <t>1</t>
        </is>
      </c>
      <c r="R140" t="inlineStr"/>
      <c r="S140" t="inlineStr">
        <is>
          <t>6.2</t>
        </is>
      </c>
      <c r="T140" t="inlineStr"/>
      <c r="U140" t="inlineStr"/>
      <c r="V140" t="inlineStr"/>
      <c r="W140" t="inlineStr"/>
      <c r="X140" t="inlineStr">
        <is>
          <t>PDP/CMEB/ST05788</t>
        </is>
      </c>
      <c r="Y140" t="inlineStr">
        <is>
          <t>PDP/CMEB/ST05788</t>
        </is>
      </c>
      <c r="Z140" t="inlineStr">
        <is>
          <t>2025-01-09 16:10:06</t>
        </is>
      </c>
      <c r="AA140" t="inlineStr">
        <is>
          <t>2025-01-09 16:09:00</t>
        </is>
      </c>
      <c r="AB140" t="inlineStr">
        <is>
          <t>5edeline</t>
        </is>
      </c>
      <c r="AC140" t="inlineStr">
        <is>
          <t>2025-01-13 16:13:05</t>
        </is>
      </c>
      <c r="AD140" s="1" t="inlineStr">
        <is>
          <t>https://www.commcarehq.org/a/caris-test/reports/form_data/b5abd30a-94e3-4645-a15f-5adf6a6e11d4/</t>
        </is>
      </c>
      <c r="AE140" t="inlineStr">
        <is>
          <t>---</t>
        </is>
      </c>
      <c r="AF140" t="inlineStr">
        <is>
          <t>3c5a623af057e23a32ae4000_195625</t>
        </is>
      </c>
      <c r="AG140" t="inlineStr">
        <is>
          <t>---</t>
        </is>
      </c>
      <c r="AH140" t="inlineStr">
        <is>
          <t>2025-01-09 16:10:06</t>
        </is>
      </c>
      <c r="AI140" t="inlineStr">
        <is>
          <t>49c83a0dcc274f1a85f9433f3309532d</t>
        </is>
      </c>
      <c r="AJ140" t="inlineStr">
        <is>
          <t>2025-01-09</t>
        </is>
      </c>
      <c r="AK140" t="inlineStr">
        <is>
          <t>2</t>
        </is>
      </c>
      <c r="AL140" t="inlineStr">
        <is>
          <t>---</t>
        </is>
      </c>
      <c r="AM140" t="inlineStr">
        <is>
          <t>1</t>
        </is>
      </c>
      <c r="AN140" t="inlineStr">
        <is>
          <t>---</t>
        </is>
      </c>
      <c r="AO140" t="inlineStr">
        <is>
          <t>1</t>
        </is>
      </c>
      <c r="AP140" t="inlineStr">
        <is>
          <t>1</t>
        </is>
      </c>
      <c r="AQ140" t="inlineStr"/>
      <c r="AR140" t="inlineStr">
        <is>
          <t>6.2</t>
        </is>
      </c>
      <c r="AS140" t="inlineStr"/>
      <c r="AT140" t="inlineStr"/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inlineStr">
        <is>
          <t>---</t>
        </is>
      </c>
      <c r="BA140" t="inlineStr">
        <is>
          <t>49c83a0dcc274f1a85f9433f3309532d</t>
        </is>
      </c>
      <c r="BB140" t="inlineStr">
        <is>
          <t>http://openrosa.org/formdesigner/0B48E039-1E80-49A7-AC24-732B6E788E39</t>
        </is>
      </c>
      <c r="BC140" t="inlineStr">
        <is>
          <t>Ration et autres visites</t>
        </is>
      </c>
      <c r="BD140" t="inlineStr">
        <is>
          <t>CommCare Android, version "2.54.1"(467561). App v15929. CommCare Version 2.54.1. Build 467561, built on: 2024-10-25</t>
        </is>
      </c>
      <c r="BE140" t="inlineStr">
        <is>
          <t>commcare_f5c01cb3-ad69-46f7-81c0-4740896f4262</t>
        </is>
      </c>
      <c r="BF140" t="inlineStr">
        <is>
          <t>19.9441538 -72.7758324 -9.0 20.0</t>
        </is>
      </c>
      <c r="BG140" t="inlineStr">
        <is>
          <t>f13d8149fc6d39ebe86af18272310ff9</t>
        </is>
      </c>
      <c r="BH140" t="inlineStr">
        <is>
          <t>30258f4a77704b55a9a2714350441cbb</t>
        </is>
      </c>
      <c r="BI140" t="inlineStr">
        <is>
          <t>15246</t>
        </is>
      </c>
      <c r="BJ140" t="inlineStr">
        <is>
          <t>XFormInstance</t>
        </is>
      </c>
      <c r="BK140" t="inlineStr">
        <is>
          <t>ab60bb99d1c811efb833f7a39a18eb0c</t>
        </is>
      </c>
      <c r="BL140" t="b">
        <v>0</v>
      </c>
      <c r="BM140" t="inlineStr">
        <is>
          <t>---</t>
        </is>
      </c>
      <c r="BN140" t="inlineStr">
        <is>
          <t>190.115.190.51</t>
        </is>
      </c>
      <c r="BO140" t="inlineStr">
        <is>
          <t>---</t>
        </is>
      </c>
    </row>
    <row r="141">
      <c r="A141" t="inlineStr">
        <is>
          <t>139</t>
        </is>
      </c>
      <c r="B141" t="inlineStr">
        <is>
          <t>407a5612-b05f-4592-851d-b40e802ca0ae</t>
        </is>
      </c>
      <c r="C141" t="inlineStr">
        <is>
          <t>2025-01-09</t>
        </is>
      </c>
      <c r="D141" t="inlineStr">
        <is>
          <t>2</t>
        </is>
      </c>
      <c r="E141" t="inlineStr">
        <is>
          <t>---</t>
        </is>
      </c>
      <c r="F141" t="inlineStr">
        <is>
          <t>1</t>
        </is>
      </c>
      <c r="G141" t="inlineStr">
        <is>
          <t>---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>
        <f>HYPERLINK("https://www.commcarehq.org/a/caris-test/api/form_attachment/v1/407a5612-b05f-4592-851d-b40e802ca0ae/1736439032605.jpg")</f>
        <v/>
      </c>
      <c r="M141" t="inlineStr">
        <is>
          <t>---</t>
        </is>
      </c>
      <c r="N141" t="inlineStr">
        <is>
          <t>---</t>
        </is>
      </c>
      <c r="O141" t="inlineStr">
        <is>
          <t>3</t>
        </is>
      </c>
      <c r="P141" t="inlineStr">
        <is>
          <t>2 boite pour 2 semaines</t>
        </is>
      </c>
      <c r="Q141" t="inlineStr">
        <is>
          <t>1</t>
        </is>
      </c>
      <c r="R141" t="inlineStr"/>
      <c r="S141" t="inlineStr">
        <is>
          <t>6.8</t>
        </is>
      </c>
      <c r="T141" t="inlineStr"/>
      <c r="U141" t="inlineStr"/>
      <c r="V141" t="inlineStr"/>
      <c r="W141" t="inlineStr"/>
      <c r="X141" t="inlineStr">
        <is>
          <t>PDP/CMEB/ST05789</t>
        </is>
      </c>
      <c r="Y141" t="inlineStr">
        <is>
          <t>PDP/CMEB/ST05789</t>
        </is>
      </c>
      <c r="Z141" t="inlineStr">
        <is>
          <t>2025-01-09 16:11:05</t>
        </is>
      </c>
      <c r="AA141" t="inlineStr">
        <is>
          <t>2025-01-09 16:10:15</t>
        </is>
      </c>
      <c r="AB141" t="inlineStr">
        <is>
          <t>5edeline</t>
        </is>
      </c>
      <c r="AC141" t="inlineStr">
        <is>
          <t>2025-01-13 16:14:05</t>
        </is>
      </c>
      <c r="AD141" s="1" t="inlineStr">
        <is>
          <t>https://www.commcarehq.org/a/caris-test/reports/form_data/407a5612-b05f-4592-851d-b40e802ca0ae/</t>
        </is>
      </c>
      <c r="AE141" t="inlineStr">
        <is>
          <t>---</t>
        </is>
      </c>
      <c r="AF141" t="inlineStr">
        <is>
          <t>3c5a623af057e23a32ae4000_195626</t>
        </is>
      </c>
      <c r="AG141" t="inlineStr">
        <is>
          <t>---</t>
        </is>
      </c>
      <c r="AH141" t="inlineStr">
        <is>
          <t>2025-01-09 16:11:05</t>
        </is>
      </c>
      <c r="AI141" t="inlineStr">
        <is>
          <t>49c83a0dcc274f1a85f9433f3309532d</t>
        </is>
      </c>
      <c r="AJ141" t="inlineStr">
        <is>
          <t>2025-01-09</t>
        </is>
      </c>
      <c r="AK141" t="inlineStr">
        <is>
          <t>2</t>
        </is>
      </c>
      <c r="AL141" t="inlineStr">
        <is>
          <t>---</t>
        </is>
      </c>
      <c r="AM141" t="inlineStr">
        <is>
          <t>1</t>
        </is>
      </c>
      <c r="AN141" t="inlineStr">
        <is>
          <t>---</t>
        </is>
      </c>
      <c r="AO141" t="inlineStr">
        <is>
          <t>1</t>
        </is>
      </c>
      <c r="AP141" t="inlineStr">
        <is>
          <t>1</t>
        </is>
      </c>
      <c r="AQ141" t="inlineStr"/>
      <c r="AR141" t="inlineStr">
        <is>
          <t>6.8</t>
        </is>
      </c>
      <c r="AS141" t="inlineStr"/>
      <c r="AT141" t="inlineStr"/>
      <c r="AU141" t="inlineStr">
        <is>
          <t>---</t>
        </is>
      </c>
      <c r="AV141" t="inlineStr">
        <is>
          <t>---</t>
        </is>
      </c>
      <c r="AW141" t="inlineStr">
        <is>
          <t>---</t>
        </is>
      </c>
      <c r="AX141" t="inlineStr">
        <is>
          <t>---</t>
        </is>
      </c>
      <c r="AY141" t="inlineStr">
        <is>
          <t>---</t>
        </is>
      </c>
      <c r="AZ141" t="inlineStr">
        <is>
          <t>---</t>
        </is>
      </c>
      <c r="BA141" t="inlineStr">
        <is>
          <t>49c83a0dcc274f1a85f9433f3309532d</t>
        </is>
      </c>
      <c r="BB141" t="inlineStr">
        <is>
          <t>http://openrosa.org/formdesigner/0B48E039-1E80-49A7-AC24-732B6E788E39</t>
        </is>
      </c>
      <c r="BC141" t="inlineStr">
        <is>
          <t>Ration et autres visites</t>
        </is>
      </c>
      <c r="BD141" t="inlineStr">
        <is>
          <t>CommCare Android, version "2.54.1"(467561). App v15929. CommCare Version 2.54.1. Build 467561, built on: 2024-10-25</t>
        </is>
      </c>
      <c r="BE141" t="inlineStr">
        <is>
          <t>commcare_f5c01cb3-ad69-46f7-81c0-4740896f4262</t>
        </is>
      </c>
      <c r="BF141" t="inlineStr">
        <is>
          <t>19.9441542 -72.7758313 -9.0 20.0</t>
        </is>
      </c>
      <c r="BG141" t="inlineStr">
        <is>
          <t>f13d8149fc6d39ebe86af18272310ff9</t>
        </is>
      </c>
      <c r="BH141" t="inlineStr">
        <is>
          <t>30258f4a77704b55a9a2714350441cbb</t>
        </is>
      </c>
      <c r="BI141" t="inlineStr">
        <is>
          <t>15246</t>
        </is>
      </c>
      <c r="BJ141" t="inlineStr">
        <is>
          <t>XFormInstance</t>
        </is>
      </c>
      <c r="BK141" t="inlineStr">
        <is>
          <t>ab60bb99d1c811efb833f7a39a18eb0c</t>
        </is>
      </c>
      <c r="BL141" t="b">
        <v>0</v>
      </c>
      <c r="BM141" t="inlineStr">
        <is>
          <t>---</t>
        </is>
      </c>
      <c r="BN141" t="inlineStr">
        <is>
          <t>190.115.190.51</t>
        </is>
      </c>
      <c r="BO141" t="inlineStr">
        <is>
          <t>---</t>
        </is>
      </c>
    </row>
    <row r="142">
      <c r="A142" t="inlineStr">
        <is>
          <t>140</t>
        </is>
      </c>
      <c r="B142" t="inlineStr">
        <is>
          <t>70678fd0-d5bb-442b-8dde-792cbca5a245</t>
        </is>
      </c>
      <c r="C142" t="inlineStr">
        <is>
          <t>2025-01-09</t>
        </is>
      </c>
      <c r="D142" t="inlineStr">
        <is>
          <t>2</t>
        </is>
      </c>
      <c r="E142" t="inlineStr">
        <is>
          <t>---</t>
        </is>
      </c>
      <c r="F142" t="inlineStr">
        <is>
          <t>1</t>
        </is>
      </c>
      <c r="G142" t="inlineStr">
        <is>
          <t>---</t>
        </is>
      </c>
      <c r="H142" t="inlineStr">
        <is>
          <t>1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  <c r="L142">
        <f>HYPERLINK("https://www.commcarehq.org/a/caris-test/api/form_attachment/v1/70678fd0-d5bb-442b-8dde-792cbca5a245/1736439108172.jpg")</f>
        <v/>
      </c>
      <c r="M142" t="inlineStr">
        <is>
          <t>---</t>
        </is>
      </c>
      <c r="N142" t="inlineStr">
        <is>
          <t>---</t>
        </is>
      </c>
      <c r="O142" t="inlineStr">
        <is>
          <t>1</t>
        </is>
      </c>
      <c r="P142" t="inlineStr">
        <is>
          <t>---</t>
        </is>
      </c>
      <c r="Q142" t="inlineStr">
        <is>
          <t>2</t>
        </is>
      </c>
      <c r="R142" t="inlineStr">
        <is>
          <t>12.0</t>
        </is>
      </c>
      <c r="S142" t="inlineStr">
        <is>
          <t>6.7</t>
        </is>
      </c>
      <c r="T142" t="inlineStr"/>
      <c r="U142" t="inlineStr"/>
      <c r="V142" t="inlineStr"/>
      <c r="W142" t="inlineStr"/>
      <c r="X142" t="inlineStr">
        <is>
          <t>PDP/CMEB/ST05704</t>
        </is>
      </c>
      <c r="Y142" t="inlineStr">
        <is>
          <t>PDP/CMEB/ST05704</t>
        </is>
      </c>
      <c r="Z142" t="inlineStr">
        <is>
          <t>2025-01-09 16:12:08</t>
        </is>
      </c>
      <c r="AA142" t="inlineStr">
        <is>
          <t>2025-01-09 16:11:26</t>
        </is>
      </c>
      <c r="AB142" t="inlineStr">
        <is>
          <t>5edeline</t>
        </is>
      </c>
      <c r="AC142" t="inlineStr">
        <is>
          <t>2025-01-13 16:15:07</t>
        </is>
      </c>
      <c r="AD142" s="1" t="inlineStr">
        <is>
          <t>https://www.commcarehq.org/a/caris-test/reports/form_data/70678fd0-d5bb-442b-8dde-792cbca5a245/</t>
        </is>
      </c>
      <c r="AE142" t="inlineStr">
        <is>
          <t>---</t>
        </is>
      </c>
      <c r="AF142" t="inlineStr">
        <is>
          <t>3c5a623af057e23a32ae4000_193664</t>
        </is>
      </c>
      <c r="AG142" t="inlineStr">
        <is>
          <t>---</t>
        </is>
      </c>
      <c r="AH142" t="inlineStr">
        <is>
          <t>2025-01-09 16:12:08</t>
        </is>
      </c>
      <c r="AI142" t="inlineStr">
        <is>
          <t>49c83a0dcc274f1a85f9433f3309532d</t>
        </is>
      </c>
      <c r="AJ142" t="inlineStr">
        <is>
          <t>2025-01-09</t>
        </is>
      </c>
      <c r="AK142" t="inlineStr">
        <is>
          <t>2</t>
        </is>
      </c>
      <c r="AL142" t="inlineStr">
        <is>
          <t>---</t>
        </is>
      </c>
      <c r="AM142" t="inlineStr">
        <is>
          <t>1</t>
        </is>
      </c>
      <c r="AN142" t="inlineStr">
        <is>
          <t>---</t>
        </is>
      </c>
      <c r="AO142" t="inlineStr">
        <is>
          <t>1</t>
        </is>
      </c>
      <c r="AP142" t="inlineStr">
        <is>
          <t>1</t>
        </is>
      </c>
      <c r="AQ142" t="inlineStr">
        <is>
          <t>12</t>
        </is>
      </c>
      <c r="AR142" t="inlineStr">
        <is>
          <t>6.7</t>
        </is>
      </c>
      <c r="AS142" t="inlineStr"/>
      <c r="AT142" t="inlineStr"/>
      <c r="AU142" t="inlineStr">
        <is>
          <t>---</t>
        </is>
      </c>
      <c r="AV142" t="inlineStr">
        <is>
          <t>---</t>
        </is>
      </c>
      <c r="AW142" t="inlineStr">
        <is>
          <t>---</t>
        </is>
      </c>
      <c r="AX142" t="inlineStr">
        <is>
          <t>---</t>
        </is>
      </c>
      <c r="AY142" t="inlineStr">
        <is>
          <t>---</t>
        </is>
      </c>
      <c r="AZ142" t="inlineStr">
        <is>
          <t>---</t>
        </is>
      </c>
      <c r="BA142" t="inlineStr">
        <is>
          <t>49c83a0dcc274f1a85f9433f3309532d</t>
        </is>
      </c>
      <c r="BB142" t="inlineStr">
        <is>
          <t>http://openrosa.org/formdesigner/0B48E039-1E80-49A7-AC24-732B6E788E39</t>
        </is>
      </c>
      <c r="BC142" t="inlineStr">
        <is>
          <t>Ration et autres visites</t>
        </is>
      </c>
      <c r="BD142" t="inlineStr">
        <is>
          <t>CommCare Android, version "2.54.1"(467561). App v15929. CommCare Version 2.54.1. Build 467561, built on: 2024-10-25</t>
        </is>
      </c>
      <c r="BE142" t="inlineStr">
        <is>
          <t>commcare_f5c01cb3-ad69-46f7-81c0-4740896f4262</t>
        </is>
      </c>
      <c r="BF142" t="inlineStr">
        <is>
          <t>19.9441611 -72.7758334 -9.0 20.0</t>
        </is>
      </c>
      <c r="BG142" t="inlineStr">
        <is>
          <t>f13d8149fc6d39ebe86af18272310ff9</t>
        </is>
      </c>
      <c r="BH142" t="inlineStr">
        <is>
          <t>30258f4a77704b55a9a2714350441cbb</t>
        </is>
      </c>
      <c r="BI142" t="inlineStr">
        <is>
          <t>15246</t>
        </is>
      </c>
      <c r="BJ142" t="inlineStr">
        <is>
          <t>XFormInstance</t>
        </is>
      </c>
      <c r="BK142" t="inlineStr">
        <is>
          <t>ab60bb99d1c811efb833f7a39a18eb0c</t>
        </is>
      </c>
      <c r="BL142" t="b">
        <v>0</v>
      </c>
      <c r="BM142" t="inlineStr">
        <is>
          <t>---</t>
        </is>
      </c>
      <c r="BN142" t="inlineStr">
        <is>
          <t>190.115.190.51</t>
        </is>
      </c>
      <c r="BO142" t="inlineStr">
        <is>
          <t>---</t>
        </is>
      </c>
    </row>
    <row r="143">
      <c r="A143" t="inlineStr">
        <is>
          <t>141</t>
        </is>
      </c>
      <c r="B143" t="inlineStr">
        <is>
          <t>75bd204c-690f-400b-8c85-01938cd2e7fe</t>
        </is>
      </c>
      <c r="C143" t="inlineStr">
        <is>
          <t>2025-01-13</t>
        </is>
      </c>
      <c r="D143" t="inlineStr">
        <is>
          <t>3</t>
        </is>
      </c>
      <c r="E143" t="inlineStr">
        <is>
          <t>---</t>
        </is>
      </c>
      <c r="F143" t="inlineStr">
        <is>
          <t>1</t>
        </is>
      </c>
      <c r="G143" t="inlineStr">
        <is>
          <t>---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---</t>
        </is>
      </c>
      <c r="L143" t="inlineStr">
        <is>
          <t>---</t>
        </is>
      </c>
      <c r="M143" t="inlineStr">
        <is>
          <t>---</t>
        </is>
      </c>
      <c r="N143" t="inlineStr">
        <is>
          <t>---</t>
        </is>
      </c>
      <c r="O143" t="inlineStr">
        <is>
          <t>---</t>
        </is>
      </c>
      <c r="P143" t="inlineStr">
        <is>
          <t>---</t>
        </is>
      </c>
      <c r="Q143" t="inlineStr">
        <is>
          <t>---</t>
        </is>
      </c>
      <c r="R143" t="inlineStr"/>
      <c r="S143" t="inlineStr">
        <is>
          <t>52.4</t>
        </is>
      </c>
      <c r="T143" t="inlineStr"/>
      <c r="U143" t="inlineStr"/>
      <c r="V143">
        <f>HYPERLINK("https://www.commcarehq.org/a/caris-test/api/form_attachment/v1/75bd204c-690f-400b-8c85-01938cd2e7fe/1736789792273.jpg")</f>
        <v/>
      </c>
      <c r="W143" t="inlineStr">
        <is>
          <t>19.6077985 -72.0329275 24.41 11.12</t>
        </is>
      </c>
      <c r="X143" t="inlineStr">
        <is>
          <t>CAP/CALT/ST02086</t>
        </is>
      </c>
      <c r="Y143" t="inlineStr">
        <is>
          <t>CAP/CALT/ST02086</t>
        </is>
      </c>
      <c r="Z143" t="inlineStr">
        <is>
          <t>2025-01-13 17:36:48</t>
        </is>
      </c>
      <c r="AA143" t="inlineStr">
        <is>
          <t>2025-01-13 17:33:04</t>
        </is>
      </c>
      <c r="AB143" t="inlineStr">
        <is>
          <t>1irania</t>
        </is>
      </c>
      <c r="AC143" t="inlineStr">
        <is>
          <t>2025-01-13 17:36:49</t>
        </is>
      </c>
      <c r="AD143" s="1" t="inlineStr">
        <is>
          <t>https://www.commcarehq.org/a/caris-test/reports/form_data/75bd204c-690f-400b-8c85-01938cd2e7fe/</t>
        </is>
      </c>
      <c r="AE143" t="inlineStr">
        <is>
          <t>---</t>
        </is>
      </c>
      <c r="AF143" t="inlineStr">
        <is>
          <t>3c5a623af057e23a32ae4000_104273</t>
        </is>
      </c>
      <c r="AG143" t="inlineStr">
        <is>
          <t>OK</t>
        </is>
      </c>
      <c r="AH143" t="inlineStr">
        <is>
          <t>2025-01-13 17:36:48</t>
        </is>
      </c>
      <c r="AI143" t="inlineStr">
        <is>
          <t>42a82b7de9e609ae71648670ad4c56aa</t>
        </is>
      </c>
      <c r="AJ143" t="inlineStr">
        <is>
          <t>2025-01-13</t>
        </is>
      </c>
      <c r="AK143" t="inlineStr">
        <is>
          <t>3</t>
        </is>
      </c>
      <c r="AL143" t="inlineStr">
        <is>
          <t>---</t>
        </is>
      </c>
      <c r="AM143" t="inlineStr">
        <is>
          <t>1</t>
        </is>
      </c>
      <c r="AN143" t="inlineStr">
        <is>
          <t>---</t>
        </is>
      </c>
      <c r="AO143" t="inlineStr">
        <is>
          <t>1</t>
        </is>
      </c>
      <c r="AP143" t="inlineStr">
        <is>
          <t>1</t>
        </is>
      </c>
      <c r="AQ143" t="inlineStr"/>
      <c r="AR143" t="inlineStr">
        <is>
          <t>52.4</t>
        </is>
      </c>
      <c r="AS143" t="inlineStr"/>
      <c r="AT143" t="inlineStr">
        <is>
          <t>19.6077985 -72.0329275 24.41 11.12</t>
        </is>
      </c>
      <c r="AU143" t="inlineStr">
        <is>
          <t>---</t>
        </is>
      </c>
      <c r="AV143" t="inlineStr">
        <is>
          <t>---</t>
        </is>
      </c>
      <c r="AW143" t="inlineStr">
        <is>
          <t>---</t>
        </is>
      </c>
      <c r="AX143" t="inlineStr">
        <is>
          <t>---</t>
        </is>
      </c>
      <c r="AY143" t="inlineStr">
        <is>
          <t>---</t>
        </is>
      </c>
      <c r="AZ143" t="inlineStr">
        <is>
          <t>---</t>
        </is>
      </c>
      <c r="BA143" t="inlineStr">
        <is>
          <t>42a82b7de9e609ae71648670ad4c56aa</t>
        </is>
      </c>
      <c r="BB143" t="inlineStr">
        <is>
          <t>http://openrosa.org/formdesigner/0B48E039-1E80-49A7-AC24-732B6E788E39</t>
        </is>
      </c>
      <c r="BC143" t="inlineStr">
        <is>
          <t>Ration et autres visites</t>
        </is>
      </c>
      <c r="BD143" t="inlineStr">
        <is>
          <t>CommCare Android, version "2.54.1"(467561). App v15929. CommCare Version 2.54.1. Build 467561, built on: 2024-10-25</t>
        </is>
      </c>
      <c r="BE143" t="inlineStr">
        <is>
          <t>commcare_6c8d6b29-ddee-4573-a4bf-ff173bbf52d8</t>
        </is>
      </c>
      <c r="BF143" t="inlineStr">
        <is>
          <t>19.6078566 -72.0329504 22.66 5.9</t>
        </is>
      </c>
      <c r="BG143" t="inlineStr">
        <is>
          <t>f13d8149fc6d39ebe86af18272310ff9</t>
        </is>
      </c>
      <c r="BH143" t="inlineStr">
        <is>
          <t>30258f4a77704b55a9a2714350441cbb</t>
        </is>
      </c>
      <c r="BI143" t="inlineStr">
        <is>
          <t>15246</t>
        </is>
      </c>
      <c r="BJ143" t="inlineStr">
        <is>
          <t>XFormInstance</t>
        </is>
      </c>
      <c r="BK143" t="inlineStr">
        <is>
          <t>fe95f76ecf6711efbcf385606e6ffa00</t>
        </is>
      </c>
      <c r="BL143" t="b">
        <v>0</v>
      </c>
      <c r="BM143" t="inlineStr">
        <is>
          <t>---</t>
        </is>
      </c>
      <c r="BN143" t="inlineStr">
        <is>
          <t>200.113.230.10</t>
        </is>
      </c>
      <c r="BO143" t="inlineStr">
        <is>
          <t>SANTZCHESKA LOUIS JEUNE</t>
        </is>
      </c>
    </row>
    <row r="144">
      <c r="A144" t="inlineStr">
        <is>
          <t>142</t>
        </is>
      </c>
      <c r="B144" t="inlineStr">
        <is>
          <t>25326c99-6d69-4802-bcf1-91c66e6501fb</t>
        </is>
      </c>
      <c r="C144" t="inlineStr">
        <is>
          <t>2025-01-13</t>
        </is>
      </c>
      <c r="D144" t="inlineStr">
        <is>
          <t>3</t>
        </is>
      </c>
      <c r="E144" t="inlineStr">
        <is>
          <t>---</t>
        </is>
      </c>
      <c r="F144" t="inlineStr">
        <is>
          <t>0</t>
        </is>
      </c>
      <c r="G144" t="inlineStr">
        <is>
          <t>---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---</t>
        </is>
      </c>
      <c r="L144" t="inlineStr">
        <is>
          <t>---</t>
        </is>
      </c>
      <c r="M144" t="inlineStr">
        <is>
          <t>---</t>
        </is>
      </c>
      <c r="N144" t="inlineStr">
        <is>
          <t>---</t>
        </is>
      </c>
      <c r="O144" t="inlineStr">
        <is>
          <t>---</t>
        </is>
      </c>
      <c r="P144" t="inlineStr">
        <is>
          <t>---</t>
        </is>
      </c>
      <c r="Q144" t="inlineStr">
        <is>
          <t>---</t>
        </is>
      </c>
      <c r="R144" t="inlineStr"/>
      <c r="S144" t="inlineStr"/>
      <c r="T144" t="inlineStr"/>
      <c r="U144" t="inlineStr"/>
      <c r="V144">
        <f>HYPERLINK("https://www.commcarehq.org/a/caris-test/api/form_attachment/v1/25326c99-6d69-4802-bcf1-91c66e6501fb/1736794180382.jpg")</f>
        <v/>
      </c>
      <c r="W144" t="inlineStr">
        <is>
          <t>19.6452615 -72.0443585 3.14 4.91</t>
        </is>
      </c>
      <c r="X144" t="inlineStr">
        <is>
          <t>CAP/CALT/ST00875</t>
        </is>
      </c>
      <c r="Y144" t="inlineStr">
        <is>
          <t>CAP/CALT/ST00875</t>
        </is>
      </c>
      <c r="Z144" t="inlineStr">
        <is>
          <t>2025-01-13 18:49:51</t>
        </is>
      </c>
      <c r="AA144" t="inlineStr">
        <is>
          <t>2025-01-13 18:48:14</t>
        </is>
      </c>
      <c r="AB144" t="inlineStr">
        <is>
          <t>1irania</t>
        </is>
      </c>
      <c r="AC144" t="inlineStr">
        <is>
          <t>2025-01-13 18:49:56</t>
        </is>
      </c>
      <c r="AD144" s="1" t="inlineStr">
        <is>
          <t>https://www.commcarehq.org/a/caris-test/reports/form_data/25326c99-6d69-4802-bcf1-91c66e6501fb/</t>
        </is>
      </c>
      <c r="AE144" t="inlineStr">
        <is>
          <t>---</t>
        </is>
      </c>
      <c r="AF144" t="inlineStr">
        <is>
          <t>3c5a623af057e23a32ae4000_20994</t>
        </is>
      </c>
      <c r="AG144" t="inlineStr">
        <is>
          <t>OK</t>
        </is>
      </c>
      <c r="AH144" t="inlineStr">
        <is>
          <t>2025-01-13 18:49:51</t>
        </is>
      </c>
      <c r="AI144" t="inlineStr">
        <is>
          <t>42a82b7de9e609ae71648670ad4c56aa</t>
        </is>
      </c>
      <c r="AJ144" t="inlineStr">
        <is>
          <t>2025-01-13</t>
        </is>
      </c>
      <c r="AK144" t="inlineStr">
        <is>
          <t>3</t>
        </is>
      </c>
      <c r="AL144" t="inlineStr">
        <is>
          <t>---</t>
        </is>
      </c>
      <c r="AM144" t="inlineStr">
        <is>
          <t>0</t>
        </is>
      </c>
      <c r="AN144" t="inlineStr">
        <is>
          <t>---</t>
        </is>
      </c>
      <c r="AO144" t="inlineStr">
        <is>
          <t>1</t>
        </is>
      </c>
      <c r="AP144" t="inlineStr">
        <is>
          <t>1</t>
        </is>
      </c>
      <c r="AQ144" t="inlineStr"/>
      <c r="AR144" t="inlineStr"/>
      <c r="AS144" t="inlineStr"/>
      <c r="AT144" t="inlineStr">
        <is>
          <t>19.6452615 -72.0443585 3.14 4.91</t>
        </is>
      </c>
      <c r="AU144" t="inlineStr">
        <is>
          <t>---</t>
        </is>
      </c>
      <c r="AV144" t="inlineStr">
        <is>
          <t>---</t>
        </is>
      </c>
      <c r="AW144" t="inlineStr">
        <is>
          <t>---</t>
        </is>
      </c>
      <c r="AX144" t="inlineStr">
        <is>
          <t>---</t>
        </is>
      </c>
      <c r="AY144" t="inlineStr">
        <is>
          <t>---</t>
        </is>
      </c>
      <c r="AZ144" t="inlineStr">
        <is>
          <t>---</t>
        </is>
      </c>
      <c r="BA144" t="inlineStr">
        <is>
          <t>42a82b7de9e609ae71648670ad4c56aa</t>
        </is>
      </c>
      <c r="BB144" t="inlineStr">
        <is>
          <t>http://openrosa.org/formdesigner/0B48E039-1E80-49A7-AC24-732B6E788E39</t>
        </is>
      </c>
      <c r="BC144" t="inlineStr">
        <is>
          <t>Ration et autres visites</t>
        </is>
      </c>
      <c r="BD144" t="inlineStr">
        <is>
          <t>CommCare Android, version "2.54.1"(467561). App v15929. CommCare Version 2.54.1. Build 467561, built on: 2024-10-25</t>
        </is>
      </c>
      <c r="BE144" t="inlineStr">
        <is>
          <t>commcare_6c8d6b29-ddee-4573-a4bf-ff173bbf52d8</t>
        </is>
      </c>
      <c r="BF144" t="inlineStr">
        <is>
          <t>19.6452393 -72.044532 17.48 7.13</t>
        </is>
      </c>
      <c r="BG144" t="inlineStr">
        <is>
          <t>f13d8149fc6d39ebe86af18272310ff9</t>
        </is>
      </c>
      <c r="BH144" t="inlineStr">
        <is>
          <t>30258f4a77704b55a9a2714350441cbb</t>
        </is>
      </c>
      <c r="BI144" t="inlineStr">
        <is>
          <t>15246</t>
        </is>
      </c>
      <c r="BJ144" t="inlineStr">
        <is>
          <t>XFormInstance</t>
        </is>
      </c>
      <c r="BK144" t="inlineStr">
        <is>
          <t>fe95f76ecf6711efbcf385606e6ffa00</t>
        </is>
      </c>
      <c r="BL144" t="b">
        <v>0</v>
      </c>
      <c r="BM144" t="inlineStr">
        <is>
          <t>---</t>
        </is>
      </c>
      <c r="BN144" t="inlineStr">
        <is>
          <t>200.113.230.10</t>
        </is>
      </c>
      <c r="BO144" t="inlineStr">
        <is>
          <t>Reginald Jean Baptiste</t>
        </is>
      </c>
    </row>
    <row r="145">
      <c r="A145" t="inlineStr">
        <is>
          <t>143</t>
        </is>
      </c>
      <c r="B145" t="inlineStr">
        <is>
          <t>56adc732-34e7-45a8-b6ba-3977be065300</t>
        </is>
      </c>
      <c r="C145" t="inlineStr">
        <is>
          <t>2025-01-07</t>
        </is>
      </c>
      <c r="D145" t="inlineStr">
        <is>
          <t>4</t>
        </is>
      </c>
      <c r="E145" t="inlineStr">
        <is>
          <t>suivi pour Thérapie</t>
        </is>
      </c>
      <c r="F145" t="inlineStr">
        <is>
          <t>1</t>
        </is>
      </c>
      <c r="G145" t="inlineStr">
        <is>
          <t>pour savoir s'il est disponible</t>
        </is>
      </c>
      <c r="H145" t="inlineStr">
        <is>
          <t>1</t>
        </is>
      </c>
      <c r="I145" t="inlineStr">
        <is>
          <t>0</t>
        </is>
      </c>
      <c r="J145" t="inlineStr">
        <is>
          <t>---</t>
        </is>
      </c>
      <c r="K145" t="inlineStr">
        <is>
          <t>---</t>
        </is>
      </c>
      <c r="L145" t="inlineStr">
        <is>
          <t>---</t>
        </is>
      </c>
      <c r="M145" t="inlineStr">
        <is>
          <t>---</t>
        </is>
      </c>
      <c r="N145" t="inlineStr">
        <is>
          <t>---</t>
        </is>
      </c>
      <c r="O145" t="inlineStr">
        <is>
          <t>---</t>
        </is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inlineStr">
        <is>
          <t>18.5138402 -72.6372574 4.01 11.77</t>
        </is>
      </c>
      <c r="X145" t="inlineStr">
        <is>
          <t>LEG/HSCL/ST01343</t>
        </is>
      </c>
      <c r="Y145" t="inlineStr">
        <is>
          <t>LEG/HSCL/ST01343</t>
        </is>
      </c>
      <c r="Z145" t="inlineStr">
        <is>
          <t>2025-01-07 18:49:11</t>
        </is>
      </c>
      <c r="AA145" t="inlineStr">
        <is>
          <t>2024-12-19 14:19:53</t>
        </is>
      </c>
      <c r="AB145" t="inlineStr">
        <is>
          <t>2toussaint</t>
        </is>
      </c>
      <c r="AC145" t="inlineStr">
        <is>
          <t>2025-01-13 19:01:45</t>
        </is>
      </c>
      <c r="AD145" s="1" t="inlineStr">
        <is>
          <t>https://www.commcarehq.org/a/caris-test/reports/form_data/56adc732-34e7-45a8-b6ba-3977be065300/</t>
        </is>
      </c>
      <c r="AE145" t="inlineStr">
        <is>
          <t>---</t>
        </is>
      </c>
      <c r="AF145" t="inlineStr">
        <is>
          <t>3c5a623af057e23a32ae4000_197087</t>
        </is>
      </c>
      <c r="AG145" t="inlineStr">
        <is>
          <t>---</t>
        </is>
      </c>
      <c r="AH145" t="inlineStr">
        <is>
          <t>2025-01-07 18:49:11</t>
        </is>
      </c>
      <c r="AI145" t="inlineStr">
        <is>
          <t>bf15ded1c441caeee7b3790beacaa107</t>
        </is>
      </c>
      <c r="AJ145" t="inlineStr">
        <is>
          <t>2025-01-07</t>
        </is>
      </c>
      <c r="AK145" t="inlineStr">
        <is>
          <t>4</t>
        </is>
      </c>
      <c r="AL145" t="inlineStr">
        <is>
          <t>suivi pour Thérapie</t>
        </is>
      </c>
      <c r="AM145" t="inlineStr">
        <is>
          <t>1</t>
        </is>
      </c>
      <c r="AN145" t="inlineStr">
        <is>
          <t>pour savoir s'il est disponible</t>
        </is>
      </c>
      <c r="AO145" t="inlineStr">
        <is>
          <t>1</t>
        </is>
      </c>
      <c r="AP145" t="inlineStr">
        <is>
          <t>0</t>
        </is>
      </c>
      <c r="AQ145" t="inlineStr">
        <is>
          <t>---</t>
        </is>
      </c>
      <c r="AR145" t="inlineStr">
        <is>
          <t>---</t>
        </is>
      </c>
      <c r="AS145" t="inlineStr">
        <is>
          <t>---</t>
        </is>
      </c>
      <c r="AT145" t="inlineStr">
        <is>
          <t>18.5138402 -72.6372574 4.01 11.77</t>
        </is>
      </c>
      <c r="AU145" t="inlineStr">
        <is>
          <t>---</t>
        </is>
      </c>
      <c r="AV145" t="inlineStr">
        <is>
          <t>---</t>
        </is>
      </c>
      <c r="AW145" t="inlineStr">
        <is>
          <t>---</t>
        </is>
      </c>
      <c r="AX145" t="inlineStr">
        <is>
          <t>---</t>
        </is>
      </c>
      <c r="AY145" t="inlineStr">
        <is>
          <t>---</t>
        </is>
      </c>
      <c r="AZ145" t="inlineStr">
        <is>
          <t>---</t>
        </is>
      </c>
      <c r="BA145" t="inlineStr">
        <is>
          <t>bf15ded1c441caeee7b3790beacaa107</t>
        </is>
      </c>
      <c r="BB145" t="inlineStr">
        <is>
          <t>http://openrosa.org/formdesigner/0B48E039-1E80-49A7-AC24-732B6E788E39</t>
        </is>
      </c>
      <c r="BC145" t="inlineStr">
        <is>
          <t>Ration et autres visites</t>
        </is>
      </c>
      <c r="BD145" t="inlineStr">
        <is>
          <t>CommCare Android, version "2.54.1"(467561). App v15929. CommCare Version 2.54.1. Build 467561, built on: 2024-10-25</t>
        </is>
      </c>
      <c r="BE145" t="inlineStr">
        <is>
          <t>commcare_6ba4fa04-2ee5-4472-8c22-35182b767bd8</t>
        </is>
      </c>
      <c r="BF145" t="inlineStr">
        <is>
          <t>18.5138872 -72.6372614 -13.78 9.99</t>
        </is>
      </c>
      <c r="BG145" t="inlineStr">
        <is>
          <t>f13d8149fc6d39ebe86af18272310ff9</t>
        </is>
      </c>
      <c r="BH145" t="inlineStr">
        <is>
          <t>30258f4a77704b55a9a2714350441cbb</t>
        </is>
      </c>
      <c r="BI145" t="inlineStr">
        <is>
          <t>15246</t>
        </is>
      </c>
      <c r="BJ145" t="inlineStr">
        <is>
          <t>XFormInstance</t>
        </is>
      </c>
      <c r="BK145" t="inlineStr">
        <is>
          <t>c1ce712ccc6e11efbcd885606e6ffa00</t>
        </is>
      </c>
      <c r="BL145" t="b">
        <v>0</v>
      </c>
      <c r="BM145" t="inlineStr">
        <is>
          <t>---</t>
        </is>
      </c>
      <c r="BN145" t="inlineStr">
        <is>
          <t>200.113.215.179</t>
        </is>
      </c>
      <c r="BO145" t="inlineStr">
        <is>
          <t>---</t>
        </is>
      </c>
    </row>
    <row r="146">
      <c r="A146" t="inlineStr">
        <is>
          <t>144</t>
        </is>
      </c>
      <c r="B146" t="inlineStr">
        <is>
          <t>ec49d1f4-6513-41dd-b458-0eeffba7accd</t>
        </is>
      </c>
      <c r="C146" t="inlineStr">
        <is>
          <t>2025-01-13</t>
        </is>
      </c>
      <c r="D146" t="inlineStr">
        <is>
          <t>3</t>
        </is>
      </c>
      <c r="E146" t="inlineStr">
        <is>
          <t>---</t>
        </is>
      </c>
      <c r="F146" t="inlineStr">
        <is>
          <t>0</t>
        </is>
      </c>
      <c r="G146" t="inlineStr">
        <is>
          <t>---</t>
        </is>
      </c>
      <c r="H146" t="inlineStr">
        <is>
          <t>1</t>
        </is>
      </c>
      <c r="I146" t="inlineStr">
        <is>
          <t>1</t>
        </is>
      </c>
      <c r="J146" t="inlineStr"/>
      <c r="K146" t="inlineStr">
        <is>
          <t>---</t>
        </is>
      </c>
      <c r="L146" t="inlineStr">
        <is>
          <t>---</t>
        </is>
      </c>
      <c r="M146" t="inlineStr">
        <is>
          <t>---</t>
        </is>
      </c>
      <c r="N146" t="inlineStr">
        <is>
          <t>---</t>
        </is>
      </c>
      <c r="O146" t="inlineStr">
        <is>
          <t>---</t>
        </is>
      </c>
      <c r="P146" t="inlineStr">
        <is>
          <t>---</t>
        </is>
      </c>
      <c r="Q146" t="inlineStr">
        <is>
          <t>---</t>
        </is>
      </c>
      <c r="R146" t="inlineStr"/>
      <c r="S146" t="inlineStr"/>
      <c r="T146" t="inlineStr"/>
      <c r="U146" t="inlineStr"/>
      <c r="V146" t="inlineStr"/>
      <c r="W146" t="inlineStr">
        <is>
          <t>19.5572303 -71.7347164 -0.81 8.5</t>
        </is>
      </c>
      <c r="X146" t="inlineStr">
        <is>
          <t>CAP/CMSO/ST02064</t>
        </is>
      </c>
      <c r="Y146" t="inlineStr">
        <is>
          <t>CAP/CMSO/ST02064</t>
        </is>
      </c>
      <c r="Z146" t="inlineStr">
        <is>
          <t>2025-01-13 18:51:54</t>
        </is>
      </c>
      <c r="AA146" t="inlineStr">
        <is>
          <t>2025-01-13 18:51:40</t>
        </is>
      </c>
      <c r="AB146" t="inlineStr">
        <is>
          <t>1rose</t>
        </is>
      </c>
      <c r="AC146" t="inlineStr">
        <is>
          <t>2025-01-13 19:47:26</t>
        </is>
      </c>
      <c r="AD146" s="1" t="inlineStr">
        <is>
          <t>https://www.commcarehq.org/a/caris-test/reports/form_data/ec49d1f4-6513-41dd-b458-0eeffba7accd/</t>
        </is>
      </c>
      <c r="AE146" t="inlineStr">
        <is>
          <t>---</t>
        </is>
      </c>
      <c r="AF146" t="inlineStr">
        <is>
          <t>3c5a623af057e23a32ae4000_30517</t>
        </is>
      </c>
      <c r="AG146" t="inlineStr">
        <is>
          <t>OK</t>
        </is>
      </c>
      <c r="AH146" t="inlineStr">
        <is>
          <t>2025-01-13 18:51:54</t>
        </is>
      </c>
      <c r="AI146" t="inlineStr">
        <is>
          <t>2dea52d1789dbc2c3c784b18002f6f8d</t>
        </is>
      </c>
      <c r="AJ146" t="inlineStr">
        <is>
          <t>2025-01-13</t>
        </is>
      </c>
      <c r="AK146" t="inlineStr">
        <is>
          <t>3</t>
        </is>
      </c>
      <c r="AL146" t="inlineStr">
        <is>
          <t>---</t>
        </is>
      </c>
      <c r="AM146" t="inlineStr">
        <is>
          <t>0</t>
        </is>
      </c>
      <c r="AN146" t="inlineStr">
        <is>
          <t>---</t>
        </is>
      </c>
      <c r="AO146" t="inlineStr">
        <is>
          <t>1</t>
        </is>
      </c>
      <c r="AP146" t="inlineStr">
        <is>
          <t>1</t>
        </is>
      </c>
      <c r="AQ146" t="inlineStr"/>
      <c r="AR146" t="inlineStr"/>
      <c r="AS146" t="inlineStr"/>
      <c r="AT146" t="inlineStr">
        <is>
          <t>19.5572303 -71.7347164 -0.81 8.5</t>
        </is>
      </c>
      <c r="AU146" t="inlineStr">
        <is>
          <t>---</t>
        </is>
      </c>
      <c r="AV146" t="inlineStr">
        <is>
          <t>---</t>
        </is>
      </c>
      <c r="AW146" t="inlineStr">
        <is>
          <t>---</t>
        </is>
      </c>
      <c r="AX146" t="inlineStr">
        <is>
          <t>---</t>
        </is>
      </c>
      <c r="AY146" t="inlineStr">
        <is>
          <t>---</t>
        </is>
      </c>
      <c r="AZ146" t="inlineStr">
        <is>
          <t>---</t>
        </is>
      </c>
      <c r="BA146" t="inlineStr">
        <is>
          <t>2dea52d1789dbc2c3c784b18002f6f8d</t>
        </is>
      </c>
      <c r="BB146" t="inlineStr">
        <is>
          <t>http://openrosa.org/formdesigner/0B48E039-1E80-49A7-AC24-732B6E788E39</t>
        </is>
      </c>
      <c r="BC146" t="inlineStr">
        <is>
          <t>Ration et autres visites</t>
        </is>
      </c>
      <c r="BD146" t="inlineStr">
        <is>
          <t>CommCare Android, version "2.54.1"(467561). App v15929. CommCare Version 2.54.1. Build 467561, built on: 2024-10-25</t>
        </is>
      </c>
      <c r="BE146" t="inlineStr">
        <is>
          <t>commcare_6f11ce87-99a9-46e8-b6bd-276036be1616</t>
        </is>
      </c>
      <c r="BF146" t="inlineStr">
        <is>
          <t>19.5572303 -71.7347164 -0.81 8.5</t>
        </is>
      </c>
      <c r="BG146" t="inlineStr">
        <is>
          <t>f13d8149fc6d39ebe86af18272310ff9</t>
        </is>
      </c>
      <c r="BH146" t="inlineStr">
        <is>
          <t>30258f4a77704b55a9a2714350441cbb</t>
        </is>
      </c>
      <c r="BI146" t="inlineStr">
        <is>
          <t>15246</t>
        </is>
      </c>
      <c r="BJ146" t="inlineStr">
        <is>
          <t>XFormInstance</t>
        </is>
      </c>
      <c r="BK146" t="inlineStr">
        <is>
          <t>ca270c88ceff11ef9c8ef399dbb46855</t>
        </is>
      </c>
      <c r="BL146" t="b">
        <v>0</v>
      </c>
      <c r="BM146" t="inlineStr">
        <is>
          <t>---</t>
        </is>
      </c>
      <c r="BN146" t="inlineStr">
        <is>
          <t>200.113.238.251</t>
        </is>
      </c>
      <c r="BO146" t="inlineStr">
        <is>
          <t>Keïsha Jean Baptiste</t>
        </is>
      </c>
    </row>
    <row r="147">
      <c r="A147" t="inlineStr">
        <is>
          <t>145</t>
        </is>
      </c>
      <c r="B147" t="inlineStr">
        <is>
          <t>5c937ed1-92a7-41d7-a211-4ffaf9c9951d</t>
        </is>
      </c>
      <c r="C147" t="inlineStr">
        <is>
          <t>2025-01-13</t>
        </is>
      </c>
      <c r="D147" t="inlineStr">
        <is>
          <t>3</t>
        </is>
      </c>
      <c r="E147" t="inlineStr">
        <is>
          <t>---</t>
        </is>
      </c>
      <c r="F147" t="inlineStr">
        <is>
          <t>0</t>
        </is>
      </c>
      <c r="G147" t="inlineStr">
        <is>
          <t>---</t>
        </is>
      </c>
      <c r="H147" t="inlineStr">
        <is>
          <t>1</t>
        </is>
      </c>
      <c r="I147" t="inlineStr">
        <is>
          <t>1</t>
        </is>
      </c>
      <c r="J147" t="inlineStr"/>
      <c r="K147" t="inlineStr">
        <is>
          <t>---</t>
        </is>
      </c>
      <c r="L147" t="inlineStr">
        <is>
          <t>---</t>
        </is>
      </c>
      <c r="M147" t="inlineStr">
        <is>
          <t>---</t>
        </is>
      </c>
      <c r="N147" t="inlineStr">
        <is>
          <t>---</t>
        </is>
      </c>
      <c r="O147" t="inlineStr">
        <is>
          <t>---</t>
        </is>
      </c>
      <c r="P147" t="inlineStr">
        <is>
          <t>---</t>
        </is>
      </c>
      <c r="Q147" t="inlineStr">
        <is>
          <t>---</t>
        </is>
      </c>
      <c r="R147" t="inlineStr"/>
      <c r="S147" t="inlineStr"/>
      <c r="T147" t="inlineStr"/>
      <c r="U147" t="inlineStr"/>
      <c r="V147" t="inlineStr"/>
      <c r="W147" t="inlineStr">
        <is>
          <t>19.5572313 -71.7355072 -0.81 6.4</t>
        </is>
      </c>
      <c r="X147" t="inlineStr">
        <is>
          <t>CAP/CMSO/ST03110</t>
        </is>
      </c>
      <c r="Y147" t="inlineStr">
        <is>
          <t>CAP/CMSO/ST03110</t>
        </is>
      </c>
      <c r="Z147" t="inlineStr">
        <is>
          <t>2025-01-13 18:55:01</t>
        </is>
      </c>
      <c r="AA147" t="inlineStr">
        <is>
          <t>2025-01-13 18:54:34</t>
        </is>
      </c>
      <c r="AB147" t="inlineStr">
        <is>
          <t>1rose</t>
        </is>
      </c>
      <c r="AC147" t="inlineStr">
        <is>
          <t>2025-01-13 19:47:27</t>
        </is>
      </c>
      <c r="AD147" s="1" t="inlineStr">
        <is>
          <t>https://www.commcarehq.org/a/caris-test/reports/form_data/5c937ed1-92a7-41d7-a211-4ffaf9c9951d/</t>
        </is>
      </c>
      <c r="AE147" t="inlineStr">
        <is>
          <t>---</t>
        </is>
      </c>
      <c r="AF147" t="inlineStr">
        <is>
          <t>3c5a623af057e23a32ae4000_188246</t>
        </is>
      </c>
      <c r="AG147" t="inlineStr">
        <is>
          <t>OK</t>
        </is>
      </c>
      <c r="AH147" t="inlineStr">
        <is>
          <t>2025-01-13 18:55:01</t>
        </is>
      </c>
      <c r="AI147" t="inlineStr">
        <is>
          <t>2dea52d1789dbc2c3c784b18002f6f8d</t>
        </is>
      </c>
      <c r="AJ147" t="inlineStr">
        <is>
          <t>2025-01-13</t>
        </is>
      </c>
      <c r="AK147" t="inlineStr">
        <is>
          <t>3</t>
        </is>
      </c>
      <c r="AL147" t="inlineStr">
        <is>
          <t>---</t>
        </is>
      </c>
      <c r="AM147" t="inlineStr">
        <is>
          <t>0</t>
        </is>
      </c>
      <c r="AN147" t="inlineStr">
        <is>
          <t>---</t>
        </is>
      </c>
      <c r="AO147" t="inlineStr">
        <is>
          <t>1</t>
        </is>
      </c>
      <c r="AP147" t="inlineStr">
        <is>
          <t>1</t>
        </is>
      </c>
      <c r="AQ147" t="inlineStr"/>
      <c r="AR147" t="inlineStr"/>
      <c r="AS147" t="inlineStr"/>
      <c r="AT147" t="inlineStr">
        <is>
          <t>19.5572313 -71.7355072 -0.81 6.4</t>
        </is>
      </c>
      <c r="AU147" t="inlineStr">
        <is>
          <t>---</t>
        </is>
      </c>
      <c r="AV147" t="inlineStr">
        <is>
          <t>---</t>
        </is>
      </c>
      <c r="AW147" t="inlineStr">
        <is>
          <t>---</t>
        </is>
      </c>
      <c r="AX147" t="inlineStr">
        <is>
          <t>---</t>
        </is>
      </c>
      <c r="AY147" t="inlineStr">
        <is>
          <t>---</t>
        </is>
      </c>
      <c r="AZ147" t="inlineStr">
        <is>
          <t>---</t>
        </is>
      </c>
      <c r="BA147" t="inlineStr">
        <is>
          <t>2dea52d1789dbc2c3c784b18002f6f8d</t>
        </is>
      </c>
      <c r="BB147" t="inlineStr">
        <is>
          <t>http://openrosa.org/formdesigner/0B48E039-1E80-49A7-AC24-732B6E788E39</t>
        </is>
      </c>
      <c r="BC147" t="inlineStr">
        <is>
          <t>Ration et autres visites</t>
        </is>
      </c>
      <c r="BD147" t="inlineStr">
        <is>
          <t>CommCare Android, version "2.54.1"(467561). App v15929. CommCare Version 2.54.1. Build 467561, built on: 2024-10-25</t>
        </is>
      </c>
      <c r="BE147" t="inlineStr">
        <is>
          <t>commcare_6f11ce87-99a9-46e8-b6bd-276036be1616</t>
        </is>
      </c>
      <c r="BF147" t="inlineStr">
        <is>
          <t>19.5572467 -71.735488 -0.81 9.5</t>
        </is>
      </c>
      <c r="BG147" t="inlineStr">
        <is>
          <t>f13d8149fc6d39ebe86af18272310ff9</t>
        </is>
      </c>
      <c r="BH147" t="inlineStr">
        <is>
          <t>30258f4a77704b55a9a2714350441cbb</t>
        </is>
      </c>
      <c r="BI147" t="inlineStr">
        <is>
          <t>15246</t>
        </is>
      </c>
      <c r="BJ147" t="inlineStr">
        <is>
          <t>XFormInstance</t>
        </is>
      </c>
      <c r="BK147" t="inlineStr">
        <is>
          <t>ca270c88ceff11ef9c8ef399dbb46855</t>
        </is>
      </c>
      <c r="BL147" t="b">
        <v>0</v>
      </c>
      <c r="BM147" t="inlineStr">
        <is>
          <t>---</t>
        </is>
      </c>
      <c r="BN147" t="inlineStr">
        <is>
          <t>200.113.238.251</t>
        </is>
      </c>
      <c r="BO147" t="inlineStr">
        <is>
          <t>Love Malaica Dot</t>
        </is>
      </c>
    </row>
    <row r="148">
      <c r="A148" t="inlineStr">
        <is>
          <t>146</t>
        </is>
      </c>
      <c r="B148" t="inlineStr">
        <is>
          <t>7f3efbd3-d6de-4a80-84f3-9e0343e185e4</t>
        </is>
      </c>
      <c r="C148" t="inlineStr">
        <is>
          <t>2025-01-14</t>
        </is>
      </c>
      <c r="D148" t="inlineStr">
        <is>
          <t>3</t>
        </is>
      </c>
      <c r="E148" t="inlineStr">
        <is>
          <t>---</t>
        </is>
      </c>
      <c r="F148" t="inlineStr">
        <is>
          <t>0</t>
        </is>
      </c>
      <c r="G148" t="inlineStr">
        <is>
          <t>---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---</t>
        </is>
      </c>
      <c r="L148" t="inlineStr">
        <is>
          <t>---</t>
        </is>
      </c>
      <c r="M148" t="inlineStr">
        <is>
          <t>---</t>
        </is>
      </c>
      <c r="N148" t="inlineStr">
        <is>
          <t>---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/>
      <c r="S148" t="inlineStr"/>
      <c r="T148" t="inlineStr"/>
      <c r="U148" t="inlineStr"/>
      <c r="V148" t="inlineStr"/>
      <c r="W148" t="inlineStr"/>
      <c r="X148" t="inlineStr">
        <is>
          <t>CAP/CALT/ST00876</t>
        </is>
      </c>
      <c r="Y148" t="inlineStr">
        <is>
          <t>CAP/CALT/ST00876</t>
        </is>
      </c>
      <c r="Z148" t="inlineStr">
        <is>
          <t>2025-01-14 16:09:56</t>
        </is>
      </c>
      <c r="AA148" t="inlineStr">
        <is>
          <t>2025-01-14 16:09:43</t>
        </is>
      </c>
      <c r="AB148" t="inlineStr">
        <is>
          <t>1irania</t>
        </is>
      </c>
      <c r="AC148" t="inlineStr">
        <is>
          <t>2025-01-14 16:09:57</t>
        </is>
      </c>
      <c r="AD148" s="1" t="inlineStr">
        <is>
          <t>https://www.commcarehq.org/a/caris-test/reports/form_data/7f3efbd3-d6de-4a80-84f3-9e0343e185e4/</t>
        </is>
      </c>
      <c r="AE148" t="inlineStr">
        <is>
          <t>---</t>
        </is>
      </c>
      <c r="AF148" t="inlineStr">
        <is>
          <t>3c5a623af057e23a32ae4000_20993</t>
        </is>
      </c>
      <c r="AG148" t="inlineStr">
        <is>
          <t>OK</t>
        </is>
      </c>
      <c r="AH148" t="inlineStr">
        <is>
          <t>2025-01-14 16:09:56</t>
        </is>
      </c>
      <c r="AI148" t="inlineStr">
        <is>
          <t>42a82b7de9e609ae71648670ad4c56aa</t>
        </is>
      </c>
      <c r="AJ148" t="inlineStr">
        <is>
          <t>2025-01-14</t>
        </is>
      </c>
      <c r="AK148" t="inlineStr">
        <is>
          <t>3</t>
        </is>
      </c>
      <c r="AL148" t="inlineStr">
        <is>
          <t>---</t>
        </is>
      </c>
      <c r="AM148" t="inlineStr">
        <is>
          <t>0</t>
        </is>
      </c>
      <c r="AN148" t="inlineStr">
        <is>
          <t>---</t>
        </is>
      </c>
      <c r="AO148" t="inlineStr">
        <is>
          <t>1</t>
        </is>
      </c>
      <c r="AP148" t="inlineStr">
        <is>
          <t>1</t>
        </is>
      </c>
      <c r="AQ148" t="inlineStr"/>
      <c r="AR148" t="inlineStr"/>
      <c r="AS148" t="inlineStr"/>
      <c r="AT148" t="inlineStr"/>
      <c r="AU148" t="inlineStr">
        <is>
          <t>---</t>
        </is>
      </c>
      <c r="AV148" t="inlineStr">
        <is>
          <t>---</t>
        </is>
      </c>
      <c r="AW148" t="inlineStr">
        <is>
          <t>---</t>
        </is>
      </c>
      <c r="AX148" t="inlineStr">
        <is>
          <t>---</t>
        </is>
      </c>
      <c r="AY148" t="inlineStr">
        <is>
          <t>---</t>
        </is>
      </c>
      <c r="AZ148" t="inlineStr">
        <is>
          <t>---</t>
        </is>
      </c>
      <c r="BA148" t="inlineStr">
        <is>
          <t>42a82b7de9e609ae71648670ad4c56aa</t>
        </is>
      </c>
      <c r="BB148" t="inlineStr">
        <is>
          <t>http://openrosa.org/formdesigner/0B48E039-1E80-49A7-AC24-732B6E788E39</t>
        </is>
      </c>
      <c r="BC148" t="inlineStr">
        <is>
          <t>Ration et autres visites</t>
        </is>
      </c>
      <c r="BD148" t="inlineStr">
        <is>
          <t>CommCare Android, version "2.54.1"(467561). App v15929. CommCare Version 2.54.1. Build 467561, built on: 2024-10-25</t>
        </is>
      </c>
      <c r="BE148" t="inlineStr">
        <is>
          <t>commcare_6c8d6b29-ddee-4573-a4bf-ff173bbf52d8</t>
        </is>
      </c>
      <c r="BF148" t="inlineStr">
        <is>
          <t>19.6396774 -71.9565962 -3.98 8.3</t>
        </is>
      </c>
      <c r="BG148" t="inlineStr">
        <is>
          <t>f13d8149fc6d39ebe86af18272310ff9</t>
        </is>
      </c>
      <c r="BH148" t="inlineStr">
        <is>
          <t>30258f4a77704b55a9a2714350441cbb</t>
        </is>
      </c>
      <c r="BI148" t="inlineStr">
        <is>
          <t>15246</t>
        </is>
      </c>
      <c r="BJ148" t="inlineStr">
        <is>
          <t>XFormInstance</t>
        </is>
      </c>
      <c r="BK148" t="inlineStr">
        <is>
          <t>95f7bff2d28d11ef9cb2f399dbb46855</t>
        </is>
      </c>
      <c r="BL148" t="b">
        <v>0</v>
      </c>
      <c r="BM148" t="inlineStr">
        <is>
          <t>---</t>
        </is>
      </c>
      <c r="BN148" t="inlineStr">
        <is>
          <t>200.113.230.252</t>
        </is>
      </c>
      <c r="BO148" t="inlineStr">
        <is>
          <t>Mackson Theodore</t>
        </is>
      </c>
    </row>
    <row r="149">
      <c r="A149" t="inlineStr">
        <is>
          <t>147</t>
        </is>
      </c>
      <c r="B149" t="inlineStr">
        <is>
          <t>244454d5-1912-43d1-8c68-cd4127ba0588</t>
        </is>
      </c>
      <c r="C149" t="inlineStr">
        <is>
          <t>2025-01-14</t>
        </is>
      </c>
      <c r="D149" t="inlineStr">
        <is>
          <t>4</t>
        </is>
      </c>
      <c r="E149" t="inlineStr">
        <is>
          <t>C.v</t>
        </is>
      </c>
      <c r="F149" t="inlineStr">
        <is>
          <t>1</t>
        </is>
      </c>
      <c r="G149" t="inlineStr">
        <is>
          <t>C.v</t>
        </is>
      </c>
      <c r="H149" t="inlineStr">
        <is>
          <t>1</t>
        </is>
      </c>
      <c r="I149" t="inlineStr">
        <is>
          <t>1</t>
        </is>
      </c>
      <c r="J149" t="inlineStr"/>
      <c r="K149" t="inlineStr">
        <is>
          <t>---</t>
        </is>
      </c>
      <c r="L149" t="inlineStr">
        <is>
          <t>---</t>
        </is>
      </c>
      <c r="M149" t="inlineStr">
        <is>
          <t>---</t>
        </is>
      </c>
      <c r="N149" t="inlineStr">
        <is>
          <t>---</t>
        </is>
      </c>
      <c r="O149" t="inlineStr">
        <is>
          <t>---</t>
        </is>
      </c>
      <c r="P149" t="inlineStr">
        <is>
          <t>---</t>
        </is>
      </c>
      <c r="Q149" t="inlineStr">
        <is>
          <t>---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PAP/OBCG/ST00900</t>
        </is>
      </c>
      <c r="Y149" t="inlineStr">
        <is>
          <t>PAP/OBCG/ST00900</t>
        </is>
      </c>
      <c r="Z149" t="inlineStr">
        <is>
          <t>2025-01-14 17:14:38</t>
        </is>
      </c>
      <c r="AA149" t="inlineStr">
        <is>
          <t>2025-01-14 17:13:25</t>
        </is>
      </c>
      <c r="AB149" t="inlineStr">
        <is>
          <t>2edina</t>
        </is>
      </c>
      <c r="AC149" t="inlineStr">
        <is>
          <t>2025-01-14 17:36:01</t>
        </is>
      </c>
      <c r="AD149" s="1" t="inlineStr">
        <is>
          <t>https://www.commcarehq.org/a/caris-test/reports/form_data/244454d5-1912-43d1-8c68-cd4127ba0588/</t>
        </is>
      </c>
      <c r="AE149" t="inlineStr">
        <is>
          <t>---</t>
        </is>
      </c>
      <c r="AF149" t="inlineStr">
        <is>
          <t>3c5a623af057e23a32ae4000_103087</t>
        </is>
      </c>
      <c r="AG149" t="inlineStr">
        <is>
          <t>---</t>
        </is>
      </c>
      <c r="AH149" t="inlineStr">
        <is>
          <t>2025-01-14 17:14:38</t>
        </is>
      </c>
      <c r="AI149" t="inlineStr">
        <is>
          <t>f07b225bd77c4209bd818ee1cd8e3648</t>
        </is>
      </c>
      <c r="AJ149" t="inlineStr">
        <is>
          <t>2025-01-14</t>
        </is>
      </c>
      <c r="AK149" t="inlineStr">
        <is>
          <t>4</t>
        </is>
      </c>
      <c r="AL149" t="inlineStr">
        <is>
          <t>C.v</t>
        </is>
      </c>
      <c r="AM149" t="inlineStr">
        <is>
          <t>1</t>
        </is>
      </c>
      <c r="AN149" t="inlineStr">
        <is>
          <t>C.v</t>
        </is>
      </c>
      <c r="AO149" t="inlineStr">
        <is>
          <t>1</t>
        </is>
      </c>
      <c r="AP149" t="inlineStr">
        <is>
          <t>1</t>
        </is>
      </c>
      <c r="AQ149" t="inlineStr"/>
      <c r="AR149" t="inlineStr"/>
      <c r="AS149" t="inlineStr"/>
      <c r="AT149" t="inlineStr"/>
      <c r="AU149" t="inlineStr">
        <is>
          <t>---</t>
        </is>
      </c>
      <c r="AV149" t="inlineStr">
        <is>
          <t>---</t>
        </is>
      </c>
      <c r="AW149" t="inlineStr">
        <is>
          <t>---</t>
        </is>
      </c>
      <c r="AX149" t="inlineStr">
        <is>
          <t>---</t>
        </is>
      </c>
      <c r="AY149" t="inlineStr">
        <is>
          <t>---</t>
        </is>
      </c>
      <c r="AZ149" t="inlineStr">
        <is>
          <t>---</t>
        </is>
      </c>
      <c r="BA149" t="inlineStr">
        <is>
          <t>f07b225bd77c4209bd818ee1cd8e3648</t>
        </is>
      </c>
      <c r="BB149" t="inlineStr">
        <is>
          <t>http://openrosa.org/formdesigner/0B48E039-1E80-49A7-AC24-732B6E788E39</t>
        </is>
      </c>
      <c r="BC149" t="inlineStr">
        <is>
          <t>Ration et autres visites</t>
        </is>
      </c>
      <c r="BD149" t="inlineStr">
        <is>
          <t>CommCare Android, version "2.54.1"(467561). App v15929. CommCare Version 2.54.1. Build 467561, built on: 2024-10-25</t>
        </is>
      </c>
      <c r="BE149" t="inlineStr">
        <is>
          <t>commcare_4563efbb-0edf-4089-abcd-f064b9d0d441</t>
        </is>
      </c>
      <c r="BF149" t="inlineStr">
        <is>
          <t>18.537871 -72.4094876 41.48 6.43</t>
        </is>
      </c>
      <c r="BG149" t="inlineStr">
        <is>
          <t>f13d8149fc6d39ebe86af18272310ff9</t>
        </is>
      </c>
      <c r="BH149" t="inlineStr">
        <is>
          <t>30258f4a77704b55a9a2714350441cbb</t>
        </is>
      </c>
      <c r="BI149" t="inlineStr">
        <is>
          <t>15246</t>
        </is>
      </c>
      <c r="BJ149" t="inlineStr">
        <is>
          <t>XFormInstance</t>
        </is>
      </c>
      <c r="BK149" t="inlineStr">
        <is>
          <t>4fe5224ecf6b11efbcf385606e6ffa00</t>
        </is>
      </c>
      <c r="BL149" t="b">
        <v>0</v>
      </c>
      <c r="BM149" t="inlineStr">
        <is>
          <t>---</t>
        </is>
      </c>
      <c r="BN149" t="inlineStr">
        <is>
          <t>200.113.248.112</t>
        </is>
      </c>
      <c r="BO149" t="inlineStr">
        <is>
          <t>Paul Ervens Logiste</t>
        </is>
      </c>
    </row>
    <row r="150">
      <c r="A150" t="inlineStr">
        <is>
          <t>148</t>
        </is>
      </c>
      <c r="B150" t="inlineStr">
        <is>
          <t>78bace17-fc07-4e9b-b3e1-3dcc35a91067</t>
        </is>
      </c>
      <c r="C150" t="inlineStr">
        <is>
          <t>2025-01-13</t>
        </is>
      </c>
      <c r="D150" t="inlineStr">
        <is>
          <t>3</t>
        </is>
      </c>
      <c r="E150" t="inlineStr">
        <is>
          <t>---</t>
        </is>
      </c>
      <c r="F150" t="inlineStr">
        <is>
          <t>1</t>
        </is>
      </c>
      <c r="G150" t="inlineStr">
        <is>
          <t>---</t>
        </is>
      </c>
      <c r="H150" t="inlineStr">
        <is>
          <t>1</t>
        </is>
      </c>
      <c r="I150" t="inlineStr">
        <is>
          <t>1</t>
        </is>
      </c>
      <c r="J150" t="inlineStr"/>
      <c r="K150" t="inlineStr">
        <is>
          <t>---</t>
        </is>
      </c>
      <c r="L150" t="inlineStr">
        <is>
          <t>---</t>
        </is>
      </c>
      <c r="M150" t="inlineStr">
        <is>
          <t>---</t>
        </is>
      </c>
      <c r="N150" t="inlineStr">
        <is>
          <t>---</t>
        </is>
      </c>
      <c r="O150" t="inlineStr">
        <is>
          <t>---</t>
        </is>
      </c>
      <c r="P150" t="inlineStr">
        <is>
          <t>---</t>
        </is>
      </c>
      <c r="Q150" t="inlineStr">
        <is>
          <t>---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PAP/OBCG/ST00205</t>
        </is>
      </c>
      <c r="Y150" t="inlineStr">
        <is>
          <t>PAP/OBCG/ST00205</t>
        </is>
      </c>
      <c r="Z150" t="inlineStr">
        <is>
          <t>2025-01-14 17:44:10</t>
        </is>
      </c>
      <c r="AA150" t="inlineStr">
        <is>
          <t>2025-01-14 17:43:58</t>
        </is>
      </c>
      <c r="AB150" t="inlineStr">
        <is>
          <t>2edina</t>
        </is>
      </c>
      <c r="AC150" t="inlineStr">
        <is>
          <t>2025-01-14 17:44:15</t>
        </is>
      </c>
      <c r="AD150" s="1" t="inlineStr">
        <is>
          <t>https://www.commcarehq.org/a/caris-test/reports/form_data/78bace17-fc07-4e9b-b3e1-3dcc35a91067/</t>
        </is>
      </c>
      <c r="AE150" t="inlineStr">
        <is>
          <t>---</t>
        </is>
      </c>
      <c r="AF150" t="inlineStr">
        <is>
          <t>3c5a623af057e23a32ae4000_32342</t>
        </is>
      </c>
      <c r="AG150" t="inlineStr">
        <is>
          <t>OK</t>
        </is>
      </c>
      <c r="AH150" t="inlineStr">
        <is>
          <t>2025-01-14 17:44:10</t>
        </is>
      </c>
      <c r="AI150" t="inlineStr">
        <is>
          <t>f07b225bd77c4209bd818ee1cd8e3648</t>
        </is>
      </c>
      <c r="AJ150" t="inlineStr">
        <is>
          <t>2025-01-13</t>
        </is>
      </c>
      <c r="AK150" t="inlineStr">
        <is>
          <t>3</t>
        </is>
      </c>
      <c r="AL150" t="inlineStr">
        <is>
          <t>---</t>
        </is>
      </c>
      <c r="AM150" t="inlineStr">
        <is>
          <t>1</t>
        </is>
      </c>
      <c r="AN150" t="inlineStr">
        <is>
          <t>---</t>
        </is>
      </c>
      <c r="AO150" t="inlineStr">
        <is>
          <t>1</t>
        </is>
      </c>
      <c r="AP150" t="inlineStr">
        <is>
          <t>1</t>
        </is>
      </c>
      <c r="AQ150" t="inlineStr"/>
      <c r="AR150" t="inlineStr"/>
      <c r="AS150" t="inlineStr"/>
      <c r="AT150" t="inlineStr"/>
      <c r="AU150" t="inlineStr">
        <is>
          <t>---</t>
        </is>
      </c>
      <c r="AV150" t="inlineStr">
        <is>
          <t>---</t>
        </is>
      </c>
      <c r="AW150" t="inlineStr">
        <is>
          <t>---</t>
        </is>
      </c>
      <c r="AX150" t="inlineStr">
        <is>
          <t>---</t>
        </is>
      </c>
      <c r="AY150" t="inlineStr">
        <is>
          <t>---</t>
        </is>
      </c>
      <c r="AZ150" t="inlineStr">
        <is>
          <t>---</t>
        </is>
      </c>
      <c r="BA150" t="inlineStr">
        <is>
          <t>f07b225bd77c4209bd818ee1cd8e3648</t>
        </is>
      </c>
      <c r="BB150" t="inlineStr">
        <is>
          <t>http://openrosa.org/formdesigner/0B48E039-1E80-49A7-AC24-732B6E788E39</t>
        </is>
      </c>
      <c r="BC150" t="inlineStr">
        <is>
          <t>Ration et autres visites</t>
        </is>
      </c>
      <c r="BD150" t="inlineStr">
        <is>
          <t>CommCare Android, version "2.54.1"(467561). App v15929. CommCare Version 2.54.1. Build 467561, built on: 2024-10-25</t>
        </is>
      </c>
      <c r="BE150" t="inlineStr">
        <is>
          <t>commcare_4563efbb-0edf-4089-abcd-f064b9d0d441</t>
        </is>
      </c>
      <c r="BF150" t="inlineStr">
        <is>
          <t>18.5378686 -72.4094501 32.29 5.89</t>
        </is>
      </c>
      <c r="BG150" t="inlineStr">
        <is>
          <t>f13d8149fc6d39ebe86af18272310ff9</t>
        </is>
      </c>
      <c r="BH150" t="inlineStr">
        <is>
          <t>30258f4a77704b55a9a2714350441cbb</t>
        </is>
      </c>
      <c r="BI150" t="inlineStr">
        <is>
          <t>15246</t>
        </is>
      </c>
      <c r="BJ150" t="inlineStr">
        <is>
          <t>XFormInstance</t>
        </is>
      </c>
      <c r="BK150" t="inlineStr">
        <is>
          <t>4fe5224ecf6b11efbcf385606e6ffa00</t>
        </is>
      </c>
      <c r="BL150" t="b">
        <v>0</v>
      </c>
      <c r="BM150" t="inlineStr">
        <is>
          <t>---</t>
        </is>
      </c>
      <c r="BN150" t="inlineStr">
        <is>
          <t>200.113.248.112</t>
        </is>
      </c>
      <c r="BO150" t="inlineStr">
        <is>
          <t>Frantzo Noel</t>
        </is>
      </c>
    </row>
    <row r="151">
      <c r="A151" t="inlineStr">
        <is>
          <t>149</t>
        </is>
      </c>
      <c r="B151" t="inlineStr">
        <is>
          <t>018b62d8-196d-4987-8ddd-e5c9e71dc35e</t>
        </is>
      </c>
      <c r="C151" t="inlineStr">
        <is>
          <t>2025-01-13</t>
        </is>
      </c>
      <c r="D151" t="inlineStr">
        <is>
          <t>3</t>
        </is>
      </c>
      <c r="E151" t="inlineStr">
        <is>
          <t>---</t>
        </is>
      </c>
      <c r="F151" t="inlineStr">
        <is>
          <t>1</t>
        </is>
      </c>
      <c r="G151" t="inlineStr">
        <is>
          <t>---</t>
        </is>
      </c>
      <c r="H151" t="inlineStr">
        <is>
          <t>1</t>
        </is>
      </c>
      <c r="I151" t="inlineStr">
        <is>
          <t>1</t>
        </is>
      </c>
      <c r="J151" t="inlineStr"/>
      <c r="K151" t="inlineStr">
        <is>
          <t>---</t>
        </is>
      </c>
      <c r="L151" t="inlineStr">
        <is>
          <t>---</t>
        </is>
      </c>
      <c r="M151" t="inlineStr">
        <is>
          <t>---</t>
        </is>
      </c>
      <c r="N151" t="inlineStr">
        <is>
          <t>---</t>
        </is>
      </c>
      <c r="O151" t="inlineStr">
        <is>
          <t>---</t>
        </is>
      </c>
      <c r="P151" t="inlineStr">
        <is>
          <t>---</t>
        </is>
      </c>
      <c r="Q151" t="inlineStr">
        <is>
          <t>---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PAP/OBCG/ST00572</t>
        </is>
      </c>
      <c r="Y151" t="inlineStr">
        <is>
          <t>PAP/OBCG/ST00572</t>
        </is>
      </c>
      <c r="Z151" t="inlineStr">
        <is>
          <t>2025-01-14 17:44:52</t>
        </is>
      </c>
      <c r="AA151" t="inlineStr">
        <is>
          <t>2025-01-14 17:44:24</t>
        </is>
      </c>
      <c r="AB151" t="inlineStr">
        <is>
          <t>2edina</t>
        </is>
      </c>
      <c r="AC151" t="inlineStr">
        <is>
          <t>2025-01-14 17:44:57</t>
        </is>
      </c>
      <c r="AD151" s="1" t="inlineStr">
        <is>
          <t>https://www.commcarehq.org/a/caris-test/reports/form_data/018b62d8-196d-4987-8ddd-e5c9e71dc35e/</t>
        </is>
      </c>
      <c r="AE151" t="inlineStr">
        <is>
          <t>---</t>
        </is>
      </c>
      <c r="AF151" t="inlineStr">
        <is>
          <t>3c5a623af057e23a32ae4000_46380</t>
        </is>
      </c>
      <c r="AG151" t="inlineStr">
        <is>
          <t>OK</t>
        </is>
      </c>
      <c r="AH151" t="inlineStr">
        <is>
          <t>2025-01-14 17:44:52</t>
        </is>
      </c>
      <c r="AI151" t="inlineStr">
        <is>
          <t>f07b225bd77c4209bd818ee1cd8e3648</t>
        </is>
      </c>
      <c r="AJ151" t="inlineStr">
        <is>
          <t>2025-01-13</t>
        </is>
      </c>
      <c r="AK151" t="inlineStr">
        <is>
          <t>3</t>
        </is>
      </c>
      <c r="AL151" t="inlineStr">
        <is>
          <t>---</t>
        </is>
      </c>
      <c r="AM151" t="inlineStr">
        <is>
          <t>1</t>
        </is>
      </c>
      <c r="AN151" t="inlineStr">
        <is>
          <t>---</t>
        </is>
      </c>
      <c r="AO151" t="inlineStr">
        <is>
          <t>1</t>
        </is>
      </c>
      <c r="AP151" t="inlineStr">
        <is>
          <t>1</t>
        </is>
      </c>
      <c r="AQ151" t="inlineStr"/>
      <c r="AR151" t="inlineStr"/>
      <c r="AS151" t="inlineStr"/>
      <c r="AT151" t="inlineStr"/>
      <c r="AU151" t="inlineStr">
        <is>
          <t>---</t>
        </is>
      </c>
      <c r="AV151" t="inlineStr">
        <is>
          <t>---</t>
        </is>
      </c>
      <c r="AW151" t="inlineStr">
        <is>
          <t>---</t>
        </is>
      </c>
      <c r="AX151" t="inlineStr">
        <is>
          <t>---</t>
        </is>
      </c>
      <c r="AY151" t="inlineStr">
        <is>
          <t>---</t>
        </is>
      </c>
      <c r="AZ151" t="inlineStr">
        <is>
          <t>---</t>
        </is>
      </c>
      <c r="BA151" t="inlineStr">
        <is>
          <t>f07b225bd77c4209bd818ee1cd8e3648</t>
        </is>
      </c>
      <c r="BB151" t="inlineStr">
        <is>
          <t>http://openrosa.org/formdesigner/0B48E039-1E80-49A7-AC24-732B6E788E39</t>
        </is>
      </c>
      <c r="BC151" t="inlineStr">
        <is>
          <t>Ration et autres visites</t>
        </is>
      </c>
      <c r="BD151" t="inlineStr">
        <is>
          <t>CommCare Android, version "2.54.1"(467561). App v15929. CommCare Version 2.54.1. Build 467561, built on: 2024-10-25</t>
        </is>
      </c>
      <c r="BE151" t="inlineStr">
        <is>
          <t>commcare_4563efbb-0edf-4089-abcd-f064b9d0d441</t>
        </is>
      </c>
      <c r="BF151" t="inlineStr">
        <is>
          <t>18.5378626 -72.4094523 32.2 9.31</t>
        </is>
      </c>
      <c r="BG151" t="inlineStr">
        <is>
          <t>f13d8149fc6d39ebe86af18272310ff9</t>
        </is>
      </c>
      <c r="BH151" t="inlineStr">
        <is>
          <t>30258f4a77704b55a9a2714350441cbb</t>
        </is>
      </c>
      <c r="BI151" t="inlineStr">
        <is>
          <t>15246</t>
        </is>
      </c>
      <c r="BJ151" t="inlineStr">
        <is>
          <t>XFormInstance</t>
        </is>
      </c>
      <c r="BK151" t="inlineStr">
        <is>
          <t>4fe5224ecf6b11efbcf385606e6ffa00</t>
        </is>
      </c>
      <c r="BL151" t="b">
        <v>0</v>
      </c>
      <c r="BM151" t="inlineStr">
        <is>
          <t>---</t>
        </is>
      </c>
      <c r="BN151" t="inlineStr">
        <is>
          <t>200.113.248.112</t>
        </is>
      </c>
      <c r="BO151" t="inlineStr">
        <is>
          <t>Jefter Civil</t>
        </is>
      </c>
    </row>
    <row r="152">
      <c r="A152" t="inlineStr">
        <is>
          <t>150</t>
        </is>
      </c>
      <c r="B152" t="inlineStr">
        <is>
          <t>54e07305-5fde-4d38-b110-8619ceda07eb</t>
        </is>
      </c>
      <c r="C152" t="inlineStr">
        <is>
          <t>2025-01-14</t>
        </is>
      </c>
      <c r="D152" t="inlineStr">
        <is>
          <t>3 4</t>
        </is>
      </c>
      <c r="E152" t="inlineStr">
        <is>
          <t>visite adherence</t>
        </is>
      </c>
      <c r="F152" t="inlineStr">
        <is>
          <t>0</t>
        </is>
      </c>
      <c r="G152" t="inlineStr">
        <is>
          <t>---</t>
        </is>
      </c>
      <c r="H152" t="inlineStr">
        <is>
          <t>0</t>
        </is>
      </c>
      <c r="I152" t="inlineStr">
        <is>
          <t>0</t>
        </is>
      </c>
      <c r="J152" t="inlineStr">
        <is>
          <t>---</t>
        </is>
      </c>
      <c r="K152" t="inlineStr">
        <is>
          <t>---</t>
        </is>
      </c>
      <c r="L152" t="inlineStr">
        <is>
          <t>---</t>
        </is>
      </c>
      <c r="M152" t="inlineStr">
        <is>
          <t>---</t>
        </is>
      </c>
      <c r="N152" t="inlineStr">
        <is>
          <t>---</t>
        </is>
      </c>
      <c r="O152" t="inlineStr">
        <is>
          <t>---</t>
        </is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inlineStr"/>
      <c r="X152" t="inlineStr">
        <is>
          <t>MOR/CMSM/ST00350</t>
        </is>
      </c>
      <c r="Y152" t="inlineStr">
        <is>
          <t>MOR/CMSM/ST00350</t>
        </is>
      </c>
      <c r="Z152" t="inlineStr">
        <is>
          <t>2025-01-14 18:33:01</t>
        </is>
      </c>
      <c r="AA152" t="inlineStr">
        <is>
          <t>2025-01-14 18:32:11</t>
        </is>
      </c>
      <c r="AB152" t="inlineStr">
        <is>
          <t>1evana</t>
        </is>
      </c>
      <c r="AC152" t="inlineStr">
        <is>
          <t>2025-01-14 18:34:17</t>
        </is>
      </c>
      <c r="AD152" s="1" t="inlineStr">
        <is>
          <t>https://www.commcarehq.org/a/caris-test/reports/form_data/54e07305-5fde-4d38-b110-8619ceda07eb/</t>
        </is>
      </c>
      <c r="AE152" t="inlineStr">
        <is>
          <t>---</t>
        </is>
      </c>
      <c r="AF152" t="inlineStr">
        <is>
          <t>3c5a623af057e23a32ae4000_50613</t>
        </is>
      </c>
      <c r="AG152" t="inlineStr">
        <is>
          <t>OK</t>
        </is>
      </c>
      <c r="AH152" t="inlineStr">
        <is>
          <t>2025-01-14 18:33:01</t>
        </is>
      </c>
      <c r="AI152" t="inlineStr">
        <is>
          <t>675a66fd8f8f48fd178738cd11c8c9b2</t>
        </is>
      </c>
      <c r="AJ152" t="inlineStr">
        <is>
          <t>2025-01-14</t>
        </is>
      </c>
      <c r="AK152" t="inlineStr">
        <is>
          <t>3 4</t>
        </is>
      </c>
      <c r="AL152" t="inlineStr">
        <is>
          <t>visite adherence</t>
        </is>
      </c>
      <c r="AM152" t="inlineStr">
        <is>
          <t>0</t>
        </is>
      </c>
      <c r="AN152" t="inlineStr">
        <is>
          <t>---</t>
        </is>
      </c>
      <c r="AO152" t="inlineStr">
        <is>
          <t>0</t>
        </is>
      </c>
      <c r="AP152" t="inlineStr">
        <is>
          <t>0</t>
        </is>
      </c>
      <c r="AQ152" t="inlineStr">
        <is>
          <t>---</t>
        </is>
      </c>
      <c r="AR152" t="inlineStr">
        <is>
          <t>---</t>
        </is>
      </c>
      <c r="AS152" t="inlineStr">
        <is>
          <t>---</t>
        </is>
      </c>
      <c r="AT152" t="inlineStr"/>
      <c r="AU152" t="inlineStr">
        <is>
          <t>---</t>
        </is>
      </c>
      <c r="AV152" t="inlineStr">
        <is>
          <t>---</t>
        </is>
      </c>
      <c r="AW152" t="inlineStr">
        <is>
          <t>---</t>
        </is>
      </c>
      <c r="AX152" t="inlineStr">
        <is>
          <t>---</t>
        </is>
      </c>
      <c r="AY152" t="inlineStr">
        <is>
          <t>---</t>
        </is>
      </c>
      <c r="AZ152" t="inlineStr">
        <is>
          <t>---</t>
        </is>
      </c>
      <c r="BA152" t="inlineStr">
        <is>
          <t>675a66fd8f8f48fd178738cd11c8c9b2</t>
        </is>
      </c>
      <c r="BB152" t="inlineStr">
        <is>
          <t>http://openrosa.org/formdesigner/0B48E039-1E80-49A7-AC24-732B6E788E39</t>
        </is>
      </c>
      <c r="BC152" t="inlineStr">
        <is>
          <t>Ration et autres visites</t>
        </is>
      </c>
      <c r="BD152" t="inlineStr">
        <is>
          <t>CommCare Android, version "2.54.1"(467561). App v15929. CommCare Version 2.54.1. Build 467561, built on: 2024-10-25</t>
        </is>
      </c>
      <c r="BE152" t="inlineStr">
        <is>
          <t>commcare_e1fe266d-14e3-4298-9699-21b818975650</t>
        </is>
      </c>
      <c r="BF152" t="inlineStr">
        <is>
          <t>19.4055963 -71.7785264 638.5 20.52</t>
        </is>
      </c>
      <c r="BG152" t="inlineStr">
        <is>
          <t>f13d8149fc6d39ebe86af18272310ff9</t>
        </is>
      </c>
      <c r="BH152" t="inlineStr">
        <is>
          <t>30258f4a77704b55a9a2714350441cbb</t>
        </is>
      </c>
      <c r="BI152" t="inlineStr">
        <is>
          <t>15246</t>
        </is>
      </c>
      <c r="BJ152" t="inlineStr">
        <is>
          <t>XFormInstance</t>
        </is>
      </c>
      <c r="BK152" t="inlineStr">
        <is>
          <t>cba9bfded2a511ef9cb6f399dbb46855</t>
        </is>
      </c>
      <c r="BL152" t="b">
        <v>0</v>
      </c>
      <c r="BM152" t="inlineStr">
        <is>
          <t>---</t>
        </is>
      </c>
      <c r="BN152" t="inlineStr">
        <is>
          <t>200.113.234.43</t>
        </is>
      </c>
      <c r="BO152" t="inlineStr">
        <is>
          <t>Juan Carlos Phanor</t>
        </is>
      </c>
    </row>
    <row r="153">
      <c r="A153" t="inlineStr">
        <is>
          <t>151</t>
        </is>
      </c>
      <c r="B153" t="inlineStr">
        <is>
          <t>762695c4-715c-4e53-87a8-155e61936a72</t>
        </is>
      </c>
      <c r="C153" t="inlineStr">
        <is>
          <t>2025-01-14</t>
        </is>
      </c>
      <c r="D153" t="inlineStr">
        <is>
          <t>3</t>
        </is>
      </c>
      <c r="E153" t="inlineStr">
        <is>
          <t>---</t>
        </is>
      </c>
      <c r="F153" t="inlineStr">
        <is>
          <t>0</t>
        </is>
      </c>
      <c r="G153" t="inlineStr">
        <is>
          <t>---</t>
        </is>
      </c>
      <c r="H153" t="inlineStr">
        <is>
          <t>1</t>
        </is>
      </c>
      <c r="I153" t="inlineStr">
        <is>
          <t>1</t>
        </is>
      </c>
      <c r="J153" t="inlineStr">
        <is>
          <t>1</t>
        </is>
      </c>
      <c r="K153" t="inlineStr">
        <is>
          <t>---</t>
        </is>
      </c>
      <c r="L153" t="inlineStr">
        <is>
          <t>---</t>
        </is>
      </c>
      <c r="M153" t="inlineStr">
        <is>
          <t>---</t>
        </is>
      </c>
      <c r="N153" t="inlineStr">
        <is>
          <t>---</t>
        </is>
      </c>
      <c r="O153" t="inlineStr">
        <is>
          <t>---</t>
        </is>
      </c>
      <c r="P153" t="inlineStr">
        <is>
          <t>---</t>
        </is>
      </c>
      <c r="Q153" t="inlineStr">
        <is>
          <t>---</t>
        </is>
      </c>
      <c r="R153" t="inlineStr"/>
      <c r="S153" t="inlineStr"/>
      <c r="T153" t="inlineStr"/>
      <c r="U153" t="inlineStr"/>
      <c r="V153" t="inlineStr"/>
      <c r="W153" t="inlineStr"/>
      <c r="X153" t="inlineStr">
        <is>
          <t>CAP/CALT/00034</t>
        </is>
      </c>
      <c r="Y153" t="inlineStr">
        <is>
          <t>CAP/CALT/00034</t>
        </is>
      </c>
      <c r="Z153" t="inlineStr">
        <is>
          <t>2025-01-14 17:25:36</t>
        </is>
      </c>
      <c r="AA153" t="inlineStr">
        <is>
          <t>2025-01-14 17:25:26</t>
        </is>
      </c>
      <c r="AB153" t="inlineStr">
        <is>
          <t>1irania</t>
        </is>
      </c>
      <c r="AC153" t="inlineStr">
        <is>
          <t>2025-01-15 12:11:05</t>
        </is>
      </c>
      <c r="AD153" s="1" t="inlineStr">
        <is>
          <t>https://www.commcarehq.org/a/caris-test/reports/form_data/762695c4-715c-4e53-87a8-155e61936a72/</t>
        </is>
      </c>
      <c r="AE153" t="inlineStr">
        <is>
          <t>---</t>
        </is>
      </c>
      <c r="AF153" t="inlineStr">
        <is>
          <t>3c5a623af057e23a32ae4000_20937</t>
        </is>
      </c>
      <c r="AG153" t="inlineStr">
        <is>
          <t>OK</t>
        </is>
      </c>
      <c r="AH153" t="inlineStr">
        <is>
          <t>2025-01-14 17:25:36</t>
        </is>
      </c>
      <c r="AI153" t="inlineStr">
        <is>
          <t>42a82b7de9e609ae71648670ad4c56aa</t>
        </is>
      </c>
      <c r="AJ153" t="inlineStr">
        <is>
          <t>2025-01-14</t>
        </is>
      </c>
      <c r="AK153" t="inlineStr">
        <is>
          <t>3</t>
        </is>
      </c>
      <c r="AL153" t="inlineStr">
        <is>
          <t>---</t>
        </is>
      </c>
      <c r="AM153" t="inlineStr">
        <is>
          <t>0</t>
        </is>
      </c>
      <c r="AN153" t="inlineStr">
        <is>
          <t>---</t>
        </is>
      </c>
      <c r="AO153" t="inlineStr">
        <is>
          <t>1</t>
        </is>
      </c>
      <c r="AP153" t="inlineStr">
        <is>
          <t>1</t>
        </is>
      </c>
      <c r="AQ153" t="inlineStr"/>
      <c r="AR153" t="inlineStr"/>
      <c r="AS153" t="inlineStr"/>
      <c r="AT153" t="inlineStr"/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inlineStr">
        <is>
          <t>---</t>
        </is>
      </c>
      <c r="BA153" t="inlineStr">
        <is>
          <t>42a82b7de9e609ae71648670ad4c56aa</t>
        </is>
      </c>
      <c r="BB153" t="inlineStr">
        <is>
          <t>http://openrosa.org/formdesigner/0B48E039-1E80-49A7-AC24-732B6E788E39</t>
        </is>
      </c>
      <c r="BC153" t="inlineStr">
        <is>
          <t>Ration et autres visites</t>
        </is>
      </c>
      <c r="BD153" t="inlineStr">
        <is>
          <t>CommCare Android, version "2.54.1"(467561). App v15929. CommCare Version 2.54.1. Build 467561, built on: 2024-10-25</t>
        </is>
      </c>
      <c r="BE153" t="inlineStr">
        <is>
          <t>commcare_6c8d6b29-ddee-4573-a4bf-ff173bbf52d8</t>
        </is>
      </c>
      <c r="BF153" t="inlineStr"/>
      <c r="BG153" t="inlineStr">
        <is>
          <t>f13d8149fc6d39ebe86af18272310ff9</t>
        </is>
      </c>
      <c r="BH153" t="inlineStr">
        <is>
          <t>30258f4a77704b55a9a2714350441cbb</t>
        </is>
      </c>
      <c r="BI153" t="inlineStr">
        <is>
          <t>15246</t>
        </is>
      </c>
      <c r="BJ153" t="inlineStr">
        <is>
          <t>XFormInstance</t>
        </is>
      </c>
      <c r="BK153" t="inlineStr">
        <is>
          <t>95f7bff2d28d11ef9cb2f399dbb46855</t>
        </is>
      </c>
      <c r="BL153" t="b">
        <v>0</v>
      </c>
      <c r="BM153" t="inlineStr">
        <is>
          <t>---</t>
        </is>
      </c>
      <c r="BN153" t="inlineStr">
        <is>
          <t>200.113.230.126</t>
        </is>
      </c>
      <c r="BO153" t="inlineStr">
        <is>
          <t>Ginalson Nacius</t>
        </is>
      </c>
    </row>
    <row r="154">
      <c r="A154" t="inlineStr">
        <is>
          <t>152</t>
        </is>
      </c>
      <c r="B154" t="inlineStr">
        <is>
          <t>6568ed95-9446-4c75-91c1-9cbe5e26045d</t>
        </is>
      </c>
      <c r="C154" t="inlineStr">
        <is>
          <t>2025-01-15</t>
        </is>
      </c>
      <c r="D154" t="inlineStr">
        <is>
          <t>4</t>
        </is>
      </c>
      <c r="E154" t="inlineStr">
        <is>
          <t>Voir si tout va bien.</t>
        </is>
      </c>
      <c r="F154" t="inlineStr">
        <is>
          <t>0</t>
        </is>
      </c>
      <c r="G154" t="inlineStr">
        <is>
          <t>.</t>
        </is>
      </c>
      <c r="H154" t="inlineStr">
        <is>
          <t>1</t>
        </is>
      </c>
      <c r="I154" t="inlineStr">
        <is>
          <t>0</t>
        </is>
      </c>
      <c r="J154" t="inlineStr">
        <is>
          <t>---</t>
        </is>
      </c>
      <c r="K154" t="inlineStr">
        <is>
          <t>---</t>
        </is>
      </c>
      <c r="L154" t="inlineStr">
        <is>
          <t>---</t>
        </is>
      </c>
      <c r="M154" t="inlineStr">
        <is>
          <t>---</t>
        </is>
      </c>
      <c r="N154" t="inlineStr">
        <is>
          <t>---</t>
        </is>
      </c>
      <c r="O154" t="inlineStr">
        <is>
          <t>---</t>
        </is>
      </c>
      <c r="P154" t="inlineStr">
        <is>
          <t>---</t>
        </is>
      </c>
      <c r="Q154" t="inlineStr">
        <is>
          <t>---</t>
        </is>
      </c>
      <c r="R154" t="inlineStr">
        <is>
          <t>---</t>
        </is>
      </c>
      <c r="S154" t="inlineStr">
        <is>
          <t>---</t>
        </is>
      </c>
      <c r="T154" t="inlineStr">
        <is>
          <t>---</t>
        </is>
      </c>
      <c r="U154" t="inlineStr">
        <is>
          <t>---</t>
        </is>
      </c>
      <c r="V154" t="inlineStr">
        <is>
          <t>---</t>
        </is>
      </c>
      <c r="W154" t="inlineStr">
        <is>
          <t>18.5093183 -72.29326 423.5 717.04</t>
        </is>
      </c>
      <c r="X154" t="inlineStr">
        <is>
          <t>PAP/HOCH/ST00524</t>
        </is>
      </c>
      <c r="Y154" t="inlineStr">
        <is>
          <t>PAP/HOCH/ST00524</t>
        </is>
      </c>
      <c r="Z154" t="inlineStr">
        <is>
          <t>2025-01-15 14:36:26</t>
        </is>
      </c>
      <c r="AA154" t="inlineStr">
        <is>
          <t>2025-01-15 14:35:36</t>
        </is>
      </c>
      <c r="AB154" t="inlineStr">
        <is>
          <t>2paulette</t>
        </is>
      </c>
      <c r="AC154" t="inlineStr">
        <is>
          <t>2025-01-15 14:36:28</t>
        </is>
      </c>
      <c r="AD154" s="1" t="inlineStr">
        <is>
          <t>https://www.commcarehq.org/a/caris-test/reports/form_data/6568ed95-9446-4c75-91c1-9cbe5e26045d/</t>
        </is>
      </c>
      <c r="AE154" t="inlineStr">
        <is>
          <t>---</t>
        </is>
      </c>
      <c r="AF154" t="inlineStr">
        <is>
          <t>3c5a623af057e23a32ae4000_194610</t>
        </is>
      </c>
      <c r="AG154" t="inlineStr">
        <is>
          <t>---</t>
        </is>
      </c>
      <c r="AH154" t="inlineStr">
        <is>
          <t>2025-01-15 14:36:26</t>
        </is>
      </c>
      <c r="AI154" t="inlineStr">
        <is>
          <t>e219d21e6ff4490790269c5de8767b64</t>
        </is>
      </c>
      <c r="AJ154" t="inlineStr">
        <is>
          <t>2025-01-15</t>
        </is>
      </c>
      <c r="AK154" t="inlineStr">
        <is>
          <t>4</t>
        </is>
      </c>
      <c r="AL154" t="inlineStr">
        <is>
          <t>Voir si tout va bien.</t>
        </is>
      </c>
      <c r="AM154" t="inlineStr">
        <is>
          <t>0</t>
        </is>
      </c>
      <c r="AN154" t="inlineStr">
        <is>
          <t>.</t>
        </is>
      </c>
      <c r="AO154" t="inlineStr">
        <is>
          <t>1</t>
        </is>
      </c>
      <c r="AP154" t="inlineStr">
        <is>
          <t>0</t>
        </is>
      </c>
      <c r="AQ154" t="inlineStr">
        <is>
          <t>---</t>
        </is>
      </c>
      <c r="AR154" t="inlineStr">
        <is>
          <t>---</t>
        </is>
      </c>
      <c r="AS154" t="inlineStr">
        <is>
          <t>---</t>
        </is>
      </c>
      <c r="AT154" t="inlineStr">
        <is>
          <t>18.5093183 -72.29326 423.5 717.04</t>
        </is>
      </c>
      <c r="AU154" t="inlineStr">
        <is>
          <t>---</t>
        </is>
      </c>
      <c r="AV154" t="inlineStr">
        <is>
          <t>---</t>
        </is>
      </c>
      <c r="AW154" t="inlineStr">
        <is>
          <t>---</t>
        </is>
      </c>
      <c r="AX154" t="inlineStr">
        <is>
          <t>---</t>
        </is>
      </c>
      <c r="AY154" t="inlineStr">
        <is>
          <t>---</t>
        </is>
      </c>
      <c r="AZ154" t="inlineStr">
        <is>
          <t>---</t>
        </is>
      </c>
      <c r="BA154" t="inlineStr">
        <is>
          <t>e219d21e6ff4490790269c5de8767b64</t>
        </is>
      </c>
      <c r="BB154" t="inlineStr">
        <is>
          <t>http://openrosa.org/formdesigner/0B48E039-1E80-49A7-AC24-732B6E788E39</t>
        </is>
      </c>
      <c r="BC154" t="inlineStr">
        <is>
          <t>Ration et autres visites</t>
        </is>
      </c>
      <c r="BD154" t="inlineStr">
        <is>
          <t>CommCare Android, version "2.54.1"(467561). App v15929. CommCare Version 2.54.1. Build 467561, built on: 2024-10-25</t>
        </is>
      </c>
      <c r="BE154" t="inlineStr">
        <is>
          <t>commcare_128eeb89-2b69-45ca-a0c0-a60a042eb53e</t>
        </is>
      </c>
      <c r="BF154" t="inlineStr">
        <is>
          <t>18.5093183 -72.29326 423.5 9.9</t>
        </is>
      </c>
      <c r="BG154" t="inlineStr">
        <is>
          <t>f13d8149fc6d39ebe86af18272310ff9</t>
        </is>
      </c>
      <c r="BH154" t="inlineStr">
        <is>
          <t>30258f4a77704b55a9a2714350441cbb</t>
        </is>
      </c>
      <c r="BI154" t="inlineStr">
        <is>
          <t>15246</t>
        </is>
      </c>
      <c r="BJ154" t="inlineStr">
        <is>
          <t>XFormInstance</t>
        </is>
      </c>
      <c r="BK154" t="inlineStr">
        <is>
          <t>ed43d3d2d34a11ef9cc3f399dbb46855</t>
        </is>
      </c>
      <c r="BL154" t="b">
        <v>0</v>
      </c>
      <c r="BM154" t="inlineStr">
        <is>
          <t>---</t>
        </is>
      </c>
      <c r="BN154" t="inlineStr">
        <is>
          <t>200.113.253.14</t>
        </is>
      </c>
      <c r="BO154" t="inlineStr">
        <is>
          <t>Lequestre Pierre Louis</t>
        </is>
      </c>
    </row>
    <row r="155">
      <c r="A155" t="inlineStr">
        <is>
          <t>153</t>
        </is>
      </c>
      <c r="B155" t="inlineStr">
        <is>
          <t>a59818f6-e51d-4892-b414-4c7677b32e67</t>
        </is>
      </c>
      <c r="C155" t="inlineStr">
        <is>
          <t>2025-01-15</t>
        </is>
      </c>
      <c r="D155" t="inlineStr">
        <is>
          <t>4</t>
        </is>
      </c>
      <c r="E155" t="inlineStr">
        <is>
          <t>Savoir comment elle va</t>
        </is>
      </c>
      <c r="F155" t="inlineStr">
        <is>
          <t>1</t>
        </is>
      </c>
      <c r="G155" t="inlineStr">
        <is>
          <t>.</t>
        </is>
      </c>
      <c r="H155" t="inlineStr">
        <is>
          <t>1</t>
        </is>
      </c>
      <c r="I155" t="inlineStr">
        <is>
          <t>0</t>
        </is>
      </c>
      <c r="J155" t="inlineStr">
        <is>
          <t>---</t>
        </is>
      </c>
      <c r="K155" t="inlineStr">
        <is>
          <t>---</t>
        </is>
      </c>
      <c r="L155" t="inlineStr">
        <is>
          <t>---</t>
        </is>
      </c>
      <c r="M155" t="inlineStr">
        <is>
          <t>---</t>
        </is>
      </c>
      <c r="N155" t="inlineStr">
        <is>
          <t>---</t>
        </is>
      </c>
      <c r="O155" t="inlineStr">
        <is>
          <t>---</t>
        </is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inlineStr">
        <is>
          <t>18.5100858 -72.2935883 415.7 4.98</t>
        </is>
      </c>
      <c r="X155" t="inlineStr">
        <is>
          <t>PAP/HOCH/ST00496</t>
        </is>
      </c>
      <c r="Y155" t="inlineStr">
        <is>
          <t>PAP/HOCH/ST00496</t>
        </is>
      </c>
      <c r="Z155" t="inlineStr">
        <is>
          <t>2025-01-15 14:45:07</t>
        </is>
      </c>
      <c r="AA155" t="inlineStr">
        <is>
          <t>2025-01-15 14:39:43</t>
        </is>
      </c>
      <c r="AB155" t="inlineStr">
        <is>
          <t>2paulette</t>
        </is>
      </c>
      <c r="AC155" t="inlineStr">
        <is>
          <t>2025-01-15 14:45:08</t>
        </is>
      </c>
      <c r="AD155" s="1" t="inlineStr">
        <is>
          <t>https://www.commcarehq.org/a/caris-test/reports/form_data/a59818f6-e51d-4892-b414-4c7677b32e67/</t>
        </is>
      </c>
      <c r="AE155" t="inlineStr">
        <is>
          <t>---</t>
        </is>
      </c>
      <c r="AF155" t="inlineStr">
        <is>
          <t>3c5a623af057e23a32ae4000_190539</t>
        </is>
      </c>
      <c r="AG155" t="inlineStr">
        <is>
          <t>---</t>
        </is>
      </c>
      <c r="AH155" t="inlineStr">
        <is>
          <t>2025-01-15 14:45:07</t>
        </is>
      </c>
      <c r="AI155" t="inlineStr">
        <is>
          <t>e219d21e6ff4490790269c5de8767b64</t>
        </is>
      </c>
      <c r="AJ155" t="inlineStr">
        <is>
          <t>2025-01-15</t>
        </is>
      </c>
      <c r="AK155" t="inlineStr">
        <is>
          <t>4</t>
        </is>
      </c>
      <c r="AL155" t="inlineStr">
        <is>
          <t>Savoir comment elle va</t>
        </is>
      </c>
      <c r="AM155" t="inlineStr">
        <is>
          <t>1</t>
        </is>
      </c>
      <c r="AN155" t="inlineStr">
        <is>
          <t>.</t>
        </is>
      </c>
      <c r="AO155" t="inlineStr">
        <is>
          <t>1</t>
        </is>
      </c>
      <c r="AP155" t="inlineStr">
        <is>
          <t>0</t>
        </is>
      </c>
      <c r="AQ155" t="inlineStr">
        <is>
          <t>---</t>
        </is>
      </c>
      <c r="AR155" t="inlineStr">
        <is>
          <t>---</t>
        </is>
      </c>
      <c r="AS155" t="inlineStr">
        <is>
          <t>---</t>
        </is>
      </c>
      <c r="AT155" t="inlineStr">
        <is>
          <t>18.5100858 -72.2935883 415.7 4.98</t>
        </is>
      </c>
      <c r="AU155" t="inlineStr">
        <is>
          <t>---</t>
        </is>
      </c>
      <c r="AV155" t="inlineStr">
        <is>
          <t>---</t>
        </is>
      </c>
      <c r="AW155" t="inlineStr">
        <is>
          <t>---</t>
        </is>
      </c>
      <c r="AX155" t="inlineStr">
        <is>
          <t>---</t>
        </is>
      </c>
      <c r="AY155" t="inlineStr">
        <is>
          <t>---</t>
        </is>
      </c>
      <c r="AZ155" t="inlineStr">
        <is>
          <t>---</t>
        </is>
      </c>
      <c r="BA155" t="inlineStr">
        <is>
          <t>e219d21e6ff4490790269c5de8767b64</t>
        </is>
      </c>
      <c r="BB155" t="inlineStr">
        <is>
          <t>http://openrosa.org/formdesigner/0B48E039-1E80-49A7-AC24-732B6E788E39</t>
        </is>
      </c>
      <c r="BC155" t="inlineStr">
        <is>
          <t>Ration et autres visites</t>
        </is>
      </c>
      <c r="BD155" t="inlineStr">
        <is>
          <t>CommCare Android, version "2.54.1"(467561). App v15929. CommCare Version 2.54.1. Build 467561, built on: 2024-10-25</t>
        </is>
      </c>
      <c r="BE155" t="inlineStr">
        <is>
          <t>commcare_128eeb89-2b69-45ca-a0c0-a60a042eb53e</t>
        </is>
      </c>
      <c r="BF155" t="inlineStr">
        <is>
          <t>18.5091831 -72.2932813 415.7 9.65</t>
        </is>
      </c>
      <c r="BG155" t="inlineStr">
        <is>
          <t>f13d8149fc6d39ebe86af18272310ff9</t>
        </is>
      </c>
      <c r="BH155" t="inlineStr">
        <is>
          <t>30258f4a77704b55a9a2714350441cbb</t>
        </is>
      </c>
      <c r="BI155" t="inlineStr">
        <is>
          <t>15246</t>
        </is>
      </c>
      <c r="BJ155" t="inlineStr">
        <is>
          <t>XFormInstance</t>
        </is>
      </c>
      <c r="BK155" t="inlineStr">
        <is>
          <t>ed43d3d2d34a11ef9cc3f399dbb46855</t>
        </is>
      </c>
      <c r="BL155" t="b">
        <v>0</v>
      </c>
      <c r="BM155" t="inlineStr">
        <is>
          <t>---</t>
        </is>
      </c>
      <c r="BN155" t="inlineStr">
        <is>
          <t>200.113.253.14</t>
        </is>
      </c>
      <c r="BO155" t="inlineStr">
        <is>
          <t>---</t>
        </is>
      </c>
    </row>
    <row r="156">
      <c r="A156" t="inlineStr">
        <is>
          <t>154</t>
        </is>
      </c>
      <c r="B156" t="inlineStr">
        <is>
          <t>90a7dd11-0a7b-420d-93c5-6a1f0d9dc8a5</t>
        </is>
      </c>
      <c r="C156" t="inlineStr">
        <is>
          <t>2025-01-15</t>
        </is>
      </c>
      <c r="D156" t="inlineStr">
        <is>
          <t>3</t>
        </is>
      </c>
      <c r="E156" t="inlineStr">
        <is>
          <t>---</t>
        </is>
      </c>
      <c r="F156" t="inlineStr">
        <is>
          <t>0</t>
        </is>
      </c>
      <c r="G156" t="inlineStr">
        <is>
          <t>---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---</t>
        </is>
      </c>
      <c r="L156" t="inlineStr">
        <is>
          <t>---</t>
        </is>
      </c>
      <c r="M156" t="inlineStr">
        <is>
          <t>---</t>
        </is>
      </c>
      <c r="N156" t="inlineStr">
        <is>
          <t>---</t>
        </is>
      </c>
      <c r="O156" t="inlineStr">
        <is>
          <t>---</t>
        </is>
      </c>
      <c r="P156" t="inlineStr">
        <is>
          <t>---</t>
        </is>
      </c>
      <c r="Q156" t="inlineStr">
        <is>
          <t>---</t>
        </is>
      </c>
      <c r="R156" t="inlineStr"/>
      <c r="S156" t="inlineStr"/>
      <c r="T156" t="inlineStr"/>
      <c r="U156" t="inlineStr"/>
      <c r="V156" t="inlineStr"/>
      <c r="W156" t="inlineStr"/>
      <c r="X156" t="inlineStr">
        <is>
          <t>LEG/HSCL/ST00915</t>
        </is>
      </c>
      <c r="Y156" t="inlineStr">
        <is>
          <t>LEG/HSCL/ST00915</t>
        </is>
      </c>
      <c r="Z156" t="inlineStr">
        <is>
          <t>2025-01-15 15:24:13</t>
        </is>
      </c>
      <c r="AA156" t="inlineStr">
        <is>
          <t>2025-01-15 15:23:37</t>
        </is>
      </c>
      <c r="AB156" t="inlineStr">
        <is>
          <t>2francesca</t>
        </is>
      </c>
      <c r="AC156" t="inlineStr">
        <is>
          <t>2025-01-15 16:32:14</t>
        </is>
      </c>
      <c r="AD156" s="1" t="inlineStr">
        <is>
          <t>https://www.commcarehq.org/a/caris-test/reports/form_data/90a7dd11-0a7b-420d-93c5-6a1f0d9dc8a5/</t>
        </is>
      </c>
      <c r="AE156" t="inlineStr">
        <is>
          <t>---</t>
        </is>
      </c>
      <c r="AF156" t="inlineStr">
        <is>
          <t>3c5a623af057e23a32ae4000_159069</t>
        </is>
      </c>
      <c r="AG156" t="inlineStr">
        <is>
          <t>OK</t>
        </is>
      </c>
      <c r="AH156" t="inlineStr">
        <is>
          <t>2025-01-15 15:24:13</t>
        </is>
      </c>
      <c r="AI156" t="inlineStr">
        <is>
          <t>e108d3187abb44a0a8a40ae0f9d2582f</t>
        </is>
      </c>
      <c r="AJ156" t="inlineStr">
        <is>
          <t>2025-01-15</t>
        </is>
      </c>
      <c r="AK156" t="inlineStr">
        <is>
          <t>3</t>
        </is>
      </c>
      <c r="AL156" t="inlineStr">
        <is>
          <t>---</t>
        </is>
      </c>
      <c r="AM156" t="inlineStr">
        <is>
          <t>0</t>
        </is>
      </c>
      <c r="AN156" t="inlineStr">
        <is>
          <t>---</t>
        </is>
      </c>
      <c r="AO156" t="inlineStr">
        <is>
          <t>1</t>
        </is>
      </c>
      <c r="AP156" t="inlineStr">
        <is>
          <t>1</t>
        </is>
      </c>
      <c r="AQ156" t="inlineStr"/>
      <c r="AR156" t="inlineStr"/>
      <c r="AS156" t="inlineStr"/>
      <c r="AT156" t="inlineStr"/>
      <c r="AU156" t="inlineStr">
        <is>
          <t>---</t>
        </is>
      </c>
      <c r="AV156" t="inlineStr">
        <is>
          <t>---</t>
        </is>
      </c>
      <c r="AW156" t="inlineStr">
        <is>
          <t>---</t>
        </is>
      </c>
      <c r="AX156" t="inlineStr">
        <is>
          <t>---</t>
        </is>
      </c>
      <c r="AY156" t="inlineStr">
        <is>
          <t>---</t>
        </is>
      </c>
      <c r="AZ156" t="inlineStr">
        <is>
          <t>---</t>
        </is>
      </c>
      <c r="BA156" t="inlineStr">
        <is>
          <t>e108d3187abb44a0a8a40ae0f9d2582f</t>
        </is>
      </c>
      <c r="BB156" t="inlineStr">
        <is>
          <t>http://openrosa.org/formdesigner/0B48E039-1E80-49A7-AC24-732B6E788E39</t>
        </is>
      </c>
      <c r="BC156" t="inlineStr">
        <is>
          <t>Ration et autres visites</t>
        </is>
      </c>
      <c r="BD156" t="inlineStr">
        <is>
          <t>CommCare Android, version "2.54.1"(467561). App v15929. CommCare Version 2.54.1. Build 467561, built on: 2024-10-25</t>
        </is>
      </c>
      <c r="BE156" t="inlineStr">
        <is>
          <t>commcare_c385521c-9dd7-441e-a9b4-f45ce8677555</t>
        </is>
      </c>
      <c r="BF156" t="inlineStr">
        <is>
          <t>18.5378694 -72.5634164 6.24 6.07</t>
        </is>
      </c>
      <c r="BG156" t="inlineStr">
        <is>
          <t>f13d8149fc6d39ebe86af18272310ff9</t>
        </is>
      </c>
      <c r="BH156" t="inlineStr">
        <is>
          <t>30258f4a77704b55a9a2714350441cbb</t>
        </is>
      </c>
      <c r="BI156" t="inlineStr">
        <is>
          <t>15246</t>
        </is>
      </c>
      <c r="BJ156" t="inlineStr">
        <is>
          <t>XFormInstance</t>
        </is>
      </c>
      <c r="BK156" t="inlineStr">
        <is>
          <t>6154af50cd0911ef9c77f399dbb46855</t>
        </is>
      </c>
      <c r="BL156" t="b">
        <v>0</v>
      </c>
      <c r="BM156" t="inlineStr">
        <is>
          <t>---</t>
        </is>
      </c>
      <c r="BN156" t="inlineStr">
        <is>
          <t>200.113.230.153</t>
        </is>
      </c>
      <c r="BO156" t="inlineStr">
        <is>
          <t>Chidelande Louissaint</t>
        </is>
      </c>
    </row>
    <row r="157">
      <c r="A157" t="inlineStr">
        <is>
          <t>155</t>
        </is>
      </c>
      <c r="B157" t="inlineStr">
        <is>
          <t>0f889356-845f-494c-8953-0257bef58bff</t>
        </is>
      </c>
      <c r="C157" t="inlineStr">
        <is>
          <t>2025-01-15</t>
        </is>
      </c>
      <c r="D157" t="inlineStr">
        <is>
          <t>4</t>
        </is>
      </c>
      <c r="E157" t="inlineStr">
        <is>
          <t>visite de suivi</t>
        </is>
      </c>
      <c r="F157" t="inlineStr">
        <is>
          <t>0</t>
        </is>
      </c>
      <c r="G157" t="inlineStr">
        <is>
          <t>n</t>
        </is>
      </c>
      <c r="H157" t="inlineStr">
        <is>
          <t>1</t>
        </is>
      </c>
      <c r="I157" t="inlineStr">
        <is>
          <t>1</t>
        </is>
      </c>
      <c r="J157" t="inlineStr">
        <is>
          <t>1</t>
        </is>
      </c>
      <c r="K157" t="inlineStr">
        <is>
          <t>---</t>
        </is>
      </c>
      <c r="L157" t="inlineStr">
        <is>
          <t>---</t>
        </is>
      </c>
      <c r="M157" t="inlineStr">
        <is>
          <t>---</t>
        </is>
      </c>
      <c r="N157" t="inlineStr">
        <is>
          <t>---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/>
      <c r="S157" t="inlineStr"/>
      <c r="T157" t="inlineStr"/>
      <c r="U157">
        <f>HYPERLINK("https://www.commcarehq.org/a/caris-test/api/form_attachment/v1/0f889356-845f-494c-8953-0257bef58bff/1736957777596.jpg")</f>
        <v/>
      </c>
      <c r="V157" t="inlineStr"/>
      <c r="W157" t="inlineStr">
        <is>
          <t>18.5407988 -72.5670112 -2.21 10.22</t>
        </is>
      </c>
      <c r="X157" t="inlineStr">
        <is>
          <t>LEG/HSCL/ST00475</t>
        </is>
      </c>
      <c r="Y157" t="inlineStr">
        <is>
          <t>LEG/HSCL/ST00475</t>
        </is>
      </c>
      <c r="Z157" t="inlineStr">
        <is>
          <t>2025-01-15 16:16:24</t>
        </is>
      </c>
      <c r="AA157" t="inlineStr">
        <is>
          <t>2025-01-15 16:02:00</t>
        </is>
      </c>
      <c r="AB157" t="inlineStr">
        <is>
          <t>2francesca</t>
        </is>
      </c>
      <c r="AC157" t="inlineStr">
        <is>
          <t>2025-01-15 16:32:15</t>
        </is>
      </c>
      <c r="AD157" s="1" t="inlineStr">
        <is>
          <t>https://www.commcarehq.org/a/caris-test/reports/form_data/0f889356-845f-494c-8953-0257bef58bff/</t>
        </is>
      </c>
      <c r="AE157" t="inlineStr">
        <is>
          <t>---</t>
        </is>
      </c>
      <c r="AF157" t="inlineStr">
        <is>
          <t>3c5a623af057e23a32ae4000_106509</t>
        </is>
      </c>
      <c r="AG157" t="inlineStr">
        <is>
          <t>---</t>
        </is>
      </c>
      <c r="AH157" t="inlineStr">
        <is>
          <t>2025-01-15 16:16:24</t>
        </is>
      </c>
      <c r="AI157" t="inlineStr">
        <is>
          <t>e108d3187abb44a0a8a40ae0f9d2582f</t>
        </is>
      </c>
      <c r="AJ157" t="inlineStr">
        <is>
          <t>2025-01-15</t>
        </is>
      </c>
      <c r="AK157" t="inlineStr">
        <is>
          <t>4</t>
        </is>
      </c>
      <c r="AL157" t="inlineStr">
        <is>
          <t>visite de suivi</t>
        </is>
      </c>
      <c r="AM157" t="inlineStr">
        <is>
          <t>0</t>
        </is>
      </c>
      <c r="AN157" t="inlineStr">
        <is>
          <t>n</t>
        </is>
      </c>
      <c r="AO157" t="inlineStr">
        <is>
          <t>1</t>
        </is>
      </c>
      <c r="AP157" t="inlineStr">
        <is>
          <t>1</t>
        </is>
      </c>
      <c r="AQ157" t="inlineStr"/>
      <c r="AR157" t="inlineStr"/>
      <c r="AS157" t="inlineStr"/>
      <c r="AT157" t="inlineStr">
        <is>
          <t>18.5407988 -72.5670112 -2.21 10.22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inlineStr">
        <is>
          <t>---</t>
        </is>
      </c>
      <c r="BA157" t="inlineStr">
        <is>
          <t>e108d3187abb44a0a8a40ae0f9d2582f</t>
        </is>
      </c>
      <c r="BB157" t="inlineStr">
        <is>
          <t>http://openrosa.org/formdesigner/0B48E039-1E80-49A7-AC24-732B6E788E39</t>
        </is>
      </c>
      <c r="BC157" t="inlineStr">
        <is>
          <t>Ration et autres visites</t>
        </is>
      </c>
      <c r="BD157" t="inlineStr">
        <is>
          <t>CommCare Android, version "2.54.1"(467561). App v15929. CommCare Version 2.54.1. Build 467561, built on: 2024-10-25</t>
        </is>
      </c>
      <c r="BE157" t="inlineStr">
        <is>
          <t>commcare_c385521c-9dd7-441e-a9b4-f45ce8677555</t>
        </is>
      </c>
      <c r="BF157" t="inlineStr">
        <is>
          <t>18.5387829 -72.5652245 -4.12 4.51</t>
        </is>
      </c>
      <c r="BG157" t="inlineStr">
        <is>
          <t>f13d8149fc6d39ebe86af18272310ff9</t>
        </is>
      </c>
      <c r="BH157" t="inlineStr">
        <is>
          <t>30258f4a77704b55a9a2714350441cbb</t>
        </is>
      </c>
      <c r="BI157" t="inlineStr">
        <is>
          <t>15246</t>
        </is>
      </c>
      <c r="BJ157" t="inlineStr">
        <is>
          <t>XFormInstance</t>
        </is>
      </c>
      <c r="BK157" t="inlineStr">
        <is>
          <t>6154af50cd0911ef9c77f399dbb46855</t>
        </is>
      </c>
      <c r="BL157" t="b">
        <v>0</v>
      </c>
      <c r="BM157" t="inlineStr">
        <is>
          <t>---</t>
        </is>
      </c>
      <c r="BN157" t="inlineStr">
        <is>
          <t>200.113.230.153</t>
        </is>
      </c>
      <c r="BO157" t="inlineStr">
        <is>
          <t>Sandina Fiefie</t>
        </is>
      </c>
    </row>
    <row r="158">
      <c r="A158" t="inlineStr">
        <is>
          <t>156</t>
        </is>
      </c>
      <c r="B158" t="inlineStr">
        <is>
          <t>b97f6079-bf9a-4faa-b344-5bf40080a32c</t>
        </is>
      </c>
      <c r="C158" t="inlineStr">
        <is>
          <t>2025-01-15</t>
        </is>
      </c>
      <c r="D158" t="inlineStr">
        <is>
          <t>3</t>
        </is>
      </c>
      <c r="E158" t="inlineStr">
        <is>
          <t>---</t>
        </is>
      </c>
      <c r="F158" t="inlineStr">
        <is>
          <t>0</t>
        </is>
      </c>
      <c r="G158" t="inlineStr">
        <is>
          <t>---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---</t>
        </is>
      </c>
      <c r="L158" t="inlineStr">
        <is>
          <t>---</t>
        </is>
      </c>
      <c r="M158" t="inlineStr">
        <is>
          <t>---</t>
        </is>
      </c>
      <c r="N158" t="inlineStr">
        <is>
          <t>---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CAP/CALT/ST01008</t>
        </is>
      </c>
      <c r="Y158" t="inlineStr">
        <is>
          <t>CAP/CALT/ST01008</t>
        </is>
      </c>
      <c r="Z158" t="inlineStr">
        <is>
          <t>2025-01-15 15:20:54</t>
        </is>
      </c>
      <c r="AA158" t="inlineStr">
        <is>
          <t>2025-01-15 15:20:42</t>
        </is>
      </c>
      <c r="AB158" t="inlineStr">
        <is>
          <t>1irania</t>
        </is>
      </c>
      <c r="AC158" t="inlineStr">
        <is>
          <t>2025-01-15 16:34:09</t>
        </is>
      </c>
      <c r="AD158" s="1" t="inlineStr">
        <is>
          <t>https://www.commcarehq.org/a/caris-test/reports/form_data/b97f6079-bf9a-4faa-b344-5bf40080a32c/</t>
        </is>
      </c>
      <c r="AE158" t="inlineStr">
        <is>
          <t>---</t>
        </is>
      </c>
      <c r="AF158" t="inlineStr">
        <is>
          <t>3c5a623af057e23a32ae4000_26420</t>
        </is>
      </c>
      <c r="AG158" t="inlineStr">
        <is>
          <t>OK</t>
        </is>
      </c>
      <c r="AH158" t="inlineStr">
        <is>
          <t>2025-01-15 15:20:54</t>
        </is>
      </c>
      <c r="AI158" t="inlineStr">
        <is>
          <t>42a82b7de9e609ae71648670ad4c56aa</t>
        </is>
      </c>
      <c r="AJ158" t="inlineStr">
        <is>
          <t>2025-01-15</t>
        </is>
      </c>
      <c r="AK158" t="inlineStr">
        <is>
          <t>3</t>
        </is>
      </c>
      <c r="AL158" t="inlineStr">
        <is>
          <t>---</t>
        </is>
      </c>
      <c r="AM158" t="inlineStr">
        <is>
          <t>0</t>
        </is>
      </c>
      <c r="AN158" t="inlineStr">
        <is>
          <t>---</t>
        </is>
      </c>
      <c r="AO158" t="inlineStr">
        <is>
          <t>1</t>
        </is>
      </c>
      <c r="AP158" t="inlineStr">
        <is>
          <t>1</t>
        </is>
      </c>
      <c r="AQ158" t="inlineStr"/>
      <c r="AR158" t="inlineStr"/>
      <c r="AS158" t="inlineStr"/>
      <c r="AT158" t="inlineStr"/>
      <c r="AU158" t="inlineStr">
        <is>
          <t>---</t>
        </is>
      </c>
      <c r="AV158" t="inlineStr">
        <is>
          <t>---</t>
        </is>
      </c>
      <c r="AW158" t="inlineStr">
        <is>
          <t>---</t>
        </is>
      </c>
      <c r="AX158" t="inlineStr">
        <is>
          <t>---</t>
        </is>
      </c>
      <c r="AY158" t="inlineStr">
        <is>
          <t>---</t>
        </is>
      </c>
      <c r="AZ158" t="inlineStr">
        <is>
          <t>---</t>
        </is>
      </c>
      <c r="BA158" t="inlineStr">
        <is>
          <t>42a82b7de9e609ae71648670ad4c56aa</t>
        </is>
      </c>
      <c r="BB158" t="inlineStr">
        <is>
          <t>http://openrosa.org/formdesigner/0B48E039-1E80-49A7-AC24-732B6E788E39</t>
        </is>
      </c>
      <c r="BC158" t="inlineStr">
        <is>
          <t>Ration et autres visites</t>
        </is>
      </c>
      <c r="BD158" t="inlineStr">
        <is>
          <t>CommCare Android, version "2.54.1"(467561). App v15929. CommCare Version 2.54.1. Build 467561, built on: 2024-10-25</t>
        </is>
      </c>
      <c r="BE158" t="inlineStr">
        <is>
          <t>commcare_6c8d6b29-ddee-4573-a4bf-ff173bbf52d8</t>
        </is>
      </c>
      <c r="BF158" t="inlineStr"/>
      <c r="BG158" t="inlineStr">
        <is>
          <t>f13d8149fc6d39ebe86af18272310ff9</t>
        </is>
      </c>
      <c r="BH158" t="inlineStr">
        <is>
          <t>30258f4a77704b55a9a2714350441cbb</t>
        </is>
      </c>
      <c r="BI158" t="inlineStr">
        <is>
          <t>15246</t>
        </is>
      </c>
      <c r="BJ158" t="inlineStr">
        <is>
          <t>XFormInstance</t>
        </is>
      </c>
      <c r="BK158" t="inlineStr">
        <is>
          <t>ce1168dcd33911ef884bf9cccb2417e2</t>
        </is>
      </c>
      <c r="BL158" t="b">
        <v>0</v>
      </c>
      <c r="BM158" t="inlineStr">
        <is>
          <t>---</t>
        </is>
      </c>
      <c r="BN158" t="inlineStr">
        <is>
          <t>200.113.230.127</t>
        </is>
      </c>
      <c r="BO158" t="inlineStr">
        <is>
          <t>Jamesly Dolcin</t>
        </is>
      </c>
    </row>
    <row r="159">
      <c r="A159" t="inlineStr">
        <is>
          <t>157</t>
        </is>
      </c>
      <c r="B159" t="inlineStr">
        <is>
          <t>c4bca96f-e7d6-49b2-9b20-383b0befb1a1</t>
        </is>
      </c>
      <c r="C159" t="inlineStr">
        <is>
          <t>2025-01-15</t>
        </is>
      </c>
      <c r="D159" t="inlineStr">
        <is>
          <t>3 4</t>
        </is>
      </c>
      <c r="E159" t="inlineStr">
        <is>
          <t>demotivavation devoilemen statu</t>
        </is>
      </c>
      <c r="F159" t="inlineStr">
        <is>
          <t>1</t>
        </is>
      </c>
      <c r="G159" t="inlineStr">
        <is>
          <t>---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---</t>
        </is>
      </c>
      <c r="L159" t="inlineStr">
        <is>
          <t>---</t>
        </is>
      </c>
      <c r="M159" t="inlineStr">
        <is>
          <t>---</t>
        </is>
      </c>
      <c r="N159" t="inlineStr">
        <is>
          <t>---</t>
        </is>
      </c>
      <c r="O159" t="inlineStr">
        <is>
          <t>---</t>
        </is>
      </c>
      <c r="P159" t="inlineStr">
        <is>
          <t>---</t>
        </is>
      </c>
      <c r="Q159" t="inlineStr">
        <is>
          <t>---</t>
        </is>
      </c>
      <c r="R159" t="inlineStr"/>
      <c r="S159" t="inlineStr"/>
      <c r="T159" t="inlineStr"/>
      <c r="U159" t="inlineStr"/>
      <c r="V159" t="inlineStr"/>
      <c r="W159" t="inlineStr"/>
      <c r="X159" t="inlineStr">
        <is>
          <t>CAP/CALT/ST01081</t>
        </is>
      </c>
      <c r="Y159" t="inlineStr">
        <is>
          <t>CAP/CALT/ST01081</t>
        </is>
      </c>
      <c r="Z159" t="inlineStr">
        <is>
          <t>2025-01-15 17:22:47</t>
        </is>
      </c>
      <c r="AA159" t="inlineStr">
        <is>
          <t>2025-01-15 17:22:03</t>
        </is>
      </c>
      <c r="AB159" t="inlineStr">
        <is>
          <t>1maselaine</t>
        </is>
      </c>
      <c r="AC159" t="inlineStr">
        <is>
          <t>2025-01-15 17:22:52</t>
        </is>
      </c>
      <c r="AD159" s="1" t="inlineStr">
        <is>
          <t>https://www.commcarehq.org/a/caris-test/reports/form_data/c4bca96f-e7d6-49b2-9b20-383b0befb1a1/</t>
        </is>
      </c>
      <c r="AE159" t="inlineStr">
        <is>
          <t>---</t>
        </is>
      </c>
      <c r="AF159" t="inlineStr">
        <is>
          <t>3c5a623af057e23a32ae4000_31567</t>
        </is>
      </c>
      <c r="AG159" t="inlineStr">
        <is>
          <t>OK</t>
        </is>
      </c>
      <c r="AH159" t="inlineStr">
        <is>
          <t>2025-01-15 17:22:47</t>
        </is>
      </c>
      <c r="AI159" t="inlineStr">
        <is>
          <t>1b833c2586eb49459103874b6462448b</t>
        </is>
      </c>
      <c r="AJ159" t="inlineStr">
        <is>
          <t>2025-01-15</t>
        </is>
      </c>
      <c r="AK159" t="inlineStr">
        <is>
          <t>3 4</t>
        </is>
      </c>
      <c r="AL159" t="inlineStr">
        <is>
          <t>demotivavation devoilemen statu</t>
        </is>
      </c>
      <c r="AM159" t="inlineStr">
        <is>
          <t>1</t>
        </is>
      </c>
      <c r="AN159" t="inlineStr">
        <is>
          <t>---</t>
        </is>
      </c>
      <c r="AO159" t="inlineStr">
        <is>
          <t>1</t>
        </is>
      </c>
      <c r="AP159" t="inlineStr">
        <is>
          <t>1</t>
        </is>
      </c>
      <c r="AQ159" t="inlineStr"/>
      <c r="AR159" t="inlineStr"/>
      <c r="AS159" t="inlineStr"/>
      <c r="AT159" t="inlineStr"/>
      <c r="AU159" t="inlineStr">
        <is>
          <t>---</t>
        </is>
      </c>
      <c r="AV159" t="inlineStr">
        <is>
          <t>---</t>
        </is>
      </c>
      <c r="AW159" t="inlineStr">
        <is>
          <t>---</t>
        </is>
      </c>
      <c r="AX159" t="inlineStr">
        <is>
          <t>---</t>
        </is>
      </c>
      <c r="AY159" t="inlineStr">
        <is>
          <t>---</t>
        </is>
      </c>
      <c r="AZ159" t="inlineStr">
        <is>
          <t>---</t>
        </is>
      </c>
      <c r="BA159" t="inlineStr">
        <is>
          <t>1b833c2586eb49459103874b6462448b</t>
        </is>
      </c>
      <c r="BB159" t="inlineStr">
        <is>
          <t>http://openrosa.org/formdesigner/0B48E039-1E80-49A7-AC24-732B6E788E39</t>
        </is>
      </c>
      <c r="BC159" t="inlineStr">
        <is>
          <t>Ration et autres visites</t>
        </is>
      </c>
      <c r="BD159" t="inlineStr">
        <is>
          <t>CommCare Android, version "2.54.1"(467561). App v15929. CommCare Version 2.54.1. Build 467561, built on: 2024-10-25</t>
        </is>
      </c>
      <c r="BE159" t="inlineStr">
        <is>
          <t>commcare_05d78f59-ebda-491c-89b8-6c42bab0e02e</t>
        </is>
      </c>
      <c r="BF159" t="inlineStr">
        <is>
          <t>19.6755725 -72.121324 -17.9 7.8</t>
        </is>
      </c>
      <c r="BG159" t="inlineStr">
        <is>
          <t>f13d8149fc6d39ebe86af18272310ff9</t>
        </is>
      </c>
      <c r="BH159" t="inlineStr">
        <is>
          <t>30258f4a77704b55a9a2714350441cbb</t>
        </is>
      </c>
      <c r="BI159" t="inlineStr">
        <is>
          <t>15246</t>
        </is>
      </c>
      <c r="BJ159" t="inlineStr">
        <is>
          <t>XFormInstance</t>
        </is>
      </c>
      <c r="BK159" t="inlineStr">
        <is>
          <t>b58f267ad35011efbd2f85606e6ffa00</t>
        </is>
      </c>
      <c r="BL159" t="b">
        <v>0</v>
      </c>
      <c r="BM159" t="inlineStr">
        <is>
          <t>---</t>
        </is>
      </c>
      <c r="BN159" t="inlineStr">
        <is>
          <t>200.113.214.55</t>
        </is>
      </c>
      <c r="BO159" t="inlineStr">
        <is>
          <t>Eshka Jean Samura</t>
        </is>
      </c>
    </row>
    <row r="160">
      <c r="A160" t="inlineStr">
        <is>
          <t>158</t>
        </is>
      </c>
      <c r="B160" t="inlineStr">
        <is>
          <t>c179c8c7-c0aa-431f-abcc-07b4bd667722</t>
        </is>
      </c>
      <c r="C160" t="inlineStr">
        <is>
          <t>2025-01-14</t>
        </is>
      </c>
      <c r="D160" t="inlineStr">
        <is>
          <t>3</t>
        </is>
      </c>
      <c r="E160" t="inlineStr">
        <is>
          <t>---</t>
        </is>
      </c>
      <c r="F160" t="inlineStr">
        <is>
          <t>1</t>
        </is>
      </c>
      <c r="G160" t="inlineStr">
        <is>
          <t>---</t>
        </is>
      </c>
      <c r="H160" t="inlineStr">
        <is>
          <t>0</t>
        </is>
      </c>
      <c r="I160" t="inlineStr">
        <is>
          <t>1</t>
        </is>
      </c>
      <c r="J160" t="inlineStr">
        <is>
          <t>1</t>
        </is>
      </c>
      <c r="K160" t="inlineStr">
        <is>
          <t>---</t>
        </is>
      </c>
      <c r="L160" t="inlineStr">
        <is>
          <t>---</t>
        </is>
      </c>
      <c r="M160" t="inlineStr">
        <is>
          <t>---</t>
        </is>
      </c>
      <c r="N160" t="inlineStr">
        <is>
          <t>---</t>
        </is>
      </c>
      <c r="O160" t="inlineStr">
        <is>
          <t>---</t>
        </is>
      </c>
      <c r="P160" t="inlineStr">
        <is>
          <t>---</t>
        </is>
      </c>
      <c r="Q160" t="inlineStr">
        <is>
          <t>---</t>
        </is>
      </c>
      <c r="R160" t="inlineStr"/>
      <c r="S160" t="inlineStr"/>
      <c r="T160" t="inlineStr"/>
      <c r="U160" t="inlineStr"/>
      <c r="V160" t="inlineStr"/>
      <c r="W160" t="inlineStr"/>
      <c r="X160" t="inlineStr">
        <is>
          <t>PAP/HSFS/ST01359</t>
        </is>
      </c>
      <c r="Y160" t="inlineStr">
        <is>
          <t>PAP/HSFS/ST01359</t>
        </is>
      </c>
      <c r="Z160" t="inlineStr">
        <is>
          <t>2025-01-15 18:11:12</t>
        </is>
      </c>
      <c r="AA160" t="inlineStr">
        <is>
          <t>2025-01-15 18:10:56</t>
        </is>
      </c>
      <c r="AB160" t="inlineStr">
        <is>
          <t>2jessica</t>
        </is>
      </c>
      <c r="AC160" t="inlineStr">
        <is>
          <t>2025-01-15 18:11:13</t>
        </is>
      </c>
      <c r="AD160" s="1" t="inlineStr">
        <is>
          <t>https://www.commcarehq.org/a/caris-test/reports/form_data/c179c8c7-c0aa-431f-abcc-07b4bd667722/</t>
        </is>
      </c>
      <c r="AE160" t="inlineStr">
        <is>
          <t>---</t>
        </is>
      </c>
      <c r="AF160" t="inlineStr">
        <is>
          <t>3c5a623af057e23a32ae4000_163350</t>
        </is>
      </c>
      <c r="AG160" t="inlineStr">
        <is>
          <t>OK</t>
        </is>
      </c>
      <c r="AH160" t="inlineStr">
        <is>
          <t>2025-01-15 18:11:12</t>
        </is>
      </c>
      <c r="AI160" t="inlineStr">
        <is>
          <t>6b7066b672544b4cabd3a14f9f012e2c</t>
        </is>
      </c>
      <c r="AJ160" t="inlineStr">
        <is>
          <t>2025-01-14</t>
        </is>
      </c>
      <c r="AK160" t="inlineStr">
        <is>
          <t>3</t>
        </is>
      </c>
      <c r="AL160" t="inlineStr">
        <is>
          <t>---</t>
        </is>
      </c>
      <c r="AM160" t="inlineStr">
        <is>
          <t>1</t>
        </is>
      </c>
      <c r="AN160" t="inlineStr">
        <is>
          <t>---</t>
        </is>
      </c>
      <c r="AO160" t="inlineStr">
        <is>
          <t>0</t>
        </is>
      </c>
      <c r="AP160" t="inlineStr">
        <is>
          <t>1</t>
        </is>
      </c>
      <c r="AQ160" t="inlineStr"/>
      <c r="AR160" t="inlineStr"/>
      <c r="AS160" t="inlineStr"/>
      <c r="AT160" t="inlineStr"/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inlineStr">
        <is>
          <t>---</t>
        </is>
      </c>
      <c r="BA160" t="inlineStr">
        <is>
          <t>6b7066b672544b4cabd3a14f9f012e2c</t>
        </is>
      </c>
      <c r="BB160" t="inlineStr">
        <is>
          <t>http://openrosa.org/formdesigner/0B48E039-1E80-49A7-AC24-732B6E788E39</t>
        </is>
      </c>
      <c r="BC160" t="inlineStr">
        <is>
          <t>Ration et autres visites</t>
        </is>
      </c>
      <c r="BD160" t="inlineStr">
        <is>
          <t>CommCare Android, version "2.54.1"(467561). App v15929. CommCare Version 2.54.1. Build 467561, built on: 2024-10-25</t>
        </is>
      </c>
      <c r="BE160" t="inlineStr">
        <is>
          <t>commcare_f18d6b7a-4a28-4b1e-ba72-371ee279da9f</t>
        </is>
      </c>
      <c r="BF160" t="inlineStr"/>
      <c r="BG160" t="inlineStr">
        <is>
          <t>f13d8149fc6d39ebe86af18272310ff9</t>
        </is>
      </c>
      <c r="BH160" t="inlineStr">
        <is>
          <t>30258f4a77704b55a9a2714350441cbb</t>
        </is>
      </c>
      <c r="BI160" t="inlineStr">
        <is>
          <t>15246</t>
        </is>
      </c>
      <c r="BJ160" t="inlineStr">
        <is>
          <t>XFormInstance</t>
        </is>
      </c>
      <c r="BK160" t="inlineStr">
        <is>
          <t>ff8a015cd36711efb857f7a39a18eb0c</t>
        </is>
      </c>
      <c r="BL160" t="b">
        <v>0</v>
      </c>
      <c r="BM160" t="inlineStr">
        <is>
          <t>---</t>
        </is>
      </c>
      <c r="BN160" t="inlineStr">
        <is>
          <t>200.113.253.34</t>
        </is>
      </c>
      <c r="BO160" t="inlineStr">
        <is>
          <t>Emelan Rosena</t>
        </is>
      </c>
    </row>
    <row r="161">
      <c r="A161" t="inlineStr">
        <is>
          <t>159</t>
        </is>
      </c>
      <c r="B161" t="inlineStr">
        <is>
          <t>0aa0342f-8545-434f-b382-54ae6a32877a</t>
        </is>
      </c>
      <c r="C161" t="inlineStr">
        <is>
          <t>2025-01-14</t>
        </is>
      </c>
      <c r="D161" t="inlineStr">
        <is>
          <t>3</t>
        </is>
      </c>
      <c r="E161" t="inlineStr">
        <is>
          <t>---</t>
        </is>
      </c>
      <c r="F161" t="inlineStr">
        <is>
          <t>1</t>
        </is>
      </c>
      <c r="G161" t="inlineStr">
        <is>
          <t>---</t>
        </is>
      </c>
      <c r="H161" t="inlineStr">
        <is>
          <t>0</t>
        </is>
      </c>
      <c r="I161" t="inlineStr">
        <is>
          <t>1</t>
        </is>
      </c>
      <c r="J161" t="inlineStr">
        <is>
          <t>1</t>
        </is>
      </c>
      <c r="K161" t="inlineStr">
        <is>
          <t>---</t>
        </is>
      </c>
      <c r="L161" t="inlineStr">
        <is>
          <t>---</t>
        </is>
      </c>
      <c r="M161" t="inlineStr">
        <is>
          <t>---</t>
        </is>
      </c>
      <c r="N161" t="inlineStr">
        <is>
          <t>---</t>
        </is>
      </c>
      <c r="O161" t="inlineStr">
        <is>
          <t>---</t>
        </is>
      </c>
      <c r="P161" t="inlineStr">
        <is>
          <t>---</t>
        </is>
      </c>
      <c r="Q161" t="inlineStr">
        <is>
          <t>---</t>
        </is>
      </c>
      <c r="R161" t="inlineStr"/>
      <c r="S161" t="inlineStr"/>
      <c r="T161" t="inlineStr"/>
      <c r="U161" t="inlineStr"/>
      <c r="V161" t="inlineStr"/>
      <c r="W161" t="inlineStr"/>
      <c r="X161" t="inlineStr">
        <is>
          <t>PAP/HSFS/ST01443</t>
        </is>
      </c>
      <c r="Y161" t="inlineStr">
        <is>
          <t>PAP/HSFS/ST01443</t>
        </is>
      </c>
      <c r="Z161" t="inlineStr">
        <is>
          <t>2025-01-15 18:11:43</t>
        </is>
      </c>
      <c r="AA161" t="inlineStr">
        <is>
          <t>2025-01-15 18:11:25</t>
        </is>
      </c>
      <c r="AB161" t="inlineStr">
        <is>
          <t>2jessica</t>
        </is>
      </c>
      <c r="AC161" t="inlineStr">
        <is>
          <t>2025-01-15 18:11:44</t>
        </is>
      </c>
      <c r="AD161" s="1" t="inlineStr">
        <is>
          <t>https://www.commcarehq.org/a/caris-test/reports/form_data/0aa0342f-8545-434f-b382-54ae6a32877a/</t>
        </is>
      </c>
      <c r="AE161" t="inlineStr">
        <is>
          <t>---</t>
        </is>
      </c>
      <c r="AF161" t="inlineStr">
        <is>
          <t>3c5a623af057e23a32ae4000_163349</t>
        </is>
      </c>
      <c r="AG161" t="inlineStr">
        <is>
          <t>OK</t>
        </is>
      </c>
      <c r="AH161" t="inlineStr">
        <is>
          <t>2025-01-15 18:11:43</t>
        </is>
      </c>
      <c r="AI161" t="inlineStr">
        <is>
          <t>6b7066b672544b4cabd3a14f9f012e2c</t>
        </is>
      </c>
      <c r="AJ161" t="inlineStr">
        <is>
          <t>2025-01-14</t>
        </is>
      </c>
      <c r="AK161" t="inlineStr">
        <is>
          <t>3</t>
        </is>
      </c>
      <c r="AL161" t="inlineStr">
        <is>
          <t>---</t>
        </is>
      </c>
      <c r="AM161" t="inlineStr">
        <is>
          <t>1</t>
        </is>
      </c>
      <c r="AN161" t="inlineStr">
        <is>
          <t>---</t>
        </is>
      </c>
      <c r="AO161" t="inlineStr">
        <is>
          <t>0</t>
        </is>
      </c>
      <c r="AP161" t="inlineStr">
        <is>
          <t>1</t>
        </is>
      </c>
      <c r="AQ161" t="inlineStr"/>
      <c r="AR161" t="inlineStr"/>
      <c r="AS161" t="inlineStr"/>
      <c r="AT161" t="inlineStr"/>
      <c r="AU161" t="inlineStr">
        <is>
          <t>---</t>
        </is>
      </c>
      <c r="AV161" t="inlineStr">
        <is>
          <t>---</t>
        </is>
      </c>
      <c r="AW161" t="inlineStr">
        <is>
          <t>---</t>
        </is>
      </c>
      <c r="AX161" t="inlineStr">
        <is>
          <t>---</t>
        </is>
      </c>
      <c r="AY161" t="inlineStr">
        <is>
          <t>---</t>
        </is>
      </c>
      <c r="AZ161" t="inlineStr">
        <is>
          <t>---</t>
        </is>
      </c>
      <c r="BA161" t="inlineStr">
        <is>
          <t>6b7066b672544b4cabd3a14f9f012e2c</t>
        </is>
      </c>
      <c r="BB161" t="inlineStr">
        <is>
          <t>http://openrosa.org/formdesigner/0B48E039-1E80-49A7-AC24-732B6E788E39</t>
        </is>
      </c>
      <c r="BC161" t="inlineStr">
        <is>
          <t>Ration et autres visites</t>
        </is>
      </c>
      <c r="BD161" t="inlineStr">
        <is>
          <t>CommCare Android, version "2.54.1"(467561). App v15929. CommCare Version 2.54.1. Build 467561, built on: 2024-10-25</t>
        </is>
      </c>
      <c r="BE161" t="inlineStr">
        <is>
          <t>commcare_f18d6b7a-4a28-4b1e-ba72-371ee279da9f</t>
        </is>
      </c>
      <c r="BF161" t="inlineStr"/>
      <c r="BG161" t="inlineStr">
        <is>
          <t>f13d8149fc6d39ebe86af18272310ff9</t>
        </is>
      </c>
      <c r="BH161" t="inlineStr">
        <is>
          <t>30258f4a77704b55a9a2714350441cbb</t>
        </is>
      </c>
      <c r="BI161" t="inlineStr">
        <is>
          <t>15246</t>
        </is>
      </c>
      <c r="BJ161" t="inlineStr">
        <is>
          <t>XFormInstance</t>
        </is>
      </c>
      <c r="BK161" t="inlineStr">
        <is>
          <t>ff8a015cd36711efb857f7a39a18eb0c</t>
        </is>
      </c>
      <c r="BL161" t="b">
        <v>0</v>
      </c>
      <c r="BM161" t="inlineStr">
        <is>
          <t>---</t>
        </is>
      </c>
      <c r="BN161" t="inlineStr">
        <is>
          <t>200.113.253.34</t>
        </is>
      </c>
      <c r="BO161" t="inlineStr">
        <is>
          <t>Linsay  Beaubrun</t>
        </is>
      </c>
    </row>
    <row r="162">
      <c r="A162" t="inlineStr">
        <is>
          <t>160</t>
        </is>
      </c>
      <c r="B162" t="inlineStr">
        <is>
          <t>3d604166-0078-42b9-b480-2738d1628923</t>
        </is>
      </c>
      <c r="C162" t="inlineStr">
        <is>
          <t>2025-01-15</t>
        </is>
      </c>
      <c r="D162" t="inlineStr">
        <is>
          <t>8</t>
        </is>
      </c>
      <c r="E162" t="inlineStr">
        <is>
          <t>---</t>
        </is>
      </c>
      <c r="F162" t="inlineStr">
        <is>
          <t>1</t>
        </is>
      </c>
      <c r="G162" t="inlineStr">
        <is>
          <t>---</t>
        </is>
      </c>
      <c r="H162" t="inlineStr">
        <is>
          <t>0</t>
        </is>
      </c>
      <c r="I162" t="inlineStr">
        <is>
          <t>0</t>
        </is>
      </c>
      <c r="J162" t="inlineStr">
        <is>
          <t>---</t>
        </is>
      </c>
      <c r="K162" t="inlineStr">
        <is>
          <t>---</t>
        </is>
      </c>
      <c r="L162" t="inlineStr">
        <is>
          <t>---</t>
        </is>
      </c>
      <c r="M162" t="inlineStr">
        <is>
          <t>---</t>
        </is>
      </c>
      <c r="N162" t="inlineStr">
        <is>
          <t>---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>
        <is>
          <t>PAP/OBCG/ST00977</t>
        </is>
      </c>
      <c r="Y162" t="inlineStr">
        <is>
          <t>PAP/OBCG/ST00977</t>
        </is>
      </c>
      <c r="Z162" t="inlineStr">
        <is>
          <t>2025-01-15 18:13:39</t>
        </is>
      </c>
      <c r="AA162" t="inlineStr">
        <is>
          <t>2025-01-15 18:13:22</t>
        </is>
      </c>
      <c r="AB162" t="inlineStr">
        <is>
          <t>2nerette</t>
        </is>
      </c>
      <c r="AC162" t="inlineStr">
        <is>
          <t>2025-01-15 18:13:42</t>
        </is>
      </c>
      <c r="AD162" s="1" t="inlineStr">
        <is>
          <t>https://www.commcarehq.org/a/caris-test/reports/form_data/3d604166-0078-42b9-b480-2738d1628923/</t>
        </is>
      </c>
      <c r="AE162" t="inlineStr">
        <is>
          <t>---</t>
        </is>
      </c>
      <c r="AF162" t="inlineStr">
        <is>
          <t>3c5a623af057e23a32ae4000_128448</t>
        </is>
      </c>
      <c r="AG162" t="inlineStr">
        <is>
          <t>---</t>
        </is>
      </c>
      <c r="AH162" t="inlineStr">
        <is>
          <t>2025-01-15 18:13:39</t>
        </is>
      </c>
      <c r="AI162" t="inlineStr">
        <is>
          <t>d77ddc4818153d60a6f87d96eec121c9</t>
        </is>
      </c>
      <c r="AJ162" t="inlineStr">
        <is>
          <t>2025-01-15</t>
        </is>
      </c>
      <c r="AK162" t="inlineStr">
        <is>
          <t>8</t>
        </is>
      </c>
      <c r="AL162" t="inlineStr">
        <is>
          <t>---</t>
        </is>
      </c>
      <c r="AM162" t="inlineStr">
        <is>
          <t>1</t>
        </is>
      </c>
      <c r="AN162" t="inlineStr">
        <is>
          <t>---</t>
        </is>
      </c>
      <c r="AO162" t="inlineStr">
        <is>
          <t>0</t>
        </is>
      </c>
      <c r="AP162" t="inlineStr">
        <is>
          <t>0</t>
        </is>
      </c>
      <c r="AQ162" t="inlineStr">
        <is>
          <t>---</t>
        </is>
      </c>
      <c r="AR162" t="inlineStr">
        <is>
          <t>---</t>
        </is>
      </c>
      <c r="AS162" t="inlineStr">
        <is>
          <t>---</t>
        </is>
      </c>
      <c r="AT162" t="inlineStr"/>
      <c r="AU162" t="inlineStr">
        <is>
          <t>---</t>
        </is>
      </c>
      <c r="AV162" t="inlineStr">
        <is>
          <t>---</t>
        </is>
      </c>
      <c r="AW162" t="inlineStr">
        <is>
          <t>---</t>
        </is>
      </c>
      <c r="AX162" t="inlineStr">
        <is>
          <t>---</t>
        </is>
      </c>
      <c r="AY162" t="inlineStr">
        <is>
          <t>---</t>
        </is>
      </c>
      <c r="AZ162" t="inlineStr">
        <is>
          <t>---</t>
        </is>
      </c>
      <c r="BA162" t="inlineStr">
        <is>
          <t>d77ddc4818153d60a6f87d96eec121c9</t>
        </is>
      </c>
      <c r="BB162" t="inlineStr">
        <is>
          <t>http://openrosa.org/formdesigner/0B48E039-1E80-49A7-AC24-732B6E788E39</t>
        </is>
      </c>
      <c r="BC162" t="inlineStr">
        <is>
          <t>Ration et autres visites</t>
        </is>
      </c>
      <c r="BD162" t="inlineStr">
        <is>
          <t>CommCare Android, version "2.54.1"(467561). App v15929. CommCare Version 2.54.1. Build 467561, built on: 2024-10-25</t>
        </is>
      </c>
      <c r="BE162" t="inlineStr">
        <is>
          <t>commcare_5e46c5fa-c55d-4fff-85db-40b0d0c36965</t>
        </is>
      </c>
      <c r="BF162" t="inlineStr"/>
      <c r="BG162" t="inlineStr">
        <is>
          <t>f13d8149fc6d39ebe86af18272310ff9</t>
        </is>
      </c>
      <c r="BH162" t="inlineStr">
        <is>
          <t>30258f4a77704b55a9a2714350441cbb</t>
        </is>
      </c>
      <c r="BI162" t="inlineStr">
        <is>
          <t>15246</t>
        </is>
      </c>
      <c r="BJ162" t="inlineStr">
        <is>
          <t>XFormInstance</t>
        </is>
      </c>
      <c r="BK162" t="inlineStr">
        <is>
          <t>54e0056cd36c11ef8852f9cccb2417e2</t>
        </is>
      </c>
      <c r="BL162" t="b">
        <v>0</v>
      </c>
      <c r="BM162" t="inlineStr">
        <is>
          <t>---</t>
        </is>
      </c>
      <c r="BN162" t="inlineStr">
        <is>
          <t>200.113.230.131</t>
        </is>
      </c>
      <c r="BO162" t="inlineStr">
        <is>
          <t>Monica (Dorescar) Celestin(Mirlandesley)</t>
        </is>
      </c>
    </row>
    <row r="163">
      <c r="A163" t="inlineStr">
        <is>
          <t>161</t>
        </is>
      </c>
      <c r="B163" t="inlineStr">
        <is>
          <t>a6cbdf3f-f4a2-44d3-b85d-c1c7fea315db</t>
        </is>
      </c>
      <c r="C163" t="inlineStr">
        <is>
          <t>2025-01-14</t>
        </is>
      </c>
      <c r="D163" t="inlineStr">
        <is>
          <t>3</t>
        </is>
      </c>
      <c r="E163" t="inlineStr">
        <is>
          <t>---</t>
        </is>
      </c>
      <c r="F163" t="inlineStr">
        <is>
          <t>1</t>
        </is>
      </c>
      <c r="G163" t="inlineStr">
        <is>
          <t>---</t>
        </is>
      </c>
      <c r="H163" t="inlineStr">
        <is>
          <t>0</t>
        </is>
      </c>
      <c r="I163" t="inlineStr">
        <is>
          <t>1</t>
        </is>
      </c>
      <c r="J163" t="inlineStr">
        <is>
          <t>1</t>
        </is>
      </c>
      <c r="K163" t="inlineStr">
        <is>
          <t>---</t>
        </is>
      </c>
      <c r="L163" t="inlineStr">
        <is>
          <t>---</t>
        </is>
      </c>
      <c r="M163" t="inlineStr">
        <is>
          <t>---</t>
        </is>
      </c>
      <c r="N163" t="inlineStr">
        <is>
          <t>---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/>
      <c r="S163" t="inlineStr"/>
      <c r="T163" t="inlineStr"/>
      <c r="U163" t="inlineStr"/>
      <c r="V163" t="inlineStr"/>
      <c r="W163" t="inlineStr"/>
      <c r="X163" t="inlineStr">
        <is>
          <t>PAP/HSFS/ST00831</t>
        </is>
      </c>
      <c r="Y163" t="inlineStr">
        <is>
          <t>PAP/HSFS/ST00831</t>
        </is>
      </c>
      <c r="Z163" t="inlineStr">
        <is>
          <t>2025-01-15 18:12:10</t>
        </is>
      </c>
      <c r="AA163" t="inlineStr">
        <is>
          <t>2025-01-15 18:11:57</t>
        </is>
      </c>
      <c r="AB163" t="inlineStr">
        <is>
          <t>2jessica</t>
        </is>
      </c>
      <c r="AC163" t="inlineStr">
        <is>
          <t>2025-01-15 18:13:42</t>
        </is>
      </c>
      <c r="AD163" s="1" t="inlineStr">
        <is>
          <t>https://www.commcarehq.org/a/caris-test/reports/form_data/a6cbdf3f-f4a2-44d3-b85d-c1c7fea315db/</t>
        </is>
      </c>
      <c r="AE163" t="inlineStr">
        <is>
          <t>---</t>
        </is>
      </c>
      <c r="AF163" t="inlineStr">
        <is>
          <t>3c5a623af057e23a32ae4000_50491</t>
        </is>
      </c>
      <c r="AG163" t="inlineStr">
        <is>
          <t>OK</t>
        </is>
      </c>
      <c r="AH163" t="inlineStr">
        <is>
          <t>2025-01-15 18:12:10</t>
        </is>
      </c>
      <c r="AI163" t="inlineStr">
        <is>
          <t>6b7066b672544b4cabd3a14f9f012e2c</t>
        </is>
      </c>
      <c r="AJ163" t="inlineStr">
        <is>
          <t>2025-01-14</t>
        </is>
      </c>
      <c r="AK163" t="inlineStr">
        <is>
          <t>3</t>
        </is>
      </c>
      <c r="AL163" t="inlineStr">
        <is>
          <t>---</t>
        </is>
      </c>
      <c r="AM163" t="inlineStr">
        <is>
          <t>1</t>
        </is>
      </c>
      <c r="AN163" t="inlineStr">
        <is>
          <t>---</t>
        </is>
      </c>
      <c r="AO163" t="inlineStr">
        <is>
          <t>0</t>
        </is>
      </c>
      <c r="AP163" t="inlineStr">
        <is>
          <t>1</t>
        </is>
      </c>
      <c r="AQ163" t="inlineStr"/>
      <c r="AR163" t="inlineStr"/>
      <c r="AS163" t="inlineStr"/>
      <c r="AT163" t="inlineStr"/>
      <c r="AU163" t="inlineStr">
        <is>
          <t>---</t>
        </is>
      </c>
      <c r="AV163" t="inlineStr">
        <is>
          <t>---</t>
        </is>
      </c>
      <c r="AW163" t="inlineStr">
        <is>
          <t>---</t>
        </is>
      </c>
      <c r="AX163" t="inlineStr">
        <is>
          <t>---</t>
        </is>
      </c>
      <c r="AY163" t="inlineStr">
        <is>
          <t>---</t>
        </is>
      </c>
      <c r="AZ163" t="inlineStr">
        <is>
          <t>---</t>
        </is>
      </c>
      <c r="BA163" t="inlineStr">
        <is>
          <t>6b7066b672544b4cabd3a14f9f012e2c</t>
        </is>
      </c>
      <c r="BB163" t="inlineStr">
        <is>
          <t>http://openrosa.org/formdesigner/0B48E039-1E80-49A7-AC24-732B6E788E39</t>
        </is>
      </c>
      <c r="BC163" t="inlineStr">
        <is>
          <t>Ration et autres visites</t>
        </is>
      </c>
      <c r="BD163" t="inlineStr">
        <is>
          <t>CommCare Android, version "2.54.1"(467561). App v15929. CommCare Version 2.54.1. Build 467561, built on: 2024-10-25</t>
        </is>
      </c>
      <c r="BE163" t="inlineStr">
        <is>
          <t>commcare_f18d6b7a-4a28-4b1e-ba72-371ee279da9f</t>
        </is>
      </c>
      <c r="BF163" t="inlineStr"/>
      <c r="BG163" t="inlineStr">
        <is>
          <t>f13d8149fc6d39ebe86af18272310ff9</t>
        </is>
      </c>
      <c r="BH163" t="inlineStr">
        <is>
          <t>30258f4a77704b55a9a2714350441cbb</t>
        </is>
      </c>
      <c r="BI163" t="inlineStr">
        <is>
          <t>15246</t>
        </is>
      </c>
      <c r="BJ163" t="inlineStr">
        <is>
          <t>XFormInstance</t>
        </is>
      </c>
      <c r="BK163" t="inlineStr">
        <is>
          <t>ff8a015cd36711efb857f7a39a18eb0c</t>
        </is>
      </c>
      <c r="BL163" t="b">
        <v>0</v>
      </c>
      <c r="BM163" t="inlineStr">
        <is>
          <t>---</t>
        </is>
      </c>
      <c r="BN163" t="inlineStr">
        <is>
          <t>200.113.253.34</t>
        </is>
      </c>
      <c r="BO163" t="inlineStr">
        <is>
          <t>Fernando Chery</t>
        </is>
      </c>
    </row>
    <row r="164">
      <c r="A164" t="inlineStr">
        <is>
          <t>162</t>
        </is>
      </c>
      <c r="B164" t="inlineStr">
        <is>
          <t>cf397ff7-2e6c-4bb2-b4f2-c49cd7cb2466</t>
        </is>
      </c>
      <c r="C164" t="inlineStr">
        <is>
          <t>2025-01-15</t>
        </is>
      </c>
      <c r="D164" t="inlineStr">
        <is>
          <t>3</t>
        </is>
      </c>
      <c r="E164" t="inlineStr">
        <is>
          <t>---</t>
        </is>
      </c>
      <c r="F164" t="inlineStr">
        <is>
          <t>1</t>
        </is>
      </c>
      <c r="G164" t="inlineStr">
        <is>
          <t>---</t>
        </is>
      </c>
      <c r="H164" t="inlineStr">
        <is>
          <t>0</t>
        </is>
      </c>
      <c r="I164" t="inlineStr">
        <is>
          <t>1</t>
        </is>
      </c>
      <c r="J164" t="inlineStr">
        <is>
          <t>1</t>
        </is>
      </c>
      <c r="K164" t="inlineStr">
        <is>
          <t>---</t>
        </is>
      </c>
      <c r="L164" t="inlineStr">
        <is>
          <t>---</t>
        </is>
      </c>
      <c r="M164" t="inlineStr">
        <is>
          <t>---</t>
        </is>
      </c>
      <c r="N164" t="inlineStr">
        <is>
          <t>---</t>
        </is>
      </c>
      <c r="O164" t="inlineStr">
        <is>
          <t>---</t>
        </is>
      </c>
      <c r="P164" t="inlineStr">
        <is>
          <t>---</t>
        </is>
      </c>
      <c r="Q164" t="inlineStr">
        <is>
          <t>---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PAP/HSFS/ST01321</t>
        </is>
      </c>
      <c r="Y164" t="inlineStr">
        <is>
          <t>PAP/HSFS/ST01321</t>
        </is>
      </c>
      <c r="Z164" t="inlineStr">
        <is>
          <t>2025-01-15 18:16:35</t>
        </is>
      </c>
      <c r="AA164" t="inlineStr">
        <is>
          <t>2025-01-15 18:16:20</t>
        </is>
      </c>
      <c r="AB164" t="inlineStr">
        <is>
          <t>2jessica</t>
        </is>
      </c>
      <c r="AC164" t="inlineStr">
        <is>
          <t>2025-01-15 18:16:37</t>
        </is>
      </c>
      <c r="AD164" s="1" t="inlineStr">
        <is>
          <t>https://www.commcarehq.org/a/caris-test/reports/form_data/cf397ff7-2e6c-4bb2-b4f2-c49cd7cb2466/</t>
        </is>
      </c>
      <c r="AE164" t="inlineStr">
        <is>
          <t>---</t>
        </is>
      </c>
      <c r="AF164" t="inlineStr">
        <is>
          <t>3c5a623af057e23a32ae4000_127086</t>
        </is>
      </c>
      <c r="AG164" t="inlineStr">
        <is>
          <t>OK</t>
        </is>
      </c>
      <c r="AH164" t="inlineStr">
        <is>
          <t>2025-01-15 18:16:35</t>
        </is>
      </c>
      <c r="AI164" t="inlineStr">
        <is>
          <t>6b7066b672544b4cabd3a14f9f012e2c</t>
        </is>
      </c>
      <c r="AJ164" t="inlineStr">
        <is>
          <t>2025-01-15</t>
        </is>
      </c>
      <c r="AK164" t="inlineStr">
        <is>
          <t>3</t>
        </is>
      </c>
      <c r="AL164" t="inlineStr">
        <is>
          <t>---</t>
        </is>
      </c>
      <c r="AM164" t="inlineStr">
        <is>
          <t>1</t>
        </is>
      </c>
      <c r="AN164" t="inlineStr">
        <is>
          <t>---</t>
        </is>
      </c>
      <c r="AO164" t="inlineStr">
        <is>
          <t>0</t>
        </is>
      </c>
      <c r="AP164" t="inlineStr">
        <is>
          <t>1</t>
        </is>
      </c>
      <c r="AQ164" t="inlineStr"/>
      <c r="AR164" t="inlineStr"/>
      <c r="AS164" t="inlineStr"/>
      <c r="AT164" t="inlineStr"/>
      <c r="AU164" t="inlineStr">
        <is>
          <t>---</t>
        </is>
      </c>
      <c r="AV164" t="inlineStr">
        <is>
          <t>---</t>
        </is>
      </c>
      <c r="AW164" t="inlineStr">
        <is>
          <t>---</t>
        </is>
      </c>
      <c r="AX164" t="inlineStr">
        <is>
          <t>---</t>
        </is>
      </c>
      <c r="AY164" t="inlineStr">
        <is>
          <t>---</t>
        </is>
      </c>
      <c r="AZ164" t="inlineStr">
        <is>
          <t>---</t>
        </is>
      </c>
      <c r="BA164" t="inlineStr">
        <is>
          <t>6b7066b672544b4cabd3a14f9f012e2c</t>
        </is>
      </c>
      <c r="BB164" t="inlineStr">
        <is>
          <t>http://openrosa.org/formdesigner/0B48E039-1E80-49A7-AC24-732B6E788E39</t>
        </is>
      </c>
      <c r="BC164" t="inlineStr">
        <is>
          <t>Ration et autres visites</t>
        </is>
      </c>
      <c r="BD164" t="inlineStr">
        <is>
          <t>CommCare Android, version "2.54.1"(467561). App v15929. CommCare Version 2.54.1. Build 467561, built on: 2024-10-25</t>
        </is>
      </c>
      <c r="BE164" t="inlineStr">
        <is>
          <t>commcare_f18d6b7a-4a28-4b1e-ba72-371ee279da9f</t>
        </is>
      </c>
      <c r="BF164" t="inlineStr"/>
      <c r="BG164" t="inlineStr">
        <is>
          <t>f13d8149fc6d39ebe86af18272310ff9</t>
        </is>
      </c>
      <c r="BH164" t="inlineStr">
        <is>
          <t>30258f4a77704b55a9a2714350441cbb</t>
        </is>
      </c>
      <c r="BI164" t="inlineStr">
        <is>
          <t>15246</t>
        </is>
      </c>
      <c r="BJ164" t="inlineStr">
        <is>
          <t>XFormInstance</t>
        </is>
      </c>
      <c r="BK164" t="inlineStr">
        <is>
          <t>ff8a015cd36711efb857f7a39a18eb0c</t>
        </is>
      </c>
      <c r="BL164" t="b">
        <v>0</v>
      </c>
      <c r="BM164" t="inlineStr">
        <is>
          <t>---</t>
        </is>
      </c>
      <c r="BN164" t="inlineStr">
        <is>
          <t>200.113.253.34</t>
        </is>
      </c>
      <c r="BO164" t="inlineStr">
        <is>
          <t>Celestin Monica</t>
        </is>
      </c>
    </row>
    <row r="165">
      <c r="A165" t="inlineStr">
        <is>
          <t>163</t>
        </is>
      </c>
      <c r="B165" t="inlineStr">
        <is>
          <t>38c30277-4efd-401f-b803-1e1c9f348c16</t>
        </is>
      </c>
      <c r="C165" t="inlineStr">
        <is>
          <t>2025-01-15</t>
        </is>
      </c>
      <c r="D165" t="inlineStr">
        <is>
          <t>10 4</t>
        </is>
      </c>
      <c r="E165" t="inlineStr">
        <is>
          <t>approvisionnement medicament</t>
        </is>
      </c>
      <c r="F165" t="inlineStr">
        <is>
          <t>1</t>
        </is>
      </c>
      <c r="G165" t="inlineStr">
        <is>
          <t>---</t>
        </is>
      </c>
      <c r="H165" t="inlineStr">
        <is>
          <t>1</t>
        </is>
      </c>
      <c r="I165" t="inlineStr">
        <is>
          <t>1</t>
        </is>
      </c>
      <c r="J165" t="inlineStr">
        <is>
          <t>4</t>
        </is>
      </c>
      <c r="K165" t="inlineStr">
        <is>
          <t>---</t>
        </is>
      </c>
      <c r="L165" t="inlineStr">
        <is>
          <t>---</t>
        </is>
      </c>
      <c r="M165" t="inlineStr">
        <is>
          <t>---</t>
        </is>
      </c>
      <c r="N165" t="inlineStr">
        <is>
          <t>---</t>
        </is>
      </c>
      <c r="O165" t="inlineStr">
        <is>
          <t>---</t>
        </is>
      </c>
      <c r="P165" t="inlineStr">
        <is>
          <t>---</t>
        </is>
      </c>
      <c r="Q165" t="inlineStr">
        <is>
          <t>---</t>
        </is>
      </c>
      <c r="R165" t="inlineStr"/>
      <c r="S165" t="inlineStr"/>
      <c r="T165" t="inlineStr"/>
      <c r="U165" t="inlineStr"/>
      <c r="V165" t="inlineStr"/>
      <c r="W165" t="inlineStr"/>
      <c r="X165" t="inlineStr">
        <is>
          <t>PAP/CMSP/ST01668</t>
        </is>
      </c>
      <c r="Y165" t="inlineStr">
        <is>
          <t>PAP/CMSP/ST01668</t>
        </is>
      </c>
      <c r="Z165" t="inlineStr">
        <is>
          <t>2025-01-15 19:00:13</t>
        </is>
      </c>
      <c r="AA165" t="inlineStr">
        <is>
          <t>2025-01-15 18:59:13</t>
        </is>
      </c>
      <c r="AB165" t="inlineStr">
        <is>
          <t>2mydarling</t>
        </is>
      </c>
      <c r="AC165" t="inlineStr">
        <is>
          <t>2025-01-15 19:02:40</t>
        </is>
      </c>
      <c r="AD165" s="1" t="inlineStr">
        <is>
          <t>https://www.commcarehq.org/a/caris-test/reports/form_data/38c30277-4efd-401f-b803-1e1c9f348c16/</t>
        </is>
      </c>
      <c r="AE165" t="inlineStr">
        <is>
          <t>---</t>
        </is>
      </c>
      <c r="AF165" t="inlineStr">
        <is>
          <t>3c5a623af057e23a32ae4000_163008</t>
        </is>
      </c>
      <c r="AG165" t="inlineStr">
        <is>
          <t>---</t>
        </is>
      </c>
      <c r="AH165" t="inlineStr">
        <is>
          <t>2025-01-15 19:00:13</t>
        </is>
      </c>
      <c r="AI165" t="inlineStr">
        <is>
          <t>73b90dd477d849b782f6402de60c4373</t>
        </is>
      </c>
      <c r="AJ165" t="inlineStr">
        <is>
          <t>2025-01-15</t>
        </is>
      </c>
      <c r="AK165" t="inlineStr">
        <is>
          <t>10 4</t>
        </is>
      </c>
      <c r="AL165" t="inlineStr">
        <is>
          <t>approvisionnement medicament</t>
        </is>
      </c>
      <c r="AM165" t="inlineStr">
        <is>
          <t>1</t>
        </is>
      </c>
      <c r="AN165" t="inlineStr">
        <is>
          <t>---</t>
        </is>
      </c>
      <c r="AO165" t="inlineStr">
        <is>
          <t>1</t>
        </is>
      </c>
      <c r="AP165" t="inlineStr">
        <is>
          <t>1</t>
        </is>
      </c>
      <c r="AQ165" t="inlineStr"/>
      <c r="AR165" t="inlineStr"/>
      <c r="AS165" t="inlineStr"/>
      <c r="AT165" t="inlineStr"/>
      <c r="AU165" t="inlineStr">
        <is>
          <t>---</t>
        </is>
      </c>
      <c r="AV165" t="inlineStr">
        <is>
          <t>---</t>
        </is>
      </c>
      <c r="AW165" t="inlineStr">
        <is>
          <t>---</t>
        </is>
      </c>
      <c r="AX165" t="inlineStr">
        <is>
          <t>---</t>
        </is>
      </c>
      <c r="AY165" t="inlineStr">
        <is>
          <t>---</t>
        </is>
      </c>
      <c r="AZ165" t="inlineStr">
        <is>
          <t>---</t>
        </is>
      </c>
      <c r="BA165" t="inlineStr">
        <is>
          <t>73b90dd477d849b782f6402de60c4373</t>
        </is>
      </c>
      <c r="BB165" t="inlineStr">
        <is>
          <t>http://openrosa.org/formdesigner/0B48E039-1E80-49A7-AC24-732B6E788E39</t>
        </is>
      </c>
      <c r="BC165" t="inlineStr">
        <is>
          <t>Ration et autres visites</t>
        </is>
      </c>
      <c r="BD165" t="inlineStr">
        <is>
          <t>CommCare Android, version "2.54.1"(467561). App v15929. CommCare Version 2.54.1. Build 467561, built on: 2024-10-25</t>
        </is>
      </c>
      <c r="BE165" t="inlineStr">
        <is>
          <t>commcare_ba43b001-b7fb-4a56-b629-2d01f309ddd8</t>
        </is>
      </c>
      <c r="BF165" t="inlineStr">
        <is>
          <t>18.5647533 -72.282575 50.09 6.6</t>
        </is>
      </c>
      <c r="BG165" t="inlineStr">
        <is>
          <t>f13d8149fc6d39ebe86af18272310ff9</t>
        </is>
      </c>
      <c r="BH165" t="inlineStr">
        <is>
          <t>30258f4a77704b55a9a2714350441cbb</t>
        </is>
      </c>
      <c r="BI165" t="inlineStr">
        <is>
          <t>15246</t>
        </is>
      </c>
      <c r="BJ165" t="inlineStr">
        <is>
          <t>XFormInstance</t>
        </is>
      </c>
      <c r="BK165" t="inlineStr">
        <is>
          <t>b82a3618beee11efbc8485606e6ffa00</t>
        </is>
      </c>
      <c r="BL165" t="b">
        <v>0</v>
      </c>
      <c r="BM165" t="inlineStr">
        <is>
          <t>---</t>
        </is>
      </c>
      <c r="BN165" t="inlineStr">
        <is>
          <t>190.102.77.19</t>
        </is>
      </c>
      <c r="BO165" t="inlineStr">
        <is>
          <t>Jean Ketia</t>
        </is>
      </c>
    </row>
    <row r="166">
      <c r="A166" t="inlineStr">
        <is>
          <t>164</t>
        </is>
      </c>
      <c r="B166" t="inlineStr">
        <is>
          <t>618c3aa4-179c-4c05-9691-5b5540512d61</t>
        </is>
      </c>
      <c r="C166" t="inlineStr">
        <is>
          <t>2025-01-15</t>
        </is>
      </c>
      <c r="D166" t="inlineStr">
        <is>
          <t>10 4</t>
        </is>
      </c>
      <c r="E166" t="inlineStr">
        <is>
          <t>approvisionnement medicaments</t>
        </is>
      </c>
      <c r="F166" t="inlineStr">
        <is>
          <t>1</t>
        </is>
      </c>
      <c r="G166" t="inlineStr">
        <is>
          <t>---</t>
        </is>
      </c>
      <c r="H166" t="inlineStr">
        <is>
          <t>1</t>
        </is>
      </c>
      <c r="I166" t="inlineStr">
        <is>
          <t>1</t>
        </is>
      </c>
      <c r="J166" t="inlineStr">
        <is>
          <t>4</t>
        </is>
      </c>
      <c r="K166" t="inlineStr">
        <is>
          <t>---</t>
        </is>
      </c>
      <c r="L166" t="inlineStr">
        <is>
          <t>---</t>
        </is>
      </c>
      <c r="M166" t="inlineStr">
        <is>
          <t>---</t>
        </is>
      </c>
      <c r="N166" t="inlineStr">
        <is>
          <t>---</t>
        </is>
      </c>
      <c r="O166" t="inlineStr">
        <is>
          <t>---</t>
        </is>
      </c>
      <c r="P166" t="inlineStr">
        <is>
          <t>---</t>
        </is>
      </c>
      <c r="Q166" t="inlineStr">
        <is>
          <t>---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PAP/CMSP/ST01667</t>
        </is>
      </c>
      <c r="Y166" t="inlineStr">
        <is>
          <t>PAP/CMSP/ST01667</t>
        </is>
      </c>
      <c r="Z166" t="inlineStr">
        <is>
          <t>2025-01-15 19:02:12</t>
        </is>
      </c>
      <c r="AA166" t="inlineStr">
        <is>
          <t>2025-01-15 19:00:34</t>
        </is>
      </c>
      <c r="AB166" t="inlineStr">
        <is>
          <t>2mydarling</t>
        </is>
      </c>
      <c r="AC166" t="inlineStr">
        <is>
          <t>2025-01-15 19:02:42</t>
        </is>
      </c>
      <c r="AD166" s="1" t="inlineStr">
        <is>
          <t>https://www.commcarehq.org/a/caris-test/reports/form_data/618c3aa4-179c-4c05-9691-5b5540512d61/</t>
        </is>
      </c>
      <c r="AE166" t="inlineStr">
        <is>
          <t>---</t>
        </is>
      </c>
      <c r="AF166" t="inlineStr">
        <is>
          <t>3c5a623af057e23a32ae4000_163019</t>
        </is>
      </c>
      <c r="AG166" t="inlineStr">
        <is>
          <t>---</t>
        </is>
      </c>
      <c r="AH166" t="inlineStr">
        <is>
          <t>2025-01-15 19:02:12</t>
        </is>
      </c>
      <c r="AI166" t="inlineStr">
        <is>
          <t>73b90dd477d849b782f6402de60c4373</t>
        </is>
      </c>
      <c r="AJ166" t="inlineStr">
        <is>
          <t>2025-01-15</t>
        </is>
      </c>
      <c r="AK166" t="inlineStr">
        <is>
          <t>10 4</t>
        </is>
      </c>
      <c r="AL166" t="inlineStr">
        <is>
          <t>approvisionnement medicaments</t>
        </is>
      </c>
      <c r="AM166" t="inlineStr">
        <is>
          <t>1</t>
        </is>
      </c>
      <c r="AN166" t="inlineStr">
        <is>
          <t>---</t>
        </is>
      </c>
      <c r="AO166" t="inlineStr">
        <is>
          <t>1</t>
        </is>
      </c>
      <c r="AP166" t="inlineStr">
        <is>
          <t>1</t>
        </is>
      </c>
      <c r="AQ166" t="inlineStr"/>
      <c r="AR166" t="inlineStr"/>
      <c r="AS166" t="inlineStr"/>
      <c r="AT166" t="inlineStr"/>
      <c r="AU166" t="inlineStr">
        <is>
          <t>---</t>
        </is>
      </c>
      <c r="AV166" t="inlineStr">
        <is>
          <t>---</t>
        </is>
      </c>
      <c r="AW166" t="inlineStr">
        <is>
          <t>---</t>
        </is>
      </c>
      <c r="AX166" t="inlineStr">
        <is>
          <t>---</t>
        </is>
      </c>
      <c r="AY166" t="inlineStr">
        <is>
          <t>---</t>
        </is>
      </c>
      <c r="AZ166" t="inlineStr">
        <is>
          <t>---</t>
        </is>
      </c>
      <c r="BA166" t="inlineStr">
        <is>
          <t>73b90dd477d849b782f6402de60c4373</t>
        </is>
      </c>
      <c r="BB166" t="inlineStr">
        <is>
          <t>http://openrosa.org/formdesigner/0B48E039-1E80-49A7-AC24-732B6E788E39</t>
        </is>
      </c>
      <c r="BC166" t="inlineStr">
        <is>
          <t>Ration et autres visites</t>
        </is>
      </c>
      <c r="BD166" t="inlineStr">
        <is>
          <t>CommCare Android, version "2.54.1"(467561). App v15929. CommCare Version 2.54.1. Build 467561, built on: 2024-10-25</t>
        </is>
      </c>
      <c r="BE166" t="inlineStr">
        <is>
          <t>commcare_ba43b001-b7fb-4a56-b629-2d01f309ddd8</t>
        </is>
      </c>
      <c r="BF166" t="inlineStr">
        <is>
          <t>18.5646927 -72.2825793 51.5 6.68</t>
        </is>
      </c>
      <c r="BG166" t="inlineStr">
        <is>
          <t>f13d8149fc6d39ebe86af18272310ff9</t>
        </is>
      </c>
      <c r="BH166" t="inlineStr">
        <is>
          <t>30258f4a77704b55a9a2714350441cbb</t>
        </is>
      </c>
      <c r="BI166" t="inlineStr">
        <is>
          <t>15246</t>
        </is>
      </c>
      <c r="BJ166" t="inlineStr">
        <is>
          <t>XFormInstance</t>
        </is>
      </c>
      <c r="BK166" t="inlineStr">
        <is>
          <t>b82a3618beee11efbc8485606e6ffa00</t>
        </is>
      </c>
      <c r="BL166" t="b">
        <v>0</v>
      </c>
      <c r="BM166" t="inlineStr">
        <is>
          <t>---</t>
        </is>
      </c>
      <c r="BN166" t="inlineStr">
        <is>
          <t>190.102.77.19</t>
        </is>
      </c>
      <c r="BO166" t="inlineStr">
        <is>
          <t>Jean Judeson</t>
        </is>
      </c>
    </row>
    <row r="167">
      <c r="A167" t="inlineStr">
        <is>
          <t>165</t>
        </is>
      </c>
      <c r="B167" t="inlineStr">
        <is>
          <t>c7e13c22-2e3b-406e-b105-64340b374354</t>
        </is>
      </c>
      <c r="C167" t="inlineStr">
        <is>
          <t>2025-01-15</t>
        </is>
      </c>
      <c r="D167" t="inlineStr">
        <is>
          <t>10 4</t>
        </is>
      </c>
      <c r="E167" t="inlineStr">
        <is>
          <t>approvisionnement  medicaments</t>
        </is>
      </c>
      <c r="F167" t="inlineStr">
        <is>
          <t>1</t>
        </is>
      </c>
      <c r="G167" t="inlineStr">
        <is>
          <t>---</t>
        </is>
      </c>
      <c r="H167" t="inlineStr">
        <is>
          <t>1</t>
        </is>
      </c>
      <c r="I167" t="inlineStr">
        <is>
          <t>1</t>
        </is>
      </c>
      <c r="J167" t="inlineStr">
        <is>
          <t>4</t>
        </is>
      </c>
      <c r="K167" t="inlineStr">
        <is>
          <t>---</t>
        </is>
      </c>
      <c r="L167" t="inlineStr">
        <is>
          <t>---</t>
        </is>
      </c>
      <c r="M167" t="inlineStr">
        <is>
          <t>---</t>
        </is>
      </c>
      <c r="N167" t="inlineStr">
        <is>
          <t>---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/>
      <c r="S167" t="inlineStr"/>
      <c r="T167" t="inlineStr"/>
      <c r="U167" t="inlineStr"/>
      <c r="V167" t="inlineStr"/>
      <c r="W167" t="inlineStr"/>
      <c r="X167" t="inlineStr">
        <is>
          <t>PAP/CMSP/ST00836</t>
        </is>
      </c>
      <c r="Y167" t="inlineStr">
        <is>
          <t>PAP/CMSP/ST00836</t>
        </is>
      </c>
      <c r="Z167" t="inlineStr">
        <is>
          <t>2025-01-15 19:10:56</t>
        </is>
      </c>
      <c r="AA167" t="inlineStr">
        <is>
          <t>2025-01-15 19:09:39</t>
        </is>
      </c>
      <c r="AB167" t="inlineStr">
        <is>
          <t>2mydarling</t>
        </is>
      </c>
      <c r="AC167" t="inlineStr">
        <is>
          <t>2025-01-15 19:12:09</t>
        </is>
      </c>
      <c r="AD167" s="1" t="inlineStr">
        <is>
          <t>https://www.commcarehq.org/a/caris-test/reports/form_data/c7e13c22-2e3b-406e-b105-64340b374354/</t>
        </is>
      </c>
      <c r="AE167" t="inlineStr">
        <is>
          <t>---</t>
        </is>
      </c>
      <c r="AF167" t="inlineStr">
        <is>
          <t>3c5a623af057e23a32ae4000_50290</t>
        </is>
      </c>
      <c r="AG167" t="inlineStr">
        <is>
          <t>---</t>
        </is>
      </c>
      <c r="AH167" t="inlineStr">
        <is>
          <t>2025-01-15 19:10:56</t>
        </is>
      </c>
      <c r="AI167" t="inlineStr">
        <is>
          <t>73b90dd477d849b782f6402de60c4373</t>
        </is>
      </c>
      <c r="AJ167" t="inlineStr">
        <is>
          <t>2025-01-15</t>
        </is>
      </c>
      <c r="AK167" t="inlineStr">
        <is>
          <t>10 4</t>
        </is>
      </c>
      <c r="AL167" t="inlineStr">
        <is>
          <t>approvisionnement  medicaments</t>
        </is>
      </c>
      <c r="AM167" t="inlineStr">
        <is>
          <t>1</t>
        </is>
      </c>
      <c r="AN167" t="inlineStr">
        <is>
          <t>---</t>
        </is>
      </c>
      <c r="AO167" t="inlineStr">
        <is>
          <t>1</t>
        </is>
      </c>
      <c r="AP167" t="inlineStr">
        <is>
          <t>1</t>
        </is>
      </c>
      <c r="AQ167" t="inlineStr"/>
      <c r="AR167" t="inlineStr"/>
      <c r="AS167" t="inlineStr"/>
      <c r="AT167" t="inlineStr"/>
      <c r="AU167" t="inlineStr">
        <is>
          <t>---</t>
        </is>
      </c>
      <c r="AV167" t="inlineStr">
        <is>
          <t>---</t>
        </is>
      </c>
      <c r="AW167" t="inlineStr">
        <is>
          <t>---</t>
        </is>
      </c>
      <c r="AX167" t="inlineStr">
        <is>
          <t>---</t>
        </is>
      </c>
      <c r="AY167" t="inlineStr">
        <is>
          <t>---</t>
        </is>
      </c>
      <c r="AZ167" t="inlineStr">
        <is>
          <t>---</t>
        </is>
      </c>
      <c r="BA167" t="inlineStr">
        <is>
          <t>73b90dd477d849b782f6402de60c4373</t>
        </is>
      </c>
      <c r="BB167" t="inlineStr">
        <is>
          <t>http://openrosa.org/formdesigner/0B48E039-1E80-49A7-AC24-732B6E788E39</t>
        </is>
      </c>
      <c r="BC167" t="inlineStr">
        <is>
          <t>Ration et autres visites</t>
        </is>
      </c>
      <c r="BD167" t="inlineStr">
        <is>
          <t>CommCare Android, version "2.54.1"(467561). App v15929. CommCare Version 2.54.1. Build 467561, built on: 2024-10-25</t>
        </is>
      </c>
      <c r="BE167" t="inlineStr">
        <is>
          <t>commcare_ba43b001-b7fb-4a56-b629-2d01f309ddd8</t>
        </is>
      </c>
      <c r="BF167" t="inlineStr">
        <is>
          <t>18.564833 -72.282502 51.5 4.09</t>
        </is>
      </c>
      <c r="BG167" t="inlineStr">
        <is>
          <t>f13d8149fc6d39ebe86af18272310ff9</t>
        </is>
      </c>
      <c r="BH167" t="inlineStr">
        <is>
          <t>30258f4a77704b55a9a2714350441cbb</t>
        </is>
      </c>
      <c r="BI167" t="inlineStr">
        <is>
          <t>15246</t>
        </is>
      </c>
      <c r="BJ167" t="inlineStr">
        <is>
          <t>XFormInstance</t>
        </is>
      </c>
      <c r="BK167" t="inlineStr">
        <is>
          <t>b82a3618beee11efbc8485606e6ffa00</t>
        </is>
      </c>
      <c r="BL167" t="b">
        <v>0</v>
      </c>
      <c r="BM167" t="inlineStr">
        <is>
          <t>---</t>
        </is>
      </c>
      <c r="BN167" t="inlineStr">
        <is>
          <t>190.102.77.19</t>
        </is>
      </c>
      <c r="BO167" t="inlineStr">
        <is>
          <t>Kimberly Joseph</t>
        </is>
      </c>
    </row>
    <row r="168">
      <c r="A168" t="inlineStr">
        <is>
          <t>166</t>
        </is>
      </c>
      <c r="B168" t="inlineStr">
        <is>
          <t>19c6ee02-8f17-420e-a17b-2a130c425a3a</t>
        </is>
      </c>
      <c r="C168" t="inlineStr">
        <is>
          <t>2025-01-15</t>
        </is>
      </c>
      <c r="D168" t="inlineStr">
        <is>
          <t>10 4</t>
        </is>
      </c>
      <c r="E168" t="inlineStr">
        <is>
          <t>approvisionnement medicament</t>
        </is>
      </c>
      <c r="F168" t="inlineStr">
        <is>
          <t>1</t>
        </is>
      </c>
      <c r="G168" t="inlineStr">
        <is>
          <t>---</t>
        </is>
      </c>
      <c r="H168" t="inlineStr">
        <is>
          <t>1</t>
        </is>
      </c>
      <c r="I168" t="inlineStr">
        <is>
          <t>1</t>
        </is>
      </c>
      <c r="J168" t="inlineStr">
        <is>
          <t>4</t>
        </is>
      </c>
      <c r="K168" t="inlineStr">
        <is>
          <t>---</t>
        </is>
      </c>
      <c r="L168" t="inlineStr">
        <is>
          <t>---</t>
        </is>
      </c>
      <c r="M168" t="inlineStr">
        <is>
          <t>---</t>
        </is>
      </c>
      <c r="N168" t="inlineStr">
        <is>
          <t>---</t>
        </is>
      </c>
      <c r="O168" t="inlineStr">
        <is>
          <t>---</t>
        </is>
      </c>
      <c r="P168" t="inlineStr">
        <is>
          <t>---</t>
        </is>
      </c>
      <c r="Q168" t="inlineStr">
        <is>
          <t>---</t>
        </is>
      </c>
      <c r="R168" t="inlineStr"/>
      <c r="S168" t="inlineStr"/>
      <c r="T168" t="inlineStr"/>
      <c r="U168" t="inlineStr"/>
      <c r="V168" t="inlineStr"/>
      <c r="W168" t="inlineStr"/>
      <c r="X168" t="inlineStr">
        <is>
          <t>PAP/CMSP/ST01494</t>
        </is>
      </c>
      <c r="Y168" t="inlineStr">
        <is>
          <t>PAP/CMSP/ST01494</t>
        </is>
      </c>
      <c r="Z168" t="inlineStr">
        <is>
          <t>2025-01-15 19:12:03</t>
        </is>
      </c>
      <c r="AA168" t="inlineStr">
        <is>
          <t>2025-01-15 19:11:10</t>
        </is>
      </c>
      <c r="AB168" t="inlineStr">
        <is>
          <t>2mydarling</t>
        </is>
      </c>
      <c r="AC168" t="inlineStr">
        <is>
          <t>2025-01-15 19:12:41</t>
        </is>
      </c>
      <c r="AD168" s="1" t="inlineStr">
        <is>
          <t>https://www.commcarehq.org/a/caris-test/reports/form_data/19c6ee02-8f17-420e-a17b-2a130c425a3a/</t>
        </is>
      </c>
      <c r="AE168" t="inlineStr">
        <is>
          <t>---</t>
        </is>
      </c>
      <c r="AF168" t="inlineStr">
        <is>
          <t>3c5a623af057e23a32ae4000_123375</t>
        </is>
      </c>
      <c r="AG168" t="inlineStr">
        <is>
          <t>---</t>
        </is>
      </c>
      <c r="AH168" t="inlineStr">
        <is>
          <t>2025-01-15 19:12:03</t>
        </is>
      </c>
      <c r="AI168" t="inlineStr">
        <is>
          <t>73b90dd477d849b782f6402de60c4373</t>
        </is>
      </c>
      <c r="AJ168" t="inlineStr">
        <is>
          <t>2025-01-15</t>
        </is>
      </c>
      <c r="AK168" t="inlineStr">
        <is>
          <t>10 4</t>
        </is>
      </c>
      <c r="AL168" t="inlineStr">
        <is>
          <t>approvisionnement medicament</t>
        </is>
      </c>
      <c r="AM168" t="inlineStr">
        <is>
          <t>1</t>
        </is>
      </c>
      <c r="AN168" t="inlineStr">
        <is>
          <t>---</t>
        </is>
      </c>
      <c r="AO168" t="inlineStr">
        <is>
          <t>1</t>
        </is>
      </c>
      <c r="AP168" t="inlineStr">
        <is>
          <t>1</t>
        </is>
      </c>
      <c r="AQ168" t="inlineStr"/>
      <c r="AR168" t="inlineStr"/>
      <c r="AS168" t="inlineStr"/>
      <c r="AT168" t="inlineStr"/>
      <c r="AU168" t="inlineStr">
        <is>
          <t>---</t>
        </is>
      </c>
      <c r="AV168" t="inlineStr">
        <is>
          <t>---</t>
        </is>
      </c>
      <c r="AW168" t="inlineStr">
        <is>
          <t>---</t>
        </is>
      </c>
      <c r="AX168" t="inlineStr">
        <is>
          <t>---</t>
        </is>
      </c>
      <c r="AY168" t="inlineStr">
        <is>
          <t>---</t>
        </is>
      </c>
      <c r="AZ168" t="inlineStr">
        <is>
          <t>---</t>
        </is>
      </c>
      <c r="BA168" t="inlineStr">
        <is>
          <t>73b90dd477d849b782f6402de60c4373</t>
        </is>
      </c>
      <c r="BB168" t="inlineStr">
        <is>
          <t>http://openrosa.org/formdesigner/0B48E039-1E80-49A7-AC24-732B6E788E39</t>
        </is>
      </c>
      <c r="BC168" t="inlineStr">
        <is>
          <t>Ration et autres visites</t>
        </is>
      </c>
      <c r="BD168" t="inlineStr">
        <is>
          <t>CommCare Android, version "2.54.1"(467561). App v15929. CommCare Version 2.54.1. Build 467561, built on: 2024-10-25</t>
        </is>
      </c>
      <c r="BE168" t="inlineStr">
        <is>
          <t>commcare_ba43b001-b7fb-4a56-b629-2d01f309ddd8</t>
        </is>
      </c>
      <c r="BF168" t="inlineStr">
        <is>
          <t>18.5646889 -72.2824279 51.5 8.47</t>
        </is>
      </c>
      <c r="BG168" t="inlineStr">
        <is>
          <t>f13d8149fc6d39ebe86af18272310ff9</t>
        </is>
      </c>
      <c r="BH168" t="inlineStr">
        <is>
          <t>30258f4a77704b55a9a2714350441cbb</t>
        </is>
      </c>
      <c r="BI168" t="inlineStr">
        <is>
          <t>15246</t>
        </is>
      </c>
      <c r="BJ168" t="inlineStr">
        <is>
          <t>XFormInstance</t>
        </is>
      </c>
      <c r="BK168" t="inlineStr">
        <is>
          <t>b82a3618beee11efbc8485606e6ffa00</t>
        </is>
      </c>
      <c r="BL168" t="b">
        <v>0</v>
      </c>
      <c r="BM168" t="inlineStr">
        <is>
          <t>---</t>
        </is>
      </c>
      <c r="BN168" t="inlineStr">
        <is>
          <t>190.102.77.19</t>
        </is>
      </c>
      <c r="BO168" t="inlineStr">
        <is>
          <t>kervens Joseph</t>
        </is>
      </c>
    </row>
    <row r="169">
      <c r="A169" t="inlineStr">
        <is>
          <t>167</t>
        </is>
      </c>
      <c r="B169" t="inlineStr">
        <is>
          <t>cf92799e-dd71-4c24-ba1f-397391df0310</t>
        </is>
      </c>
      <c r="C169" t="inlineStr">
        <is>
          <t>2025-01-15</t>
        </is>
      </c>
      <c r="D169" t="inlineStr">
        <is>
          <t>3</t>
        </is>
      </c>
      <c r="E169" t="inlineStr">
        <is>
          <t>---</t>
        </is>
      </c>
      <c r="F169" t="inlineStr">
        <is>
          <t>0</t>
        </is>
      </c>
      <c r="G169" t="inlineStr">
        <is>
          <t>---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---</t>
        </is>
      </c>
      <c r="L169" t="inlineStr">
        <is>
          <t>---</t>
        </is>
      </c>
      <c r="M169" t="inlineStr">
        <is>
          <t>---</t>
        </is>
      </c>
      <c r="N169" t="inlineStr">
        <is>
          <t>---</t>
        </is>
      </c>
      <c r="O169" t="inlineStr">
        <is>
          <t>---</t>
        </is>
      </c>
      <c r="P169" t="inlineStr">
        <is>
          <t>---</t>
        </is>
      </c>
      <c r="Q169" t="inlineStr">
        <is>
          <t>---</t>
        </is>
      </c>
      <c r="R169" t="inlineStr"/>
      <c r="S169" t="inlineStr"/>
      <c r="T169" t="inlineStr"/>
      <c r="U169" t="inlineStr"/>
      <c r="V169" t="inlineStr"/>
      <c r="W169" t="inlineStr">
        <is>
          <t>19.6112692 -72.0238766 19.89 7.35</t>
        </is>
      </c>
      <c r="X169" t="inlineStr">
        <is>
          <t>CAP/CALT/ST00796</t>
        </is>
      </c>
      <c r="Y169" t="inlineStr">
        <is>
          <t>CAP/CALT/ST00796</t>
        </is>
      </c>
      <c r="Z169" t="inlineStr">
        <is>
          <t>2025-01-15 20:51:06</t>
        </is>
      </c>
      <c r="AA169" t="inlineStr">
        <is>
          <t>2025-01-15 20:50:32</t>
        </is>
      </c>
      <c r="AB169" t="inlineStr">
        <is>
          <t>1irania</t>
        </is>
      </c>
      <c r="AC169" t="inlineStr">
        <is>
          <t>2025-01-15 20:51:08</t>
        </is>
      </c>
      <c r="AD169" s="1" t="inlineStr">
        <is>
          <t>https://www.commcarehq.org/a/caris-test/reports/form_data/cf92799e-dd71-4c24-ba1f-397391df0310/</t>
        </is>
      </c>
      <c r="AE169" t="inlineStr">
        <is>
          <t>---</t>
        </is>
      </c>
      <c r="AF169" t="inlineStr">
        <is>
          <t>3c5a623af057e23a32ae4000_26437</t>
        </is>
      </c>
      <c r="AG169" t="inlineStr">
        <is>
          <t>OK</t>
        </is>
      </c>
      <c r="AH169" t="inlineStr">
        <is>
          <t>2025-01-15 20:51:06</t>
        </is>
      </c>
      <c r="AI169" t="inlineStr">
        <is>
          <t>42a82b7de9e609ae71648670ad4c56aa</t>
        </is>
      </c>
      <c r="AJ169" t="inlineStr">
        <is>
          <t>2025-01-15</t>
        </is>
      </c>
      <c r="AK169" t="inlineStr">
        <is>
          <t>3</t>
        </is>
      </c>
      <c r="AL169" t="inlineStr">
        <is>
          <t>---</t>
        </is>
      </c>
      <c r="AM169" t="inlineStr">
        <is>
          <t>0</t>
        </is>
      </c>
      <c r="AN169" t="inlineStr">
        <is>
          <t>---</t>
        </is>
      </c>
      <c r="AO169" t="inlineStr">
        <is>
          <t>1</t>
        </is>
      </c>
      <c r="AP169" t="inlineStr">
        <is>
          <t>1</t>
        </is>
      </c>
      <c r="AQ169" t="inlineStr"/>
      <c r="AR169" t="inlineStr"/>
      <c r="AS169" t="inlineStr"/>
      <c r="AT169" t="inlineStr">
        <is>
          <t>19.6112692 -72.0238766 19.89 7.35</t>
        </is>
      </c>
      <c r="AU169" t="inlineStr">
        <is>
          <t>---</t>
        </is>
      </c>
      <c r="AV169" t="inlineStr">
        <is>
          <t>---</t>
        </is>
      </c>
      <c r="AW169" t="inlineStr">
        <is>
          <t>---</t>
        </is>
      </c>
      <c r="AX169" t="inlineStr">
        <is>
          <t>---</t>
        </is>
      </c>
      <c r="AY169" t="inlineStr">
        <is>
          <t>---</t>
        </is>
      </c>
      <c r="AZ169" t="inlineStr">
        <is>
          <t>---</t>
        </is>
      </c>
      <c r="BA169" t="inlineStr">
        <is>
          <t>42a82b7de9e609ae71648670ad4c56aa</t>
        </is>
      </c>
      <c r="BB169" t="inlineStr">
        <is>
          <t>http://openrosa.org/formdesigner/0B48E039-1E80-49A7-AC24-732B6E788E39</t>
        </is>
      </c>
      <c r="BC169" t="inlineStr">
        <is>
          <t>Ration et autres visites</t>
        </is>
      </c>
      <c r="BD169" t="inlineStr">
        <is>
          <t>CommCare Android, version "2.54.1"(467561). App v15929. CommCare Version 2.54.1. Build 467561, built on: 2024-10-25</t>
        </is>
      </c>
      <c r="BE169" t="inlineStr">
        <is>
          <t>commcare_6c8d6b29-ddee-4573-a4bf-ff173bbf52d8</t>
        </is>
      </c>
      <c r="BF169" t="inlineStr">
        <is>
          <t>19.611337 -72.0238787 17.78 9.49</t>
        </is>
      </c>
      <c r="BG169" t="inlineStr">
        <is>
          <t>f13d8149fc6d39ebe86af18272310ff9</t>
        </is>
      </c>
      <c r="BH169" t="inlineStr">
        <is>
          <t>30258f4a77704b55a9a2714350441cbb</t>
        </is>
      </c>
      <c r="BI169" t="inlineStr">
        <is>
          <t>15246</t>
        </is>
      </c>
      <c r="BJ169" t="inlineStr">
        <is>
          <t>XFormInstance</t>
        </is>
      </c>
      <c r="BK169" t="inlineStr">
        <is>
          <t>5dec4073d37511efb859f7a39a18eb0c</t>
        </is>
      </c>
      <c r="BL169" t="b">
        <v>0</v>
      </c>
      <c r="BM169" t="inlineStr">
        <is>
          <t>---</t>
        </is>
      </c>
      <c r="BN169" t="inlineStr">
        <is>
          <t>200.113.230.100</t>
        </is>
      </c>
      <c r="BO169" t="inlineStr">
        <is>
          <t>Maculene Louis</t>
        </is>
      </c>
    </row>
    <row r="170">
      <c r="A170" t="inlineStr">
        <is>
          <t>168</t>
        </is>
      </c>
      <c r="B170" t="inlineStr">
        <is>
          <t>f0b1e82a-bf39-43ca-a4a6-aaa0eeb05b82</t>
        </is>
      </c>
      <c r="C170" t="inlineStr">
        <is>
          <t>2025-01-14</t>
        </is>
      </c>
      <c r="D170" t="inlineStr">
        <is>
          <t>3</t>
        </is>
      </c>
      <c r="E170" t="inlineStr">
        <is>
          <t>---</t>
        </is>
      </c>
      <c r="F170" t="inlineStr">
        <is>
          <t>1</t>
        </is>
      </c>
      <c r="G170" t="inlineStr">
        <is>
          <t>---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---</t>
        </is>
      </c>
      <c r="L170" t="inlineStr">
        <is>
          <t>---</t>
        </is>
      </c>
      <c r="M170" t="inlineStr">
        <is>
          <t>---</t>
        </is>
      </c>
      <c r="N170" t="inlineStr">
        <is>
          <t>---</t>
        </is>
      </c>
      <c r="O170" t="inlineStr">
        <is>
          <t>---</t>
        </is>
      </c>
      <c r="P170" t="inlineStr">
        <is>
          <t>---</t>
        </is>
      </c>
      <c r="Q170" t="inlineStr">
        <is>
          <t>---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GON/CSKS/ST02856</t>
        </is>
      </c>
      <c r="Y170" t="inlineStr">
        <is>
          <t>GON/CSKS/ST02856</t>
        </is>
      </c>
      <c r="Z170" t="inlineStr">
        <is>
          <t>2025-01-15 22:41:39</t>
        </is>
      </c>
      <c r="AA170" t="inlineStr">
        <is>
          <t>2025-01-15 22:41:17</t>
        </is>
      </c>
      <c r="AB170" t="inlineStr">
        <is>
          <t>6dorena</t>
        </is>
      </c>
      <c r="AC170" t="inlineStr">
        <is>
          <t>2025-01-15 21:42:00</t>
        </is>
      </c>
      <c r="AD170" s="1" t="inlineStr">
        <is>
          <t>https://www.commcarehq.org/a/caris-test/reports/form_data/f0b1e82a-bf39-43ca-a4a6-aaa0eeb05b82/</t>
        </is>
      </c>
      <c r="AE170" t="inlineStr">
        <is>
          <t>---</t>
        </is>
      </c>
      <c r="AF170" t="inlineStr">
        <is>
          <t>3c5a623af057e23a32ae4000_180216</t>
        </is>
      </c>
      <c r="AG170" t="inlineStr">
        <is>
          <t>OK</t>
        </is>
      </c>
      <c r="AH170" t="inlineStr">
        <is>
          <t>2025-01-15 22:41:39</t>
        </is>
      </c>
      <c r="AI170" t="inlineStr">
        <is>
          <t>3964b2205a0f20868524be13aab0b786</t>
        </is>
      </c>
      <c r="AJ170" t="inlineStr">
        <is>
          <t>2025-01-14</t>
        </is>
      </c>
      <c r="AK170" t="inlineStr">
        <is>
          <t>3</t>
        </is>
      </c>
      <c r="AL170" t="inlineStr">
        <is>
          <t>---</t>
        </is>
      </c>
      <c r="AM170" t="inlineStr">
        <is>
          <t>1</t>
        </is>
      </c>
      <c r="AN170" t="inlineStr">
        <is>
          <t>---</t>
        </is>
      </c>
      <c r="AO170" t="inlineStr">
        <is>
          <t>1</t>
        </is>
      </c>
      <c r="AP170" t="inlineStr">
        <is>
          <t>1</t>
        </is>
      </c>
      <c r="AQ170" t="inlineStr"/>
      <c r="AR170" t="inlineStr"/>
      <c r="AS170" t="inlineStr"/>
      <c r="AT170" t="inlineStr"/>
      <c r="AU170" t="inlineStr">
        <is>
          <t>---</t>
        </is>
      </c>
      <c r="AV170" t="inlineStr">
        <is>
          <t>---</t>
        </is>
      </c>
      <c r="AW170" t="inlineStr">
        <is>
          <t>---</t>
        </is>
      </c>
      <c r="AX170" t="inlineStr">
        <is>
          <t>---</t>
        </is>
      </c>
      <c r="AY170" t="inlineStr">
        <is>
          <t>---</t>
        </is>
      </c>
      <c r="AZ170" t="inlineStr">
        <is>
          <t>---</t>
        </is>
      </c>
      <c r="BA170" t="inlineStr">
        <is>
          <t>3964b2205a0f20868524be13aab0b786</t>
        </is>
      </c>
      <c r="BB170" t="inlineStr">
        <is>
          <t>http://openrosa.org/formdesigner/0B48E039-1E80-49A7-AC24-732B6E788E39</t>
        </is>
      </c>
      <c r="BC170" t="inlineStr">
        <is>
          <t>Ration et autres visites</t>
        </is>
      </c>
      <c r="BD170" t="inlineStr">
        <is>
          <t>CommCare Android, version "2.54.1"(467561). App v15929. CommCare Version 2.54.1. Build 467561, built on: 2024-10-25</t>
        </is>
      </c>
      <c r="BE170" t="inlineStr">
        <is>
          <t>commcare_8bfa4fa8-c694-426a-969e-07ff9318179f</t>
        </is>
      </c>
      <c r="BF170" t="inlineStr">
        <is>
          <t>19.4720342 -72.6707952 -0.51 9.5</t>
        </is>
      </c>
      <c r="BG170" t="inlineStr">
        <is>
          <t>f13d8149fc6d39ebe86af18272310ff9</t>
        </is>
      </c>
      <c r="BH170" t="inlineStr">
        <is>
          <t>30258f4a77704b55a9a2714350441cbb</t>
        </is>
      </c>
      <c r="BI170" t="inlineStr">
        <is>
          <t>15246</t>
        </is>
      </c>
      <c r="BJ170" t="inlineStr">
        <is>
          <t>XFormInstance</t>
        </is>
      </c>
      <c r="BK170" t="inlineStr">
        <is>
          <t>6557ea8cd38911efbd3285606e6ffa00</t>
        </is>
      </c>
      <c r="BL170" t="b">
        <v>0</v>
      </c>
      <c r="BM170" t="inlineStr">
        <is>
          <t>---</t>
        </is>
      </c>
      <c r="BN170" t="inlineStr">
        <is>
          <t>200.113.214.177</t>
        </is>
      </c>
      <c r="BO170" t="inlineStr">
        <is>
          <t>Killa Louisius</t>
        </is>
      </c>
    </row>
    <row r="171">
      <c r="A171" t="inlineStr">
        <is>
          <t>169</t>
        </is>
      </c>
      <c r="B171" t="inlineStr">
        <is>
          <t>58511991-ab8b-4a99-bdf0-73f6d264b30f</t>
        </is>
      </c>
      <c r="C171" t="inlineStr">
        <is>
          <t>2025-01-14</t>
        </is>
      </c>
      <c r="D171" t="inlineStr">
        <is>
          <t>3</t>
        </is>
      </c>
      <c r="E171" t="inlineStr">
        <is>
          <t>---</t>
        </is>
      </c>
      <c r="F171" t="inlineStr">
        <is>
          <t>0</t>
        </is>
      </c>
      <c r="G171" t="inlineStr">
        <is>
          <t>---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---</t>
        </is>
      </c>
      <c r="L171" t="inlineStr">
        <is>
          <t>---</t>
        </is>
      </c>
      <c r="M171" t="inlineStr">
        <is>
          <t>---</t>
        </is>
      </c>
      <c r="N171" t="inlineStr">
        <is>
          <t>---</t>
        </is>
      </c>
      <c r="O171" t="inlineStr">
        <is>
          <t>---</t>
        </is>
      </c>
      <c r="P171" t="inlineStr">
        <is>
          <t>---</t>
        </is>
      </c>
      <c r="Q171" t="inlineStr">
        <is>
          <t>---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GON/CSKS/ST01622</t>
        </is>
      </c>
      <c r="Y171" t="inlineStr">
        <is>
          <t>GON/CSKS/ST01622</t>
        </is>
      </c>
      <c r="Z171" t="inlineStr">
        <is>
          <t>2025-01-15 22:42:07</t>
        </is>
      </c>
      <c r="AA171" t="inlineStr">
        <is>
          <t>2025-01-15 22:41:52</t>
        </is>
      </c>
      <c r="AB171" t="inlineStr">
        <is>
          <t>6dorena</t>
        </is>
      </c>
      <c r="AC171" t="inlineStr">
        <is>
          <t>2025-01-15 21:42:27</t>
        </is>
      </c>
      <c r="AD171" s="1" t="inlineStr">
        <is>
          <t>https://www.commcarehq.org/a/caris-test/reports/form_data/58511991-ab8b-4a99-bdf0-73f6d264b30f/</t>
        </is>
      </c>
      <c r="AE171" t="inlineStr">
        <is>
          <t>---</t>
        </is>
      </c>
      <c r="AF171" t="inlineStr">
        <is>
          <t>3c5a623af057e23a32ae4000_36849</t>
        </is>
      </c>
      <c r="AG171" t="inlineStr">
        <is>
          <t>OK</t>
        </is>
      </c>
      <c r="AH171" t="inlineStr">
        <is>
          <t>2025-01-15 22:42:07</t>
        </is>
      </c>
      <c r="AI171" t="inlineStr">
        <is>
          <t>3964b2205a0f20868524be13aab0b786</t>
        </is>
      </c>
      <c r="AJ171" t="inlineStr">
        <is>
          <t>2025-01-14</t>
        </is>
      </c>
      <c r="AK171" t="inlineStr">
        <is>
          <t>3</t>
        </is>
      </c>
      <c r="AL171" t="inlineStr">
        <is>
          <t>---</t>
        </is>
      </c>
      <c r="AM171" t="inlineStr">
        <is>
          <t>0</t>
        </is>
      </c>
      <c r="AN171" t="inlineStr">
        <is>
          <t>---</t>
        </is>
      </c>
      <c r="AO171" t="inlineStr">
        <is>
          <t>1</t>
        </is>
      </c>
      <c r="AP171" t="inlineStr">
        <is>
          <t>1</t>
        </is>
      </c>
      <c r="AQ171" t="inlineStr"/>
      <c r="AR171" t="inlineStr"/>
      <c r="AS171" t="inlineStr"/>
      <c r="AT171" t="inlineStr"/>
      <c r="AU171" t="inlineStr">
        <is>
          <t>---</t>
        </is>
      </c>
      <c r="AV171" t="inlineStr">
        <is>
          <t>---</t>
        </is>
      </c>
      <c r="AW171" t="inlineStr">
        <is>
          <t>---</t>
        </is>
      </c>
      <c r="AX171" t="inlineStr">
        <is>
          <t>---</t>
        </is>
      </c>
      <c r="AY171" t="inlineStr">
        <is>
          <t>---</t>
        </is>
      </c>
      <c r="AZ171" t="inlineStr">
        <is>
          <t>---</t>
        </is>
      </c>
      <c r="BA171" t="inlineStr">
        <is>
          <t>3964b2205a0f20868524be13aab0b786</t>
        </is>
      </c>
      <c r="BB171" t="inlineStr">
        <is>
          <t>http://openrosa.org/formdesigner/0B48E039-1E80-49A7-AC24-732B6E788E39</t>
        </is>
      </c>
      <c r="BC171" t="inlineStr">
        <is>
          <t>Ration et autres visites</t>
        </is>
      </c>
      <c r="BD171" t="inlineStr">
        <is>
          <t>CommCare Android, version "2.54.1"(467561). App v15929. CommCare Version 2.54.1. Build 467561, built on: 2024-10-25</t>
        </is>
      </c>
      <c r="BE171" t="inlineStr">
        <is>
          <t>commcare_8bfa4fa8-c694-426a-969e-07ff9318179f</t>
        </is>
      </c>
      <c r="BF171" t="inlineStr">
        <is>
          <t>19.4720478 -72.6708744 -0.51 8.8</t>
        </is>
      </c>
      <c r="BG171" t="inlineStr">
        <is>
          <t>f13d8149fc6d39ebe86af18272310ff9</t>
        </is>
      </c>
      <c r="BH171" t="inlineStr">
        <is>
          <t>30258f4a77704b55a9a2714350441cbb</t>
        </is>
      </c>
      <c r="BI171" t="inlineStr">
        <is>
          <t>15246</t>
        </is>
      </c>
      <c r="BJ171" t="inlineStr">
        <is>
          <t>XFormInstance</t>
        </is>
      </c>
      <c r="BK171" t="inlineStr">
        <is>
          <t>6557ea8cd38911efbd3285606e6ffa00</t>
        </is>
      </c>
      <c r="BL171" t="b">
        <v>0</v>
      </c>
      <c r="BM171" t="inlineStr">
        <is>
          <t>---</t>
        </is>
      </c>
      <c r="BN171" t="inlineStr">
        <is>
          <t>200.113.214.177</t>
        </is>
      </c>
      <c r="BO171" t="inlineStr">
        <is>
          <t>Mamendjie Noel</t>
        </is>
      </c>
    </row>
    <row r="172">
      <c r="A172" t="inlineStr">
        <is>
          <t>170</t>
        </is>
      </c>
      <c r="B172" t="inlineStr">
        <is>
          <t>91406946-ff14-4488-a33c-1b09c72ba800</t>
        </is>
      </c>
      <c r="C172" t="inlineStr">
        <is>
          <t>2025-01-14</t>
        </is>
      </c>
      <c r="D172" t="inlineStr">
        <is>
          <t>3</t>
        </is>
      </c>
      <c r="E172" t="inlineStr">
        <is>
          <t>---</t>
        </is>
      </c>
      <c r="F172" t="inlineStr">
        <is>
          <t>1</t>
        </is>
      </c>
      <c r="G172" t="inlineStr">
        <is>
          <t>---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---</t>
        </is>
      </c>
      <c r="L172" t="inlineStr">
        <is>
          <t>---</t>
        </is>
      </c>
      <c r="M172" t="inlineStr">
        <is>
          <t>---</t>
        </is>
      </c>
      <c r="N172" t="inlineStr">
        <is>
          <t>---</t>
        </is>
      </c>
      <c r="O172" t="inlineStr">
        <is>
          <t>---</t>
        </is>
      </c>
      <c r="P172" t="inlineStr">
        <is>
          <t>---</t>
        </is>
      </c>
      <c r="Q172" t="inlineStr">
        <is>
          <t>---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GON/CSKS/00178</t>
        </is>
      </c>
      <c r="Y172" t="inlineStr">
        <is>
          <t>GON/CSKS/00178</t>
        </is>
      </c>
      <c r="Z172" t="inlineStr">
        <is>
          <t>2025-01-15 22:42:46</t>
        </is>
      </c>
      <c r="AA172" t="inlineStr">
        <is>
          <t>2025-01-15 22:42:24</t>
        </is>
      </c>
      <c r="AB172" t="inlineStr">
        <is>
          <t>6dorena</t>
        </is>
      </c>
      <c r="AC172" t="inlineStr">
        <is>
          <t>2025-01-15 21:43:05</t>
        </is>
      </c>
      <c r="AD172" s="1" t="inlineStr">
        <is>
          <t>https://www.commcarehq.org/a/caris-test/reports/form_data/91406946-ff14-4488-a33c-1b09c72ba800/</t>
        </is>
      </c>
      <c r="AE172" t="inlineStr">
        <is>
          <t>---</t>
        </is>
      </c>
      <c r="AF172" t="inlineStr">
        <is>
          <t>53d74acbc8c14bf7a76124819f02b59c</t>
        </is>
      </c>
      <c r="AG172" t="inlineStr">
        <is>
          <t>OK</t>
        </is>
      </c>
      <c r="AH172" t="inlineStr">
        <is>
          <t>2025-01-15 22:42:46</t>
        </is>
      </c>
      <c r="AI172" t="inlineStr">
        <is>
          <t>3964b2205a0f20868524be13aab0b786</t>
        </is>
      </c>
      <c r="AJ172" t="inlineStr">
        <is>
          <t>2025-01-14</t>
        </is>
      </c>
      <c r="AK172" t="inlineStr">
        <is>
          <t>3</t>
        </is>
      </c>
      <c r="AL172" t="inlineStr">
        <is>
          <t>---</t>
        </is>
      </c>
      <c r="AM172" t="inlineStr">
        <is>
          <t>1</t>
        </is>
      </c>
      <c r="AN172" t="inlineStr">
        <is>
          <t>---</t>
        </is>
      </c>
      <c r="AO172" t="inlineStr">
        <is>
          <t>1</t>
        </is>
      </c>
      <c r="AP172" t="inlineStr">
        <is>
          <t>1</t>
        </is>
      </c>
      <c r="AQ172" t="inlineStr"/>
      <c r="AR172" t="inlineStr"/>
      <c r="AS172" t="inlineStr"/>
      <c r="AT172" t="inlineStr"/>
      <c r="AU172" t="inlineStr">
        <is>
          <t>---</t>
        </is>
      </c>
      <c r="AV172" t="inlineStr">
        <is>
          <t>---</t>
        </is>
      </c>
      <c r="AW172" t="inlineStr">
        <is>
          <t>---</t>
        </is>
      </c>
      <c r="AX172" t="inlineStr">
        <is>
          <t>---</t>
        </is>
      </c>
      <c r="AY172" t="inlineStr">
        <is>
          <t>---</t>
        </is>
      </c>
      <c r="AZ172" t="inlineStr">
        <is>
          <t>---</t>
        </is>
      </c>
      <c r="BA172" t="inlineStr">
        <is>
          <t>3964b2205a0f20868524be13aab0b786</t>
        </is>
      </c>
      <c r="BB172" t="inlineStr">
        <is>
          <t>http://openrosa.org/formdesigner/0B48E039-1E80-49A7-AC24-732B6E788E39</t>
        </is>
      </c>
      <c r="BC172" t="inlineStr">
        <is>
          <t>Ration et autres visites</t>
        </is>
      </c>
      <c r="BD172" t="inlineStr">
        <is>
          <t>CommCare Android, version "2.54.1"(467561). App v15929. CommCare Version 2.54.1. Build 467561, built on: 2024-10-25</t>
        </is>
      </c>
      <c r="BE172" t="inlineStr">
        <is>
          <t>commcare_8bfa4fa8-c694-426a-969e-07ff9318179f</t>
        </is>
      </c>
      <c r="BF172" t="inlineStr">
        <is>
          <t>19.4720379 -72.6708265 -0.51 8.8</t>
        </is>
      </c>
      <c r="BG172" t="inlineStr">
        <is>
          <t>f13d8149fc6d39ebe86af18272310ff9</t>
        </is>
      </c>
      <c r="BH172" t="inlineStr">
        <is>
          <t>30258f4a77704b55a9a2714350441cbb</t>
        </is>
      </c>
      <c r="BI172" t="inlineStr">
        <is>
          <t>15246</t>
        </is>
      </c>
      <c r="BJ172" t="inlineStr">
        <is>
          <t>XFormInstance</t>
        </is>
      </c>
      <c r="BK172" t="inlineStr">
        <is>
          <t>6557ea8cd38911efbd3285606e6ffa00</t>
        </is>
      </c>
      <c r="BL172" t="b">
        <v>0</v>
      </c>
      <c r="BM172" t="inlineStr">
        <is>
          <t>---</t>
        </is>
      </c>
      <c r="BN172" t="inlineStr">
        <is>
          <t>200.113.214.177</t>
        </is>
      </c>
      <c r="BO172" t="inlineStr">
        <is>
          <t>Katchina Fils- Aime</t>
        </is>
      </c>
    </row>
    <row r="173">
      <c r="A173" t="inlineStr">
        <is>
          <t>171</t>
        </is>
      </c>
      <c r="B173" t="inlineStr">
        <is>
          <t>69870376-a056-4d31-ab3a-5bd26ad8fba4</t>
        </is>
      </c>
      <c r="C173" t="inlineStr">
        <is>
          <t>2025-01-14</t>
        </is>
      </c>
      <c r="D173" t="inlineStr">
        <is>
          <t>3</t>
        </is>
      </c>
      <c r="E173" t="inlineStr">
        <is>
          <t>---</t>
        </is>
      </c>
      <c r="F173" t="inlineStr">
        <is>
          <t>1</t>
        </is>
      </c>
      <c r="G173" t="inlineStr">
        <is>
          <t>---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---</t>
        </is>
      </c>
      <c r="L173" t="inlineStr">
        <is>
          <t>---</t>
        </is>
      </c>
      <c r="M173" t="inlineStr">
        <is>
          <t>---</t>
        </is>
      </c>
      <c r="N173" t="inlineStr">
        <is>
          <t>---</t>
        </is>
      </c>
      <c r="O173" t="inlineStr">
        <is>
          <t>---</t>
        </is>
      </c>
      <c r="P173" t="inlineStr">
        <is>
          <t>---</t>
        </is>
      </c>
      <c r="Q173" t="inlineStr">
        <is>
          <t>---</t>
        </is>
      </c>
      <c r="R173" t="inlineStr"/>
      <c r="S173" t="inlineStr"/>
      <c r="T173" t="inlineStr"/>
      <c r="U173" t="inlineStr"/>
      <c r="V173" t="inlineStr"/>
      <c r="W173" t="inlineStr"/>
      <c r="X173" t="inlineStr">
        <is>
          <t>GON/CSKS/ST01181</t>
        </is>
      </c>
      <c r="Y173" t="inlineStr">
        <is>
          <t>GON/CSKS/ST01181</t>
        </is>
      </c>
      <c r="Z173" t="inlineStr">
        <is>
          <t>2025-01-15 22:43:31</t>
        </is>
      </c>
      <c r="AA173" t="inlineStr">
        <is>
          <t>2025-01-15 22:43:17</t>
        </is>
      </c>
      <c r="AB173" t="inlineStr">
        <is>
          <t>6dorena</t>
        </is>
      </c>
      <c r="AC173" t="inlineStr">
        <is>
          <t>2025-01-15 21:43:50</t>
        </is>
      </c>
      <c r="AD173" s="1" t="inlineStr">
        <is>
          <t>https://www.commcarehq.org/a/caris-test/reports/form_data/69870376-a056-4d31-ab3a-5bd26ad8fba4/</t>
        </is>
      </c>
      <c r="AE173" t="inlineStr">
        <is>
          <t>---</t>
        </is>
      </c>
      <c r="AF173" t="inlineStr">
        <is>
          <t>3c5a623af057e23a32ae4000_28347</t>
        </is>
      </c>
      <c r="AG173" t="inlineStr">
        <is>
          <t>OK</t>
        </is>
      </c>
      <c r="AH173" t="inlineStr">
        <is>
          <t>2025-01-15 22:43:31</t>
        </is>
      </c>
      <c r="AI173" t="inlineStr">
        <is>
          <t>3964b2205a0f20868524be13aab0b786</t>
        </is>
      </c>
      <c r="AJ173" t="inlineStr">
        <is>
          <t>2025-01-14</t>
        </is>
      </c>
      <c r="AK173" t="inlineStr">
        <is>
          <t>3</t>
        </is>
      </c>
      <c r="AL173" t="inlineStr">
        <is>
          <t>---</t>
        </is>
      </c>
      <c r="AM173" t="inlineStr">
        <is>
          <t>1</t>
        </is>
      </c>
      <c r="AN173" t="inlineStr">
        <is>
          <t>---</t>
        </is>
      </c>
      <c r="AO173" t="inlineStr">
        <is>
          <t>1</t>
        </is>
      </c>
      <c r="AP173" t="inlineStr">
        <is>
          <t>1</t>
        </is>
      </c>
      <c r="AQ173" t="inlineStr"/>
      <c r="AR173" t="inlineStr"/>
      <c r="AS173" t="inlineStr"/>
      <c r="AT173" t="inlineStr"/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inlineStr">
        <is>
          <t>---</t>
        </is>
      </c>
      <c r="BA173" t="inlineStr">
        <is>
          <t>3964b2205a0f20868524be13aab0b786</t>
        </is>
      </c>
      <c r="BB173" t="inlineStr">
        <is>
          <t>http://openrosa.org/formdesigner/0B48E039-1E80-49A7-AC24-732B6E788E39</t>
        </is>
      </c>
      <c r="BC173" t="inlineStr">
        <is>
          <t>Ration et autres visites</t>
        </is>
      </c>
      <c r="BD173" t="inlineStr">
        <is>
          <t>CommCare Android, version "2.54.1"(467561). App v15929. CommCare Version 2.54.1. Build 467561, built on: 2024-10-25</t>
        </is>
      </c>
      <c r="BE173" t="inlineStr">
        <is>
          <t>commcare_8bfa4fa8-c694-426a-969e-07ff9318179f</t>
        </is>
      </c>
      <c r="BF173" t="inlineStr">
        <is>
          <t>19.4720375 -72.670904 -0.51 8.58</t>
        </is>
      </c>
      <c r="BG173" t="inlineStr">
        <is>
          <t>f13d8149fc6d39ebe86af18272310ff9</t>
        </is>
      </c>
      <c r="BH173" t="inlineStr">
        <is>
          <t>30258f4a77704b55a9a2714350441cbb</t>
        </is>
      </c>
      <c r="BI173" t="inlineStr">
        <is>
          <t>15246</t>
        </is>
      </c>
      <c r="BJ173" t="inlineStr">
        <is>
          <t>XFormInstance</t>
        </is>
      </c>
      <c r="BK173" t="inlineStr">
        <is>
          <t>6557ea8cd38911efbd3285606e6ffa00</t>
        </is>
      </c>
      <c r="BL173" t="b">
        <v>0</v>
      </c>
      <c r="BM173" t="inlineStr">
        <is>
          <t>---</t>
        </is>
      </c>
      <c r="BN173" t="inlineStr">
        <is>
          <t>200.113.214.177</t>
        </is>
      </c>
      <c r="BO173" t="inlineStr">
        <is>
          <t>Ceradine Toussaint</t>
        </is>
      </c>
    </row>
    <row r="174">
      <c r="A174" t="inlineStr">
        <is>
          <t>172</t>
        </is>
      </c>
      <c r="B174" t="inlineStr">
        <is>
          <t>4ef7a6c1-d73a-4560-90de-783cd3105706</t>
        </is>
      </c>
      <c r="C174" t="inlineStr">
        <is>
          <t>2025-01-15</t>
        </is>
      </c>
      <c r="D174" t="inlineStr">
        <is>
          <t>3</t>
        </is>
      </c>
      <c r="E174" t="inlineStr">
        <is>
          <t>---</t>
        </is>
      </c>
      <c r="F174" t="inlineStr">
        <is>
          <t>0</t>
        </is>
      </c>
      <c r="G174" t="inlineStr">
        <is>
          <t>---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---</t>
        </is>
      </c>
      <c r="L174" t="inlineStr">
        <is>
          <t>---</t>
        </is>
      </c>
      <c r="M174" t="inlineStr">
        <is>
          <t>---</t>
        </is>
      </c>
      <c r="N174" t="inlineStr">
        <is>
          <t>---</t>
        </is>
      </c>
      <c r="O174" t="inlineStr">
        <is>
          <t>---</t>
        </is>
      </c>
      <c r="P174" t="inlineStr">
        <is>
          <t>---</t>
        </is>
      </c>
      <c r="Q174" t="inlineStr">
        <is>
          <t>---</t>
        </is>
      </c>
      <c r="R174" t="inlineStr"/>
      <c r="S174" t="inlineStr"/>
      <c r="T174" t="inlineStr"/>
      <c r="U174" t="inlineStr"/>
      <c r="V174" t="inlineStr"/>
      <c r="W174" t="inlineStr"/>
      <c r="X174" t="inlineStr">
        <is>
          <t>GON/CSKS/PED00256</t>
        </is>
      </c>
      <c r="Y174" t="inlineStr">
        <is>
          <t>GON/CSKS/PED00256</t>
        </is>
      </c>
      <c r="Z174" t="inlineStr">
        <is>
          <t>2025-01-15 22:44:28</t>
        </is>
      </c>
      <c r="AA174" t="inlineStr">
        <is>
          <t>2025-01-15 22:44:15</t>
        </is>
      </c>
      <c r="AB174" t="inlineStr">
        <is>
          <t>6dorena</t>
        </is>
      </c>
      <c r="AC174" t="inlineStr">
        <is>
          <t>2025-01-15 21:44:47</t>
        </is>
      </c>
      <c r="AD174" s="1" t="inlineStr">
        <is>
          <t>https://www.commcarehq.org/a/caris-test/reports/form_data/4ef7a6c1-d73a-4560-90de-783cd3105706/</t>
        </is>
      </c>
      <c r="AE174" t="inlineStr">
        <is>
          <t>---</t>
        </is>
      </c>
      <c r="AF174" t="inlineStr">
        <is>
          <t>3c5a623af057e23a32ae4000_83666</t>
        </is>
      </c>
      <c r="AG174" t="inlineStr">
        <is>
          <t>OK</t>
        </is>
      </c>
      <c r="AH174" t="inlineStr">
        <is>
          <t>2025-01-15 22:44:28</t>
        </is>
      </c>
      <c r="AI174" t="inlineStr">
        <is>
          <t>3964b2205a0f20868524be13aab0b786</t>
        </is>
      </c>
      <c r="AJ174" t="inlineStr">
        <is>
          <t>2025-01-15</t>
        </is>
      </c>
      <c r="AK174" t="inlineStr">
        <is>
          <t>3</t>
        </is>
      </c>
      <c r="AL174" t="inlineStr">
        <is>
          <t>---</t>
        </is>
      </c>
      <c r="AM174" t="inlineStr">
        <is>
          <t>0</t>
        </is>
      </c>
      <c r="AN174" t="inlineStr">
        <is>
          <t>---</t>
        </is>
      </c>
      <c r="AO174" t="inlineStr">
        <is>
          <t>1</t>
        </is>
      </c>
      <c r="AP174" t="inlineStr">
        <is>
          <t>1</t>
        </is>
      </c>
      <c r="AQ174" t="inlineStr"/>
      <c r="AR174" t="inlineStr"/>
      <c r="AS174" t="inlineStr"/>
      <c r="AT174" t="inlineStr"/>
      <c r="AU174" t="inlineStr">
        <is>
          <t>---</t>
        </is>
      </c>
      <c r="AV174" t="inlineStr">
        <is>
          <t>---</t>
        </is>
      </c>
      <c r="AW174" t="inlineStr">
        <is>
          <t>---</t>
        </is>
      </c>
      <c r="AX174" t="inlineStr">
        <is>
          <t>---</t>
        </is>
      </c>
      <c r="AY174" t="inlineStr">
        <is>
          <t>---</t>
        </is>
      </c>
      <c r="AZ174" t="inlineStr">
        <is>
          <t>---</t>
        </is>
      </c>
      <c r="BA174" t="inlineStr">
        <is>
          <t>3964b2205a0f20868524be13aab0b786</t>
        </is>
      </c>
      <c r="BB174" t="inlineStr">
        <is>
          <t>http://openrosa.org/formdesigner/0B48E039-1E80-49A7-AC24-732B6E788E39</t>
        </is>
      </c>
      <c r="BC174" t="inlineStr">
        <is>
          <t>Ration et autres visites</t>
        </is>
      </c>
      <c r="BD174" t="inlineStr">
        <is>
          <t>CommCare Android, version "2.54.1"(467561). App v15929. CommCare Version 2.54.1. Build 467561, built on: 2024-10-25</t>
        </is>
      </c>
      <c r="BE174" t="inlineStr">
        <is>
          <t>commcare_8bfa4fa8-c694-426a-969e-07ff9318179f</t>
        </is>
      </c>
      <c r="BF174" t="inlineStr">
        <is>
          <t>19.4720576 -72.6708379 -0.51 9.1</t>
        </is>
      </c>
      <c r="BG174" t="inlineStr">
        <is>
          <t>f13d8149fc6d39ebe86af18272310ff9</t>
        </is>
      </c>
      <c r="BH174" t="inlineStr">
        <is>
          <t>30258f4a77704b55a9a2714350441cbb</t>
        </is>
      </c>
      <c r="BI174" t="inlineStr">
        <is>
          <t>15246</t>
        </is>
      </c>
      <c r="BJ174" t="inlineStr">
        <is>
          <t>XFormInstance</t>
        </is>
      </c>
      <c r="BK174" t="inlineStr">
        <is>
          <t>6557ea8cd38911efbd3285606e6ffa00</t>
        </is>
      </c>
      <c r="BL174" t="b">
        <v>0</v>
      </c>
      <c r="BM174" t="inlineStr">
        <is>
          <t>---</t>
        </is>
      </c>
      <c r="BN174" t="inlineStr">
        <is>
          <t>200.113.214.177</t>
        </is>
      </c>
      <c r="BO174" t="inlineStr">
        <is>
          <t>Louvenson Sanon</t>
        </is>
      </c>
    </row>
    <row r="175">
      <c r="A175" t="inlineStr">
        <is>
          <t>173</t>
        </is>
      </c>
      <c r="B175" t="inlineStr">
        <is>
          <t>effb4041-42a0-4ad3-b61e-07d4f2173f80</t>
        </is>
      </c>
      <c r="C175" t="inlineStr">
        <is>
          <t>2025-01-15</t>
        </is>
      </c>
      <c r="D175" t="inlineStr">
        <is>
          <t>3</t>
        </is>
      </c>
      <c r="E175" t="inlineStr">
        <is>
          <t>---</t>
        </is>
      </c>
      <c r="F175" t="inlineStr">
        <is>
          <t>1</t>
        </is>
      </c>
      <c r="G175" t="inlineStr">
        <is>
          <t>---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---</t>
        </is>
      </c>
      <c r="L175" t="inlineStr">
        <is>
          <t>---</t>
        </is>
      </c>
      <c r="M175" t="inlineStr">
        <is>
          <t>---</t>
        </is>
      </c>
      <c r="N175" t="inlineStr">
        <is>
          <t>---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/>
      <c r="S175" t="inlineStr"/>
      <c r="T175" t="inlineStr"/>
      <c r="U175" t="inlineStr"/>
      <c r="V175" t="inlineStr"/>
      <c r="W175" t="inlineStr"/>
      <c r="X175" t="inlineStr">
        <is>
          <t>GON/CSKS/PED00229</t>
        </is>
      </c>
      <c r="Y175" t="inlineStr">
        <is>
          <t>GON/CSKS/PED00229</t>
        </is>
      </c>
      <c r="Z175" t="inlineStr">
        <is>
          <t>2025-01-15 22:45:05</t>
        </is>
      </c>
      <c r="AA175" t="inlineStr">
        <is>
          <t>2025-01-15 22:44:53</t>
        </is>
      </c>
      <c r="AB175" t="inlineStr">
        <is>
          <t>6dorena</t>
        </is>
      </c>
      <c r="AC175" t="inlineStr">
        <is>
          <t>2025-01-15 21:45:24</t>
        </is>
      </c>
      <c r="AD175" s="1" t="inlineStr">
        <is>
          <t>https://www.commcarehq.org/a/caris-test/reports/form_data/effb4041-42a0-4ad3-b61e-07d4f2173f80/</t>
        </is>
      </c>
      <c r="AE175" t="inlineStr">
        <is>
          <t>---</t>
        </is>
      </c>
      <c r="AF175" t="inlineStr">
        <is>
          <t>3c5a623af057e23a32ae4000_50995</t>
        </is>
      </c>
      <c r="AG175" t="inlineStr">
        <is>
          <t>OK</t>
        </is>
      </c>
      <c r="AH175" t="inlineStr">
        <is>
          <t>2025-01-15 22:45:05</t>
        </is>
      </c>
      <c r="AI175" t="inlineStr">
        <is>
          <t>3964b2205a0f20868524be13aab0b786</t>
        </is>
      </c>
      <c r="AJ175" t="inlineStr">
        <is>
          <t>2025-01-15</t>
        </is>
      </c>
      <c r="AK175" t="inlineStr">
        <is>
          <t>3</t>
        </is>
      </c>
      <c r="AL175" t="inlineStr">
        <is>
          <t>---</t>
        </is>
      </c>
      <c r="AM175" t="inlineStr">
        <is>
          <t>1</t>
        </is>
      </c>
      <c r="AN175" t="inlineStr">
        <is>
          <t>---</t>
        </is>
      </c>
      <c r="AO175" t="inlineStr">
        <is>
          <t>1</t>
        </is>
      </c>
      <c r="AP175" t="inlineStr">
        <is>
          <t>1</t>
        </is>
      </c>
      <c r="AQ175" t="inlineStr"/>
      <c r="AR175" t="inlineStr"/>
      <c r="AS175" t="inlineStr"/>
      <c r="AT175" t="inlineStr"/>
      <c r="AU175" t="inlineStr">
        <is>
          <t>---</t>
        </is>
      </c>
      <c r="AV175" t="inlineStr">
        <is>
          <t>---</t>
        </is>
      </c>
      <c r="AW175" t="inlineStr">
        <is>
          <t>---</t>
        </is>
      </c>
      <c r="AX175" t="inlineStr">
        <is>
          <t>---</t>
        </is>
      </c>
      <c r="AY175" t="inlineStr">
        <is>
          <t>---</t>
        </is>
      </c>
      <c r="AZ175" t="inlineStr">
        <is>
          <t>---</t>
        </is>
      </c>
      <c r="BA175" t="inlineStr">
        <is>
          <t>3964b2205a0f20868524be13aab0b786</t>
        </is>
      </c>
      <c r="BB175" t="inlineStr">
        <is>
          <t>http://openrosa.org/formdesigner/0B48E039-1E80-49A7-AC24-732B6E788E39</t>
        </is>
      </c>
      <c r="BC175" t="inlineStr">
        <is>
          <t>Ration et autres visites</t>
        </is>
      </c>
      <c r="BD175" t="inlineStr">
        <is>
          <t>CommCare Android, version "2.54.1"(467561). App v15929. CommCare Version 2.54.1. Build 467561, built on: 2024-10-25</t>
        </is>
      </c>
      <c r="BE175" t="inlineStr">
        <is>
          <t>commcare_8bfa4fa8-c694-426a-969e-07ff9318179f</t>
        </is>
      </c>
      <c r="BF175" t="inlineStr">
        <is>
          <t>19.4720287 -72.6708463 -0.51 9.1</t>
        </is>
      </c>
      <c r="BG175" t="inlineStr">
        <is>
          <t>f13d8149fc6d39ebe86af18272310ff9</t>
        </is>
      </c>
      <c r="BH175" t="inlineStr">
        <is>
          <t>30258f4a77704b55a9a2714350441cbb</t>
        </is>
      </c>
      <c r="BI175" t="inlineStr">
        <is>
          <t>15246</t>
        </is>
      </c>
      <c r="BJ175" t="inlineStr">
        <is>
          <t>XFormInstance</t>
        </is>
      </c>
      <c r="BK175" t="inlineStr">
        <is>
          <t>6557ea8cd38911efbd3285606e6ffa00</t>
        </is>
      </c>
      <c r="BL175" t="b">
        <v>0</v>
      </c>
      <c r="BM175" t="inlineStr">
        <is>
          <t>---</t>
        </is>
      </c>
      <c r="BN175" t="inlineStr">
        <is>
          <t>200.113.214.177</t>
        </is>
      </c>
      <c r="BO175" t="inlineStr">
        <is>
          <t>Djekerwens Séjour</t>
        </is>
      </c>
    </row>
    <row r="176">
      <c r="A176" t="inlineStr">
        <is>
          <t>174</t>
        </is>
      </c>
      <c r="B176" t="inlineStr">
        <is>
          <t>1b7c5a58-b9d5-42d9-80bf-82710961a29a</t>
        </is>
      </c>
      <c r="C176" t="inlineStr">
        <is>
          <t>2025-01-14</t>
        </is>
      </c>
      <c r="D176" t="inlineStr">
        <is>
          <t>3</t>
        </is>
      </c>
      <c r="E176" t="inlineStr">
        <is>
          <t>---</t>
        </is>
      </c>
      <c r="F176" t="inlineStr">
        <is>
          <t>0</t>
        </is>
      </c>
      <c r="G176" t="inlineStr">
        <is>
          <t>---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---</t>
        </is>
      </c>
      <c r="L176" t="inlineStr">
        <is>
          <t>---</t>
        </is>
      </c>
      <c r="M176" t="inlineStr">
        <is>
          <t>---</t>
        </is>
      </c>
      <c r="N176" t="inlineStr">
        <is>
          <t>---</t>
        </is>
      </c>
      <c r="O176" t="inlineStr">
        <is>
          <t>---</t>
        </is>
      </c>
      <c r="P176" t="inlineStr">
        <is>
          <t>---</t>
        </is>
      </c>
      <c r="Q176" t="inlineStr">
        <is>
          <t>---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GON/CSKS/PED00300</t>
        </is>
      </c>
      <c r="Y176" t="inlineStr">
        <is>
          <t>GON/CSKS/PED00300</t>
        </is>
      </c>
      <c r="Z176" t="inlineStr">
        <is>
          <t>2025-01-15 22:45:42</t>
        </is>
      </c>
      <c r="AA176" t="inlineStr">
        <is>
          <t>2025-01-15 22:45:25</t>
        </is>
      </c>
      <c r="AB176" t="inlineStr">
        <is>
          <t>6dorena</t>
        </is>
      </c>
      <c r="AC176" t="inlineStr">
        <is>
          <t>2025-01-15 21:46:01</t>
        </is>
      </c>
      <c r="AD176" s="1" t="inlineStr">
        <is>
          <t>https://www.commcarehq.org/a/caris-test/reports/form_data/1b7c5a58-b9d5-42d9-80bf-82710961a29a/</t>
        </is>
      </c>
      <c r="AE176" t="inlineStr">
        <is>
          <t>---</t>
        </is>
      </c>
      <c r="AF176" t="inlineStr">
        <is>
          <t>3c5a623af057e23a32ae4000_132085</t>
        </is>
      </c>
      <c r="AG176" t="inlineStr">
        <is>
          <t>OK</t>
        </is>
      </c>
      <c r="AH176" t="inlineStr">
        <is>
          <t>2025-01-15 22:45:42</t>
        </is>
      </c>
      <c r="AI176" t="inlineStr">
        <is>
          <t>3964b2205a0f20868524be13aab0b786</t>
        </is>
      </c>
      <c r="AJ176" t="inlineStr">
        <is>
          <t>2025-01-14</t>
        </is>
      </c>
      <c r="AK176" t="inlineStr">
        <is>
          <t>3</t>
        </is>
      </c>
      <c r="AL176" t="inlineStr">
        <is>
          <t>---</t>
        </is>
      </c>
      <c r="AM176" t="inlineStr">
        <is>
          <t>0</t>
        </is>
      </c>
      <c r="AN176" t="inlineStr">
        <is>
          <t>---</t>
        </is>
      </c>
      <c r="AO176" t="inlineStr">
        <is>
          <t>1</t>
        </is>
      </c>
      <c r="AP176" t="inlineStr">
        <is>
          <t>1</t>
        </is>
      </c>
      <c r="AQ176" t="inlineStr"/>
      <c r="AR176" t="inlineStr"/>
      <c r="AS176" t="inlineStr"/>
      <c r="AT176" t="inlineStr"/>
      <c r="AU176" t="inlineStr">
        <is>
          <t>---</t>
        </is>
      </c>
      <c r="AV176" t="inlineStr">
        <is>
          <t>---</t>
        </is>
      </c>
      <c r="AW176" t="inlineStr">
        <is>
          <t>---</t>
        </is>
      </c>
      <c r="AX176" t="inlineStr">
        <is>
          <t>---</t>
        </is>
      </c>
      <c r="AY176" t="inlineStr">
        <is>
          <t>---</t>
        </is>
      </c>
      <c r="AZ176" t="inlineStr">
        <is>
          <t>---</t>
        </is>
      </c>
      <c r="BA176" t="inlineStr">
        <is>
          <t>3964b2205a0f20868524be13aab0b786</t>
        </is>
      </c>
      <c r="BB176" t="inlineStr">
        <is>
          <t>http://openrosa.org/formdesigner/0B48E039-1E80-49A7-AC24-732B6E788E39</t>
        </is>
      </c>
      <c r="BC176" t="inlineStr">
        <is>
          <t>Ration et autres visites</t>
        </is>
      </c>
      <c r="BD176" t="inlineStr">
        <is>
          <t>CommCare Android, version "2.54.1"(467561). App v15929. CommCare Version 2.54.1. Build 467561, built on: 2024-10-25</t>
        </is>
      </c>
      <c r="BE176" t="inlineStr">
        <is>
          <t>commcare_8bfa4fa8-c694-426a-969e-07ff9318179f</t>
        </is>
      </c>
      <c r="BF176" t="inlineStr">
        <is>
          <t>19.4720664 -72.6708139 -0.51 7.9</t>
        </is>
      </c>
      <c r="BG176" t="inlineStr">
        <is>
          <t>f13d8149fc6d39ebe86af18272310ff9</t>
        </is>
      </c>
      <c r="BH176" t="inlineStr">
        <is>
          <t>30258f4a77704b55a9a2714350441cbb</t>
        </is>
      </c>
      <c r="BI176" t="inlineStr">
        <is>
          <t>15246</t>
        </is>
      </c>
      <c r="BJ176" t="inlineStr">
        <is>
          <t>XFormInstance</t>
        </is>
      </c>
      <c r="BK176" t="inlineStr">
        <is>
          <t>6557ea8cd38911efbd3285606e6ffa00</t>
        </is>
      </c>
      <c r="BL176" t="b">
        <v>0</v>
      </c>
      <c r="BM176" t="inlineStr">
        <is>
          <t>---</t>
        </is>
      </c>
      <c r="BN176" t="inlineStr">
        <is>
          <t>200.113.214.177</t>
        </is>
      </c>
      <c r="BO176" t="inlineStr">
        <is>
          <t>Wisdarlie Jacques</t>
        </is>
      </c>
    </row>
    <row r="177">
      <c r="A177" t="inlineStr">
        <is>
          <t>175</t>
        </is>
      </c>
      <c r="B177" t="inlineStr">
        <is>
          <t>ee259670-03bf-4062-b7ba-d0fac1f49832</t>
        </is>
      </c>
      <c r="C177" t="inlineStr">
        <is>
          <t>2025-01-15</t>
        </is>
      </c>
      <c r="D177" t="inlineStr">
        <is>
          <t>3 4</t>
        </is>
      </c>
      <c r="E177" t="inlineStr">
        <is>
          <t>Motivation club</t>
        </is>
      </c>
      <c r="F177" t="inlineStr">
        <is>
          <t>1</t>
        </is>
      </c>
      <c r="G177" t="inlineStr">
        <is>
          <t>---</t>
        </is>
      </c>
      <c r="H177" t="inlineStr">
        <is>
          <t>1</t>
        </is>
      </c>
      <c r="I177" t="inlineStr">
        <is>
          <t>0</t>
        </is>
      </c>
      <c r="J177" t="inlineStr">
        <is>
          <t>---</t>
        </is>
      </c>
      <c r="K177" t="inlineStr">
        <is>
          <t>---</t>
        </is>
      </c>
      <c r="L177" t="inlineStr">
        <is>
          <t>---</t>
        </is>
      </c>
      <c r="M177" t="inlineStr">
        <is>
          <t>---</t>
        </is>
      </c>
      <c r="N177" t="inlineStr">
        <is>
          <t>---</t>
        </is>
      </c>
      <c r="O177" t="inlineStr">
        <is>
          <t>---</t>
        </is>
      </c>
      <c r="P177" t="inlineStr">
        <is>
          <t>---</t>
        </is>
      </c>
      <c r="Q177" t="inlineStr">
        <is>
          <t>---</t>
        </is>
      </c>
      <c r="R177" t="inlineStr">
        <is>
          <t>---</t>
        </is>
      </c>
      <c r="S177" t="inlineStr">
        <is>
          <t>---</t>
        </is>
      </c>
      <c r="T177" t="inlineStr">
        <is>
          <t>---</t>
        </is>
      </c>
      <c r="U177" t="inlineStr">
        <is>
          <t>---</t>
        </is>
      </c>
      <c r="V177" t="inlineStr">
        <is>
          <t>---</t>
        </is>
      </c>
      <c r="W177" t="inlineStr"/>
      <c r="X177" t="inlineStr">
        <is>
          <t>MOR/CMSM/ST00270</t>
        </is>
      </c>
      <c r="Y177" t="inlineStr">
        <is>
          <t>MOR/CMSM/ST00270</t>
        </is>
      </c>
      <c r="Z177" t="inlineStr">
        <is>
          <t>2025-01-16 12:59:06</t>
        </is>
      </c>
      <c r="AA177" t="inlineStr">
        <is>
          <t>2025-01-16 12:58:30</t>
        </is>
      </c>
      <c r="AB177" t="inlineStr">
        <is>
          <t>1evana</t>
        </is>
      </c>
      <c r="AC177" t="inlineStr">
        <is>
          <t>2025-01-16 13:00:26</t>
        </is>
      </c>
      <c r="AD177" s="1" t="inlineStr">
        <is>
          <t>https://www.commcarehq.org/a/caris-test/reports/form_data/ee259670-03bf-4062-b7ba-d0fac1f49832/</t>
        </is>
      </c>
      <c r="AE177" t="inlineStr">
        <is>
          <t>---</t>
        </is>
      </c>
      <c r="AF177" t="inlineStr">
        <is>
          <t>3c5a623af057e23a32ae4000_50597</t>
        </is>
      </c>
      <c r="AG177" t="inlineStr">
        <is>
          <t>OK</t>
        </is>
      </c>
      <c r="AH177" t="inlineStr">
        <is>
          <t>2025-01-16 12:59:06</t>
        </is>
      </c>
      <c r="AI177" t="inlineStr">
        <is>
          <t>675a66fd8f8f48fd178738cd11c8c9b2</t>
        </is>
      </c>
      <c r="AJ177" t="inlineStr">
        <is>
          <t>2025-01-15</t>
        </is>
      </c>
      <c r="AK177" t="inlineStr">
        <is>
          <t>3 4</t>
        </is>
      </c>
      <c r="AL177" t="inlineStr">
        <is>
          <t>Motivation club</t>
        </is>
      </c>
      <c r="AM177" t="inlineStr">
        <is>
          <t>1</t>
        </is>
      </c>
      <c r="AN177" t="inlineStr">
        <is>
          <t>---</t>
        </is>
      </c>
      <c r="AO177" t="inlineStr">
        <is>
          <t>1</t>
        </is>
      </c>
      <c r="AP177" t="inlineStr">
        <is>
          <t>0</t>
        </is>
      </c>
      <c r="AQ177" t="inlineStr">
        <is>
          <t>---</t>
        </is>
      </c>
      <c r="AR177" t="inlineStr">
        <is>
          <t>---</t>
        </is>
      </c>
      <c r="AS177" t="inlineStr">
        <is>
          <t>---</t>
        </is>
      </c>
      <c r="AT177" t="inlineStr"/>
      <c r="AU177" t="inlineStr">
        <is>
          <t>---</t>
        </is>
      </c>
      <c r="AV177" t="inlineStr">
        <is>
          <t>---</t>
        </is>
      </c>
      <c r="AW177" t="inlineStr">
        <is>
          <t>---</t>
        </is>
      </c>
      <c r="AX177" t="inlineStr">
        <is>
          <t>---</t>
        </is>
      </c>
      <c r="AY177" t="inlineStr">
        <is>
          <t>---</t>
        </is>
      </c>
      <c r="AZ177" t="inlineStr">
        <is>
          <t>---</t>
        </is>
      </c>
      <c r="BA177" t="inlineStr">
        <is>
          <t>675a66fd8f8f48fd178738cd11c8c9b2</t>
        </is>
      </c>
      <c r="BB177" t="inlineStr">
        <is>
          <t>http://openrosa.org/formdesigner/0B48E039-1E80-49A7-AC24-732B6E788E39</t>
        </is>
      </c>
      <c r="BC177" t="inlineStr">
        <is>
          <t>Ration et autres visites</t>
        </is>
      </c>
      <c r="BD177" t="inlineStr">
        <is>
          <t>CommCare Android, version "2.54.1"(467561). App v15929. CommCare Version 2.54.1. Build 467561, built on: 2024-10-25</t>
        </is>
      </c>
      <c r="BE177" t="inlineStr">
        <is>
          <t>commcare_e1fe266d-14e3-4298-9699-21b818975650</t>
        </is>
      </c>
      <c r="BF177" t="inlineStr">
        <is>
          <t>19.4054682 -71.7777365 688.79 7.5</t>
        </is>
      </c>
      <c r="BG177" t="inlineStr">
        <is>
          <t>f13d8149fc6d39ebe86af18272310ff9</t>
        </is>
      </c>
      <c r="BH177" t="inlineStr">
        <is>
          <t>30258f4a77704b55a9a2714350441cbb</t>
        </is>
      </c>
      <c r="BI177" t="inlineStr">
        <is>
          <t>15246</t>
        </is>
      </c>
      <c r="BJ177" t="inlineStr">
        <is>
          <t>XFormInstance</t>
        </is>
      </c>
      <c r="BK177" t="inlineStr">
        <is>
          <t>96d9c87ad40911ef9ccbf399dbb46855</t>
        </is>
      </c>
      <c r="BL177" t="b">
        <v>0</v>
      </c>
      <c r="BM177" t="inlineStr">
        <is>
          <t>---</t>
        </is>
      </c>
      <c r="BN177" t="inlineStr">
        <is>
          <t>200.113.234.109</t>
        </is>
      </c>
      <c r="BO177" t="inlineStr">
        <is>
          <t>BENNAIDJINE DELIVRANT</t>
        </is>
      </c>
    </row>
    <row r="178">
      <c r="A178" t="inlineStr">
        <is>
          <t>176</t>
        </is>
      </c>
      <c r="B178" t="inlineStr">
        <is>
          <t>049a996e-8217-4462-8238-5d6800357b78</t>
        </is>
      </c>
      <c r="C178" t="inlineStr">
        <is>
          <t>2025-01-15</t>
        </is>
      </c>
      <c r="D178" t="inlineStr">
        <is>
          <t>3 4</t>
        </is>
      </c>
      <c r="E178" t="inlineStr">
        <is>
          <t>Li st domingue</t>
        </is>
      </c>
      <c r="F178" t="inlineStr">
        <is>
          <t>0</t>
        </is>
      </c>
      <c r="G178" t="inlineStr">
        <is>
          <t>---</t>
        </is>
      </c>
      <c r="H178" t="inlineStr">
        <is>
          <t>1</t>
        </is>
      </c>
      <c r="I178" t="inlineStr">
        <is>
          <t>0</t>
        </is>
      </c>
      <c r="J178" t="inlineStr">
        <is>
          <t>---</t>
        </is>
      </c>
      <c r="K178" t="inlineStr">
        <is>
          <t>---</t>
        </is>
      </c>
      <c r="L178" t="inlineStr">
        <is>
          <t>---</t>
        </is>
      </c>
      <c r="M178" t="inlineStr">
        <is>
          <t>---</t>
        </is>
      </c>
      <c r="N178" t="inlineStr">
        <is>
          <t>---</t>
        </is>
      </c>
      <c r="O178" t="inlineStr">
        <is>
          <t>---</t>
        </is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inlineStr"/>
      <c r="X178" t="inlineStr">
        <is>
          <t>MOR/CMSM/ST00598</t>
        </is>
      </c>
      <c r="Y178" t="inlineStr">
        <is>
          <t>MOR/CMSM/ST00598</t>
        </is>
      </c>
      <c r="Z178" t="inlineStr">
        <is>
          <t>2025-01-16 13:00:27</t>
        </is>
      </c>
      <c r="AA178" t="inlineStr">
        <is>
          <t>2025-01-16 12:59:50</t>
        </is>
      </c>
      <c r="AB178" t="inlineStr">
        <is>
          <t>1evana</t>
        </is>
      </c>
      <c r="AC178" t="inlineStr">
        <is>
          <t>2025-01-16 13:01:47</t>
        </is>
      </c>
      <c r="AD178" s="1" t="inlineStr">
        <is>
          <t>https://www.commcarehq.org/a/caris-test/reports/form_data/049a996e-8217-4462-8238-5d6800357b78/</t>
        </is>
      </c>
      <c r="AE178" t="inlineStr">
        <is>
          <t>---</t>
        </is>
      </c>
      <c r="AF178" t="inlineStr">
        <is>
          <t>3c5a623af057e23a32ae4000_111662</t>
        </is>
      </c>
      <c r="AG178" t="inlineStr">
        <is>
          <t>OK</t>
        </is>
      </c>
      <c r="AH178" t="inlineStr">
        <is>
          <t>2025-01-16 13:00:27</t>
        </is>
      </c>
      <c r="AI178" t="inlineStr">
        <is>
          <t>675a66fd8f8f48fd178738cd11c8c9b2</t>
        </is>
      </c>
      <c r="AJ178" t="inlineStr">
        <is>
          <t>2025-01-15</t>
        </is>
      </c>
      <c r="AK178" t="inlineStr">
        <is>
          <t>3 4</t>
        </is>
      </c>
      <c r="AL178" t="inlineStr">
        <is>
          <t>Li st domingue</t>
        </is>
      </c>
      <c r="AM178" t="inlineStr">
        <is>
          <t>0</t>
        </is>
      </c>
      <c r="AN178" t="inlineStr">
        <is>
          <t>---</t>
        </is>
      </c>
      <c r="AO178" t="inlineStr">
        <is>
          <t>1</t>
        </is>
      </c>
      <c r="AP178" t="inlineStr">
        <is>
          <t>0</t>
        </is>
      </c>
      <c r="AQ178" t="inlineStr">
        <is>
          <t>---</t>
        </is>
      </c>
      <c r="AR178" t="inlineStr">
        <is>
          <t>---</t>
        </is>
      </c>
      <c r="AS178" t="inlineStr">
        <is>
          <t>---</t>
        </is>
      </c>
      <c r="AT178" t="inlineStr"/>
      <c r="AU178" t="inlineStr">
        <is>
          <t>---</t>
        </is>
      </c>
      <c r="AV178" t="inlineStr">
        <is>
          <t>---</t>
        </is>
      </c>
      <c r="AW178" t="inlineStr">
        <is>
          <t>---</t>
        </is>
      </c>
      <c r="AX178" t="inlineStr">
        <is>
          <t>---</t>
        </is>
      </c>
      <c r="AY178" t="inlineStr">
        <is>
          <t>---</t>
        </is>
      </c>
      <c r="AZ178" t="inlineStr">
        <is>
          <t>---</t>
        </is>
      </c>
      <c r="BA178" t="inlineStr">
        <is>
          <t>675a66fd8f8f48fd178738cd11c8c9b2</t>
        </is>
      </c>
      <c r="BB178" t="inlineStr">
        <is>
          <t>http://openrosa.org/formdesigner/0B48E039-1E80-49A7-AC24-732B6E788E39</t>
        </is>
      </c>
      <c r="BC178" t="inlineStr">
        <is>
          <t>Ration et autres visites</t>
        </is>
      </c>
      <c r="BD178" t="inlineStr">
        <is>
          <t>CommCare Android, version "2.54.1"(467561). App v15929. CommCare Version 2.54.1. Build 467561, built on: 2024-10-25</t>
        </is>
      </c>
      <c r="BE178" t="inlineStr">
        <is>
          <t>commcare_e1fe266d-14e3-4298-9699-21b818975650</t>
        </is>
      </c>
      <c r="BF178" t="inlineStr">
        <is>
          <t>19.4051888 -71.7780742 657.48 36.51</t>
        </is>
      </c>
      <c r="BG178" t="inlineStr">
        <is>
          <t>f13d8149fc6d39ebe86af18272310ff9</t>
        </is>
      </c>
      <c r="BH178" t="inlineStr">
        <is>
          <t>30258f4a77704b55a9a2714350441cbb</t>
        </is>
      </c>
      <c r="BI178" t="inlineStr">
        <is>
          <t>15246</t>
        </is>
      </c>
      <c r="BJ178" t="inlineStr">
        <is>
          <t>XFormInstance</t>
        </is>
      </c>
      <c r="BK178" t="inlineStr">
        <is>
          <t>96d9c87ad40911ef9ccbf399dbb46855</t>
        </is>
      </c>
      <c r="BL178" t="b">
        <v>0</v>
      </c>
      <c r="BM178" t="inlineStr">
        <is>
          <t>---</t>
        </is>
      </c>
      <c r="BN178" t="inlineStr">
        <is>
          <t>200.113.234.109</t>
        </is>
      </c>
      <c r="BO178" t="inlineStr">
        <is>
          <t>Nayson Anestal</t>
        </is>
      </c>
    </row>
    <row r="179">
      <c r="A179" t="inlineStr">
        <is>
          <t>177</t>
        </is>
      </c>
      <c r="B179" t="inlineStr">
        <is>
          <t>a918838e-3a47-496d-9a82-64fa3ae0388c</t>
        </is>
      </c>
      <c r="C179" t="inlineStr">
        <is>
          <t>2025-01-15</t>
        </is>
      </c>
      <c r="D179" t="inlineStr">
        <is>
          <t>3 4</t>
        </is>
      </c>
      <c r="E179" t="inlineStr">
        <is>
          <t>Motivation club</t>
        </is>
      </c>
      <c r="F179" t="inlineStr">
        <is>
          <t>0</t>
        </is>
      </c>
      <c r="G179" t="inlineStr">
        <is>
          <t>---</t>
        </is>
      </c>
      <c r="H179" t="inlineStr">
        <is>
          <t>1</t>
        </is>
      </c>
      <c r="I179" t="inlineStr">
        <is>
          <t>0</t>
        </is>
      </c>
      <c r="J179" t="inlineStr">
        <is>
          <t>---</t>
        </is>
      </c>
      <c r="K179" t="inlineStr">
        <is>
          <t>---</t>
        </is>
      </c>
      <c r="L179" t="inlineStr">
        <is>
          <t>---</t>
        </is>
      </c>
      <c r="M179" t="inlineStr">
        <is>
          <t>---</t>
        </is>
      </c>
      <c r="N179" t="inlineStr">
        <is>
          <t>---</t>
        </is>
      </c>
      <c r="O179" t="inlineStr">
        <is>
          <t>---</t>
        </is>
      </c>
      <c r="P179" t="inlineStr">
        <is>
          <t>---</t>
        </is>
      </c>
      <c r="Q179" t="inlineStr">
        <is>
          <t>---</t>
        </is>
      </c>
      <c r="R179" t="inlineStr">
        <is>
          <t>---</t>
        </is>
      </c>
      <c r="S179" t="inlineStr">
        <is>
          <t>---</t>
        </is>
      </c>
      <c r="T179" t="inlineStr">
        <is>
          <t>---</t>
        </is>
      </c>
      <c r="U179" t="inlineStr">
        <is>
          <t>---</t>
        </is>
      </c>
      <c r="V179" t="inlineStr">
        <is>
          <t>---</t>
        </is>
      </c>
      <c r="W179" t="inlineStr"/>
      <c r="X179" t="inlineStr">
        <is>
          <t>MOR/CMSM/ST00353</t>
        </is>
      </c>
      <c r="Y179" t="inlineStr">
        <is>
          <t>MOR/CMSM/ST00353</t>
        </is>
      </c>
      <c r="Z179" t="inlineStr">
        <is>
          <t>2025-01-16 13:02:45</t>
        </is>
      </c>
      <c r="AA179" t="inlineStr">
        <is>
          <t>2025-01-16 13:01:48</t>
        </is>
      </c>
      <c r="AB179" t="inlineStr">
        <is>
          <t>1evana</t>
        </is>
      </c>
      <c r="AC179" t="inlineStr">
        <is>
          <t>2025-01-16 13:04:05</t>
        </is>
      </c>
      <c r="AD179" s="1" t="inlineStr">
        <is>
          <t>https://www.commcarehq.org/a/caris-test/reports/form_data/a918838e-3a47-496d-9a82-64fa3ae0388c/</t>
        </is>
      </c>
      <c r="AE179" t="inlineStr">
        <is>
          <t>---</t>
        </is>
      </c>
      <c r="AF179" t="inlineStr">
        <is>
          <t>3c5a623af057e23a32ae4000_50617</t>
        </is>
      </c>
      <c r="AG179" t="inlineStr">
        <is>
          <t>OK</t>
        </is>
      </c>
      <c r="AH179" t="inlineStr">
        <is>
          <t>2025-01-16 13:02:45</t>
        </is>
      </c>
      <c r="AI179" t="inlineStr">
        <is>
          <t>675a66fd8f8f48fd178738cd11c8c9b2</t>
        </is>
      </c>
      <c r="AJ179" t="inlineStr">
        <is>
          <t>2025-01-15</t>
        </is>
      </c>
      <c r="AK179" t="inlineStr">
        <is>
          <t>3 4</t>
        </is>
      </c>
      <c r="AL179" t="inlineStr">
        <is>
          <t>Motivation club</t>
        </is>
      </c>
      <c r="AM179" t="inlineStr">
        <is>
          <t>0</t>
        </is>
      </c>
      <c r="AN179" t="inlineStr">
        <is>
          <t>---</t>
        </is>
      </c>
      <c r="AO179" t="inlineStr">
        <is>
          <t>1</t>
        </is>
      </c>
      <c r="AP179" t="inlineStr">
        <is>
          <t>0</t>
        </is>
      </c>
      <c r="AQ179" t="inlineStr">
        <is>
          <t>---</t>
        </is>
      </c>
      <c r="AR179" t="inlineStr">
        <is>
          <t>---</t>
        </is>
      </c>
      <c r="AS179" t="inlineStr">
        <is>
          <t>---</t>
        </is>
      </c>
      <c r="AT179" t="inlineStr"/>
      <c r="AU179" t="inlineStr">
        <is>
          <t>---</t>
        </is>
      </c>
      <c r="AV179" t="inlineStr">
        <is>
          <t>---</t>
        </is>
      </c>
      <c r="AW179" t="inlineStr">
        <is>
          <t>---</t>
        </is>
      </c>
      <c r="AX179" t="inlineStr">
        <is>
          <t>---</t>
        </is>
      </c>
      <c r="AY179" t="inlineStr">
        <is>
          <t>---</t>
        </is>
      </c>
      <c r="AZ179" t="inlineStr">
        <is>
          <t>---</t>
        </is>
      </c>
      <c r="BA179" t="inlineStr">
        <is>
          <t>675a66fd8f8f48fd178738cd11c8c9b2</t>
        </is>
      </c>
      <c r="BB179" t="inlineStr">
        <is>
          <t>http://openrosa.org/formdesigner/0B48E039-1E80-49A7-AC24-732B6E788E39</t>
        </is>
      </c>
      <c r="BC179" t="inlineStr">
        <is>
          <t>Ration et autres visites</t>
        </is>
      </c>
      <c r="BD179" t="inlineStr">
        <is>
          <t>CommCare Android, version "2.54.1"(467561). App v15929. CommCare Version 2.54.1. Build 467561, built on: 2024-10-25</t>
        </is>
      </c>
      <c r="BE179" t="inlineStr">
        <is>
          <t>commcare_e1fe266d-14e3-4298-9699-21b818975650</t>
        </is>
      </c>
      <c r="BF179" t="inlineStr">
        <is>
          <t>19.4052324 -71.7780507 658.43 9.64</t>
        </is>
      </c>
      <c r="BG179" t="inlineStr">
        <is>
          <t>f13d8149fc6d39ebe86af18272310ff9</t>
        </is>
      </c>
      <c r="BH179" t="inlineStr">
        <is>
          <t>30258f4a77704b55a9a2714350441cbb</t>
        </is>
      </c>
      <c r="BI179" t="inlineStr">
        <is>
          <t>15246</t>
        </is>
      </c>
      <c r="BJ179" t="inlineStr">
        <is>
          <t>XFormInstance</t>
        </is>
      </c>
      <c r="BK179" t="inlineStr">
        <is>
          <t>96d9c87ad40911ef9ccbf399dbb46855</t>
        </is>
      </c>
      <c r="BL179" t="b">
        <v>0</v>
      </c>
      <c r="BM179" t="inlineStr">
        <is>
          <t>---</t>
        </is>
      </c>
      <c r="BN179" t="inlineStr">
        <is>
          <t>200.113.234.109</t>
        </is>
      </c>
      <c r="BO179" t="inlineStr">
        <is>
          <t>Mileynie Joseph</t>
        </is>
      </c>
    </row>
    <row r="180">
      <c r="A180" t="inlineStr">
        <is>
          <t>178</t>
        </is>
      </c>
      <c r="B180" t="inlineStr">
        <is>
          <t>c4ca5c0a-a25a-41fc-ab00-81b1ce05be73</t>
        </is>
      </c>
      <c r="C180" t="inlineStr">
        <is>
          <t>2025-01-16</t>
        </is>
      </c>
      <c r="D180" t="inlineStr">
        <is>
          <t>4</t>
        </is>
      </c>
      <c r="E180" t="inlineStr">
        <is>
          <t>livraison de bonbon</t>
        </is>
      </c>
      <c r="F180" t="inlineStr">
        <is>
          <t>1</t>
        </is>
      </c>
      <c r="G180" t="inlineStr">
        <is>
          <t>.</t>
        </is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---</t>
        </is>
      </c>
      <c r="L180" t="inlineStr">
        <is>
          <t>---</t>
        </is>
      </c>
      <c r="M180" t="inlineStr">
        <is>
          <t>---</t>
        </is>
      </c>
      <c r="N180" t="inlineStr">
        <is>
          <t>---</t>
        </is>
      </c>
      <c r="O180" t="inlineStr">
        <is>
          <t>---</t>
        </is>
      </c>
      <c r="P180" t="inlineStr">
        <is>
          <t>---</t>
        </is>
      </c>
      <c r="Q180" t="inlineStr">
        <is>
          <t>---</t>
        </is>
      </c>
      <c r="R180" t="inlineStr">
        <is>
          <t>22.0</t>
        </is>
      </c>
      <c r="S180" t="inlineStr">
        <is>
          <t>40.0</t>
        </is>
      </c>
      <c r="T180" t="inlineStr"/>
      <c r="U180">
        <f>HYPERLINK("https://www.commcarehq.org/a/caris-test/api/form_attachment/v1/c4ca5c0a-a25a-41fc-ab00-81b1ce05be73/1737039021936.jpg")</f>
        <v/>
      </c>
      <c r="V180" t="inlineStr"/>
      <c r="W180" t="inlineStr"/>
      <c r="X180" t="inlineStr">
        <is>
          <t>PAP/CHAP/ST01366</t>
        </is>
      </c>
      <c r="Y180" t="inlineStr">
        <is>
          <t>PAP/CHAP/ST01366</t>
        </is>
      </c>
      <c r="Z180" t="inlineStr">
        <is>
          <t>2025-01-16 14:53:56</t>
        </is>
      </c>
      <c r="AA180" t="inlineStr">
        <is>
          <t>2025-01-16 14:44:38</t>
        </is>
      </c>
      <c r="AB180" t="inlineStr">
        <is>
          <t>2faustin</t>
        </is>
      </c>
      <c r="AC180" t="inlineStr">
        <is>
          <t>2025-01-16 14:57:50</t>
        </is>
      </c>
      <c r="AD180" s="1" t="inlineStr">
        <is>
          <t>https://www.commcarehq.org/a/caris-test/reports/form_data/c4ca5c0a-a25a-41fc-ab00-81b1ce05be73/</t>
        </is>
      </c>
      <c r="AE180" t="inlineStr">
        <is>
          <t>---</t>
        </is>
      </c>
      <c r="AF180" t="inlineStr">
        <is>
          <t>3c5a623af057e23a32ae4000_125256</t>
        </is>
      </c>
      <c r="AG180" t="inlineStr">
        <is>
          <t>---</t>
        </is>
      </c>
      <c r="AH180" t="inlineStr">
        <is>
          <t>2025-01-16 14:53:56</t>
        </is>
      </c>
      <c r="AI180" t="inlineStr">
        <is>
          <t>25302d3773ea035e35c3934e3aa8e141</t>
        </is>
      </c>
      <c r="AJ180" t="inlineStr">
        <is>
          <t>2025-01-16</t>
        </is>
      </c>
      <c r="AK180" t="inlineStr">
        <is>
          <t>4</t>
        </is>
      </c>
      <c r="AL180" t="inlineStr">
        <is>
          <t>livraison de bonbon</t>
        </is>
      </c>
      <c r="AM180" t="inlineStr">
        <is>
          <t>1</t>
        </is>
      </c>
      <c r="AN180" t="inlineStr">
        <is>
          <t>.</t>
        </is>
      </c>
      <c r="AO180" t="inlineStr">
        <is>
          <t>1</t>
        </is>
      </c>
      <c r="AP180" t="inlineStr">
        <is>
          <t>1</t>
        </is>
      </c>
      <c r="AQ180" t="inlineStr">
        <is>
          <t>22</t>
        </is>
      </c>
      <c r="AR180" t="inlineStr">
        <is>
          <t>40</t>
        </is>
      </c>
      <c r="AS180" t="inlineStr"/>
      <c r="AT180" t="inlineStr"/>
      <c r="AU180" t="inlineStr">
        <is>
          <t>---</t>
        </is>
      </c>
      <c r="AV180" t="inlineStr">
        <is>
          <t>---</t>
        </is>
      </c>
      <c r="AW180" t="inlineStr">
        <is>
          <t>---</t>
        </is>
      </c>
      <c r="AX180" t="inlineStr">
        <is>
          <t>---</t>
        </is>
      </c>
      <c r="AY180" t="inlineStr">
        <is>
          <t>---</t>
        </is>
      </c>
      <c r="AZ180" t="inlineStr">
        <is>
          <t>---</t>
        </is>
      </c>
      <c r="BA180" t="inlineStr">
        <is>
          <t>25302d3773ea035e35c3934e3aa8e141</t>
        </is>
      </c>
      <c r="BB180" t="inlineStr">
        <is>
          <t>http://openrosa.org/formdesigner/0B48E039-1E80-49A7-AC24-732B6E788E39</t>
        </is>
      </c>
      <c r="BC180" t="inlineStr">
        <is>
          <t>Ration et autres visites</t>
        </is>
      </c>
      <c r="BD180" t="inlineStr">
        <is>
          <t>CommCare Android, version "2.54.1"(467561). App v15929. CommCare Version 2.54.1. Build 467561, built on: 2024-10-25</t>
        </is>
      </c>
      <c r="BE180" t="inlineStr">
        <is>
          <t>commcare_9d0bc720-861f-4367-87db-834132fb3e78</t>
        </is>
      </c>
      <c r="BF180" t="inlineStr">
        <is>
          <t>18.5454465 -72.4066443 7.63 4.28</t>
        </is>
      </c>
      <c r="BG180" t="inlineStr">
        <is>
          <t>f13d8149fc6d39ebe86af18272310ff9</t>
        </is>
      </c>
      <c r="BH180" t="inlineStr">
        <is>
          <t>30258f4a77704b55a9a2714350441cbb</t>
        </is>
      </c>
      <c r="BI180" t="inlineStr">
        <is>
          <t>15246</t>
        </is>
      </c>
      <c r="BJ180" t="inlineStr">
        <is>
          <t>XFormInstance</t>
        </is>
      </c>
      <c r="BK180" t="inlineStr">
        <is>
          <t>cd800682d41811efbd4385606e6ffa00</t>
        </is>
      </c>
      <c r="BL180" t="b">
        <v>0</v>
      </c>
      <c r="BM180" t="inlineStr">
        <is>
          <t>---</t>
        </is>
      </c>
      <c r="BN180" t="inlineStr">
        <is>
          <t>200.113.238.104</t>
        </is>
      </c>
      <c r="BO180" t="inlineStr">
        <is>
          <t>Peterson Tombeau</t>
        </is>
      </c>
    </row>
    <row r="181">
      <c r="A181" t="inlineStr">
        <is>
          <t>179</t>
        </is>
      </c>
      <c r="B181" t="inlineStr">
        <is>
          <t>6f8cac3d-e6ca-456d-a739-76aa585ce97e</t>
        </is>
      </c>
      <c r="C181" t="inlineStr">
        <is>
          <t>2025-01-16</t>
        </is>
      </c>
      <c r="D181" t="inlineStr">
        <is>
          <t>3</t>
        </is>
      </c>
      <c r="E181" t="inlineStr">
        <is>
          <t>---</t>
        </is>
      </c>
      <c r="F181" t="inlineStr">
        <is>
          <t>0</t>
        </is>
      </c>
      <c r="G181" t="inlineStr">
        <is>
          <t>---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---</t>
        </is>
      </c>
      <c r="L181" t="inlineStr">
        <is>
          <t>---</t>
        </is>
      </c>
      <c r="M181" t="inlineStr">
        <is>
          <t>---</t>
        </is>
      </c>
      <c r="N181" t="inlineStr">
        <is>
          <t>---</t>
        </is>
      </c>
      <c r="O181" t="inlineStr">
        <is>
          <t>---</t>
        </is>
      </c>
      <c r="P181" t="inlineStr">
        <is>
          <t>---</t>
        </is>
      </c>
      <c r="Q181" t="inlineStr">
        <is>
          <t>---</t>
        </is>
      </c>
      <c r="R181" t="inlineStr"/>
      <c r="S181" t="inlineStr"/>
      <c r="T181" t="inlineStr"/>
      <c r="U181" t="inlineStr"/>
      <c r="V181" t="inlineStr"/>
      <c r="W181" t="inlineStr"/>
      <c r="X181" t="inlineStr">
        <is>
          <t>CAP/CALT/ST01584</t>
        </is>
      </c>
      <c r="Y181" t="inlineStr">
        <is>
          <t>CAP/CALT/ST01584</t>
        </is>
      </c>
      <c r="Z181" t="inlineStr">
        <is>
          <t>2025-01-16 16:05:50</t>
        </is>
      </c>
      <c r="AA181" t="inlineStr">
        <is>
          <t>2025-01-16 16:05:19</t>
        </is>
      </c>
      <c r="AB181" t="inlineStr">
        <is>
          <t>1irania</t>
        </is>
      </c>
      <c r="AC181" t="inlineStr">
        <is>
          <t>2025-01-16 17:04:15</t>
        </is>
      </c>
      <c r="AD181" s="1" t="inlineStr">
        <is>
          <t>https://www.commcarehq.org/a/caris-test/reports/form_data/6f8cac3d-e6ca-456d-a739-76aa585ce97e/</t>
        </is>
      </c>
      <c r="AE181" t="inlineStr">
        <is>
          <t>---</t>
        </is>
      </c>
      <c r="AF181" t="inlineStr">
        <is>
          <t>3c5a623af057e23a32ae4000_47390</t>
        </is>
      </c>
      <c r="AG181" t="inlineStr">
        <is>
          <t>OK</t>
        </is>
      </c>
      <c r="AH181" t="inlineStr">
        <is>
          <t>2025-01-16 16:05:50</t>
        </is>
      </c>
      <c r="AI181" t="inlineStr">
        <is>
          <t>42a82b7de9e609ae71648670ad4c56aa</t>
        </is>
      </c>
      <c r="AJ181" t="inlineStr">
        <is>
          <t>2025-01-16</t>
        </is>
      </c>
      <c r="AK181" t="inlineStr">
        <is>
          <t>3</t>
        </is>
      </c>
      <c r="AL181" t="inlineStr">
        <is>
          <t>---</t>
        </is>
      </c>
      <c r="AM181" t="inlineStr">
        <is>
          <t>0</t>
        </is>
      </c>
      <c r="AN181" t="inlineStr">
        <is>
          <t>---</t>
        </is>
      </c>
      <c r="AO181" t="inlineStr">
        <is>
          <t>1</t>
        </is>
      </c>
      <c r="AP181" t="inlineStr">
        <is>
          <t>1</t>
        </is>
      </c>
      <c r="AQ181" t="inlineStr"/>
      <c r="AR181" t="inlineStr"/>
      <c r="AS181" t="inlineStr"/>
      <c r="AT181" t="inlineStr"/>
      <c r="AU181" t="inlineStr">
        <is>
          <t>---</t>
        </is>
      </c>
      <c r="AV181" t="inlineStr">
        <is>
          <t>---</t>
        </is>
      </c>
      <c r="AW181" t="inlineStr">
        <is>
          <t>---</t>
        </is>
      </c>
      <c r="AX181" t="inlineStr">
        <is>
          <t>---</t>
        </is>
      </c>
      <c r="AY181" t="inlineStr">
        <is>
          <t>---</t>
        </is>
      </c>
      <c r="AZ181" t="inlineStr">
        <is>
          <t>---</t>
        </is>
      </c>
      <c r="BA181" t="inlineStr">
        <is>
          <t>42a82b7de9e609ae71648670ad4c56aa</t>
        </is>
      </c>
      <c r="BB181" t="inlineStr">
        <is>
          <t>http://openrosa.org/formdesigner/0B48E039-1E80-49A7-AC24-732B6E788E39</t>
        </is>
      </c>
      <c r="BC181" t="inlineStr">
        <is>
          <t>Ration et autres visites</t>
        </is>
      </c>
      <c r="BD181" t="inlineStr">
        <is>
          <t>CommCare Android, version "2.54.1"(467561). App v15929. CommCare Version 2.54.1. Build 467561, built on: 2024-10-25</t>
        </is>
      </c>
      <c r="BE181" t="inlineStr">
        <is>
          <t>commcare_6c8d6b29-ddee-4573-a4bf-ff173bbf52d8</t>
        </is>
      </c>
      <c r="BF181" t="inlineStr"/>
      <c r="BG181" t="inlineStr">
        <is>
          <t>f13d8149fc6d39ebe86af18272310ff9</t>
        </is>
      </c>
      <c r="BH181" t="inlineStr">
        <is>
          <t>30258f4a77704b55a9a2714350441cbb</t>
        </is>
      </c>
      <c r="BI181" t="inlineStr">
        <is>
          <t>15246</t>
        </is>
      </c>
      <c r="BJ181" t="inlineStr">
        <is>
          <t>XFormInstance</t>
        </is>
      </c>
      <c r="BK181" t="inlineStr">
        <is>
          <t>662dcfbdd42311ef885cf9cccb2417e2</t>
        </is>
      </c>
      <c r="BL181" t="b">
        <v>0</v>
      </c>
      <c r="BM181" t="inlineStr">
        <is>
          <t>---</t>
        </is>
      </c>
      <c r="BN181" t="inlineStr">
        <is>
          <t>190.102.86.122</t>
        </is>
      </c>
      <c r="BO181" t="inlineStr">
        <is>
          <t>Milandiana Firmin</t>
        </is>
      </c>
    </row>
    <row r="182">
      <c r="A182" t="inlineStr">
        <is>
          <t>180</t>
        </is>
      </c>
      <c r="B182" t="inlineStr">
        <is>
          <t>64fb8a3f-9cb0-41a6-9c4a-b7b7c107a073</t>
        </is>
      </c>
      <c r="C182" t="inlineStr">
        <is>
          <t>2025-01-16</t>
        </is>
      </c>
      <c r="D182" t="inlineStr">
        <is>
          <t>3 4</t>
        </is>
      </c>
      <c r="E182" t="inlineStr">
        <is>
          <t>Motivation</t>
        </is>
      </c>
      <c r="F182" t="inlineStr">
        <is>
          <t>0</t>
        </is>
      </c>
      <c r="G182" t="inlineStr">
        <is>
          <t>---</t>
        </is>
      </c>
      <c r="H182" t="inlineStr">
        <is>
          <t>1</t>
        </is>
      </c>
      <c r="I182" t="inlineStr">
        <is>
          <t>0</t>
        </is>
      </c>
      <c r="J182" t="inlineStr">
        <is>
          <t>---</t>
        </is>
      </c>
      <c r="K182" t="inlineStr">
        <is>
          <t>---</t>
        </is>
      </c>
      <c r="L182" t="inlineStr">
        <is>
          <t>---</t>
        </is>
      </c>
      <c r="M182" t="inlineStr">
        <is>
          <t>---</t>
        </is>
      </c>
      <c r="N182" t="inlineStr">
        <is>
          <t>---</t>
        </is>
      </c>
      <c r="O182" t="inlineStr">
        <is>
          <t>---</t>
        </is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inlineStr"/>
      <c r="X182" t="inlineStr">
        <is>
          <t>CAP/CSBL/00014</t>
        </is>
      </c>
      <c r="Y182" t="inlineStr">
        <is>
          <t>CAP/CSBL/00014</t>
        </is>
      </c>
      <c r="Z182" t="inlineStr">
        <is>
          <t>2025-01-16 18:54:09</t>
        </is>
      </c>
      <c r="AA182" t="inlineStr">
        <is>
          <t>2025-01-16 18:53:39</t>
        </is>
      </c>
      <c r="AB182" t="inlineStr">
        <is>
          <t>1evana</t>
        </is>
      </c>
      <c r="AC182" t="inlineStr">
        <is>
          <t>2025-01-16 18:55:29</t>
        </is>
      </c>
      <c r="AD182" s="1" t="inlineStr">
        <is>
          <t>https://www.commcarehq.org/a/caris-test/reports/form_data/64fb8a3f-9cb0-41a6-9c4a-b7b7c107a073/</t>
        </is>
      </c>
      <c r="AE182" t="inlineStr">
        <is>
          <t>---</t>
        </is>
      </c>
      <c r="AF182" t="inlineStr">
        <is>
          <t>3c5a623af057e23a32ae4000_40007</t>
        </is>
      </c>
      <c r="AG182" t="inlineStr">
        <is>
          <t>OK</t>
        </is>
      </c>
      <c r="AH182" t="inlineStr">
        <is>
          <t>2025-01-16 18:54:09</t>
        </is>
      </c>
      <c r="AI182" t="inlineStr">
        <is>
          <t>675a66fd8f8f48fd178738cd11c8c9b2</t>
        </is>
      </c>
      <c r="AJ182" t="inlineStr">
        <is>
          <t>2025-01-16</t>
        </is>
      </c>
      <c r="AK182" t="inlineStr">
        <is>
          <t>3 4</t>
        </is>
      </c>
      <c r="AL182" t="inlineStr">
        <is>
          <t>Motivation</t>
        </is>
      </c>
      <c r="AM182" t="inlineStr">
        <is>
          <t>0</t>
        </is>
      </c>
      <c r="AN182" t="inlineStr">
        <is>
          <t>---</t>
        </is>
      </c>
      <c r="AO182" t="inlineStr">
        <is>
          <t>1</t>
        </is>
      </c>
      <c r="AP182" t="inlineStr">
        <is>
          <t>0</t>
        </is>
      </c>
      <c r="AQ182" t="inlineStr">
        <is>
          <t>---</t>
        </is>
      </c>
      <c r="AR182" t="inlineStr">
        <is>
          <t>---</t>
        </is>
      </c>
      <c r="AS182" t="inlineStr">
        <is>
          <t>---</t>
        </is>
      </c>
      <c r="AT182" t="inlineStr"/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inlineStr">
        <is>
          <t>---</t>
        </is>
      </c>
      <c r="BA182" t="inlineStr">
        <is>
          <t>675a66fd8f8f48fd178738cd11c8c9b2</t>
        </is>
      </c>
      <c r="BB182" t="inlineStr">
        <is>
          <t>http://openrosa.org/formdesigner/0B48E039-1E80-49A7-AC24-732B6E788E39</t>
        </is>
      </c>
      <c r="BC182" t="inlineStr">
        <is>
          <t>Ration et autres visites</t>
        </is>
      </c>
      <c r="BD182" t="inlineStr">
        <is>
          <t>CommCare Android, version "2.54.1"(467561). App v15929. CommCare Version 2.54.1. Build 467561, built on: 2024-10-25</t>
        </is>
      </c>
      <c r="BE182" t="inlineStr">
        <is>
          <t>commcare_e1fe266d-14e3-4298-9699-21b818975650</t>
        </is>
      </c>
      <c r="BF182" t="inlineStr">
        <is>
          <t>19.4044539 -71.7787438 0.0 2900.0</t>
        </is>
      </c>
      <c r="BG182" t="inlineStr">
        <is>
          <t>f13d8149fc6d39ebe86af18272310ff9</t>
        </is>
      </c>
      <c r="BH182" t="inlineStr">
        <is>
          <t>30258f4a77704b55a9a2714350441cbb</t>
        </is>
      </c>
      <c r="BI182" t="inlineStr">
        <is>
          <t>15246</t>
        </is>
      </c>
      <c r="BJ182" t="inlineStr">
        <is>
          <t>XFormInstance</t>
        </is>
      </c>
      <c r="BK182" t="inlineStr">
        <is>
          <t>96d9c87ad40911ef9ccbf399dbb46855</t>
        </is>
      </c>
      <c r="BL182" t="b">
        <v>0</v>
      </c>
      <c r="BM182" t="inlineStr">
        <is>
          <t>---</t>
        </is>
      </c>
      <c r="BN182" t="inlineStr">
        <is>
          <t>200.113.234.109</t>
        </is>
      </c>
      <c r="BO182" t="inlineStr">
        <is>
          <t>Geffrard Widelin</t>
        </is>
      </c>
    </row>
    <row r="183">
      <c r="A183" t="inlineStr">
        <is>
          <t>181</t>
        </is>
      </c>
      <c r="B183" t="inlineStr">
        <is>
          <t>dddcac53-6fbc-4416-8622-c1bba7e45817</t>
        </is>
      </c>
      <c r="C183" t="inlineStr">
        <is>
          <t>2025-01-16</t>
        </is>
      </c>
      <c r="D183" t="inlineStr">
        <is>
          <t>3</t>
        </is>
      </c>
      <c r="E183" t="inlineStr">
        <is>
          <t>---</t>
        </is>
      </c>
      <c r="F183" t="inlineStr">
        <is>
          <t>0</t>
        </is>
      </c>
      <c r="G183" t="inlineStr">
        <is>
          <t>---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---</t>
        </is>
      </c>
      <c r="L183" t="inlineStr">
        <is>
          <t>---</t>
        </is>
      </c>
      <c r="M183" t="inlineStr">
        <is>
          <t>---</t>
        </is>
      </c>
      <c r="N183" t="inlineStr">
        <is>
          <t>---</t>
        </is>
      </c>
      <c r="O183" t="inlineStr">
        <is>
          <t>---</t>
        </is>
      </c>
      <c r="P183" t="inlineStr">
        <is>
          <t>---</t>
        </is>
      </c>
      <c r="Q183" t="inlineStr">
        <is>
          <t>---</t>
        </is>
      </c>
      <c r="R183" t="inlineStr"/>
      <c r="S183" t="inlineStr"/>
      <c r="T183" t="inlineStr"/>
      <c r="U183" t="inlineStr"/>
      <c r="V183" t="inlineStr"/>
      <c r="W183" t="inlineStr"/>
      <c r="X183" t="inlineStr">
        <is>
          <t>GON/CSKS/ST01178</t>
        </is>
      </c>
      <c r="Y183" t="inlineStr">
        <is>
          <t>GON/CSKS/ST01178</t>
        </is>
      </c>
      <c r="Z183" t="inlineStr">
        <is>
          <t>2025-01-16 22:59:38</t>
        </is>
      </c>
      <c r="AA183" t="inlineStr">
        <is>
          <t>2025-01-16 22:59:06</t>
        </is>
      </c>
      <c r="AB183" t="inlineStr">
        <is>
          <t>6dorena</t>
        </is>
      </c>
      <c r="AC183" t="inlineStr">
        <is>
          <t>2025-01-16 21:59:56</t>
        </is>
      </c>
      <c r="AD183" s="1" t="inlineStr">
        <is>
          <t>https://www.commcarehq.org/a/caris-test/reports/form_data/dddcac53-6fbc-4416-8622-c1bba7e45817/</t>
        </is>
      </c>
      <c r="AE183" t="inlineStr">
        <is>
          <t>---</t>
        </is>
      </c>
      <c r="AF183" t="inlineStr">
        <is>
          <t>3c5a623af057e23a32ae4000_28349</t>
        </is>
      </c>
      <c r="AG183" t="inlineStr">
        <is>
          <t>OK</t>
        </is>
      </c>
      <c r="AH183" t="inlineStr">
        <is>
          <t>2025-01-16 22:59:38</t>
        </is>
      </c>
      <c r="AI183" t="inlineStr">
        <is>
          <t>3964b2205a0f20868524be13aab0b786</t>
        </is>
      </c>
      <c r="AJ183" t="inlineStr">
        <is>
          <t>2025-01-16</t>
        </is>
      </c>
      <c r="AK183" t="inlineStr">
        <is>
          <t>3</t>
        </is>
      </c>
      <c r="AL183" t="inlineStr">
        <is>
          <t>---</t>
        </is>
      </c>
      <c r="AM183" t="inlineStr">
        <is>
          <t>0</t>
        </is>
      </c>
      <c r="AN183" t="inlineStr">
        <is>
          <t>---</t>
        </is>
      </c>
      <c r="AO183" t="inlineStr">
        <is>
          <t>1</t>
        </is>
      </c>
      <c r="AP183" t="inlineStr">
        <is>
          <t>1</t>
        </is>
      </c>
      <c r="AQ183" t="inlineStr"/>
      <c r="AR183" t="inlineStr"/>
      <c r="AS183" t="inlineStr"/>
      <c r="AT183" t="inlineStr"/>
      <c r="AU183" t="inlineStr">
        <is>
          <t>---</t>
        </is>
      </c>
      <c r="AV183" t="inlineStr">
        <is>
          <t>---</t>
        </is>
      </c>
      <c r="AW183" t="inlineStr">
        <is>
          <t>---</t>
        </is>
      </c>
      <c r="AX183" t="inlineStr">
        <is>
          <t>---</t>
        </is>
      </c>
      <c r="AY183" t="inlineStr">
        <is>
          <t>---</t>
        </is>
      </c>
      <c r="AZ183" t="inlineStr">
        <is>
          <t>---</t>
        </is>
      </c>
      <c r="BA183" t="inlineStr">
        <is>
          <t>3964b2205a0f20868524be13aab0b786</t>
        </is>
      </c>
      <c r="BB183" t="inlineStr">
        <is>
          <t>http://openrosa.org/formdesigner/0B48E039-1E80-49A7-AC24-732B6E788E39</t>
        </is>
      </c>
      <c r="BC183" t="inlineStr">
        <is>
          <t>Ration et autres visites</t>
        </is>
      </c>
      <c r="BD183" t="inlineStr">
        <is>
          <t>CommCare Android, version "2.54.1"(467561). App v15929. CommCare Version 2.54.1. Build 467561, built on: 2024-10-25</t>
        </is>
      </c>
      <c r="BE183" t="inlineStr">
        <is>
          <t>commcare_8bfa4fa8-c694-426a-969e-07ff9318179f</t>
        </is>
      </c>
      <c r="BF183" t="inlineStr">
        <is>
          <t>19.47203 -72.6707976 23.0 9.58</t>
        </is>
      </c>
      <c r="BG183" t="inlineStr">
        <is>
          <t>f13d8149fc6d39ebe86af18272310ff9</t>
        </is>
      </c>
      <c r="BH183" t="inlineStr">
        <is>
          <t>30258f4a77704b55a9a2714350441cbb</t>
        </is>
      </c>
      <c r="BI183" t="inlineStr">
        <is>
          <t>15246</t>
        </is>
      </c>
      <c r="BJ183" t="inlineStr">
        <is>
          <t>XFormInstance</t>
        </is>
      </c>
      <c r="BK183" t="inlineStr">
        <is>
          <t>e9102c4cd45411ef8862f9cccb2417e2</t>
        </is>
      </c>
      <c r="BL183" t="b">
        <v>0</v>
      </c>
      <c r="BM183" t="inlineStr">
        <is>
          <t>---</t>
        </is>
      </c>
      <c r="BN183" t="inlineStr">
        <is>
          <t>200.113.253.218</t>
        </is>
      </c>
      <c r="BO183" t="inlineStr">
        <is>
          <t>Micaben Justin</t>
        </is>
      </c>
    </row>
    <row r="184">
      <c r="A184" t="inlineStr">
        <is>
          <t>182</t>
        </is>
      </c>
      <c r="B184" t="inlineStr">
        <is>
          <t>1cf25aa8-4910-4789-92af-f196da037786</t>
        </is>
      </c>
      <c r="C184" t="inlineStr">
        <is>
          <t>2025-01-16</t>
        </is>
      </c>
      <c r="D184" t="inlineStr">
        <is>
          <t>3</t>
        </is>
      </c>
      <c r="E184" t="inlineStr">
        <is>
          <t>---</t>
        </is>
      </c>
      <c r="F184" t="inlineStr">
        <is>
          <t>0</t>
        </is>
      </c>
      <c r="G184" t="inlineStr">
        <is>
          <t>---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---</t>
        </is>
      </c>
      <c r="L184" t="inlineStr">
        <is>
          <t>---</t>
        </is>
      </c>
      <c r="M184" t="inlineStr">
        <is>
          <t>---</t>
        </is>
      </c>
      <c r="N184" t="inlineStr">
        <is>
          <t>---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/>
      <c r="S184" t="inlineStr"/>
      <c r="T184" t="inlineStr"/>
      <c r="U184" t="inlineStr"/>
      <c r="V184" t="inlineStr"/>
      <c r="W184" t="inlineStr"/>
      <c r="X184" t="inlineStr">
        <is>
          <t>GON/CSKS/ST01115</t>
        </is>
      </c>
      <c r="Y184" t="inlineStr">
        <is>
          <t>GON/CSKS/ST01115</t>
        </is>
      </c>
      <c r="Z184" t="inlineStr">
        <is>
          <t>2025-01-16 23:00:12</t>
        </is>
      </c>
      <c r="AA184" t="inlineStr">
        <is>
          <t>2025-01-16 22:59:58</t>
        </is>
      </c>
      <c r="AB184" t="inlineStr">
        <is>
          <t>6dorena</t>
        </is>
      </c>
      <c r="AC184" t="inlineStr">
        <is>
          <t>2025-01-16 22:00:31</t>
        </is>
      </c>
      <c r="AD184" s="1" t="inlineStr">
        <is>
          <t>https://www.commcarehq.org/a/caris-test/reports/form_data/1cf25aa8-4910-4789-92af-f196da037786/</t>
        </is>
      </c>
      <c r="AE184" t="inlineStr">
        <is>
          <t>---</t>
        </is>
      </c>
      <c r="AF184" t="inlineStr">
        <is>
          <t>3c5a623af057e23a32ae4000_27073</t>
        </is>
      </c>
      <c r="AG184" t="inlineStr">
        <is>
          <t>OK</t>
        </is>
      </c>
      <c r="AH184" t="inlineStr">
        <is>
          <t>2025-01-16 23:00:12</t>
        </is>
      </c>
      <c r="AI184" t="inlineStr">
        <is>
          <t>3964b2205a0f20868524be13aab0b786</t>
        </is>
      </c>
      <c r="AJ184" t="inlineStr">
        <is>
          <t>2025-01-16</t>
        </is>
      </c>
      <c r="AK184" t="inlineStr">
        <is>
          <t>3</t>
        </is>
      </c>
      <c r="AL184" t="inlineStr">
        <is>
          <t>---</t>
        </is>
      </c>
      <c r="AM184" t="inlineStr">
        <is>
          <t>0</t>
        </is>
      </c>
      <c r="AN184" t="inlineStr">
        <is>
          <t>---</t>
        </is>
      </c>
      <c r="AO184" t="inlineStr">
        <is>
          <t>1</t>
        </is>
      </c>
      <c r="AP184" t="inlineStr">
        <is>
          <t>1</t>
        </is>
      </c>
      <c r="AQ184" t="inlineStr"/>
      <c r="AR184" t="inlineStr"/>
      <c r="AS184" t="inlineStr"/>
      <c r="AT184" t="inlineStr"/>
      <c r="AU184" t="inlineStr">
        <is>
          <t>---</t>
        </is>
      </c>
      <c r="AV184" t="inlineStr">
        <is>
          <t>---</t>
        </is>
      </c>
      <c r="AW184" t="inlineStr">
        <is>
          <t>---</t>
        </is>
      </c>
      <c r="AX184" t="inlineStr">
        <is>
          <t>---</t>
        </is>
      </c>
      <c r="AY184" t="inlineStr">
        <is>
          <t>---</t>
        </is>
      </c>
      <c r="AZ184" t="inlineStr">
        <is>
          <t>---</t>
        </is>
      </c>
      <c r="BA184" t="inlineStr">
        <is>
          <t>3964b2205a0f20868524be13aab0b786</t>
        </is>
      </c>
      <c r="BB184" t="inlineStr">
        <is>
          <t>http://openrosa.org/formdesigner/0B48E039-1E80-49A7-AC24-732B6E788E39</t>
        </is>
      </c>
      <c r="BC184" t="inlineStr">
        <is>
          <t>Ration et autres visites</t>
        </is>
      </c>
      <c r="BD184" t="inlineStr">
        <is>
          <t>CommCare Android, version "2.54.1"(467561). App v15929. CommCare Version 2.54.1. Build 467561, built on: 2024-10-25</t>
        </is>
      </c>
      <c r="BE184" t="inlineStr">
        <is>
          <t>commcare_8bfa4fa8-c694-426a-969e-07ff9318179f</t>
        </is>
      </c>
      <c r="BF184" t="inlineStr">
        <is>
          <t>19.4720184 -72.6708019 10.0 9.8</t>
        </is>
      </c>
      <c r="BG184" t="inlineStr">
        <is>
          <t>f13d8149fc6d39ebe86af18272310ff9</t>
        </is>
      </c>
      <c r="BH184" t="inlineStr">
        <is>
          <t>30258f4a77704b55a9a2714350441cbb</t>
        </is>
      </c>
      <c r="BI184" t="inlineStr">
        <is>
          <t>15246</t>
        </is>
      </c>
      <c r="BJ184" t="inlineStr">
        <is>
          <t>XFormInstance</t>
        </is>
      </c>
      <c r="BK184" t="inlineStr">
        <is>
          <t>e9102c4cd45411ef8862f9cccb2417e2</t>
        </is>
      </c>
      <c r="BL184" t="b">
        <v>0</v>
      </c>
      <c r="BM184" t="inlineStr">
        <is>
          <t>---</t>
        </is>
      </c>
      <c r="BN184" t="inlineStr">
        <is>
          <t>200.113.253.218</t>
        </is>
      </c>
      <c r="BO184" t="inlineStr">
        <is>
          <t>Regidson / Regison Joseph</t>
        </is>
      </c>
    </row>
    <row r="185">
      <c r="A185" t="inlineStr">
        <is>
          <t>183</t>
        </is>
      </c>
      <c r="B185" t="inlineStr">
        <is>
          <t>3a720462-1007-48de-9efb-205e1a611cd0</t>
        </is>
      </c>
      <c r="C185" t="inlineStr">
        <is>
          <t>2025-01-16</t>
        </is>
      </c>
      <c r="D185" t="inlineStr">
        <is>
          <t>3</t>
        </is>
      </c>
      <c r="E185" t="inlineStr">
        <is>
          <t>---</t>
        </is>
      </c>
      <c r="F185" t="inlineStr">
        <is>
          <t>0</t>
        </is>
      </c>
      <c r="G185" t="inlineStr">
        <is>
          <t>---</t>
        </is>
      </c>
      <c r="H185" t="inlineStr">
        <is>
          <t>1</t>
        </is>
      </c>
      <c r="I185" t="inlineStr">
        <is>
          <t>1</t>
        </is>
      </c>
      <c r="J185" t="inlineStr">
        <is>
          <t>1</t>
        </is>
      </c>
      <c r="K185" t="inlineStr">
        <is>
          <t>---</t>
        </is>
      </c>
      <c r="L185" t="inlineStr">
        <is>
          <t>---</t>
        </is>
      </c>
      <c r="M185" t="inlineStr">
        <is>
          <t>---</t>
        </is>
      </c>
      <c r="N185" t="inlineStr">
        <is>
          <t>---</t>
        </is>
      </c>
      <c r="O185" t="inlineStr">
        <is>
          <t>---</t>
        </is>
      </c>
      <c r="P185" t="inlineStr">
        <is>
          <t>---</t>
        </is>
      </c>
      <c r="Q185" t="inlineStr">
        <is>
          <t>---</t>
        </is>
      </c>
      <c r="R185" t="inlineStr"/>
      <c r="S185" t="inlineStr"/>
      <c r="T185" t="inlineStr"/>
      <c r="U185" t="inlineStr"/>
      <c r="V185" t="inlineStr"/>
      <c r="W185" t="inlineStr"/>
      <c r="X185" t="inlineStr">
        <is>
          <t>GON/CSKS/ST02243</t>
        </is>
      </c>
      <c r="Y185" t="inlineStr">
        <is>
          <t>GON/CSKS/ST02243</t>
        </is>
      </c>
      <c r="Z185" t="inlineStr">
        <is>
          <t>2025-01-16 23:01:14</t>
        </is>
      </c>
      <c r="AA185" t="inlineStr">
        <is>
          <t>2025-01-16 23:00:55</t>
        </is>
      </c>
      <c r="AB185" t="inlineStr">
        <is>
          <t>6dorena</t>
        </is>
      </c>
      <c r="AC185" t="inlineStr">
        <is>
          <t>2025-01-16 22:01:32</t>
        </is>
      </c>
      <c r="AD185" s="1" t="inlineStr">
        <is>
          <t>https://www.commcarehq.org/a/caris-test/reports/form_data/3a720462-1007-48de-9efb-205e1a611cd0/</t>
        </is>
      </c>
      <c r="AE185" t="inlineStr">
        <is>
          <t>---</t>
        </is>
      </c>
      <c r="AF185" t="inlineStr">
        <is>
          <t>3c5a623af057e23a32ae4000_71231</t>
        </is>
      </c>
      <c r="AG185" t="inlineStr">
        <is>
          <t>OK</t>
        </is>
      </c>
      <c r="AH185" t="inlineStr">
        <is>
          <t>2025-01-16 23:01:14</t>
        </is>
      </c>
      <c r="AI185" t="inlineStr">
        <is>
          <t>3964b2205a0f20868524be13aab0b786</t>
        </is>
      </c>
      <c r="AJ185" t="inlineStr">
        <is>
          <t>2025-01-16</t>
        </is>
      </c>
      <c r="AK185" t="inlineStr">
        <is>
          <t>3</t>
        </is>
      </c>
      <c r="AL185" t="inlineStr">
        <is>
          <t>---</t>
        </is>
      </c>
      <c r="AM185" t="inlineStr">
        <is>
          <t>0</t>
        </is>
      </c>
      <c r="AN185" t="inlineStr">
        <is>
          <t>---</t>
        </is>
      </c>
      <c r="AO185" t="inlineStr">
        <is>
          <t>1</t>
        </is>
      </c>
      <c r="AP185" t="inlineStr">
        <is>
          <t>1</t>
        </is>
      </c>
      <c r="AQ185" t="inlineStr"/>
      <c r="AR185" t="inlineStr"/>
      <c r="AS185" t="inlineStr"/>
      <c r="AT185" t="inlineStr"/>
      <c r="AU185" t="inlineStr">
        <is>
          <t>---</t>
        </is>
      </c>
      <c r="AV185" t="inlineStr">
        <is>
          <t>---</t>
        </is>
      </c>
      <c r="AW185" t="inlineStr">
        <is>
          <t>---</t>
        </is>
      </c>
      <c r="AX185" t="inlineStr">
        <is>
          <t>---</t>
        </is>
      </c>
      <c r="AY185" t="inlineStr">
        <is>
          <t>---</t>
        </is>
      </c>
      <c r="AZ185" t="inlineStr">
        <is>
          <t>---</t>
        </is>
      </c>
      <c r="BA185" t="inlineStr">
        <is>
          <t>3964b2205a0f20868524be13aab0b786</t>
        </is>
      </c>
      <c r="BB185" t="inlineStr">
        <is>
          <t>http://openrosa.org/formdesigner/0B48E039-1E80-49A7-AC24-732B6E788E39</t>
        </is>
      </c>
      <c r="BC185" t="inlineStr">
        <is>
          <t>Ration et autres visites</t>
        </is>
      </c>
      <c r="BD185" t="inlineStr">
        <is>
          <t>CommCare Android, version "2.54.1"(467561). App v15929. CommCare Version 2.54.1. Build 467561, built on: 2024-10-25</t>
        </is>
      </c>
      <c r="BE185" t="inlineStr">
        <is>
          <t>commcare_8bfa4fa8-c694-426a-969e-07ff9318179f</t>
        </is>
      </c>
      <c r="BF185" t="inlineStr">
        <is>
          <t>19.472062 -72.6707924 6.0 8.19</t>
        </is>
      </c>
      <c r="BG185" t="inlineStr">
        <is>
          <t>f13d8149fc6d39ebe86af18272310ff9</t>
        </is>
      </c>
      <c r="BH185" t="inlineStr">
        <is>
          <t>30258f4a77704b55a9a2714350441cbb</t>
        </is>
      </c>
      <c r="BI185" t="inlineStr">
        <is>
          <t>15246</t>
        </is>
      </c>
      <c r="BJ185" t="inlineStr">
        <is>
          <t>XFormInstance</t>
        </is>
      </c>
      <c r="BK185" t="inlineStr">
        <is>
          <t>e9102c4cd45411ef8862f9cccb2417e2</t>
        </is>
      </c>
      <c r="BL185" t="b">
        <v>0</v>
      </c>
      <c r="BM185" t="inlineStr">
        <is>
          <t>---</t>
        </is>
      </c>
      <c r="BN185" t="inlineStr">
        <is>
          <t>200.113.253.218</t>
        </is>
      </c>
      <c r="BO185" t="inlineStr">
        <is>
          <t>Kenley Zamor</t>
        </is>
      </c>
    </row>
    <row r="186">
      <c r="A186" t="inlineStr">
        <is>
          <t>184</t>
        </is>
      </c>
      <c r="B186" t="inlineStr">
        <is>
          <t>afd548f4-e379-4925-9181-23fb7a0422ea</t>
        </is>
      </c>
      <c r="C186" t="inlineStr">
        <is>
          <t>2025-01-17</t>
        </is>
      </c>
      <c r="D186" t="inlineStr">
        <is>
          <t>11</t>
        </is>
      </c>
      <c r="E186" t="inlineStr">
        <is>
          <t>---</t>
        </is>
      </c>
      <c r="F186" t="inlineStr">
        <is>
          <t>1</t>
        </is>
      </c>
      <c r="G186" t="inlineStr">
        <is>
          <t>---</t>
        </is>
      </c>
      <c r="H186" t="inlineStr">
        <is>
          <t>1</t>
        </is>
      </c>
      <c r="I186" t="inlineStr">
        <is>
          <t>1</t>
        </is>
      </c>
      <c r="J186" t="inlineStr"/>
      <c r="K186" t="inlineStr">
        <is>
          <t>---</t>
        </is>
      </c>
      <c r="L186" t="inlineStr">
        <is>
          <t>---</t>
        </is>
      </c>
      <c r="M186" t="inlineStr">
        <is>
          <t>---</t>
        </is>
      </c>
      <c r="N186" t="inlineStr">
        <is>
          <t>---</t>
        </is>
      </c>
      <c r="O186" t="inlineStr">
        <is>
          <t>---</t>
        </is>
      </c>
      <c r="P186" t="inlineStr">
        <is>
          <t>---</t>
        </is>
      </c>
      <c r="Q186" t="inlineStr">
        <is>
          <t>---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PAP/OBCG/ST00572</t>
        </is>
      </c>
      <c r="Y186" t="inlineStr">
        <is>
          <t>PAP/OBCG/ST00572</t>
        </is>
      </c>
      <c r="Z186" t="inlineStr">
        <is>
          <t>2025-01-17 14:51:04</t>
        </is>
      </c>
      <c r="AA186" t="inlineStr">
        <is>
          <t>2025-01-17 14:50:40</t>
        </is>
      </c>
      <c r="AB186" t="inlineStr">
        <is>
          <t>2nerette</t>
        </is>
      </c>
      <c r="AC186" t="inlineStr">
        <is>
          <t>2025-01-17 15:14:00</t>
        </is>
      </c>
      <c r="AD186" s="1" t="inlineStr">
        <is>
          <t>https://www.commcarehq.org/a/caris-test/reports/form_data/afd548f4-e379-4925-9181-23fb7a0422ea/</t>
        </is>
      </c>
      <c r="AE186" t="inlineStr">
        <is>
          <t>---</t>
        </is>
      </c>
      <c r="AF186" t="inlineStr">
        <is>
          <t>3c5a623af057e23a32ae4000_46380</t>
        </is>
      </c>
      <c r="AG186" t="inlineStr">
        <is>
          <t>---</t>
        </is>
      </c>
      <c r="AH186" t="inlineStr">
        <is>
          <t>2025-01-17 14:51:04</t>
        </is>
      </c>
      <c r="AI186" t="inlineStr">
        <is>
          <t>d77ddc4818153d60a6f87d96eec121c9</t>
        </is>
      </c>
      <c r="AJ186" t="inlineStr">
        <is>
          <t>2025-01-17</t>
        </is>
      </c>
      <c r="AK186" t="inlineStr">
        <is>
          <t>11</t>
        </is>
      </c>
      <c r="AL186" t="inlineStr">
        <is>
          <t>---</t>
        </is>
      </c>
      <c r="AM186" t="inlineStr">
        <is>
          <t>1</t>
        </is>
      </c>
      <c r="AN186" t="inlineStr">
        <is>
          <t>---</t>
        </is>
      </c>
      <c r="AO186" t="inlineStr">
        <is>
          <t>1</t>
        </is>
      </c>
      <c r="AP186" t="inlineStr">
        <is>
          <t>1</t>
        </is>
      </c>
      <c r="AQ186" t="inlineStr"/>
      <c r="AR186" t="inlineStr"/>
      <c r="AS186" t="inlineStr"/>
      <c r="AT186" t="inlineStr"/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inlineStr">
        <is>
          <t>---</t>
        </is>
      </c>
      <c r="BA186" t="inlineStr">
        <is>
          <t>d77ddc4818153d60a6f87d96eec121c9</t>
        </is>
      </c>
      <c r="BB186" t="inlineStr">
        <is>
          <t>http://openrosa.org/formdesigner/0B48E039-1E80-49A7-AC24-732B6E788E39</t>
        </is>
      </c>
      <c r="BC186" t="inlineStr">
        <is>
          <t>Ration et autres visites</t>
        </is>
      </c>
      <c r="BD186" t="inlineStr">
        <is>
          <t>CommCare Android, version "2.54.1"(467561). App v15929. CommCare Version 2.54.1. Build 467561, built on: 2024-10-25</t>
        </is>
      </c>
      <c r="BE186" t="inlineStr">
        <is>
          <t>commcare_5e46c5fa-c55d-4fff-85db-40b0d0c36965</t>
        </is>
      </c>
      <c r="BF186" t="inlineStr"/>
      <c r="BG186" t="inlineStr">
        <is>
          <t>f13d8149fc6d39ebe86af18272310ff9</t>
        </is>
      </c>
      <c r="BH186" t="inlineStr">
        <is>
          <t>30258f4a77704b55a9a2714350441cbb</t>
        </is>
      </c>
      <c r="BI186" t="inlineStr">
        <is>
          <t>15246</t>
        </is>
      </c>
      <c r="BJ186" t="inlineStr">
        <is>
          <t>XFormInstance</t>
        </is>
      </c>
      <c r="BK186" t="inlineStr">
        <is>
          <t>54e0056cd36c11ef8852f9cccb2417e2</t>
        </is>
      </c>
      <c r="BL186" t="b">
        <v>0</v>
      </c>
      <c r="BM186" t="inlineStr">
        <is>
          <t>---</t>
        </is>
      </c>
      <c r="BN186" t="inlineStr">
        <is>
          <t>200.113.234.79</t>
        </is>
      </c>
      <c r="BO186" t="inlineStr">
        <is>
          <t>Jefter Civil</t>
        </is>
      </c>
    </row>
    <row r="187">
      <c r="A187" t="inlineStr">
        <is>
          <t>185</t>
        </is>
      </c>
      <c r="B187" t="inlineStr">
        <is>
          <t>84266565-b5cd-4b65-b8d2-ceaf6ff2f427</t>
        </is>
      </c>
      <c r="C187" t="inlineStr">
        <is>
          <t>2025-01-17</t>
        </is>
      </c>
      <c r="D187" t="inlineStr">
        <is>
          <t>3</t>
        </is>
      </c>
      <c r="E187" t="inlineStr">
        <is>
          <t>---</t>
        </is>
      </c>
      <c r="F187" t="inlineStr">
        <is>
          <t>1</t>
        </is>
      </c>
      <c r="G187" t="inlineStr">
        <is>
          <t>---</t>
        </is>
      </c>
      <c r="H187" t="inlineStr">
        <is>
          <t>1</t>
        </is>
      </c>
      <c r="I187" t="inlineStr">
        <is>
          <t>0</t>
        </is>
      </c>
      <c r="J187" t="inlineStr">
        <is>
          <t>---</t>
        </is>
      </c>
      <c r="K187" t="inlineStr">
        <is>
          <t>---</t>
        </is>
      </c>
      <c r="L187" t="inlineStr">
        <is>
          <t>---</t>
        </is>
      </c>
      <c r="M187" t="inlineStr">
        <is>
          <t>---</t>
        </is>
      </c>
      <c r="N187" t="inlineStr">
        <is>
          <t>---</t>
        </is>
      </c>
      <c r="O187" t="inlineStr">
        <is>
          <t>---</t>
        </is>
      </c>
      <c r="P187" t="inlineStr">
        <is>
          <t>---</t>
        </is>
      </c>
      <c r="Q187" t="inlineStr">
        <is>
          <t>---</t>
        </is>
      </c>
      <c r="R187" t="inlineStr">
        <is>
          <t>---</t>
        </is>
      </c>
      <c r="S187" t="inlineStr">
        <is>
          <t>---</t>
        </is>
      </c>
      <c r="T187" t="inlineStr">
        <is>
          <t>---</t>
        </is>
      </c>
      <c r="U187" t="inlineStr">
        <is>
          <t>---</t>
        </is>
      </c>
      <c r="V187" t="inlineStr">
        <is>
          <t>---</t>
        </is>
      </c>
      <c r="W187" t="inlineStr"/>
      <c r="X187" t="inlineStr">
        <is>
          <t>PAP/OBCG/ST00611</t>
        </is>
      </c>
      <c r="Y187" t="inlineStr">
        <is>
          <t>PAP/OBCG/ST00611</t>
        </is>
      </c>
      <c r="Z187" t="inlineStr">
        <is>
          <t>2025-01-17 14:51:55</t>
        </is>
      </c>
      <c r="AA187" t="inlineStr">
        <is>
          <t>2025-01-17 14:51:34</t>
        </is>
      </c>
      <c r="AB187" t="inlineStr">
        <is>
          <t>2nerette</t>
        </is>
      </c>
      <c r="AC187" t="inlineStr">
        <is>
          <t>2025-01-17 15:14:01</t>
        </is>
      </c>
      <c r="AD187" s="1" t="inlineStr">
        <is>
          <t>https://www.commcarehq.org/a/caris-test/reports/form_data/84266565-b5cd-4b65-b8d2-ceaf6ff2f427/</t>
        </is>
      </c>
      <c r="AE187" t="inlineStr">
        <is>
          <t>---</t>
        </is>
      </c>
      <c r="AF187" t="inlineStr">
        <is>
          <t>3c5a623af057e23a32ae4000_47996</t>
        </is>
      </c>
      <c r="AG187" t="inlineStr">
        <is>
          <t>OK</t>
        </is>
      </c>
      <c r="AH187" t="inlineStr">
        <is>
          <t>2025-01-17 14:51:55</t>
        </is>
      </c>
      <c r="AI187" t="inlineStr">
        <is>
          <t>d77ddc4818153d60a6f87d96eec121c9</t>
        </is>
      </c>
      <c r="AJ187" t="inlineStr">
        <is>
          <t>2025-01-17</t>
        </is>
      </c>
      <c r="AK187" t="inlineStr">
        <is>
          <t>3</t>
        </is>
      </c>
      <c r="AL187" t="inlineStr">
        <is>
          <t>---</t>
        </is>
      </c>
      <c r="AM187" t="inlineStr">
        <is>
          <t>1</t>
        </is>
      </c>
      <c r="AN187" t="inlineStr">
        <is>
          <t>---</t>
        </is>
      </c>
      <c r="AO187" t="inlineStr">
        <is>
          <t>1</t>
        </is>
      </c>
      <c r="AP187" t="inlineStr">
        <is>
          <t>0</t>
        </is>
      </c>
      <c r="AQ187" t="inlineStr">
        <is>
          <t>---</t>
        </is>
      </c>
      <c r="AR187" t="inlineStr">
        <is>
          <t>---</t>
        </is>
      </c>
      <c r="AS187" t="inlineStr">
        <is>
          <t>---</t>
        </is>
      </c>
      <c r="AT187" t="inlineStr"/>
      <c r="AU187" t="inlineStr">
        <is>
          <t>---</t>
        </is>
      </c>
      <c r="AV187" t="inlineStr">
        <is>
          <t>---</t>
        </is>
      </c>
      <c r="AW187" t="inlineStr">
        <is>
          <t>---</t>
        </is>
      </c>
      <c r="AX187" t="inlineStr">
        <is>
          <t>---</t>
        </is>
      </c>
      <c r="AY187" t="inlineStr">
        <is>
          <t>---</t>
        </is>
      </c>
      <c r="AZ187" t="inlineStr">
        <is>
          <t>---</t>
        </is>
      </c>
      <c r="BA187" t="inlineStr">
        <is>
          <t>d77ddc4818153d60a6f87d96eec121c9</t>
        </is>
      </c>
      <c r="BB187" t="inlineStr">
        <is>
          <t>http://openrosa.org/formdesigner/0B48E039-1E80-49A7-AC24-732B6E788E39</t>
        </is>
      </c>
      <c r="BC187" t="inlineStr">
        <is>
          <t>Ration et autres visites</t>
        </is>
      </c>
      <c r="BD187" t="inlineStr">
        <is>
          <t>CommCare Android, version "2.54.1"(467561). App v15929. CommCare Version 2.54.1. Build 467561, built on: 2024-10-25</t>
        </is>
      </c>
      <c r="BE187" t="inlineStr">
        <is>
          <t>commcare_5e46c5fa-c55d-4fff-85db-40b0d0c36965</t>
        </is>
      </c>
      <c r="BF187" t="inlineStr"/>
      <c r="BG187" t="inlineStr">
        <is>
          <t>f13d8149fc6d39ebe86af18272310ff9</t>
        </is>
      </c>
      <c r="BH187" t="inlineStr">
        <is>
          <t>30258f4a77704b55a9a2714350441cbb</t>
        </is>
      </c>
      <c r="BI187" t="inlineStr">
        <is>
          <t>15246</t>
        </is>
      </c>
      <c r="BJ187" t="inlineStr">
        <is>
          <t>XFormInstance</t>
        </is>
      </c>
      <c r="BK187" t="inlineStr">
        <is>
          <t>54e0056cd36c11ef8852f9cccb2417e2</t>
        </is>
      </c>
      <c r="BL187" t="b">
        <v>0</v>
      </c>
      <c r="BM187" t="inlineStr">
        <is>
          <t>---</t>
        </is>
      </c>
      <c r="BN187" t="inlineStr">
        <is>
          <t>200.113.234.79</t>
        </is>
      </c>
      <c r="BO187" t="inlineStr">
        <is>
          <t>Wisline Aldime</t>
        </is>
      </c>
    </row>
    <row r="188">
      <c r="A188" t="inlineStr">
        <is>
          <t>186</t>
        </is>
      </c>
      <c r="B188" t="inlineStr">
        <is>
          <t>5cdc738b-136f-433e-a24d-ba5fd79050af</t>
        </is>
      </c>
      <c r="C188" t="inlineStr">
        <is>
          <t>2025-01-15</t>
        </is>
      </c>
      <c r="D188" t="inlineStr">
        <is>
          <t>3</t>
        </is>
      </c>
      <c r="E188" t="inlineStr">
        <is>
          <t>---</t>
        </is>
      </c>
      <c r="F188" t="inlineStr">
        <is>
          <t>1</t>
        </is>
      </c>
      <c r="G188" t="inlineStr">
        <is>
          <t>---</t>
        </is>
      </c>
      <c r="H188" t="inlineStr">
        <is>
          <t>1</t>
        </is>
      </c>
      <c r="I188" t="inlineStr">
        <is>
          <t>1</t>
        </is>
      </c>
      <c r="J188" t="inlineStr"/>
      <c r="K188" t="inlineStr">
        <is>
          <t>---</t>
        </is>
      </c>
      <c r="L188" t="inlineStr">
        <is>
          <t>---</t>
        </is>
      </c>
      <c r="M188" t="inlineStr">
        <is>
          <t>---</t>
        </is>
      </c>
      <c r="N188" t="inlineStr">
        <is>
          <t>---</t>
        </is>
      </c>
      <c r="O188" t="inlineStr">
        <is>
          <t>---</t>
        </is>
      </c>
      <c r="P188" t="inlineStr">
        <is>
          <t>---</t>
        </is>
      </c>
      <c r="Q188" t="inlineStr">
        <is>
          <t>---</t>
        </is>
      </c>
      <c r="R188" t="inlineStr"/>
      <c r="S188" t="inlineStr"/>
      <c r="T188" t="inlineStr"/>
      <c r="U188" t="inlineStr"/>
      <c r="V188" t="inlineStr"/>
      <c r="W188" t="inlineStr"/>
      <c r="X188" t="inlineStr">
        <is>
          <t>PAP/OBCG/ST00900</t>
        </is>
      </c>
      <c r="Y188" t="inlineStr">
        <is>
          <t>PAP/OBCG/ST00900</t>
        </is>
      </c>
      <c r="Z188" t="inlineStr">
        <is>
          <t>2025-01-17 14:53:01</t>
        </is>
      </c>
      <c r="AA188" t="inlineStr">
        <is>
          <t>2025-01-17 14:52:29</t>
        </is>
      </c>
      <c r="AB188" t="inlineStr">
        <is>
          <t>2nerette</t>
        </is>
      </c>
      <c r="AC188" t="inlineStr">
        <is>
          <t>2025-01-17 15:14:01</t>
        </is>
      </c>
      <c r="AD188" s="1" t="inlineStr">
        <is>
          <t>https://www.commcarehq.org/a/caris-test/reports/form_data/5cdc738b-136f-433e-a24d-ba5fd79050af/</t>
        </is>
      </c>
      <c r="AE188" t="inlineStr">
        <is>
          <t>---</t>
        </is>
      </c>
      <c r="AF188" t="inlineStr">
        <is>
          <t>3c5a623af057e23a32ae4000_103087</t>
        </is>
      </c>
      <c r="AG188" t="inlineStr">
        <is>
          <t>OK</t>
        </is>
      </c>
      <c r="AH188" t="inlineStr">
        <is>
          <t>2025-01-17 14:53:01</t>
        </is>
      </c>
      <c r="AI188" t="inlineStr">
        <is>
          <t>d77ddc4818153d60a6f87d96eec121c9</t>
        </is>
      </c>
      <c r="AJ188" t="inlineStr">
        <is>
          <t>2025-01-15</t>
        </is>
      </c>
      <c r="AK188" t="inlineStr">
        <is>
          <t>3</t>
        </is>
      </c>
      <c r="AL188" t="inlineStr">
        <is>
          <t>---</t>
        </is>
      </c>
      <c r="AM188" t="inlineStr">
        <is>
          <t>1</t>
        </is>
      </c>
      <c r="AN188" t="inlineStr">
        <is>
          <t>---</t>
        </is>
      </c>
      <c r="AO188" t="inlineStr">
        <is>
          <t>1</t>
        </is>
      </c>
      <c r="AP188" t="inlineStr">
        <is>
          <t>1</t>
        </is>
      </c>
      <c r="AQ188" t="inlineStr"/>
      <c r="AR188" t="inlineStr"/>
      <c r="AS188" t="inlineStr"/>
      <c r="AT188" t="inlineStr"/>
      <c r="AU188" t="inlineStr">
        <is>
          <t>---</t>
        </is>
      </c>
      <c r="AV188" t="inlineStr">
        <is>
          <t>---</t>
        </is>
      </c>
      <c r="AW188" t="inlineStr">
        <is>
          <t>---</t>
        </is>
      </c>
      <c r="AX188" t="inlineStr">
        <is>
          <t>---</t>
        </is>
      </c>
      <c r="AY188" t="inlineStr">
        <is>
          <t>---</t>
        </is>
      </c>
      <c r="AZ188" t="inlineStr">
        <is>
          <t>---</t>
        </is>
      </c>
      <c r="BA188" t="inlineStr">
        <is>
          <t>d77ddc4818153d60a6f87d96eec121c9</t>
        </is>
      </c>
      <c r="BB188" t="inlineStr">
        <is>
          <t>http://openrosa.org/formdesigner/0B48E039-1E80-49A7-AC24-732B6E788E39</t>
        </is>
      </c>
      <c r="BC188" t="inlineStr">
        <is>
          <t>Ration et autres visites</t>
        </is>
      </c>
      <c r="BD188" t="inlineStr">
        <is>
          <t>CommCare Android, version "2.54.1"(467561). App v15929. CommCare Version 2.54.1. Build 467561, built on: 2024-10-25</t>
        </is>
      </c>
      <c r="BE188" t="inlineStr">
        <is>
          <t>commcare_5e46c5fa-c55d-4fff-85db-40b0d0c36965</t>
        </is>
      </c>
      <c r="BF188" t="inlineStr"/>
      <c r="BG188" t="inlineStr">
        <is>
          <t>f13d8149fc6d39ebe86af18272310ff9</t>
        </is>
      </c>
      <c r="BH188" t="inlineStr">
        <is>
          <t>30258f4a77704b55a9a2714350441cbb</t>
        </is>
      </c>
      <c r="BI188" t="inlineStr">
        <is>
          <t>15246</t>
        </is>
      </c>
      <c r="BJ188" t="inlineStr">
        <is>
          <t>XFormInstance</t>
        </is>
      </c>
      <c r="BK188" t="inlineStr">
        <is>
          <t>54e0056cd36c11ef8852f9cccb2417e2</t>
        </is>
      </c>
      <c r="BL188" t="b">
        <v>0</v>
      </c>
      <c r="BM188" t="inlineStr">
        <is>
          <t>---</t>
        </is>
      </c>
      <c r="BN188" t="inlineStr">
        <is>
          <t>200.113.234.79</t>
        </is>
      </c>
      <c r="BO188" t="inlineStr">
        <is>
          <t>Paul Ervens Logiste</t>
        </is>
      </c>
    </row>
    <row r="189">
      <c r="A189" t="inlineStr">
        <is>
          <t>187</t>
        </is>
      </c>
      <c r="B189" t="inlineStr">
        <is>
          <t>f8008016-ba81-457f-bfcc-4a900952ef78</t>
        </is>
      </c>
      <c r="C189" t="inlineStr">
        <is>
          <t>2025-01-14</t>
        </is>
      </c>
      <c r="D189" t="inlineStr">
        <is>
          <t>3</t>
        </is>
      </c>
      <c r="E189" t="inlineStr">
        <is>
          <t>---</t>
        </is>
      </c>
      <c r="F189" t="inlineStr">
        <is>
          <t>1</t>
        </is>
      </c>
      <c r="G189" t="inlineStr">
        <is>
          <t>---</t>
        </is>
      </c>
      <c r="H189" t="inlineStr">
        <is>
          <t>1</t>
        </is>
      </c>
      <c r="I189" t="inlineStr">
        <is>
          <t>1</t>
        </is>
      </c>
      <c r="J189" t="inlineStr"/>
      <c r="K189" t="inlineStr">
        <is>
          <t>---</t>
        </is>
      </c>
      <c r="L189" t="inlineStr">
        <is>
          <t>---</t>
        </is>
      </c>
      <c r="M189" t="inlineStr">
        <is>
          <t>---</t>
        </is>
      </c>
      <c r="N189" t="inlineStr">
        <is>
          <t>---</t>
        </is>
      </c>
      <c r="O189" t="inlineStr">
        <is>
          <t>---</t>
        </is>
      </c>
      <c r="P189" t="inlineStr">
        <is>
          <t>---</t>
        </is>
      </c>
      <c r="Q189" t="inlineStr">
        <is>
          <t>---</t>
        </is>
      </c>
      <c r="R189" t="inlineStr"/>
      <c r="S189" t="inlineStr"/>
      <c r="T189" t="inlineStr"/>
      <c r="U189" t="inlineStr"/>
      <c r="V189" t="inlineStr"/>
      <c r="W189" t="inlineStr"/>
      <c r="X189" t="inlineStr">
        <is>
          <t>PAP/OBCG/ST01055</t>
        </is>
      </c>
      <c r="Y189" t="inlineStr">
        <is>
          <t>PAP/OBCG/ST01055</t>
        </is>
      </c>
      <c r="Z189" t="inlineStr">
        <is>
          <t>2025-01-17 18:04:43</t>
        </is>
      </c>
      <c r="AA189" t="inlineStr">
        <is>
          <t>2025-01-17 18:04:16</t>
        </is>
      </c>
      <c r="AB189" t="inlineStr">
        <is>
          <t>2edina</t>
        </is>
      </c>
      <c r="AC189" t="inlineStr">
        <is>
          <t>2025-01-17 18:04:45</t>
        </is>
      </c>
      <c r="AD189" s="1" t="inlineStr">
        <is>
          <t>https://www.commcarehq.org/a/caris-test/reports/form_data/f8008016-ba81-457f-bfcc-4a900952ef78/</t>
        </is>
      </c>
      <c r="AE189" t="inlineStr">
        <is>
          <t>---</t>
        </is>
      </c>
      <c r="AF189" t="inlineStr">
        <is>
          <t>3c5a623af057e23a32ae4000_128398</t>
        </is>
      </c>
      <c r="AG189" t="inlineStr">
        <is>
          <t>OK</t>
        </is>
      </c>
      <c r="AH189" t="inlineStr">
        <is>
          <t>2025-01-17 18:04:43</t>
        </is>
      </c>
      <c r="AI189" t="inlineStr">
        <is>
          <t>f07b225bd77c4209bd818ee1cd8e3648</t>
        </is>
      </c>
      <c r="AJ189" t="inlineStr">
        <is>
          <t>2025-01-14</t>
        </is>
      </c>
      <c r="AK189" t="inlineStr">
        <is>
          <t>3</t>
        </is>
      </c>
      <c r="AL189" t="inlineStr">
        <is>
          <t>---</t>
        </is>
      </c>
      <c r="AM189" t="inlineStr">
        <is>
          <t>1</t>
        </is>
      </c>
      <c r="AN189" t="inlineStr">
        <is>
          <t>---</t>
        </is>
      </c>
      <c r="AO189" t="inlineStr">
        <is>
          <t>1</t>
        </is>
      </c>
      <c r="AP189" t="inlineStr">
        <is>
          <t>1</t>
        </is>
      </c>
      <c r="AQ189" t="inlineStr"/>
      <c r="AR189" t="inlineStr"/>
      <c r="AS189" t="inlineStr"/>
      <c r="AT189" t="inlineStr"/>
      <c r="AU189" t="inlineStr">
        <is>
          <t>---</t>
        </is>
      </c>
      <c r="AV189" t="inlineStr">
        <is>
          <t>---</t>
        </is>
      </c>
      <c r="AW189" t="inlineStr">
        <is>
          <t>---</t>
        </is>
      </c>
      <c r="AX189" t="inlineStr">
        <is>
          <t>---</t>
        </is>
      </c>
      <c r="AY189" t="inlineStr">
        <is>
          <t>---</t>
        </is>
      </c>
      <c r="AZ189" t="inlineStr">
        <is>
          <t>---</t>
        </is>
      </c>
      <c r="BA189" t="inlineStr">
        <is>
          <t>f07b225bd77c4209bd818ee1cd8e3648</t>
        </is>
      </c>
      <c r="BB189" t="inlineStr">
        <is>
          <t>http://openrosa.org/formdesigner/0B48E039-1E80-49A7-AC24-732B6E788E39</t>
        </is>
      </c>
      <c r="BC189" t="inlineStr">
        <is>
          <t>Ration et autres visites</t>
        </is>
      </c>
      <c r="BD189" t="inlineStr">
        <is>
          <t>CommCare Android, version "2.54.1"(467561). App v15929. CommCare Version 2.54.1. Build 467561, built on: 2024-10-25</t>
        </is>
      </c>
      <c r="BE189" t="inlineStr">
        <is>
          <t>commcare_4563efbb-0edf-4089-abcd-f064b9d0d441</t>
        </is>
      </c>
      <c r="BF189" t="inlineStr">
        <is>
          <t>18.540406 -72.4257863 5.07 7.5</t>
        </is>
      </c>
      <c r="BG189" t="inlineStr">
        <is>
          <t>f13d8149fc6d39ebe86af18272310ff9</t>
        </is>
      </c>
      <c r="BH189" t="inlineStr">
        <is>
          <t>30258f4a77704b55a9a2714350441cbb</t>
        </is>
      </c>
      <c r="BI189" t="inlineStr">
        <is>
          <t>15246</t>
        </is>
      </c>
      <c r="BJ189" t="inlineStr">
        <is>
          <t>XFormInstance</t>
        </is>
      </c>
      <c r="BK189" t="inlineStr">
        <is>
          <t>2d455105d4fd11ef9cdef399dbb46855</t>
        </is>
      </c>
      <c r="BL189" t="b">
        <v>0</v>
      </c>
      <c r="BM189" t="inlineStr">
        <is>
          <t>---</t>
        </is>
      </c>
      <c r="BN189" t="inlineStr">
        <is>
          <t>200.113.215.225</t>
        </is>
      </c>
      <c r="BO189" t="inlineStr">
        <is>
          <t>Franckleyson Cadet</t>
        </is>
      </c>
    </row>
    <row r="190">
      <c r="A190" t="inlineStr">
        <is>
          <t>188</t>
        </is>
      </c>
      <c r="B190" t="inlineStr">
        <is>
          <t>2a64d9cf-5bfc-46c6-8ab8-35a1830677ae</t>
        </is>
      </c>
      <c r="C190" t="inlineStr">
        <is>
          <t>2025-01-15</t>
        </is>
      </c>
      <c r="D190" t="inlineStr">
        <is>
          <t>3</t>
        </is>
      </c>
      <c r="E190" t="inlineStr">
        <is>
          <t>---</t>
        </is>
      </c>
      <c r="F190" t="inlineStr">
        <is>
          <t>1</t>
        </is>
      </c>
      <c r="G190" t="inlineStr">
        <is>
          <t>---</t>
        </is>
      </c>
      <c r="H190" t="inlineStr">
        <is>
          <t>1</t>
        </is>
      </c>
      <c r="I190" t="inlineStr">
        <is>
          <t>1</t>
        </is>
      </c>
      <c r="J190" t="inlineStr"/>
      <c r="K190" t="inlineStr">
        <is>
          <t>---</t>
        </is>
      </c>
      <c r="L190" t="inlineStr">
        <is>
          <t>---</t>
        </is>
      </c>
      <c r="M190" t="inlineStr">
        <is>
          <t>---</t>
        </is>
      </c>
      <c r="N190" t="inlineStr">
        <is>
          <t>---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/>
      <c r="S190" t="inlineStr"/>
      <c r="T190" t="inlineStr"/>
      <c r="U190" t="inlineStr"/>
      <c r="V190" t="inlineStr"/>
      <c r="W190" t="inlineStr"/>
      <c r="X190" t="inlineStr">
        <is>
          <t>PAP/OBCG/ST00900</t>
        </is>
      </c>
      <c r="Y190" t="inlineStr">
        <is>
          <t>PAP/OBCG/ST00900</t>
        </is>
      </c>
      <c r="Z190" t="inlineStr">
        <is>
          <t>2025-01-17 18:05:52</t>
        </is>
      </c>
      <c r="AA190" t="inlineStr">
        <is>
          <t>2025-01-17 18:05:32</t>
        </is>
      </c>
      <c r="AB190" t="inlineStr">
        <is>
          <t>2edina</t>
        </is>
      </c>
      <c r="AC190" t="inlineStr">
        <is>
          <t>2025-01-17 18:06:00</t>
        </is>
      </c>
      <c r="AD190" s="1" t="inlineStr">
        <is>
          <t>https://www.commcarehq.org/a/caris-test/reports/form_data/2a64d9cf-5bfc-46c6-8ab8-35a1830677ae/</t>
        </is>
      </c>
      <c r="AE190" t="inlineStr">
        <is>
          <t>---</t>
        </is>
      </c>
      <c r="AF190" t="inlineStr">
        <is>
          <t>3c5a623af057e23a32ae4000_103087</t>
        </is>
      </c>
      <c r="AG190" t="inlineStr">
        <is>
          <t>OK</t>
        </is>
      </c>
      <c r="AH190" t="inlineStr">
        <is>
          <t>2025-01-17 18:05:52</t>
        </is>
      </c>
      <c r="AI190" t="inlineStr">
        <is>
          <t>f07b225bd77c4209bd818ee1cd8e3648</t>
        </is>
      </c>
      <c r="AJ190" t="inlineStr">
        <is>
          <t>2025-01-15</t>
        </is>
      </c>
      <c r="AK190" t="inlineStr">
        <is>
          <t>3</t>
        </is>
      </c>
      <c r="AL190" t="inlineStr">
        <is>
          <t>---</t>
        </is>
      </c>
      <c r="AM190" t="inlineStr">
        <is>
          <t>1</t>
        </is>
      </c>
      <c r="AN190" t="inlineStr">
        <is>
          <t>---</t>
        </is>
      </c>
      <c r="AO190" t="inlineStr">
        <is>
          <t>1</t>
        </is>
      </c>
      <c r="AP190" t="inlineStr">
        <is>
          <t>1</t>
        </is>
      </c>
      <c r="AQ190" t="inlineStr"/>
      <c r="AR190" t="inlineStr"/>
      <c r="AS190" t="inlineStr"/>
      <c r="AT190" t="inlineStr"/>
      <c r="AU190" t="inlineStr">
        <is>
          <t>---</t>
        </is>
      </c>
      <c r="AV190" t="inlineStr">
        <is>
          <t>---</t>
        </is>
      </c>
      <c r="AW190" t="inlineStr">
        <is>
          <t>---</t>
        </is>
      </c>
      <c r="AX190" t="inlineStr">
        <is>
          <t>---</t>
        </is>
      </c>
      <c r="AY190" t="inlineStr">
        <is>
          <t>---</t>
        </is>
      </c>
      <c r="AZ190" t="inlineStr">
        <is>
          <t>---</t>
        </is>
      </c>
      <c r="BA190" t="inlineStr">
        <is>
          <t>f07b225bd77c4209bd818ee1cd8e3648</t>
        </is>
      </c>
      <c r="BB190" t="inlineStr">
        <is>
          <t>http://openrosa.org/formdesigner/0B48E039-1E80-49A7-AC24-732B6E788E39</t>
        </is>
      </c>
      <c r="BC190" t="inlineStr">
        <is>
          <t>Ration et autres visites</t>
        </is>
      </c>
      <c r="BD190" t="inlineStr">
        <is>
          <t>CommCare Android, version "2.54.1"(467561). App v15929. CommCare Version 2.54.1. Build 467561, built on: 2024-10-25</t>
        </is>
      </c>
      <c r="BE190" t="inlineStr">
        <is>
          <t>commcare_4563efbb-0edf-4089-abcd-f064b9d0d441</t>
        </is>
      </c>
      <c r="BF190" t="inlineStr">
        <is>
          <t>18.5402587 -72.4286826 -5.21 6.43</t>
        </is>
      </c>
      <c r="BG190" t="inlineStr">
        <is>
          <t>f13d8149fc6d39ebe86af18272310ff9</t>
        </is>
      </c>
      <c r="BH190" t="inlineStr">
        <is>
          <t>30258f4a77704b55a9a2714350441cbb</t>
        </is>
      </c>
      <c r="BI190" t="inlineStr">
        <is>
          <t>15246</t>
        </is>
      </c>
      <c r="BJ190" t="inlineStr">
        <is>
          <t>XFormInstance</t>
        </is>
      </c>
      <c r="BK190" t="inlineStr">
        <is>
          <t>2d455105d4fd11ef9cdef399dbb46855</t>
        </is>
      </c>
      <c r="BL190" t="b">
        <v>0</v>
      </c>
      <c r="BM190" t="inlineStr">
        <is>
          <t>---</t>
        </is>
      </c>
      <c r="BN190" t="inlineStr">
        <is>
          <t>200.113.215.225</t>
        </is>
      </c>
      <c r="BO190" t="inlineStr">
        <is>
          <t>Paul Ervens Logiste</t>
        </is>
      </c>
    </row>
    <row r="191">
      <c r="A191" t="inlineStr">
        <is>
          <t>189</t>
        </is>
      </c>
      <c r="B191" t="inlineStr">
        <is>
          <t>b9a1a443-eb76-4399-9d01-1aca91901bb6</t>
        </is>
      </c>
      <c r="C191" t="inlineStr">
        <is>
          <t>2025-01-14</t>
        </is>
      </c>
      <c r="D191" t="inlineStr">
        <is>
          <t>3</t>
        </is>
      </c>
      <c r="E191" t="inlineStr">
        <is>
          <t>---</t>
        </is>
      </c>
      <c r="F191" t="inlineStr">
        <is>
          <t>0</t>
        </is>
      </c>
      <c r="G191" t="inlineStr">
        <is>
          <t>---</t>
        </is>
      </c>
      <c r="H191" t="inlineStr">
        <is>
          <t>1</t>
        </is>
      </c>
      <c r="I191" t="inlineStr">
        <is>
          <t>1</t>
        </is>
      </c>
      <c r="J191" t="inlineStr"/>
      <c r="K191" t="inlineStr">
        <is>
          <t>---</t>
        </is>
      </c>
      <c r="L191" t="inlineStr">
        <is>
          <t>---</t>
        </is>
      </c>
      <c r="M191" t="inlineStr">
        <is>
          <t>---</t>
        </is>
      </c>
      <c r="N191" t="inlineStr">
        <is>
          <t>---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/>
      <c r="S191" t="inlineStr"/>
      <c r="T191" t="inlineStr"/>
      <c r="U191" t="inlineStr"/>
      <c r="V191" t="inlineStr"/>
      <c r="W191" t="inlineStr"/>
      <c r="X191" t="inlineStr">
        <is>
          <t>CAP/CMSO/ST03132</t>
        </is>
      </c>
      <c r="Y191" t="inlineStr">
        <is>
          <t>CAP/CMSO/ST03132</t>
        </is>
      </c>
      <c r="Z191" t="inlineStr">
        <is>
          <t>2025-01-14 18:41:35</t>
        </is>
      </c>
      <c r="AA191" t="inlineStr">
        <is>
          <t>2025-01-14 18:41:25</t>
        </is>
      </c>
      <c r="AB191" t="inlineStr">
        <is>
          <t>1rose</t>
        </is>
      </c>
      <c r="AC191" t="inlineStr">
        <is>
          <t>2025-01-17 18:22:59</t>
        </is>
      </c>
      <c r="AD191" s="1" t="inlineStr">
        <is>
          <t>https://www.commcarehq.org/a/caris-test/reports/form_data/b9a1a443-eb76-4399-9d01-1aca91901bb6/</t>
        </is>
      </c>
      <c r="AE191" t="inlineStr">
        <is>
          <t>---</t>
        </is>
      </c>
      <c r="AF191" t="inlineStr">
        <is>
          <t>3c5a623af057e23a32ae4000_172827</t>
        </is>
      </c>
      <c r="AG191" t="inlineStr">
        <is>
          <t>OK</t>
        </is>
      </c>
      <c r="AH191" t="inlineStr">
        <is>
          <t>2025-01-14 18:41:35</t>
        </is>
      </c>
      <c r="AI191" t="inlineStr">
        <is>
          <t>2dea52d1789dbc2c3c784b18002f6f8d</t>
        </is>
      </c>
      <c r="AJ191" t="inlineStr">
        <is>
          <t>2025-01-14</t>
        </is>
      </c>
      <c r="AK191" t="inlineStr">
        <is>
          <t>3</t>
        </is>
      </c>
      <c r="AL191" t="inlineStr">
        <is>
          <t>---</t>
        </is>
      </c>
      <c r="AM191" t="inlineStr">
        <is>
          <t>0</t>
        </is>
      </c>
      <c r="AN191" t="inlineStr">
        <is>
          <t>---</t>
        </is>
      </c>
      <c r="AO191" t="inlineStr">
        <is>
          <t>1</t>
        </is>
      </c>
      <c r="AP191" t="inlineStr">
        <is>
          <t>1</t>
        </is>
      </c>
      <c r="AQ191" t="inlineStr"/>
      <c r="AR191" t="inlineStr"/>
      <c r="AS191" t="inlineStr"/>
      <c r="AT191" t="inlineStr"/>
      <c r="AU191" t="inlineStr">
        <is>
          <t>---</t>
        </is>
      </c>
      <c r="AV191" t="inlineStr">
        <is>
          <t>---</t>
        </is>
      </c>
      <c r="AW191" t="inlineStr">
        <is>
          <t>---</t>
        </is>
      </c>
      <c r="AX191" t="inlineStr">
        <is>
          <t>---</t>
        </is>
      </c>
      <c r="AY191" t="inlineStr">
        <is>
          <t>---</t>
        </is>
      </c>
      <c r="AZ191" t="inlineStr">
        <is>
          <t>---</t>
        </is>
      </c>
      <c r="BA191" t="inlineStr">
        <is>
          <t>2dea52d1789dbc2c3c784b18002f6f8d</t>
        </is>
      </c>
      <c r="BB191" t="inlineStr">
        <is>
          <t>http://openrosa.org/formdesigner/0B48E039-1E80-49A7-AC24-732B6E788E39</t>
        </is>
      </c>
      <c r="BC191" t="inlineStr">
        <is>
          <t>Ration et autres visites</t>
        </is>
      </c>
      <c r="BD191" t="inlineStr">
        <is>
          <t>CommCare Android, version "2.54.1"(467561). App v15929. CommCare Version 2.54.1. Build 467561, built on: 2024-10-25</t>
        </is>
      </c>
      <c r="BE191" t="inlineStr">
        <is>
          <t>commcare_6f11ce87-99a9-46e8-b6bd-276036be1616</t>
        </is>
      </c>
      <c r="BF191" t="inlineStr">
        <is>
          <t>19.5345781 -71.7299475 10.0 7.5</t>
        </is>
      </c>
      <c r="BG191" t="inlineStr">
        <is>
          <t>f13d8149fc6d39ebe86af18272310ff9</t>
        </is>
      </c>
      <c r="BH191" t="inlineStr">
        <is>
          <t>30258f4a77704b55a9a2714350441cbb</t>
        </is>
      </c>
      <c r="BI191" t="inlineStr">
        <is>
          <t>15246</t>
        </is>
      </c>
      <c r="BJ191" t="inlineStr">
        <is>
          <t>XFormInstance</t>
        </is>
      </c>
      <c r="BK191" t="inlineStr">
        <is>
          <t>ca270c88ceff11ef9c8ef399dbb46855</t>
        </is>
      </c>
      <c r="BL191" t="b">
        <v>0</v>
      </c>
      <c r="BM191" t="inlineStr">
        <is>
          <t>---</t>
        </is>
      </c>
      <c r="BN191" t="inlineStr">
        <is>
          <t>200.113.215.19</t>
        </is>
      </c>
      <c r="BO191" t="inlineStr">
        <is>
          <t>Miloura Joseph</t>
        </is>
      </c>
    </row>
    <row r="192">
      <c r="A192" t="inlineStr">
        <is>
          <t>190</t>
        </is>
      </c>
      <c r="B192" t="inlineStr">
        <is>
          <t>aa4e7391-05c1-437d-a0a0-6a1d28570c0f</t>
        </is>
      </c>
      <c r="C192" t="inlineStr">
        <is>
          <t>2025-01-14</t>
        </is>
      </c>
      <c r="D192" t="inlineStr">
        <is>
          <t>3</t>
        </is>
      </c>
      <c r="E192" t="inlineStr">
        <is>
          <t>---</t>
        </is>
      </c>
      <c r="F192" t="inlineStr">
        <is>
          <t>0</t>
        </is>
      </c>
      <c r="G192" t="inlineStr">
        <is>
          <t>---</t>
        </is>
      </c>
      <c r="H192" t="inlineStr">
        <is>
          <t>1</t>
        </is>
      </c>
      <c r="I192" t="inlineStr">
        <is>
          <t>0</t>
        </is>
      </c>
      <c r="J192" t="inlineStr">
        <is>
          <t>---</t>
        </is>
      </c>
      <c r="K192" t="inlineStr">
        <is>
          <t>---</t>
        </is>
      </c>
      <c r="L192" t="inlineStr">
        <is>
          <t>---</t>
        </is>
      </c>
      <c r="M192" t="inlineStr">
        <is>
          <t>---</t>
        </is>
      </c>
      <c r="N192" t="inlineStr">
        <is>
          <t>---</t>
        </is>
      </c>
      <c r="O192" t="inlineStr">
        <is>
          <t>---</t>
        </is>
      </c>
      <c r="P192" t="inlineStr">
        <is>
          <t>---</t>
        </is>
      </c>
      <c r="Q192" t="inlineStr">
        <is>
          <t>---</t>
        </is>
      </c>
      <c r="R192" t="inlineStr">
        <is>
          <t>---</t>
        </is>
      </c>
      <c r="S192" t="inlineStr">
        <is>
          <t>---</t>
        </is>
      </c>
      <c r="T192" t="inlineStr">
        <is>
          <t>---</t>
        </is>
      </c>
      <c r="U192" t="inlineStr">
        <is>
          <t>---</t>
        </is>
      </c>
      <c r="V192" t="inlineStr">
        <is>
          <t>---</t>
        </is>
      </c>
      <c r="W192" t="inlineStr"/>
      <c r="X192" t="inlineStr">
        <is>
          <t>CAP/CMSO/ST03037</t>
        </is>
      </c>
      <c r="Y192" t="inlineStr">
        <is>
          <t>CAP/CMSO/ST03037</t>
        </is>
      </c>
      <c r="Z192" t="inlineStr">
        <is>
          <t>2025-01-14 18:41:56</t>
        </is>
      </c>
      <c r="AA192" t="inlineStr">
        <is>
          <t>2025-01-14 18:41:44</t>
        </is>
      </c>
      <c r="AB192" t="inlineStr">
        <is>
          <t>1rose</t>
        </is>
      </c>
      <c r="AC192" t="inlineStr">
        <is>
          <t>2025-01-17 18:23:00</t>
        </is>
      </c>
      <c r="AD192" s="1" t="inlineStr">
        <is>
          <t>https://www.commcarehq.org/a/caris-test/reports/form_data/aa4e7391-05c1-437d-a0a0-6a1d28570c0f/</t>
        </is>
      </c>
      <c r="AE192" t="inlineStr">
        <is>
          <t>---</t>
        </is>
      </c>
      <c r="AF192" t="inlineStr">
        <is>
          <t>3c5a623af057e23a32ae4000_128708</t>
        </is>
      </c>
      <c r="AG192" t="inlineStr">
        <is>
          <t>OK</t>
        </is>
      </c>
      <c r="AH192" t="inlineStr">
        <is>
          <t>2025-01-14 18:41:56</t>
        </is>
      </c>
      <c r="AI192" t="inlineStr">
        <is>
          <t>2dea52d1789dbc2c3c784b18002f6f8d</t>
        </is>
      </c>
      <c r="AJ192" t="inlineStr">
        <is>
          <t>2025-01-14</t>
        </is>
      </c>
      <c r="AK192" t="inlineStr">
        <is>
          <t>3</t>
        </is>
      </c>
      <c r="AL192" t="inlineStr">
        <is>
          <t>---</t>
        </is>
      </c>
      <c r="AM192" t="inlineStr">
        <is>
          <t>0</t>
        </is>
      </c>
      <c r="AN192" t="inlineStr">
        <is>
          <t>---</t>
        </is>
      </c>
      <c r="AO192" t="inlineStr">
        <is>
          <t>1</t>
        </is>
      </c>
      <c r="AP192" t="inlineStr">
        <is>
          <t>0</t>
        </is>
      </c>
      <c r="AQ192" t="inlineStr">
        <is>
          <t>---</t>
        </is>
      </c>
      <c r="AR192" t="inlineStr">
        <is>
          <t>---</t>
        </is>
      </c>
      <c r="AS192" t="inlineStr">
        <is>
          <t>---</t>
        </is>
      </c>
      <c r="AT192" t="inlineStr"/>
      <c r="AU192" t="inlineStr">
        <is>
          <t>---</t>
        </is>
      </c>
      <c r="AV192" t="inlineStr">
        <is>
          <t>---</t>
        </is>
      </c>
      <c r="AW192" t="inlineStr">
        <is>
          <t>---</t>
        </is>
      </c>
      <c r="AX192" t="inlineStr">
        <is>
          <t>---</t>
        </is>
      </c>
      <c r="AY192" t="inlineStr">
        <is>
          <t>---</t>
        </is>
      </c>
      <c r="AZ192" t="inlineStr">
        <is>
          <t>---</t>
        </is>
      </c>
      <c r="BA192" t="inlineStr">
        <is>
          <t>2dea52d1789dbc2c3c784b18002f6f8d</t>
        </is>
      </c>
      <c r="BB192" t="inlineStr">
        <is>
          <t>http://openrosa.org/formdesigner/0B48E039-1E80-49A7-AC24-732B6E788E39</t>
        </is>
      </c>
      <c r="BC192" t="inlineStr">
        <is>
          <t>Ration et autres visites</t>
        </is>
      </c>
      <c r="BD192" t="inlineStr">
        <is>
          <t>CommCare Android, version "2.54.1"(467561). App v15929. CommCare Version 2.54.1. Build 467561, built on: 2024-10-25</t>
        </is>
      </c>
      <c r="BE192" t="inlineStr">
        <is>
          <t>commcare_6f11ce87-99a9-46e8-b6bd-276036be1616</t>
        </is>
      </c>
      <c r="BF192" t="inlineStr">
        <is>
          <t>19.5345762 -71.7298419 10.0 7.0</t>
        </is>
      </c>
      <c r="BG192" t="inlineStr">
        <is>
          <t>f13d8149fc6d39ebe86af18272310ff9</t>
        </is>
      </c>
      <c r="BH192" t="inlineStr">
        <is>
          <t>30258f4a77704b55a9a2714350441cbb</t>
        </is>
      </c>
      <c r="BI192" t="inlineStr">
        <is>
          <t>15246</t>
        </is>
      </c>
      <c r="BJ192" t="inlineStr">
        <is>
          <t>XFormInstance</t>
        </is>
      </c>
      <c r="BK192" t="inlineStr">
        <is>
          <t>ca270c88ceff11ef9c8ef399dbb46855</t>
        </is>
      </c>
      <c r="BL192" t="b">
        <v>0</v>
      </c>
      <c r="BM192" t="inlineStr">
        <is>
          <t>---</t>
        </is>
      </c>
      <c r="BN192" t="inlineStr">
        <is>
          <t>200.113.215.19</t>
        </is>
      </c>
      <c r="BO192" t="inlineStr">
        <is>
          <t>Esaie Saint Vil</t>
        </is>
      </c>
    </row>
    <row r="193">
      <c r="A193" t="inlineStr">
        <is>
          <t>191</t>
        </is>
      </c>
      <c r="B193" t="inlineStr">
        <is>
          <t>75c308df-9c7f-412c-b2ae-70a95d8ddfdf</t>
        </is>
      </c>
      <c r="C193" t="inlineStr">
        <is>
          <t>2025-01-15</t>
        </is>
      </c>
      <c r="D193" t="inlineStr">
        <is>
          <t>3</t>
        </is>
      </c>
      <c r="E193" t="inlineStr">
        <is>
          <t>---</t>
        </is>
      </c>
      <c r="F193" t="inlineStr">
        <is>
          <t>1</t>
        </is>
      </c>
      <c r="G193" t="inlineStr">
        <is>
          <t>---</t>
        </is>
      </c>
      <c r="H193" t="inlineStr">
        <is>
          <t>1</t>
        </is>
      </c>
      <c r="I193" t="inlineStr">
        <is>
          <t>0</t>
        </is>
      </c>
      <c r="J193" t="inlineStr">
        <is>
          <t>---</t>
        </is>
      </c>
      <c r="K193" t="inlineStr">
        <is>
          <t>---</t>
        </is>
      </c>
      <c r="L193" t="inlineStr">
        <is>
          <t>---</t>
        </is>
      </c>
      <c r="M193" t="inlineStr">
        <is>
          <t>---</t>
        </is>
      </c>
      <c r="N193" t="inlineStr">
        <is>
          <t>---</t>
        </is>
      </c>
      <c r="O193" t="inlineStr">
        <is>
          <t>---</t>
        </is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inlineStr">
        <is>
          <t>19.5520922 -71.721796 6.4 9.57</t>
        </is>
      </c>
      <c r="X193" t="inlineStr">
        <is>
          <t>CAP/CMSO/ST02354</t>
        </is>
      </c>
      <c r="Y193" t="inlineStr">
        <is>
          <t>CAP/CMSO/ST02354</t>
        </is>
      </c>
      <c r="Z193" t="inlineStr">
        <is>
          <t>2025-01-15 14:54:03</t>
        </is>
      </c>
      <c r="AA193" t="inlineStr">
        <is>
          <t>2025-01-15 14:53:49</t>
        </is>
      </c>
      <c r="AB193" t="inlineStr">
        <is>
          <t>1rose</t>
        </is>
      </c>
      <c r="AC193" t="inlineStr">
        <is>
          <t>2025-01-17 18:23:03</t>
        </is>
      </c>
      <c r="AD193" s="1" t="inlineStr">
        <is>
          <t>https://www.commcarehq.org/a/caris-test/reports/form_data/75c308df-9c7f-412c-b2ae-70a95d8ddfdf/</t>
        </is>
      </c>
      <c r="AE193" t="inlineStr">
        <is>
          <t>---</t>
        </is>
      </c>
      <c r="AF193" t="inlineStr">
        <is>
          <t>3c5a623af057e23a32ae4000_50777</t>
        </is>
      </c>
      <c r="AG193" t="inlineStr">
        <is>
          <t>OK</t>
        </is>
      </c>
      <c r="AH193" t="inlineStr">
        <is>
          <t>2025-01-15 14:54:03</t>
        </is>
      </c>
      <c r="AI193" t="inlineStr">
        <is>
          <t>2dea52d1789dbc2c3c784b18002f6f8d</t>
        </is>
      </c>
      <c r="AJ193" t="inlineStr">
        <is>
          <t>2025-01-15</t>
        </is>
      </c>
      <c r="AK193" t="inlineStr">
        <is>
          <t>3</t>
        </is>
      </c>
      <c r="AL193" t="inlineStr">
        <is>
          <t>---</t>
        </is>
      </c>
      <c r="AM193" t="inlineStr">
        <is>
          <t>1</t>
        </is>
      </c>
      <c r="AN193" t="inlineStr">
        <is>
          <t>---</t>
        </is>
      </c>
      <c r="AO193" t="inlineStr">
        <is>
          <t>1</t>
        </is>
      </c>
      <c r="AP193" t="inlineStr">
        <is>
          <t>0</t>
        </is>
      </c>
      <c r="AQ193" t="inlineStr">
        <is>
          <t>---</t>
        </is>
      </c>
      <c r="AR193" t="inlineStr">
        <is>
          <t>---</t>
        </is>
      </c>
      <c r="AS193" t="inlineStr">
        <is>
          <t>---</t>
        </is>
      </c>
      <c r="AT193" t="inlineStr">
        <is>
          <t>19.5520922 -71.721796 6.4 9.57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inlineStr">
        <is>
          <t>---</t>
        </is>
      </c>
      <c r="BA193" t="inlineStr">
        <is>
          <t>2dea52d1789dbc2c3c784b18002f6f8d</t>
        </is>
      </c>
      <c r="BB193" t="inlineStr">
        <is>
          <t>http://openrosa.org/formdesigner/0B48E039-1E80-49A7-AC24-732B6E788E39</t>
        </is>
      </c>
      <c r="BC193" t="inlineStr">
        <is>
          <t>Ration et autres visites</t>
        </is>
      </c>
      <c r="BD193" t="inlineStr">
        <is>
          <t>CommCare Android, version "2.54.1"(467561). App v15929. CommCare Version 2.54.1. Build 467561, built on: 2024-10-25</t>
        </is>
      </c>
      <c r="BE193" t="inlineStr">
        <is>
          <t>commcare_6f11ce87-99a9-46e8-b6bd-276036be1616</t>
        </is>
      </c>
      <c r="BF193" t="inlineStr">
        <is>
          <t>19.5520922 -71.721796 6.4 9.57</t>
        </is>
      </c>
      <c r="BG193" t="inlineStr">
        <is>
          <t>f13d8149fc6d39ebe86af18272310ff9</t>
        </is>
      </c>
      <c r="BH193" t="inlineStr">
        <is>
          <t>30258f4a77704b55a9a2714350441cbb</t>
        </is>
      </c>
      <c r="BI193" t="inlineStr">
        <is>
          <t>15246</t>
        </is>
      </c>
      <c r="BJ193" t="inlineStr">
        <is>
          <t>XFormInstance</t>
        </is>
      </c>
      <c r="BK193" t="inlineStr">
        <is>
          <t>ca270c88ceff11ef9c8ef399dbb46855</t>
        </is>
      </c>
      <c r="BL193" t="b">
        <v>0</v>
      </c>
      <c r="BM193" t="inlineStr">
        <is>
          <t>---</t>
        </is>
      </c>
      <c r="BN193" t="inlineStr">
        <is>
          <t>200.113.215.19</t>
        </is>
      </c>
      <c r="BO193" t="inlineStr">
        <is>
          <t>Joseph Valery</t>
        </is>
      </c>
    </row>
    <row r="194">
      <c r="A194" t="inlineStr">
        <is>
          <t>192</t>
        </is>
      </c>
      <c r="B194" t="inlineStr">
        <is>
          <t>e9ab8763-5b3d-4c0d-8d9e-455522abea93</t>
        </is>
      </c>
      <c r="C194" t="inlineStr">
        <is>
          <t>2025-01-10</t>
        </is>
      </c>
      <c r="D194" t="inlineStr">
        <is>
          <t>3</t>
        </is>
      </c>
      <c r="E194" t="inlineStr">
        <is>
          <t>---</t>
        </is>
      </c>
      <c r="F194" t="inlineStr">
        <is>
          <t>1</t>
        </is>
      </c>
      <c r="G194" t="inlineStr">
        <is>
          <t>---</t>
        </is>
      </c>
      <c r="H194" t="inlineStr">
        <is>
          <t>1</t>
        </is>
      </c>
      <c r="I194" t="inlineStr">
        <is>
          <t>0</t>
        </is>
      </c>
      <c r="J194" t="inlineStr">
        <is>
          <t>---</t>
        </is>
      </c>
      <c r="K194" t="inlineStr">
        <is>
          <t>---</t>
        </is>
      </c>
      <c r="L194" t="inlineStr">
        <is>
          <t>---</t>
        </is>
      </c>
      <c r="M194" t="inlineStr">
        <is>
          <t>---</t>
        </is>
      </c>
      <c r="N194" t="inlineStr">
        <is>
          <t>---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/>
      <c r="X194" t="inlineStr">
        <is>
          <t>CAP/CMSO/ST02821</t>
        </is>
      </c>
      <c r="Y194" t="inlineStr">
        <is>
          <t>CAP/CMSO/ST02821</t>
        </is>
      </c>
      <c r="Z194" t="inlineStr">
        <is>
          <t>2025-01-10 15:26:13</t>
        </is>
      </c>
      <c r="AA194" t="inlineStr">
        <is>
          <t>2025-01-10 15:25:55</t>
        </is>
      </c>
      <c r="AB194" t="inlineStr">
        <is>
          <t>1rose</t>
        </is>
      </c>
      <c r="AC194" t="inlineStr">
        <is>
          <t>2025-01-17 18:23:15</t>
        </is>
      </c>
      <c r="AD194" s="1" t="inlineStr">
        <is>
          <t>https://www.commcarehq.org/a/caris-test/reports/form_data/e9ab8763-5b3d-4c0d-8d9e-455522abea93/</t>
        </is>
      </c>
      <c r="AE194" t="inlineStr">
        <is>
          <t>---</t>
        </is>
      </c>
      <c r="AF194" t="inlineStr">
        <is>
          <t>3c5a623af057e23a32ae4000_64914</t>
        </is>
      </c>
      <c r="AG194" t="inlineStr">
        <is>
          <t>OK</t>
        </is>
      </c>
      <c r="AH194" t="inlineStr">
        <is>
          <t>2025-01-10 15:26:13</t>
        </is>
      </c>
      <c r="AI194" t="inlineStr">
        <is>
          <t>2dea52d1789dbc2c3c784b18002f6f8d</t>
        </is>
      </c>
      <c r="AJ194" t="inlineStr">
        <is>
          <t>2025-01-10</t>
        </is>
      </c>
      <c r="AK194" t="inlineStr">
        <is>
          <t>3</t>
        </is>
      </c>
      <c r="AL194" t="inlineStr">
        <is>
          <t>---</t>
        </is>
      </c>
      <c r="AM194" t="inlineStr">
        <is>
          <t>1</t>
        </is>
      </c>
      <c r="AN194" t="inlineStr">
        <is>
          <t>---</t>
        </is>
      </c>
      <c r="AO194" t="inlineStr">
        <is>
          <t>1</t>
        </is>
      </c>
      <c r="AP194" t="inlineStr">
        <is>
          <t>0</t>
        </is>
      </c>
      <c r="AQ194" t="inlineStr">
        <is>
          <t>---</t>
        </is>
      </c>
      <c r="AR194" t="inlineStr">
        <is>
          <t>---</t>
        </is>
      </c>
      <c r="AS194" t="inlineStr">
        <is>
          <t>---</t>
        </is>
      </c>
      <c r="AT194" t="inlineStr"/>
      <c r="AU194" t="inlineStr">
        <is>
          <t>---</t>
        </is>
      </c>
      <c r="AV194" t="inlineStr">
        <is>
          <t>---</t>
        </is>
      </c>
      <c r="AW194" t="inlineStr">
        <is>
          <t>---</t>
        </is>
      </c>
      <c r="AX194" t="inlineStr">
        <is>
          <t>---</t>
        </is>
      </c>
      <c r="AY194" t="inlineStr">
        <is>
          <t>---</t>
        </is>
      </c>
      <c r="AZ194" t="inlineStr">
        <is>
          <t>---</t>
        </is>
      </c>
      <c r="BA194" t="inlineStr">
        <is>
          <t>2dea52d1789dbc2c3c784b18002f6f8d</t>
        </is>
      </c>
      <c r="BB194" t="inlineStr">
        <is>
          <t>http://openrosa.org/formdesigner/0B48E039-1E80-49A7-AC24-732B6E788E39</t>
        </is>
      </c>
      <c r="BC194" t="inlineStr">
        <is>
          <t>Ration et autres visites</t>
        </is>
      </c>
      <c r="BD194" t="inlineStr">
        <is>
          <t>CommCare Android, version "2.54.1"(467561). App v15929. CommCare Version 2.54.1. Build 467561, built on: 2024-10-25</t>
        </is>
      </c>
      <c r="BE194" t="inlineStr">
        <is>
          <t>commcare_6f11ce87-99a9-46e8-b6bd-276036be1616</t>
        </is>
      </c>
      <c r="BF194" t="inlineStr">
        <is>
          <t>19.5490679 -71.7206365 10.6 17.71</t>
        </is>
      </c>
      <c r="BG194" t="inlineStr">
        <is>
          <t>f13d8149fc6d39ebe86af18272310ff9</t>
        </is>
      </c>
      <c r="BH194" t="inlineStr">
        <is>
          <t>30258f4a77704b55a9a2714350441cbb</t>
        </is>
      </c>
      <c r="BI194" t="inlineStr">
        <is>
          <t>15246</t>
        </is>
      </c>
      <c r="BJ194" t="inlineStr">
        <is>
          <t>XFormInstance</t>
        </is>
      </c>
      <c r="BK194" t="inlineStr">
        <is>
          <t>ca270c88ceff11ef9c8ef399dbb46855</t>
        </is>
      </c>
      <c r="BL194" t="b">
        <v>0</v>
      </c>
      <c r="BM194" t="inlineStr">
        <is>
          <t>---</t>
        </is>
      </c>
      <c r="BN194" t="inlineStr">
        <is>
          <t>200.113.215.19</t>
        </is>
      </c>
      <c r="BO194" t="inlineStr">
        <is>
          <t>Judnelson Joseph</t>
        </is>
      </c>
    </row>
    <row r="195">
      <c r="A195" t="inlineStr">
        <is>
          <t>193</t>
        </is>
      </c>
      <c r="B195" t="inlineStr">
        <is>
          <t>16ba911f-299d-4cd0-ad53-5e20afe6d163</t>
        </is>
      </c>
      <c r="C195" t="inlineStr">
        <is>
          <t>2025-01-10</t>
        </is>
      </c>
      <c r="D195" t="inlineStr">
        <is>
          <t>3</t>
        </is>
      </c>
      <c r="E195" t="inlineStr">
        <is>
          <t>---</t>
        </is>
      </c>
      <c r="F195" t="inlineStr">
        <is>
          <t>1</t>
        </is>
      </c>
      <c r="G195" t="inlineStr">
        <is>
          <t>---</t>
        </is>
      </c>
      <c r="H195" t="inlineStr">
        <is>
          <t>1</t>
        </is>
      </c>
      <c r="I195" t="inlineStr">
        <is>
          <t>0</t>
        </is>
      </c>
      <c r="J195" t="inlineStr">
        <is>
          <t>---</t>
        </is>
      </c>
      <c r="K195" t="inlineStr">
        <is>
          <t>---</t>
        </is>
      </c>
      <c r="L195" t="inlineStr">
        <is>
          <t>---</t>
        </is>
      </c>
      <c r="M195" t="inlineStr">
        <is>
          <t>---</t>
        </is>
      </c>
      <c r="N195" t="inlineStr">
        <is>
          <t>---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/>
      <c r="X195" t="inlineStr">
        <is>
          <t>CAP/CMSO/ST02273</t>
        </is>
      </c>
      <c r="Y195" t="inlineStr">
        <is>
          <t>CAP/CMSO/ST02273</t>
        </is>
      </c>
      <c r="Z195" t="inlineStr">
        <is>
          <t>2025-01-10 15:26:40</t>
        </is>
      </c>
      <c r="AA195" t="inlineStr">
        <is>
          <t>2025-01-10 15:26:29</t>
        </is>
      </c>
      <c r="AB195" t="inlineStr">
        <is>
          <t>1rose</t>
        </is>
      </c>
      <c r="AC195" t="inlineStr">
        <is>
          <t>2025-01-17 18:23:16</t>
        </is>
      </c>
      <c r="AD195" s="1" t="inlineStr">
        <is>
          <t>https://www.commcarehq.org/a/caris-test/reports/form_data/16ba911f-299d-4cd0-ad53-5e20afe6d163/</t>
        </is>
      </c>
      <c r="AE195" t="inlineStr">
        <is>
          <t>---</t>
        </is>
      </c>
      <c r="AF195" t="inlineStr">
        <is>
          <t>3c5a623af057e23a32ae4000_35636</t>
        </is>
      </c>
      <c r="AG195" t="inlineStr">
        <is>
          <t>OK</t>
        </is>
      </c>
      <c r="AH195" t="inlineStr">
        <is>
          <t>2025-01-10 15:26:40</t>
        </is>
      </c>
      <c r="AI195" t="inlineStr">
        <is>
          <t>2dea52d1789dbc2c3c784b18002f6f8d</t>
        </is>
      </c>
      <c r="AJ195" t="inlineStr">
        <is>
          <t>2025-01-10</t>
        </is>
      </c>
      <c r="AK195" t="inlineStr">
        <is>
          <t>3</t>
        </is>
      </c>
      <c r="AL195" t="inlineStr">
        <is>
          <t>---</t>
        </is>
      </c>
      <c r="AM195" t="inlineStr">
        <is>
          <t>1</t>
        </is>
      </c>
      <c r="AN195" t="inlineStr">
        <is>
          <t>---</t>
        </is>
      </c>
      <c r="AO195" t="inlineStr">
        <is>
          <t>1</t>
        </is>
      </c>
      <c r="AP195" t="inlineStr">
        <is>
          <t>0</t>
        </is>
      </c>
      <c r="AQ195" t="inlineStr">
        <is>
          <t>---</t>
        </is>
      </c>
      <c r="AR195" t="inlineStr">
        <is>
          <t>---</t>
        </is>
      </c>
      <c r="AS195" t="inlineStr">
        <is>
          <t>---</t>
        </is>
      </c>
      <c r="AT195" t="inlineStr"/>
      <c r="AU195" t="inlineStr">
        <is>
          <t>---</t>
        </is>
      </c>
      <c r="AV195" t="inlineStr">
        <is>
          <t>---</t>
        </is>
      </c>
      <c r="AW195" t="inlineStr">
        <is>
          <t>---</t>
        </is>
      </c>
      <c r="AX195" t="inlineStr">
        <is>
          <t>---</t>
        </is>
      </c>
      <c r="AY195" t="inlineStr">
        <is>
          <t>---</t>
        </is>
      </c>
      <c r="AZ195" t="inlineStr">
        <is>
          <t>---</t>
        </is>
      </c>
      <c r="BA195" t="inlineStr">
        <is>
          <t>2dea52d1789dbc2c3c784b18002f6f8d</t>
        </is>
      </c>
      <c r="BB195" t="inlineStr">
        <is>
          <t>http://openrosa.org/formdesigner/0B48E039-1E80-49A7-AC24-732B6E788E39</t>
        </is>
      </c>
      <c r="BC195" t="inlineStr">
        <is>
          <t>Ration et autres visites</t>
        </is>
      </c>
      <c r="BD195" t="inlineStr">
        <is>
          <t>CommCare Android, version "2.54.1"(467561). App v15929. CommCare Version 2.54.1. Build 467561, built on: 2024-10-25</t>
        </is>
      </c>
      <c r="BE195" t="inlineStr">
        <is>
          <t>commcare_6f11ce87-99a9-46e8-b6bd-276036be1616</t>
        </is>
      </c>
      <c r="BF195" t="inlineStr">
        <is>
          <t>19.5491666 -71.7205639 10.6 19.5</t>
        </is>
      </c>
      <c r="BG195" t="inlineStr">
        <is>
          <t>f13d8149fc6d39ebe86af18272310ff9</t>
        </is>
      </c>
      <c r="BH195" t="inlineStr">
        <is>
          <t>30258f4a77704b55a9a2714350441cbb</t>
        </is>
      </c>
      <c r="BI195" t="inlineStr">
        <is>
          <t>15246</t>
        </is>
      </c>
      <c r="BJ195" t="inlineStr">
        <is>
          <t>XFormInstance</t>
        </is>
      </c>
      <c r="BK195" t="inlineStr">
        <is>
          <t>ca270c88ceff11ef9c8ef399dbb46855</t>
        </is>
      </c>
      <c r="BL195" t="b">
        <v>0</v>
      </c>
      <c r="BM195" t="inlineStr">
        <is>
          <t>---</t>
        </is>
      </c>
      <c r="BN195" t="inlineStr">
        <is>
          <t>200.113.215.19</t>
        </is>
      </c>
      <c r="BO195" t="inlineStr">
        <is>
          <t>Woudeley Calistin</t>
        </is>
      </c>
    </row>
    <row r="196">
      <c r="A196" t="inlineStr">
        <is>
          <t>194</t>
        </is>
      </c>
      <c r="B196" t="inlineStr">
        <is>
          <t>9c25bbf3-0a7f-4206-a8c1-93278b3db8ac</t>
        </is>
      </c>
      <c r="C196" t="inlineStr">
        <is>
          <t>2025-01-17</t>
        </is>
      </c>
      <c r="D196" t="inlineStr">
        <is>
          <t>3</t>
        </is>
      </c>
      <c r="E196" t="inlineStr">
        <is>
          <t>---</t>
        </is>
      </c>
      <c r="F196" t="inlineStr">
        <is>
          <t>1</t>
        </is>
      </c>
      <c r="G196" t="inlineStr">
        <is>
          <t>---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---</t>
        </is>
      </c>
      <c r="L196" t="inlineStr">
        <is>
          <t>---</t>
        </is>
      </c>
      <c r="M196" t="inlineStr">
        <is>
          <t>---</t>
        </is>
      </c>
      <c r="N196" t="inlineStr">
        <is>
          <t>---</t>
        </is>
      </c>
      <c r="O196" t="inlineStr">
        <is>
          <t>---</t>
        </is>
      </c>
      <c r="P196" t="inlineStr">
        <is>
          <t>---</t>
        </is>
      </c>
      <c r="Q196" t="inlineStr">
        <is>
          <t>---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GON/CSKS/ST01633</t>
        </is>
      </c>
      <c r="Y196" t="inlineStr">
        <is>
          <t>GON/CSKS/ST01633</t>
        </is>
      </c>
      <c r="Z196" t="inlineStr">
        <is>
          <t>2025-01-17 21:56:58</t>
        </is>
      </c>
      <c r="AA196" t="inlineStr">
        <is>
          <t>2025-01-17 21:55:50</t>
        </is>
      </c>
      <c r="AB196" t="inlineStr">
        <is>
          <t>6dorena</t>
        </is>
      </c>
      <c r="AC196" t="inlineStr">
        <is>
          <t>2025-01-17 20:57:16</t>
        </is>
      </c>
      <c r="AD196" s="1" t="inlineStr">
        <is>
          <t>https://www.commcarehq.org/a/caris-test/reports/form_data/9c25bbf3-0a7f-4206-a8c1-93278b3db8ac/</t>
        </is>
      </c>
      <c r="AE196" t="inlineStr">
        <is>
          <t>---</t>
        </is>
      </c>
      <c r="AF196" t="inlineStr">
        <is>
          <t>3c5a623af057e23a32ae4000_38565</t>
        </is>
      </c>
      <c r="AG196" t="inlineStr">
        <is>
          <t>OK</t>
        </is>
      </c>
      <c r="AH196" t="inlineStr">
        <is>
          <t>2025-01-17 21:56:58</t>
        </is>
      </c>
      <c r="AI196" t="inlineStr">
        <is>
          <t>3964b2205a0f20868524be13aab0b786</t>
        </is>
      </c>
      <c r="AJ196" t="inlineStr">
        <is>
          <t>2025-01-17</t>
        </is>
      </c>
      <c r="AK196" t="inlineStr">
        <is>
          <t>3</t>
        </is>
      </c>
      <c r="AL196" t="inlineStr">
        <is>
          <t>---</t>
        </is>
      </c>
      <c r="AM196" t="inlineStr">
        <is>
          <t>1</t>
        </is>
      </c>
      <c r="AN196" t="inlineStr">
        <is>
          <t>---</t>
        </is>
      </c>
      <c r="AO196" t="inlineStr">
        <is>
          <t>1</t>
        </is>
      </c>
      <c r="AP196" t="inlineStr">
        <is>
          <t>1</t>
        </is>
      </c>
      <c r="AQ196" t="inlineStr"/>
      <c r="AR196" t="inlineStr"/>
      <c r="AS196" t="inlineStr"/>
      <c r="AT196" t="inlineStr"/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inlineStr">
        <is>
          <t>---</t>
        </is>
      </c>
      <c r="BA196" t="inlineStr">
        <is>
          <t>3964b2205a0f20868524be13aab0b786</t>
        </is>
      </c>
      <c r="BB196" t="inlineStr">
        <is>
          <t>http://openrosa.org/formdesigner/0B48E039-1E80-49A7-AC24-732B6E788E39</t>
        </is>
      </c>
      <c r="BC196" t="inlineStr">
        <is>
          <t>Ration et autres visites</t>
        </is>
      </c>
      <c r="BD196" t="inlineStr">
        <is>
          <t>CommCare Android, version "2.54.1"(467561). App v15929. CommCare Version 2.54.1. Build 467561, built on: 2024-10-25</t>
        </is>
      </c>
      <c r="BE196" t="inlineStr">
        <is>
          <t>commcare_8bfa4fa8-c694-426a-969e-07ff9318179f</t>
        </is>
      </c>
      <c r="BF196" t="inlineStr">
        <is>
          <t>19.4720234 -72.6708352 -1.11 8.0</t>
        </is>
      </c>
      <c r="BG196" t="inlineStr">
        <is>
          <t>f13d8149fc6d39ebe86af18272310ff9</t>
        </is>
      </c>
      <c r="BH196" t="inlineStr">
        <is>
          <t>30258f4a77704b55a9a2714350441cbb</t>
        </is>
      </c>
      <c r="BI196" t="inlineStr">
        <is>
          <t>15246</t>
        </is>
      </c>
      <c r="BJ196" t="inlineStr">
        <is>
          <t>XFormInstance</t>
        </is>
      </c>
      <c r="BK196" t="inlineStr">
        <is>
          <t>5828c1abd51511ef886bf9cccb2417e2</t>
        </is>
      </c>
      <c r="BL196" t="b">
        <v>0</v>
      </c>
      <c r="BM196" t="inlineStr">
        <is>
          <t>---</t>
        </is>
      </c>
      <c r="BN196" t="inlineStr">
        <is>
          <t>200.113.253.56</t>
        </is>
      </c>
      <c r="BO196" t="inlineStr">
        <is>
          <t>Mykema Monfort</t>
        </is>
      </c>
    </row>
    <row r="197">
      <c r="A197" t="inlineStr">
        <is>
          <t>195</t>
        </is>
      </c>
      <c r="B197" t="inlineStr">
        <is>
          <t>acd26d45-e289-4453-a5bd-0f26c84f1579</t>
        </is>
      </c>
      <c r="C197" t="inlineStr">
        <is>
          <t>2025-01-17</t>
        </is>
      </c>
      <c r="D197" t="inlineStr">
        <is>
          <t>3</t>
        </is>
      </c>
      <c r="E197" t="inlineStr">
        <is>
          <t>---</t>
        </is>
      </c>
      <c r="F197" t="inlineStr">
        <is>
          <t>0</t>
        </is>
      </c>
      <c r="G197" t="inlineStr">
        <is>
          <t>---</t>
        </is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---</t>
        </is>
      </c>
      <c r="L197" t="inlineStr">
        <is>
          <t>---</t>
        </is>
      </c>
      <c r="M197" t="inlineStr">
        <is>
          <t>---</t>
        </is>
      </c>
      <c r="N197" t="inlineStr">
        <is>
          <t>---</t>
        </is>
      </c>
      <c r="O197" t="inlineStr">
        <is>
          <t>---</t>
        </is>
      </c>
      <c r="P197" t="inlineStr">
        <is>
          <t>---</t>
        </is>
      </c>
      <c r="Q197" t="inlineStr">
        <is>
          <t>---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CAP/CALT/ST01255</t>
        </is>
      </c>
      <c r="Y197" t="inlineStr">
        <is>
          <t>CAP/CALT/ST01255</t>
        </is>
      </c>
      <c r="Z197" t="inlineStr">
        <is>
          <t>2025-01-17 20:18:49</t>
        </is>
      </c>
      <c r="AA197" t="inlineStr">
        <is>
          <t>2025-01-17 20:18:35</t>
        </is>
      </c>
      <c r="AB197" t="inlineStr">
        <is>
          <t>1irania</t>
        </is>
      </c>
      <c r="AC197" t="inlineStr">
        <is>
          <t>2025-01-17 21:28:31</t>
        </is>
      </c>
      <c r="AD197" s="1" t="inlineStr">
        <is>
          <t>https://www.commcarehq.org/a/caris-test/reports/form_data/acd26d45-e289-4453-a5bd-0f26c84f1579/</t>
        </is>
      </c>
      <c r="AE197" t="inlineStr">
        <is>
          <t>---</t>
        </is>
      </c>
      <c r="AF197" t="inlineStr">
        <is>
          <t>3c5a623af057e23a32ae4000_32024</t>
        </is>
      </c>
      <c r="AG197" t="inlineStr">
        <is>
          <t>OK</t>
        </is>
      </c>
      <c r="AH197" t="inlineStr">
        <is>
          <t>2025-01-17 20:18:49</t>
        </is>
      </c>
      <c r="AI197" t="inlineStr">
        <is>
          <t>42a82b7de9e609ae71648670ad4c56aa</t>
        </is>
      </c>
      <c r="AJ197" t="inlineStr">
        <is>
          <t>2025-01-17</t>
        </is>
      </c>
      <c r="AK197" t="inlineStr">
        <is>
          <t>3</t>
        </is>
      </c>
      <c r="AL197" t="inlineStr">
        <is>
          <t>---</t>
        </is>
      </c>
      <c r="AM197" t="inlineStr">
        <is>
          <t>0</t>
        </is>
      </c>
      <c r="AN197" t="inlineStr">
        <is>
          <t>---</t>
        </is>
      </c>
      <c r="AO197" t="inlineStr">
        <is>
          <t>1</t>
        </is>
      </c>
      <c r="AP197" t="inlineStr">
        <is>
          <t>1</t>
        </is>
      </c>
      <c r="AQ197" t="inlineStr"/>
      <c r="AR197" t="inlineStr"/>
      <c r="AS197" t="inlineStr"/>
      <c r="AT197" t="inlineStr"/>
      <c r="AU197" t="inlineStr">
        <is>
          <t>---</t>
        </is>
      </c>
      <c r="AV197" t="inlineStr">
        <is>
          <t>---</t>
        </is>
      </c>
      <c r="AW197" t="inlineStr">
        <is>
          <t>---</t>
        </is>
      </c>
      <c r="AX197" t="inlineStr">
        <is>
          <t>---</t>
        </is>
      </c>
      <c r="AY197" t="inlineStr">
        <is>
          <t>---</t>
        </is>
      </c>
      <c r="AZ197" t="inlineStr">
        <is>
          <t>---</t>
        </is>
      </c>
      <c r="BA197" t="inlineStr">
        <is>
          <t>42a82b7de9e609ae71648670ad4c56aa</t>
        </is>
      </c>
      <c r="BB197" t="inlineStr">
        <is>
          <t>http://openrosa.org/formdesigner/0B48E039-1E80-49A7-AC24-732B6E788E39</t>
        </is>
      </c>
      <c r="BC197" t="inlineStr">
        <is>
          <t>Ration et autres visites</t>
        </is>
      </c>
      <c r="BD197" t="inlineStr">
        <is>
          <t>CommCare Android, version "2.54.1"(467561). App v15929. CommCare Version 2.54.1. Build 467561, built on: 2024-10-25</t>
        </is>
      </c>
      <c r="BE197" t="inlineStr">
        <is>
          <t>commcare_6c8d6b29-ddee-4573-a4bf-ff173bbf52d8</t>
        </is>
      </c>
      <c r="BF197" t="inlineStr">
        <is>
          <t>19.6169836 -72.0265895 -2.11 9.86</t>
        </is>
      </c>
      <c r="BG197" t="inlineStr">
        <is>
          <t>f13d8149fc6d39ebe86af18272310ff9</t>
        </is>
      </c>
      <c r="BH197" t="inlineStr">
        <is>
          <t>30258f4a77704b55a9a2714350441cbb</t>
        </is>
      </c>
      <c r="BI197" t="inlineStr">
        <is>
          <t>15246</t>
        </is>
      </c>
      <c r="BJ197" t="inlineStr">
        <is>
          <t>XFormInstance</t>
        </is>
      </c>
      <c r="BK197" t="inlineStr">
        <is>
          <t>662dcfbdd42311ef885cf9cccb2417e2</t>
        </is>
      </c>
      <c r="BL197" t="b">
        <v>0</v>
      </c>
      <c r="BM197" t="inlineStr">
        <is>
          <t>---</t>
        </is>
      </c>
      <c r="BN197" t="inlineStr">
        <is>
          <t>200.113.251.173</t>
        </is>
      </c>
      <c r="BO197" t="inlineStr">
        <is>
          <t>WILIAMSON PIERRE</t>
        </is>
      </c>
    </row>
    <row r="198">
      <c r="A198" t="inlineStr">
        <is>
          <t>196</t>
        </is>
      </c>
      <c r="B198" t="inlineStr">
        <is>
          <t>a1da8046-7edb-4665-8914-8e59df32608a</t>
        </is>
      </c>
      <c r="C198" t="inlineStr">
        <is>
          <t>2025-01-17</t>
        </is>
      </c>
      <c r="D198" t="inlineStr">
        <is>
          <t>3</t>
        </is>
      </c>
      <c r="E198" t="inlineStr">
        <is>
          <t>---</t>
        </is>
      </c>
      <c r="F198" t="inlineStr">
        <is>
          <t>0</t>
        </is>
      </c>
      <c r="G198" t="inlineStr">
        <is>
          <t>---</t>
        </is>
      </c>
      <c r="H198" t="inlineStr">
        <is>
          <t>1</t>
        </is>
      </c>
      <c r="I198" t="inlineStr">
        <is>
          <t>0</t>
        </is>
      </c>
      <c r="J198" t="inlineStr">
        <is>
          <t>---</t>
        </is>
      </c>
      <c r="K198" t="inlineStr">
        <is>
          <t>---</t>
        </is>
      </c>
      <c r="L198" t="inlineStr">
        <is>
          <t>---</t>
        </is>
      </c>
      <c r="M198" t="inlineStr">
        <is>
          <t>---</t>
        </is>
      </c>
      <c r="N198" t="inlineStr">
        <is>
          <t>---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/>
      <c r="X198" t="inlineStr">
        <is>
          <t>LEG/HSCL/ST00879</t>
        </is>
      </c>
      <c r="Y198" t="inlineStr">
        <is>
          <t>LEG/HSCL/ST00879</t>
        </is>
      </c>
      <c r="Z198" t="inlineStr">
        <is>
          <t>2025-01-17 21:33:04</t>
        </is>
      </c>
      <c r="AA198" t="inlineStr">
        <is>
          <t>2025-01-17 21:32:48</t>
        </is>
      </c>
      <c r="AB198" t="inlineStr">
        <is>
          <t>2francesca</t>
        </is>
      </c>
      <c r="AC198" t="inlineStr">
        <is>
          <t>2025-01-17 21:33:06</t>
        </is>
      </c>
      <c r="AD198" s="1" t="inlineStr">
        <is>
          <t>https://www.commcarehq.org/a/caris-test/reports/form_data/a1da8046-7edb-4665-8914-8e59df32608a/</t>
        </is>
      </c>
      <c r="AE198" t="inlineStr">
        <is>
          <t>---</t>
        </is>
      </c>
      <c r="AF198" t="inlineStr">
        <is>
          <t>3c5a623af057e23a32ae4000_155049</t>
        </is>
      </c>
      <c r="AG198" t="inlineStr">
        <is>
          <t>OK</t>
        </is>
      </c>
      <c r="AH198" t="inlineStr">
        <is>
          <t>2025-01-17 21:33:04</t>
        </is>
      </c>
      <c r="AI198" t="inlineStr">
        <is>
          <t>e108d3187abb44a0a8a40ae0f9d2582f</t>
        </is>
      </c>
      <c r="AJ198" t="inlineStr">
        <is>
          <t>2025-01-17</t>
        </is>
      </c>
      <c r="AK198" t="inlineStr">
        <is>
          <t>3</t>
        </is>
      </c>
      <c r="AL198" t="inlineStr">
        <is>
          <t>---</t>
        </is>
      </c>
      <c r="AM198" t="inlineStr">
        <is>
          <t>0</t>
        </is>
      </c>
      <c r="AN198" t="inlineStr">
        <is>
          <t>---</t>
        </is>
      </c>
      <c r="AO198" t="inlineStr">
        <is>
          <t>1</t>
        </is>
      </c>
      <c r="AP198" t="inlineStr">
        <is>
          <t>0</t>
        </is>
      </c>
      <c r="AQ198" t="inlineStr">
        <is>
          <t>---</t>
        </is>
      </c>
      <c r="AR198" t="inlineStr">
        <is>
          <t>---</t>
        </is>
      </c>
      <c r="AS198" t="inlineStr">
        <is>
          <t>---</t>
        </is>
      </c>
      <c r="AT198" t="inlineStr"/>
      <c r="AU198" t="inlineStr">
        <is>
          <t>---</t>
        </is>
      </c>
      <c r="AV198" t="inlineStr">
        <is>
          <t>---</t>
        </is>
      </c>
      <c r="AW198" t="inlineStr">
        <is>
          <t>---</t>
        </is>
      </c>
      <c r="AX198" t="inlineStr">
        <is>
          <t>---</t>
        </is>
      </c>
      <c r="AY198" t="inlineStr">
        <is>
          <t>---</t>
        </is>
      </c>
      <c r="AZ198" t="inlineStr">
        <is>
          <t>---</t>
        </is>
      </c>
      <c r="BA198" t="inlineStr">
        <is>
          <t>e108d3187abb44a0a8a40ae0f9d2582f</t>
        </is>
      </c>
      <c r="BB198" t="inlineStr">
        <is>
          <t>http://openrosa.org/formdesigner/0B48E039-1E80-49A7-AC24-732B6E788E39</t>
        </is>
      </c>
      <c r="BC198" t="inlineStr">
        <is>
          <t>Ration et autres visites</t>
        </is>
      </c>
      <c r="BD198" t="inlineStr">
        <is>
          <t>CommCare Android, version "2.54.1"(467561). App v15929. CommCare Version 2.54.1. Build 467561, built on: 2024-10-25</t>
        </is>
      </c>
      <c r="BE198" t="inlineStr">
        <is>
          <t>commcare_61586a7d-5c7d-439f-977e-7eb93d40e271</t>
        </is>
      </c>
      <c r="BF198" t="inlineStr">
        <is>
          <t>18.5067491 -72.6297155 4.92 2000.0</t>
        </is>
      </c>
      <c r="BG198" t="inlineStr">
        <is>
          <t>f13d8149fc6d39ebe86af18272310ff9</t>
        </is>
      </c>
      <c r="BH198" t="inlineStr">
        <is>
          <t>30258f4a77704b55a9a2714350441cbb</t>
        </is>
      </c>
      <c r="BI198" t="inlineStr">
        <is>
          <t>15246</t>
        </is>
      </c>
      <c r="BJ198" t="inlineStr">
        <is>
          <t>XFormInstance</t>
        </is>
      </c>
      <c r="BK198" t="inlineStr">
        <is>
          <t>e88192c8d51911efbd4f85606e6ffa00</t>
        </is>
      </c>
      <c r="BL198" t="b">
        <v>0</v>
      </c>
      <c r="BM198" t="inlineStr">
        <is>
          <t>---</t>
        </is>
      </c>
      <c r="BN198" t="inlineStr">
        <is>
          <t>190.115.174.118</t>
        </is>
      </c>
      <c r="BO198" t="inlineStr">
        <is>
          <t>Tamar Borgella</t>
        </is>
      </c>
    </row>
    <row r="199">
      <c r="A199" t="inlineStr">
        <is>
          <t>197</t>
        </is>
      </c>
      <c r="B199" t="inlineStr">
        <is>
          <t>d88fcb94-b6e0-4232-8d60-c95fd7726966</t>
        </is>
      </c>
      <c r="C199" t="inlineStr">
        <is>
          <t>2025-01-17</t>
        </is>
      </c>
      <c r="D199" t="inlineStr">
        <is>
          <t>3</t>
        </is>
      </c>
      <c r="E199" t="inlineStr">
        <is>
          <t>---</t>
        </is>
      </c>
      <c r="F199" t="inlineStr">
        <is>
          <t>1</t>
        </is>
      </c>
      <c r="G199" t="inlineStr">
        <is>
          <t>---</t>
        </is>
      </c>
      <c r="H199" t="inlineStr">
        <is>
          <t>1</t>
        </is>
      </c>
      <c r="I199" t="inlineStr">
        <is>
          <t>0</t>
        </is>
      </c>
      <c r="J199" t="inlineStr">
        <is>
          <t>---</t>
        </is>
      </c>
      <c r="K199" t="inlineStr">
        <is>
          <t>---</t>
        </is>
      </c>
      <c r="L199" t="inlineStr">
        <is>
          <t>---</t>
        </is>
      </c>
      <c r="M199" t="inlineStr">
        <is>
          <t>---</t>
        </is>
      </c>
      <c r="N199" t="inlineStr">
        <is>
          <t>---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/>
      <c r="X199" t="inlineStr">
        <is>
          <t>PAP/OGRE/ST00137</t>
        </is>
      </c>
      <c r="Y199" t="inlineStr">
        <is>
          <t>PAP/OGRE/ST00137</t>
        </is>
      </c>
      <c r="Z199" t="inlineStr">
        <is>
          <t>2025-01-17 23:33:18</t>
        </is>
      </c>
      <c r="AA199" t="inlineStr">
        <is>
          <t>2025-01-17 23:31:58</t>
        </is>
      </c>
      <c r="AB199" t="inlineStr">
        <is>
          <t>2nerlande</t>
        </is>
      </c>
      <c r="AC199" t="inlineStr">
        <is>
          <t>2025-01-17 23:33:21</t>
        </is>
      </c>
      <c r="AD199" s="1" t="inlineStr">
        <is>
          <t>https://www.commcarehq.org/a/caris-test/reports/form_data/d88fcb94-b6e0-4232-8d60-c95fd7726966/</t>
        </is>
      </c>
      <c r="AE199" t="inlineStr">
        <is>
          <t>---</t>
        </is>
      </c>
      <c r="AF199" t="inlineStr">
        <is>
          <t>3c5a623af057e23a32ae4000_178242</t>
        </is>
      </c>
      <c r="AG199" t="inlineStr">
        <is>
          <t>OK</t>
        </is>
      </c>
      <c r="AH199" t="inlineStr">
        <is>
          <t>2025-01-17 23:33:18</t>
        </is>
      </c>
      <c r="AI199" t="inlineStr">
        <is>
          <t>d519ffdf3562df6e10e26b4cd6e21e4a</t>
        </is>
      </c>
      <c r="AJ199" t="inlineStr">
        <is>
          <t>2025-01-17</t>
        </is>
      </c>
      <c r="AK199" t="inlineStr">
        <is>
          <t>3</t>
        </is>
      </c>
      <c r="AL199" t="inlineStr">
        <is>
          <t>---</t>
        </is>
      </c>
      <c r="AM199" t="inlineStr">
        <is>
          <t>1</t>
        </is>
      </c>
      <c r="AN199" t="inlineStr">
        <is>
          <t>---</t>
        </is>
      </c>
      <c r="AO199" t="inlineStr">
        <is>
          <t>1</t>
        </is>
      </c>
      <c r="AP199" t="inlineStr">
        <is>
          <t>0</t>
        </is>
      </c>
      <c r="AQ199" t="inlineStr">
        <is>
          <t>---</t>
        </is>
      </c>
      <c r="AR199" t="inlineStr">
        <is>
          <t>---</t>
        </is>
      </c>
      <c r="AS199" t="inlineStr">
        <is>
          <t>---</t>
        </is>
      </c>
      <c r="AT199" t="inlineStr"/>
      <c r="AU199" t="inlineStr">
        <is>
          <t>---</t>
        </is>
      </c>
      <c r="AV199" t="inlineStr">
        <is>
          <t>---</t>
        </is>
      </c>
      <c r="AW199" t="inlineStr">
        <is>
          <t>---</t>
        </is>
      </c>
      <c r="AX199" t="inlineStr">
        <is>
          <t>---</t>
        </is>
      </c>
      <c r="AY199" t="inlineStr">
        <is>
          <t>---</t>
        </is>
      </c>
      <c r="AZ199" t="inlineStr">
        <is>
          <t>---</t>
        </is>
      </c>
      <c r="BA199" t="inlineStr">
        <is>
          <t>d519ffdf3562df6e10e26b4cd6e21e4a</t>
        </is>
      </c>
      <c r="BB199" t="inlineStr">
        <is>
          <t>http://openrosa.org/formdesigner/0B48E039-1E80-49A7-AC24-732B6E788E39</t>
        </is>
      </c>
      <c r="BC199" t="inlineStr">
        <is>
          <t>Ration et autres visites</t>
        </is>
      </c>
      <c r="BD199" t="inlineStr">
        <is>
          <t>CommCare Android, version "2.54.1"(467561). App v15929. CommCare Version 2.54.1. Build 467561, built on: 2024-10-25</t>
        </is>
      </c>
      <c r="BE199" t="inlineStr">
        <is>
          <t>commcare_61586a7d-5c7d-439f-977e-7eb93d40e271</t>
        </is>
      </c>
      <c r="BF199" t="inlineStr">
        <is>
          <t>18.4948326 -72.6313236 107.37 1.37</t>
        </is>
      </c>
      <c r="BG199" t="inlineStr">
        <is>
          <t>f13d8149fc6d39ebe86af18272310ff9</t>
        </is>
      </c>
      <c r="BH199" t="inlineStr">
        <is>
          <t>30258f4a77704b55a9a2714350441cbb</t>
        </is>
      </c>
      <c r="BI199" t="inlineStr">
        <is>
          <t>15246</t>
        </is>
      </c>
      <c r="BJ199" t="inlineStr">
        <is>
          <t>XFormInstance</t>
        </is>
      </c>
      <c r="BK199" t="inlineStr">
        <is>
          <t>b0151c3ed51911efbd4f85606e6ffa00</t>
        </is>
      </c>
      <c r="BL199" t="b">
        <v>0</v>
      </c>
      <c r="BM199" t="inlineStr">
        <is>
          <t>---</t>
        </is>
      </c>
      <c r="BN199" t="inlineStr">
        <is>
          <t>190.115.175.219</t>
        </is>
      </c>
      <c r="BO199" t="inlineStr">
        <is>
          <t>Sergeline Vixama</t>
        </is>
      </c>
    </row>
    <row r="200">
      <c r="A200" t="inlineStr">
        <is>
          <t>198</t>
        </is>
      </c>
      <c r="B200" t="inlineStr">
        <is>
          <t>02aeaaf6-3403-45b7-be6f-6f8572b9dfae</t>
        </is>
      </c>
      <c r="C200" t="inlineStr">
        <is>
          <t>2025-01-17</t>
        </is>
      </c>
      <c r="D200" t="inlineStr">
        <is>
          <t>3</t>
        </is>
      </c>
      <c r="E200" t="inlineStr">
        <is>
          <t>---</t>
        </is>
      </c>
      <c r="F200" t="inlineStr">
        <is>
          <t>1</t>
        </is>
      </c>
      <c r="G200" t="inlineStr">
        <is>
          <t>---</t>
        </is>
      </c>
      <c r="H200" t="inlineStr">
        <is>
          <t>1</t>
        </is>
      </c>
      <c r="I200" t="inlineStr">
        <is>
          <t>1</t>
        </is>
      </c>
      <c r="J200" t="inlineStr">
        <is>
          <t>1</t>
        </is>
      </c>
      <c r="K200" t="inlineStr">
        <is>
          <t>---</t>
        </is>
      </c>
      <c r="L200" t="inlineStr">
        <is>
          <t>---</t>
        </is>
      </c>
      <c r="M200" t="inlineStr">
        <is>
          <t>---</t>
        </is>
      </c>
      <c r="N200" t="inlineStr">
        <is>
          <t>---</t>
        </is>
      </c>
      <c r="O200" t="inlineStr">
        <is>
          <t>---</t>
        </is>
      </c>
      <c r="P200" t="inlineStr">
        <is>
          <t>---</t>
        </is>
      </c>
      <c r="Q200" t="inlineStr">
        <is>
          <t>---</t>
        </is>
      </c>
      <c r="R200" t="inlineStr"/>
      <c r="S200" t="inlineStr"/>
      <c r="T200" t="inlineStr"/>
      <c r="U200" t="inlineStr"/>
      <c r="V200" t="inlineStr"/>
      <c r="W200" t="inlineStr"/>
      <c r="X200" t="inlineStr">
        <is>
          <t>CAP/HSCM/ST02371</t>
        </is>
      </c>
      <c r="Y200" t="inlineStr">
        <is>
          <t>CAP/HSCM/ST02371</t>
        </is>
      </c>
      <c r="Z200" t="inlineStr">
        <is>
          <t>2025-01-18 00:35:11</t>
        </is>
      </c>
      <c r="AA200" t="inlineStr">
        <is>
          <t>2025-01-18 00:35:01</t>
        </is>
      </c>
      <c r="AB200" t="inlineStr">
        <is>
          <t>1maselaine</t>
        </is>
      </c>
      <c r="AC200" t="inlineStr">
        <is>
          <t>2025-01-18 00:35:20</t>
        </is>
      </c>
      <c r="AD200" s="1" t="inlineStr">
        <is>
          <t>https://www.commcarehq.org/a/caris-test/reports/form_data/02aeaaf6-3403-45b7-be6f-6f8572b9dfae/</t>
        </is>
      </c>
      <c r="AE200" t="inlineStr">
        <is>
          <t>---</t>
        </is>
      </c>
      <c r="AF200" t="inlineStr">
        <is>
          <t>2965a3ebc77444b7a3f3697ec874858e</t>
        </is>
      </c>
      <c r="AG200" t="inlineStr">
        <is>
          <t>OK</t>
        </is>
      </c>
      <c r="AH200" t="inlineStr">
        <is>
          <t>2025-01-18 00:35:11</t>
        </is>
      </c>
      <c r="AI200" t="inlineStr">
        <is>
          <t>1b833c2586eb49459103874b6462448b</t>
        </is>
      </c>
      <c r="AJ200" t="inlineStr">
        <is>
          <t>2025-01-17</t>
        </is>
      </c>
      <c r="AK200" t="inlineStr">
        <is>
          <t>3</t>
        </is>
      </c>
      <c r="AL200" t="inlineStr">
        <is>
          <t>---</t>
        </is>
      </c>
      <c r="AM200" t="inlineStr">
        <is>
          <t>1</t>
        </is>
      </c>
      <c r="AN200" t="inlineStr">
        <is>
          <t>---</t>
        </is>
      </c>
      <c r="AO200" t="inlineStr">
        <is>
          <t>1</t>
        </is>
      </c>
      <c r="AP200" t="inlineStr">
        <is>
          <t>1</t>
        </is>
      </c>
      <c r="AQ200" t="inlineStr"/>
      <c r="AR200" t="inlineStr"/>
      <c r="AS200" t="inlineStr"/>
      <c r="AT200" t="inlineStr"/>
      <c r="AU200" t="inlineStr">
        <is>
          <t>---</t>
        </is>
      </c>
      <c r="AV200" t="inlineStr">
        <is>
          <t>---</t>
        </is>
      </c>
      <c r="AW200" t="inlineStr">
        <is>
          <t>---</t>
        </is>
      </c>
      <c r="AX200" t="inlineStr">
        <is>
          <t>---</t>
        </is>
      </c>
      <c r="AY200" t="inlineStr">
        <is>
          <t>---</t>
        </is>
      </c>
      <c r="AZ200" t="inlineStr">
        <is>
          <t>---</t>
        </is>
      </c>
      <c r="BA200" t="inlineStr">
        <is>
          <t>1b833c2586eb49459103874b6462448b</t>
        </is>
      </c>
      <c r="BB200" t="inlineStr">
        <is>
          <t>http://openrosa.org/formdesigner/0B48E039-1E80-49A7-AC24-732B6E788E39</t>
        </is>
      </c>
      <c r="BC200" t="inlineStr">
        <is>
          <t>Ration et autres visites</t>
        </is>
      </c>
      <c r="BD200" t="inlineStr">
        <is>
          <t>CommCare Android, version "2.54.1"(467561). App v15929. CommCare Version 2.54.1. Build 467561, built on: 2024-10-25</t>
        </is>
      </c>
      <c r="BE200" t="inlineStr">
        <is>
          <t>commcare_05d78f59-ebda-491c-89b8-6c42bab0e02e</t>
        </is>
      </c>
      <c r="BF200" t="inlineStr"/>
      <c r="BG200" t="inlineStr">
        <is>
          <t>f13d8149fc6d39ebe86af18272310ff9</t>
        </is>
      </c>
      <c r="BH200" t="inlineStr">
        <is>
          <t>30258f4a77704b55a9a2714350441cbb</t>
        </is>
      </c>
      <c r="BI200" t="inlineStr">
        <is>
          <t>15246</t>
        </is>
      </c>
      <c r="BJ200" t="inlineStr">
        <is>
          <t>XFormInstance</t>
        </is>
      </c>
      <c r="BK200" t="inlineStr">
        <is>
          <t>0a021438d47311ef8862f9cccb2417e2</t>
        </is>
      </c>
      <c r="BL200" t="b">
        <v>0</v>
      </c>
      <c r="BM200" t="inlineStr">
        <is>
          <t>---</t>
        </is>
      </c>
      <c r="BN200" t="inlineStr">
        <is>
          <t>200.113.253.78</t>
        </is>
      </c>
      <c r="BO200" t="inlineStr">
        <is>
          <t>Modeline Lucien</t>
        </is>
      </c>
    </row>
    <row r="201">
      <c r="A201" t="inlineStr">
        <is>
          <t>199</t>
        </is>
      </c>
      <c r="B201" t="inlineStr">
        <is>
          <t>2b056b94-da61-4ebb-b7e4-009f6f7b643f</t>
        </is>
      </c>
      <c r="C201" t="inlineStr">
        <is>
          <t>2025-01-17</t>
        </is>
      </c>
      <c r="D201" t="inlineStr">
        <is>
          <t>3</t>
        </is>
      </c>
      <c r="E201" t="inlineStr">
        <is>
          <t>---</t>
        </is>
      </c>
      <c r="F201" t="inlineStr">
        <is>
          <t>1</t>
        </is>
      </c>
      <c r="G201" t="inlineStr">
        <is>
          <t>---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---</t>
        </is>
      </c>
      <c r="L201" t="inlineStr">
        <is>
          <t>---</t>
        </is>
      </c>
      <c r="M201" t="inlineStr">
        <is>
          <t>---</t>
        </is>
      </c>
      <c r="N201" t="inlineStr">
        <is>
          <t>---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/>
      <c r="S201" t="inlineStr"/>
      <c r="T201" t="inlineStr"/>
      <c r="U201" t="inlineStr"/>
      <c r="V201" t="inlineStr"/>
      <c r="W201" t="inlineStr"/>
      <c r="X201" t="inlineStr">
        <is>
          <t>CAP/HSCM/ST02644</t>
        </is>
      </c>
      <c r="Y201" t="inlineStr">
        <is>
          <t>CAP/HSCM/ST02644</t>
        </is>
      </c>
      <c r="Z201" t="inlineStr">
        <is>
          <t>2025-01-18 00:51:01</t>
        </is>
      </c>
      <c r="AA201" t="inlineStr">
        <is>
          <t>2025-01-18 00:50:50</t>
        </is>
      </c>
      <c r="AB201" t="inlineStr">
        <is>
          <t>1maselaine</t>
        </is>
      </c>
      <c r="AC201" t="inlineStr">
        <is>
          <t>2025-01-18 00:51:13</t>
        </is>
      </c>
      <c r="AD201" s="1" t="inlineStr">
        <is>
          <t>https://www.commcarehq.org/a/caris-test/reports/form_data/2b056b94-da61-4ebb-b7e4-009f6f7b643f/</t>
        </is>
      </c>
      <c r="AE201" t="inlineStr">
        <is>
          <t>---</t>
        </is>
      </c>
      <c r="AF201" t="inlineStr">
        <is>
          <t>3c5a623af057e23a32ae4000_17389</t>
        </is>
      </c>
      <c r="AG201" t="inlineStr">
        <is>
          <t>OK</t>
        </is>
      </c>
      <c r="AH201" t="inlineStr">
        <is>
          <t>2025-01-18 00:51:01</t>
        </is>
      </c>
      <c r="AI201" t="inlineStr">
        <is>
          <t>1b833c2586eb49459103874b6462448b</t>
        </is>
      </c>
      <c r="AJ201" t="inlineStr">
        <is>
          <t>2025-01-17</t>
        </is>
      </c>
      <c r="AK201" t="inlineStr">
        <is>
          <t>3</t>
        </is>
      </c>
      <c r="AL201" t="inlineStr">
        <is>
          <t>---</t>
        </is>
      </c>
      <c r="AM201" t="inlineStr">
        <is>
          <t>1</t>
        </is>
      </c>
      <c r="AN201" t="inlineStr">
        <is>
          <t>---</t>
        </is>
      </c>
      <c r="AO201" t="inlineStr">
        <is>
          <t>1</t>
        </is>
      </c>
      <c r="AP201" t="inlineStr">
        <is>
          <t>1</t>
        </is>
      </c>
      <c r="AQ201" t="inlineStr"/>
      <c r="AR201" t="inlineStr"/>
      <c r="AS201" t="inlineStr"/>
      <c r="AT201" t="inlineStr"/>
      <c r="AU201" t="inlineStr">
        <is>
          <t>---</t>
        </is>
      </c>
      <c r="AV201" t="inlineStr">
        <is>
          <t>---</t>
        </is>
      </c>
      <c r="AW201" t="inlineStr">
        <is>
          <t>---</t>
        </is>
      </c>
      <c r="AX201" t="inlineStr">
        <is>
          <t>---</t>
        </is>
      </c>
      <c r="AY201" t="inlineStr">
        <is>
          <t>---</t>
        </is>
      </c>
      <c r="AZ201" t="inlineStr">
        <is>
          <t>---</t>
        </is>
      </c>
      <c r="BA201" t="inlineStr">
        <is>
          <t>1b833c2586eb49459103874b6462448b</t>
        </is>
      </c>
      <c r="BB201" t="inlineStr">
        <is>
          <t>http://openrosa.org/formdesigner/0B48E039-1E80-49A7-AC24-732B6E788E39</t>
        </is>
      </c>
      <c r="BC201" t="inlineStr">
        <is>
          <t>Ration et autres visites</t>
        </is>
      </c>
      <c r="BD201" t="inlineStr">
        <is>
          <t>CommCare Android, version "2.54.1"(467561). App v15929. CommCare Version 2.54.1. Build 467561, built on: 2024-10-25</t>
        </is>
      </c>
      <c r="BE201" t="inlineStr">
        <is>
          <t>commcare_05d78f59-ebda-491c-89b8-6c42bab0e02e</t>
        </is>
      </c>
      <c r="BF201" t="inlineStr"/>
      <c r="BG201" t="inlineStr">
        <is>
          <t>f13d8149fc6d39ebe86af18272310ff9</t>
        </is>
      </c>
      <c r="BH201" t="inlineStr">
        <is>
          <t>30258f4a77704b55a9a2714350441cbb</t>
        </is>
      </c>
      <c r="BI201" t="inlineStr">
        <is>
          <t>15246</t>
        </is>
      </c>
      <c r="BJ201" t="inlineStr">
        <is>
          <t>XFormInstance</t>
        </is>
      </c>
      <c r="BK201" t="inlineStr">
        <is>
          <t>0a021438d47311ef8862f9cccb2417e2</t>
        </is>
      </c>
      <c r="BL201" t="b">
        <v>0</v>
      </c>
      <c r="BM201" t="inlineStr">
        <is>
          <t>---</t>
        </is>
      </c>
      <c r="BN201" t="inlineStr">
        <is>
          <t>200.113.214.125</t>
        </is>
      </c>
      <c r="BO201" t="inlineStr">
        <is>
          <t>Cherizard Gina</t>
        </is>
      </c>
    </row>
    <row r="202">
      <c r="A202" t="inlineStr">
        <is>
          <t>200</t>
        </is>
      </c>
      <c r="B202" t="inlineStr">
        <is>
          <t>0f6ada84-48e8-48d1-b80d-5991841c5f63</t>
        </is>
      </c>
      <c r="C202" t="inlineStr">
        <is>
          <t>2025-01-17</t>
        </is>
      </c>
      <c r="D202" t="inlineStr">
        <is>
          <t>3</t>
        </is>
      </c>
      <c r="E202" t="inlineStr">
        <is>
          <t>---</t>
        </is>
      </c>
      <c r="F202" t="inlineStr">
        <is>
          <t>1</t>
        </is>
      </c>
      <c r="G202" t="inlineStr">
        <is>
          <t>---</t>
        </is>
      </c>
      <c r="H202" t="inlineStr">
        <is>
          <t>1</t>
        </is>
      </c>
      <c r="I202" t="inlineStr">
        <is>
          <t>1</t>
        </is>
      </c>
      <c r="J202" t="inlineStr">
        <is>
          <t>1</t>
        </is>
      </c>
      <c r="K202" t="inlineStr">
        <is>
          <t>---</t>
        </is>
      </c>
      <c r="L202" t="inlineStr">
        <is>
          <t>---</t>
        </is>
      </c>
      <c r="M202" t="inlineStr">
        <is>
          <t>---</t>
        </is>
      </c>
      <c r="N202" t="inlineStr">
        <is>
          <t>---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/>
      <c r="S202" t="inlineStr"/>
      <c r="T202" t="inlineStr"/>
      <c r="U202" t="inlineStr"/>
      <c r="V202" t="inlineStr"/>
      <c r="W202" t="inlineStr"/>
      <c r="X202" t="inlineStr">
        <is>
          <t>CAP/HSCM/ST01992</t>
        </is>
      </c>
      <c r="Y202" t="inlineStr">
        <is>
          <t>CAP/HSCM/ST01992</t>
        </is>
      </c>
      <c r="Z202" t="inlineStr">
        <is>
          <t>2025-01-18 00:51:46</t>
        </is>
      </c>
      <c r="AA202" t="inlineStr">
        <is>
          <t>2025-01-18 00:51:33</t>
        </is>
      </c>
      <c r="AB202" t="inlineStr">
        <is>
          <t>1maselaine</t>
        </is>
      </c>
      <c r="AC202" t="inlineStr">
        <is>
          <t>2025-01-18 00:51:46</t>
        </is>
      </c>
      <c r="AD202" s="1" t="inlineStr">
        <is>
          <t>https://www.commcarehq.org/a/caris-test/reports/form_data/0f6ada84-48e8-48d1-b80d-5991841c5f63/</t>
        </is>
      </c>
      <c r="AE202" t="inlineStr">
        <is>
          <t>---</t>
        </is>
      </c>
      <c r="AF202" t="inlineStr">
        <is>
          <t>e32d7fd94e3f46769d4ea95ecee678ae</t>
        </is>
      </c>
      <c r="AG202" t="inlineStr">
        <is>
          <t>OK</t>
        </is>
      </c>
      <c r="AH202" t="inlineStr">
        <is>
          <t>2025-01-18 00:51:46</t>
        </is>
      </c>
      <c r="AI202" t="inlineStr">
        <is>
          <t>1b833c2586eb49459103874b6462448b</t>
        </is>
      </c>
      <c r="AJ202" t="inlineStr">
        <is>
          <t>2025-01-17</t>
        </is>
      </c>
      <c r="AK202" t="inlineStr">
        <is>
          <t>3</t>
        </is>
      </c>
      <c r="AL202" t="inlineStr">
        <is>
          <t>---</t>
        </is>
      </c>
      <c r="AM202" t="inlineStr">
        <is>
          <t>1</t>
        </is>
      </c>
      <c r="AN202" t="inlineStr">
        <is>
          <t>---</t>
        </is>
      </c>
      <c r="AO202" t="inlineStr">
        <is>
          <t>1</t>
        </is>
      </c>
      <c r="AP202" t="inlineStr">
        <is>
          <t>1</t>
        </is>
      </c>
      <c r="AQ202" t="inlineStr"/>
      <c r="AR202" t="inlineStr"/>
      <c r="AS202" t="inlineStr"/>
      <c r="AT202" t="inlineStr"/>
      <c r="AU202" t="inlineStr">
        <is>
          <t>---</t>
        </is>
      </c>
      <c r="AV202" t="inlineStr">
        <is>
          <t>---</t>
        </is>
      </c>
      <c r="AW202" t="inlineStr">
        <is>
          <t>---</t>
        </is>
      </c>
      <c r="AX202" t="inlineStr">
        <is>
          <t>---</t>
        </is>
      </c>
      <c r="AY202" t="inlineStr">
        <is>
          <t>---</t>
        </is>
      </c>
      <c r="AZ202" t="inlineStr">
        <is>
          <t>---</t>
        </is>
      </c>
      <c r="BA202" t="inlineStr">
        <is>
          <t>1b833c2586eb49459103874b6462448b</t>
        </is>
      </c>
      <c r="BB202" t="inlineStr">
        <is>
          <t>http://openrosa.org/formdesigner/0B48E039-1E80-49A7-AC24-732B6E788E39</t>
        </is>
      </c>
      <c r="BC202" t="inlineStr">
        <is>
          <t>Ration et autres visites</t>
        </is>
      </c>
      <c r="BD202" t="inlineStr">
        <is>
          <t>CommCare Android, version "2.54.1"(467561). App v15929. CommCare Version 2.54.1. Build 467561, built on: 2024-10-25</t>
        </is>
      </c>
      <c r="BE202" t="inlineStr">
        <is>
          <t>commcare_05d78f59-ebda-491c-89b8-6c42bab0e02e</t>
        </is>
      </c>
      <c r="BF202" t="inlineStr"/>
      <c r="BG202" t="inlineStr">
        <is>
          <t>f13d8149fc6d39ebe86af18272310ff9</t>
        </is>
      </c>
      <c r="BH202" t="inlineStr">
        <is>
          <t>30258f4a77704b55a9a2714350441cbb</t>
        </is>
      </c>
      <c r="BI202" t="inlineStr">
        <is>
          <t>15246</t>
        </is>
      </c>
      <c r="BJ202" t="inlineStr">
        <is>
          <t>XFormInstance</t>
        </is>
      </c>
      <c r="BK202" t="inlineStr">
        <is>
          <t>0a021438d47311ef8862f9cccb2417e2</t>
        </is>
      </c>
      <c r="BL202" t="b">
        <v>0</v>
      </c>
      <c r="BM202" t="inlineStr">
        <is>
          <t>---</t>
        </is>
      </c>
      <c r="BN202" t="inlineStr">
        <is>
          <t>200.113.214.125</t>
        </is>
      </c>
      <c r="BO202" t="inlineStr">
        <is>
          <t>Anne Saintilnor</t>
        </is>
      </c>
    </row>
    <row r="203">
      <c r="A203" t="inlineStr">
        <is>
          <t>201</t>
        </is>
      </c>
      <c r="B203" t="inlineStr">
        <is>
          <t>ebeb2810-96f8-4689-91b9-c2612a47e0a8</t>
        </is>
      </c>
      <c r="C203" t="inlineStr">
        <is>
          <t>2025-01-17</t>
        </is>
      </c>
      <c r="D203" t="inlineStr">
        <is>
          <t>4</t>
        </is>
      </c>
      <c r="E203" t="inlineStr">
        <is>
          <t>motivation pour charge virale</t>
        </is>
      </c>
      <c r="F203" t="inlineStr">
        <is>
          <t>0</t>
        </is>
      </c>
      <c r="G203" t="inlineStr">
        <is>
          <t>CV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---</t>
        </is>
      </c>
      <c r="L203" t="inlineStr">
        <is>
          <t>---</t>
        </is>
      </c>
      <c r="M203" t="inlineStr">
        <is>
          <t>---</t>
        </is>
      </c>
      <c r="N203" t="inlineStr">
        <is>
          <t>---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/>
      <c r="S203" t="inlineStr"/>
      <c r="T203" t="inlineStr"/>
      <c r="U203" t="inlineStr"/>
      <c r="V203" t="inlineStr"/>
      <c r="W203" t="inlineStr"/>
      <c r="X203" t="inlineStr">
        <is>
          <t>GON/CDIR/PED00365</t>
        </is>
      </c>
      <c r="Y203" t="inlineStr">
        <is>
          <t>GON/CDIR/PED00365</t>
        </is>
      </c>
      <c r="Z203" t="inlineStr">
        <is>
          <t>2025-01-18 11:27:30</t>
        </is>
      </c>
      <c r="AA203" t="inlineStr">
        <is>
          <t>2025-01-18 11:24:53</t>
        </is>
      </c>
      <c r="AB203" t="inlineStr">
        <is>
          <t>6cheranor</t>
        </is>
      </c>
      <c r="AC203" t="inlineStr">
        <is>
          <t>2025-01-18 11:27:32</t>
        </is>
      </c>
      <c r="AD203" s="1" t="inlineStr">
        <is>
          <t>https://www.commcarehq.org/a/caris-test/reports/form_data/ebeb2810-96f8-4689-91b9-c2612a47e0a8/</t>
        </is>
      </c>
      <c r="AE203" t="inlineStr">
        <is>
          <t>---</t>
        </is>
      </c>
      <c r="AF203" t="inlineStr">
        <is>
          <t>3c5a623af057e23a32ae4000_173133</t>
        </is>
      </c>
      <c r="AG203" t="inlineStr">
        <is>
          <t>---</t>
        </is>
      </c>
      <c r="AH203" t="inlineStr">
        <is>
          <t>2025-01-18 11:27:30</t>
        </is>
      </c>
      <c r="AI203" t="inlineStr">
        <is>
          <t>29b7f1edbe6082f038dd4ec8d0ae7a9d</t>
        </is>
      </c>
      <c r="AJ203" t="inlineStr">
        <is>
          <t>2025-01-17</t>
        </is>
      </c>
      <c r="AK203" t="inlineStr">
        <is>
          <t>4</t>
        </is>
      </c>
      <c r="AL203" t="inlineStr">
        <is>
          <t>motivation pour charge virale</t>
        </is>
      </c>
      <c r="AM203" t="inlineStr">
        <is>
          <t>0</t>
        </is>
      </c>
      <c r="AN203" t="inlineStr">
        <is>
          <t>CV</t>
        </is>
      </c>
      <c r="AO203" t="inlineStr">
        <is>
          <t>1</t>
        </is>
      </c>
      <c r="AP203" t="inlineStr">
        <is>
          <t>1</t>
        </is>
      </c>
      <c r="AQ203" t="inlineStr"/>
      <c r="AR203" t="inlineStr"/>
      <c r="AS203" t="inlineStr"/>
      <c r="AT203" t="inlineStr"/>
      <c r="AU203" t="inlineStr">
        <is>
          <t>---</t>
        </is>
      </c>
      <c r="AV203" t="inlineStr">
        <is>
          <t>---</t>
        </is>
      </c>
      <c r="AW203" t="inlineStr">
        <is>
          <t>---</t>
        </is>
      </c>
      <c r="AX203" t="inlineStr">
        <is>
          <t>---</t>
        </is>
      </c>
      <c r="AY203" t="inlineStr">
        <is>
          <t>---</t>
        </is>
      </c>
      <c r="AZ203" t="inlineStr">
        <is>
          <t>---</t>
        </is>
      </c>
      <c r="BA203" t="inlineStr">
        <is>
          <t>29b7f1edbe6082f038dd4ec8d0ae7a9d</t>
        </is>
      </c>
      <c r="BB203" t="inlineStr">
        <is>
          <t>http://openrosa.org/formdesigner/0B48E039-1E80-49A7-AC24-732B6E788E39</t>
        </is>
      </c>
      <c r="BC203" t="inlineStr">
        <is>
          <t>Ration et autres visites</t>
        </is>
      </c>
      <c r="BD203" t="inlineStr">
        <is>
          <t>CommCare Android, version "2.54.1"(467561). App v15929. CommCare Version 2.54.1. Build 467561, built on: 2024-10-25</t>
        </is>
      </c>
      <c r="BE203" t="inlineStr">
        <is>
          <t>commcare_e5a4e59a-31e9-47c0-99a3-baf23089b238</t>
        </is>
      </c>
      <c r="BF203" t="inlineStr"/>
      <c r="BG203" t="inlineStr">
        <is>
          <t>f13d8149fc6d39ebe86af18272310ff9</t>
        </is>
      </c>
      <c r="BH203" t="inlineStr">
        <is>
          <t>30258f4a77704b55a9a2714350441cbb</t>
        </is>
      </c>
      <c r="BI203" t="inlineStr">
        <is>
          <t>15246</t>
        </is>
      </c>
      <c r="BJ203" t="inlineStr">
        <is>
          <t>XFormInstance</t>
        </is>
      </c>
      <c r="BK203" t="inlineStr">
        <is>
          <t>4dfde742d58711efbd5285606e6ffa00</t>
        </is>
      </c>
      <c r="BL203" t="b">
        <v>0</v>
      </c>
      <c r="BM203" t="inlineStr">
        <is>
          <t>---</t>
        </is>
      </c>
      <c r="BN203" t="inlineStr">
        <is>
          <t>200.113.238.131</t>
        </is>
      </c>
      <c r="BO203" t="inlineStr">
        <is>
          <t>Wildens Joseph</t>
        </is>
      </c>
    </row>
    <row r="204">
      <c r="A204" t="inlineStr">
        <is>
          <t>202</t>
        </is>
      </c>
      <c r="B204" t="inlineStr">
        <is>
          <t>6bb8dd4d-97ba-4643-9694-2befc3fc263f</t>
        </is>
      </c>
      <c r="C204" t="inlineStr">
        <is>
          <t>2025-01-17</t>
        </is>
      </c>
      <c r="D204" t="inlineStr">
        <is>
          <t>3</t>
        </is>
      </c>
      <c r="E204" t="inlineStr">
        <is>
          <t>---</t>
        </is>
      </c>
      <c r="F204" t="inlineStr">
        <is>
          <t>0</t>
        </is>
      </c>
      <c r="G204" t="inlineStr">
        <is>
          <t>---</t>
        </is>
      </c>
      <c r="H204" t="inlineStr">
        <is>
          <t>1</t>
        </is>
      </c>
      <c r="I204" t="inlineStr">
        <is>
          <t>0</t>
        </is>
      </c>
      <c r="J204" t="inlineStr">
        <is>
          <t>---</t>
        </is>
      </c>
      <c r="K204" t="inlineStr">
        <is>
          <t>---</t>
        </is>
      </c>
      <c r="L204" t="inlineStr">
        <is>
          <t>---</t>
        </is>
      </c>
      <c r="M204" t="inlineStr">
        <is>
          <t>---</t>
        </is>
      </c>
      <c r="N204" t="inlineStr">
        <is>
          <t>---</t>
        </is>
      </c>
      <c r="O204" t="inlineStr">
        <is>
          <t>---</t>
        </is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inlineStr"/>
      <c r="X204" t="inlineStr">
        <is>
          <t>CAP/HSCM/ST02064</t>
        </is>
      </c>
      <c r="Y204" t="inlineStr">
        <is>
          <t>CAP/HSCM/ST02064</t>
        </is>
      </c>
      <c r="Z204" t="inlineStr">
        <is>
          <t>2025-01-19 01:28:42</t>
        </is>
      </c>
      <c r="AA204" t="inlineStr">
        <is>
          <t>2025-01-19 01:27:54</t>
        </is>
      </c>
      <c r="AB204" t="inlineStr">
        <is>
          <t>1fleurgile</t>
        </is>
      </c>
      <c r="AC204" t="inlineStr">
        <is>
          <t>2025-01-19 01:29:13</t>
        </is>
      </c>
      <c r="AD204" s="1" t="inlineStr">
        <is>
          <t>https://www.commcarehq.org/a/caris-test/reports/form_data/6bb8dd4d-97ba-4643-9694-2befc3fc263f/</t>
        </is>
      </c>
      <c r="AE204" t="inlineStr">
        <is>
          <t>---</t>
        </is>
      </c>
      <c r="AF204" t="inlineStr">
        <is>
          <t>4c1ef0627afe4c1393f9d75849b12c20</t>
        </is>
      </c>
      <c r="AG204" t="inlineStr">
        <is>
          <t>OK</t>
        </is>
      </c>
      <c r="AH204" t="inlineStr">
        <is>
          <t>2025-01-19 01:28:42</t>
        </is>
      </c>
      <c r="AI204" t="inlineStr">
        <is>
          <t>9cfdf7db54419d22491b2c964b5162b3</t>
        </is>
      </c>
      <c r="AJ204" t="inlineStr">
        <is>
          <t>2025-01-17</t>
        </is>
      </c>
      <c r="AK204" t="inlineStr">
        <is>
          <t>3</t>
        </is>
      </c>
      <c r="AL204" t="inlineStr">
        <is>
          <t>---</t>
        </is>
      </c>
      <c r="AM204" t="inlineStr">
        <is>
          <t>0</t>
        </is>
      </c>
      <c r="AN204" t="inlineStr">
        <is>
          <t>---</t>
        </is>
      </c>
      <c r="AO204" t="inlineStr">
        <is>
          <t>1</t>
        </is>
      </c>
      <c r="AP204" t="inlineStr">
        <is>
          <t>0</t>
        </is>
      </c>
      <c r="AQ204" t="inlineStr">
        <is>
          <t>---</t>
        </is>
      </c>
      <c r="AR204" t="inlineStr">
        <is>
          <t>---</t>
        </is>
      </c>
      <c r="AS204" t="inlineStr">
        <is>
          <t>---</t>
        </is>
      </c>
      <c r="AT204" t="inlineStr"/>
      <c r="AU204" t="inlineStr">
        <is>
          <t>---</t>
        </is>
      </c>
      <c r="AV204" t="inlineStr">
        <is>
          <t>---</t>
        </is>
      </c>
      <c r="AW204" t="inlineStr">
        <is>
          <t>---</t>
        </is>
      </c>
      <c r="AX204" t="inlineStr">
        <is>
          <t>---</t>
        </is>
      </c>
      <c r="AY204" t="inlineStr">
        <is>
          <t>---</t>
        </is>
      </c>
      <c r="AZ204" t="inlineStr">
        <is>
          <t>---</t>
        </is>
      </c>
      <c r="BA204" t="inlineStr">
        <is>
          <t>9cfdf7db54419d22491b2c964b5162b3</t>
        </is>
      </c>
      <c r="BB204" t="inlineStr">
        <is>
          <t>http://openrosa.org/formdesigner/0B48E039-1E80-49A7-AC24-732B6E788E39</t>
        </is>
      </c>
      <c r="BC204" t="inlineStr">
        <is>
          <t>Ration et autres visites</t>
        </is>
      </c>
      <c r="BD204" t="inlineStr">
        <is>
          <t>CommCare Android, version "2.54.1"(467561). App v15929. CommCare Version 2.54.1. Build 467561, built on: 2024-10-25</t>
        </is>
      </c>
      <c r="BE204" t="inlineStr">
        <is>
          <t>commcare_76b456dd-7d90-498a-a785-92f136625a61</t>
        </is>
      </c>
      <c r="BF204" t="inlineStr">
        <is>
          <t>19.7266247 -72.2203215 21.15 9.02</t>
        </is>
      </c>
      <c r="BG204" t="inlineStr">
        <is>
          <t>f13d8149fc6d39ebe86af18272310ff9</t>
        </is>
      </c>
      <c r="BH204" t="inlineStr">
        <is>
          <t>30258f4a77704b55a9a2714350441cbb</t>
        </is>
      </c>
      <c r="BI204" t="inlineStr">
        <is>
          <t>15246</t>
        </is>
      </c>
      <c r="BJ204" t="inlineStr">
        <is>
          <t>XFormInstance</t>
        </is>
      </c>
      <c r="BK204" t="inlineStr">
        <is>
          <t>9bc0c326d3b311ef9cc3f399dbb46855</t>
        </is>
      </c>
      <c r="BL204" t="b">
        <v>0</v>
      </c>
      <c r="BM204" t="inlineStr">
        <is>
          <t>---</t>
        </is>
      </c>
      <c r="BN204" t="inlineStr">
        <is>
          <t>200.113.215.247</t>
        </is>
      </c>
      <c r="BO204" t="inlineStr">
        <is>
          <t>Kensley Momplaisir</t>
        </is>
      </c>
    </row>
    <row r="205">
      <c r="A205" t="inlineStr">
        <is>
          <t>203</t>
        </is>
      </c>
      <c r="B205" t="inlineStr">
        <is>
          <t>1c03e9b1-d49f-469b-8fbb-3519832453f0</t>
        </is>
      </c>
      <c r="C205" t="inlineStr">
        <is>
          <t>2025-01-07</t>
        </is>
      </c>
      <c r="D205" t="inlineStr">
        <is>
          <t>3</t>
        </is>
      </c>
      <c r="E205" t="inlineStr">
        <is>
          <t>---</t>
        </is>
      </c>
      <c r="F205" t="inlineStr">
        <is>
          <t>0</t>
        </is>
      </c>
      <c r="G205" t="inlineStr">
        <is>
          <t>---</t>
        </is>
      </c>
      <c r="H205" t="inlineStr">
        <is>
          <t>1</t>
        </is>
      </c>
      <c r="I205" t="inlineStr">
        <is>
          <t>1</t>
        </is>
      </c>
      <c r="J205" t="inlineStr">
        <is>
          <t>3</t>
        </is>
      </c>
      <c r="K205" t="inlineStr">
        <is>
          <t>---</t>
        </is>
      </c>
      <c r="L205" t="inlineStr">
        <is>
          <t>---</t>
        </is>
      </c>
      <c r="M205" t="inlineStr">
        <is>
          <t>---</t>
        </is>
      </c>
      <c r="N205" t="inlineStr">
        <is>
          <t>---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/>
      <c r="S205" t="inlineStr">
        <is>
          <t>45.0</t>
        </is>
      </c>
      <c r="T205" t="inlineStr"/>
      <c r="U205" t="inlineStr"/>
      <c r="V205" t="inlineStr"/>
      <c r="W205" t="inlineStr"/>
      <c r="X205" t="inlineStr">
        <is>
          <t>PDP/CMEB/ST04467</t>
        </is>
      </c>
      <c r="Y205" t="inlineStr">
        <is>
          <t>PDP/CMEB/ST04467</t>
        </is>
      </c>
      <c r="Z205" t="inlineStr">
        <is>
          <t>2025-01-08 00:24:49</t>
        </is>
      </c>
      <c r="AA205" t="inlineStr">
        <is>
          <t>2025-01-08 00:24:35</t>
        </is>
      </c>
      <c r="AB205" t="inlineStr">
        <is>
          <t>5guerlande</t>
        </is>
      </c>
      <c r="AC205" t="inlineStr">
        <is>
          <t>2025-01-19 16:42:37</t>
        </is>
      </c>
      <c r="AD205" s="1" t="inlineStr">
        <is>
          <t>https://www.commcarehq.org/a/caris-test/reports/form_data/1c03e9b1-d49f-469b-8fbb-3519832453f0/</t>
        </is>
      </c>
      <c r="AE205" t="inlineStr">
        <is>
          <t>---</t>
        </is>
      </c>
      <c r="AF205" t="inlineStr">
        <is>
          <t>3c5a623af057e23a32ae4000_41504</t>
        </is>
      </c>
      <c r="AG205" t="inlineStr">
        <is>
          <t>OK</t>
        </is>
      </c>
      <c r="AH205" t="inlineStr">
        <is>
          <t>2025-01-08 00:24:49</t>
        </is>
      </c>
      <c r="AI205" t="inlineStr">
        <is>
          <t>1b52563f66be7b3d0843fa02f8f5a965</t>
        </is>
      </c>
      <c r="AJ205" t="inlineStr">
        <is>
          <t>2025-01-07</t>
        </is>
      </c>
      <c r="AK205" t="inlineStr">
        <is>
          <t>3</t>
        </is>
      </c>
      <c r="AL205" t="inlineStr">
        <is>
          <t>---</t>
        </is>
      </c>
      <c r="AM205" t="inlineStr">
        <is>
          <t>0</t>
        </is>
      </c>
      <c r="AN205" t="inlineStr">
        <is>
          <t>---</t>
        </is>
      </c>
      <c r="AO205" t="inlineStr">
        <is>
          <t>1</t>
        </is>
      </c>
      <c r="AP205" t="inlineStr">
        <is>
          <t>1</t>
        </is>
      </c>
      <c r="AQ205" t="inlineStr"/>
      <c r="AR205" t="inlineStr">
        <is>
          <t>45</t>
        </is>
      </c>
      <c r="AS205" t="inlineStr"/>
      <c r="AT205" t="inlineStr"/>
      <c r="AU205" t="inlineStr">
        <is>
          <t>---</t>
        </is>
      </c>
      <c r="AV205" t="inlineStr">
        <is>
          <t>---</t>
        </is>
      </c>
      <c r="AW205" t="inlineStr">
        <is>
          <t>---</t>
        </is>
      </c>
      <c r="AX205" t="inlineStr">
        <is>
          <t>---</t>
        </is>
      </c>
      <c r="AY205" t="inlineStr">
        <is>
          <t>---</t>
        </is>
      </c>
      <c r="AZ205" t="inlineStr">
        <is>
          <t>---</t>
        </is>
      </c>
      <c r="BA205" t="inlineStr">
        <is>
          <t>1b52563f66be7b3d0843fa02f8f5a965</t>
        </is>
      </c>
      <c r="BB205" t="inlineStr">
        <is>
          <t>http://openrosa.org/formdesigner/0B48E039-1E80-49A7-AC24-732B6E788E39</t>
        </is>
      </c>
      <c r="BC205" t="inlineStr">
        <is>
          <t>Ration et autres visites</t>
        </is>
      </c>
      <c r="BD205" t="inlineStr">
        <is>
          <t>CommCare Android, version "2.54.1"(467561). App v15929. CommCare Version 2.54.1. Build 467561, built on: 2024-10-25</t>
        </is>
      </c>
      <c r="BE205" t="inlineStr">
        <is>
          <t>commcare_8cc0a821-6123-47ba-bfc9-44547f89f64e</t>
        </is>
      </c>
      <c r="BF205" t="inlineStr">
        <is>
          <t>19.948977 -72.8198381 -47.41 9.94</t>
        </is>
      </c>
      <c r="BG205" t="inlineStr">
        <is>
          <t>f13d8149fc6d39ebe86af18272310ff9</t>
        </is>
      </c>
      <c r="BH205" t="inlineStr">
        <is>
          <t>30258f4a77704b55a9a2714350441cbb</t>
        </is>
      </c>
      <c r="BI205" t="inlineStr">
        <is>
          <t>15246</t>
        </is>
      </c>
      <c r="BJ205" t="inlineStr">
        <is>
          <t>XFormInstance</t>
        </is>
      </c>
      <c r="BK205" t="inlineStr">
        <is>
          <t>a4b9fc48d1e911ef9ca6f399dbb46855</t>
        </is>
      </c>
      <c r="BL205" t="b">
        <v>0</v>
      </c>
      <c r="BM205" t="inlineStr">
        <is>
          <t>---</t>
        </is>
      </c>
      <c r="BN205" t="inlineStr">
        <is>
          <t>200.113.214.70</t>
        </is>
      </c>
      <c r="BO205" t="inlineStr">
        <is>
          <t>Yoline Maxéus (Docius)</t>
        </is>
      </c>
    </row>
    <row r="206">
      <c r="A206" t="inlineStr">
        <is>
          <t>204</t>
        </is>
      </c>
      <c r="B206" t="inlineStr">
        <is>
          <t>dc11b360-b8f9-41d5-a0f2-8d2ee378dceb</t>
        </is>
      </c>
      <c r="C206" t="inlineStr">
        <is>
          <t>2025-01-07</t>
        </is>
      </c>
      <c r="D206" t="inlineStr">
        <is>
          <t>3</t>
        </is>
      </c>
      <c r="E206" t="inlineStr">
        <is>
          <t>---</t>
        </is>
      </c>
      <c r="F206" t="inlineStr">
        <is>
          <t>0</t>
        </is>
      </c>
      <c r="G206" t="inlineStr">
        <is>
          <t>---</t>
        </is>
      </c>
      <c r="H206" t="inlineStr">
        <is>
          <t>1</t>
        </is>
      </c>
      <c r="I206" t="inlineStr">
        <is>
          <t>1</t>
        </is>
      </c>
      <c r="J206" t="inlineStr">
        <is>
          <t>3</t>
        </is>
      </c>
      <c r="K206" t="inlineStr">
        <is>
          <t>---</t>
        </is>
      </c>
      <c r="L206" t="inlineStr">
        <is>
          <t>---</t>
        </is>
      </c>
      <c r="M206" t="inlineStr">
        <is>
          <t>---</t>
        </is>
      </c>
      <c r="N206" t="inlineStr">
        <is>
          <t>---</t>
        </is>
      </c>
      <c r="O206" t="inlineStr">
        <is>
          <t>---</t>
        </is>
      </c>
      <c r="P206" t="inlineStr">
        <is>
          <t>---</t>
        </is>
      </c>
      <c r="Q206" t="inlineStr">
        <is>
          <t>---</t>
        </is>
      </c>
      <c r="R206" t="inlineStr">
        <is>
          <t>33.0</t>
        </is>
      </c>
      <c r="S206" t="inlineStr"/>
      <c r="T206" t="inlineStr"/>
      <c r="U206" t="inlineStr"/>
      <c r="V206" t="inlineStr"/>
      <c r="W206" t="inlineStr"/>
      <c r="X206" t="inlineStr">
        <is>
          <t>PDP/CMEB/ST03480</t>
        </is>
      </c>
      <c r="Y206" t="inlineStr">
        <is>
          <t>PDP/CMEB/ST03480</t>
        </is>
      </c>
      <c r="Z206" t="inlineStr">
        <is>
          <t>2025-01-08 00:25:31</t>
        </is>
      </c>
      <c r="AA206" t="inlineStr">
        <is>
          <t>2025-01-08 00:25:06</t>
        </is>
      </c>
      <c r="AB206" t="inlineStr">
        <is>
          <t>5guerlande</t>
        </is>
      </c>
      <c r="AC206" t="inlineStr">
        <is>
          <t>2025-01-19 16:42:37</t>
        </is>
      </c>
      <c r="AD206" s="1" t="inlineStr">
        <is>
          <t>https://www.commcarehq.org/a/caris-test/reports/form_data/dc11b360-b8f9-41d5-a0f2-8d2ee378dceb/</t>
        </is>
      </c>
      <c r="AE206" t="inlineStr">
        <is>
          <t>---</t>
        </is>
      </c>
      <c r="AF206" t="inlineStr">
        <is>
          <t>3c5a623af057e23a32ae4000_33304</t>
        </is>
      </c>
      <c r="AG206" t="inlineStr">
        <is>
          <t>OK</t>
        </is>
      </c>
      <c r="AH206" t="inlineStr">
        <is>
          <t>2025-01-08 00:25:31</t>
        </is>
      </c>
      <c r="AI206" t="inlineStr">
        <is>
          <t>1b52563f66be7b3d0843fa02f8f5a965</t>
        </is>
      </c>
      <c r="AJ206" t="inlineStr">
        <is>
          <t>2025-01-07</t>
        </is>
      </c>
      <c r="AK206" t="inlineStr">
        <is>
          <t>3</t>
        </is>
      </c>
      <c r="AL206" t="inlineStr">
        <is>
          <t>---</t>
        </is>
      </c>
      <c r="AM206" t="inlineStr">
        <is>
          <t>0</t>
        </is>
      </c>
      <c r="AN206" t="inlineStr">
        <is>
          <t>---</t>
        </is>
      </c>
      <c r="AO206" t="inlineStr">
        <is>
          <t>1</t>
        </is>
      </c>
      <c r="AP206" t="inlineStr">
        <is>
          <t>1</t>
        </is>
      </c>
      <c r="AQ206" t="inlineStr">
        <is>
          <t>33</t>
        </is>
      </c>
      <c r="AR206" t="inlineStr"/>
      <c r="AS206" t="inlineStr"/>
      <c r="AT206" t="inlineStr"/>
      <c r="AU206" t="inlineStr">
        <is>
          <t>---</t>
        </is>
      </c>
      <c r="AV206" t="inlineStr">
        <is>
          <t>---</t>
        </is>
      </c>
      <c r="AW206" t="inlineStr">
        <is>
          <t>---</t>
        </is>
      </c>
      <c r="AX206" t="inlineStr">
        <is>
          <t>---</t>
        </is>
      </c>
      <c r="AY206" t="inlineStr">
        <is>
          <t>---</t>
        </is>
      </c>
      <c r="AZ206" t="inlineStr">
        <is>
          <t>---</t>
        </is>
      </c>
      <c r="BA206" t="inlineStr">
        <is>
          <t>1b52563f66be7b3d0843fa02f8f5a965</t>
        </is>
      </c>
      <c r="BB206" t="inlineStr">
        <is>
          <t>http://openrosa.org/formdesigner/0B48E039-1E80-49A7-AC24-732B6E788E39</t>
        </is>
      </c>
      <c r="BC206" t="inlineStr">
        <is>
          <t>Ration et autres visites</t>
        </is>
      </c>
      <c r="BD206" t="inlineStr">
        <is>
          <t>CommCare Android, version "2.54.1"(467561). App v15929. CommCare Version 2.54.1. Build 467561, built on: 2024-10-25</t>
        </is>
      </c>
      <c r="BE206" t="inlineStr">
        <is>
          <t>commcare_8cc0a821-6123-47ba-bfc9-44547f89f64e</t>
        </is>
      </c>
      <c r="BF206" t="inlineStr">
        <is>
          <t>19.9491733 -72.8198382 -47.41 12.1</t>
        </is>
      </c>
      <c r="BG206" t="inlineStr">
        <is>
          <t>f13d8149fc6d39ebe86af18272310ff9</t>
        </is>
      </c>
      <c r="BH206" t="inlineStr">
        <is>
          <t>30258f4a77704b55a9a2714350441cbb</t>
        </is>
      </c>
      <c r="BI206" t="inlineStr">
        <is>
          <t>15246</t>
        </is>
      </c>
      <c r="BJ206" t="inlineStr">
        <is>
          <t>XFormInstance</t>
        </is>
      </c>
      <c r="BK206" t="inlineStr">
        <is>
          <t>a4b9fc48d1e911ef9ca6f399dbb46855</t>
        </is>
      </c>
      <c r="BL206" t="b">
        <v>0</v>
      </c>
      <c r="BM206" t="inlineStr">
        <is>
          <t>---</t>
        </is>
      </c>
      <c r="BN206" t="inlineStr">
        <is>
          <t>200.113.214.70</t>
        </is>
      </c>
      <c r="BO206" t="inlineStr">
        <is>
          <t>Kenlove Louidor</t>
        </is>
      </c>
    </row>
    <row r="207">
      <c r="A207" t="inlineStr">
        <is>
          <t>205</t>
        </is>
      </c>
      <c r="B207" t="inlineStr">
        <is>
          <t>832ba3e4-cea4-45d4-ac13-74b30a867a31</t>
        </is>
      </c>
      <c r="C207" t="inlineStr">
        <is>
          <t>2025-01-07</t>
        </is>
      </c>
      <c r="D207" t="inlineStr">
        <is>
          <t>3</t>
        </is>
      </c>
      <c r="E207" t="inlineStr">
        <is>
          <t>---</t>
        </is>
      </c>
      <c r="F207" t="inlineStr">
        <is>
          <t>0</t>
        </is>
      </c>
      <c r="G207" t="inlineStr">
        <is>
          <t>---</t>
        </is>
      </c>
      <c r="H207" t="inlineStr">
        <is>
          <t>1</t>
        </is>
      </c>
      <c r="I207" t="inlineStr">
        <is>
          <t>1</t>
        </is>
      </c>
      <c r="J207" t="inlineStr">
        <is>
          <t>2</t>
        </is>
      </c>
      <c r="K207" t="inlineStr">
        <is>
          <t>---</t>
        </is>
      </c>
      <c r="L207" t="inlineStr">
        <is>
          <t>---</t>
        </is>
      </c>
      <c r="M207" t="inlineStr">
        <is>
          <t>---</t>
        </is>
      </c>
      <c r="N207" t="inlineStr">
        <is>
          <t>---</t>
        </is>
      </c>
      <c r="O207" t="inlineStr">
        <is>
          <t>---</t>
        </is>
      </c>
      <c r="P207" t="inlineStr">
        <is>
          <t>---</t>
        </is>
      </c>
      <c r="Q207" t="inlineStr">
        <is>
          <t>---</t>
        </is>
      </c>
      <c r="R207" t="inlineStr"/>
      <c r="S207" t="inlineStr"/>
      <c r="T207" t="inlineStr"/>
      <c r="U207" t="inlineStr"/>
      <c r="V207" t="inlineStr"/>
      <c r="W207" t="inlineStr"/>
      <c r="X207" t="inlineStr">
        <is>
          <t>PDP/CMEB/PED00544</t>
        </is>
      </c>
      <c r="Y207" t="inlineStr">
        <is>
          <t>PDP/CMEB/PED00544</t>
        </is>
      </c>
      <c r="Z207" t="inlineStr">
        <is>
          <t>2025-01-08 00:27:00</t>
        </is>
      </c>
      <c r="AA207" t="inlineStr">
        <is>
          <t>2025-01-08 00:26:50</t>
        </is>
      </c>
      <c r="AB207" t="inlineStr">
        <is>
          <t>5guerlande</t>
        </is>
      </c>
      <c r="AC207" t="inlineStr">
        <is>
          <t>2025-01-19 16:42:38</t>
        </is>
      </c>
      <c r="AD207" s="1" t="inlineStr">
        <is>
          <t>https://www.commcarehq.org/a/caris-test/reports/form_data/832ba3e4-cea4-45d4-ac13-74b30a867a31/</t>
        </is>
      </c>
      <c r="AE207" t="inlineStr">
        <is>
          <t>---</t>
        </is>
      </c>
      <c r="AF207" t="inlineStr">
        <is>
          <t>3c5a623af057e23a32ae4000_24600</t>
        </is>
      </c>
      <c r="AG207" t="inlineStr">
        <is>
          <t>OK</t>
        </is>
      </c>
      <c r="AH207" t="inlineStr">
        <is>
          <t>2025-01-08 00:27:00</t>
        </is>
      </c>
      <c r="AI207" t="inlineStr">
        <is>
          <t>1b52563f66be7b3d0843fa02f8f5a965</t>
        </is>
      </c>
      <c r="AJ207" t="inlineStr">
        <is>
          <t>2025-01-07</t>
        </is>
      </c>
      <c r="AK207" t="inlineStr">
        <is>
          <t>3</t>
        </is>
      </c>
      <c r="AL207" t="inlineStr">
        <is>
          <t>---</t>
        </is>
      </c>
      <c r="AM207" t="inlineStr">
        <is>
          <t>0</t>
        </is>
      </c>
      <c r="AN207" t="inlineStr">
        <is>
          <t>---</t>
        </is>
      </c>
      <c r="AO207" t="inlineStr">
        <is>
          <t>1</t>
        </is>
      </c>
      <c r="AP207" t="inlineStr">
        <is>
          <t>1</t>
        </is>
      </c>
      <c r="AQ207" t="inlineStr"/>
      <c r="AR207" t="inlineStr"/>
      <c r="AS207" t="inlineStr"/>
      <c r="AT207" t="inlineStr"/>
      <c r="AU207" t="inlineStr">
        <is>
          <t>---</t>
        </is>
      </c>
      <c r="AV207" t="inlineStr">
        <is>
          <t>---</t>
        </is>
      </c>
      <c r="AW207" t="inlineStr">
        <is>
          <t>---</t>
        </is>
      </c>
      <c r="AX207" t="inlineStr">
        <is>
          <t>---</t>
        </is>
      </c>
      <c r="AY207" t="inlineStr">
        <is>
          <t>---</t>
        </is>
      </c>
      <c r="AZ207" t="inlineStr">
        <is>
          <t>---</t>
        </is>
      </c>
      <c r="BA207" t="inlineStr">
        <is>
          <t>1b52563f66be7b3d0843fa02f8f5a965</t>
        </is>
      </c>
      <c r="BB207" t="inlineStr">
        <is>
          <t>http://openrosa.org/formdesigner/0B48E039-1E80-49A7-AC24-732B6E788E39</t>
        </is>
      </c>
      <c r="BC207" t="inlineStr">
        <is>
          <t>Ration et autres visites</t>
        </is>
      </c>
      <c r="BD207" t="inlineStr">
        <is>
          <t>CommCare Android, version "2.54.1"(467561). App v15929. CommCare Version 2.54.1. Build 467561, built on: 2024-10-25</t>
        </is>
      </c>
      <c r="BE207" t="inlineStr">
        <is>
          <t>commcare_8cc0a821-6123-47ba-bfc9-44547f89f64e</t>
        </is>
      </c>
      <c r="BF207" t="inlineStr">
        <is>
          <t>19.9490669 -72.8198649 -47.41 10.98</t>
        </is>
      </c>
      <c r="BG207" t="inlineStr">
        <is>
          <t>f13d8149fc6d39ebe86af18272310ff9</t>
        </is>
      </c>
      <c r="BH207" t="inlineStr">
        <is>
          <t>30258f4a77704b55a9a2714350441cbb</t>
        </is>
      </c>
      <c r="BI207" t="inlineStr">
        <is>
          <t>15246</t>
        </is>
      </c>
      <c r="BJ207" t="inlineStr">
        <is>
          <t>XFormInstance</t>
        </is>
      </c>
      <c r="BK207" t="inlineStr">
        <is>
          <t>a4b9fc48d1e911ef9ca6f399dbb46855</t>
        </is>
      </c>
      <c r="BL207" t="b">
        <v>0</v>
      </c>
      <c r="BM207" t="inlineStr">
        <is>
          <t>---</t>
        </is>
      </c>
      <c r="BN207" t="inlineStr">
        <is>
          <t>200.113.214.70</t>
        </is>
      </c>
      <c r="BO207" t="inlineStr">
        <is>
          <t>Jonelson Pierre</t>
        </is>
      </c>
    </row>
    <row r="208">
      <c r="A208" t="inlineStr">
        <is>
          <t>206</t>
        </is>
      </c>
      <c r="B208" t="inlineStr">
        <is>
          <t>2d279353-f04c-45ea-82a2-820cca6d542a</t>
        </is>
      </c>
      <c r="C208" t="inlineStr">
        <is>
          <t>2025-01-07</t>
        </is>
      </c>
      <c r="D208" t="inlineStr">
        <is>
          <t>3</t>
        </is>
      </c>
      <c r="E208" t="inlineStr">
        <is>
          <t>---</t>
        </is>
      </c>
      <c r="F208" t="inlineStr">
        <is>
          <t>0</t>
        </is>
      </c>
      <c r="G208" t="inlineStr">
        <is>
          <t>---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---</t>
        </is>
      </c>
      <c r="L208" t="inlineStr">
        <is>
          <t>---</t>
        </is>
      </c>
      <c r="M208" t="inlineStr">
        <is>
          <t>---</t>
        </is>
      </c>
      <c r="N208" t="inlineStr">
        <is>
          <t>---</t>
        </is>
      </c>
      <c r="O208" t="inlineStr">
        <is>
          <t>---</t>
        </is>
      </c>
      <c r="P208" t="inlineStr">
        <is>
          <t>---</t>
        </is>
      </c>
      <c r="Q208" t="inlineStr">
        <is>
          <t>---</t>
        </is>
      </c>
      <c r="R208" t="inlineStr"/>
      <c r="S208" t="inlineStr">
        <is>
          <t>32.0</t>
        </is>
      </c>
      <c r="T208" t="inlineStr"/>
      <c r="U208" t="inlineStr"/>
      <c r="V208" t="inlineStr"/>
      <c r="W208" t="inlineStr"/>
      <c r="X208" t="inlineStr">
        <is>
          <t>PDP/CMEB/00321</t>
        </is>
      </c>
      <c r="Y208" t="inlineStr">
        <is>
          <t>PDP/CMEB/00321</t>
        </is>
      </c>
      <c r="Z208" t="inlineStr">
        <is>
          <t>2025-01-08 00:39:01</t>
        </is>
      </c>
      <c r="AA208" t="inlineStr">
        <is>
          <t>2025-01-08 00:38:48</t>
        </is>
      </c>
      <c r="AB208" t="inlineStr">
        <is>
          <t>5guerlande</t>
        </is>
      </c>
      <c r="AC208" t="inlineStr">
        <is>
          <t>2025-01-19 16:42:38</t>
        </is>
      </c>
      <c r="AD208" s="1" t="inlineStr">
        <is>
          <t>https://www.commcarehq.org/a/caris-test/reports/form_data/2d279353-f04c-45ea-82a2-820cca6d542a/</t>
        </is>
      </c>
      <c r="AE208" t="inlineStr">
        <is>
          <t>---</t>
        </is>
      </c>
      <c r="AF208" t="inlineStr">
        <is>
          <t>3f9e4492022849aeabadb39f0ae80778</t>
        </is>
      </c>
      <c r="AG208" t="inlineStr">
        <is>
          <t>OK</t>
        </is>
      </c>
      <c r="AH208" t="inlineStr">
        <is>
          <t>2025-01-08 00:39:01</t>
        </is>
      </c>
      <c r="AI208" t="inlineStr">
        <is>
          <t>1b52563f66be7b3d0843fa02f8f5a965</t>
        </is>
      </c>
      <c r="AJ208" t="inlineStr">
        <is>
          <t>2025-01-07</t>
        </is>
      </c>
      <c r="AK208" t="inlineStr">
        <is>
          <t>3</t>
        </is>
      </c>
      <c r="AL208" t="inlineStr">
        <is>
          <t>---</t>
        </is>
      </c>
      <c r="AM208" t="inlineStr">
        <is>
          <t>0</t>
        </is>
      </c>
      <c r="AN208" t="inlineStr">
        <is>
          <t>---</t>
        </is>
      </c>
      <c r="AO208" t="inlineStr">
        <is>
          <t>1</t>
        </is>
      </c>
      <c r="AP208" t="inlineStr">
        <is>
          <t>1</t>
        </is>
      </c>
      <c r="AQ208" t="inlineStr"/>
      <c r="AR208" t="inlineStr">
        <is>
          <t>32</t>
        </is>
      </c>
      <c r="AS208" t="inlineStr"/>
      <c r="AT208" t="inlineStr"/>
      <c r="AU208" t="inlineStr">
        <is>
          <t>---</t>
        </is>
      </c>
      <c r="AV208" t="inlineStr">
        <is>
          <t>---</t>
        </is>
      </c>
      <c r="AW208" t="inlineStr">
        <is>
          <t>---</t>
        </is>
      </c>
      <c r="AX208" t="inlineStr">
        <is>
          <t>---</t>
        </is>
      </c>
      <c r="AY208" t="inlineStr">
        <is>
          <t>---</t>
        </is>
      </c>
      <c r="AZ208" t="inlineStr">
        <is>
          <t>---</t>
        </is>
      </c>
      <c r="BA208" t="inlineStr">
        <is>
          <t>1b52563f66be7b3d0843fa02f8f5a965</t>
        </is>
      </c>
      <c r="BB208" t="inlineStr">
        <is>
          <t>http://openrosa.org/formdesigner/0B48E039-1E80-49A7-AC24-732B6E788E39</t>
        </is>
      </c>
      <c r="BC208" t="inlineStr">
        <is>
          <t>Ration et autres visites</t>
        </is>
      </c>
      <c r="BD208" t="inlineStr">
        <is>
          <t>CommCare Android, version "2.54.1"(467561). App v15929. CommCare Version 2.54.1. Build 467561, built on: 2024-10-25</t>
        </is>
      </c>
      <c r="BE208" t="inlineStr">
        <is>
          <t>commcare_8cc0a821-6123-47ba-bfc9-44547f89f64e</t>
        </is>
      </c>
      <c r="BF208" t="inlineStr">
        <is>
          <t>19.9488926 -72.8197435 -36.31 11.9</t>
        </is>
      </c>
      <c r="BG208" t="inlineStr">
        <is>
          <t>f13d8149fc6d39ebe86af18272310ff9</t>
        </is>
      </c>
      <c r="BH208" t="inlineStr">
        <is>
          <t>30258f4a77704b55a9a2714350441cbb</t>
        </is>
      </c>
      <c r="BI208" t="inlineStr">
        <is>
          <t>15246</t>
        </is>
      </c>
      <c r="BJ208" t="inlineStr">
        <is>
          <t>XFormInstance</t>
        </is>
      </c>
      <c r="BK208" t="inlineStr">
        <is>
          <t>a4b9fc48d1e911ef9ca6f399dbb46855</t>
        </is>
      </c>
      <c r="BL208" t="b">
        <v>0</v>
      </c>
      <c r="BM208" t="inlineStr">
        <is>
          <t>---</t>
        </is>
      </c>
      <c r="BN208" t="inlineStr">
        <is>
          <t>200.113.214.70</t>
        </is>
      </c>
      <c r="BO208" t="inlineStr">
        <is>
          <t>Abdias Blanc</t>
        </is>
      </c>
    </row>
    <row r="209">
      <c r="A209" t="inlineStr">
        <is>
          <t>207</t>
        </is>
      </c>
      <c r="B209" t="inlineStr">
        <is>
          <t>f3ca2b11-00de-47d0-93cd-3670f897c8d0</t>
        </is>
      </c>
      <c r="C209" t="inlineStr">
        <is>
          <t>2025-01-09</t>
        </is>
      </c>
      <c r="D209" t="inlineStr">
        <is>
          <t>3</t>
        </is>
      </c>
      <c r="E209" t="inlineStr">
        <is>
          <t>---</t>
        </is>
      </c>
      <c r="F209" t="inlineStr">
        <is>
          <t>1</t>
        </is>
      </c>
      <c r="G209" t="inlineStr">
        <is>
          <t>---</t>
        </is>
      </c>
      <c r="H209" t="inlineStr">
        <is>
          <t>1</t>
        </is>
      </c>
      <c r="I209" t="inlineStr">
        <is>
          <t>1</t>
        </is>
      </c>
      <c r="J209" t="inlineStr">
        <is>
          <t>4</t>
        </is>
      </c>
      <c r="K209" t="inlineStr">
        <is>
          <t>---</t>
        </is>
      </c>
      <c r="L209" t="inlineStr">
        <is>
          <t>---</t>
        </is>
      </c>
      <c r="M209" t="inlineStr">
        <is>
          <t>---</t>
        </is>
      </c>
      <c r="N209" t="inlineStr">
        <is>
          <t>---</t>
        </is>
      </c>
      <c r="O209" t="inlineStr">
        <is>
          <t>---</t>
        </is>
      </c>
      <c r="P209" t="inlineStr">
        <is>
          <t>---</t>
        </is>
      </c>
      <c r="Q209" t="inlineStr">
        <is>
          <t>---</t>
        </is>
      </c>
      <c r="R209" t="inlineStr"/>
      <c r="S209" t="inlineStr">
        <is>
          <t>47.0</t>
        </is>
      </c>
      <c r="T209" t="inlineStr"/>
      <c r="U209" t="inlineStr"/>
      <c r="V209" t="inlineStr"/>
      <c r="W209" t="inlineStr"/>
      <c r="X209" t="inlineStr">
        <is>
          <t>PDP/CMEB/ST03320</t>
        </is>
      </c>
      <c r="Y209" t="inlineStr">
        <is>
          <t>PDP/CMEB/ST03320</t>
        </is>
      </c>
      <c r="Z209" t="inlineStr">
        <is>
          <t>2025-01-09 16:40:40</t>
        </is>
      </c>
      <c r="AA209" t="inlineStr">
        <is>
          <t>2025-01-09 16:40:25</t>
        </is>
      </c>
      <c r="AB209" t="inlineStr">
        <is>
          <t>5guerlande</t>
        </is>
      </c>
      <c r="AC209" t="inlineStr">
        <is>
          <t>2025-01-19 16:43:11</t>
        </is>
      </c>
      <c r="AD209" s="1" t="inlineStr">
        <is>
          <t>https://www.commcarehq.org/a/caris-test/reports/form_data/f3ca2b11-00de-47d0-93cd-3670f897c8d0/</t>
        </is>
      </c>
      <c r="AE209" t="inlineStr">
        <is>
          <t>---</t>
        </is>
      </c>
      <c r="AF209" t="inlineStr">
        <is>
          <t>30286617408b4d9c87ed5edd017251a5</t>
        </is>
      </c>
      <c r="AG209" t="inlineStr">
        <is>
          <t>OK</t>
        </is>
      </c>
      <c r="AH209" t="inlineStr">
        <is>
          <t>2025-01-09 16:40:40</t>
        </is>
      </c>
      <c r="AI209" t="inlineStr">
        <is>
          <t>1b52563f66be7b3d0843fa02f8f5a965</t>
        </is>
      </c>
      <c r="AJ209" t="inlineStr">
        <is>
          <t>2025-01-09</t>
        </is>
      </c>
      <c r="AK209" t="inlineStr">
        <is>
          <t>3</t>
        </is>
      </c>
      <c r="AL209" t="inlineStr">
        <is>
          <t>---</t>
        </is>
      </c>
      <c r="AM209" t="inlineStr">
        <is>
          <t>1</t>
        </is>
      </c>
      <c r="AN209" t="inlineStr">
        <is>
          <t>---</t>
        </is>
      </c>
      <c r="AO209" t="inlineStr">
        <is>
          <t>1</t>
        </is>
      </c>
      <c r="AP209" t="inlineStr">
        <is>
          <t>1</t>
        </is>
      </c>
      <c r="AQ209" t="inlineStr"/>
      <c r="AR209" t="inlineStr">
        <is>
          <t>47</t>
        </is>
      </c>
      <c r="AS209" t="inlineStr"/>
      <c r="AT209" t="inlineStr"/>
      <c r="AU209" t="inlineStr">
        <is>
          <t>---</t>
        </is>
      </c>
      <c r="AV209" t="inlineStr">
        <is>
          <t>---</t>
        </is>
      </c>
      <c r="AW209" t="inlineStr">
        <is>
          <t>---</t>
        </is>
      </c>
      <c r="AX209" t="inlineStr">
        <is>
          <t>---</t>
        </is>
      </c>
      <c r="AY209" t="inlineStr">
        <is>
          <t>---</t>
        </is>
      </c>
      <c r="AZ209" t="inlineStr">
        <is>
          <t>---</t>
        </is>
      </c>
      <c r="BA209" t="inlineStr">
        <is>
          <t>1b52563f66be7b3d0843fa02f8f5a965</t>
        </is>
      </c>
      <c r="BB209" t="inlineStr">
        <is>
          <t>http://openrosa.org/formdesigner/0B48E039-1E80-49A7-AC24-732B6E788E39</t>
        </is>
      </c>
      <c r="BC209" t="inlineStr">
        <is>
          <t>Ration et autres visites</t>
        </is>
      </c>
      <c r="BD209" t="inlineStr">
        <is>
          <t>CommCare Android, version "2.54.1"(467561). App v15929. CommCare Version 2.54.1. Build 467561, built on: 2024-10-25</t>
        </is>
      </c>
      <c r="BE209" t="inlineStr">
        <is>
          <t>commcare_8cc0a821-6123-47ba-bfc9-44547f89f64e</t>
        </is>
      </c>
      <c r="BF209" t="inlineStr">
        <is>
          <t>19.94907 -72.8197133 -28.01 6.4</t>
        </is>
      </c>
      <c r="BG209" t="inlineStr">
        <is>
          <t>f13d8149fc6d39ebe86af18272310ff9</t>
        </is>
      </c>
      <c r="BH209" t="inlineStr">
        <is>
          <t>30258f4a77704b55a9a2714350441cbb</t>
        </is>
      </c>
      <c r="BI209" t="inlineStr">
        <is>
          <t>15246</t>
        </is>
      </c>
      <c r="BJ209" t="inlineStr">
        <is>
          <t>XFormInstance</t>
        </is>
      </c>
      <c r="BK209" t="inlineStr">
        <is>
          <t>a4b9fc48d1e911ef9ca6f399dbb46855</t>
        </is>
      </c>
      <c r="BL209" t="b">
        <v>0</v>
      </c>
      <c r="BM209" t="inlineStr">
        <is>
          <t>---</t>
        </is>
      </c>
      <c r="BN209" t="inlineStr">
        <is>
          <t>200.113.214.70</t>
        </is>
      </c>
      <c r="BO209" t="inlineStr">
        <is>
          <t>Kenia Mogène</t>
        </is>
      </c>
    </row>
    <row r="210">
      <c r="A210" t="inlineStr">
        <is>
          <t>208</t>
        </is>
      </c>
      <c r="B210" t="inlineStr">
        <is>
          <t>ccbf6e02-40ce-41cd-b4e6-f7356a67200c</t>
        </is>
      </c>
      <c r="C210" t="inlineStr">
        <is>
          <t>2025-01-09</t>
        </is>
      </c>
      <c r="D210" t="inlineStr">
        <is>
          <t>3</t>
        </is>
      </c>
      <c r="E210" t="inlineStr">
        <is>
          <t>---</t>
        </is>
      </c>
      <c r="F210" t="inlineStr">
        <is>
          <t>1</t>
        </is>
      </c>
      <c r="G210" t="inlineStr">
        <is>
          <t>---</t>
        </is>
      </c>
      <c r="H210" t="inlineStr">
        <is>
          <t>1</t>
        </is>
      </c>
      <c r="I210" t="inlineStr">
        <is>
          <t>1</t>
        </is>
      </c>
      <c r="J210" t="inlineStr">
        <is>
          <t>4</t>
        </is>
      </c>
      <c r="K210" t="inlineStr">
        <is>
          <t>---</t>
        </is>
      </c>
      <c r="L210" t="inlineStr">
        <is>
          <t>---</t>
        </is>
      </c>
      <c r="M210" t="inlineStr">
        <is>
          <t>---</t>
        </is>
      </c>
      <c r="N210" t="inlineStr">
        <is>
          <t>---</t>
        </is>
      </c>
      <c r="O210" t="inlineStr">
        <is>
          <t>---</t>
        </is>
      </c>
      <c r="P210" t="inlineStr">
        <is>
          <t>---</t>
        </is>
      </c>
      <c r="Q210" t="inlineStr">
        <is>
          <t>---</t>
        </is>
      </c>
      <c r="R210" t="inlineStr"/>
      <c r="S210" t="inlineStr">
        <is>
          <t>50.0</t>
        </is>
      </c>
      <c r="T210" t="inlineStr"/>
      <c r="U210" t="inlineStr"/>
      <c r="V210" t="inlineStr"/>
      <c r="W210" t="inlineStr"/>
      <c r="X210" t="inlineStr">
        <is>
          <t>PDP/CMEB/ST03275</t>
        </is>
      </c>
      <c r="Y210" t="inlineStr">
        <is>
          <t>PDP/CMEB/ST03275</t>
        </is>
      </c>
      <c r="Z210" t="inlineStr">
        <is>
          <t>2025-01-09 16:42:51</t>
        </is>
      </c>
      <c r="AA210" t="inlineStr">
        <is>
          <t>2025-01-09 16:42:20</t>
        </is>
      </c>
      <c r="AB210" t="inlineStr">
        <is>
          <t>5guerlande</t>
        </is>
      </c>
      <c r="AC210" t="inlineStr">
        <is>
          <t>2025-01-19 16:44:28</t>
        </is>
      </c>
      <c r="AD210" s="1" t="inlineStr">
        <is>
          <t>https://www.commcarehq.org/a/caris-test/reports/form_data/ccbf6e02-40ce-41cd-b4e6-f7356a67200c/</t>
        </is>
      </c>
      <c r="AE210" t="inlineStr">
        <is>
          <t>---</t>
        </is>
      </c>
      <c r="AF210" t="inlineStr">
        <is>
          <t>3ed328d5346d4e13bc9c6622497889ea</t>
        </is>
      </c>
      <c r="AG210" t="inlineStr">
        <is>
          <t>OK</t>
        </is>
      </c>
      <c r="AH210" t="inlineStr">
        <is>
          <t>2025-01-09 16:42:51</t>
        </is>
      </c>
      <c r="AI210" t="inlineStr">
        <is>
          <t>1b52563f66be7b3d0843fa02f8f5a965</t>
        </is>
      </c>
      <c r="AJ210" t="inlineStr">
        <is>
          <t>2025-01-09</t>
        </is>
      </c>
      <c r="AK210" t="inlineStr">
        <is>
          <t>3</t>
        </is>
      </c>
      <c r="AL210" t="inlineStr">
        <is>
          <t>---</t>
        </is>
      </c>
      <c r="AM210" t="inlineStr">
        <is>
          <t>1</t>
        </is>
      </c>
      <c r="AN210" t="inlineStr">
        <is>
          <t>---</t>
        </is>
      </c>
      <c r="AO210" t="inlineStr">
        <is>
          <t>1</t>
        </is>
      </c>
      <c r="AP210" t="inlineStr">
        <is>
          <t>1</t>
        </is>
      </c>
      <c r="AQ210" t="inlineStr"/>
      <c r="AR210" t="inlineStr">
        <is>
          <t>50</t>
        </is>
      </c>
      <c r="AS210" t="inlineStr"/>
      <c r="AT210" t="inlineStr"/>
      <c r="AU210" t="inlineStr">
        <is>
          <t>---</t>
        </is>
      </c>
      <c r="AV210" t="inlineStr">
        <is>
          <t>---</t>
        </is>
      </c>
      <c r="AW210" t="inlineStr">
        <is>
          <t>---</t>
        </is>
      </c>
      <c r="AX210" t="inlineStr">
        <is>
          <t>---</t>
        </is>
      </c>
      <c r="AY210" t="inlineStr">
        <is>
          <t>---</t>
        </is>
      </c>
      <c r="AZ210" t="inlineStr">
        <is>
          <t>---</t>
        </is>
      </c>
      <c r="BA210" t="inlineStr">
        <is>
          <t>1b52563f66be7b3d0843fa02f8f5a965</t>
        </is>
      </c>
      <c r="BB210" t="inlineStr">
        <is>
          <t>http://openrosa.org/formdesigner/0B48E039-1E80-49A7-AC24-732B6E788E39</t>
        </is>
      </c>
      <c r="BC210" t="inlineStr">
        <is>
          <t>Ration et autres visites</t>
        </is>
      </c>
      <c r="BD210" t="inlineStr">
        <is>
          <t>CommCare Android, version "2.54.1"(467561). App v15929. CommCare Version 2.54.1. Build 467561, built on: 2024-10-25</t>
        </is>
      </c>
      <c r="BE210" t="inlineStr">
        <is>
          <t>commcare_8cc0a821-6123-47ba-bfc9-44547f89f64e</t>
        </is>
      </c>
      <c r="BF210" t="inlineStr">
        <is>
          <t>19.9483836 -72.8199752 -28.01 1600.0</t>
        </is>
      </c>
      <c r="BG210" t="inlineStr">
        <is>
          <t>f13d8149fc6d39ebe86af18272310ff9</t>
        </is>
      </c>
      <c r="BH210" t="inlineStr">
        <is>
          <t>30258f4a77704b55a9a2714350441cbb</t>
        </is>
      </c>
      <c r="BI210" t="inlineStr">
        <is>
          <t>15246</t>
        </is>
      </c>
      <c r="BJ210" t="inlineStr">
        <is>
          <t>XFormInstance</t>
        </is>
      </c>
      <c r="BK210" t="inlineStr">
        <is>
          <t>a4b9fc48d1e911ef9ca6f399dbb46855</t>
        </is>
      </c>
      <c r="BL210" t="b">
        <v>0</v>
      </c>
      <c r="BM210" t="inlineStr">
        <is>
          <t>---</t>
        </is>
      </c>
      <c r="BN210" t="inlineStr">
        <is>
          <t>200.113.214.70</t>
        </is>
      </c>
      <c r="BO210" t="inlineStr">
        <is>
          <t>Ruth Taïna Nicolas</t>
        </is>
      </c>
    </row>
    <row r="211">
      <c r="A211" t="inlineStr">
        <is>
          <t>209</t>
        </is>
      </c>
      <c r="B211" t="inlineStr">
        <is>
          <t>b030ba6f-12cf-4888-9665-b12c610ba8a2</t>
        </is>
      </c>
      <c r="C211" t="inlineStr">
        <is>
          <t>2025-01-09</t>
        </is>
      </c>
      <c r="D211" t="inlineStr">
        <is>
          <t>3</t>
        </is>
      </c>
      <c r="E211" t="inlineStr">
        <is>
          <t>---</t>
        </is>
      </c>
      <c r="F211" t="inlineStr">
        <is>
          <t>0</t>
        </is>
      </c>
      <c r="G211" t="inlineStr">
        <is>
          <t>---</t>
        </is>
      </c>
      <c r="H211" t="inlineStr">
        <is>
          <t>1</t>
        </is>
      </c>
      <c r="I211" t="inlineStr">
        <is>
          <t>1</t>
        </is>
      </c>
      <c r="J211" t="inlineStr">
        <is>
          <t>2</t>
        </is>
      </c>
      <c r="K211" t="inlineStr">
        <is>
          <t>---</t>
        </is>
      </c>
      <c r="L211" t="inlineStr">
        <is>
          <t>---</t>
        </is>
      </c>
      <c r="M211" t="inlineStr">
        <is>
          <t>---</t>
        </is>
      </c>
      <c r="N211" t="inlineStr">
        <is>
          <t>---</t>
        </is>
      </c>
      <c r="O211" t="inlineStr">
        <is>
          <t>---</t>
        </is>
      </c>
      <c r="P211" t="inlineStr">
        <is>
          <t>---</t>
        </is>
      </c>
      <c r="Q211" t="inlineStr">
        <is>
          <t>---</t>
        </is>
      </c>
      <c r="R211" t="inlineStr"/>
      <c r="S211" t="inlineStr">
        <is>
          <t>53.0</t>
        </is>
      </c>
      <c r="T211" t="inlineStr"/>
      <c r="U211" t="inlineStr"/>
      <c r="V211" t="inlineStr"/>
      <c r="W211" t="inlineStr"/>
      <c r="X211" t="inlineStr">
        <is>
          <t>PDP/CMEB/ST01909</t>
        </is>
      </c>
      <c r="Y211" t="inlineStr">
        <is>
          <t>PDP/CMEB/ST01909</t>
        </is>
      </c>
      <c r="Z211" t="inlineStr">
        <is>
          <t>2025-01-09 16:44:20</t>
        </is>
      </c>
      <c r="AA211" t="inlineStr">
        <is>
          <t>2025-01-09 16:44:07</t>
        </is>
      </c>
      <c r="AB211" t="inlineStr">
        <is>
          <t>5guerlande</t>
        </is>
      </c>
      <c r="AC211" t="inlineStr">
        <is>
          <t>2025-01-19 16:46:10</t>
        </is>
      </c>
      <c r="AD211" s="1" t="inlineStr">
        <is>
          <t>https://www.commcarehq.org/a/caris-test/reports/form_data/b030ba6f-12cf-4888-9665-b12c610ba8a2/</t>
        </is>
      </c>
      <c r="AE211" t="inlineStr">
        <is>
          <t>---</t>
        </is>
      </c>
      <c r="AF211" t="inlineStr">
        <is>
          <t>e9e88b433469420d8b5cfcc6f326711c</t>
        </is>
      </c>
      <c r="AG211" t="inlineStr">
        <is>
          <t>OK</t>
        </is>
      </c>
      <c r="AH211" t="inlineStr">
        <is>
          <t>2025-01-09 16:44:20</t>
        </is>
      </c>
      <c r="AI211" t="inlineStr">
        <is>
          <t>1b52563f66be7b3d0843fa02f8f5a965</t>
        </is>
      </c>
      <c r="AJ211" t="inlineStr">
        <is>
          <t>2025-01-09</t>
        </is>
      </c>
      <c r="AK211" t="inlineStr">
        <is>
          <t>3</t>
        </is>
      </c>
      <c r="AL211" t="inlineStr">
        <is>
          <t>---</t>
        </is>
      </c>
      <c r="AM211" t="inlineStr">
        <is>
          <t>0</t>
        </is>
      </c>
      <c r="AN211" t="inlineStr">
        <is>
          <t>---</t>
        </is>
      </c>
      <c r="AO211" t="inlineStr">
        <is>
          <t>1</t>
        </is>
      </c>
      <c r="AP211" t="inlineStr">
        <is>
          <t>1</t>
        </is>
      </c>
      <c r="AQ211" t="inlineStr"/>
      <c r="AR211" t="inlineStr">
        <is>
          <t>53</t>
        </is>
      </c>
      <c r="AS211" t="inlineStr"/>
      <c r="AT211" t="inlineStr"/>
      <c r="AU211" t="inlineStr">
        <is>
          <t>---</t>
        </is>
      </c>
      <c r="AV211" t="inlineStr">
        <is>
          <t>---</t>
        </is>
      </c>
      <c r="AW211" t="inlineStr">
        <is>
          <t>---</t>
        </is>
      </c>
      <c r="AX211" t="inlineStr">
        <is>
          <t>---</t>
        </is>
      </c>
      <c r="AY211" t="inlineStr">
        <is>
          <t>---</t>
        </is>
      </c>
      <c r="AZ211" t="inlineStr">
        <is>
          <t>---</t>
        </is>
      </c>
      <c r="BA211" t="inlineStr">
        <is>
          <t>1b52563f66be7b3d0843fa02f8f5a965</t>
        </is>
      </c>
      <c r="BB211" t="inlineStr">
        <is>
          <t>http://openrosa.org/formdesigner/0B48E039-1E80-49A7-AC24-732B6E788E39</t>
        </is>
      </c>
      <c r="BC211" t="inlineStr">
        <is>
          <t>Ration et autres visites</t>
        </is>
      </c>
      <c r="BD211" t="inlineStr">
        <is>
          <t>CommCare Android, version "2.54.1"(467561). App v15929. CommCare Version 2.54.1. Build 467561, built on: 2024-10-25</t>
        </is>
      </c>
      <c r="BE211" t="inlineStr">
        <is>
          <t>commcare_8cc0a821-6123-47ba-bfc9-44547f89f64e</t>
        </is>
      </c>
      <c r="BF211" t="inlineStr">
        <is>
          <t>19.9491427 -72.8195676 -40.41 9.9</t>
        </is>
      </c>
      <c r="BG211" t="inlineStr">
        <is>
          <t>f13d8149fc6d39ebe86af18272310ff9</t>
        </is>
      </c>
      <c r="BH211" t="inlineStr">
        <is>
          <t>30258f4a77704b55a9a2714350441cbb</t>
        </is>
      </c>
      <c r="BI211" t="inlineStr">
        <is>
          <t>15246</t>
        </is>
      </c>
      <c r="BJ211" t="inlineStr">
        <is>
          <t>XFormInstance</t>
        </is>
      </c>
      <c r="BK211" t="inlineStr">
        <is>
          <t>a4b9fc48d1e911ef9ca6f399dbb46855</t>
        </is>
      </c>
      <c r="BL211" t="b">
        <v>0</v>
      </c>
      <c r="BM211" t="inlineStr">
        <is>
          <t>---</t>
        </is>
      </c>
      <c r="BN211" t="inlineStr">
        <is>
          <t>200.113.214.70</t>
        </is>
      </c>
      <c r="BO211" t="inlineStr">
        <is>
          <t>David Pierre</t>
        </is>
      </c>
    </row>
    <row r="212">
      <c r="A212" t="inlineStr">
        <is>
          <t>210</t>
        </is>
      </c>
      <c r="B212" t="inlineStr">
        <is>
          <t>24981f3e-1110-416d-a5c6-b9692d65eda5</t>
        </is>
      </c>
      <c r="C212" t="inlineStr">
        <is>
          <t>2025-01-08</t>
        </is>
      </c>
      <c r="D212" t="inlineStr">
        <is>
          <t>3</t>
        </is>
      </c>
      <c r="E212" t="inlineStr">
        <is>
          <t>---</t>
        </is>
      </c>
      <c r="F212" t="inlineStr">
        <is>
          <t>0</t>
        </is>
      </c>
      <c r="G212" t="inlineStr">
        <is>
          <t>---</t>
        </is>
      </c>
      <c r="H212" t="inlineStr">
        <is>
          <t>1</t>
        </is>
      </c>
      <c r="I212" t="inlineStr">
        <is>
          <t>1</t>
        </is>
      </c>
      <c r="J212" t="inlineStr">
        <is>
          <t>1</t>
        </is>
      </c>
      <c r="K212" t="inlineStr">
        <is>
          <t>---</t>
        </is>
      </c>
      <c r="L212" t="inlineStr">
        <is>
          <t>---</t>
        </is>
      </c>
      <c r="M212" t="inlineStr">
        <is>
          <t>---</t>
        </is>
      </c>
      <c r="N212" t="inlineStr">
        <is>
          <t>---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17.0</t>
        </is>
      </c>
      <c r="S212" t="inlineStr"/>
      <c r="T212" t="inlineStr"/>
      <c r="U212" t="inlineStr"/>
      <c r="V212" t="inlineStr"/>
      <c r="W212" t="inlineStr"/>
      <c r="X212" t="inlineStr">
        <is>
          <t>PDP/CMEB/ST05658</t>
        </is>
      </c>
      <c r="Y212" t="inlineStr">
        <is>
          <t>PDP/CMEB/ST05658</t>
        </is>
      </c>
      <c r="Z212" t="inlineStr">
        <is>
          <t>2025-01-08 17:05:17</t>
        </is>
      </c>
      <c r="AA212" t="inlineStr">
        <is>
          <t>2025-01-08 17:05:00</t>
        </is>
      </c>
      <c r="AB212" t="inlineStr">
        <is>
          <t>5guerlande</t>
        </is>
      </c>
      <c r="AC212" t="inlineStr">
        <is>
          <t>2025-01-19 17:06:54</t>
        </is>
      </c>
      <c r="AD212" s="1" t="inlineStr">
        <is>
          <t>https://www.commcarehq.org/a/caris-test/reports/form_data/24981f3e-1110-416d-a5c6-b9692d65eda5/</t>
        </is>
      </c>
      <c r="AE212" t="inlineStr">
        <is>
          <t>---</t>
        </is>
      </c>
      <c r="AF212" t="inlineStr">
        <is>
          <t>3c5a623af057e23a32ae4000_188280</t>
        </is>
      </c>
      <c r="AG212" t="inlineStr">
        <is>
          <t>OK</t>
        </is>
      </c>
      <c r="AH212" t="inlineStr">
        <is>
          <t>2025-01-08 17:05:17</t>
        </is>
      </c>
      <c r="AI212" t="inlineStr">
        <is>
          <t>1b52563f66be7b3d0843fa02f8f5a965</t>
        </is>
      </c>
      <c r="AJ212" t="inlineStr">
        <is>
          <t>2025-01-08</t>
        </is>
      </c>
      <c r="AK212" t="inlineStr">
        <is>
          <t>3</t>
        </is>
      </c>
      <c r="AL212" t="inlineStr">
        <is>
          <t>---</t>
        </is>
      </c>
      <c r="AM212" t="inlineStr">
        <is>
          <t>0</t>
        </is>
      </c>
      <c r="AN212" t="inlineStr">
        <is>
          <t>---</t>
        </is>
      </c>
      <c r="AO212" t="inlineStr">
        <is>
          <t>1</t>
        </is>
      </c>
      <c r="AP212" t="inlineStr">
        <is>
          <t>1</t>
        </is>
      </c>
      <c r="AQ212" t="inlineStr">
        <is>
          <t>17</t>
        </is>
      </c>
      <c r="AR212" t="inlineStr"/>
      <c r="AS212" t="inlineStr"/>
      <c r="AT212" t="inlineStr"/>
      <c r="AU212" t="inlineStr">
        <is>
          <t>---</t>
        </is>
      </c>
      <c r="AV212" t="inlineStr">
        <is>
          <t>---</t>
        </is>
      </c>
      <c r="AW212" t="inlineStr">
        <is>
          <t>---</t>
        </is>
      </c>
      <c r="AX212" t="inlineStr">
        <is>
          <t>---</t>
        </is>
      </c>
      <c r="AY212" t="inlineStr">
        <is>
          <t>---</t>
        </is>
      </c>
      <c r="AZ212" t="inlineStr">
        <is>
          <t>---</t>
        </is>
      </c>
      <c r="BA212" t="inlineStr">
        <is>
          <t>1b52563f66be7b3d0843fa02f8f5a965</t>
        </is>
      </c>
      <c r="BB212" t="inlineStr">
        <is>
          <t>http://openrosa.org/formdesigner/0B48E039-1E80-49A7-AC24-732B6E788E39</t>
        </is>
      </c>
      <c r="BC212" t="inlineStr">
        <is>
          <t>Ration et autres visites</t>
        </is>
      </c>
      <c r="BD212" t="inlineStr">
        <is>
          <t>CommCare Android, version "2.54.1"(467561). App v15929. CommCare Version 2.54.1. Build 467561, built on: 2024-10-25</t>
        </is>
      </c>
      <c r="BE212" t="inlineStr">
        <is>
          <t>commcare_8cc0a821-6123-47ba-bfc9-44547f89f64e</t>
        </is>
      </c>
      <c r="BF212" t="inlineStr">
        <is>
          <t>19.9489633 -72.8197183 -59.0 10.0</t>
        </is>
      </c>
      <c r="BG212" t="inlineStr">
        <is>
          <t>f13d8149fc6d39ebe86af18272310ff9</t>
        </is>
      </c>
      <c r="BH212" t="inlineStr">
        <is>
          <t>30258f4a77704b55a9a2714350441cbb</t>
        </is>
      </c>
      <c r="BI212" t="inlineStr">
        <is>
          <t>15246</t>
        </is>
      </c>
      <c r="BJ212" t="inlineStr">
        <is>
          <t>XFormInstance</t>
        </is>
      </c>
      <c r="BK212" t="inlineStr">
        <is>
          <t>a4b9fc48d1e911ef9ca6f399dbb46855</t>
        </is>
      </c>
      <c r="BL212" t="b">
        <v>0</v>
      </c>
      <c r="BM212" t="inlineStr">
        <is>
          <t>---</t>
        </is>
      </c>
      <c r="BN212" t="inlineStr">
        <is>
          <t>200.113.214.70</t>
        </is>
      </c>
      <c r="BO212" t="inlineStr">
        <is>
          <t>Suze Maëlle Reneilla Pierre</t>
        </is>
      </c>
    </row>
    <row r="213">
      <c r="A213" t="inlineStr">
        <is>
          <t>211</t>
        </is>
      </c>
      <c r="B213" t="inlineStr">
        <is>
          <t>f84b8ce0-9474-4eb3-bce5-f67df5c71000</t>
        </is>
      </c>
      <c r="C213" t="inlineStr">
        <is>
          <t>2025-01-09</t>
        </is>
      </c>
      <c r="D213" t="inlineStr">
        <is>
          <t>3</t>
        </is>
      </c>
      <c r="E213" t="inlineStr">
        <is>
          <t>---</t>
        </is>
      </c>
      <c r="F213" t="inlineStr">
        <is>
          <t>0</t>
        </is>
      </c>
      <c r="G213" t="inlineStr">
        <is>
          <t>---</t>
        </is>
      </c>
      <c r="H213" t="inlineStr">
        <is>
          <t>1</t>
        </is>
      </c>
      <c r="I213" t="inlineStr">
        <is>
          <t>1</t>
        </is>
      </c>
      <c r="J213" t="inlineStr">
        <is>
          <t>2</t>
        </is>
      </c>
      <c r="K213" t="inlineStr">
        <is>
          <t>---</t>
        </is>
      </c>
      <c r="L213" t="inlineStr">
        <is>
          <t>---</t>
        </is>
      </c>
      <c r="M213" t="inlineStr">
        <is>
          <t>---</t>
        </is>
      </c>
      <c r="N213" t="inlineStr">
        <is>
          <t>---</t>
        </is>
      </c>
      <c r="O213" t="inlineStr">
        <is>
          <t>---</t>
        </is>
      </c>
      <c r="P213" t="inlineStr">
        <is>
          <t>---</t>
        </is>
      </c>
      <c r="Q213" t="inlineStr">
        <is>
          <t>---</t>
        </is>
      </c>
      <c r="R213" t="inlineStr"/>
      <c r="S213" t="inlineStr">
        <is>
          <t>40.0</t>
        </is>
      </c>
      <c r="T213" t="inlineStr"/>
      <c r="U213" t="inlineStr"/>
      <c r="V213" t="inlineStr"/>
      <c r="W213" t="inlineStr"/>
      <c r="X213" t="inlineStr">
        <is>
          <t>PDP/CMEB/00330</t>
        </is>
      </c>
      <c r="Y213" t="inlineStr">
        <is>
          <t>PDP/CMEB/00330</t>
        </is>
      </c>
      <c r="Z213" t="inlineStr">
        <is>
          <t>2025-01-09 17:07:43</t>
        </is>
      </c>
      <c r="AA213" t="inlineStr">
        <is>
          <t>2025-01-09 17:07:12</t>
        </is>
      </c>
      <c r="AB213" t="inlineStr">
        <is>
          <t>5guerlande</t>
        </is>
      </c>
      <c r="AC213" t="inlineStr">
        <is>
          <t>2025-01-19 17:09:17</t>
        </is>
      </c>
      <c r="AD213" s="1" t="inlineStr">
        <is>
          <t>https://www.commcarehq.org/a/caris-test/reports/form_data/f84b8ce0-9474-4eb3-bce5-f67df5c71000/</t>
        </is>
      </c>
      <c r="AE213" t="inlineStr">
        <is>
          <t>---</t>
        </is>
      </c>
      <c r="AF213" t="inlineStr">
        <is>
          <t>45a333632eb24e56ad4c19a8aae7bbbb</t>
        </is>
      </c>
      <c r="AG213" t="inlineStr">
        <is>
          <t>OK</t>
        </is>
      </c>
      <c r="AH213" t="inlineStr">
        <is>
          <t>2025-01-09 17:07:43</t>
        </is>
      </c>
      <c r="AI213" t="inlineStr">
        <is>
          <t>1b52563f66be7b3d0843fa02f8f5a965</t>
        </is>
      </c>
      <c r="AJ213" t="inlineStr">
        <is>
          <t>2025-01-09</t>
        </is>
      </c>
      <c r="AK213" t="inlineStr">
        <is>
          <t>3</t>
        </is>
      </c>
      <c r="AL213" t="inlineStr">
        <is>
          <t>---</t>
        </is>
      </c>
      <c r="AM213" t="inlineStr">
        <is>
          <t>0</t>
        </is>
      </c>
      <c r="AN213" t="inlineStr">
        <is>
          <t>---</t>
        </is>
      </c>
      <c r="AO213" t="inlineStr">
        <is>
          <t>1</t>
        </is>
      </c>
      <c r="AP213" t="inlineStr">
        <is>
          <t>1</t>
        </is>
      </c>
      <c r="AQ213" t="inlineStr"/>
      <c r="AR213" t="inlineStr">
        <is>
          <t>40</t>
        </is>
      </c>
      <c r="AS213" t="inlineStr"/>
      <c r="AT213" t="inlineStr"/>
      <c r="AU213" t="inlineStr">
        <is>
          <t>---</t>
        </is>
      </c>
      <c r="AV213" t="inlineStr">
        <is>
          <t>---</t>
        </is>
      </c>
      <c r="AW213" t="inlineStr">
        <is>
          <t>---</t>
        </is>
      </c>
      <c r="AX213" t="inlineStr">
        <is>
          <t>---</t>
        </is>
      </c>
      <c r="AY213" t="inlineStr">
        <is>
          <t>---</t>
        </is>
      </c>
      <c r="AZ213" t="inlineStr">
        <is>
          <t>---</t>
        </is>
      </c>
      <c r="BA213" t="inlineStr">
        <is>
          <t>1b52563f66be7b3d0843fa02f8f5a965</t>
        </is>
      </c>
      <c r="BB213" t="inlineStr">
        <is>
          <t>http://openrosa.org/formdesigner/0B48E039-1E80-49A7-AC24-732B6E788E39</t>
        </is>
      </c>
      <c r="BC213" t="inlineStr">
        <is>
          <t>Ration et autres visites</t>
        </is>
      </c>
      <c r="BD213" t="inlineStr">
        <is>
          <t>CommCare Android, version "2.54.1"(467561). App v15929. CommCare Version 2.54.1. Build 467561, built on: 2024-10-25</t>
        </is>
      </c>
      <c r="BE213" t="inlineStr">
        <is>
          <t>commcare_8cc0a821-6123-47ba-bfc9-44547f89f64e</t>
        </is>
      </c>
      <c r="BF213" t="inlineStr">
        <is>
          <t>19.9489633 -72.8197183 -59.0 238.54</t>
        </is>
      </c>
      <c r="BG213" t="inlineStr">
        <is>
          <t>f13d8149fc6d39ebe86af18272310ff9</t>
        </is>
      </c>
      <c r="BH213" t="inlineStr">
        <is>
          <t>30258f4a77704b55a9a2714350441cbb</t>
        </is>
      </c>
      <c r="BI213" t="inlineStr">
        <is>
          <t>15246</t>
        </is>
      </c>
      <c r="BJ213" t="inlineStr">
        <is>
          <t>XFormInstance</t>
        </is>
      </c>
      <c r="BK213" t="inlineStr">
        <is>
          <t>e9c24532d68711efbd5b85606e6ffa00</t>
        </is>
      </c>
      <c r="BL213" t="b">
        <v>0</v>
      </c>
      <c r="BM213" t="inlineStr">
        <is>
          <t>---</t>
        </is>
      </c>
      <c r="BN213" t="inlineStr">
        <is>
          <t>200.113.214.70</t>
        </is>
      </c>
      <c r="BO213" t="inlineStr">
        <is>
          <t>Stéphanie Dupermé</t>
        </is>
      </c>
    </row>
    <row r="214">
      <c r="A214" t="inlineStr">
        <is>
          <t>212</t>
        </is>
      </c>
      <c r="B214" t="inlineStr">
        <is>
          <t>76fe09c3-d1be-4fe9-9970-f7d5dd0f6181</t>
        </is>
      </c>
      <c r="C214" t="inlineStr">
        <is>
          <t>2025-01-09</t>
        </is>
      </c>
      <c r="D214" t="inlineStr">
        <is>
          <t>3</t>
        </is>
      </c>
      <c r="E214" t="inlineStr">
        <is>
          <t>---</t>
        </is>
      </c>
      <c r="F214" t="inlineStr">
        <is>
          <t>1</t>
        </is>
      </c>
      <c r="G214" t="inlineStr">
        <is>
          <t>---</t>
        </is>
      </c>
      <c r="H214" t="inlineStr">
        <is>
          <t>1</t>
        </is>
      </c>
      <c r="I214" t="inlineStr">
        <is>
          <t>1</t>
        </is>
      </c>
      <c r="J214" t="inlineStr">
        <is>
          <t>2</t>
        </is>
      </c>
      <c r="K214" t="inlineStr">
        <is>
          <t>---</t>
        </is>
      </c>
      <c r="L214" t="inlineStr">
        <is>
          <t>---</t>
        </is>
      </c>
      <c r="M214" t="inlineStr">
        <is>
          <t>---</t>
        </is>
      </c>
      <c r="N214" t="inlineStr">
        <is>
          <t>---</t>
        </is>
      </c>
      <c r="O214" t="inlineStr">
        <is>
          <t>---</t>
        </is>
      </c>
      <c r="P214" t="inlineStr">
        <is>
          <t>---</t>
        </is>
      </c>
      <c r="Q214" t="inlineStr">
        <is>
          <t>---</t>
        </is>
      </c>
      <c r="R214" t="inlineStr"/>
      <c r="S214" t="inlineStr">
        <is>
          <t>61.0</t>
        </is>
      </c>
      <c r="T214" t="inlineStr"/>
      <c r="U214" t="inlineStr"/>
      <c r="V214" t="inlineStr"/>
      <c r="W214" t="inlineStr"/>
      <c r="X214" t="inlineStr">
        <is>
          <t>PDP/CMEB/ST03510</t>
        </is>
      </c>
      <c r="Y214" t="inlineStr">
        <is>
          <t>PDP/CMEB/ST03510</t>
        </is>
      </c>
      <c r="Z214" t="inlineStr">
        <is>
          <t>2025-01-09 17:08:17</t>
        </is>
      </c>
      <c r="AA214" t="inlineStr">
        <is>
          <t>2025-01-09 17:08:02</t>
        </is>
      </c>
      <c r="AB214" t="inlineStr">
        <is>
          <t>5guerlande</t>
        </is>
      </c>
      <c r="AC214" t="inlineStr">
        <is>
          <t>2025-01-19 17:09:55</t>
        </is>
      </c>
      <c r="AD214" s="1" t="inlineStr">
        <is>
          <t>https://www.commcarehq.org/a/caris-test/reports/form_data/76fe09c3-d1be-4fe9-9970-f7d5dd0f6181/</t>
        </is>
      </c>
      <c r="AE214" t="inlineStr">
        <is>
          <t>---</t>
        </is>
      </c>
      <c r="AF214" t="inlineStr">
        <is>
          <t>3c5a623af057e23a32ae4000_33693</t>
        </is>
      </c>
      <c r="AG214" t="inlineStr">
        <is>
          <t>OK</t>
        </is>
      </c>
      <c r="AH214" t="inlineStr">
        <is>
          <t>2025-01-09 17:08:17</t>
        </is>
      </c>
      <c r="AI214" t="inlineStr">
        <is>
          <t>1b52563f66be7b3d0843fa02f8f5a965</t>
        </is>
      </c>
      <c r="AJ214" t="inlineStr">
        <is>
          <t>2025-01-09</t>
        </is>
      </c>
      <c r="AK214" t="inlineStr">
        <is>
          <t>3</t>
        </is>
      </c>
      <c r="AL214" t="inlineStr">
        <is>
          <t>---</t>
        </is>
      </c>
      <c r="AM214" t="inlineStr">
        <is>
          <t>1</t>
        </is>
      </c>
      <c r="AN214" t="inlineStr">
        <is>
          <t>---</t>
        </is>
      </c>
      <c r="AO214" t="inlineStr">
        <is>
          <t>1</t>
        </is>
      </c>
      <c r="AP214" t="inlineStr">
        <is>
          <t>1</t>
        </is>
      </c>
      <c r="AQ214" t="inlineStr"/>
      <c r="AR214" t="inlineStr">
        <is>
          <t>61</t>
        </is>
      </c>
      <c r="AS214" t="inlineStr"/>
      <c r="AT214" t="inlineStr"/>
      <c r="AU214" t="inlineStr">
        <is>
          <t>---</t>
        </is>
      </c>
      <c r="AV214" t="inlineStr">
        <is>
          <t>---</t>
        </is>
      </c>
      <c r="AW214" t="inlineStr">
        <is>
          <t>---</t>
        </is>
      </c>
      <c r="AX214" t="inlineStr">
        <is>
          <t>---</t>
        </is>
      </c>
      <c r="AY214" t="inlineStr">
        <is>
          <t>---</t>
        </is>
      </c>
      <c r="AZ214" t="inlineStr">
        <is>
          <t>---</t>
        </is>
      </c>
      <c r="BA214" t="inlineStr">
        <is>
          <t>1b52563f66be7b3d0843fa02f8f5a965</t>
        </is>
      </c>
      <c r="BB214" t="inlineStr">
        <is>
          <t>http://openrosa.org/formdesigner/0B48E039-1E80-49A7-AC24-732B6E788E39</t>
        </is>
      </c>
      <c r="BC214" t="inlineStr">
        <is>
          <t>Ration et autres visites</t>
        </is>
      </c>
      <c r="BD214" t="inlineStr">
        <is>
          <t>CommCare Android, version "2.54.1"(467561). App v15929. CommCare Version 2.54.1. Build 467561, built on: 2024-10-25</t>
        </is>
      </c>
      <c r="BE214" t="inlineStr">
        <is>
          <t>commcare_8cc0a821-6123-47ba-bfc9-44547f89f64e</t>
        </is>
      </c>
      <c r="BF214" t="inlineStr">
        <is>
          <t>19.9489383 -72.8198033 -43.2 5.4</t>
        </is>
      </c>
      <c r="BG214" t="inlineStr">
        <is>
          <t>f13d8149fc6d39ebe86af18272310ff9</t>
        </is>
      </c>
      <c r="BH214" t="inlineStr">
        <is>
          <t>30258f4a77704b55a9a2714350441cbb</t>
        </is>
      </c>
      <c r="BI214" t="inlineStr">
        <is>
          <t>15246</t>
        </is>
      </c>
      <c r="BJ214" t="inlineStr">
        <is>
          <t>XFormInstance</t>
        </is>
      </c>
      <c r="BK214" t="inlineStr">
        <is>
          <t>e9c24532d68711efbd5b85606e6ffa00</t>
        </is>
      </c>
      <c r="BL214" t="b">
        <v>0</v>
      </c>
      <c r="BM214" t="inlineStr">
        <is>
          <t>---</t>
        </is>
      </c>
      <c r="BN214" t="inlineStr">
        <is>
          <t>200.113.214.70</t>
        </is>
      </c>
      <c r="BO214" t="inlineStr">
        <is>
          <t>Robens Alusma ( Elusma)</t>
        </is>
      </c>
    </row>
    <row r="215">
      <c r="A215" t="inlineStr">
        <is>
          <t>213</t>
        </is>
      </c>
      <c r="B215" t="inlineStr">
        <is>
          <t>6a7ad841-761d-4ed6-b1b5-734765e3a194</t>
        </is>
      </c>
      <c r="C215" t="inlineStr">
        <is>
          <t>2025-01-09</t>
        </is>
      </c>
      <c r="D215" t="inlineStr">
        <is>
          <t>3</t>
        </is>
      </c>
      <c r="E215" t="inlineStr">
        <is>
          <t>---</t>
        </is>
      </c>
      <c r="F215" t="inlineStr">
        <is>
          <t>0</t>
        </is>
      </c>
      <c r="G215" t="inlineStr">
        <is>
          <t>---</t>
        </is>
      </c>
      <c r="H215" t="inlineStr">
        <is>
          <t>1</t>
        </is>
      </c>
      <c r="I215" t="inlineStr">
        <is>
          <t>1</t>
        </is>
      </c>
      <c r="J215" t="inlineStr">
        <is>
          <t>2</t>
        </is>
      </c>
      <c r="K215" t="inlineStr">
        <is>
          <t>---</t>
        </is>
      </c>
      <c r="L215" t="inlineStr">
        <is>
          <t>---</t>
        </is>
      </c>
      <c r="M215" t="inlineStr">
        <is>
          <t>---</t>
        </is>
      </c>
      <c r="N215" t="inlineStr">
        <is>
          <t>---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/>
      <c r="S215" t="inlineStr">
        <is>
          <t>16.0</t>
        </is>
      </c>
      <c r="T215" t="inlineStr"/>
      <c r="U215" t="inlineStr"/>
      <c r="V215" t="inlineStr"/>
      <c r="W215" t="inlineStr"/>
      <c r="X215" t="inlineStr">
        <is>
          <t>PDP/CMEB/PED00770</t>
        </is>
      </c>
      <c r="Y215" t="inlineStr">
        <is>
          <t>PDP/CMEB/PED00770</t>
        </is>
      </c>
      <c r="Z215" t="inlineStr">
        <is>
          <t>2025-01-09 17:08:55</t>
        </is>
      </c>
      <c r="AA215" t="inlineStr">
        <is>
          <t>2025-01-09 17:08:40</t>
        </is>
      </c>
      <c r="AB215" t="inlineStr">
        <is>
          <t>5guerlande</t>
        </is>
      </c>
      <c r="AC215" t="inlineStr">
        <is>
          <t>2025-01-19 17:10:38</t>
        </is>
      </c>
      <c r="AD215" s="1" t="inlineStr">
        <is>
          <t>https://www.commcarehq.org/a/caris-test/reports/form_data/6a7ad841-761d-4ed6-b1b5-734765e3a194/</t>
        </is>
      </c>
      <c r="AE215" t="inlineStr">
        <is>
          <t>---</t>
        </is>
      </c>
      <c r="AF215" t="inlineStr">
        <is>
          <t>3c5a623af057e23a32ae4000_49273</t>
        </is>
      </c>
      <c r="AG215" t="inlineStr">
        <is>
          <t>OK</t>
        </is>
      </c>
      <c r="AH215" t="inlineStr">
        <is>
          <t>2025-01-09 17:08:55</t>
        </is>
      </c>
      <c r="AI215" t="inlineStr">
        <is>
          <t>1b52563f66be7b3d0843fa02f8f5a965</t>
        </is>
      </c>
      <c r="AJ215" t="inlineStr">
        <is>
          <t>2025-01-09</t>
        </is>
      </c>
      <c r="AK215" t="inlineStr">
        <is>
          <t>3</t>
        </is>
      </c>
      <c r="AL215" t="inlineStr">
        <is>
          <t>---</t>
        </is>
      </c>
      <c r="AM215" t="inlineStr">
        <is>
          <t>0</t>
        </is>
      </c>
      <c r="AN215" t="inlineStr">
        <is>
          <t>---</t>
        </is>
      </c>
      <c r="AO215" t="inlineStr">
        <is>
          <t>1</t>
        </is>
      </c>
      <c r="AP215" t="inlineStr">
        <is>
          <t>1</t>
        </is>
      </c>
      <c r="AQ215" t="inlineStr"/>
      <c r="AR215" t="inlineStr">
        <is>
          <t>16</t>
        </is>
      </c>
      <c r="AS215" t="inlineStr"/>
      <c r="AT215" t="inlineStr"/>
      <c r="AU215" t="inlineStr">
        <is>
          <t>---</t>
        </is>
      </c>
      <c r="AV215" t="inlineStr">
        <is>
          <t>---</t>
        </is>
      </c>
      <c r="AW215" t="inlineStr">
        <is>
          <t>---</t>
        </is>
      </c>
      <c r="AX215" t="inlineStr">
        <is>
          <t>---</t>
        </is>
      </c>
      <c r="AY215" t="inlineStr">
        <is>
          <t>---</t>
        </is>
      </c>
      <c r="AZ215" t="inlineStr">
        <is>
          <t>---</t>
        </is>
      </c>
      <c r="BA215" t="inlineStr">
        <is>
          <t>1b52563f66be7b3d0843fa02f8f5a965</t>
        </is>
      </c>
      <c r="BB215" t="inlineStr">
        <is>
          <t>http://openrosa.org/formdesigner/0B48E039-1E80-49A7-AC24-732B6E788E39</t>
        </is>
      </c>
      <c r="BC215" t="inlineStr">
        <is>
          <t>Ration et autres visites</t>
        </is>
      </c>
      <c r="BD215" t="inlineStr">
        <is>
          <t>CommCare Android, version "2.54.1"(467561). App v15929. CommCare Version 2.54.1. Build 467561, built on: 2024-10-25</t>
        </is>
      </c>
      <c r="BE215" t="inlineStr">
        <is>
          <t>commcare_8cc0a821-6123-47ba-bfc9-44547f89f64e</t>
        </is>
      </c>
      <c r="BF215" t="inlineStr">
        <is>
          <t>19.9489648 -72.8195581 -64.41 5.7</t>
        </is>
      </c>
      <c r="BG215" t="inlineStr">
        <is>
          <t>f13d8149fc6d39ebe86af18272310ff9</t>
        </is>
      </c>
      <c r="BH215" t="inlineStr">
        <is>
          <t>30258f4a77704b55a9a2714350441cbb</t>
        </is>
      </c>
      <c r="BI215" t="inlineStr">
        <is>
          <t>15246</t>
        </is>
      </c>
      <c r="BJ215" t="inlineStr">
        <is>
          <t>XFormInstance</t>
        </is>
      </c>
      <c r="BK215" t="inlineStr">
        <is>
          <t>e9c24532d68711efbd5b85606e6ffa00</t>
        </is>
      </c>
      <c r="BL215" t="b">
        <v>0</v>
      </c>
      <c r="BM215" t="inlineStr">
        <is>
          <t>---</t>
        </is>
      </c>
      <c r="BN215" t="inlineStr">
        <is>
          <t>200.113.214.70</t>
        </is>
      </c>
      <c r="BO215" t="inlineStr">
        <is>
          <t>Niouleka ONES</t>
        </is>
      </c>
    </row>
    <row r="216">
      <c r="A216" t="inlineStr">
        <is>
          <t>214</t>
        </is>
      </c>
      <c r="B216" t="inlineStr">
        <is>
          <t>f1d7c3a9-09b7-4647-9769-494692907937</t>
        </is>
      </c>
      <c r="C216" t="inlineStr">
        <is>
          <t>2025-01-09</t>
        </is>
      </c>
      <c r="D216" t="inlineStr">
        <is>
          <t>3</t>
        </is>
      </c>
      <c r="E216" t="inlineStr">
        <is>
          <t>---</t>
        </is>
      </c>
      <c r="F216" t="inlineStr">
        <is>
          <t>1</t>
        </is>
      </c>
      <c r="G216" t="inlineStr">
        <is>
          <t>---</t>
        </is>
      </c>
      <c r="H216" t="inlineStr">
        <is>
          <t>1</t>
        </is>
      </c>
      <c r="I216" t="inlineStr">
        <is>
          <t>1</t>
        </is>
      </c>
      <c r="J216" t="inlineStr">
        <is>
          <t>2</t>
        </is>
      </c>
      <c r="K216" t="inlineStr">
        <is>
          <t>---</t>
        </is>
      </c>
      <c r="L216" t="inlineStr">
        <is>
          <t>---</t>
        </is>
      </c>
      <c r="M216" t="inlineStr">
        <is>
          <t>---</t>
        </is>
      </c>
      <c r="N216" t="inlineStr">
        <is>
          <t>---</t>
        </is>
      </c>
      <c r="O216" t="inlineStr">
        <is>
          <t>---</t>
        </is>
      </c>
      <c r="P216" t="inlineStr">
        <is>
          <t>---</t>
        </is>
      </c>
      <c r="Q216" t="inlineStr">
        <is>
          <t>---</t>
        </is>
      </c>
      <c r="R216" t="inlineStr"/>
      <c r="S216" t="inlineStr"/>
      <c r="T216" t="inlineStr"/>
      <c r="U216" t="inlineStr"/>
      <c r="V216" t="inlineStr"/>
      <c r="W216" t="inlineStr"/>
      <c r="X216" t="inlineStr">
        <is>
          <t>PDP/CMEB/PED00821</t>
        </is>
      </c>
      <c r="Y216" t="inlineStr">
        <is>
          <t>PDP/CMEB/PED00821</t>
        </is>
      </c>
      <c r="Z216" t="inlineStr">
        <is>
          <t>2025-01-09 17:09:29</t>
        </is>
      </c>
      <c r="AA216" t="inlineStr">
        <is>
          <t>2025-01-09 17:09:11</t>
        </is>
      </c>
      <c r="AB216" t="inlineStr">
        <is>
          <t>5guerlande</t>
        </is>
      </c>
      <c r="AC216" t="inlineStr">
        <is>
          <t>2025-01-19 17:11:03</t>
        </is>
      </c>
      <c r="AD216" s="1" t="inlineStr">
        <is>
          <t>https://www.commcarehq.org/a/caris-test/reports/form_data/f1d7c3a9-09b7-4647-9769-494692907937/</t>
        </is>
      </c>
      <c r="AE216" t="inlineStr">
        <is>
          <t>---</t>
        </is>
      </c>
      <c r="AF216" t="inlineStr">
        <is>
          <t>3c5a623af057e23a32ae4000_76890</t>
        </is>
      </c>
      <c r="AG216" t="inlineStr">
        <is>
          <t>OK</t>
        </is>
      </c>
      <c r="AH216" t="inlineStr">
        <is>
          <t>2025-01-09 17:09:29</t>
        </is>
      </c>
      <c r="AI216" t="inlineStr">
        <is>
          <t>1b52563f66be7b3d0843fa02f8f5a965</t>
        </is>
      </c>
      <c r="AJ216" t="inlineStr">
        <is>
          <t>2025-01-09</t>
        </is>
      </c>
      <c r="AK216" t="inlineStr">
        <is>
          <t>3</t>
        </is>
      </c>
      <c r="AL216" t="inlineStr">
        <is>
          <t>---</t>
        </is>
      </c>
      <c r="AM216" t="inlineStr">
        <is>
          <t>1</t>
        </is>
      </c>
      <c r="AN216" t="inlineStr">
        <is>
          <t>---</t>
        </is>
      </c>
      <c r="AO216" t="inlineStr">
        <is>
          <t>1</t>
        </is>
      </c>
      <c r="AP216" t="inlineStr">
        <is>
          <t>1</t>
        </is>
      </c>
      <c r="AQ216" t="inlineStr"/>
      <c r="AR216" t="inlineStr"/>
      <c r="AS216" t="inlineStr"/>
      <c r="AT216" t="inlineStr"/>
      <c r="AU216" t="inlineStr">
        <is>
          <t>---</t>
        </is>
      </c>
      <c r="AV216" t="inlineStr">
        <is>
          <t>---</t>
        </is>
      </c>
      <c r="AW216" t="inlineStr">
        <is>
          <t>---</t>
        </is>
      </c>
      <c r="AX216" t="inlineStr">
        <is>
          <t>---</t>
        </is>
      </c>
      <c r="AY216" t="inlineStr">
        <is>
          <t>---</t>
        </is>
      </c>
      <c r="AZ216" t="inlineStr">
        <is>
          <t>---</t>
        </is>
      </c>
      <c r="BA216" t="inlineStr">
        <is>
          <t>1b52563f66be7b3d0843fa02f8f5a965</t>
        </is>
      </c>
      <c r="BB216" t="inlineStr">
        <is>
          <t>http://openrosa.org/formdesigner/0B48E039-1E80-49A7-AC24-732B6E788E39</t>
        </is>
      </c>
      <c r="BC216" t="inlineStr">
        <is>
          <t>Ration et autres visites</t>
        </is>
      </c>
      <c r="BD216" t="inlineStr">
        <is>
          <t>CommCare Android, version "2.54.1"(467561). App v15929. CommCare Version 2.54.1. Build 467561, built on: 2024-10-25</t>
        </is>
      </c>
      <c r="BE216" t="inlineStr">
        <is>
          <t>commcare_8cc0a821-6123-47ba-bfc9-44547f89f64e</t>
        </is>
      </c>
      <c r="BF216" t="inlineStr"/>
      <c r="BG216" t="inlineStr">
        <is>
          <t>f13d8149fc6d39ebe86af18272310ff9</t>
        </is>
      </c>
      <c r="BH216" t="inlineStr">
        <is>
          <t>30258f4a77704b55a9a2714350441cbb</t>
        </is>
      </c>
      <c r="BI216" t="inlineStr">
        <is>
          <t>15246</t>
        </is>
      </c>
      <c r="BJ216" t="inlineStr">
        <is>
          <t>XFormInstance</t>
        </is>
      </c>
      <c r="BK216" t="inlineStr">
        <is>
          <t>e9c24532d68711efbd5b85606e6ffa00</t>
        </is>
      </c>
      <c r="BL216" t="b">
        <v>0</v>
      </c>
      <c r="BM216" t="inlineStr">
        <is>
          <t>---</t>
        </is>
      </c>
      <c r="BN216" t="inlineStr">
        <is>
          <t>200.113.214.70</t>
        </is>
      </c>
      <c r="BO216" t="inlineStr">
        <is>
          <t xml:space="preserve">Janae Amélia Édouard </t>
        </is>
      </c>
    </row>
    <row r="217">
      <c r="A217" t="inlineStr">
        <is>
          <t>215</t>
        </is>
      </c>
      <c r="B217" t="inlineStr">
        <is>
          <t>37c25fcf-8056-47f9-af0f-8e0fc84937ff</t>
        </is>
      </c>
      <c r="C217" t="inlineStr">
        <is>
          <t>2025-01-10</t>
        </is>
      </c>
      <c r="D217" t="inlineStr">
        <is>
          <t>3</t>
        </is>
      </c>
      <c r="E217" t="inlineStr">
        <is>
          <t>---</t>
        </is>
      </c>
      <c r="F217" t="inlineStr">
        <is>
          <t>1</t>
        </is>
      </c>
      <c r="G217" t="inlineStr">
        <is>
          <t>---</t>
        </is>
      </c>
      <c r="H217" t="inlineStr">
        <is>
          <t>1</t>
        </is>
      </c>
      <c r="I217" t="inlineStr">
        <is>
          <t>1</t>
        </is>
      </c>
      <c r="J217" t="inlineStr">
        <is>
          <t>2</t>
        </is>
      </c>
      <c r="K217" t="inlineStr">
        <is>
          <t>---</t>
        </is>
      </c>
      <c r="L217" t="inlineStr">
        <is>
          <t>---</t>
        </is>
      </c>
      <c r="M217" t="inlineStr">
        <is>
          <t>---</t>
        </is>
      </c>
      <c r="N217" t="inlineStr">
        <is>
          <t>---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/>
      <c r="S217" t="inlineStr">
        <is>
          <t>14.0</t>
        </is>
      </c>
      <c r="T217" t="inlineStr"/>
      <c r="U217" t="inlineStr"/>
      <c r="V217" t="inlineStr"/>
      <c r="W217" t="inlineStr"/>
      <c r="X217" t="inlineStr">
        <is>
          <t>PDP/CMEB/ST05354</t>
        </is>
      </c>
      <c r="Y217" t="inlineStr">
        <is>
          <t>PDP/CMEB/ST05354</t>
        </is>
      </c>
      <c r="Z217" t="inlineStr">
        <is>
          <t>2025-01-10 20:39:33</t>
        </is>
      </c>
      <c r="AA217" t="inlineStr">
        <is>
          <t>2025-01-10 20:38:18</t>
        </is>
      </c>
      <c r="AB217" t="inlineStr">
        <is>
          <t>5guerlande</t>
        </is>
      </c>
      <c r="AC217" t="inlineStr">
        <is>
          <t>2025-01-19 20:41:08</t>
        </is>
      </c>
      <c r="AD217" s="1" t="inlineStr">
        <is>
          <t>https://www.commcarehq.org/a/caris-test/reports/form_data/37c25fcf-8056-47f9-af0f-8e0fc84937ff/</t>
        </is>
      </c>
      <c r="AE217" t="inlineStr">
        <is>
          <t>---</t>
        </is>
      </c>
      <c r="AF217" t="inlineStr">
        <is>
          <t>3c5a623af057e23a32ae4000_171613</t>
        </is>
      </c>
      <c r="AG217" t="inlineStr">
        <is>
          <t>OK</t>
        </is>
      </c>
      <c r="AH217" t="inlineStr">
        <is>
          <t>2025-01-10 20:39:33</t>
        </is>
      </c>
      <c r="AI217" t="inlineStr">
        <is>
          <t>1b52563f66be7b3d0843fa02f8f5a965</t>
        </is>
      </c>
      <c r="AJ217" t="inlineStr">
        <is>
          <t>2025-01-10</t>
        </is>
      </c>
      <c r="AK217" t="inlineStr">
        <is>
          <t>3</t>
        </is>
      </c>
      <c r="AL217" t="inlineStr">
        <is>
          <t>---</t>
        </is>
      </c>
      <c r="AM217" t="inlineStr">
        <is>
          <t>1</t>
        </is>
      </c>
      <c r="AN217" t="inlineStr">
        <is>
          <t>---</t>
        </is>
      </c>
      <c r="AO217" t="inlineStr">
        <is>
          <t>1</t>
        </is>
      </c>
      <c r="AP217" t="inlineStr">
        <is>
          <t>1</t>
        </is>
      </c>
      <c r="AQ217" t="inlineStr"/>
      <c r="AR217" t="inlineStr">
        <is>
          <t>14</t>
        </is>
      </c>
      <c r="AS217" t="inlineStr"/>
      <c r="AT217" t="inlineStr"/>
      <c r="AU217" t="inlineStr">
        <is>
          <t>---</t>
        </is>
      </c>
      <c r="AV217" t="inlineStr">
        <is>
          <t>---</t>
        </is>
      </c>
      <c r="AW217" t="inlineStr">
        <is>
          <t>---</t>
        </is>
      </c>
      <c r="AX217" t="inlineStr">
        <is>
          <t>---</t>
        </is>
      </c>
      <c r="AY217" t="inlineStr">
        <is>
          <t>---</t>
        </is>
      </c>
      <c r="AZ217" t="inlineStr">
        <is>
          <t>---</t>
        </is>
      </c>
      <c r="BA217" t="inlineStr">
        <is>
          <t>1b52563f66be7b3d0843fa02f8f5a965</t>
        </is>
      </c>
      <c r="BB217" t="inlineStr">
        <is>
          <t>http://openrosa.org/formdesigner/0B48E039-1E80-49A7-AC24-732B6E788E39</t>
        </is>
      </c>
      <c r="BC217" t="inlineStr">
        <is>
          <t>Ration et autres visites</t>
        </is>
      </c>
      <c r="BD217" t="inlineStr">
        <is>
          <t>CommCare Android, version "2.54.1"(467561). App v15929. CommCare Version 2.54.1. Build 467561, built on: 2024-10-25</t>
        </is>
      </c>
      <c r="BE217" t="inlineStr">
        <is>
          <t>commcare_8cc0a821-6123-47ba-bfc9-44547f89f64e</t>
        </is>
      </c>
      <c r="BF217" t="inlineStr">
        <is>
          <t>19.9483836 -72.8199752 0.0 1600.0</t>
        </is>
      </c>
      <c r="BG217" t="inlineStr">
        <is>
          <t>f13d8149fc6d39ebe86af18272310ff9</t>
        </is>
      </c>
      <c r="BH217" t="inlineStr">
        <is>
          <t>30258f4a77704b55a9a2714350441cbb</t>
        </is>
      </c>
      <c r="BI217" t="inlineStr">
        <is>
          <t>15246</t>
        </is>
      </c>
      <c r="BJ217" t="inlineStr">
        <is>
          <t>XFormInstance</t>
        </is>
      </c>
      <c r="BK217" t="inlineStr">
        <is>
          <t>4e27aef0d6a511ef9ce6f399dbb46855</t>
        </is>
      </c>
      <c r="BL217" t="b">
        <v>0</v>
      </c>
      <c r="BM217" t="inlineStr">
        <is>
          <t>---</t>
        </is>
      </c>
      <c r="BN217" t="inlineStr">
        <is>
          <t>200.113.214.10</t>
        </is>
      </c>
      <c r="BO217" t="inlineStr">
        <is>
          <t>Jey Brenley  François</t>
        </is>
      </c>
    </row>
    <row r="218">
      <c r="A218" t="inlineStr">
        <is>
          <t>216</t>
        </is>
      </c>
      <c r="B218" t="inlineStr">
        <is>
          <t>b35e7e5d-9d40-4f50-8a6e-e885fe57e522</t>
        </is>
      </c>
      <c r="C218" t="inlineStr">
        <is>
          <t>2025-01-10</t>
        </is>
      </c>
      <c r="D218" t="inlineStr">
        <is>
          <t>3</t>
        </is>
      </c>
      <c r="E218" t="inlineStr">
        <is>
          <t>---</t>
        </is>
      </c>
      <c r="F218" t="inlineStr">
        <is>
          <t>1</t>
        </is>
      </c>
      <c r="G218" t="inlineStr">
        <is>
          <t>---</t>
        </is>
      </c>
      <c r="H218" t="inlineStr">
        <is>
          <t>1</t>
        </is>
      </c>
      <c r="I218" t="inlineStr">
        <is>
          <t>1</t>
        </is>
      </c>
      <c r="J218" t="inlineStr">
        <is>
          <t>2</t>
        </is>
      </c>
      <c r="K218" t="inlineStr">
        <is>
          <t>---</t>
        </is>
      </c>
      <c r="L218" t="inlineStr">
        <is>
          <t>---</t>
        </is>
      </c>
      <c r="M218" t="inlineStr">
        <is>
          <t>---</t>
        </is>
      </c>
      <c r="N218" t="inlineStr">
        <is>
          <t>---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/>
      <c r="S218" t="inlineStr">
        <is>
          <t>17.0</t>
        </is>
      </c>
      <c r="T218" t="inlineStr"/>
      <c r="U218" t="inlineStr"/>
      <c r="V218" t="inlineStr"/>
      <c r="W218" t="inlineStr"/>
      <c r="X218" t="inlineStr">
        <is>
          <t>PDP/CMEB/PED00881</t>
        </is>
      </c>
      <c r="Y218" t="inlineStr">
        <is>
          <t>PDP/CMEB/PED00881</t>
        </is>
      </c>
      <c r="Z218" t="inlineStr">
        <is>
          <t>2025-01-10 20:41:16</t>
        </is>
      </c>
      <c r="AA218" t="inlineStr">
        <is>
          <t>2025-01-10 20:40:46</t>
        </is>
      </c>
      <c r="AB218" t="inlineStr">
        <is>
          <t>5guerlande</t>
        </is>
      </c>
      <c r="AC218" t="inlineStr">
        <is>
          <t>2025-01-19 20:42:54</t>
        </is>
      </c>
      <c r="AD218" s="1" t="inlineStr">
        <is>
          <t>https://www.commcarehq.org/a/caris-test/reports/form_data/b35e7e5d-9d40-4f50-8a6e-e885fe57e522/</t>
        </is>
      </c>
      <c r="AE218" t="inlineStr">
        <is>
          <t>---</t>
        </is>
      </c>
      <c r="AF218" t="inlineStr">
        <is>
          <t>3c5a623af057e23a32ae4000_110393</t>
        </is>
      </c>
      <c r="AG218" t="inlineStr">
        <is>
          <t>OK</t>
        </is>
      </c>
      <c r="AH218" t="inlineStr">
        <is>
          <t>2025-01-10 20:41:16</t>
        </is>
      </c>
      <c r="AI218" t="inlineStr">
        <is>
          <t>1b52563f66be7b3d0843fa02f8f5a965</t>
        </is>
      </c>
      <c r="AJ218" t="inlineStr">
        <is>
          <t>2025-01-10</t>
        </is>
      </c>
      <c r="AK218" t="inlineStr">
        <is>
          <t>3</t>
        </is>
      </c>
      <c r="AL218" t="inlineStr">
        <is>
          <t>---</t>
        </is>
      </c>
      <c r="AM218" t="inlineStr">
        <is>
          <t>1</t>
        </is>
      </c>
      <c r="AN218" t="inlineStr">
        <is>
          <t>---</t>
        </is>
      </c>
      <c r="AO218" t="inlineStr">
        <is>
          <t>1</t>
        </is>
      </c>
      <c r="AP218" t="inlineStr">
        <is>
          <t>1</t>
        </is>
      </c>
      <c r="AQ218" t="inlineStr"/>
      <c r="AR218" t="inlineStr">
        <is>
          <t>17</t>
        </is>
      </c>
      <c r="AS218" t="inlineStr"/>
      <c r="AT218" t="inlineStr"/>
      <c r="AU218" t="inlineStr">
        <is>
          <t>---</t>
        </is>
      </c>
      <c r="AV218" t="inlineStr">
        <is>
          <t>---</t>
        </is>
      </c>
      <c r="AW218" t="inlineStr">
        <is>
          <t>---</t>
        </is>
      </c>
      <c r="AX218" t="inlineStr">
        <is>
          <t>---</t>
        </is>
      </c>
      <c r="AY218" t="inlineStr">
        <is>
          <t>---</t>
        </is>
      </c>
      <c r="AZ218" t="inlineStr">
        <is>
          <t>---</t>
        </is>
      </c>
      <c r="BA218" t="inlineStr">
        <is>
          <t>1b52563f66be7b3d0843fa02f8f5a965</t>
        </is>
      </c>
      <c r="BB218" t="inlineStr">
        <is>
          <t>http://openrosa.org/formdesigner/0B48E039-1E80-49A7-AC24-732B6E788E39</t>
        </is>
      </c>
      <c r="BC218" t="inlineStr">
        <is>
          <t>Ration et autres visites</t>
        </is>
      </c>
      <c r="BD218" t="inlineStr">
        <is>
          <t>CommCare Android, version "2.54.1"(467561). App v15929. CommCare Version 2.54.1. Build 467561, built on: 2024-10-25</t>
        </is>
      </c>
      <c r="BE218" t="inlineStr">
        <is>
          <t>commcare_8cc0a821-6123-47ba-bfc9-44547f89f64e</t>
        </is>
      </c>
      <c r="BF218" t="inlineStr">
        <is>
          <t>19.948787 -72.8196918 -53.3 9.4</t>
        </is>
      </c>
      <c r="BG218" t="inlineStr">
        <is>
          <t>f13d8149fc6d39ebe86af18272310ff9</t>
        </is>
      </c>
      <c r="BH218" t="inlineStr">
        <is>
          <t>30258f4a77704b55a9a2714350441cbb</t>
        </is>
      </c>
      <c r="BI218" t="inlineStr">
        <is>
          <t>15246</t>
        </is>
      </c>
      <c r="BJ218" t="inlineStr">
        <is>
          <t>XFormInstance</t>
        </is>
      </c>
      <c r="BK218" t="inlineStr">
        <is>
          <t>4e27aef0d6a511ef9ce6f399dbb46855</t>
        </is>
      </c>
      <c r="BL218" t="b">
        <v>0</v>
      </c>
      <c r="BM218" t="inlineStr">
        <is>
          <t>---</t>
        </is>
      </c>
      <c r="BN218" t="inlineStr">
        <is>
          <t>200.113.214.10</t>
        </is>
      </c>
      <c r="BO218" t="inlineStr">
        <is>
          <t>Néa Blanca Lucas</t>
        </is>
      </c>
    </row>
    <row r="219">
      <c r="A219" t="inlineStr">
        <is>
          <t>217</t>
        </is>
      </c>
      <c r="B219" t="inlineStr">
        <is>
          <t>a6a0d273-eff2-4ad2-bfb8-a63f86b86bbc</t>
        </is>
      </c>
      <c r="C219" t="inlineStr">
        <is>
          <t>2025-01-10</t>
        </is>
      </c>
      <c r="D219" t="inlineStr">
        <is>
          <t>3</t>
        </is>
      </c>
      <c r="E219" t="inlineStr">
        <is>
          <t>---</t>
        </is>
      </c>
      <c r="F219" t="inlineStr">
        <is>
          <t>1</t>
        </is>
      </c>
      <c r="G219" t="inlineStr">
        <is>
          <t>---</t>
        </is>
      </c>
      <c r="H219" t="inlineStr">
        <is>
          <t>1</t>
        </is>
      </c>
      <c r="I219" t="inlineStr">
        <is>
          <t>1</t>
        </is>
      </c>
      <c r="J219" t="inlineStr">
        <is>
          <t>2</t>
        </is>
      </c>
      <c r="K219" t="inlineStr">
        <is>
          <t>---</t>
        </is>
      </c>
      <c r="L219" t="inlineStr">
        <is>
          <t>---</t>
        </is>
      </c>
      <c r="M219" t="inlineStr">
        <is>
          <t>---</t>
        </is>
      </c>
      <c r="N219" t="inlineStr">
        <is>
          <t>---</t>
        </is>
      </c>
      <c r="O219" t="inlineStr">
        <is>
          <t>---</t>
        </is>
      </c>
      <c r="P219" t="inlineStr">
        <is>
          <t>---</t>
        </is>
      </c>
      <c r="Q219" t="inlineStr">
        <is>
          <t>---</t>
        </is>
      </c>
      <c r="R219" t="inlineStr"/>
      <c r="S219" t="inlineStr">
        <is>
          <t>54.0</t>
        </is>
      </c>
      <c r="T219" t="inlineStr"/>
      <c r="U219" t="inlineStr"/>
      <c r="V219" t="inlineStr"/>
      <c r="W219" t="inlineStr"/>
      <c r="X219" t="inlineStr">
        <is>
          <t>PDP/CMEB/ST02647</t>
        </is>
      </c>
      <c r="Y219" t="inlineStr">
        <is>
          <t>PDP/CMEB/ST02647</t>
        </is>
      </c>
      <c r="Z219" t="inlineStr">
        <is>
          <t>2025-01-10 20:41:45</t>
        </is>
      </c>
      <c r="AA219" t="inlineStr">
        <is>
          <t>2025-01-10 20:41:30</t>
        </is>
      </c>
      <c r="AB219" t="inlineStr">
        <is>
          <t>5guerlande</t>
        </is>
      </c>
      <c r="AC219" t="inlineStr">
        <is>
          <t>2025-01-19 20:43:20</t>
        </is>
      </c>
      <c r="AD219" s="1" t="inlineStr">
        <is>
          <t>https://www.commcarehq.org/a/caris-test/reports/form_data/a6a0d273-eff2-4ad2-bfb8-a63f86b86bbc/</t>
        </is>
      </c>
      <c r="AE219" t="inlineStr">
        <is>
          <t>---</t>
        </is>
      </c>
      <c r="AF219" t="inlineStr">
        <is>
          <t>40ae1c1cc954421fa7e977afce5310eb</t>
        </is>
      </c>
      <c r="AG219" t="inlineStr">
        <is>
          <t>OK</t>
        </is>
      </c>
      <c r="AH219" t="inlineStr">
        <is>
          <t>2025-01-10 20:41:45</t>
        </is>
      </c>
      <c r="AI219" t="inlineStr">
        <is>
          <t>1b52563f66be7b3d0843fa02f8f5a965</t>
        </is>
      </c>
      <c r="AJ219" t="inlineStr">
        <is>
          <t>2025-01-10</t>
        </is>
      </c>
      <c r="AK219" t="inlineStr">
        <is>
          <t>3</t>
        </is>
      </c>
      <c r="AL219" t="inlineStr">
        <is>
          <t>---</t>
        </is>
      </c>
      <c r="AM219" t="inlineStr">
        <is>
          <t>1</t>
        </is>
      </c>
      <c r="AN219" t="inlineStr">
        <is>
          <t>---</t>
        </is>
      </c>
      <c r="AO219" t="inlineStr">
        <is>
          <t>1</t>
        </is>
      </c>
      <c r="AP219" t="inlineStr">
        <is>
          <t>1</t>
        </is>
      </c>
      <c r="AQ219" t="inlineStr"/>
      <c r="AR219" t="inlineStr">
        <is>
          <t>54</t>
        </is>
      </c>
      <c r="AS219" t="inlineStr"/>
      <c r="AT219" t="inlineStr"/>
      <c r="AU219" t="inlineStr">
        <is>
          <t>---</t>
        </is>
      </c>
      <c r="AV219" t="inlineStr">
        <is>
          <t>---</t>
        </is>
      </c>
      <c r="AW219" t="inlineStr">
        <is>
          <t>---</t>
        </is>
      </c>
      <c r="AX219" t="inlineStr">
        <is>
          <t>---</t>
        </is>
      </c>
      <c r="AY219" t="inlineStr">
        <is>
          <t>---</t>
        </is>
      </c>
      <c r="AZ219" t="inlineStr">
        <is>
          <t>---</t>
        </is>
      </c>
      <c r="BA219" t="inlineStr">
        <is>
          <t>1b52563f66be7b3d0843fa02f8f5a965</t>
        </is>
      </c>
      <c r="BB219" t="inlineStr">
        <is>
          <t>http://openrosa.org/formdesigner/0B48E039-1E80-49A7-AC24-732B6E788E39</t>
        </is>
      </c>
      <c r="BC219" t="inlineStr">
        <is>
          <t>Ration et autres visites</t>
        </is>
      </c>
      <c r="BD219" t="inlineStr">
        <is>
          <t>CommCare Android, version "2.54.1"(467561). App v15929. CommCare Version 2.54.1. Build 467561, built on: 2024-10-25</t>
        </is>
      </c>
      <c r="BE219" t="inlineStr">
        <is>
          <t>commcare_8cc0a821-6123-47ba-bfc9-44547f89f64e</t>
        </is>
      </c>
      <c r="BF219" t="inlineStr">
        <is>
          <t>19.9487833 -72.819695 -53.3 1466.75</t>
        </is>
      </c>
      <c r="BG219" t="inlineStr">
        <is>
          <t>f13d8149fc6d39ebe86af18272310ff9</t>
        </is>
      </c>
      <c r="BH219" t="inlineStr">
        <is>
          <t>30258f4a77704b55a9a2714350441cbb</t>
        </is>
      </c>
      <c r="BI219" t="inlineStr">
        <is>
          <t>15246</t>
        </is>
      </c>
      <c r="BJ219" t="inlineStr">
        <is>
          <t>XFormInstance</t>
        </is>
      </c>
      <c r="BK219" t="inlineStr">
        <is>
          <t>4e27aef0d6a511ef9ce6f399dbb46855</t>
        </is>
      </c>
      <c r="BL219" t="b">
        <v>0</v>
      </c>
      <c r="BM219" t="inlineStr">
        <is>
          <t>---</t>
        </is>
      </c>
      <c r="BN219" t="inlineStr">
        <is>
          <t>200.113.214.10</t>
        </is>
      </c>
      <c r="BO219" t="inlineStr">
        <is>
          <t>Loberty (Lobeïty) Vilnéus</t>
        </is>
      </c>
    </row>
    <row r="220">
      <c r="A220" t="inlineStr">
        <is>
          <t>218</t>
        </is>
      </c>
      <c r="B220" t="inlineStr">
        <is>
          <t>f9f47141-77c9-4e8b-8de6-134be645264f</t>
        </is>
      </c>
      <c r="C220" t="inlineStr">
        <is>
          <t>2025-01-10</t>
        </is>
      </c>
      <c r="D220" t="inlineStr">
        <is>
          <t>3</t>
        </is>
      </c>
      <c r="E220" t="inlineStr">
        <is>
          <t>---</t>
        </is>
      </c>
      <c r="F220" t="inlineStr">
        <is>
          <t>1</t>
        </is>
      </c>
      <c r="G220" t="inlineStr">
        <is>
          <t>---</t>
        </is>
      </c>
      <c r="H220" t="inlineStr">
        <is>
          <t>1</t>
        </is>
      </c>
      <c r="I220" t="inlineStr">
        <is>
          <t>1</t>
        </is>
      </c>
      <c r="J220" t="inlineStr">
        <is>
          <t>2</t>
        </is>
      </c>
      <c r="K220" t="inlineStr">
        <is>
          <t>---</t>
        </is>
      </c>
      <c r="L220" t="inlineStr">
        <is>
          <t>---</t>
        </is>
      </c>
      <c r="M220" t="inlineStr">
        <is>
          <t>---</t>
        </is>
      </c>
      <c r="N220" t="inlineStr">
        <is>
          <t>---</t>
        </is>
      </c>
      <c r="O220" t="inlineStr">
        <is>
          <t>---</t>
        </is>
      </c>
      <c r="P220" t="inlineStr">
        <is>
          <t>---</t>
        </is>
      </c>
      <c r="Q220" t="inlineStr">
        <is>
          <t>---</t>
        </is>
      </c>
      <c r="R220" t="inlineStr"/>
      <c r="S220" t="inlineStr">
        <is>
          <t>39.0</t>
        </is>
      </c>
      <c r="T220" t="inlineStr"/>
      <c r="U220" t="inlineStr"/>
      <c r="V220" t="inlineStr"/>
      <c r="W220" t="inlineStr"/>
      <c r="X220" t="inlineStr">
        <is>
          <t>PDP/CMEB/00348</t>
        </is>
      </c>
      <c r="Y220" t="inlineStr">
        <is>
          <t>PDP/CMEB/00348</t>
        </is>
      </c>
      <c r="Z220" t="inlineStr">
        <is>
          <t>2025-01-10 20:42:15</t>
        </is>
      </c>
      <c r="AA220" t="inlineStr">
        <is>
          <t>2025-01-10 20:42:01</t>
        </is>
      </c>
      <c r="AB220" t="inlineStr">
        <is>
          <t>5guerlande</t>
        </is>
      </c>
      <c r="AC220" t="inlineStr">
        <is>
          <t>2025-01-19 20:43:58</t>
        </is>
      </c>
      <c r="AD220" s="1" t="inlineStr">
        <is>
          <t>https://www.commcarehq.org/a/caris-test/reports/form_data/f9f47141-77c9-4e8b-8de6-134be645264f/</t>
        </is>
      </c>
      <c r="AE220" t="inlineStr">
        <is>
          <t>---</t>
        </is>
      </c>
      <c r="AF220" t="inlineStr">
        <is>
          <t>195c0db66e0348ce8afe27042a437f4e</t>
        </is>
      </c>
      <c r="AG220" t="inlineStr">
        <is>
          <t>OK</t>
        </is>
      </c>
      <c r="AH220" t="inlineStr">
        <is>
          <t>2025-01-10 20:42:15</t>
        </is>
      </c>
      <c r="AI220" t="inlineStr">
        <is>
          <t>1b52563f66be7b3d0843fa02f8f5a965</t>
        </is>
      </c>
      <c r="AJ220" t="inlineStr">
        <is>
          <t>2025-01-10</t>
        </is>
      </c>
      <c r="AK220" t="inlineStr">
        <is>
          <t>3</t>
        </is>
      </c>
      <c r="AL220" t="inlineStr">
        <is>
          <t>---</t>
        </is>
      </c>
      <c r="AM220" t="inlineStr">
        <is>
          <t>1</t>
        </is>
      </c>
      <c r="AN220" t="inlineStr">
        <is>
          <t>---</t>
        </is>
      </c>
      <c r="AO220" t="inlineStr">
        <is>
          <t>1</t>
        </is>
      </c>
      <c r="AP220" t="inlineStr">
        <is>
          <t>1</t>
        </is>
      </c>
      <c r="AQ220" t="inlineStr"/>
      <c r="AR220" t="inlineStr">
        <is>
          <t>39</t>
        </is>
      </c>
      <c r="AS220" t="inlineStr"/>
      <c r="AT220" t="inlineStr"/>
      <c r="AU220" t="inlineStr">
        <is>
          <t>---</t>
        </is>
      </c>
      <c r="AV220" t="inlineStr">
        <is>
          <t>---</t>
        </is>
      </c>
      <c r="AW220" t="inlineStr">
        <is>
          <t>---</t>
        </is>
      </c>
      <c r="AX220" t="inlineStr">
        <is>
          <t>---</t>
        </is>
      </c>
      <c r="AY220" t="inlineStr">
        <is>
          <t>---</t>
        </is>
      </c>
      <c r="AZ220" t="inlineStr">
        <is>
          <t>---</t>
        </is>
      </c>
      <c r="BA220" t="inlineStr">
        <is>
          <t>1b52563f66be7b3d0843fa02f8f5a965</t>
        </is>
      </c>
      <c r="BB220" t="inlineStr">
        <is>
          <t>http://openrosa.org/formdesigner/0B48E039-1E80-49A7-AC24-732B6E788E39</t>
        </is>
      </c>
      <c r="BC220" t="inlineStr">
        <is>
          <t>Ration et autres visites</t>
        </is>
      </c>
      <c r="BD220" t="inlineStr">
        <is>
          <t>CommCare Android, version "2.54.1"(467561). App v15929. CommCare Version 2.54.1. Build 467561, built on: 2024-10-25</t>
        </is>
      </c>
      <c r="BE220" t="inlineStr">
        <is>
          <t>commcare_8cc0a821-6123-47ba-bfc9-44547f89f64e</t>
        </is>
      </c>
      <c r="BF220" t="inlineStr">
        <is>
          <t>19.9512258 -72.8196059 0.0 100.0</t>
        </is>
      </c>
      <c r="BG220" t="inlineStr">
        <is>
          <t>f13d8149fc6d39ebe86af18272310ff9</t>
        </is>
      </c>
      <c r="BH220" t="inlineStr">
        <is>
          <t>30258f4a77704b55a9a2714350441cbb</t>
        </is>
      </c>
      <c r="BI220" t="inlineStr">
        <is>
          <t>15246</t>
        </is>
      </c>
      <c r="BJ220" t="inlineStr">
        <is>
          <t>XFormInstance</t>
        </is>
      </c>
      <c r="BK220" t="inlineStr">
        <is>
          <t>4e27aef0d6a511ef9ce6f399dbb46855</t>
        </is>
      </c>
      <c r="BL220" t="b">
        <v>0</v>
      </c>
      <c r="BM220" t="inlineStr">
        <is>
          <t>---</t>
        </is>
      </c>
      <c r="BN220" t="inlineStr">
        <is>
          <t>200.113.214.10</t>
        </is>
      </c>
      <c r="BO220" t="inlineStr">
        <is>
          <t>Williamson Petit Nord</t>
        </is>
      </c>
    </row>
    <row r="221">
      <c r="A221" t="inlineStr">
        <is>
          <t>219</t>
        </is>
      </c>
      <c r="B221" t="inlineStr">
        <is>
          <t>5568d427-2c74-4c73-9b75-13a1ca4283df</t>
        </is>
      </c>
      <c r="C221" t="inlineStr">
        <is>
          <t>2025-01-10</t>
        </is>
      </c>
      <c r="D221" t="inlineStr">
        <is>
          <t>3</t>
        </is>
      </c>
      <c r="E221" t="inlineStr">
        <is>
          <t>---</t>
        </is>
      </c>
      <c r="F221" t="inlineStr">
        <is>
          <t>1</t>
        </is>
      </c>
      <c r="G221" t="inlineStr">
        <is>
          <t>---</t>
        </is>
      </c>
      <c r="H221" t="inlineStr">
        <is>
          <t>1</t>
        </is>
      </c>
      <c r="I221" t="inlineStr">
        <is>
          <t>1</t>
        </is>
      </c>
      <c r="J221" t="inlineStr">
        <is>
          <t>2</t>
        </is>
      </c>
      <c r="K221" t="inlineStr">
        <is>
          <t>---</t>
        </is>
      </c>
      <c r="L221" t="inlineStr">
        <is>
          <t>---</t>
        </is>
      </c>
      <c r="M221" t="inlineStr">
        <is>
          <t>---</t>
        </is>
      </c>
      <c r="N221" t="inlineStr">
        <is>
          <t>---</t>
        </is>
      </c>
      <c r="O221" t="inlineStr">
        <is>
          <t>---</t>
        </is>
      </c>
      <c r="P221" t="inlineStr">
        <is>
          <t>---</t>
        </is>
      </c>
      <c r="Q221" t="inlineStr">
        <is>
          <t>---</t>
        </is>
      </c>
      <c r="R221" t="inlineStr"/>
      <c r="S221" t="inlineStr">
        <is>
          <t>40.0</t>
        </is>
      </c>
      <c r="T221" t="inlineStr"/>
      <c r="U221" t="inlineStr"/>
      <c r="V221" t="inlineStr"/>
      <c r="W221" t="inlineStr"/>
      <c r="X221" t="inlineStr">
        <is>
          <t>PDP/CMEB/ST02868</t>
        </is>
      </c>
      <c r="Y221" t="inlineStr">
        <is>
          <t>PDP/CMEB/ST02868</t>
        </is>
      </c>
      <c r="Z221" t="inlineStr">
        <is>
          <t>2025-01-10 20:43:17</t>
        </is>
      </c>
      <c r="AA221" t="inlineStr">
        <is>
          <t>2025-01-10 20:42:35</t>
        </is>
      </c>
      <c r="AB221" t="inlineStr">
        <is>
          <t>5guerlande</t>
        </is>
      </c>
      <c r="AC221" t="inlineStr">
        <is>
          <t>2025-01-19 20:44:54</t>
        </is>
      </c>
      <c r="AD221" s="1" t="inlineStr">
        <is>
          <t>https://www.commcarehq.org/a/caris-test/reports/form_data/5568d427-2c74-4c73-9b75-13a1ca4283df/</t>
        </is>
      </c>
      <c r="AE221" t="inlineStr">
        <is>
          <t>---</t>
        </is>
      </c>
      <c r="AF221" t="inlineStr">
        <is>
          <t>05f96dce446d44b2a1367f6b4de12759</t>
        </is>
      </c>
      <c r="AG221" t="inlineStr">
        <is>
          <t>OK</t>
        </is>
      </c>
      <c r="AH221" t="inlineStr">
        <is>
          <t>2025-01-10 20:43:17</t>
        </is>
      </c>
      <c r="AI221" t="inlineStr">
        <is>
          <t>1b52563f66be7b3d0843fa02f8f5a965</t>
        </is>
      </c>
      <c r="AJ221" t="inlineStr">
        <is>
          <t>2025-01-10</t>
        </is>
      </c>
      <c r="AK221" t="inlineStr">
        <is>
          <t>3</t>
        </is>
      </c>
      <c r="AL221" t="inlineStr">
        <is>
          <t>---</t>
        </is>
      </c>
      <c r="AM221" t="inlineStr">
        <is>
          <t>1</t>
        </is>
      </c>
      <c r="AN221" t="inlineStr">
        <is>
          <t>---</t>
        </is>
      </c>
      <c r="AO221" t="inlineStr">
        <is>
          <t>1</t>
        </is>
      </c>
      <c r="AP221" t="inlineStr">
        <is>
          <t>1</t>
        </is>
      </c>
      <c r="AQ221" t="inlineStr"/>
      <c r="AR221" t="inlineStr">
        <is>
          <t>40</t>
        </is>
      </c>
      <c r="AS221" t="inlineStr"/>
      <c r="AT221" t="inlineStr"/>
      <c r="AU221" t="inlineStr">
        <is>
          <t>---</t>
        </is>
      </c>
      <c r="AV221" t="inlineStr">
        <is>
          <t>---</t>
        </is>
      </c>
      <c r="AW221" t="inlineStr">
        <is>
          <t>---</t>
        </is>
      </c>
      <c r="AX221" t="inlineStr">
        <is>
          <t>---</t>
        </is>
      </c>
      <c r="AY221" t="inlineStr">
        <is>
          <t>---</t>
        </is>
      </c>
      <c r="AZ221" t="inlineStr">
        <is>
          <t>---</t>
        </is>
      </c>
      <c r="BA221" t="inlineStr">
        <is>
          <t>1b52563f66be7b3d0843fa02f8f5a965</t>
        </is>
      </c>
      <c r="BB221" t="inlineStr">
        <is>
          <t>http://openrosa.org/formdesigner/0B48E039-1E80-49A7-AC24-732B6E788E39</t>
        </is>
      </c>
      <c r="BC221" t="inlineStr">
        <is>
          <t>Ration et autres visites</t>
        </is>
      </c>
      <c r="BD221" t="inlineStr">
        <is>
          <t>CommCare Android, version "2.54.1"(467561). App v15929. CommCare Version 2.54.1. Build 467561, built on: 2024-10-25</t>
        </is>
      </c>
      <c r="BE221" t="inlineStr">
        <is>
          <t>commcare_8cc0a821-6123-47ba-bfc9-44547f89f64e</t>
        </is>
      </c>
      <c r="BF221" t="inlineStr">
        <is>
          <t>19.9490754 -72.8198494 -92.6 7.75</t>
        </is>
      </c>
      <c r="BG221" t="inlineStr">
        <is>
          <t>f13d8149fc6d39ebe86af18272310ff9</t>
        </is>
      </c>
      <c r="BH221" t="inlineStr">
        <is>
          <t>30258f4a77704b55a9a2714350441cbb</t>
        </is>
      </c>
      <c r="BI221" t="inlineStr">
        <is>
          <t>15246</t>
        </is>
      </c>
      <c r="BJ221" t="inlineStr">
        <is>
          <t>XFormInstance</t>
        </is>
      </c>
      <c r="BK221" t="inlineStr">
        <is>
          <t>4e27aef0d6a511ef9ce6f399dbb46855</t>
        </is>
      </c>
      <c r="BL221" t="b">
        <v>0</v>
      </c>
      <c r="BM221" t="inlineStr">
        <is>
          <t>---</t>
        </is>
      </c>
      <c r="BN221" t="inlineStr">
        <is>
          <t>200.113.214.10</t>
        </is>
      </c>
      <c r="BO221" t="inlineStr">
        <is>
          <t>King Danley Cerandieu</t>
        </is>
      </c>
    </row>
    <row r="222">
      <c r="A222" t="inlineStr">
        <is>
          <t>220</t>
        </is>
      </c>
      <c r="B222" t="inlineStr">
        <is>
          <t>ede03319-b2e1-4fb4-82f3-12239ad20799</t>
        </is>
      </c>
      <c r="C222" t="inlineStr">
        <is>
          <t>2025-01-14</t>
        </is>
      </c>
      <c r="D222" t="inlineStr">
        <is>
          <t>3</t>
        </is>
      </c>
      <c r="E222" t="inlineStr">
        <is>
          <t>---</t>
        </is>
      </c>
      <c r="F222" t="inlineStr">
        <is>
          <t>1</t>
        </is>
      </c>
      <c r="G222" t="inlineStr">
        <is>
          <t>---</t>
        </is>
      </c>
      <c r="H222" t="inlineStr">
        <is>
          <t>1</t>
        </is>
      </c>
      <c r="I222" t="inlineStr">
        <is>
          <t>1</t>
        </is>
      </c>
      <c r="J222" t="inlineStr">
        <is>
          <t>1</t>
        </is>
      </c>
      <c r="K222" t="inlineStr">
        <is>
          <t>---</t>
        </is>
      </c>
      <c r="L222" t="inlineStr">
        <is>
          <t>---</t>
        </is>
      </c>
      <c r="M222" t="inlineStr">
        <is>
          <t>---</t>
        </is>
      </c>
      <c r="N222" t="inlineStr">
        <is>
          <t>---</t>
        </is>
      </c>
      <c r="O222" t="inlineStr">
        <is>
          <t>---</t>
        </is>
      </c>
      <c r="P222" t="inlineStr">
        <is>
          <t>---</t>
        </is>
      </c>
      <c r="Q222" t="inlineStr">
        <is>
          <t>---</t>
        </is>
      </c>
      <c r="R222" t="inlineStr"/>
      <c r="S222" t="inlineStr"/>
      <c r="T222" t="inlineStr"/>
      <c r="U222">
        <f>HYPERLINK("https://www.commcarehq.org/a/caris-test/api/form_attachment/v1/ede03319-b2e1-4fb4-82f3-12239ad20799/1736887039960.jpg")</f>
        <v/>
      </c>
      <c r="V222" t="inlineStr"/>
      <c r="W222" t="inlineStr">
        <is>
          <t>18.5402406 -72.5595987 -16.66 5.14</t>
        </is>
      </c>
      <c r="X222" t="inlineStr">
        <is>
          <t>LEG/HSCL/ST00751</t>
        </is>
      </c>
      <c r="Y222" t="inlineStr">
        <is>
          <t>LEG/HSCL/ST00751</t>
        </is>
      </c>
      <c r="Z222" t="inlineStr">
        <is>
          <t>2025-01-14 20:37:47</t>
        </is>
      </c>
      <c r="AA222" t="inlineStr">
        <is>
          <t>2025-01-14 20:35:33</t>
        </is>
      </c>
      <c r="AB222" t="inlineStr">
        <is>
          <t>2toussaint</t>
        </is>
      </c>
      <c r="AC222" t="inlineStr">
        <is>
          <t>2025-01-20 13:55:39</t>
        </is>
      </c>
      <c r="AD222" s="1" t="inlineStr">
        <is>
          <t>https://www.commcarehq.org/a/caris-test/reports/form_data/ede03319-b2e1-4fb4-82f3-12239ad20799/</t>
        </is>
      </c>
      <c r="AE222" t="inlineStr">
        <is>
          <t>---</t>
        </is>
      </c>
      <c r="AF222" t="inlineStr">
        <is>
          <t>3c5a623af057e23a32ae4000_119528</t>
        </is>
      </c>
      <c r="AG222" t="inlineStr">
        <is>
          <t>OK</t>
        </is>
      </c>
      <c r="AH222" t="inlineStr">
        <is>
          <t>2025-01-14 20:37:47</t>
        </is>
      </c>
      <c r="AI222" t="inlineStr">
        <is>
          <t>bf15ded1c441caeee7b3790beacaa107</t>
        </is>
      </c>
      <c r="AJ222" t="inlineStr">
        <is>
          <t>2025-01-14</t>
        </is>
      </c>
      <c r="AK222" t="inlineStr">
        <is>
          <t>3</t>
        </is>
      </c>
      <c r="AL222" t="inlineStr">
        <is>
          <t>---</t>
        </is>
      </c>
      <c r="AM222" t="inlineStr">
        <is>
          <t>1</t>
        </is>
      </c>
      <c r="AN222" t="inlineStr">
        <is>
          <t>---</t>
        </is>
      </c>
      <c r="AO222" t="inlineStr">
        <is>
          <t>1</t>
        </is>
      </c>
      <c r="AP222" t="inlineStr">
        <is>
          <t>1</t>
        </is>
      </c>
      <c r="AQ222" t="inlineStr"/>
      <c r="AR222" t="inlineStr"/>
      <c r="AS222" t="inlineStr"/>
      <c r="AT222" t="inlineStr">
        <is>
          <t>18.5402406 -72.5595987 -16.66 5.14</t>
        </is>
      </c>
      <c r="AU222" t="inlineStr">
        <is>
          <t>---</t>
        </is>
      </c>
      <c r="AV222" t="inlineStr">
        <is>
          <t>---</t>
        </is>
      </c>
      <c r="AW222" t="inlineStr">
        <is>
          <t>---</t>
        </is>
      </c>
      <c r="AX222" t="inlineStr">
        <is>
          <t>---</t>
        </is>
      </c>
      <c r="AY222" t="inlineStr">
        <is>
          <t>---</t>
        </is>
      </c>
      <c r="AZ222" t="inlineStr">
        <is>
          <t>---</t>
        </is>
      </c>
      <c r="BA222" t="inlineStr">
        <is>
          <t>bf15ded1c441caeee7b3790beacaa107</t>
        </is>
      </c>
      <c r="BB222" t="inlineStr">
        <is>
          <t>http://openrosa.org/formdesigner/0B48E039-1E80-49A7-AC24-732B6E788E39</t>
        </is>
      </c>
      <c r="BC222" t="inlineStr">
        <is>
          <t>Ration et autres visites</t>
        </is>
      </c>
      <c r="BD222" t="inlineStr">
        <is>
          <t>CommCare Android, version "2.54.1"(467561). App v15929. CommCare Version 2.54.1. Build 467561, built on: 2024-10-25</t>
        </is>
      </c>
      <c r="BE222" t="inlineStr">
        <is>
          <t>commcare_6ba4fa04-2ee5-4472-8c22-35182b767bd8</t>
        </is>
      </c>
      <c r="BF222" t="inlineStr">
        <is>
          <t>18.5402493 -72.5595939 -16.82 6.67</t>
        </is>
      </c>
      <c r="BG222" t="inlineStr">
        <is>
          <t>f13d8149fc6d39ebe86af18272310ff9</t>
        </is>
      </c>
      <c r="BH222" t="inlineStr">
        <is>
          <t>30258f4a77704b55a9a2714350441cbb</t>
        </is>
      </c>
      <c r="BI222" t="inlineStr">
        <is>
          <t>15246</t>
        </is>
      </c>
      <c r="BJ222" t="inlineStr">
        <is>
          <t>XFormInstance</t>
        </is>
      </c>
      <c r="BK222" t="inlineStr">
        <is>
          <t>225215a2d1e811ef8830f9cccb2417e2</t>
        </is>
      </c>
      <c r="BL222" t="b">
        <v>0</v>
      </c>
      <c r="BM222" t="inlineStr">
        <is>
          <t>---</t>
        </is>
      </c>
      <c r="BN222" t="inlineStr">
        <is>
          <t>200.113.230.158</t>
        </is>
      </c>
      <c r="BO222" t="inlineStr">
        <is>
          <t>Djalie Chéry</t>
        </is>
      </c>
    </row>
    <row r="223">
      <c r="A223" t="inlineStr">
        <is>
          <t>221</t>
        </is>
      </c>
      <c r="B223" t="inlineStr">
        <is>
          <t>bf6ea573-388f-488b-94c3-bf3bd7717134</t>
        </is>
      </c>
      <c r="C223" t="inlineStr">
        <is>
          <t>2025-01-14</t>
        </is>
      </c>
      <c r="D223" t="inlineStr">
        <is>
          <t>1</t>
        </is>
      </c>
      <c r="E223" t="inlineStr">
        <is>
          <t>---</t>
        </is>
      </c>
      <c r="F223" t="inlineStr">
        <is>
          <t>1</t>
        </is>
      </c>
      <c r="G223" t="inlineStr">
        <is>
          <t>---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---</t>
        </is>
      </c>
      <c r="L223" t="inlineStr">
        <is>
          <t>---</t>
        </is>
      </c>
      <c r="M223" t="inlineStr"/>
      <c r="N223" t="inlineStr">
        <is>
          <t>---</t>
        </is>
      </c>
      <c r="O223" t="inlineStr">
        <is>
          <t>---</t>
        </is>
      </c>
      <c r="P223" t="inlineStr">
        <is>
          <t>---</t>
        </is>
      </c>
      <c r="Q223" t="inlineStr">
        <is>
          <t>---</t>
        </is>
      </c>
      <c r="R223" t="inlineStr"/>
      <c r="S223" t="inlineStr"/>
      <c r="T223" t="inlineStr"/>
      <c r="U223">
        <f>HYPERLINK("https://www.commcarehq.org/a/caris-test/api/form_attachment/v1/bf6ea573-388f-488b-94c3-bf3bd7717134/1736869783811.jpg")</f>
        <v/>
      </c>
      <c r="V223" t="inlineStr"/>
      <c r="W223" t="inlineStr">
        <is>
          <t>18.5161316 -72.6067889 8.19 6.18</t>
        </is>
      </c>
      <c r="X223" t="inlineStr">
        <is>
          <t>LEG/HSCL/ST00588</t>
        </is>
      </c>
      <c r="Y223" t="inlineStr">
        <is>
          <t>LEG/HSCL/ST00588</t>
        </is>
      </c>
      <c r="Z223" t="inlineStr">
        <is>
          <t>2025-01-14 15:50:10</t>
        </is>
      </c>
      <c r="AA223" t="inlineStr">
        <is>
          <t>2025-01-14 18:09:10</t>
        </is>
      </c>
      <c r="AB223" t="inlineStr">
        <is>
          <t>2toussaint</t>
        </is>
      </c>
      <c r="AC223" t="inlineStr">
        <is>
          <t>2025-01-20 13:55:40</t>
        </is>
      </c>
      <c r="AD223" s="1" t="inlineStr">
        <is>
          <t>https://www.commcarehq.org/a/caris-test/reports/form_data/bf6ea573-388f-488b-94c3-bf3bd7717134/</t>
        </is>
      </c>
      <c r="AE223" t="inlineStr">
        <is>
          <t>---</t>
        </is>
      </c>
      <c r="AF223" t="inlineStr">
        <is>
          <t>3c5a623af057e23a32ae4000_124104</t>
        </is>
      </c>
      <c r="AG223" t="inlineStr">
        <is>
          <t>---</t>
        </is>
      </c>
      <c r="AH223" t="inlineStr">
        <is>
          <t>2025-01-14 15:50:10</t>
        </is>
      </c>
      <c r="AI223" t="inlineStr">
        <is>
          <t>bf15ded1c441caeee7b3790beacaa107</t>
        </is>
      </c>
      <c r="AJ223" t="inlineStr">
        <is>
          <t>2025-01-14</t>
        </is>
      </c>
      <c r="AK223" t="inlineStr">
        <is>
          <t>1</t>
        </is>
      </c>
      <c r="AL223" t="inlineStr">
        <is>
          <t>---</t>
        </is>
      </c>
      <c r="AM223" t="inlineStr">
        <is>
          <t>1</t>
        </is>
      </c>
      <c r="AN223" t="inlineStr">
        <is>
          <t>---</t>
        </is>
      </c>
      <c r="AO223" t="inlineStr">
        <is>
          <t>1</t>
        </is>
      </c>
      <c r="AP223" t="inlineStr">
        <is>
          <t>1</t>
        </is>
      </c>
      <c r="AQ223" t="inlineStr"/>
      <c r="AR223" t="inlineStr"/>
      <c r="AS223" t="inlineStr"/>
      <c r="AT223" t="inlineStr">
        <is>
          <t>18.5161316 -72.6067889 8.19 6.18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inlineStr">
        <is>
          <t>---</t>
        </is>
      </c>
      <c r="BA223" t="inlineStr">
        <is>
          <t>bf15ded1c441caeee7b3790beacaa107</t>
        </is>
      </c>
      <c r="BB223" t="inlineStr">
        <is>
          <t>http://openrosa.org/formdesigner/0B48E039-1E80-49A7-AC24-732B6E788E39</t>
        </is>
      </c>
      <c r="BC223" t="inlineStr">
        <is>
          <t>Ration et autres visites</t>
        </is>
      </c>
      <c r="BD223" t="inlineStr">
        <is>
          <t>CommCare Android, version "2.54.1"(467561). App v15929. CommCare Version 2.54.1. Build 467561, built on: 2024-10-25</t>
        </is>
      </c>
      <c r="BE223" t="inlineStr">
        <is>
          <t>commcare_6ba4fa04-2ee5-4472-8c22-35182b767bd8</t>
        </is>
      </c>
      <c r="BF223" t="inlineStr">
        <is>
          <t>18.516176 -72.6067952 6.98 5.52</t>
        </is>
      </c>
      <c r="BG223" t="inlineStr">
        <is>
          <t>f13d8149fc6d39ebe86af18272310ff9</t>
        </is>
      </c>
      <c r="BH223" t="inlineStr">
        <is>
          <t>30258f4a77704b55a9a2714350441cbb</t>
        </is>
      </c>
      <c r="BI223" t="inlineStr">
        <is>
          <t>15246</t>
        </is>
      </c>
      <c r="BJ223" t="inlineStr">
        <is>
          <t>XFormInstance</t>
        </is>
      </c>
      <c r="BK223" t="inlineStr">
        <is>
          <t>225215a2d1e811ef8830f9cccb2417e2</t>
        </is>
      </c>
      <c r="BL223" t="b">
        <v>0</v>
      </c>
      <c r="BM223" t="inlineStr">
        <is>
          <t>---</t>
        </is>
      </c>
      <c r="BN223" t="inlineStr">
        <is>
          <t>200.113.230.158</t>
        </is>
      </c>
      <c r="BO223" t="inlineStr">
        <is>
          <t>Joel Jean Julien</t>
        </is>
      </c>
    </row>
    <row r="224">
      <c r="A224" t="inlineStr">
        <is>
          <t>222</t>
        </is>
      </c>
      <c r="B224" t="inlineStr">
        <is>
          <t>b0ff9b49-7e59-4015-9b07-72f10d1dce58</t>
        </is>
      </c>
      <c r="C224" t="inlineStr">
        <is>
          <t>2025-01-14</t>
        </is>
      </c>
      <c r="D224" t="inlineStr">
        <is>
          <t>4</t>
        </is>
      </c>
      <c r="E224" t="inlineStr">
        <is>
          <t>pour Charge Virale</t>
        </is>
      </c>
      <c r="F224" t="inlineStr">
        <is>
          <t>1</t>
        </is>
      </c>
      <c r="G224" t="inlineStr">
        <is>
          <t>pour CV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---</t>
        </is>
      </c>
      <c r="L224" t="inlineStr">
        <is>
          <t>---</t>
        </is>
      </c>
      <c r="M224" t="inlineStr">
        <is>
          <t>---</t>
        </is>
      </c>
      <c r="N224" t="inlineStr">
        <is>
          <t>---</t>
        </is>
      </c>
      <c r="O224" t="inlineStr">
        <is>
          <t>---</t>
        </is>
      </c>
      <c r="P224" t="inlineStr">
        <is>
          <t>---</t>
        </is>
      </c>
      <c r="Q224" t="inlineStr">
        <is>
          <t>---</t>
        </is>
      </c>
      <c r="R224" t="inlineStr"/>
      <c r="S224" t="inlineStr"/>
      <c r="T224" t="inlineStr"/>
      <c r="U224" t="inlineStr"/>
      <c r="V224" t="inlineStr"/>
      <c r="W224" t="inlineStr">
        <is>
          <t>18.540623 -72.5671323 8.19 6.99</t>
        </is>
      </c>
      <c r="X224" t="inlineStr">
        <is>
          <t>LEG/HSCL/ST00475</t>
        </is>
      </c>
      <c r="Y224" t="inlineStr">
        <is>
          <t>LEG/HSCL/ST00475</t>
        </is>
      </c>
      <c r="Z224" t="inlineStr">
        <is>
          <t>2025-01-14 18:55:08</t>
        </is>
      </c>
      <c r="AA224" t="inlineStr">
        <is>
          <t>2025-01-14 19:56:27</t>
        </is>
      </c>
      <c r="AB224" t="inlineStr">
        <is>
          <t>2toussaint</t>
        </is>
      </c>
      <c r="AC224" t="inlineStr">
        <is>
          <t>2025-01-20 13:55:40</t>
        </is>
      </c>
      <c r="AD224" s="1" t="inlineStr">
        <is>
          <t>https://www.commcarehq.org/a/caris-test/reports/form_data/b0ff9b49-7e59-4015-9b07-72f10d1dce58/</t>
        </is>
      </c>
      <c r="AE224" t="inlineStr">
        <is>
          <t>---</t>
        </is>
      </c>
      <c r="AF224" t="inlineStr">
        <is>
          <t>3c5a623af057e23a32ae4000_106509</t>
        </is>
      </c>
      <c r="AG224" t="inlineStr">
        <is>
          <t>---</t>
        </is>
      </c>
      <c r="AH224" t="inlineStr">
        <is>
          <t>2025-01-14 18:55:08</t>
        </is>
      </c>
      <c r="AI224" t="inlineStr">
        <is>
          <t>bf15ded1c441caeee7b3790beacaa107</t>
        </is>
      </c>
      <c r="AJ224" t="inlineStr">
        <is>
          <t>2025-01-14</t>
        </is>
      </c>
      <c r="AK224" t="inlineStr">
        <is>
          <t>4</t>
        </is>
      </c>
      <c r="AL224" t="inlineStr">
        <is>
          <t>pour Charge Virale</t>
        </is>
      </c>
      <c r="AM224" t="inlineStr">
        <is>
          <t>1</t>
        </is>
      </c>
      <c r="AN224" t="inlineStr">
        <is>
          <t>pour CV</t>
        </is>
      </c>
      <c r="AO224" t="inlineStr">
        <is>
          <t>1</t>
        </is>
      </c>
      <c r="AP224" t="inlineStr">
        <is>
          <t>1</t>
        </is>
      </c>
      <c r="AQ224" t="inlineStr"/>
      <c r="AR224" t="inlineStr"/>
      <c r="AS224" t="inlineStr"/>
      <c r="AT224" t="inlineStr">
        <is>
          <t>18.540623 -72.5671323 8.19 6.99</t>
        </is>
      </c>
      <c r="AU224" t="inlineStr">
        <is>
          <t>---</t>
        </is>
      </c>
      <c r="AV224" t="inlineStr">
        <is>
          <t>---</t>
        </is>
      </c>
      <c r="AW224" t="inlineStr">
        <is>
          <t>---</t>
        </is>
      </c>
      <c r="AX224" t="inlineStr">
        <is>
          <t>---</t>
        </is>
      </c>
      <c r="AY224" t="inlineStr">
        <is>
          <t>---</t>
        </is>
      </c>
      <c r="AZ224" t="inlineStr">
        <is>
          <t>---</t>
        </is>
      </c>
      <c r="BA224" t="inlineStr">
        <is>
          <t>bf15ded1c441caeee7b3790beacaa107</t>
        </is>
      </c>
      <c r="BB224" t="inlineStr">
        <is>
          <t>http://openrosa.org/formdesigner/0B48E039-1E80-49A7-AC24-732B6E788E39</t>
        </is>
      </c>
      <c r="BC224" t="inlineStr">
        <is>
          <t>Ration et autres visites</t>
        </is>
      </c>
      <c r="BD224" t="inlineStr">
        <is>
          <t>CommCare Android, version "2.54.1"(467561). App v15929. CommCare Version 2.54.1. Build 467561, built on: 2024-10-25</t>
        </is>
      </c>
      <c r="BE224" t="inlineStr">
        <is>
          <t>commcare_6ba4fa04-2ee5-4472-8c22-35182b767bd8</t>
        </is>
      </c>
      <c r="BF224" t="inlineStr">
        <is>
          <t>18.540623 -72.5671323 8.19 6.99</t>
        </is>
      </c>
      <c r="BG224" t="inlineStr">
        <is>
          <t>f13d8149fc6d39ebe86af18272310ff9</t>
        </is>
      </c>
      <c r="BH224" t="inlineStr">
        <is>
          <t>30258f4a77704b55a9a2714350441cbb</t>
        </is>
      </c>
      <c r="BI224" t="inlineStr">
        <is>
          <t>15246</t>
        </is>
      </c>
      <c r="BJ224" t="inlineStr">
        <is>
          <t>XFormInstance</t>
        </is>
      </c>
      <c r="BK224" t="inlineStr">
        <is>
          <t>225215a2d1e811ef8830f9cccb2417e2</t>
        </is>
      </c>
      <c r="BL224" t="b">
        <v>0</v>
      </c>
      <c r="BM224" t="inlineStr">
        <is>
          <t>---</t>
        </is>
      </c>
      <c r="BN224" t="inlineStr">
        <is>
          <t>200.113.230.158</t>
        </is>
      </c>
      <c r="BO224" t="inlineStr">
        <is>
          <t>Sandina Fiefie</t>
        </is>
      </c>
    </row>
    <row r="225">
      <c r="A225" t="inlineStr">
        <is>
          <t>223</t>
        </is>
      </c>
      <c r="B225" t="inlineStr">
        <is>
          <t>ff6e1106-22e7-4c43-b175-a6e513b1f857</t>
        </is>
      </c>
      <c r="C225" t="inlineStr">
        <is>
          <t>2025-01-15</t>
        </is>
      </c>
      <c r="D225" t="inlineStr">
        <is>
          <t>4</t>
        </is>
      </c>
      <c r="E225" t="inlineStr">
        <is>
          <t>pour physio Thérapie</t>
        </is>
      </c>
      <c r="F225" t="inlineStr">
        <is>
          <t>1</t>
        </is>
      </c>
      <c r="G225" t="inlineStr">
        <is>
          <t>pour physio thérapie</t>
        </is>
      </c>
      <c r="H225" t="inlineStr">
        <is>
          <t>1</t>
        </is>
      </c>
      <c r="I225" t="inlineStr">
        <is>
          <t>1</t>
        </is>
      </c>
      <c r="J225" t="inlineStr">
        <is>
          <t>1</t>
        </is>
      </c>
      <c r="K225" t="inlineStr">
        <is>
          <t>---</t>
        </is>
      </c>
      <c r="L225" t="inlineStr">
        <is>
          <t>---</t>
        </is>
      </c>
      <c r="M225" t="inlineStr">
        <is>
          <t>---</t>
        </is>
      </c>
      <c r="N225" t="inlineStr">
        <is>
          <t>---</t>
        </is>
      </c>
      <c r="O225" t="inlineStr">
        <is>
          <t>---</t>
        </is>
      </c>
      <c r="P225" t="inlineStr">
        <is>
          <t>---</t>
        </is>
      </c>
      <c r="Q225" t="inlineStr">
        <is>
          <t>---</t>
        </is>
      </c>
      <c r="R225" t="inlineStr"/>
      <c r="S225" t="inlineStr"/>
      <c r="T225" t="inlineStr"/>
      <c r="U225" t="inlineStr"/>
      <c r="V225" t="inlineStr"/>
      <c r="W225" t="inlineStr">
        <is>
          <t>18.5138876 -72.6372814 -13.78 32.84</t>
        </is>
      </c>
      <c r="X225" t="inlineStr">
        <is>
          <t>LEG/HSCL/ST01343</t>
        </is>
      </c>
      <c r="Y225" t="inlineStr">
        <is>
          <t>LEG/HSCL/ST01343</t>
        </is>
      </c>
      <c r="Z225" t="inlineStr">
        <is>
          <t>2025-01-15 13:58:50</t>
        </is>
      </c>
      <c r="AA225" t="inlineStr">
        <is>
          <t>2024-12-19 14:20:33</t>
        </is>
      </c>
      <c r="AB225" t="inlineStr">
        <is>
          <t>2toussaint</t>
        </is>
      </c>
      <c r="AC225" t="inlineStr">
        <is>
          <t>2025-01-20 13:55:42</t>
        </is>
      </c>
      <c r="AD225" s="1" t="inlineStr">
        <is>
          <t>https://www.commcarehq.org/a/caris-test/reports/form_data/ff6e1106-22e7-4c43-b175-a6e513b1f857/</t>
        </is>
      </c>
      <c r="AE225" t="inlineStr">
        <is>
          <t>---</t>
        </is>
      </c>
      <c r="AF225" t="inlineStr">
        <is>
          <t>3c5a623af057e23a32ae4000_197087</t>
        </is>
      </c>
      <c r="AG225" t="inlineStr">
        <is>
          <t>---</t>
        </is>
      </c>
      <c r="AH225" t="inlineStr">
        <is>
          <t>2025-01-15 13:58:50</t>
        </is>
      </c>
      <c r="AI225" t="inlineStr">
        <is>
          <t>bf15ded1c441caeee7b3790beacaa107</t>
        </is>
      </c>
      <c r="AJ225" t="inlineStr">
        <is>
          <t>2025-01-15</t>
        </is>
      </c>
      <c r="AK225" t="inlineStr">
        <is>
          <t>4</t>
        </is>
      </c>
      <c r="AL225" t="inlineStr">
        <is>
          <t>pour physio Thérapie</t>
        </is>
      </c>
      <c r="AM225" t="inlineStr">
        <is>
          <t>1</t>
        </is>
      </c>
      <c r="AN225" t="inlineStr">
        <is>
          <t>pour physio thérapie</t>
        </is>
      </c>
      <c r="AO225" t="inlineStr">
        <is>
          <t>1</t>
        </is>
      </c>
      <c r="AP225" t="inlineStr">
        <is>
          <t>1</t>
        </is>
      </c>
      <c r="AQ225" t="inlineStr"/>
      <c r="AR225" t="inlineStr"/>
      <c r="AS225" t="inlineStr"/>
      <c r="AT225" t="inlineStr">
        <is>
          <t>18.5138876 -72.6372814 -13.78 32.84</t>
        </is>
      </c>
      <c r="AU225" t="inlineStr">
        <is>
          <t>---</t>
        </is>
      </c>
      <c r="AV225" t="inlineStr">
        <is>
          <t>---</t>
        </is>
      </c>
      <c r="AW225" t="inlineStr">
        <is>
          <t>---</t>
        </is>
      </c>
      <c r="AX225" t="inlineStr">
        <is>
          <t>---</t>
        </is>
      </c>
      <c r="AY225" t="inlineStr">
        <is>
          <t>---</t>
        </is>
      </c>
      <c r="AZ225" t="inlineStr">
        <is>
          <t>---</t>
        </is>
      </c>
      <c r="BA225" t="inlineStr">
        <is>
          <t>bf15ded1c441caeee7b3790beacaa107</t>
        </is>
      </c>
      <c r="BB225" t="inlineStr">
        <is>
          <t>http://openrosa.org/formdesigner/0B48E039-1E80-49A7-AC24-732B6E788E39</t>
        </is>
      </c>
      <c r="BC225" t="inlineStr">
        <is>
          <t>Ration et autres visites</t>
        </is>
      </c>
      <c r="BD225" t="inlineStr">
        <is>
          <t>CommCare Android, version "2.54.1"(467561). App v15929. CommCare Version 2.54.1. Build 467561, built on: 2024-10-25</t>
        </is>
      </c>
      <c r="BE225" t="inlineStr">
        <is>
          <t>commcare_6ba4fa04-2ee5-4472-8c22-35182b767bd8</t>
        </is>
      </c>
      <c r="BF225" t="inlineStr">
        <is>
          <t>18.513884 -72.6372926 -14.8 7.72</t>
        </is>
      </c>
      <c r="BG225" t="inlineStr">
        <is>
          <t>f13d8149fc6d39ebe86af18272310ff9</t>
        </is>
      </c>
      <c r="BH225" t="inlineStr">
        <is>
          <t>30258f4a77704b55a9a2714350441cbb</t>
        </is>
      </c>
      <c r="BI225" t="inlineStr">
        <is>
          <t>15246</t>
        </is>
      </c>
      <c r="BJ225" t="inlineStr">
        <is>
          <t>XFormInstance</t>
        </is>
      </c>
      <c r="BK225" t="inlineStr">
        <is>
          <t>225215a2d1e811ef8830f9cccb2417e2</t>
        </is>
      </c>
      <c r="BL225" t="b">
        <v>0</v>
      </c>
      <c r="BM225" t="inlineStr">
        <is>
          <t>---</t>
        </is>
      </c>
      <c r="BN225" t="inlineStr">
        <is>
          <t>200.113.230.158</t>
        </is>
      </c>
      <c r="BO225" t="inlineStr">
        <is>
          <t>---</t>
        </is>
      </c>
    </row>
    <row r="226">
      <c r="A226" t="inlineStr">
        <is>
          <t>224</t>
        </is>
      </c>
      <c r="B226" t="inlineStr">
        <is>
          <t>13cdd872-896f-46ce-a860-a5f13da07ca8</t>
        </is>
      </c>
      <c r="C226" t="inlineStr">
        <is>
          <t>2025-01-14</t>
        </is>
      </c>
      <c r="D226" t="inlineStr">
        <is>
          <t>8</t>
        </is>
      </c>
      <c r="E226" t="inlineStr">
        <is>
          <t>---</t>
        </is>
      </c>
      <c r="F226" t="inlineStr">
        <is>
          <t>1</t>
        </is>
      </c>
      <c r="G226" t="inlineStr">
        <is>
          <t>---</t>
        </is>
      </c>
      <c r="H226" t="inlineStr">
        <is>
          <t>1</t>
        </is>
      </c>
      <c r="I226" t="inlineStr">
        <is>
          <t>1</t>
        </is>
      </c>
      <c r="J226" t="inlineStr">
        <is>
          <t>2</t>
        </is>
      </c>
      <c r="K226" t="inlineStr">
        <is>
          <t>---</t>
        </is>
      </c>
      <c r="L226" t="inlineStr">
        <is>
          <t>---</t>
        </is>
      </c>
      <c r="M226" t="inlineStr">
        <is>
          <t>---</t>
        </is>
      </c>
      <c r="N226" t="inlineStr">
        <is>
          <t>---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/>
      <c r="S226" t="inlineStr"/>
      <c r="T226" t="inlineStr"/>
      <c r="U226" t="inlineStr"/>
      <c r="V226" t="inlineStr"/>
      <c r="W226" t="inlineStr"/>
      <c r="X226" t="inlineStr">
        <is>
          <t>PAP/GCHO/ST07294</t>
        </is>
      </c>
      <c r="Y226" t="inlineStr">
        <is>
          <t>PAP/GCHO/ST07294</t>
        </is>
      </c>
      <c r="Z226" t="inlineStr">
        <is>
          <t>2025-01-16 23:43:45</t>
        </is>
      </c>
      <c r="AA226" t="inlineStr">
        <is>
          <t>2025-01-16 23:43:17</t>
        </is>
      </c>
      <c r="AB226" t="inlineStr">
        <is>
          <t>2nathalie</t>
        </is>
      </c>
      <c r="AC226" t="inlineStr">
        <is>
          <t>2025-01-20 15:18:25</t>
        </is>
      </c>
      <c r="AD226" s="1" t="inlineStr">
        <is>
          <t>https://www.commcarehq.org/a/caris-test/reports/form_data/13cdd872-896f-46ce-a860-a5f13da07ca8/</t>
        </is>
      </c>
      <c r="AE226" t="inlineStr">
        <is>
          <t>---</t>
        </is>
      </c>
      <c r="AF226" t="inlineStr">
        <is>
          <t>3c5a623af057e23a32ae4000_37958</t>
        </is>
      </c>
      <c r="AG226" t="inlineStr">
        <is>
          <t>---</t>
        </is>
      </c>
      <c r="AH226" t="inlineStr">
        <is>
          <t>2025-01-16 23:43:45</t>
        </is>
      </c>
      <c r="AI226" t="inlineStr">
        <is>
          <t>3c7e14bc31cb425997c89e194bb7c839</t>
        </is>
      </c>
      <c r="AJ226" t="inlineStr">
        <is>
          <t>2025-01-14</t>
        </is>
      </c>
      <c r="AK226" t="inlineStr">
        <is>
          <t>8</t>
        </is>
      </c>
      <c r="AL226" t="inlineStr">
        <is>
          <t>---</t>
        </is>
      </c>
      <c r="AM226" t="inlineStr">
        <is>
          <t>1</t>
        </is>
      </c>
      <c r="AN226" t="inlineStr">
        <is>
          <t>---</t>
        </is>
      </c>
      <c r="AO226" t="inlineStr">
        <is>
          <t>1</t>
        </is>
      </c>
      <c r="AP226" t="inlineStr">
        <is>
          <t>1</t>
        </is>
      </c>
      <c r="AQ226" t="inlineStr"/>
      <c r="AR226" t="inlineStr"/>
      <c r="AS226" t="inlineStr"/>
      <c r="AT226" t="inlineStr"/>
      <c r="AU226" t="inlineStr">
        <is>
          <t>---</t>
        </is>
      </c>
      <c r="AV226" t="inlineStr">
        <is>
          <t>---</t>
        </is>
      </c>
      <c r="AW226" t="inlineStr">
        <is>
          <t>---</t>
        </is>
      </c>
      <c r="AX226" t="inlineStr">
        <is>
          <t>---</t>
        </is>
      </c>
      <c r="AY226" t="inlineStr">
        <is>
          <t>---</t>
        </is>
      </c>
      <c r="AZ226" t="inlineStr">
        <is>
          <t>---</t>
        </is>
      </c>
      <c r="BA226" t="inlineStr">
        <is>
          <t>3c7e14bc31cb425997c89e194bb7c839</t>
        </is>
      </c>
      <c r="BB226" t="inlineStr">
        <is>
          <t>http://openrosa.org/formdesigner/0B48E039-1E80-49A7-AC24-732B6E788E39</t>
        </is>
      </c>
      <c r="BC226" t="inlineStr">
        <is>
          <t>Ration et autres visites</t>
        </is>
      </c>
      <c r="BD226" t="inlineStr">
        <is>
          <t>CommCare Android, version "2.54.1"(467561). App v15929. CommCare Version 2.54.1. Build 467561, built on: 2024-10-25</t>
        </is>
      </c>
      <c r="BE226" t="inlineStr">
        <is>
          <t>commcare_03216a9b-083b-41ac-b53f-fe4f1b36c5ed</t>
        </is>
      </c>
      <c r="BF226" t="inlineStr"/>
      <c r="BG226" t="inlineStr">
        <is>
          <t>f13d8149fc6d39ebe86af18272310ff9</t>
        </is>
      </c>
      <c r="BH226" t="inlineStr">
        <is>
          <t>30258f4a77704b55a9a2714350441cbb</t>
        </is>
      </c>
      <c r="BI226" t="inlineStr">
        <is>
          <t>15246</t>
        </is>
      </c>
      <c r="BJ226" t="inlineStr">
        <is>
          <t>XFormInstance</t>
        </is>
      </c>
      <c r="BK226" t="inlineStr">
        <is>
          <t>da8681ecd2a811efbd1d85606e6ffa00</t>
        </is>
      </c>
      <c r="BL226" t="b">
        <v>0</v>
      </c>
      <c r="BM226" t="inlineStr">
        <is>
          <t>---</t>
        </is>
      </c>
      <c r="BN226" t="inlineStr">
        <is>
          <t>200.113.214.97</t>
        </is>
      </c>
      <c r="BO226" t="inlineStr">
        <is>
          <t>Carl Roméo Lamour</t>
        </is>
      </c>
    </row>
    <row r="227">
      <c r="A227" t="inlineStr">
        <is>
          <t>225</t>
        </is>
      </c>
      <c r="B227" t="inlineStr">
        <is>
          <t>8daf66f0-25ed-4217-a9ec-72f05b17a718</t>
        </is>
      </c>
      <c r="C227" t="inlineStr">
        <is>
          <t>2025-01-14</t>
        </is>
      </c>
      <c r="D227" t="inlineStr">
        <is>
          <t>3 8</t>
        </is>
      </c>
      <c r="E227" t="inlineStr">
        <is>
          <t>---</t>
        </is>
      </c>
      <c r="F227" t="inlineStr">
        <is>
          <t>1</t>
        </is>
      </c>
      <c r="G227" t="inlineStr">
        <is>
          <t>---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---</t>
        </is>
      </c>
      <c r="L227" t="inlineStr">
        <is>
          <t>---</t>
        </is>
      </c>
      <c r="M227" t="inlineStr">
        <is>
          <t>---</t>
        </is>
      </c>
      <c r="N227" t="inlineStr">
        <is>
          <t>---</t>
        </is>
      </c>
      <c r="O227" t="inlineStr">
        <is>
          <t>---</t>
        </is>
      </c>
      <c r="P227" t="inlineStr">
        <is>
          <t>---</t>
        </is>
      </c>
      <c r="Q227" t="inlineStr">
        <is>
          <t>---</t>
        </is>
      </c>
      <c r="R227" t="inlineStr"/>
      <c r="S227" t="inlineStr"/>
      <c r="T227" t="inlineStr"/>
      <c r="U227" t="inlineStr"/>
      <c r="V227" t="inlineStr"/>
      <c r="W227" t="inlineStr"/>
      <c r="X227" t="inlineStr">
        <is>
          <t>PAP/GCHO/ST05614</t>
        </is>
      </c>
      <c r="Y227" t="inlineStr">
        <is>
          <t>PAP/GCHO/ST05614</t>
        </is>
      </c>
      <c r="Z227" t="inlineStr">
        <is>
          <t>2025-01-16 23:44:28</t>
        </is>
      </c>
      <c r="AA227" t="inlineStr">
        <is>
          <t>2025-01-16 23:44:06</t>
        </is>
      </c>
      <c r="AB227" t="inlineStr">
        <is>
          <t>2nathalie</t>
        </is>
      </c>
      <c r="AC227" t="inlineStr">
        <is>
          <t>2025-01-20 15:18:26</t>
        </is>
      </c>
      <c r="AD227" s="1" t="inlineStr">
        <is>
          <t>https://www.commcarehq.org/a/caris-test/reports/form_data/8daf66f0-25ed-4217-a9ec-72f05b17a718/</t>
        </is>
      </c>
      <c r="AE227" t="inlineStr">
        <is>
          <t>---</t>
        </is>
      </c>
      <c r="AF227" t="inlineStr">
        <is>
          <t>16a8dd323acc43b4a5cfae1e274b7c62</t>
        </is>
      </c>
      <c r="AG227" t="inlineStr">
        <is>
          <t>OK</t>
        </is>
      </c>
      <c r="AH227" t="inlineStr">
        <is>
          <t>2025-01-16 23:44:28</t>
        </is>
      </c>
      <c r="AI227" t="inlineStr">
        <is>
          <t>3c7e14bc31cb425997c89e194bb7c839</t>
        </is>
      </c>
      <c r="AJ227" t="inlineStr">
        <is>
          <t>2025-01-14</t>
        </is>
      </c>
      <c r="AK227" t="inlineStr">
        <is>
          <t>3 8</t>
        </is>
      </c>
      <c r="AL227" t="inlineStr">
        <is>
          <t>---</t>
        </is>
      </c>
      <c r="AM227" t="inlineStr">
        <is>
          <t>1</t>
        </is>
      </c>
      <c r="AN227" t="inlineStr">
        <is>
          <t>---</t>
        </is>
      </c>
      <c r="AO227" t="inlineStr">
        <is>
          <t>1</t>
        </is>
      </c>
      <c r="AP227" t="inlineStr">
        <is>
          <t>1</t>
        </is>
      </c>
      <c r="AQ227" t="inlineStr"/>
      <c r="AR227" t="inlineStr"/>
      <c r="AS227" t="inlineStr"/>
      <c r="AT227" t="inlineStr"/>
      <c r="AU227" t="inlineStr">
        <is>
          <t>---</t>
        </is>
      </c>
      <c r="AV227" t="inlineStr">
        <is>
          <t>---</t>
        </is>
      </c>
      <c r="AW227" t="inlineStr">
        <is>
          <t>---</t>
        </is>
      </c>
      <c r="AX227" t="inlineStr">
        <is>
          <t>---</t>
        </is>
      </c>
      <c r="AY227" t="inlineStr">
        <is>
          <t>---</t>
        </is>
      </c>
      <c r="AZ227" t="inlineStr">
        <is>
          <t>---</t>
        </is>
      </c>
      <c r="BA227" t="inlineStr">
        <is>
          <t>3c7e14bc31cb425997c89e194bb7c839</t>
        </is>
      </c>
      <c r="BB227" t="inlineStr">
        <is>
          <t>http://openrosa.org/formdesigner/0B48E039-1E80-49A7-AC24-732B6E788E39</t>
        </is>
      </c>
      <c r="BC227" t="inlineStr">
        <is>
          <t>Ration et autres visites</t>
        </is>
      </c>
      <c r="BD227" t="inlineStr">
        <is>
          <t>CommCare Android, version "2.54.1"(467561). App v15929. CommCare Version 2.54.1. Build 467561, built on: 2024-10-25</t>
        </is>
      </c>
      <c r="BE227" t="inlineStr">
        <is>
          <t>commcare_03216a9b-083b-41ac-b53f-fe4f1b36c5ed</t>
        </is>
      </c>
      <c r="BF227" t="inlineStr"/>
      <c r="BG227" t="inlineStr">
        <is>
          <t>f13d8149fc6d39ebe86af18272310ff9</t>
        </is>
      </c>
      <c r="BH227" t="inlineStr">
        <is>
          <t>30258f4a77704b55a9a2714350441cbb</t>
        </is>
      </c>
      <c r="BI227" t="inlineStr">
        <is>
          <t>15246</t>
        </is>
      </c>
      <c r="BJ227" t="inlineStr">
        <is>
          <t>XFormInstance</t>
        </is>
      </c>
      <c r="BK227" t="inlineStr">
        <is>
          <t>da8681ecd2a811efbd1d85606e6ffa00</t>
        </is>
      </c>
      <c r="BL227" t="b">
        <v>0</v>
      </c>
      <c r="BM227" t="inlineStr">
        <is>
          <t>---</t>
        </is>
      </c>
      <c r="BN227" t="inlineStr">
        <is>
          <t>200.113.214.97</t>
        </is>
      </c>
      <c r="BO227" t="inlineStr">
        <is>
          <t>Nekita Dorcival</t>
        </is>
      </c>
    </row>
    <row r="228">
      <c r="A228" t="inlineStr">
        <is>
          <t>226</t>
        </is>
      </c>
      <c r="B228" t="inlineStr">
        <is>
          <t>366f03e5-33c0-4bb6-9a77-1eb6fe2b67df</t>
        </is>
      </c>
      <c r="C228" t="inlineStr">
        <is>
          <t>2025-01-14</t>
        </is>
      </c>
      <c r="D228" t="inlineStr">
        <is>
          <t>8</t>
        </is>
      </c>
      <c r="E228" t="inlineStr">
        <is>
          <t>---</t>
        </is>
      </c>
      <c r="F228" t="inlineStr">
        <is>
          <t>1</t>
        </is>
      </c>
      <c r="G228" t="inlineStr">
        <is>
          <t>---</t>
        </is>
      </c>
      <c r="H228" t="inlineStr">
        <is>
          <t>1</t>
        </is>
      </c>
      <c r="I228" t="inlineStr">
        <is>
          <t>1</t>
        </is>
      </c>
      <c r="J228" t="inlineStr">
        <is>
          <t>2</t>
        </is>
      </c>
      <c r="K228" t="inlineStr">
        <is>
          <t>---</t>
        </is>
      </c>
      <c r="L228" t="inlineStr">
        <is>
          <t>---</t>
        </is>
      </c>
      <c r="M228" t="inlineStr">
        <is>
          <t>---</t>
        </is>
      </c>
      <c r="N228" t="inlineStr">
        <is>
          <t>---</t>
        </is>
      </c>
      <c r="O228" t="inlineStr">
        <is>
          <t>---</t>
        </is>
      </c>
      <c r="P228" t="inlineStr">
        <is>
          <t>---</t>
        </is>
      </c>
      <c r="Q228" t="inlineStr">
        <is>
          <t>---</t>
        </is>
      </c>
      <c r="R228" t="inlineStr"/>
      <c r="S228" t="inlineStr"/>
      <c r="T228" t="inlineStr"/>
      <c r="U228" t="inlineStr"/>
      <c r="V228" t="inlineStr"/>
      <c r="W228" t="inlineStr"/>
      <c r="X228" t="inlineStr">
        <is>
          <t>PAP/GCHO/ST05020</t>
        </is>
      </c>
      <c r="Y228" t="inlineStr">
        <is>
          <t>PAP/GCHO/ST05020</t>
        </is>
      </c>
      <c r="Z228" t="inlineStr">
        <is>
          <t>2025-01-16 23:45:17</t>
        </is>
      </c>
      <c r="AA228" t="inlineStr">
        <is>
          <t>2025-01-16 23:45:01</t>
        </is>
      </c>
      <c r="AB228" t="inlineStr">
        <is>
          <t>2nathalie</t>
        </is>
      </c>
      <c r="AC228" t="inlineStr">
        <is>
          <t>2025-01-20 15:18:27</t>
        </is>
      </c>
      <c r="AD228" s="1" t="inlineStr">
        <is>
          <t>https://www.commcarehq.org/a/caris-test/reports/form_data/366f03e5-33c0-4bb6-9a77-1eb6fe2b67df/</t>
        </is>
      </c>
      <c r="AE228" t="inlineStr">
        <is>
          <t>---</t>
        </is>
      </c>
      <c r="AF228" t="inlineStr">
        <is>
          <t>a690cc57c78548d2a28633291fafa6fe</t>
        </is>
      </c>
      <c r="AG228" t="inlineStr">
        <is>
          <t>---</t>
        </is>
      </c>
      <c r="AH228" t="inlineStr">
        <is>
          <t>2025-01-16 23:45:17</t>
        </is>
      </c>
      <c r="AI228" t="inlineStr">
        <is>
          <t>3c7e14bc31cb425997c89e194bb7c839</t>
        </is>
      </c>
      <c r="AJ228" t="inlineStr">
        <is>
          <t>2025-01-14</t>
        </is>
      </c>
      <c r="AK228" t="inlineStr">
        <is>
          <t>8</t>
        </is>
      </c>
      <c r="AL228" t="inlineStr">
        <is>
          <t>---</t>
        </is>
      </c>
      <c r="AM228" t="inlineStr">
        <is>
          <t>1</t>
        </is>
      </c>
      <c r="AN228" t="inlineStr">
        <is>
          <t>---</t>
        </is>
      </c>
      <c r="AO228" t="inlineStr">
        <is>
          <t>1</t>
        </is>
      </c>
      <c r="AP228" t="inlineStr">
        <is>
          <t>1</t>
        </is>
      </c>
      <c r="AQ228" t="inlineStr"/>
      <c r="AR228" t="inlineStr"/>
      <c r="AS228" t="inlineStr"/>
      <c r="AT228" t="inlineStr"/>
      <c r="AU228" t="inlineStr">
        <is>
          <t>---</t>
        </is>
      </c>
      <c r="AV228" t="inlineStr">
        <is>
          <t>---</t>
        </is>
      </c>
      <c r="AW228" t="inlineStr">
        <is>
          <t>---</t>
        </is>
      </c>
      <c r="AX228" t="inlineStr">
        <is>
          <t>---</t>
        </is>
      </c>
      <c r="AY228" t="inlineStr">
        <is>
          <t>---</t>
        </is>
      </c>
      <c r="AZ228" t="inlineStr">
        <is>
          <t>---</t>
        </is>
      </c>
      <c r="BA228" t="inlineStr">
        <is>
          <t>3c7e14bc31cb425997c89e194bb7c839</t>
        </is>
      </c>
      <c r="BB228" t="inlineStr">
        <is>
          <t>http://openrosa.org/formdesigner/0B48E039-1E80-49A7-AC24-732B6E788E39</t>
        </is>
      </c>
      <c r="BC228" t="inlineStr">
        <is>
          <t>Ration et autres visites</t>
        </is>
      </c>
      <c r="BD228" t="inlineStr">
        <is>
          <t>CommCare Android, version "2.54.1"(467561). App v15929. CommCare Version 2.54.1. Build 467561, built on: 2024-10-25</t>
        </is>
      </c>
      <c r="BE228" t="inlineStr">
        <is>
          <t>commcare_03216a9b-083b-41ac-b53f-fe4f1b36c5ed</t>
        </is>
      </c>
      <c r="BF228" t="inlineStr"/>
      <c r="BG228" t="inlineStr">
        <is>
          <t>f13d8149fc6d39ebe86af18272310ff9</t>
        </is>
      </c>
      <c r="BH228" t="inlineStr">
        <is>
          <t>30258f4a77704b55a9a2714350441cbb</t>
        </is>
      </c>
      <c r="BI228" t="inlineStr">
        <is>
          <t>15246</t>
        </is>
      </c>
      <c r="BJ228" t="inlineStr">
        <is>
          <t>XFormInstance</t>
        </is>
      </c>
      <c r="BK228" t="inlineStr">
        <is>
          <t>da8681ecd2a811efbd1d85606e6ffa00</t>
        </is>
      </c>
      <c r="BL228" t="b">
        <v>0</v>
      </c>
      <c r="BM228" t="inlineStr">
        <is>
          <t>---</t>
        </is>
      </c>
      <c r="BN228" t="inlineStr">
        <is>
          <t>200.113.214.97</t>
        </is>
      </c>
      <c r="BO228" t="inlineStr">
        <is>
          <t>Rogener Garcon</t>
        </is>
      </c>
    </row>
    <row r="229">
      <c r="A229" t="inlineStr">
        <is>
          <t>227</t>
        </is>
      </c>
      <c r="B229" t="inlineStr">
        <is>
          <t>7b6e921a-d185-4aa9-a839-735075c16a51</t>
        </is>
      </c>
      <c r="C229" t="inlineStr">
        <is>
          <t>2025-01-13</t>
        </is>
      </c>
      <c r="D229" t="inlineStr">
        <is>
          <t>8</t>
        </is>
      </c>
      <c r="E229" t="inlineStr">
        <is>
          <t>---</t>
        </is>
      </c>
      <c r="F229" t="inlineStr">
        <is>
          <t>1</t>
        </is>
      </c>
      <c r="G229" t="inlineStr">
        <is>
          <t>---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---</t>
        </is>
      </c>
      <c r="L229" t="inlineStr">
        <is>
          <t>---</t>
        </is>
      </c>
      <c r="M229" t="inlineStr">
        <is>
          <t>---</t>
        </is>
      </c>
      <c r="N229" t="inlineStr">
        <is>
          <t>---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PAP/GCHO/ST01663</t>
        </is>
      </c>
      <c r="Y229" t="inlineStr">
        <is>
          <t>PAP/GCHO/ST01663</t>
        </is>
      </c>
      <c r="Z229" t="inlineStr">
        <is>
          <t>2025-01-16 23:49:14</t>
        </is>
      </c>
      <c r="AA229" t="inlineStr">
        <is>
          <t>2025-01-16 23:48:48</t>
        </is>
      </c>
      <c r="AB229" t="inlineStr">
        <is>
          <t>2nathalie</t>
        </is>
      </c>
      <c r="AC229" t="inlineStr">
        <is>
          <t>2025-01-20 15:18:29</t>
        </is>
      </c>
      <c r="AD229" s="1" t="inlineStr">
        <is>
          <t>https://www.commcarehq.org/a/caris-test/reports/form_data/7b6e921a-d185-4aa9-a839-735075c16a51/</t>
        </is>
      </c>
      <c r="AE229" t="inlineStr">
        <is>
          <t>---</t>
        </is>
      </c>
      <c r="AF229" t="inlineStr">
        <is>
          <t>02aaa7c1b1b6479785b65c61647cedf9</t>
        </is>
      </c>
      <c r="AG229" t="inlineStr">
        <is>
          <t>---</t>
        </is>
      </c>
      <c r="AH229" t="inlineStr">
        <is>
          <t>2025-01-16 23:49:14</t>
        </is>
      </c>
      <c r="AI229" t="inlineStr">
        <is>
          <t>3c7e14bc31cb425997c89e194bb7c839</t>
        </is>
      </c>
      <c r="AJ229" t="inlineStr">
        <is>
          <t>2025-01-13</t>
        </is>
      </c>
      <c r="AK229" t="inlineStr">
        <is>
          <t>8</t>
        </is>
      </c>
      <c r="AL229" t="inlineStr">
        <is>
          <t>---</t>
        </is>
      </c>
      <c r="AM229" t="inlineStr">
        <is>
          <t>1</t>
        </is>
      </c>
      <c r="AN229" t="inlineStr">
        <is>
          <t>---</t>
        </is>
      </c>
      <c r="AO229" t="inlineStr">
        <is>
          <t>1</t>
        </is>
      </c>
      <c r="AP229" t="inlineStr">
        <is>
          <t>1</t>
        </is>
      </c>
      <c r="AQ229" t="inlineStr"/>
      <c r="AR229" t="inlineStr"/>
      <c r="AS229" t="inlineStr"/>
      <c r="AT229" t="inlineStr"/>
      <c r="AU229" t="inlineStr">
        <is>
          <t>---</t>
        </is>
      </c>
      <c r="AV229" t="inlineStr">
        <is>
          <t>---</t>
        </is>
      </c>
      <c r="AW229" t="inlineStr">
        <is>
          <t>---</t>
        </is>
      </c>
      <c r="AX229" t="inlineStr">
        <is>
          <t>---</t>
        </is>
      </c>
      <c r="AY229" t="inlineStr">
        <is>
          <t>---</t>
        </is>
      </c>
      <c r="AZ229" t="inlineStr">
        <is>
          <t>---</t>
        </is>
      </c>
      <c r="BA229" t="inlineStr">
        <is>
          <t>3c7e14bc31cb425997c89e194bb7c839</t>
        </is>
      </c>
      <c r="BB229" t="inlineStr">
        <is>
          <t>http://openrosa.org/formdesigner/0B48E039-1E80-49A7-AC24-732B6E788E39</t>
        </is>
      </c>
      <c r="BC229" t="inlineStr">
        <is>
          <t>Ration et autres visites</t>
        </is>
      </c>
      <c r="BD229" t="inlineStr">
        <is>
          <t>CommCare Android, version "2.54.1"(467561). App v15929. CommCare Version 2.54.1. Build 467561, built on: 2024-10-25</t>
        </is>
      </c>
      <c r="BE229" t="inlineStr">
        <is>
          <t>commcare_03216a9b-083b-41ac-b53f-fe4f1b36c5ed</t>
        </is>
      </c>
      <c r="BF229" t="inlineStr"/>
      <c r="BG229" t="inlineStr">
        <is>
          <t>f13d8149fc6d39ebe86af18272310ff9</t>
        </is>
      </c>
      <c r="BH229" t="inlineStr">
        <is>
          <t>30258f4a77704b55a9a2714350441cbb</t>
        </is>
      </c>
      <c r="BI229" t="inlineStr">
        <is>
          <t>15246</t>
        </is>
      </c>
      <c r="BJ229" t="inlineStr">
        <is>
          <t>XFormInstance</t>
        </is>
      </c>
      <c r="BK229" t="inlineStr">
        <is>
          <t>da8681ecd2a811efbd1d85606e6ffa00</t>
        </is>
      </c>
      <c r="BL229" t="b">
        <v>0</v>
      </c>
      <c r="BM229" t="inlineStr">
        <is>
          <t>---</t>
        </is>
      </c>
      <c r="BN229" t="inlineStr">
        <is>
          <t>200.113.214.97</t>
        </is>
      </c>
      <c r="BO229" t="inlineStr">
        <is>
          <t>Michael Appolon</t>
        </is>
      </c>
    </row>
    <row r="230">
      <c r="A230" t="inlineStr">
        <is>
          <t>228</t>
        </is>
      </c>
      <c r="B230" t="inlineStr">
        <is>
          <t>1d040b0b-c5d2-4caf-a40f-77db21a1bc1a</t>
        </is>
      </c>
      <c r="C230" t="inlineStr">
        <is>
          <t>2025-01-13</t>
        </is>
      </c>
      <c r="D230" t="inlineStr">
        <is>
          <t>3</t>
        </is>
      </c>
      <c r="E230" t="inlineStr">
        <is>
          <t>---</t>
        </is>
      </c>
      <c r="F230" t="inlineStr">
        <is>
          <t>1</t>
        </is>
      </c>
      <c r="G230" t="inlineStr">
        <is>
          <t>---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---</t>
        </is>
      </c>
      <c r="L230" t="inlineStr">
        <is>
          <t>---</t>
        </is>
      </c>
      <c r="M230" t="inlineStr">
        <is>
          <t>---</t>
        </is>
      </c>
      <c r="N230" t="inlineStr">
        <is>
          <t>---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/>
      <c r="S230" t="inlineStr"/>
      <c r="T230" t="inlineStr"/>
      <c r="U230" t="inlineStr"/>
      <c r="V230" t="inlineStr"/>
      <c r="W230" t="inlineStr"/>
      <c r="X230" t="inlineStr">
        <is>
          <t>PAP/GCHO/ST06590</t>
        </is>
      </c>
      <c r="Y230" t="inlineStr">
        <is>
          <t>PAP/GCHO/ST06590</t>
        </is>
      </c>
      <c r="Z230" t="inlineStr">
        <is>
          <t>2025-01-16 23:50:31</t>
        </is>
      </c>
      <c r="AA230" t="inlineStr">
        <is>
          <t>2025-01-16 23:50:15</t>
        </is>
      </c>
      <c r="AB230" t="inlineStr">
        <is>
          <t>2nathalie</t>
        </is>
      </c>
      <c r="AC230" t="inlineStr">
        <is>
          <t>2025-01-20 15:18:30</t>
        </is>
      </c>
      <c r="AD230" s="1" t="inlineStr">
        <is>
          <t>https://www.commcarehq.org/a/caris-test/reports/form_data/1d040b0b-c5d2-4caf-a40f-77db21a1bc1a/</t>
        </is>
      </c>
      <c r="AE230" t="inlineStr">
        <is>
          <t>---</t>
        </is>
      </c>
      <c r="AF230" t="inlineStr">
        <is>
          <t>3c5a623af057e23a32ae4000_24609</t>
        </is>
      </c>
      <c r="AG230" t="inlineStr">
        <is>
          <t>OK</t>
        </is>
      </c>
      <c r="AH230" t="inlineStr">
        <is>
          <t>2025-01-16 23:50:31</t>
        </is>
      </c>
      <c r="AI230" t="inlineStr">
        <is>
          <t>3c7e14bc31cb425997c89e194bb7c839</t>
        </is>
      </c>
      <c r="AJ230" t="inlineStr">
        <is>
          <t>2025-01-13</t>
        </is>
      </c>
      <c r="AK230" t="inlineStr">
        <is>
          <t>3</t>
        </is>
      </c>
      <c r="AL230" t="inlineStr">
        <is>
          <t>---</t>
        </is>
      </c>
      <c r="AM230" t="inlineStr">
        <is>
          <t>1</t>
        </is>
      </c>
      <c r="AN230" t="inlineStr">
        <is>
          <t>---</t>
        </is>
      </c>
      <c r="AO230" t="inlineStr">
        <is>
          <t>1</t>
        </is>
      </c>
      <c r="AP230" t="inlineStr">
        <is>
          <t>1</t>
        </is>
      </c>
      <c r="AQ230" t="inlineStr"/>
      <c r="AR230" t="inlineStr"/>
      <c r="AS230" t="inlineStr"/>
      <c r="AT230" t="inlineStr"/>
      <c r="AU230" t="inlineStr">
        <is>
          <t>---</t>
        </is>
      </c>
      <c r="AV230" t="inlineStr">
        <is>
          <t>---</t>
        </is>
      </c>
      <c r="AW230" t="inlineStr">
        <is>
          <t>---</t>
        </is>
      </c>
      <c r="AX230" t="inlineStr">
        <is>
          <t>---</t>
        </is>
      </c>
      <c r="AY230" t="inlineStr">
        <is>
          <t>---</t>
        </is>
      </c>
      <c r="AZ230" t="inlineStr">
        <is>
          <t>---</t>
        </is>
      </c>
      <c r="BA230" t="inlineStr">
        <is>
          <t>3c7e14bc31cb425997c89e194bb7c839</t>
        </is>
      </c>
      <c r="BB230" t="inlineStr">
        <is>
          <t>http://openrosa.org/formdesigner/0B48E039-1E80-49A7-AC24-732B6E788E39</t>
        </is>
      </c>
      <c r="BC230" t="inlineStr">
        <is>
          <t>Ration et autres visites</t>
        </is>
      </c>
      <c r="BD230" t="inlineStr">
        <is>
          <t>CommCare Android, version "2.54.1"(467561). App v15929. CommCare Version 2.54.1. Build 467561, built on: 2024-10-25</t>
        </is>
      </c>
      <c r="BE230" t="inlineStr">
        <is>
          <t>commcare_03216a9b-083b-41ac-b53f-fe4f1b36c5ed</t>
        </is>
      </c>
      <c r="BF230" t="inlineStr"/>
      <c r="BG230" t="inlineStr">
        <is>
          <t>f13d8149fc6d39ebe86af18272310ff9</t>
        </is>
      </c>
      <c r="BH230" t="inlineStr">
        <is>
          <t>30258f4a77704b55a9a2714350441cbb</t>
        </is>
      </c>
      <c r="BI230" t="inlineStr">
        <is>
          <t>15246</t>
        </is>
      </c>
      <c r="BJ230" t="inlineStr">
        <is>
          <t>XFormInstance</t>
        </is>
      </c>
      <c r="BK230" t="inlineStr">
        <is>
          <t>da8681ecd2a811efbd1d85606e6ffa00</t>
        </is>
      </c>
      <c r="BL230" t="b">
        <v>0</v>
      </c>
      <c r="BM230" t="inlineStr">
        <is>
          <t>---</t>
        </is>
      </c>
      <c r="BN230" t="inlineStr">
        <is>
          <t>200.113.214.97</t>
        </is>
      </c>
      <c r="BO230" t="inlineStr">
        <is>
          <t>Washington Justin</t>
        </is>
      </c>
    </row>
    <row r="231">
      <c r="A231" t="inlineStr">
        <is>
          <t>229</t>
        </is>
      </c>
      <c r="B231" t="inlineStr">
        <is>
          <t>98c91038-0639-4e55-b6c9-31e132f9d6c9</t>
        </is>
      </c>
      <c r="C231" t="inlineStr">
        <is>
          <t>2025-01-13</t>
        </is>
      </c>
      <c r="D231" t="inlineStr">
        <is>
          <t>3</t>
        </is>
      </c>
      <c r="E231" t="inlineStr">
        <is>
          <t>---</t>
        </is>
      </c>
      <c r="F231" t="inlineStr">
        <is>
          <t>1</t>
        </is>
      </c>
      <c r="G231" t="inlineStr">
        <is>
          <t>---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---</t>
        </is>
      </c>
      <c r="L231" t="inlineStr">
        <is>
          <t>---</t>
        </is>
      </c>
      <c r="M231" t="inlineStr">
        <is>
          <t>---</t>
        </is>
      </c>
      <c r="N231" t="inlineStr">
        <is>
          <t>---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/>
      <c r="S231" t="inlineStr"/>
      <c r="T231" t="inlineStr"/>
      <c r="U231" t="inlineStr"/>
      <c r="V231" t="inlineStr"/>
      <c r="W231" t="inlineStr"/>
      <c r="X231" t="inlineStr">
        <is>
          <t>PAP/GCHO/ST08813</t>
        </is>
      </c>
      <c r="Y231" t="inlineStr">
        <is>
          <t>PAP/GCHO/ST08813</t>
        </is>
      </c>
      <c r="Z231" t="inlineStr">
        <is>
          <t>2025-01-16 23:51:11</t>
        </is>
      </c>
      <c r="AA231" t="inlineStr">
        <is>
          <t>2025-01-16 23:50:45</t>
        </is>
      </c>
      <c r="AB231" t="inlineStr">
        <is>
          <t>2nathalie</t>
        </is>
      </c>
      <c r="AC231" t="inlineStr">
        <is>
          <t>2025-01-20 15:18:30</t>
        </is>
      </c>
      <c r="AD231" s="1" t="inlineStr">
        <is>
          <t>https://www.commcarehq.org/a/caris-test/reports/form_data/98c91038-0639-4e55-b6c9-31e132f9d6c9/</t>
        </is>
      </c>
      <c r="AE231" t="inlineStr">
        <is>
          <t>---</t>
        </is>
      </c>
      <c r="AF231" t="inlineStr">
        <is>
          <t>3c5a623af057e23a32ae4000_195445</t>
        </is>
      </c>
      <c r="AG231" t="inlineStr">
        <is>
          <t>OK</t>
        </is>
      </c>
      <c r="AH231" t="inlineStr">
        <is>
          <t>2025-01-16 23:51:11</t>
        </is>
      </c>
      <c r="AI231" t="inlineStr">
        <is>
          <t>3c7e14bc31cb425997c89e194bb7c839</t>
        </is>
      </c>
      <c r="AJ231" t="inlineStr">
        <is>
          <t>2025-01-13</t>
        </is>
      </c>
      <c r="AK231" t="inlineStr">
        <is>
          <t>3</t>
        </is>
      </c>
      <c r="AL231" t="inlineStr">
        <is>
          <t>---</t>
        </is>
      </c>
      <c r="AM231" t="inlineStr">
        <is>
          <t>1</t>
        </is>
      </c>
      <c r="AN231" t="inlineStr">
        <is>
          <t>---</t>
        </is>
      </c>
      <c r="AO231" t="inlineStr">
        <is>
          <t>1</t>
        </is>
      </c>
      <c r="AP231" t="inlineStr">
        <is>
          <t>1</t>
        </is>
      </c>
      <c r="AQ231" t="inlineStr"/>
      <c r="AR231" t="inlineStr"/>
      <c r="AS231" t="inlineStr"/>
      <c r="AT231" t="inlineStr"/>
      <c r="AU231" t="inlineStr">
        <is>
          <t>---</t>
        </is>
      </c>
      <c r="AV231" t="inlineStr">
        <is>
          <t>---</t>
        </is>
      </c>
      <c r="AW231" t="inlineStr">
        <is>
          <t>---</t>
        </is>
      </c>
      <c r="AX231" t="inlineStr">
        <is>
          <t>---</t>
        </is>
      </c>
      <c r="AY231" t="inlineStr">
        <is>
          <t>---</t>
        </is>
      </c>
      <c r="AZ231" t="inlineStr">
        <is>
          <t>---</t>
        </is>
      </c>
      <c r="BA231" t="inlineStr">
        <is>
          <t>3c7e14bc31cb425997c89e194bb7c839</t>
        </is>
      </c>
      <c r="BB231" t="inlineStr">
        <is>
          <t>http://openrosa.org/formdesigner/0B48E039-1E80-49A7-AC24-732B6E788E39</t>
        </is>
      </c>
      <c r="BC231" t="inlineStr">
        <is>
          <t>Ration et autres visites</t>
        </is>
      </c>
      <c r="BD231" t="inlineStr">
        <is>
          <t>CommCare Android, version "2.54.1"(467561). App v15929. CommCare Version 2.54.1. Build 467561, built on: 2024-10-25</t>
        </is>
      </c>
      <c r="BE231" t="inlineStr">
        <is>
          <t>commcare_03216a9b-083b-41ac-b53f-fe4f1b36c5ed</t>
        </is>
      </c>
      <c r="BF231" t="inlineStr"/>
      <c r="BG231" t="inlineStr">
        <is>
          <t>f13d8149fc6d39ebe86af18272310ff9</t>
        </is>
      </c>
      <c r="BH231" t="inlineStr">
        <is>
          <t>30258f4a77704b55a9a2714350441cbb</t>
        </is>
      </c>
      <c r="BI231" t="inlineStr">
        <is>
          <t>15246</t>
        </is>
      </c>
      <c r="BJ231" t="inlineStr">
        <is>
          <t>XFormInstance</t>
        </is>
      </c>
      <c r="BK231" t="inlineStr">
        <is>
          <t>da8681ecd2a811efbd1d85606e6ffa00</t>
        </is>
      </c>
      <c r="BL231" t="b">
        <v>0</v>
      </c>
      <c r="BM231" t="inlineStr">
        <is>
          <t>---</t>
        </is>
      </c>
      <c r="BN231" t="inlineStr">
        <is>
          <t>200.113.214.97</t>
        </is>
      </c>
      <c r="BO231" t="inlineStr">
        <is>
          <t>Fénelus Betsaida</t>
        </is>
      </c>
    </row>
    <row r="232">
      <c r="A232" t="inlineStr">
        <is>
          <t>230</t>
        </is>
      </c>
      <c r="B232" t="inlineStr">
        <is>
          <t>f81f09e4-1853-4b1b-881c-d7755ba28c9a</t>
        </is>
      </c>
      <c r="C232" t="inlineStr">
        <is>
          <t>2025-01-16</t>
        </is>
      </c>
      <c r="D232" t="inlineStr">
        <is>
          <t>3</t>
        </is>
      </c>
      <c r="E232" t="inlineStr">
        <is>
          <t>---</t>
        </is>
      </c>
      <c r="F232" t="inlineStr">
        <is>
          <t>1</t>
        </is>
      </c>
      <c r="G232" t="inlineStr">
        <is>
          <t>---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---</t>
        </is>
      </c>
      <c r="L232" t="inlineStr">
        <is>
          <t>---</t>
        </is>
      </c>
      <c r="M232" t="inlineStr">
        <is>
          <t>---</t>
        </is>
      </c>
      <c r="N232" t="inlineStr">
        <is>
          <t>---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/>
      <c r="S232" t="inlineStr"/>
      <c r="T232" t="inlineStr"/>
      <c r="U232" t="inlineStr"/>
      <c r="V232" t="inlineStr"/>
      <c r="W232" t="inlineStr"/>
      <c r="X232" t="inlineStr">
        <is>
          <t>PAP/HSFS/ST01102</t>
        </is>
      </c>
      <c r="Y232" t="inlineStr">
        <is>
          <t>PAP/HSFS/ST01102</t>
        </is>
      </c>
      <c r="Z232" t="inlineStr">
        <is>
          <t>2025-01-20 15:24:59</t>
        </is>
      </c>
      <c r="AA232" t="inlineStr">
        <is>
          <t>2025-01-20 15:24:43</t>
        </is>
      </c>
      <c r="AB232" t="inlineStr">
        <is>
          <t>2jessica</t>
        </is>
      </c>
      <c r="AC232" t="inlineStr">
        <is>
          <t>2025-01-20 15:24:59</t>
        </is>
      </c>
      <c r="AD232" s="1" t="inlineStr">
        <is>
          <t>https://www.commcarehq.org/a/caris-test/reports/form_data/f81f09e4-1853-4b1b-881c-d7755ba28c9a/</t>
        </is>
      </c>
      <c r="AE232" t="inlineStr">
        <is>
          <t>---</t>
        </is>
      </c>
      <c r="AF232" t="inlineStr">
        <is>
          <t>3c5a623af057e23a32ae4000_105965</t>
        </is>
      </c>
      <c r="AG232" t="inlineStr">
        <is>
          <t>OK</t>
        </is>
      </c>
      <c r="AH232" t="inlineStr">
        <is>
          <t>2025-01-20 15:24:59</t>
        </is>
      </c>
      <c r="AI232" t="inlineStr">
        <is>
          <t>6b7066b672544b4cabd3a14f9f012e2c</t>
        </is>
      </c>
      <c r="AJ232" t="inlineStr">
        <is>
          <t>2025-01-16</t>
        </is>
      </c>
      <c r="AK232" t="inlineStr">
        <is>
          <t>3</t>
        </is>
      </c>
      <c r="AL232" t="inlineStr">
        <is>
          <t>---</t>
        </is>
      </c>
      <c r="AM232" t="inlineStr">
        <is>
          <t>1</t>
        </is>
      </c>
      <c r="AN232" t="inlineStr">
        <is>
          <t>---</t>
        </is>
      </c>
      <c r="AO232" t="inlineStr">
        <is>
          <t>0</t>
        </is>
      </c>
      <c r="AP232" t="inlineStr">
        <is>
          <t>1</t>
        </is>
      </c>
      <c r="AQ232" t="inlineStr"/>
      <c r="AR232" t="inlineStr"/>
      <c r="AS232" t="inlineStr"/>
      <c r="AT232" t="inlineStr"/>
      <c r="AU232" t="inlineStr">
        <is>
          <t>---</t>
        </is>
      </c>
      <c r="AV232" t="inlineStr">
        <is>
          <t>---</t>
        </is>
      </c>
      <c r="AW232" t="inlineStr">
        <is>
          <t>---</t>
        </is>
      </c>
      <c r="AX232" t="inlineStr">
        <is>
          <t>---</t>
        </is>
      </c>
      <c r="AY232" t="inlineStr">
        <is>
          <t>---</t>
        </is>
      </c>
      <c r="AZ232" t="inlineStr">
        <is>
          <t>---</t>
        </is>
      </c>
      <c r="BA232" t="inlineStr">
        <is>
          <t>6b7066b672544b4cabd3a14f9f012e2c</t>
        </is>
      </c>
      <c r="BB232" t="inlineStr">
        <is>
          <t>http://openrosa.org/formdesigner/0B48E039-1E80-49A7-AC24-732B6E788E39</t>
        </is>
      </c>
      <c r="BC232" t="inlineStr">
        <is>
          <t>Ration et autres visites</t>
        </is>
      </c>
      <c r="BD232" t="inlineStr">
        <is>
          <t>CommCare Android, version "2.54.1"(467561). App v15929. CommCare Version 2.54.1. Build 467561, built on: 2024-10-25</t>
        </is>
      </c>
      <c r="BE232" t="inlineStr">
        <is>
          <t>commcare_f18d6b7a-4a28-4b1e-ba72-371ee279da9f</t>
        </is>
      </c>
      <c r="BF232" t="inlineStr"/>
      <c r="BG232" t="inlineStr">
        <is>
          <t>f13d8149fc6d39ebe86af18272310ff9</t>
        </is>
      </c>
      <c r="BH232" t="inlineStr">
        <is>
          <t>30258f4a77704b55a9a2714350441cbb</t>
        </is>
      </c>
      <c r="BI232" t="inlineStr">
        <is>
          <t>15246</t>
        </is>
      </c>
      <c r="BJ232" t="inlineStr">
        <is>
          <t>XFormInstance</t>
        </is>
      </c>
      <c r="BK232" t="inlineStr">
        <is>
          <t>2a945caad73f11efb87cf7a39a18eb0c</t>
        </is>
      </c>
      <c r="BL232" t="b">
        <v>0</v>
      </c>
      <c r="BM232" t="inlineStr">
        <is>
          <t>---</t>
        </is>
      </c>
      <c r="BN232" t="inlineStr">
        <is>
          <t>200.113.214.9</t>
        </is>
      </c>
      <c r="BO232" t="inlineStr">
        <is>
          <t>Djoulie Charles</t>
        </is>
      </c>
    </row>
    <row r="233">
      <c r="A233" t="inlineStr">
        <is>
          <t>231</t>
        </is>
      </c>
      <c r="B233" t="inlineStr">
        <is>
          <t>cea31570-b5e6-406d-aed2-ebeedf748660</t>
        </is>
      </c>
      <c r="C233" t="inlineStr">
        <is>
          <t>2025-01-16</t>
        </is>
      </c>
      <c r="D233" t="inlineStr">
        <is>
          <t>3</t>
        </is>
      </c>
      <c r="E233" t="inlineStr">
        <is>
          <t>---</t>
        </is>
      </c>
      <c r="F233" t="inlineStr">
        <is>
          <t>1</t>
        </is>
      </c>
      <c r="G233" t="inlineStr">
        <is>
          <t>---</t>
        </is>
      </c>
      <c r="H233" t="inlineStr">
        <is>
          <t>0</t>
        </is>
      </c>
      <c r="I233" t="inlineStr">
        <is>
          <t>1</t>
        </is>
      </c>
      <c r="J233" t="inlineStr">
        <is>
          <t>1</t>
        </is>
      </c>
      <c r="K233" t="inlineStr">
        <is>
          <t>---</t>
        </is>
      </c>
      <c r="L233" t="inlineStr">
        <is>
          <t>---</t>
        </is>
      </c>
      <c r="M233" t="inlineStr">
        <is>
          <t>---</t>
        </is>
      </c>
      <c r="N233" t="inlineStr">
        <is>
          <t>---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/>
      <c r="S233" t="inlineStr"/>
      <c r="T233" t="inlineStr"/>
      <c r="U233" t="inlineStr"/>
      <c r="V233" t="inlineStr"/>
      <c r="W233" t="inlineStr"/>
      <c r="X233" t="inlineStr">
        <is>
          <t>PAP/HSFS/ST01402</t>
        </is>
      </c>
      <c r="Y233" t="inlineStr">
        <is>
          <t>PAP/HSFS/ST01402</t>
        </is>
      </c>
      <c r="Z233" t="inlineStr">
        <is>
          <t>2025-01-20 15:25:34</t>
        </is>
      </c>
      <c r="AA233" t="inlineStr">
        <is>
          <t>2025-01-20 15:25:16</t>
        </is>
      </c>
      <c r="AB233" t="inlineStr">
        <is>
          <t>2jessica</t>
        </is>
      </c>
      <c r="AC233" t="inlineStr">
        <is>
          <t>2025-01-20 15:25:36</t>
        </is>
      </c>
      <c r="AD233" s="1" t="inlineStr">
        <is>
          <t>https://www.commcarehq.org/a/caris-test/reports/form_data/cea31570-b5e6-406d-aed2-ebeedf748660/</t>
        </is>
      </c>
      <c r="AE233" t="inlineStr">
        <is>
          <t>---</t>
        </is>
      </c>
      <c r="AF233" t="inlineStr">
        <is>
          <t>3c5a623af057e23a32ae4000_159071</t>
        </is>
      </c>
      <c r="AG233" t="inlineStr">
        <is>
          <t>OK</t>
        </is>
      </c>
      <c r="AH233" t="inlineStr">
        <is>
          <t>2025-01-20 15:25:34</t>
        </is>
      </c>
      <c r="AI233" t="inlineStr">
        <is>
          <t>6b7066b672544b4cabd3a14f9f012e2c</t>
        </is>
      </c>
      <c r="AJ233" t="inlineStr">
        <is>
          <t>2025-01-16</t>
        </is>
      </c>
      <c r="AK233" t="inlineStr">
        <is>
          <t>3</t>
        </is>
      </c>
      <c r="AL233" t="inlineStr">
        <is>
          <t>---</t>
        </is>
      </c>
      <c r="AM233" t="inlineStr">
        <is>
          <t>1</t>
        </is>
      </c>
      <c r="AN233" t="inlineStr">
        <is>
          <t>---</t>
        </is>
      </c>
      <c r="AO233" t="inlineStr">
        <is>
          <t>0</t>
        </is>
      </c>
      <c r="AP233" t="inlineStr">
        <is>
          <t>1</t>
        </is>
      </c>
      <c r="AQ233" t="inlineStr"/>
      <c r="AR233" t="inlineStr"/>
      <c r="AS233" t="inlineStr"/>
      <c r="AT233" t="inlineStr"/>
      <c r="AU233" t="inlineStr">
        <is>
          <t>---</t>
        </is>
      </c>
      <c r="AV233" t="inlineStr">
        <is>
          <t>---</t>
        </is>
      </c>
      <c r="AW233" t="inlineStr">
        <is>
          <t>---</t>
        </is>
      </c>
      <c r="AX233" t="inlineStr">
        <is>
          <t>---</t>
        </is>
      </c>
      <c r="AY233" t="inlineStr">
        <is>
          <t>---</t>
        </is>
      </c>
      <c r="AZ233" t="inlineStr">
        <is>
          <t>---</t>
        </is>
      </c>
      <c r="BA233" t="inlineStr">
        <is>
          <t>6b7066b672544b4cabd3a14f9f012e2c</t>
        </is>
      </c>
      <c r="BB233" t="inlineStr">
        <is>
          <t>http://openrosa.org/formdesigner/0B48E039-1E80-49A7-AC24-732B6E788E39</t>
        </is>
      </c>
      <c r="BC233" t="inlineStr">
        <is>
          <t>Ration et autres visites</t>
        </is>
      </c>
      <c r="BD233" t="inlineStr">
        <is>
          <t>CommCare Android, version "2.54.1"(467561). App v15929. CommCare Version 2.54.1. Build 467561, built on: 2024-10-25</t>
        </is>
      </c>
      <c r="BE233" t="inlineStr">
        <is>
          <t>commcare_f18d6b7a-4a28-4b1e-ba72-371ee279da9f</t>
        </is>
      </c>
      <c r="BF233" t="inlineStr"/>
      <c r="BG233" t="inlineStr">
        <is>
          <t>f13d8149fc6d39ebe86af18272310ff9</t>
        </is>
      </c>
      <c r="BH233" t="inlineStr">
        <is>
          <t>30258f4a77704b55a9a2714350441cbb</t>
        </is>
      </c>
      <c r="BI233" t="inlineStr">
        <is>
          <t>15246</t>
        </is>
      </c>
      <c r="BJ233" t="inlineStr">
        <is>
          <t>XFormInstance</t>
        </is>
      </c>
      <c r="BK233" t="inlineStr">
        <is>
          <t>2a945caad73f11efb87cf7a39a18eb0c</t>
        </is>
      </c>
      <c r="BL233" t="b">
        <v>0</v>
      </c>
      <c r="BM233" t="inlineStr">
        <is>
          <t>---</t>
        </is>
      </c>
      <c r="BN233" t="inlineStr">
        <is>
          <t>200.113.214.9</t>
        </is>
      </c>
      <c r="BO233" t="inlineStr">
        <is>
          <t>Ernest Suxana</t>
        </is>
      </c>
    </row>
    <row r="234">
      <c r="A234" t="inlineStr">
        <is>
          <t>232</t>
        </is>
      </c>
      <c r="B234" t="inlineStr">
        <is>
          <t>8b618aba-0676-4665-8e8e-552ce9e806a6</t>
        </is>
      </c>
      <c r="C234" t="inlineStr">
        <is>
          <t>2025-01-16</t>
        </is>
      </c>
      <c r="D234" t="inlineStr">
        <is>
          <t>3</t>
        </is>
      </c>
      <c r="E234" t="inlineStr">
        <is>
          <t>---</t>
        </is>
      </c>
      <c r="F234" t="inlineStr">
        <is>
          <t>1</t>
        </is>
      </c>
      <c r="G234" t="inlineStr">
        <is>
          <t>---</t>
        </is>
      </c>
      <c r="H234" t="inlineStr">
        <is>
          <t>0</t>
        </is>
      </c>
      <c r="I234" t="inlineStr">
        <is>
          <t>1</t>
        </is>
      </c>
      <c r="J234" t="inlineStr">
        <is>
          <t>1</t>
        </is>
      </c>
      <c r="K234" t="inlineStr">
        <is>
          <t>---</t>
        </is>
      </c>
      <c r="L234" t="inlineStr">
        <is>
          <t>---</t>
        </is>
      </c>
      <c r="M234" t="inlineStr">
        <is>
          <t>---</t>
        </is>
      </c>
      <c r="N234" t="inlineStr">
        <is>
          <t>---</t>
        </is>
      </c>
      <c r="O234" t="inlineStr">
        <is>
          <t>---</t>
        </is>
      </c>
      <c r="P234" t="inlineStr">
        <is>
          <t>---</t>
        </is>
      </c>
      <c r="Q234" t="inlineStr">
        <is>
          <t>---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PAP/HSFS/ST02410</t>
        </is>
      </c>
      <c r="Y234" t="inlineStr">
        <is>
          <t>PAP/HSFS/ST02410</t>
        </is>
      </c>
      <c r="Z234" t="inlineStr">
        <is>
          <t>2025-01-20 15:26:14</t>
        </is>
      </c>
      <c r="AA234" t="inlineStr">
        <is>
          <t>2025-01-20 15:25:53</t>
        </is>
      </c>
      <c r="AB234" t="inlineStr">
        <is>
          <t>2jessica</t>
        </is>
      </c>
      <c r="AC234" t="inlineStr">
        <is>
          <t>2025-01-20 15:26:14</t>
        </is>
      </c>
      <c r="AD234" s="1" t="inlineStr">
        <is>
          <t>https://www.commcarehq.org/a/caris-test/reports/form_data/8b618aba-0676-4665-8e8e-552ce9e806a6/</t>
        </is>
      </c>
      <c r="AE234" t="inlineStr">
        <is>
          <t>---</t>
        </is>
      </c>
      <c r="AF234" t="inlineStr">
        <is>
          <t>3c5a623af057e23a32ae4000_176774</t>
        </is>
      </c>
      <c r="AG234" t="inlineStr">
        <is>
          <t>OK</t>
        </is>
      </c>
      <c r="AH234" t="inlineStr">
        <is>
          <t>2025-01-20 15:26:14</t>
        </is>
      </c>
      <c r="AI234" t="inlineStr">
        <is>
          <t>6b7066b672544b4cabd3a14f9f012e2c</t>
        </is>
      </c>
      <c r="AJ234" t="inlineStr">
        <is>
          <t>2025-01-16</t>
        </is>
      </c>
      <c r="AK234" t="inlineStr">
        <is>
          <t>3</t>
        </is>
      </c>
      <c r="AL234" t="inlineStr">
        <is>
          <t>---</t>
        </is>
      </c>
      <c r="AM234" t="inlineStr">
        <is>
          <t>1</t>
        </is>
      </c>
      <c r="AN234" t="inlineStr">
        <is>
          <t>---</t>
        </is>
      </c>
      <c r="AO234" t="inlineStr">
        <is>
          <t>0</t>
        </is>
      </c>
      <c r="AP234" t="inlineStr">
        <is>
          <t>1</t>
        </is>
      </c>
      <c r="AQ234" t="inlineStr"/>
      <c r="AR234" t="inlineStr"/>
      <c r="AS234" t="inlineStr"/>
      <c r="AT234" t="inlineStr"/>
      <c r="AU234" t="inlineStr">
        <is>
          <t>---</t>
        </is>
      </c>
      <c r="AV234" t="inlineStr">
        <is>
          <t>---</t>
        </is>
      </c>
      <c r="AW234" t="inlineStr">
        <is>
          <t>---</t>
        </is>
      </c>
      <c r="AX234" t="inlineStr">
        <is>
          <t>---</t>
        </is>
      </c>
      <c r="AY234" t="inlineStr">
        <is>
          <t>---</t>
        </is>
      </c>
      <c r="AZ234" t="inlineStr">
        <is>
          <t>---</t>
        </is>
      </c>
      <c r="BA234" t="inlineStr">
        <is>
          <t>6b7066b672544b4cabd3a14f9f012e2c</t>
        </is>
      </c>
      <c r="BB234" t="inlineStr">
        <is>
          <t>http://openrosa.org/formdesigner/0B48E039-1E80-49A7-AC24-732B6E788E39</t>
        </is>
      </c>
      <c r="BC234" t="inlineStr">
        <is>
          <t>Ration et autres visites</t>
        </is>
      </c>
      <c r="BD234" t="inlineStr">
        <is>
          <t>CommCare Android, version "2.54.1"(467561). App v15929. CommCare Version 2.54.1. Build 467561, built on: 2024-10-25</t>
        </is>
      </c>
      <c r="BE234" t="inlineStr">
        <is>
          <t>commcare_f18d6b7a-4a28-4b1e-ba72-371ee279da9f</t>
        </is>
      </c>
      <c r="BF234" t="inlineStr"/>
      <c r="BG234" t="inlineStr">
        <is>
          <t>f13d8149fc6d39ebe86af18272310ff9</t>
        </is>
      </c>
      <c r="BH234" t="inlineStr">
        <is>
          <t>30258f4a77704b55a9a2714350441cbb</t>
        </is>
      </c>
      <c r="BI234" t="inlineStr">
        <is>
          <t>15246</t>
        </is>
      </c>
      <c r="BJ234" t="inlineStr">
        <is>
          <t>XFormInstance</t>
        </is>
      </c>
      <c r="BK234" t="inlineStr">
        <is>
          <t>2a945caad73f11efb87cf7a39a18eb0c</t>
        </is>
      </c>
      <c r="BL234" t="b">
        <v>0</v>
      </c>
      <c r="BM234" t="inlineStr">
        <is>
          <t>---</t>
        </is>
      </c>
      <c r="BN234" t="inlineStr">
        <is>
          <t>200.113.214.9</t>
        </is>
      </c>
      <c r="BO234" t="inlineStr">
        <is>
          <t>Jeff Dorval</t>
        </is>
      </c>
    </row>
    <row r="235">
      <c r="A235" t="inlineStr">
        <is>
          <t>233</t>
        </is>
      </c>
      <c r="B235" t="inlineStr">
        <is>
          <t>b9b4b2f1-a275-42c9-9d4d-755b6b111ddb</t>
        </is>
      </c>
      <c r="C235" t="inlineStr">
        <is>
          <t>2025-01-14</t>
        </is>
      </c>
      <c r="D235" t="inlineStr">
        <is>
          <t>3</t>
        </is>
      </c>
      <c r="E235" t="inlineStr">
        <is>
          <t>---</t>
        </is>
      </c>
      <c r="F235" t="inlineStr">
        <is>
          <t>1</t>
        </is>
      </c>
      <c r="G235" t="inlineStr">
        <is>
          <t>---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---</t>
        </is>
      </c>
      <c r="L235" t="inlineStr">
        <is>
          <t>---</t>
        </is>
      </c>
      <c r="M235" t="inlineStr">
        <is>
          <t>---</t>
        </is>
      </c>
      <c r="N235" t="inlineStr">
        <is>
          <t>---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/>
      <c r="S235" t="inlineStr"/>
      <c r="T235" t="inlineStr"/>
      <c r="U235" t="inlineStr"/>
      <c r="V235" t="inlineStr"/>
      <c r="W235" t="inlineStr"/>
      <c r="X235" t="inlineStr">
        <is>
          <t>PDP/CMEB/ST04405</t>
        </is>
      </c>
      <c r="Y235" t="inlineStr">
        <is>
          <t>PDP/CMEB/ST04405</t>
        </is>
      </c>
      <c r="Z235" t="inlineStr">
        <is>
          <t>2025-01-14 15:02:54</t>
        </is>
      </c>
      <c r="AA235" t="inlineStr">
        <is>
          <t>2025-01-14 15:02:47</t>
        </is>
      </c>
      <c r="AB235" t="inlineStr">
        <is>
          <t>5edeline</t>
        </is>
      </c>
      <c r="AC235" t="inlineStr">
        <is>
          <t>2025-01-20 16:03:21</t>
        </is>
      </c>
      <c r="AD235" s="1" t="inlineStr">
        <is>
          <t>https://www.commcarehq.org/a/caris-test/reports/form_data/b9b4b2f1-a275-42c9-9d4d-755b6b111ddb/</t>
        </is>
      </c>
      <c r="AE235" t="inlineStr">
        <is>
          <t>---</t>
        </is>
      </c>
      <c r="AF235" t="inlineStr">
        <is>
          <t>3c5a623af057e23a32ae4000_40110</t>
        </is>
      </c>
      <c r="AG235" t="inlineStr">
        <is>
          <t>OK</t>
        </is>
      </c>
      <c r="AH235" t="inlineStr">
        <is>
          <t>2025-01-14 15:02:54</t>
        </is>
      </c>
      <c r="AI235" t="inlineStr">
        <is>
          <t>49c83a0dcc274f1a85f9433f3309532d</t>
        </is>
      </c>
      <c r="AJ235" t="inlineStr">
        <is>
          <t>2025-01-14</t>
        </is>
      </c>
      <c r="AK235" t="inlineStr">
        <is>
          <t>3</t>
        </is>
      </c>
      <c r="AL235" t="inlineStr">
        <is>
          <t>---</t>
        </is>
      </c>
      <c r="AM235" t="inlineStr">
        <is>
          <t>1</t>
        </is>
      </c>
      <c r="AN235" t="inlineStr">
        <is>
          <t>---</t>
        </is>
      </c>
      <c r="AO235" t="inlineStr">
        <is>
          <t>1</t>
        </is>
      </c>
      <c r="AP235" t="inlineStr">
        <is>
          <t>1</t>
        </is>
      </c>
      <c r="AQ235" t="inlineStr"/>
      <c r="AR235" t="inlineStr"/>
      <c r="AS235" t="inlineStr"/>
      <c r="AT235" t="inlineStr"/>
      <c r="AU235" t="inlineStr">
        <is>
          <t>---</t>
        </is>
      </c>
      <c r="AV235" t="inlineStr">
        <is>
          <t>---</t>
        </is>
      </c>
      <c r="AW235" t="inlineStr">
        <is>
          <t>---</t>
        </is>
      </c>
      <c r="AX235" t="inlineStr">
        <is>
          <t>---</t>
        </is>
      </c>
      <c r="AY235" t="inlineStr">
        <is>
          <t>---</t>
        </is>
      </c>
      <c r="AZ235" t="inlineStr">
        <is>
          <t>---</t>
        </is>
      </c>
      <c r="BA235" t="inlineStr">
        <is>
          <t>49c83a0dcc274f1a85f9433f3309532d</t>
        </is>
      </c>
      <c r="BB235" t="inlineStr">
        <is>
          <t>http://openrosa.org/formdesigner/0B48E039-1E80-49A7-AC24-732B6E788E39</t>
        </is>
      </c>
      <c r="BC235" t="inlineStr">
        <is>
          <t>Ration et autres visites</t>
        </is>
      </c>
      <c r="BD235" t="inlineStr">
        <is>
          <t>CommCare Android, version "2.54.1"(467561). App v15929. CommCare Version 2.54.1. Build 467561, built on: 2024-10-25</t>
        </is>
      </c>
      <c r="BE235" t="inlineStr">
        <is>
          <t>commcare_f5c01cb3-ad69-46f7-81c0-4740896f4262</t>
        </is>
      </c>
      <c r="BF235" t="inlineStr">
        <is>
          <t>19.9441566 -72.775821 -10.0 20.0</t>
        </is>
      </c>
      <c r="BG235" t="inlineStr">
        <is>
          <t>f13d8149fc6d39ebe86af18272310ff9</t>
        </is>
      </c>
      <c r="BH235" t="inlineStr">
        <is>
          <t>30258f4a77704b55a9a2714350441cbb</t>
        </is>
      </c>
      <c r="BI235" t="inlineStr">
        <is>
          <t>15246</t>
        </is>
      </c>
      <c r="BJ235" t="inlineStr">
        <is>
          <t>XFormInstance</t>
        </is>
      </c>
      <c r="BK235" t="inlineStr">
        <is>
          <t>47d5479ad74711efbd6d85606e6ffa00</t>
        </is>
      </c>
      <c r="BL235" t="b">
        <v>0</v>
      </c>
      <c r="BM235" t="inlineStr">
        <is>
          <t>---</t>
        </is>
      </c>
      <c r="BN235" t="inlineStr">
        <is>
          <t>190.115.171.103</t>
        </is>
      </c>
      <c r="BO235" t="inlineStr">
        <is>
          <t>Tabensky Dumas</t>
        </is>
      </c>
    </row>
    <row r="236">
      <c r="A236" t="inlineStr">
        <is>
          <t>234</t>
        </is>
      </c>
      <c r="B236" t="inlineStr">
        <is>
          <t>b0675c5d-7482-4521-897b-9b2bf1737df0</t>
        </is>
      </c>
      <c r="C236" t="inlineStr">
        <is>
          <t>2025-01-14</t>
        </is>
      </c>
      <c r="D236" t="inlineStr">
        <is>
          <t>3</t>
        </is>
      </c>
      <c r="E236" t="inlineStr">
        <is>
          <t>---</t>
        </is>
      </c>
      <c r="F236" t="inlineStr">
        <is>
          <t>1</t>
        </is>
      </c>
      <c r="G236" t="inlineStr">
        <is>
          <t>---</t>
        </is>
      </c>
      <c r="H236" t="inlineStr">
        <is>
          <t>1</t>
        </is>
      </c>
      <c r="I236" t="inlineStr">
        <is>
          <t>1</t>
        </is>
      </c>
      <c r="J236" t="inlineStr">
        <is>
          <t>2</t>
        </is>
      </c>
      <c r="K236" t="inlineStr">
        <is>
          <t>---</t>
        </is>
      </c>
      <c r="L236" t="inlineStr">
        <is>
          <t>---</t>
        </is>
      </c>
      <c r="M236" t="inlineStr">
        <is>
          <t>---</t>
        </is>
      </c>
      <c r="N236" t="inlineStr">
        <is>
          <t>---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/>
      <c r="S236" t="inlineStr"/>
      <c r="T236" t="inlineStr"/>
      <c r="U236" t="inlineStr"/>
      <c r="V236" t="inlineStr"/>
      <c r="W236" t="inlineStr"/>
      <c r="X236" t="inlineStr">
        <is>
          <t>PDP/CMEB/00390</t>
        </is>
      </c>
      <c r="Y236" t="inlineStr">
        <is>
          <t>PDP/CMEB/00390</t>
        </is>
      </c>
      <c r="Z236" t="inlineStr">
        <is>
          <t>2025-01-14 15:03:12</t>
        </is>
      </c>
      <c r="AA236" t="inlineStr">
        <is>
          <t>2025-01-14 15:03:04</t>
        </is>
      </c>
      <c r="AB236" t="inlineStr">
        <is>
          <t>5edeline</t>
        </is>
      </c>
      <c r="AC236" t="inlineStr">
        <is>
          <t>2025-01-20 16:03:39</t>
        </is>
      </c>
      <c r="AD236" s="1" t="inlineStr">
        <is>
          <t>https://www.commcarehq.org/a/caris-test/reports/form_data/b0675c5d-7482-4521-897b-9b2bf1737df0/</t>
        </is>
      </c>
      <c r="AE236" t="inlineStr">
        <is>
          <t>---</t>
        </is>
      </c>
      <c r="AF236" t="inlineStr">
        <is>
          <t>499868380b27483b901a58bc058ff9fc</t>
        </is>
      </c>
      <c r="AG236" t="inlineStr">
        <is>
          <t>OK</t>
        </is>
      </c>
      <c r="AH236" t="inlineStr">
        <is>
          <t>2025-01-14 15:03:12</t>
        </is>
      </c>
      <c r="AI236" t="inlineStr">
        <is>
          <t>49c83a0dcc274f1a85f9433f3309532d</t>
        </is>
      </c>
      <c r="AJ236" t="inlineStr">
        <is>
          <t>2025-01-14</t>
        </is>
      </c>
      <c r="AK236" t="inlineStr">
        <is>
          <t>3</t>
        </is>
      </c>
      <c r="AL236" t="inlineStr">
        <is>
          <t>---</t>
        </is>
      </c>
      <c r="AM236" t="inlineStr">
        <is>
          <t>1</t>
        </is>
      </c>
      <c r="AN236" t="inlineStr">
        <is>
          <t>---</t>
        </is>
      </c>
      <c r="AO236" t="inlineStr">
        <is>
          <t>1</t>
        </is>
      </c>
      <c r="AP236" t="inlineStr">
        <is>
          <t>1</t>
        </is>
      </c>
      <c r="AQ236" t="inlineStr"/>
      <c r="AR236" t="inlineStr"/>
      <c r="AS236" t="inlineStr"/>
      <c r="AT236" t="inlineStr"/>
      <c r="AU236" t="inlineStr">
        <is>
          <t>---</t>
        </is>
      </c>
      <c r="AV236" t="inlineStr">
        <is>
          <t>---</t>
        </is>
      </c>
      <c r="AW236" t="inlineStr">
        <is>
          <t>---</t>
        </is>
      </c>
      <c r="AX236" t="inlineStr">
        <is>
          <t>---</t>
        </is>
      </c>
      <c r="AY236" t="inlineStr">
        <is>
          <t>---</t>
        </is>
      </c>
      <c r="AZ236" t="inlineStr">
        <is>
          <t>---</t>
        </is>
      </c>
      <c r="BA236" t="inlineStr">
        <is>
          <t>49c83a0dcc274f1a85f9433f3309532d</t>
        </is>
      </c>
      <c r="BB236" t="inlineStr">
        <is>
          <t>http://openrosa.org/formdesigner/0B48E039-1E80-49A7-AC24-732B6E788E39</t>
        </is>
      </c>
      <c r="BC236" t="inlineStr">
        <is>
          <t>Ration et autres visites</t>
        </is>
      </c>
      <c r="BD236" t="inlineStr">
        <is>
          <t>CommCare Android, version "2.54.1"(467561). App v15929. CommCare Version 2.54.1. Build 467561, built on: 2024-10-25</t>
        </is>
      </c>
      <c r="BE236" t="inlineStr">
        <is>
          <t>commcare_f5c01cb3-ad69-46f7-81c0-4740896f4262</t>
        </is>
      </c>
      <c r="BF236" t="inlineStr">
        <is>
          <t>19.9441574 -72.7758187 -10.31 20.0</t>
        </is>
      </c>
      <c r="BG236" t="inlineStr">
        <is>
          <t>f13d8149fc6d39ebe86af18272310ff9</t>
        </is>
      </c>
      <c r="BH236" t="inlineStr">
        <is>
          <t>30258f4a77704b55a9a2714350441cbb</t>
        </is>
      </c>
      <c r="BI236" t="inlineStr">
        <is>
          <t>15246</t>
        </is>
      </c>
      <c r="BJ236" t="inlineStr">
        <is>
          <t>XFormInstance</t>
        </is>
      </c>
      <c r="BK236" t="inlineStr">
        <is>
          <t>47d5479ad74711efbd6d85606e6ffa00</t>
        </is>
      </c>
      <c r="BL236" t="b">
        <v>0</v>
      </c>
      <c r="BM236" t="inlineStr">
        <is>
          <t>---</t>
        </is>
      </c>
      <c r="BN236" t="inlineStr">
        <is>
          <t>190.115.171.103</t>
        </is>
      </c>
      <c r="BO236" t="inlineStr">
        <is>
          <t>Anide Blanc</t>
        </is>
      </c>
    </row>
    <row r="237">
      <c r="A237" t="inlineStr">
        <is>
          <t>235</t>
        </is>
      </c>
      <c r="B237" t="inlineStr">
        <is>
          <t>1c705b71-d29f-4cd8-a96b-c623e7e9465e</t>
        </is>
      </c>
      <c r="C237" t="inlineStr">
        <is>
          <t>2025-01-17</t>
        </is>
      </c>
      <c r="D237" t="inlineStr">
        <is>
          <t>3</t>
        </is>
      </c>
      <c r="E237" t="inlineStr">
        <is>
          <t>---</t>
        </is>
      </c>
      <c r="F237" t="inlineStr">
        <is>
          <t>1</t>
        </is>
      </c>
      <c r="G237" t="inlineStr">
        <is>
          <t>---</t>
        </is>
      </c>
      <c r="H237" t="inlineStr">
        <is>
          <t>1</t>
        </is>
      </c>
      <c r="I237" t="inlineStr">
        <is>
          <t>1</t>
        </is>
      </c>
      <c r="J237" t="inlineStr">
        <is>
          <t>2</t>
        </is>
      </c>
      <c r="K237" t="inlineStr">
        <is>
          <t>---</t>
        </is>
      </c>
      <c r="L237" t="inlineStr">
        <is>
          <t>---</t>
        </is>
      </c>
      <c r="M237" t="inlineStr">
        <is>
          <t>---</t>
        </is>
      </c>
      <c r="N237" t="inlineStr">
        <is>
          <t>---</t>
        </is>
      </c>
      <c r="O237" t="inlineStr">
        <is>
          <t>---</t>
        </is>
      </c>
      <c r="P237" t="inlineStr">
        <is>
          <t>---</t>
        </is>
      </c>
      <c r="Q237" t="inlineStr">
        <is>
          <t>---</t>
        </is>
      </c>
      <c r="R237" t="inlineStr"/>
      <c r="S237" t="inlineStr"/>
      <c r="T237" t="inlineStr"/>
      <c r="U237" t="inlineStr"/>
      <c r="V237" t="inlineStr"/>
      <c r="W237" t="inlineStr"/>
      <c r="X237" t="inlineStr">
        <is>
          <t>PDP/CMEB/ST03267</t>
        </is>
      </c>
      <c r="Y237" t="inlineStr">
        <is>
          <t>PDP/CMEB/ST03267</t>
        </is>
      </c>
      <c r="Z237" t="inlineStr">
        <is>
          <t>2025-01-17 15:04:00</t>
        </is>
      </c>
      <c r="AA237" t="inlineStr">
        <is>
          <t>2025-01-17 15:03:50</t>
        </is>
      </c>
      <c r="AB237" t="inlineStr">
        <is>
          <t>5edeline</t>
        </is>
      </c>
      <c r="AC237" t="inlineStr">
        <is>
          <t>2025-01-20 16:04:27</t>
        </is>
      </c>
      <c r="AD237" s="1" t="inlineStr">
        <is>
          <t>https://www.commcarehq.org/a/caris-test/reports/form_data/1c705b71-d29f-4cd8-a96b-c623e7e9465e/</t>
        </is>
      </c>
      <c r="AE237" t="inlineStr">
        <is>
          <t>---</t>
        </is>
      </c>
      <c r="AF237" t="inlineStr">
        <is>
          <t>716feebde7074d13bd9abfca1dbff463</t>
        </is>
      </c>
      <c r="AG237" t="inlineStr">
        <is>
          <t>OK</t>
        </is>
      </c>
      <c r="AH237" t="inlineStr">
        <is>
          <t>2025-01-17 15:04:00</t>
        </is>
      </c>
      <c r="AI237" t="inlineStr">
        <is>
          <t>49c83a0dcc274f1a85f9433f3309532d</t>
        </is>
      </c>
      <c r="AJ237" t="inlineStr">
        <is>
          <t>2025-01-17</t>
        </is>
      </c>
      <c r="AK237" t="inlineStr">
        <is>
          <t>3</t>
        </is>
      </c>
      <c r="AL237" t="inlineStr">
        <is>
          <t>---</t>
        </is>
      </c>
      <c r="AM237" t="inlineStr">
        <is>
          <t>1</t>
        </is>
      </c>
      <c r="AN237" t="inlineStr">
        <is>
          <t>---</t>
        </is>
      </c>
      <c r="AO237" t="inlineStr">
        <is>
          <t>1</t>
        </is>
      </c>
      <c r="AP237" t="inlineStr">
        <is>
          <t>1</t>
        </is>
      </c>
      <c r="AQ237" t="inlineStr"/>
      <c r="AR237" t="inlineStr"/>
      <c r="AS237" t="inlineStr"/>
      <c r="AT237" t="inlineStr"/>
      <c r="AU237" t="inlineStr">
        <is>
          <t>---</t>
        </is>
      </c>
      <c r="AV237" t="inlineStr">
        <is>
          <t>---</t>
        </is>
      </c>
      <c r="AW237" t="inlineStr">
        <is>
          <t>---</t>
        </is>
      </c>
      <c r="AX237" t="inlineStr">
        <is>
          <t>---</t>
        </is>
      </c>
      <c r="AY237" t="inlineStr">
        <is>
          <t>---</t>
        </is>
      </c>
      <c r="AZ237" t="inlineStr">
        <is>
          <t>---</t>
        </is>
      </c>
      <c r="BA237" t="inlineStr">
        <is>
          <t>49c83a0dcc274f1a85f9433f3309532d</t>
        </is>
      </c>
      <c r="BB237" t="inlineStr">
        <is>
          <t>http://openrosa.org/formdesigner/0B48E039-1E80-49A7-AC24-732B6E788E39</t>
        </is>
      </c>
      <c r="BC237" t="inlineStr">
        <is>
          <t>Ration et autres visites</t>
        </is>
      </c>
      <c r="BD237" t="inlineStr">
        <is>
          <t>CommCare Android, version "2.54.1"(467561). App v15929. CommCare Version 2.54.1. Build 467561, built on: 2024-10-25</t>
        </is>
      </c>
      <c r="BE237" t="inlineStr">
        <is>
          <t>commcare_f5c01cb3-ad69-46f7-81c0-4740896f4262</t>
        </is>
      </c>
      <c r="BF237" t="inlineStr">
        <is>
          <t>19.9441523 -72.7758212 -10.31 20.0</t>
        </is>
      </c>
      <c r="BG237" t="inlineStr">
        <is>
          <t>f13d8149fc6d39ebe86af18272310ff9</t>
        </is>
      </c>
      <c r="BH237" t="inlineStr">
        <is>
          <t>30258f4a77704b55a9a2714350441cbb</t>
        </is>
      </c>
      <c r="BI237" t="inlineStr">
        <is>
          <t>15246</t>
        </is>
      </c>
      <c r="BJ237" t="inlineStr">
        <is>
          <t>XFormInstance</t>
        </is>
      </c>
      <c r="BK237" t="inlineStr">
        <is>
          <t>47d5479ad74711efbd6d85606e6ffa00</t>
        </is>
      </c>
      <c r="BL237" t="b">
        <v>0</v>
      </c>
      <c r="BM237" t="inlineStr">
        <is>
          <t>---</t>
        </is>
      </c>
      <c r="BN237" t="inlineStr">
        <is>
          <t>190.115.171.103</t>
        </is>
      </c>
      <c r="BO237" t="inlineStr">
        <is>
          <t>Samantha Fénélus</t>
        </is>
      </c>
    </row>
    <row r="238">
      <c r="A238" t="inlineStr">
        <is>
          <t>236</t>
        </is>
      </c>
      <c r="B238" t="inlineStr">
        <is>
          <t>2ee8a7cf-770c-403f-8297-16779bc5c5bb</t>
        </is>
      </c>
      <c r="C238" t="inlineStr">
        <is>
          <t>2025-01-17</t>
        </is>
      </c>
      <c r="D238" t="inlineStr">
        <is>
          <t>3</t>
        </is>
      </c>
      <c r="E238" t="inlineStr">
        <is>
          <t>---</t>
        </is>
      </c>
      <c r="F238" t="inlineStr">
        <is>
          <t>1</t>
        </is>
      </c>
      <c r="G238" t="inlineStr">
        <is>
          <t>---</t>
        </is>
      </c>
      <c r="H238" t="inlineStr">
        <is>
          <t>1</t>
        </is>
      </c>
      <c r="I238" t="inlineStr">
        <is>
          <t>1</t>
        </is>
      </c>
      <c r="J238" t="inlineStr">
        <is>
          <t>2</t>
        </is>
      </c>
      <c r="K238" t="inlineStr">
        <is>
          <t>---</t>
        </is>
      </c>
      <c r="L238" t="inlineStr">
        <is>
          <t>---</t>
        </is>
      </c>
      <c r="M238" t="inlineStr">
        <is>
          <t>---</t>
        </is>
      </c>
      <c r="N238" t="inlineStr">
        <is>
          <t>---</t>
        </is>
      </c>
      <c r="O238" t="inlineStr">
        <is>
          <t>---</t>
        </is>
      </c>
      <c r="P238" t="inlineStr">
        <is>
          <t>---</t>
        </is>
      </c>
      <c r="Q238" t="inlineStr">
        <is>
          <t>---</t>
        </is>
      </c>
      <c r="R238" t="inlineStr"/>
      <c r="S238" t="inlineStr"/>
      <c r="T238" t="inlineStr"/>
      <c r="U238" t="inlineStr"/>
      <c r="V238" t="inlineStr"/>
      <c r="W238" t="inlineStr"/>
      <c r="X238" t="inlineStr">
        <is>
          <t>PDP/CMEB/00345</t>
        </is>
      </c>
      <c r="Y238" t="inlineStr">
        <is>
          <t>PDP/CMEB/00345</t>
        </is>
      </c>
      <c r="Z238" t="inlineStr">
        <is>
          <t>2025-01-17 15:06:14</t>
        </is>
      </c>
      <c r="AA238" t="inlineStr">
        <is>
          <t>2025-01-17 15:06:05</t>
        </is>
      </c>
      <c r="AB238" t="inlineStr">
        <is>
          <t>5edeline</t>
        </is>
      </c>
      <c r="AC238" t="inlineStr">
        <is>
          <t>2025-01-20 16:06:40</t>
        </is>
      </c>
      <c r="AD238" s="1" t="inlineStr">
        <is>
          <t>https://www.commcarehq.org/a/caris-test/reports/form_data/2ee8a7cf-770c-403f-8297-16779bc5c5bb/</t>
        </is>
      </c>
      <c r="AE238" t="inlineStr">
        <is>
          <t>---</t>
        </is>
      </c>
      <c r="AF238" t="inlineStr">
        <is>
          <t>253699df8c9c4845a6866b36de6118a8</t>
        </is>
      </c>
      <c r="AG238" t="inlineStr">
        <is>
          <t>OK</t>
        </is>
      </c>
      <c r="AH238" t="inlineStr">
        <is>
          <t>2025-01-17 15:06:14</t>
        </is>
      </c>
      <c r="AI238" t="inlineStr">
        <is>
          <t>49c83a0dcc274f1a85f9433f3309532d</t>
        </is>
      </c>
      <c r="AJ238" t="inlineStr">
        <is>
          <t>2025-01-17</t>
        </is>
      </c>
      <c r="AK238" t="inlineStr">
        <is>
          <t>3</t>
        </is>
      </c>
      <c r="AL238" t="inlineStr">
        <is>
          <t>---</t>
        </is>
      </c>
      <c r="AM238" t="inlineStr">
        <is>
          <t>1</t>
        </is>
      </c>
      <c r="AN238" t="inlineStr">
        <is>
          <t>---</t>
        </is>
      </c>
      <c r="AO238" t="inlineStr">
        <is>
          <t>1</t>
        </is>
      </c>
      <c r="AP238" t="inlineStr">
        <is>
          <t>1</t>
        </is>
      </c>
      <c r="AQ238" t="inlineStr"/>
      <c r="AR238" t="inlineStr"/>
      <c r="AS238" t="inlineStr"/>
      <c r="AT238" t="inlineStr"/>
      <c r="AU238" t="inlineStr">
        <is>
          <t>---</t>
        </is>
      </c>
      <c r="AV238" t="inlineStr">
        <is>
          <t>---</t>
        </is>
      </c>
      <c r="AW238" t="inlineStr">
        <is>
          <t>---</t>
        </is>
      </c>
      <c r="AX238" t="inlineStr">
        <is>
          <t>---</t>
        </is>
      </c>
      <c r="AY238" t="inlineStr">
        <is>
          <t>---</t>
        </is>
      </c>
      <c r="AZ238" t="inlineStr">
        <is>
          <t>---</t>
        </is>
      </c>
      <c r="BA238" t="inlineStr">
        <is>
          <t>49c83a0dcc274f1a85f9433f3309532d</t>
        </is>
      </c>
      <c r="BB238" t="inlineStr">
        <is>
          <t>http://openrosa.org/formdesigner/0B48E039-1E80-49A7-AC24-732B6E788E39</t>
        </is>
      </c>
      <c r="BC238" t="inlineStr">
        <is>
          <t>Ration et autres visites</t>
        </is>
      </c>
      <c r="BD238" t="inlineStr">
        <is>
          <t>CommCare Android, version "2.54.1"(467561). App v15929. CommCare Version 2.54.1. Build 467561, built on: 2024-10-25</t>
        </is>
      </c>
      <c r="BE238" t="inlineStr">
        <is>
          <t>commcare_f5c01cb3-ad69-46f7-81c0-4740896f4262</t>
        </is>
      </c>
      <c r="BF238" t="inlineStr">
        <is>
          <t>19.9441552 -72.7758218 -10.31 20.39</t>
        </is>
      </c>
      <c r="BG238" t="inlineStr">
        <is>
          <t>f13d8149fc6d39ebe86af18272310ff9</t>
        </is>
      </c>
      <c r="BH238" t="inlineStr">
        <is>
          <t>30258f4a77704b55a9a2714350441cbb</t>
        </is>
      </c>
      <c r="BI238" t="inlineStr">
        <is>
          <t>15246</t>
        </is>
      </c>
      <c r="BJ238" t="inlineStr">
        <is>
          <t>XFormInstance</t>
        </is>
      </c>
      <c r="BK238" t="inlineStr">
        <is>
          <t>3b025962d74811ef8884f9cccb2417e2</t>
        </is>
      </c>
      <c r="BL238" t="b">
        <v>0</v>
      </c>
      <c r="BM238" t="inlineStr">
        <is>
          <t>---</t>
        </is>
      </c>
      <c r="BN238" t="inlineStr">
        <is>
          <t>190.115.171.103</t>
        </is>
      </c>
      <c r="BO238" t="inlineStr">
        <is>
          <t>Jasmin Love Nica</t>
        </is>
      </c>
    </row>
    <row r="239">
      <c r="A239" t="inlineStr">
        <is>
          <t>237</t>
        </is>
      </c>
      <c r="B239" t="inlineStr">
        <is>
          <t>93cd5737-f58b-4b01-9933-3b64f96bc821</t>
        </is>
      </c>
      <c r="C239" t="inlineStr">
        <is>
          <t>2025-01-17</t>
        </is>
      </c>
      <c r="D239" t="inlineStr">
        <is>
          <t>3</t>
        </is>
      </c>
      <c r="E239" t="inlineStr">
        <is>
          <t>---</t>
        </is>
      </c>
      <c r="F239" t="inlineStr">
        <is>
          <t>1</t>
        </is>
      </c>
      <c r="G239" t="inlineStr">
        <is>
          <t>---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---</t>
        </is>
      </c>
      <c r="L239" t="inlineStr">
        <is>
          <t>---</t>
        </is>
      </c>
      <c r="M239" t="inlineStr">
        <is>
          <t>---</t>
        </is>
      </c>
      <c r="N239" t="inlineStr">
        <is>
          <t>---</t>
        </is>
      </c>
      <c r="O239" t="inlineStr">
        <is>
          <t>---</t>
        </is>
      </c>
      <c r="P239" t="inlineStr">
        <is>
          <t>---</t>
        </is>
      </c>
      <c r="Q239" t="inlineStr">
        <is>
          <t>---</t>
        </is>
      </c>
      <c r="R239" t="inlineStr"/>
      <c r="S239" t="inlineStr"/>
      <c r="T239" t="inlineStr"/>
      <c r="U239" t="inlineStr"/>
      <c r="V239" t="inlineStr"/>
      <c r="W239" t="inlineStr"/>
      <c r="X239" t="inlineStr">
        <is>
          <t>PDP/CMEB/ST03707</t>
        </is>
      </c>
      <c r="Y239" t="inlineStr">
        <is>
          <t>PDP/CMEB/ST03707</t>
        </is>
      </c>
      <c r="Z239" t="inlineStr">
        <is>
          <t>2025-01-17 15:06:56</t>
        </is>
      </c>
      <c r="AA239" t="inlineStr">
        <is>
          <t>2025-01-17 15:06:47</t>
        </is>
      </c>
      <c r="AB239" t="inlineStr">
        <is>
          <t>5edeline</t>
        </is>
      </c>
      <c r="AC239" t="inlineStr">
        <is>
          <t>2025-01-20 16:07:22</t>
        </is>
      </c>
      <c r="AD239" s="1" t="inlineStr">
        <is>
          <t>https://www.commcarehq.org/a/caris-test/reports/form_data/93cd5737-f58b-4b01-9933-3b64f96bc821/</t>
        </is>
      </c>
      <c r="AE239" t="inlineStr">
        <is>
          <t>---</t>
        </is>
      </c>
      <c r="AF239" t="inlineStr">
        <is>
          <t>3c5a623af057e23a32ae4000_17601</t>
        </is>
      </c>
      <c r="AG239" t="inlineStr">
        <is>
          <t>OK</t>
        </is>
      </c>
      <c r="AH239" t="inlineStr">
        <is>
          <t>2025-01-17 15:06:56</t>
        </is>
      </c>
      <c r="AI239" t="inlineStr">
        <is>
          <t>49c83a0dcc274f1a85f9433f3309532d</t>
        </is>
      </c>
      <c r="AJ239" t="inlineStr">
        <is>
          <t>2025-01-17</t>
        </is>
      </c>
      <c r="AK239" t="inlineStr">
        <is>
          <t>3</t>
        </is>
      </c>
      <c r="AL239" t="inlineStr">
        <is>
          <t>---</t>
        </is>
      </c>
      <c r="AM239" t="inlineStr">
        <is>
          <t>1</t>
        </is>
      </c>
      <c r="AN239" t="inlineStr">
        <is>
          <t>---</t>
        </is>
      </c>
      <c r="AO239" t="inlineStr">
        <is>
          <t>1</t>
        </is>
      </c>
      <c r="AP239" t="inlineStr">
        <is>
          <t>1</t>
        </is>
      </c>
      <c r="AQ239" t="inlineStr"/>
      <c r="AR239" t="inlineStr"/>
      <c r="AS239" t="inlineStr"/>
      <c r="AT239" t="inlineStr"/>
      <c r="AU239" t="inlineStr">
        <is>
          <t>---</t>
        </is>
      </c>
      <c r="AV239" t="inlineStr">
        <is>
          <t>---</t>
        </is>
      </c>
      <c r="AW239" t="inlineStr">
        <is>
          <t>---</t>
        </is>
      </c>
      <c r="AX239" t="inlineStr">
        <is>
          <t>---</t>
        </is>
      </c>
      <c r="AY239" t="inlineStr">
        <is>
          <t>---</t>
        </is>
      </c>
      <c r="AZ239" t="inlineStr">
        <is>
          <t>---</t>
        </is>
      </c>
      <c r="BA239" t="inlineStr">
        <is>
          <t>49c83a0dcc274f1a85f9433f3309532d</t>
        </is>
      </c>
      <c r="BB239" t="inlineStr">
        <is>
          <t>http://openrosa.org/formdesigner/0B48E039-1E80-49A7-AC24-732B6E788E39</t>
        </is>
      </c>
      <c r="BC239" t="inlineStr">
        <is>
          <t>Ration et autres visites</t>
        </is>
      </c>
      <c r="BD239" t="inlineStr">
        <is>
          <t>CommCare Android, version "2.54.1"(467561). App v15929. CommCare Version 2.54.1. Build 467561, built on: 2024-10-25</t>
        </is>
      </c>
      <c r="BE239" t="inlineStr">
        <is>
          <t>commcare_f5c01cb3-ad69-46f7-81c0-4740896f4262</t>
        </is>
      </c>
      <c r="BF239" t="inlineStr">
        <is>
          <t>19.9441552 -72.7758179 -10.31 20.0</t>
        </is>
      </c>
      <c r="BG239" t="inlineStr">
        <is>
          <t>f13d8149fc6d39ebe86af18272310ff9</t>
        </is>
      </c>
      <c r="BH239" t="inlineStr">
        <is>
          <t>30258f4a77704b55a9a2714350441cbb</t>
        </is>
      </c>
      <c r="BI239" t="inlineStr">
        <is>
          <t>15246</t>
        </is>
      </c>
      <c r="BJ239" t="inlineStr">
        <is>
          <t>XFormInstance</t>
        </is>
      </c>
      <c r="BK239" t="inlineStr">
        <is>
          <t>3b025962d74811ef8884f9cccb2417e2</t>
        </is>
      </c>
      <c r="BL239" t="b">
        <v>0</v>
      </c>
      <c r="BM239" t="inlineStr">
        <is>
          <t>---</t>
        </is>
      </c>
      <c r="BN239" t="inlineStr">
        <is>
          <t>190.115.171.103</t>
        </is>
      </c>
      <c r="BO239" t="inlineStr">
        <is>
          <t>Marvens Pierre</t>
        </is>
      </c>
    </row>
    <row r="240">
      <c r="A240" t="inlineStr">
        <is>
          <t>238</t>
        </is>
      </c>
      <c r="B240" t="inlineStr">
        <is>
          <t>f60b9861-42e9-45cd-a59e-2925a58794b0</t>
        </is>
      </c>
      <c r="C240" t="inlineStr">
        <is>
          <t>2025-01-17</t>
        </is>
      </c>
      <c r="D240" t="inlineStr">
        <is>
          <t>3</t>
        </is>
      </c>
      <c r="E240" t="inlineStr">
        <is>
          <t>---</t>
        </is>
      </c>
      <c r="F240" t="inlineStr">
        <is>
          <t>1</t>
        </is>
      </c>
      <c r="G240" t="inlineStr">
        <is>
          <t>---</t>
        </is>
      </c>
      <c r="H240" t="inlineStr">
        <is>
          <t>1</t>
        </is>
      </c>
      <c r="I240" t="inlineStr">
        <is>
          <t>1</t>
        </is>
      </c>
      <c r="J240" t="inlineStr">
        <is>
          <t>1</t>
        </is>
      </c>
      <c r="K240" t="inlineStr">
        <is>
          <t>---</t>
        </is>
      </c>
      <c r="L240" t="inlineStr">
        <is>
          <t>---</t>
        </is>
      </c>
      <c r="M240" t="inlineStr">
        <is>
          <t>---</t>
        </is>
      </c>
      <c r="N240" t="inlineStr">
        <is>
          <t>---</t>
        </is>
      </c>
      <c r="O240" t="inlineStr">
        <is>
          <t>---</t>
        </is>
      </c>
      <c r="P240" t="inlineStr">
        <is>
          <t>---</t>
        </is>
      </c>
      <c r="Q240" t="inlineStr">
        <is>
          <t>---</t>
        </is>
      </c>
      <c r="R240" t="inlineStr"/>
      <c r="S240" t="inlineStr"/>
      <c r="T240" t="inlineStr"/>
      <c r="U240" t="inlineStr"/>
      <c r="V240" t="inlineStr"/>
      <c r="W240" t="inlineStr"/>
      <c r="X240" t="inlineStr">
        <is>
          <t>PDP/CMEB/ST04050</t>
        </is>
      </c>
      <c r="Y240" t="inlineStr">
        <is>
          <t>PDP/CMEB/ST04050</t>
        </is>
      </c>
      <c r="Z240" t="inlineStr">
        <is>
          <t>2025-01-17 15:07:23</t>
        </is>
      </c>
      <c r="AA240" t="inlineStr">
        <is>
          <t>2025-01-17 15:07:09</t>
        </is>
      </c>
      <c r="AB240" t="inlineStr">
        <is>
          <t>5edeline</t>
        </is>
      </c>
      <c r="AC240" t="inlineStr">
        <is>
          <t>2025-01-20 16:07:50</t>
        </is>
      </c>
      <c r="AD240" s="1" t="inlineStr">
        <is>
          <t>https://www.commcarehq.org/a/caris-test/reports/form_data/f60b9861-42e9-45cd-a59e-2925a58794b0/</t>
        </is>
      </c>
      <c r="AE240" t="inlineStr">
        <is>
          <t>---</t>
        </is>
      </c>
      <c r="AF240" t="inlineStr">
        <is>
          <t>3c5a623af057e23a32ae4000_30300</t>
        </is>
      </c>
      <c r="AG240" t="inlineStr">
        <is>
          <t>OK</t>
        </is>
      </c>
      <c r="AH240" t="inlineStr">
        <is>
          <t>2025-01-17 15:07:23</t>
        </is>
      </c>
      <c r="AI240" t="inlineStr">
        <is>
          <t>49c83a0dcc274f1a85f9433f3309532d</t>
        </is>
      </c>
      <c r="AJ240" t="inlineStr">
        <is>
          <t>2025-01-17</t>
        </is>
      </c>
      <c r="AK240" t="inlineStr">
        <is>
          <t>3</t>
        </is>
      </c>
      <c r="AL240" t="inlineStr">
        <is>
          <t>---</t>
        </is>
      </c>
      <c r="AM240" t="inlineStr">
        <is>
          <t>1</t>
        </is>
      </c>
      <c r="AN240" t="inlineStr">
        <is>
          <t>---</t>
        </is>
      </c>
      <c r="AO240" t="inlineStr">
        <is>
          <t>1</t>
        </is>
      </c>
      <c r="AP240" t="inlineStr">
        <is>
          <t>1</t>
        </is>
      </c>
      <c r="AQ240" t="inlineStr"/>
      <c r="AR240" t="inlineStr"/>
      <c r="AS240" t="inlineStr"/>
      <c r="AT240" t="inlineStr"/>
      <c r="AU240" t="inlineStr">
        <is>
          <t>---</t>
        </is>
      </c>
      <c r="AV240" t="inlineStr">
        <is>
          <t>---</t>
        </is>
      </c>
      <c r="AW240" t="inlineStr">
        <is>
          <t>---</t>
        </is>
      </c>
      <c r="AX240" t="inlineStr">
        <is>
          <t>---</t>
        </is>
      </c>
      <c r="AY240" t="inlineStr">
        <is>
          <t>---</t>
        </is>
      </c>
      <c r="AZ240" t="inlineStr">
        <is>
          <t>---</t>
        </is>
      </c>
      <c r="BA240" t="inlineStr">
        <is>
          <t>49c83a0dcc274f1a85f9433f3309532d</t>
        </is>
      </c>
      <c r="BB240" t="inlineStr">
        <is>
          <t>http://openrosa.org/formdesigner/0B48E039-1E80-49A7-AC24-732B6E788E39</t>
        </is>
      </c>
      <c r="BC240" t="inlineStr">
        <is>
          <t>Ration et autres visites</t>
        </is>
      </c>
      <c r="BD240" t="inlineStr">
        <is>
          <t>CommCare Android, version "2.54.1"(467561). App v15929. CommCare Version 2.54.1. Build 467561, built on: 2024-10-25</t>
        </is>
      </c>
      <c r="BE240" t="inlineStr">
        <is>
          <t>commcare_f5c01cb3-ad69-46f7-81c0-4740896f4262</t>
        </is>
      </c>
      <c r="BF240" t="inlineStr">
        <is>
          <t>19.944163 -72.7758224 -10.31 20.0</t>
        </is>
      </c>
      <c r="BG240" t="inlineStr">
        <is>
          <t>f13d8149fc6d39ebe86af18272310ff9</t>
        </is>
      </c>
      <c r="BH240" t="inlineStr">
        <is>
          <t>30258f4a77704b55a9a2714350441cbb</t>
        </is>
      </c>
      <c r="BI240" t="inlineStr">
        <is>
          <t>15246</t>
        </is>
      </c>
      <c r="BJ240" t="inlineStr">
        <is>
          <t>XFormInstance</t>
        </is>
      </c>
      <c r="BK240" t="inlineStr">
        <is>
          <t>3b025962d74811ef8884f9cccb2417e2</t>
        </is>
      </c>
      <c r="BL240" t="b">
        <v>0</v>
      </c>
      <c r="BM240" t="inlineStr">
        <is>
          <t>---</t>
        </is>
      </c>
      <c r="BN240" t="inlineStr">
        <is>
          <t>190.115.171.103</t>
        </is>
      </c>
      <c r="BO240" t="inlineStr">
        <is>
          <t>Anna Gabriela Servilus</t>
        </is>
      </c>
    </row>
    <row r="241">
      <c r="A241" t="inlineStr">
        <is>
          <t>239</t>
        </is>
      </c>
      <c r="B241" t="inlineStr">
        <is>
          <t>a9f8b8f0-2210-4d20-a9d8-d5c77f745828</t>
        </is>
      </c>
      <c r="C241" t="inlineStr">
        <is>
          <t>2025-01-17</t>
        </is>
      </c>
      <c r="D241" t="inlineStr">
        <is>
          <t>3</t>
        </is>
      </c>
      <c r="E241" t="inlineStr">
        <is>
          <t>---</t>
        </is>
      </c>
      <c r="F241" t="inlineStr">
        <is>
          <t>1</t>
        </is>
      </c>
      <c r="G241" t="inlineStr">
        <is>
          <t>---</t>
        </is>
      </c>
      <c r="H241" t="inlineStr">
        <is>
          <t>1</t>
        </is>
      </c>
      <c r="I241" t="inlineStr">
        <is>
          <t>1</t>
        </is>
      </c>
      <c r="J241" t="inlineStr">
        <is>
          <t>2</t>
        </is>
      </c>
      <c r="K241" t="inlineStr">
        <is>
          <t>---</t>
        </is>
      </c>
      <c r="L241" t="inlineStr">
        <is>
          <t>---</t>
        </is>
      </c>
      <c r="M241" t="inlineStr">
        <is>
          <t>---</t>
        </is>
      </c>
      <c r="N241" t="inlineStr">
        <is>
          <t>---</t>
        </is>
      </c>
      <c r="O241" t="inlineStr">
        <is>
          <t>---</t>
        </is>
      </c>
      <c r="P241" t="inlineStr">
        <is>
          <t>---</t>
        </is>
      </c>
      <c r="Q241" t="inlineStr">
        <is>
          <t>---</t>
        </is>
      </c>
      <c r="R241" t="inlineStr"/>
      <c r="S241" t="inlineStr"/>
      <c r="T241" t="inlineStr"/>
      <c r="U241" t="inlineStr"/>
      <c r="V241" t="inlineStr"/>
      <c r="W241" t="inlineStr"/>
      <c r="X241" t="inlineStr">
        <is>
          <t>PDP/CMEB/ST03839</t>
        </is>
      </c>
      <c r="Y241" t="inlineStr">
        <is>
          <t>PDP/CMEB/ST03839</t>
        </is>
      </c>
      <c r="Z241" t="inlineStr">
        <is>
          <t>2025-01-17 15:07:44</t>
        </is>
      </c>
      <c r="AA241" t="inlineStr">
        <is>
          <t>2025-01-17 15:07:34</t>
        </is>
      </c>
      <c r="AB241" t="inlineStr">
        <is>
          <t>5edeline</t>
        </is>
      </c>
      <c r="AC241" t="inlineStr">
        <is>
          <t>2025-01-20 16:08:11</t>
        </is>
      </c>
      <c r="AD241" s="1" t="inlineStr">
        <is>
          <t>https://www.commcarehq.org/a/caris-test/reports/form_data/a9f8b8f0-2210-4d20-a9d8-d5c77f745828/</t>
        </is>
      </c>
      <c r="AE241" t="inlineStr">
        <is>
          <t>---</t>
        </is>
      </c>
      <c r="AF241" t="inlineStr">
        <is>
          <t>3c5a623af057e23a32ae4000_23121</t>
        </is>
      </c>
      <c r="AG241" t="inlineStr">
        <is>
          <t>OK</t>
        </is>
      </c>
      <c r="AH241" t="inlineStr">
        <is>
          <t>2025-01-17 15:07:44</t>
        </is>
      </c>
      <c r="AI241" t="inlineStr">
        <is>
          <t>49c83a0dcc274f1a85f9433f3309532d</t>
        </is>
      </c>
      <c r="AJ241" t="inlineStr">
        <is>
          <t>2025-01-17</t>
        </is>
      </c>
      <c r="AK241" t="inlineStr">
        <is>
          <t>3</t>
        </is>
      </c>
      <c r="AL241" t="inlineStr">
        <is>
          <t>---</t>
        </is>
      </c>
      <c r="AM241" t="inlineStr">
        <is>
          <t>1</t>
        </is>
      </c>
      <c r="AN241" t="inlineStr">
        <is>
          <t>---</t>
        </is>
      </c>
      <c r="AO241" t="inlineStr">
        <is>
          <t>1</t>
        </is>
      </c>
      <c r="AP241" t="inlineStr">
        <is>
          <t>1</t>
        </is>
      </c>
      <c r="AQ241" t="inlineStr"/>
      <c r="AR241" t="inlineStr"/>
      <c r="AS241" t="inlineStr"/>
      <c r="AT241" t="inlineStr"/>
      <c r="AU241" t="inlineStr">
        <is>
          <t>---</t>
        </is>
      </c>
      <c r="AV241" t="inlineStr">
        <is>
          <t>---</t>
        </is>
      </c>
      <c r="AW241" t="inlineStr">
        <is>
          <t>---</t>
        </is>
      </c>
      <c r="AX241" t="inlineStr">
        <is>
          <t>---</t>
        </is>
      </c>
      <c r="AY241" t="inlineStr">
        <is>
          <t>---</t>
        </is>
      </c>
      <c r="AZ241" t="inlineStr">
        <is>
          <t>---</t>
        </is>
      </c>
      <c r="BA241" t="inlineStr">
        <is>
          <t>49c83a0dcc274f1a85f9433f3309532d</t>
        </is>
      </c>
      <c r="BB241" t="inlineStr">
        <is>
          <t>http://openrosa.org/formdesigner/0B48E039-1E80-49A7-AC24-732B6E788E39</t>
        </is>
      </c>
      <c r="BC241" t="inlineStr">
        <is>
          <t>Ration et autres visites</t>
        </is>
      </c>
      <c r="BD241" t="inlineStr">
        <is>
          <t>CommCare Android, version "2.54.1"(467561). App v15929. CommCare Version 2.54.1. Build 467561, built on: 2024-10-25</t>
        </is>
      </c>
      <c r="BE241" t="inlineStr">
        <is>
          <t>commcare_f5c01cb3-ad69-46f7-81c0-4740896f4262</t>
        </is>
      </c>
      <c r="BF241" t="inlineStr">
        <is>
          <t>19.944161 -72.7758215 -10.31 20.0</t>
        </is>
      </c>
      <c r="BG241" t="inlineStr">
        <is>
          <t>f13d8149fc6d39ebe86af18272310ff9</t>
        </is>
      </c>
      <c r="BH241" t="inlineStr">
        <is>
          <t>30258f4a77704b55a9a2714350441cbb</t>
        </is>
      </c>
      <c r="BI241" t="inlineStr">
        <is>
          <t>15246</t>
        </is>
      </c>
      <c r="BJ241" t="inlineStr">
        <is>
          <t>XFormInstance</t>
        </is>
      </c>
      <c r="BK241" t="inlineStr">
        <is>
          <t>3b025962d74811ef8884f9cccb2417e2</t>
        </is>
      </c>
      <c r="BL241" t="b">
        <v>0</v>
      </c>
      <c r="BM241" t="inlineStr">
        <is>
          <t>---</t>
        </is>
      </c>
      <c r="BN241" t="inlineStr">
        <is>
          <t>190.115.171.103</t>
        </is>
      </c>
      <c r="BO241" t="inlineStr">
        <is>
          <t>Chamara Berlanca Similien</t>
        </is>
      </c>
    </row>
    <row r="242">
      <c r="A242" t="inlineStr">
        <is>
          <t>240</t>
        </is>
      </c>
      <c r="B242" t="inlineStr">
        <is>
          <t>adfef391-60f5-4165-9552-462909f424a6</t>
        </is>
      </c>
      <c r="C242" t="inlineStr">
        <is>
          <t>2025-01-07</t>
        </is>
      </c>
      <c r="D242" t="inlineStr">
        <is>
          <t>4</t>
        </is>
      </c>
      <c r="E242" t="inlineStr">
        <is>
          <t>Suivi logement</t>
        </is>
      </c>
      <c r="F242" t="inlineStr">
        <is>
          <t>0</t>
        </is>
      </c>
      <c r="G242" t="inlineStr">
        <is>
          <t>pas de téléphone disponible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---</t>
        </is>
      </c>
      <c r="L242" t="inlineStr">
        <is>
          <t>---</t>
        </is>
      </c>
      <c r="M242" t="inlineStr">
        <is>
          <t>---</t>
        </is>
      </c>
      <c r="N242" t="inlineStr">
        <is>
          <t>---</t>
        </is>
      </c>
      <c r="O242" t="inlineStr">
        <is>
          <t>---</t>
        </is>
      </c>
      <c r="P242" t="inlineStr">
        <is>
          <t>---</t>
        </is>
      </c>
      <c r="Q242" t="inlineStr">
        <is>
          <t>---</t>
        </is>
      </c>
      <c r="R242" t="inlineStr"/>
      <c r="S242" t="inlineStr"/>
      <c r="T242" t="inlineStr"/>
      <c r="U242" t="inlineStr"/>
      <c r="V242" t="inlineStr"/>
      <c r="W242" t="inlineStr"/>
      <c r="X242" t="inlineStr">
        <is>
          <t>PAP/NPFS/ST00073</t>
        </is>
      </c>
      <c r="Y242" t="inlineStr">
        <is>
          <t>PAP/NPFS/ST00073</t>
        </is>
      </c>
      <c r="Z242" t="inlineStr">
        <is>
          <t>2025-01-07 13:45:43</t>
        </is>
      </c>
      <c r="AA242" t="inlineStr">
        <is>
          <t>2025-01-07 13:45:01</t>
        </is>
      </c>
      <c r="AB242" t="inlineStr">
        <is>
          <t>2christelle</t>
        </is>
      </c>
      <c r="AC242" t="inlineStr">
        <is>
          <t>2025-01-20 16:18:23</t>
        </is>
      </c>
      <c r="AD242" s="1" t="inlineStr">
        <is>
          <t>https://www.commcarehq.org/a/caris-test/reports/form_data/adfef391-60f5-4165-9552-462909f424a6/</t>
        </is>
      </c>
      <c r="AE242" t="inlineStr">
        <is>
          <t>---</t>
        </is>
      </c>
      <c r="AF242" t="inlineStr">
        <is>
          <t>1a1152074e5e4ce3ad45edae60e92cea</t>
        </is>
      </c>
      <c r="AG242" t="inlineStr">
        <is>
          <t>---</t>
        </is>
      </c>
      <c r="AH242" t="inlineStr">
        <is>
          <t>2025-01-07 13:45:43</t>
        </is>
      </c>
      <c r="AI242" t="inlineStr">
        <is>
          <t>246df32431d94e4a97fb5b1b8bef6b0e</t>
        </is>
      </c>
      <c r="AJ242" t="inlineStr">
        <is>
          <t>2025-01-07</t>
        </is>
      </c>
      <c r="AK242" t="inlineStr">
        <is>
          <t>4</t>
        </is>
      </c>
      <c r="AL242" t="inlineStr">
        <is>
          <t>Suivi logement</t>
        </is>
      </c>
      <c r="AM242" t="inlineStr">
        <is>
          <t>0</t>
        </is>
      </c>
      <c r="AN242" t="inlineStr">
        <is>
          <t>pas de téléphone disponible</t>
        </is>
      </c>
      <c r="AO242" t="inlineStr">
        <is>
          <t>1</t>
        </is>
      </c>
      <c r="AP242" t="inlineStr">
        <is>
          <t>1</t>
        </is>
      </c>
      <c r="AQ242" t="inlineStr"/>
      <c r="AR242" t="inlineStr"/>
      <c r="AS242" t="inlineStr"/>
      <c r="AT242" t="inlineStr"/>
      <c r="AU242" t="inlineStr">
        <is>
          <t>---</t>
        </is>
      </c>
      <c r="AV242" t="inlineStr">
        <is>
          <t>---</t>
        </is>
      </c>
      <c r="AW242" t="inlineStr">
        <is>
          <t>---</t>
        </is>
      </c>
      <c r="AX242" t="inlineStr">
        <is>
          <t>---</t>
        </is>
      </c>
      <c r="AY242" t="inlineStr">
        <is>
          <t>---</t>
        </is>
      </c>
      <c r="AZ242" t="inlineStr">
        <is>
          <t>---</t>
        </is>
      </c>
      <c r="BA242" t="inlineStr">
        <is>
          <t>246df32431d94e4a97fb5b1b8bef6b0e</t>
        </is>
      </c>
      <c r="BB242" t="inlineStr">
        <is>
          <t>http://openrosa.org/formdesigner/0B48E039-1E80-49A7-AC24-732B6E788E39</t>
        </is>
      </c>
      <c r="BC242" t="inlineStr">
        <is>
          <t>Ration et autres visites</t>
        </is>
      </c>
      <c r="BD242" t="inlineStr">
        <is>
          <t>CommCare Android, version "2.54.1"(467561). App v15929. CommCare Version 2.54.1. Build 467561, built on: 2024-10-25</t>
        </is>
      </c>
      <c r="BE242" t="inlineStr">
        <is>
          <t>commcare_59657420-8c19-4cdb-b706-b6bca5dbb7e6</t>
        </is>
      </c>
      <c r="BF242" t="inlineStr">
        <is>
          <t>18.4645619 -72.2950364 0.0 2299.99</t>
        </is>
      </c>
      <c r="BG242" t="inlineStr">
        <is>
          <t>f13d8149fc6d39ebe86af18272310ff9</t>
        </is>
      </c>
      <c r="BH242" t="inlineStr">
        <is>
          <t>30258f4a77704b55a9a2714350441cbb</t>
        </is>
      </c>
      <c r="BI242" t="inlineStr">
        <is>
          <t>15246</t>
        </is>
      </c>
      <c r="BJ242" t="inlineStr">
        <is>
          <t>XFormInstance</t>
        </is>
      </c>
      <c r="BK242" t="inlineStr">
        <is>
          <t>beb3245bd41f11efbd4485606e6ffa00</t>
        </is>
      </c>
      <c r="BL242" t="b">
        <v>0</v>
      </c>
      <c r="BM242" t="inlineStr">
        <is>
          <t>---</t>
        </is>
      </c>
      <c r="BN242" t="inlineStr">
        <is>
          <t>66.9.168.223</t>
        </is>
      </c>
      <c r="BO242" t="inlineStr">
        <is>
          <t>Augustin Christella</t>
        </is>
      </c>
    </row>
    <row r="243">
      <c r="A243" t="inlineStr">
        <is>
          <t>241</t>
        </is>
      </c>
      <c r="B243" t="inlineStr">
        <is>
          <t>21c0c28f-4e3e-4b13-9356-10837edb7552</t>
        </is>
      </c>
      <c r="C243" t="inlineStr">
        <is>
          <t>2025-01-07</t>
        </is>
      </c>
      <c r="D243" t="inlineStr">
        <is>
          <t>4</t>
        </is>
      </c>
      <c r="E243" t="inlineStr">
        <is>
          <t>Suivi logement</t>
        </is>
      </c>
      <c r="F243" t="inlineStr">
        <is>
          <t>1</t>
        </is>
      </c>
      <c r="G243" t="inlineStr">
        <is>
          <t>Pour planifier avec son père</t>
        </is>
      </c>
      <c r="H243" t="inlineStr">
        <is>
          <t>1</t>
        </is>
      </c>
      <c r="I243" t="inlineStr">
        <is>
          <t>1</t>
        </is>
      </c>
      <c r="J243" t="inlineStr">
        <is>
          <t>4</t>
        </is>
      </c>
      <c r="K243" t="inlineStr">
        <is>
          <t>---</t>
        </is>
      </c>
      <c r="L243" t="inlineStr">
        <is>
          <t>---</t>
        </is>
      </c>
      <c r="M243" t="inlineStr">
        <is>
          <t>---</t>
        </is>
      </c>
      <c r="N243" t="inlineStr">
        <is>
          <t>---</t>
        </is>
      </c>
      <c r="O243" t="inlineStr">
        <is>
          <t>---</t>
        </is>
      </c>
      <c r="P243" t="inlineStr">
        <is>
          <t>---</t>
        </is>
      </c>
      <c r="Q243" t="inlineStr">
        <is>
          <t>---</t>
        </is>
      </c>
      <c r="R243" t="inlineStr"/>
      <c r="S243" t="inlineStr"/>
      <c r="T243" t="inlineStr"/>
      <c r="U243" t="inlineStr"/>
      <c r="V243" t="inlineStr"/>
      <c r="W243" t="inlineStr"/>
      <c r="X243" t="inlineStr">
        <is>
          <t>PAP/NPFS/03486</t>
        </is>
      </c>
      <c r="Y243" t="inlineStr">
        <is>
          <t>PAP/NPFS/03486</t>
        </is>
      </c>
      <c r="Z243" t="inlineStr">
        <is>
          <t>2025-01-07 13:47:09</t>
        </is>
      </c>
      <c r="AA243" t="inlineStr">
        <is>
          <t>2025-01-07 13:46:03</t>
        </is>
      </c>
      <c r="AB243" t="inlineStr">
        <is>
          <t>2christelle</t>
        </is>
      </c>
      <c r="AC243" t="inlineStr">
        <is>
          <t>2025-01-20 16:18:24</t>
        </is>
      </c>
      <c r="AD243" s="1" t="inlineStr">
        <is>
          <t>https://www.commcarehq.org/a/caris-test/reports/form_data/21c0c28f-4e3e-4b13-9356-10837edb7552/</t>
        </is>
      </c>
      <c r="AE243" t="inlineStr">
        <is>
          <t>---</t>
        </is>
      </c>
      <c r="AF243" t="inlineStr">
        <is>
          <t>3c5a623af057e23a32ae4000_169292</t>
        </is>
      </c>
      <c r="AG243" t="inlineStr">
        <is>
          <t>---</t>
        </is>
      </c>
      <c r="AH243" t="inlineStr">
        <is>
          <t>2025-01-07 13:47:09</t>
        </is>
      </c>
      <c r="AI243" t="inlineStr">
        <is>
          <t>246df32431d94e4a97fb5b1b8bef6b0e</t>
        </is>
      </c>
      <c r="AJ243" t="inlineStr">
        <is>
          <t>2025-01-07</t>
        </is>
      </c>
      <c r="AK243" t="inlineStr">
        <is>
          <t>4</t>
        </is>
      </c>
      <c r="AL243" t="inlineStr">
        <is>
          <t>Suivi logement</t>
        </is>
      </c>
      <c r="AM243" t="inlineStr">
        <is>
          <t>1</t>
        </is>
      </c>
      <c r="AN243" t="inlineStr">
        <is>
          <t>Pour planifier avec son père</t>
        </is>
      </c>
      <c r="AO243" t="inlineStr">
        <is>
          <t>1</t>
        </is>
      </c>
      <c r="AP243" t="inlineStr">
        <is>
          <t>1</t>
        </is>
      </c>
      <c r="AQ243" t="inlineStr"/>
      <c r="AR243" t="inlineStr"/>
      <c r="AS243" t="inlineStr"/>
      <c r="AT243" t="inlineStr"/>
      <c r="AU243" t="inlineStr">
        <is>
          <t>---</t>
        </is>
      </c>
      <c r="AV243" t="inlineStr">
        <is>
          <t>---</t>
        </is>
      </c>
      <c r="AW243" t="inlineStr">
        <is>
          <t>---</t>
        </is>
      </c>
      <c r="AX243" t="inlineStr">
        <is>
          <t>---</t>
        </is>
      </c>
      <c r="AY243" t="inlineStr">
        <is>
          <t>---</t>
        </is>
      </c>
      <c r="AZ243" t="inlineStr">
        <is>
          <t>---</t>
        </is>
      </c>
      <c r="BA243" t="inlineStr">
        <is>
          <t>246df32431d94e4a97fb5b1b8bef6b0e</t>
        </is>
      </c>
      <c r="BB243" t="inlineStr">
        <is>
          <t>http://openrosa.org/formdesigner/0B48E039-1E80-49A7-AC24-732B6E788E39</t>
        </is>
      </c>
      <c r="BC243" t="inlineStr">
        <is>
          <t>Ration et autres visites</t>
        </is>
      </c>
      <c r="BD243" t="inlineStr">
        <is>
          <t>CommCare Android, version "2.54.1"(467561). App v15929. CommCare Version 2.54.1. Build 467561, built on: 2024-10-25</t>
        </is>
      </c>
      <c r="BE243" t="inlineStr">
        <is>
          <t>commcare_59657420-8c19-4cdb-b706-b6bca5dbb7e6</t>
        </is>
      </c>
      <c r="BF243" t="inlineStr">
        <is>
          <t>18.4645619 -72.2950364 0.0 2299.99</t>
        </is>
      </c>
      <c r="BG243" t="inlineStr">
        <is>
          <t>f13d8149fc6d39ebe86af18272310ff9</t>
        </is>
      </c>
      <c r="BH243" t="inlineStr">
        <is>
          <t>30258f4a77704b55a9a2714350441cbb</t>
        </is>
      </c>
      <c r="BI243" t="inlineStr">
        <is>
          <t>15246</t>
        </is>
      </c>
      <c r="BJ243" t="inlineStr">
        <is>
          <t>XFormInstance</t>
        </is>
      </c>
      <c r="BK243" t="inlineStr">
        <is>
          <t>beb3245bd41f11efbd4485606e6ffa00</t>
        </is>
      </c>
      <c r="BL243" t="b">
        <v>0</v>
      </c>
      <c r="BM243" t="inlineStr">
        <is>
          <t>---</t>
        </is>
      </c>
      <c r="BN243" t="inlineStr">
        <is>
          <t>66.9.168.223</t>
        </is>
      </c>
      <c r="BO243" t="inlineStr">
        <is>
          <t xml:space="preserve"> Kenson/ Kendy Pierre/ Joseph</t>
        </is>
      </c>
    </row>
    <row r="244">
      <c r="A244" t="inlineStr">
        <is>
          <t>242</t>
        </is>
      </c>
      <c r="B244" t="inlineStr">
        <is>
          <t>e2d9b9bc-dcd3-402d-9b3b-dacfefe905ef</t>
        </is>
      </c>
      <c r="C244" t="inlineStr">
        <is>
          <t>2025-01-09</t>
        </is>
      </c>
      <c r="D244" t="inlineStr">
        <is>
          <t>3</t>
        </is>
      </c>
      <c r="E244" t="inlineStr">
        <is>
          <t>---</t>
        </is>
      </c>
      <c r="F244" t="inlineStr">
        <is>
          <t>0</t>
        </is>
      </c>
      <c r="G244" t="inlineStr">
        <is>
          <t>---</t>
        </is>
      </c>
      <c r="H244" t="inlineStr">
        <is>
          <t>1</t>
        </is>
      </c>
      <c r="I244" t="inlineStr">
        <is>
          <t>0</t>
        </is>
      </c>
      <c r="J244" t="inlineStr">
        <is>
          <t>---</t>
        </is>
      </c>
      <c r="K244" t="inlineStr">
        <is>
          <t>---</t>
        </is>
      </c>
      <c r="L244" t="inlineStr">
        <is>
          <t>---</t>
        </is>
      </c>
      <c r="M244" t="inlineStr">
        <is>
          <t>---</t>
        </is>
      </c>
      <c r="N244" t="inlineStr">
        <is>
          <t>---</t>
        </is>
      </c>
      <c r="O244" t="inlineStr">
        <is>
          <t>---</t>
        </is>
      </c>
      <c r="P244" t="inlineStr">
        <is>
          <t>---</t>
        </is>
      </c>
      <c r="Q244" t="inlineStr">
        <is>
          <t>---</t>
        </is>
      </c>
      <c r="R244" t="inlineStr">
        <is>
          <t>---</t>
        </is>
      </c>
      <c r="S244" t="inlineStr">
        <is>
          <t>---</t>
        </is>
      </c>
      <c r="T244" t="inlineStr">
        <is>
          <t>---</t>
        </is>
      </c>
      <c r="U244" t="inlineStr">
        <is>
          <t>---</t>
        </is>
      </c>
      <c r="V244" t="inlineStr">
        <is>
          <t>---</t>
        </is>
      </c>
      <c r="W244" t="inlineStr"/>
      <c r="X244" t="inlineStr">
        <is>
          <t>PAP/NPFS/ST02809</t>
        </is>
      </c>
      <c r="Y244" t="inlineStr">
        <is>
          <t>PAP/NPFS/ST02809</t>
        </is>
      </c>
      <c r="Z244" t="inlineStr">
        <is>
          <t>2025-01-09 15:45:49</t>
        </is>
      </c>
      <c r="AA244" t="inlineStr">
        <is>
          <t>2025-01-09 15:45:20</t>
        </is>
      </c>
      <c r="AB244" t="inlineStr">
        <is>
          <t>2christelle</t>
        </is>
      </c>
      <c r="AC244" t="inlineStr">
        <is>
          <t>2025-01-20 16:18:25</t>
        </is>
      </c>
      <c r="AD244" s="1" t="inlineStr">
        <is>
          <t>https://www.commcarehq.org/a/caris-test/reports/form_data/e2d9b9bc-dcd3-402d-9b3b-dacfefe905ef/</t>
        </is>
      </c>
      <c r="AE244" t="inlineStr">
        <is>
          <t>---</t>
        </is>
      </c>
      <c r="AF244" t="inlineStr">
        <is>
          <t>3c5a623af057e23a32ae4000_31300</t>
        </is>
      </c>
      <c r="AG244" t="inlineStr">
        <is>
          <t>OK</t>
        </is>
      </c>
      <c r="AH244" t="inlineStr">
        <is>
          <t>2025-01-09 15:45:49</t>
        </is>
      </c>
      <c r="AI244" t="inlineStr">
        <is>
          <t>246df32431d94e4a97fb5b1b8bef6b0e</t>
        </is>
      </c>
      <c r="AJ244" t="inlineStr">
        <is>
          <t>2025-01-09</t>
        </is>
      </c>
      <c r="AK244" t="inlineStr">
        <is>
          <t>3</t>
        </is>
      </c>
      <c r="AL244" t="inlineStr">
        <is>
          <t>---</t>
        </is>
      </c>
      <c r="AM244" t="inlineStr">
        <is>
          <t>0</t>
        </is>
      </c>
      <c r="AN244" t="inlineStr">
        <is>
          <t>---</t>
        </is>
      </c>
      <c r="AO244" t="inlineStr">
        <is>
          <t>1</t>
        </is>
      </c>
      <c r="AP244" t="inlineStr">
        <is>
          <t>0</t>
        </is>
      </c>
      <c r="AQ244" t="inlineStr">
        <is>
          <t>---</t>
        </is>
      </c>
      <c r="AR244" t="inlineStr">
        <is>
          <t>---</t>
        </is>
      </c>
      <c r="AS244" t="inlineStr">
        <is>
          <t>---</t>
        </is>
      </c>
      <c r="AT244" t="inlineStr"/>
      <c r="AU244" t="inlineStr">
        <is>
          <t>---</t>
        </is>
      </c>
      <c r="AV244" t="inlineStr">
        <is>
          <t>---</t>
        </is>
      </c>
      <c r="AW244" t="inlineStr">
        <is>
          <t>---</t>
        </is>
      </c>
      <c r="AX244" t="inlineStr">
        <is>
          <t>---</t>
        </is>
      </c>
      <c r="AY244" t="inlineStr">
        <is>
          <t>---</t>
        </is>
      </c>
      <c r="AZ244" t="inlineStr">
        <is>
          <t>---</t>
        </is>
      </c>
      <c r="BA244" t="inlineStr">
        <is>
          <t>246df32431d94e4a97fb5b1b8bef6b0e</t>
        </is>
      </c>
      <c r="BB244" t="inlineStr">
        <is>
          <t>http://openrosa.org/formdesigner/0B48E039-1E80-49A7-AC24-732B6E788E39</t>
        </is>
      </c>
      <c r="BC244" t="inlineStr">
        <is>
          <t>Ration et autres visites</t>
        </is>
      </c>
      <c r="BD244" t="inlineStr">
        <is>
          <t>CommCare Android, version "2.54.1"(467561). App v15929. CommCare Version 2.54.1. Build 467561, built on: 2024-10-25</t>
        </is>
      </c>
      <c r="BE244" t="inlineStr">
        <is>
          <t>commcare_59657420-8c19-4cdb-b706-b6bca5dbb7e6</t>
        </is>
      </c>
      <c r="BF244" t="inlineStr">
        <is>
          <t>18.4645619 -72.2950364 0.0 2299.99</t>
        </is>
      </c>
      <c r="BG244" t="inlineStr">
        <is>
          <t>f13d8149fc6d39ebe86af18272310ff9</t>
        </is>
      </c>
      <c r="BH244" t="inlineStr">
        <is>
          <t>30258f4a77704b55a9a2714350441cbb</t>
        </is>
      </c>
      <c r="BI244" t="inlineStr">
        <is>
          <t>15246</t>
        </is>
      </c>
      <c r="BJ244" t="inlineStr">
        <is>
          <t>XFormInstance</t>
        </is>
      </c>
      <c r="BK244" t="inlineStr">
        <is>
          <t>beb3245bd41f11efbd4485606e6ffa00</t>
        </is>
      </c>
      <c r="BL244" t="b">
        <v>0</v>
      </c>
      <c r="BM244" t="inlineStr">
        <is>
          <t>---</t>
        </is>
      </c>
      <c r="BN244" t="inlineStr">
        <is>
          <t>66.9.168.223</t>
        </is>
      </c>
      <c r="BO244" t="inlineStr">
        <is>
          <t>Alaika Chery Moise</t>
        </is>
      </c>
    </row>
    <row r="245">
      <c r="A245" t="inlineStr">
        <is>
          <t>243</t>
        </is>
      </c>
      <c r="B245" t="inlineStr">
        <is>
          <t>2c7627a8-f28a-4242-9c07-598407e265f7</t>
        </is>
      </c>
      <c r="C245" t="inlineStr">
        <is>
          <t>2025-01-10</t>
        </is>
      </c>
      <c r="D245" t="inlineStr">
        <is>
          <t>3</t>
        </is>
      </c>
      <c r="E245" t="inlineStr">
        <is>
          <t>---</t>
        </is>
      </c>
      <c r="F245" t="inlineStr">
        <is>
          <t>0</t>
        </is>
      </c>
      <c r="G245" t="inlineStr">
        <is>
          <t>---</t>
        </is>
      </c>
      <c r="H245" t="inlineStr">
        <is>
          <t>1</t>
        </is>
      </c>
      <c r="I245" t="inlineStr">
        <is>
          <t>0</t>
        </is>
      </c>
      <c r="J245" t="inlineStr">
        <is>
          <t>---</t>
        </is>
      </c>
      <c r="K245" t="inlineStr">
        <is>
          <t>---</t>
        </is>
      </c>
      <c r="L245" t="inlineStr">
        <is>
          <t>---</t>
        </is>
      </c>
      <c r="M245" t="inlineStr">
        <is>
          <t>---</t>
        </is>
      </c>
      <c r="N245" t="inlineStr">
        <is>
          <t>---</t>
        </is>
      </c>
      <c r="O245" t="inlineStr">
        <is>
          <t>---</t>
        </is>
      </c>
      <c r="P245" t="inlineStr">
        <is>
          <t>---</t>
        </is>
      </c>
      <c r="Q245" t="inlineStr">
        <is>
          <t>---</t>
        </is>
      </c>
      <c r="R245" t="inlineStr">
        <is>
          <t>---</t>
        </is>
      </c>
      <c r="S245" t="inlineStr">
        <is>
          <t>---</t>
        </is>
      </c>
      <c r="T245" t="inlineStr">
        <is>
          <t>---</t>
        </is>
      </c>
      <c r="U245" t="inlineStr">
        <is>
          <t>---</t>
        </is>
      </c>
      <c r="V245" t="inlineStr">
        <is>
          <t>---</t>
        </is>
      </c>
      <c r="W245" t="inlineStr"/>
      <c r="X245" t="inlineStr">
        <is>
          <t>PAP/NPFS/ST02925</t>
        </is>
      </c>
      <c r="Y245" t="inlineStr">
        <is>
          <t>PAP/NPFS/ST02925</t>
        </is>
      </c>
      <c r="Z245" t="inlineStr">
        <is>
          <t>2025-01-10 14:44:04</t>
        </is>
      </c>
      <c r="AA245" t="inlineStr">
        <is>
          <t>2025-01-10 14:43:35</t>
        </is>
      </c>
      <c r="AB245" t="inlineStr">
        <is>
          <t>2christelle</t>
        </is>
      </c>
      <c r="AC245" t="inlineStr">
        <is>
          <t>2025-01-20 16:18:25</t>
        </is>
      </c>
      <c r="AD245" s="1" t="inlineStr">
        <is>
          <t>https://www.commcarehq.org/a/caris-test/reports/form_data/2c7627a8-f28a-4242-9c07-598407e265f7/</t>
        </is>
      </c>
      <c r="AE245" t="inlineStr">
        <is>
          <t>---</t>
        </is>
      </c>
      <c r="AF245" t="inlineStr">
        <is>
          <t>3c5a623af057e23a32ae4000_38711</t>
        </is>
      </c>
      <c r="AG245" t="inlineStr">
        <is>
          <t>OK</t>
        </is>
      </c>
      <c r="AH245" t="inlineStr">
        <is>
          <t>2025-01-10 14:44:04</t>
        </is>
      </c>
      <c r="AI245" t="inlineStr">
        <is>
          <t>246df32431d94e4a97fb5b1b8bef6b0e</t>
        </is>
      </c>
      <c r="AJ245" t="inlineStr">
        <is>
          <t>2025-01-10</t>
        </is>
      </c>
      <c r="AK245" t="inlineStr">
        <is>
          <t>3</t>
        </is>
      </c>
      <c r="AL245" t="inlineStr">
        <is>
          <t>---</t>
        </is>
      </c>
      <c r="AM245" t="inlineStr">
        <is>
          <t>0</t>
        </is>
      </c>
      <c r="AN245" t="inlineStr">
        <is>
          <t>---</t>
        </is>
      </c>
      <c r="AO245" t="inlineStr">
        <is>
          <t>1</t>
        </is>
      </c>
      <c r="AP245" t="inlineStr">
        <is>
          <t>0</t>
        </is>
      </c>
      <c r="AQ245" t="inlineStr">
        <is>
          <t>---</t>
        </is>
      </c>
      <c r="AR245" t="inlineStr">
        <is>
          <t>---</t>
        </is>
      </c>
      <c r="AS245" t="inlineStr">
        <is>
          <t>---</t>
        </is>
      </c>
      <c r="AT245" t="inlineStr"/>
      <c r="AU245" t="inlineStr">
        <is>
          <t>---</t>
        </is>
      </c>
      <c r="AV245" t="inlineStr">
        <is>
          <t>---</t>
        </is>
      </c>
      <c r="AW245" t="inlineStr">
        <is>
          <t>---</t>
        </is>
      </c>
      <c r="AX245" t="inlineStr">
        <is>
          <t>---</t>
        </is>
      </c>
      <c r="AY245" t="inlineStr">
        <is>
          <t>---</t>
        </is>
      </c>
      <c r="AZ245" t="inlineStr">
        <is>
          <t>---</t>
        </is>
      </c>
      <c r="BA245" t="inlineStr">
        <is>
          <t>246df32431d94e4a97fb5b1b8bef6b0e</t>
        </is>
      </c>
      <c r="BB245" t="inlineStr">
        <is>
          <t>http://openrosa.org/formdesigner/0B48E039-1E80-49A7-AC24-732B6E788E39</t>
        </is>
      </c>
      <c r="BC245" t="inlineStr">
        <is>
          <t>Ration et autres visites</t>
        </is>
      </c>
      <c r="BD245" t="inlineStr">
        <is>
          <t>CommCare Android, version "2.54.1"(467561). App v15929. CommCare Version 2.54.1. Build 467561, built on: 2024-10-25</t>
        </is>
      </c>
      <c r="BE245" t="inlineStr">
        <is>
          <t>commcare_59657420-8c19-4cdb-b706-b6bca5dbb7e6</t>
        </is>
      </c>
      <c r="BF245" t="inlineStr">
        <is>
          <t>18.4645619 -72.2950364 0.0 2299.99</t>
        </is>
      </c>
      <c r="BG245" t="inlineStr">
        <is>
          <t>f13d8149fc6d39ebe86af18272310ff9</t>
        </is>
      </c>
      <c r="BH245" t="inlineStr">
        <is>
          <t>30258f4a77704b55a9a2714350441cbb</t>
        </is>
      </c>
      <c r="BI245" t="inlineStr">
        <is>
          <t>15246</t>
        </is>
      </c>
      <c r="BJ245" t="inlineStr">
        <is>
          <t>XFormInstance</t>
        </is>
      </c>
      <c r="BK245" t="inlineStr">
        <is>
          <t>beb3245bd41f11efbd4485606e6ffa00</t>
        </is>
      </c>
      <c r="BL245" t="b">
        <v>0</v>
      </c>
      <c r="BM245" t="inlineStr">
        <is>
          <t>---</t>
        </is>
      </c>
      <c r="BN245" t="inlineStr">
        <is>
          <t>66.9.168.223</t>
        </is>
      </c>
      <c r="BO245" t="inlineStr">
        <is>
          <t>Josue Pierre</t>
        </is>
      </c>
    </row>
    <row r="246">
      <c r="A246" t="inlineStr">
        <is>
          <t>244</t>
        </is>
      </c>
      <c r="B246" t="inlineStr">
        <is>
          <t>cdd75a2b-710f-4a65-a81a-1d0dfaa4018f</t>
        </is>
      </c>
      <c r="C246" t="inlineStr">
        <is>
          <t>2025-01-16</t>
        </is>
      </c>
      <c r="D246" t="inlineStr">
        <is>
          <t>3 4</t>
        </is>
      </c>
      <c r="E246" t="inlineStr">
        <is>
          <t>Vérification d'adresse</t>
        </is>
      </c>
      <c r="F246" t="inlineStr">
        <is>
          <t>1</t>
        </is>
      </c>
      <c r="G246" t="inlineStr">
        <is>
          <t>---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---</t>
        </is>
      </c>
      <c r="L246" t="inlineStr">
        <is>
          <t>---</t>
        </is>
      </c>
      <c r="M246" t="inlineStr">
        <is>
          <t>---</t>
        </is>
      </c>
      <c r="N246" t="inlineStr">
        <is>
          <t>---</t>
        </is>
      </c>
      <c r="O246" t="inlineStr">
        <is>
          <t>---</t>
        </is>
      </c>
      <c r="P246" t="inlineStr">
        <is>
          <t>---</t>
        </is>
      </c>
      <c r="Q246" t="inlineStr">
        <is>
          <t>---</t>
        </is>
      </c>
      <c r="R246" t="inlineStr"/>
      <c r="S246" t="inlineStr">
        <is>
          <t>44.0</t>
        </is>
      </c>
      <c r="T246" t="inlineStr">
        <is>
          <t>146.0</t>
        </is>
      </c>
      <c r="U246">
        <f>HYPERLINK("https://www.commcarehq.org/a/caris-test/api/form_attachment/v1/cdd75a2b-710f-4a65-a81a-1d0dfaa4018f/1737059909600.jpg")</f>
        <v/>
      </c>
      <c r="V246" t="inlineStr"/>
      <c r="W246" t="inlineStr">
        <is>
          <t>18.487977 -72.2926528 896.0 7.5</t>
        </is>
      </c>
      <c r="X246" t="inlineStr">
        <is>
          <t>PAP/NPFS/ST01393</t>
        </is>
      </c>
      <c r="Y246" t="inlineStr">
        <is>
          <t>PAP/NPFS/ST01393</t>
        </is>
      </c>
      <c r="Z246" t="inlineStr">
        <is>
          <t>2025-01-16 20:40:33</t>
        </is>
      </c>
      <c r="AA246" t="inlineStr">
        <is>
          <t>2025-01-16 20:21:15</t>
        </is>
      </c>
      <c r="AB246" t="inlineStr">
        <is>
          <t>2christelle</t>
        </is>
      </c>
      <c r="AC246" t="inlineStr">
        <is>
          <t>2025-01-20 16:18:27</t>
        </is>
      </c>
      <c r="AD246" s="1" t="inlineStr">
        <is>
          <t>https://www.commcarehq.org/a/caris-test/reports/form_data/cdd75a2b-710f-4a65-a81a-1d0dfaa4018f/</t>
        </is>
      </c>
      <c r="AE246" t="inlineStr">
        <is>
          <t>---</t>
        </is>
      </c>
      <c r="AF246" t="inlineStr">
        <is>
          <t>e6ce1f8fdfa0482881c677e5ef0ec8d6</t>
        </is>
      </c>
      <c r="AG246" t="inlineStr">
        <is>
          <t>OK</t>
        </is>
      </c>
      <c r="AH246" t="inlineStr">
        <is>
          <t>2025-01-16 20:40:33</t>
        </is>
      </c>
      <c r="AI246" t="inlineStr">
        <is>
          <t>246df32431d94e4a97fb5b1b8bef6b0e</t>
        </is>
      </c>
      <c r="AJ246" t="inlineStr">
        <is>
          <t>2025-01-16</t>
        </is>
      </c>
      <c r="AK246" t="inlineStr">
        <is>
          <t>3 4</t>
        </is>
      </c>
      <c r="AL246" t="inlineStr">
        <is>
          <t>Vérification d'adresse</t>
        </is>
      </c>
      <c r="AM246" t="inlineStr">
        <is>
          <t>1</t>
        </is>
      </c>
      <c r="AN246" t="inlineStr">
        <is>
          <t>---</t>
        </is>
      </c>
      <c r="AO246" t="inlineStr">
        <is>
          <t>1</t>
        </is>
      </c>
      <c r="AP246" t="inlineStr">
        <is>
          <t>1</t>
        </is>
      </c>
      <c r="AQ246" t="inlineStr"/>
      <c r="AR246" t="inlineStr">
        <is>
          <t>44</t>
        </is>
      </c>
      <c r="AS246" t="inlineStr">
        <is>
          <t>146</t>
        </is>
      </c>
      <c r="AT246" t="inlineStr">
        <is>
          <t>18.487977 -72.2926528 896.0 7.5</t>
        </is>
      </c>
      <c r="AU246" t="inlineStr">
        <is>
          <t>---</t>
        </is>
      </c>
      <c r="AV246" t="inlineStr">
        <is>
          <t>---</t>
        </is>
      </c>
      <c r="AW246" t="inlineStr">
        <is>
          <t>---</t>
        </is>
      </c>
      <c r="AX246" t="inlineStr">
        <is>
          <t>---</t>
        </is>
      </c>
      <c r="AY246" t="inlineStr">
        <is>
          <t>---</t>
        </is>
      </c>
      <c r="AZ246" t="inlineStr">
        <is>
          <t>---</t>
        </is>
      </c>
      <c r="BA246" t="inlineStr">
        <is>
          <t>246df32431d94e4a97fb5b1b8bef6b0e</t>
        </is>
      </c>
      <c r="BB246" t="inlineStr">
        <is>
          <t>http://openrosa.org/formdesigner/0B48E039-1E80-49A7-AC24-732B6E788E39</t>
        </is>
      </c>
      <c r="BC246" t="inlineStr">
        <is>
          <t>Ration et autres visites</t>
        </is>
      </c>
      <c r="BD246" t="inlineStr">
        <is>
          <t>CommCare Android, version "2.54.1"(467561). App v15929. CommCare Version 2.54.1. Build 467561, built on: 2024-10-25</t>
        </is>
      </c>
      <c r="BE246" t="inlineStr">
        <is>
          <t>commcare_59657420-8c19-4cdb-b706-b6bca5dbb7e6</t>
        </is>
      </c>
      <c r="BF246" t="inlineStr">
        <is>
          <t>18.487928 -72.2925701 940.0 17.62</t>
        </is>
      </c>
      <c r="BG246" t="inlineStr">
        <is>
          <t>f13d8149fc6d39ebe86af18272310ff9</t>
        </is>
      </c>
      <c r="BH246" t="inlineStr">
        <is>
          <t>30258f4a77704b55a9a2714350441cbb</t>
        </is>
      </c>
      <c r="BI246" t="inlineStr">
        <is>
          <t>15246</t>
        </is>
      </c>
      <c r="BJ246" t="inlineStr">
        <is>
          <t>XFormInstance</t>
        </is>
      </c>
      <c r="BK246" t="inlineStr">
        <is>
          <t>beb3245bd41f11efbd4485606e6ffa00</t>
        </is>
      </c>
      <c r="BL246" t="b">
        <v>0</v>
      </c>
      <c r="BM246" t="inlineStr">
        <is>
          <t>---</t>
        </is>
      </c>
      <c r="BN246" t="inlineStr">
        <is>
          <t>66.9.168.223</t>
        </is>
      </c>
      <c r="BO246" t="inlineStr">
        <is>
          <t>Franceska Soiphete</t>
        </is>
      </c>
    </row>
    <row r="247">
      <c r="A247" t="inlineStr">
        <is>
          <t>245</t>
        </is>
      </c>
      <c r="B247" t="inlineStr">
        <is>
          <t>d8200f86-16a5-41f2-8c66-b1bd876bf6af</t>
        </is>
      </c>
      <c r="C247" t="inlineStr">
        <is>
          <t>2025-01-15</t>
        </is>
      </c>
      <c r="D247" t="inlineStr">
        <is>
          <t>4</t>
        </is>
      </c>
      <c r="E247" t="inlineStr">
        <is>
          <t>Suivi logement</t>
        </is>
      </c>
      <c r="F247" t="inlineStr">
        <is>
          <t>0</t>
        </is>
      </c>
      <c r="G247" t="inlineStr">
        <is>
          <t>Pas de téléphone disponible</t>
        </is>
      </c>
      <c r="H247" t="inlineStr">
        <is>
          <t>1</t>
        </is>
      </c>
      <c r="I247" t="inlineStr">
        <is>
          <t>1</t>
        </is>
      </c>
      <c r="J247" t="inlineStr">
        <is>
          <t>4</t>
        </is>
      </c>
      <c r="K247" t="inlineStr">
        <is>
          <t>---</t>
        </is>
      </c>
      <c r="L247" t="inlineStr">
        <is>
          <t>---</t>
        </is>
      </c>
      <c r="M247" t="inlineStr">
        <is>
          <t>---</t>
        </is>
      </c>
      <c r="N247" t="inlineStr">
        <is>
          <t>---</t>
        </is>
      </c>
      <c r="O247" t="inlineStr">
        <is>
          <t>---</t>
        </is>
      </c>
      <c r="P247" t="inlineStr">
        <is>
          <t>---</t>
        </is>
      </c>
      <c r="Q247" t="inlineStr">
        <is>
          <t>---</t>
        </is>
      </c>
      <c r="R247" t="inlineStr"/>
      <c r="S247" t="inlineStr"/>
      <c r="T247" t="inlineStr"/>
      <c r="U247" t="inlineStr"/>
      <c r="V247" t="inlineStr"/>
      <c r="W247" t="inlineStr"/>
      <c r="X247" t="inlineStr">
        <is>
          <t>PAP/NPFS/ST00073</t>
        </is>
      </c>
      <c r="Y247" t="inlineStr">
        <is>
          <t>PAP/NPFS/ST00073</t>
        </is>
      </c>
      <c r="Z247" t="inlineStr">
        <is>
          <t>2025-01-15 13:55:03</t>
        </is>
      </c>
      <c r="AA247" t="inlineStr">
        <is>
          <t>2025-01-15 13:50:20</t>
        </is>
      </c>
      <c r="AB247" t="inlineStr">
        <is>
          <t>2christelle</t>
        </is>
      </c>
      <c r="AC247" t="inlineStr">
        <is>
          <t>2025-01-20 16:18:28</t>
        </is>
      </c>
      <c r="AD247" s="1" t="inlineStr">
        <is>
          <t>https://www.commcarehq.org/a/caris-test/reports/form_data/d8200f86-16a5-41f2-8c66-b1bd876bf6af/</t>
        </is>
      </c>
      <c r="AE247" t="inlineStr">
        <is>
          <t>---</t>
        </is>
      </c>
      <c r="AF247" t="inlineStr">
        <is>
          <t>1a1152074e5e4ce3ad45edae60e92cea</t>
        </is>
      </c>
      <c r="AG247" t="inlineStr">
        <is>
          <t>---</t>
        </is>
      </c>
      <c r="AH247" t="inlineStr">
        <is>
          <t>2025-01-15 13:55:03</t>
        </is>
      </c>
      <c r="AI247" t="inlineStr">
        <is>
          <t>246df32431d94e4a97fb5b1b8bef6b0e</t>
        </is>
      </c>
      <c r="AJ247" t="inlineStr">
        <is>
          <t>2025-01-15</t>
        </is>
      </c>
      <c r="AK247" t="inlineStr">
        <is>
          <t>4</t>
        </is>
      </c>
      <c r="AL247" t="inlineStr">
        <is>
          <t>Suivi logement</t>
        </is>
      </c>
      <c r="AM247" t="inlineStr">
        <is>
          <t>0</t>
        </is>
      </c>
      <c r="AN247" t="inlineStr">
        <is>
          <t>Pas de téléphone disponible</t>
        </is>
      </c>
      <c r="AO247" t="inlineStr">
        <is>
          <t>1</t>
        </is>
      </c>
      <c r="AP247" t="inlineStr">
        <is>
          <t>1</t>
        </is>
      </c>
      <c r="AQ247" t="inlineStr"/>
      <c r="AR247" t="inlineStr"/>
      <c r="AS247" t="inlineStr"/>
      <c r="AT247" t="inlineStr"/>
      <c r="AU247" t="inlineStr">
        <is>
          <t>---</t>
        </is>
      </c>
      <c r="AV247" t="inlineStr">
        <is>
          <t>---</t>
        </is>
      </c>
      <c r="AW247" t="inlineStr">
        <is>
          <t>---</t>
        </is>
      </c>
      <c r="AX247" t="inlineStr">
        <is>
          <t>---</t>
        </is>
      </c>
      <c r="AY247" t="inlineStr">
        <is>
          <t>---</t>
        </is>
      </c>
      <c r="AZ247" t="inlineStr">
        <is>
          <t>---</t>
        </is>
      </c>
      <c r="BA247" t="inlineStr">
        <is>
          <t>246df32431d94e4a97fb5b1b8bef6b0e</t>
        </is>
      </c>
      <c r="BB247" t="inlineStr">
        <is>
          <t>http://openrosa.org/formdesigner/0B48E039-1E80-49A7-AC24-732B6E788E39</t>
        </is>
      </c>
      <c r="BC247" t="inlineStr">
        <is>
          <t>Ration et autres visites</t>
        </is>
      </c>
      <c r="BD247" t="inlineStr">
        <is>
          <t>CommCare Android, version "2.54.1"(467561). App v15929. CommCare Version 2.54.1. Build 467561, built on: 2024-10-25</t>
        </is>
      </c>
      <c r="BE247" t="inlineStr">
        <is>
          <t>commcare_59657420-8c19-4cdb-b706-b6bca5dbb7e6</t>
        </is>
      </c>
      <c r="BF247" t="inlineStr"/>
      <c r="BG247" t="inlineStr">
        <is>
          <t>f13d8149fc6d39ebe86af18272310ff9</t>
        </is>
      </c>
      <c r="BH247" t="inlineStr">
        <is>
          <t>30258f4a77704b55a9a2714350441cbb</t>
        </is>
      </c>
      <c r="BI247" t="inlineStr">
        <is>
          <t>15246</t>
        </is>
      </c>
      <c r="BJ247" t="inlineStr">
        <is>
          <t>XFormInstance</t>
        </is>
      </c>
      <c r="BK247" t="inlineStr">
        <is>
          <t>beb3245bd41f11efbd4485606e6ffa00</t>
        </is>
      </c>
      <c r="BL247" t="b">
        <v>0</v>
      </c>
      <c r="BM247" t="inlineStr">
        <is>
          <t>---</t>
        </is>
      </c>
      <c r="BN247" t="inlineStr">
        <is>
          <t>66.9.168.223</t>
        </is>
      </c>
      <c r="BO247" t="inlineStr">
        <is>
          <t>Augustin Christella</t>
        </is>
      </c>
    </row>
    <row r="248">
      <c r="A248" t="inlineStr">
        <is>
          <t>246</t>
        </is>
      </c>
      <c r="B248" t="inlineStr">
        <is>
          <t>1aadabc2-3b32-4296-8b80-1bdca775a397</t>
        </is>
      </c>
      <c r="C248" t="inlineStr">
        <is>
          <t>2025-01-16</t>
        </is>
      </c>
      <c r="D248" t="inlineStr">
        <is>
          <t>3</t>
        </is>
      </c>
      <c r="E248" t="inlineStr">
        <is>
          <t>---</t>
        </is>
      </c>
      <c r="F248" t="inlineStr">
        <is>
          <t>0</t>
        </is>
      </c>
      <c r="G248" t="inlineStr">
        <is>
          <t>---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---</t>
        </is>
      </c>
      <c r="L248" t="inlineStr">
        <is>
          <t>---</t>
        </is>
      </c>
      <c r="M248" t="inlineStr">
        <is>
          <t>---</t>
        </is>
      </c>
      <c r="N248" t="inlineStr">
        <is>
          <t>---</t>
        </is>
      </c>
      <c r="O248" t="inlineStr">
        <is>
          <t>---</t>
        </is>
      </c>
      <c r="P248" t="inlineStr">
        <is>
          <t>---</t>
        </is>
      </c>
      <c r="Q248" t="inlineStr">
        <is>
          <t>---</t>
        </is>
      </c>
      <c r="R248" t="inlineStr"/>
      <c r="S248" t="inlineStr"/>
      <c r="T248" t="inlineStr"/>
      <c r="U248" t="inlineStr"/>
      <c r="V248" t="inlineStr"/>
      <c r="W248" t="inlineStr"/>
      <c r="X248" t="inlineStr">
        <is>
          <t>PAP/NPFS/ST01739</t>
        </is>
      </c>
      <c r="Y248" t="inlineStr">
        <is>
          <t>PAP/NPFS/ST01739</t>
        </is>
      </c>
      <c r="Z248" t="inlineStr">
        <is>
          <t>2025-01-16 15:37:45</t>
        </is>
      </c>
      <c r="AA248" t="inlineStr">
        <is>
          <t>2025-01-16 15:37:31</t>
        </is>
      </c>
      <c r="AB248" t="inlineStr">
        <is>
          <t>2christelle</t>
        </is>
      </c>
      <c r="AC248" t="inlineStr">
        <is>
          <t>2025-01-20 16:18:28</t>
        </is>
      </c>
      <c r="AD248" s="1" t="inlineStr">
        <is>
          <t>https://www.commcarehq.org/a/caris-test/reports/form_data/1aadabc2-3b32-4296-8b80-1bdca775a397/</t>
        </is>
      </c>
      <c r="AE248" t="inlineStr">
        <is>
          <t>---</t>
        </is>
      </c>
      <c r="AF248" t="inlineStr">
        <is>
          <t>3c5a623af057e23a32ae4000_16418</t>
        </is>
      </c>
      <c r="AG248" t="inlineStr">
        <is>
          <t>OK</t>
        </is>
      </c>
      <c r="AH248" t="inlineStr">
        <is>
          <t>2025-01-16 15:37:45</t>
        </is>
      </c>
      <c r="AI248" t="inlineStr">
        <is>
          <t>246df32431d94e4a97fb5b1b8bef6b0e</t>
        </is>
      </c>
      <c r="AJ248" t="inlineStr">
        <is>
          <t>2025-01-16</t>
        </is>
      </c>
      <c r="AK248" t="inlineStr">
        <is>
          <t>3</t>
        </is>
      </c>
      <c r="AL248" t="inlineStr">
        <is>
          <t>---</t>
        </is>
      </c>
      <c r="AM248" t="inlineStr">
        <is>
          <t>0</t>
        </is>
      </c>
      <c r="AN248" t="inlineStr">
        <is>
          <t>---</t>
        </is>
      </c>
      <c r="AO248" t="inlineStr">
        <is>
          <t>1</t>
        </is>
      </c>
      <c r="AP248" t="inlineStr">
        <is>
          <t>1</t>
        </is>
      </c>
      <c r="AQ248" t="inlineStr"/>
      <c r="AR248" t="inlineStr"/>
      <c r="AS248" t="inlineStr"/>
      <c r="AT248" t="inlineStr"/>
      <c r="AU248" t="inlineStr">
        <is>
          <t>---</t>
        </is>
      </c>
      <c r="AV248" t="inlineStr">
        <is>
          <t>---</t>
        </is>
      </c>
      <c r="AW248" t="inlineStr">
        <is>
          <t>---</t>
        </is>
      </c>
      <c r="AX248" t="inlineStr">
        <is>
          <t>---</t>
        </is>
      </c>
      <c r="AY248" t="inlineStr">
        <is>
          <t>---</t>
        </is>
      </c>
      <c r="AZ248" t="inlineStr">
        <is>
          <t>---</t>
        </is>
      </c>
      <c r="BA248" t="inlineStr">
        <is>
          <t>246df32431d94e4a97fb5b1b8bef6b0e</t>
        </is>
      </c>
      <c r="BB248" t="inlineStr">
        <is>
          <t>http://openrosa.org/formdesigner/0B48E039-1E80-49A7-AC24-732B6E788E39</t>
        </is>
      </c>
      <c r="BC248" t="inlineStr">
        <is>
          <t>Ration et autres visites</t>
        </is>
      </c>
      <c r="BD248" t="inlineStr">
        <is>
          <t>CommCare Android, version "2.54.1"(467561). App v15929. CommCare Version 2.54.1. Build 467561, built on: 2024-10-25</t>
        </is>
      </c>
      <c r="BE248" t="inlineStr">
        <is>
          <t>commcare_59657420-8c19-4cdb-b706-b6bca5dbb7e6</t>
        </is>
      </c>
      <c r="BF248" t="inlineStr"/>
      <c r="BG248" t="inlineStr">
        <is>
          <t>f13d8149fc6d39ebe86af18272310ff9</t>
        </is>
      </c>
      <c r="BH248" t="inlineStr">
        <is>
          <t>30258f4a77704b55a9a2714350441cbb</t>
        </is>
      </c>
      <c r="BI248" t="inlineStr">
        <is>
          <t>15246</t>
        </is>
      </c>
      <c r="BJ248" t="inlineStr">
        <is>
          <t>XFormInstance</t>
        </is>
      </c>
      <c r="BK248" t="inlineStr">
        <is>
          <t>beb3245bd41f11efbd4485606e6ffa00</t>
        </is>
      </c>
      <c r="BL248" t="b">
        <v>0</v>
      </c>
      <c r="BM248" t="inlineStr">
        <is>
          <t>---</t>
        </is>
      </c>
      <c r="BN248" t="inlineStr">
        <is>
          <t>66.9.168.223</t>
        </is>
      </c>
      <c r="BO248" t="inlineStr">
        <is>
          <t>Marvens Emilra</t>
        </is>
      </c>
    </row>
    <row r="249">
      <c r="A249" t="inlineStr">
        <is>
          <t>247</t>
        </is>
      </c>
      <c r="B249" t="inlineStr">
        <is>
          <t>ee8350f2-0129-4837-af31-e716a5bc059e</t>
        </is>
      </c>
      <c r="C249" t="inlineStr">
        <is>
          <t>2025-01-17</t>
        </is>
      </c>
      <c r="D249" t="inlineStr">
        <is>
          <t>4</t>
        </is>
      </c>
      <c r="E249" t="inlineStr">
        <is>
          <t>Suivi logement</t>
        </is>
      </c>
      <c r="F249" t="inlineStr">
        <is>
          <t>1</t>
        </is>
      </c>
      <c r="G249" t="inlineStr">
        <is>
          <t>pour planifier le lieu de rencontre</t>
        </is>
      </c>
      <c r="H249" t="inlineStr">
        <is>
          <t>1</t>
        </is>
      </c>
      <c r="I249" t="inlineStr">
        <is>
          <t>1</t>
        </is>
      </c>
      <c r="J249" t="inlineStr">
        <is>
          <t>4</t>
        </is>
      </c>
      <c r="K249" t="inlineStr">
        <is>
          <t>---</t>
        </is>
      </c>
      <c r="L249" t="inlineStr">
        <is>
          <t>---</t>
        </is>
      </c>
      <c r="M249" t="inlineStr">
        <is>
          <t>---</t>
        </is>
      </c>
      <c r="N249" t="inlineStr">
        <is>
          <t>---</t>
        </is>
      </c>
      <c r="O249" t="inlineStr">
        <is>
          <t>---</t>
        </is>
      </c>
      <c r="P249" t="inlineStr">
        <is>
          <t>---</t>
        </is>
      </c>
      <c r="Q249" t="inlineStr">
        <is>
          <t>---</t>
        </is>
      </c>
      <c r="R249" t="inlineStr"/>
      <c r="S249" t="inlineStr"/>
      <c r="T249" t="inlineStr"/>
      <c r="U249" t="inlineStr"/>
      <c r="V249" t="inlineStr"/>
      <c r="W249" t="inlineStr"/>
      <c r="X249" t="inlineStr">
        <is>
          <t>PAP/NPFS/03486</t>
        </is>
      </c>
      <c r="Y249" t="inlineStr">
        <is>
          <t>PAP/NPFS/03486</t>
        </is>
      </c>
      <c r="Z249" t="inlineStr">
        <is>
          <t>2025-01-17 15:26:16</t>
        </is>
      </c>
      <c r="AA249" t="inlineStr">
        <is>
          <t>2025-01-17 15:25:22</t>
        </is>
      </c>
      <c r="AB249" t="inlineStr">
        <is>
          <t>2christelle</t>
        </is>
      </c>
      <c r="AC249" t="inlineStr">
        <is>
          <t>2025-01-20 16:18:30</t>
        </is>
      </c>
      <c r="AD249" s="1" t="inlineStr">
        <is>
          <t>https://www.commcarehq.org/a/caris-test/reports/form_data/ee8350f2-0129-4837-af31-e716a5bc059e/</t>
        </is>
      </c>
      <c r="AE249" t="inlineStr">
        <is>
          <t>---</t>
        </is>
      </c>
      <c r="AF249" t="inlineStr">
        <is>
          <t>3c5a623af057e23a32ae4000_169292</t>
        </is>
      </c>
      <c r="AG249" t="inlineStr">
        <is>
          <t>---</t>
        </is>
      </c>
      <c r="AH249" t="inlineStr">
        <is>
          <t>2025-01-17 15:26:16</t>
        </is>
      </c>
      <c r="AI249" t="inlineStr">
        <is>
          <t>246df32431d94e4a97fb5b1b8bef6b0e</t>
        </is>
      </c>
      <c r="AJ249" t="inlineStr">
        <is>
          <t>2025-01-17</t>
        </is>
      </c>
      <c r="AK249" t="inlineStr">
        <is>
          <t>4</t>
        </is>
      </c>
      <c r="AL249" t="inlineStr">
        <is>
          <t>Suivi logement</t>
        </is>
      </c>
      <c r="AM249" t="inlineStr">
        <is>
          <t>1</t>
        </is>
      </c>
      <c r="AN249" t="inlineStr">
        <is>
          <t>pour planifier le lieu de rencontre</t>
        </is>
      </c>
      <c r="AO249" t="inlineStr">
        <is>
          <t>1</t>
        </is>
      </c>
      <c r="AP249" t="inlineStr">
        <is>
          <t>1</t>
        </is>
      </c>
      <c r="AQ249" t="inlineStr"/>
      <c r="AR249" t="inlineStr"/>
      <c r="AS249" t="inlineStr"/>
      <c r="AT249" t="inlineStr"/>
      <c r="AU249" t="inlineStr">
        <is>
          <t>---</t>
        </is>
      </c>
      <c r="AV249" t="inlineStr">
        <is>
          <t>---</t>
        </is>
      </c>
      <c r="AW249" t="inlineStr">
        <is>
          <t>---</t>
        </is>
      </c>
      <c r="AX249" t="inlineStr">
        <is>
          <t>---</t>
        </is>
      </c>
      <c r="AY249" t="inlineStr">
        <is>
          <t>---</t>
        </is>
      </c>
      <c r="AZ249" t="inlineStr">
        <is>
          <t>---</t>
        </is>
      </c>
      <c r="BA249" t="inlineStr">
        <is>
          <t>246df32431d94e4a97fb5b1b8bef6b0e</t>
        </is>
      </c>
      <c r="BB249" t="inlineStr">
        <is>
          <t>http://openrosa.org/formdesigner/0B48E039-1E80-49A7-AC24-732B6E788E39</t>
        </is>
      </c>
      <c r="BC249" t="inlineStr">
        <is>
          <t>Ration et autres visites</t>
        </is>
      </c>
      <c r="BD249" t="inlineStr">
        <is>
          <t>CommCare Android, version "2.54.1"(467561). App v15929. CommCare Version 2.54.1. Build 467561, built on: 2024-10-25</t>
        </is>
      </c>
      <c r="BE249" t="inlineStr">
        <is>
          <t>commcare_59657420-8c19-4cdb-b706-b6bca5dbb7e6</t>
        </is>
      </c>
      <c r="BF249" t="inlineStr"/>
      <c r="BG249" t="inlineStr">
        <is>
          <t>f13d8149fc6d39ebe86af18272310ff9</t>
        </is>
      </c>
      <c r="BH249" t="inlineStr">
        <is>
          <t>30258f4a77704b55a9a2714350441cbb</t>
        </is>
      </c>
      <c r="BI249" t="inlineStr">
        <is>
          <t>15246</t>
        </is>
      </c>
      <c r="BJ249" t="inlineStr">
        <is>
          <t>XFormInstance</t>
        </is>
      </c>
      <c r="BK249" t="inlineStr">
        <is>
          <t>beb3245bd41f11efbd4485606e6ffa00</t>
        </is>
      </c>
      <c r="BL249" t="b">
        <v>0</v>
      </c>
      <c r="BM249" t="inlineStr">
        <is>
          <t>---</t>
        </is>
      </c>
      <c r="BN249" t="inlineStr">
        <is>
          <t>66.9.168.223</t>
        </is>
      </c>
      <c r="BO249" t="inlineStr">
        <is>
          <t xml:space="preserve"> Kenson/ Kendy Pierre/ Joseph</t>
        </is>
      </c>
    </row>
    <row r="250">
      <c r="A250" t="inlineStr">
        <is>
          <t>248</t>
        </is>
      </c>
      <c r="B250" t="inlineStr">
        <is>
          <t>55b97285-ceaa-43ce-84da-adbbec892caf</t>
        </is>
      </c>
      <c r="C250" t="inlineStr">
        <is>
          <t>2025-01-17</t>
        </is>
      </c>
      <c r="D250" t="inlineStr">
        <is>
          <t>3</t>
        </is>
      </c>
      <c r="E250" t="inlineStr">
        <is>
          <t>---</t>
        </is>
      </c>
      <c r="F250" t="inlineStr">
        <is>
          <t>1</t>
        </is>
      </c>
      <c r="G250" t="inlineStr">
        <is>
          <t>---</t>
        </is>
      </c>
      <c r="H250" t="inlineStr">
        <is>
          <t>1</t>
        </is>
      </c>
      <c r="I250" t="inlineStr">
        <is>
          <t>1</t>
        </is>
      </c>
      <c r="J250" t="inlineStr">
        <is>
          <t>2</t>
        </is>
      </c>
      <c r="K250" t="inlineStr">
        <is>
          <t>---</t>
        </is>
      </c>
      <c r="L250" t="inlineStr">
        <is>
          <t>---</t>
        </is>
      </c>
      <c r="M250" t="inlineStr">
        <is>
          <t>---</t>
        </is>
      </c>
      <c r="N250" t="inlineStr">
        <is>
          <t>---</t>
        </is>
      </c>
      <c r="O250" t="inlineStr">
        <is>
          <t>---</t>
        </is>
      </c>
      <c r="P250" t="inlineStr">
        <is>
          <t>---</t>
        </is>
      </c>
      <c r="Q250" t="inlineStr">
        <is>
          <t>---</t>
        </is>
      </c>
      <c r="R250" t="inlineStr"/>
      <c r="S250" t="inlineStr"/>
      <c r="T250" t="inlineStr"/>
      <c r="U250" t="inlineStr"/>
      <c r="V250" t="inlineStr"/>
      <c r="W250" t="inlineStr"/>
      <c r="X250" t="inlineStr">
        <is>
          <t>PDP/CMEB/PED00501</t>
        </is>
      </c>
      <c r="Y250" t="inlineStr">
        <is>
          <t>PDP/CMEB/PED00501</t>
        </is>
      </c>
      <c r="Z250" t="inlineStr">
        <is>
          <t>2025-01-17 15:23:51</t>
        </is>
      </c>
      <c r="AA250" t="inlineStr">
        <is>
          <t>2025-01-17 15:23:41</t>
        </is>
      </c>
      <c r="AB250" t="inlineStr">
        <is>
          <t>5edeline</t>
        </is>
      </c>
      <c r="AC250" t="inlineStr">
        <is>
          <t>2025-01-20 16:26:26</t>
        </is>
      </c>
      <c r="AD250" s="1" t="inlineStr">
        <is>
          <t>https://www.commcarehq.org/a/caris-test/reports/form_data/55b97285-ceaa-43ce-84da-adbbec892caf/</t>
        </is>
      </c>
      <c r="AE250" t="inlineStr">
        <is>
          <t>---</t>
        </is>
      </c>
      <c r="AF250" t="inlineStr">
        <is>
          <t>3c5a623af057e23a32ae4000_19060</t>
        </is>
      </c>
      <c r="AG250" t="inlineStr">
        <is>
          <t>OK</t>
        </is>
      </c>
      <c r="AH250" t="inlineStr">
        <is>
          <t>2025-01-17 15:23:51</t>
        </is>
      </c>
      <c r="AI250" t="inlineStr">
        <is>
          <t>49c83a0dcc274f1a85f9433f3309532d</t>
        </is>
      </c>
      <c r="AJ250" t="inlineStr">
        <is>
          <t>2025-01-17</t>
        </is>
      </c>
      <c r="AK250" t="inlineStr">
        <is>
          <t>3</t>
        </is>
      </c>
      <c r="AL250" t="inlineStr">
        <is>
          <t>---</t>
        </is>
      </c>
      <c r="AM250" t="inlineStr">
        <is>
          <t>1</t>
        </is>
      </c>
      <c r="AN250" t="inlineStr">
        <is>
          <t>---</t>
        </is>
      </c>
      <c r="AO250" t="inlineStr">
        <is>
          <t>1</t>
        </is>
      </c>
      <c r="AP250" t="inlineStr">
        <is>
          <t>1</t>
        </is>
      </c>
      <c r="AQ250" t="inlineStr"/>
      <c r="AR250" t="inlineStr"/>
      <c r="AS250" t="inlineStr"/>
      <c r="AT250" t="inlineStr"/>
      <c r="AU250" t="inlineStr">
        <is>
          <t>---</t>
        </is>
      </c>
      <c r="AV250" t="inlineStr">
        <is>
          <t>---</t>
        </is>
      </c>
      <c r="AW250" t="inlineStr">
        <is>
          <t>---</t>
        </is>
      </c>
      <c r="AX250" t="inlineStr">
        <is>
          <t>---</t>
        </is>
      </c>
      <c r="AY250" t="inlineStr">
        <is>
          <t>---</t>
        </is>
      </c>
      <c r="AZ250" t="inlineStr">
        <is>
          <t>---</t>
        </is>
      </c>
      <c r="BA250" t="inlineStr">
        <is>
          <t>49c83a0dcc274f1a85f9433f3309532d</t>
        </is>
      </c>
      <c r="BB250" t="inlineStr">
        <is>
          <t>http://openrosa.org/formdesigner/0B48E039-1E80-49A7-AC24-732B6E788E39</t>
        </is>
      </c>
      <c r="BC250" t="inlineStr">
        <is>
          <t>Ration et autres visites</t>
        </is>
      </c>
      <c r="BD250" t="inlineStr">
        <is>
          <t>CommCare Android, version "2.54.1"(467561). App v15929. CommCare Version 2.54.1. Build 467561, built on: 2024-10-25</t>
        </is>
      </c>
      <c r="BE250" t="inlineStr">
        <is>
          <t>commcare_f5c01cb3-ad69-46f7-81c0-4740896f4262</t>
        </is>
      </c>
      <c r="BF250" t="inlineStr">
        <is>
          <t>19.9441626 -72.7758219 -10.31 20.0</t>
        </is>
      </c>
      <c r="BG250" t="inlineStr">
        <is>
          <t>f13d8149fc6d39ebe86af18272310ff9</t>
        </is>
      </c>
      <c r="BH250" t="inlineStr">
        <is>
          <t>30258f4a77704b55a9a2714350441cbb</t>
        </is>
      </c>
      <c r="BI250" t="inlineStr">
        <is>
          <t>15246</t>
        </is>
      </c>
      <c r="BJ250" t="inlineStr">
        <is>
          <t>XFormInstance</t>
        </is>
      </c>
      <c r="BK250" t="inlineStr">
        <is>
          <t>3b025962d74811ef8884f9cccb2417e2</t>
        </is>
      </c>
      <c r="BL250" t="b">
        <v>0</v>
      </c>
      <c r="BM250" t="inlineStr">
        <is>
          <t>---</t>
        </is>
      </c>
      <c r="BN250" t="inlineStr">
        <is>
          <t>190.115.171.103</t>
        </is>
      </c>
      <c r="BO250" t="inlineStr">
        <is>
          <t>Jeffridson Francois</t>
        </is>
      </c>
    </row>
    <row r="251">
      <c r="A251" t="inlineStr">
        <is>
          <t>249</t>
        </is>
      </c>
      <c r="B251" t="inlineStr">
        <is>
          <t>3bd7d3c9-9341-4e69-91ab-bb02552cb70d</t>
        </is>
      </c>
      <c r="C251" t="inlineStr">
        <is>
          <t>2025-01-17</t>
        </is>
      </c>
      <c r="D251" t="inlineStr">
        <is>
          <t>3</t>
        </is>
      </c>
      <c r="E251" t="inlineStr">
        <is>
          <t>---</t>
        </is>
      </c>
      <c r="F251" t="inlineStr">
        <is>
          <t>1</t>
        </is>
      </c>
      <c r="G251" t="inlineStr">
        <is>
          <t>---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---</t>
        </is>
      </c>
      <c r="L251" t="inlineStr">
        <is>
          <t>---</t>
        </is>
      </c>
      <c r="M251" t="inlineStr">
        <is>
          <t>---</t>
        </is>
      </c>
      <c r="N251" t="inlineStr">
        <is>
          <t>---</t>
        </is>
      </c>
      <c r="O251" t="inlineStr">
        <is>
          <t>---</t>
        </is>
      </c>
      <c r="P251" t="inlineStr">
        <is>
          <t>---</t>
        </is>
      </c>
      <c r="Q251" t="inlineStr">
        <is>
          <t>---</t>
        </is>
      </c>
      <c r="R251" t="inlineStr"/>
      <c r="S251" t="inlineStr"/>
      <c r="T251" t="inlineStr"/>
      <c r="U251" t="inlineStr"/>
      <c r="V251" t="inlineStr"/>
      <c r="W251" t="inlineStr"/>
      <c r="X251" t="inlineStr">
        <is>
          <t>PDP/HCAH/PED00015</t>
        </is>
      </c>
      <c r="Y251" t="inlineStr">
        <is>
          <t>PDP/HCAH/PED00015</t>
        </is>
      </c>
      <c r="Z251" t="inlineStr">
        <is>
          <t>2025-01-17 15:24:19</t>
        </is>
      </c>
      <c r="AA251" t="inlineStr">
        <is>
          <t>2025-01-17 15:24:05</t>
        </is>
      </c>
      <c r="AB251" t="inlineStr">
        <is>
          <t>5edeline</t>
        </is>
      </c>
      <c r="AC251" t="inlineStr">
        <is>
          <t>2025-01-20 16:26:28</t>
        </is>
      </c>
      <c r="AD251" s="1" t="inlineStr">
        <is>
          <t>https://www.commcarehq.org/a/caris-test/reports/form_data/3bd7d3c9-9341-4e69-91ab-bb02552cb70d/</t>
        </is>
      </c>
      <c r="AE251" t="inlineStr">
        <is>
          <t>---</t>
        </is>
      </c>
      <c r="AF251" t="inlineStr">
        <is>
          <t>3c5a623af057e23a32ae4000_26475</t>
        </is>
      </c>
      <c r="AG251" t="inlineStr">
        <is>
          <t>OK</t>
        </is>
      </c>
      <c r="AH251" t="inlineStr">
        <is>
          <t>2025-01-17 15:24:19</t>
        </is>
      </c>
      <c r="AI251" t="inlineStr">
        <is>
          <t>49c83a0dcc274f1a85f9433f3309532d</t>
        </is>
      </c>
      <c r="AJ251" t="inlineStr">
        <is>
          <t>2025-01-17</t>
        </is>
      </c>
      <c r="AK251" t="inlineStr">
        <is>
          <t>3</t>
        </is>
      </c>
      <c r="AL251" t="inlineStr">
        <is>
          <t>---</t>
        </is>
      </c>
      <c r="AM251" t="inlineStr">
        <is>
          <t>1</t>
        </is>
      </c>
      <c r="AN251" t="inlineStr">
        <is>
          <t>---</t>
        </is>
      </c>
      <c r="AO251" t="inlineStr">
        <is>
          <t>1</t>
        </is>
      </c>
      <c r="AP251" t="inlineStr">
        <is>
          <t>1</t>
        </is>
      </c>
      <c r="AQ251" t="inlineStr"/>
      <c r="AR251" t="inlineStr"/>
      <c r="AS251" t="inlineStr"/>
      <c r="AT251" t="inlineStr"/>
      <c r="AU251" t="inlineStr">
        <is>
          <t>---</t>
        </is>
      </c>
      <c r="AV251" t="inlineStr">
        <is>
          <t>---</t>
        </is>
      </c>
      <c r="AW251" t="inlineStr">
        <is>
          <t>---</t>
        </is>
      </c>
      <c r="AX251" t="inlineStr">
        <is>
          <t>---</t>
        </is>
      </c>
      <c r="AY251" t="inlineStr">
        <is>
          <t>---</t>
        </is>
      </c>
      <c r="AZ251" t="inlineStr">
        <is>
          <t>---</t>
        </is>
      </c>
      <c r="BA251" t="inlineStr">
        <is>
          <t>49c83a0dcc274f1a85f9433f3309532d</t>
        </is>
      </c>
      <c r="BB251" t="inlineStr">
        <is>
          <t>http://openrosa.org/formdesigner/0B48E039-1E80-49A7-AC24-732B6E788E39</t>
        </is>
      </c>
      <c r="BC251" t="inlineStr">
        <is>
          <t>Ration et autres visites</t>
        </is>
      </c>
      <c r="BD251" t="inlineStr">
        <is>
          <t>CommCare Android, version "2.54.1"(467561). App v15929. CommCare Version 2.54.1. Build 467561, built on: 2024-10-25</t>
        </is>
      </c>
      <c r="BE251" t="inlineStr">
        <is>
          <t>commcare_f5c01cb3-ad69-46f7-81c0-4740896f4262</t>
        </is>
      </c>
      <c r="BF251" t="inlineStr">
        <is>
          <t>19.9441573 -72.7758209 -10.31 20.0</t>
        </is>
      </c>
      <c r="BG251" t="inlineStr">
        <is>
          <t>f13d8149fc6d39ebe86af18272310ff9</t>
        </is>
      </c>
      <c r="BH251" t="inlineStr">
        <is>
          <t>30258f4a77704b55a9a2714350441cbb</t>
        </is>
      </c>
      <c r="BI251" t="inlineStr">
        <is>
          <t>15246</t>
        </is>
      </c>
      <c r="BJ251" t="inlineStr">
        <is>
          <t>XFormInstance</t>
        </is>
      </c>
      <c r="BK251" t="inlineStr">
        <is>
          <t>3b025962d74811ef8884f9cccb2417e2</t>
        </is>
      </c>
      <c r="BL251" t="b">
        <v>0</v>
      </c>
      <c r="BM251" t="inlineStr">
        <is>
          <t>---</t>
        </is>
      </c>
      <c r="BN251" t="inlineStr">
        <is>
          <t>190.115.171.103</t>
        </is>
      </c>
      <c r="BO251" t="inlineStr">
        <is>
          <t>Idelin Mondésir (Sterlin)</t>
        </is>
      </c>
    </row>
    <row r="252">
      <c r="A252" t="inlineStr">
        <is>
          <t>250</t>
        </is>
      </c>
      <c r="B252" t="inlineStr">
        <is>
          <t>974df3eb-f69f-4219-9971-8f0ebe30f9d4</t>
        </is>
      </c>
      <c r="C252" t="inlineStr">
        <is>
          <t>2025-01-17</t>
        </is>
      </c>
      <c r="D252" t="inlineStr">
        <is>
          <t>3</t>
        </is>
      </c>
      <c r="E252" t="inlineStr">
        <is>
          <t>---</t>
        </is>
      </c>
      <c r="F252" t="inlineStr">
        <is>
          <t>1</t>
        </is>
      </c>
      <c r="G252" t="inlineStr">
        <is>
          <t>---</t>
        </is>
      </c>
      <c r="H252" t="inlineStr">
        <is>
          <t>1</t>
        </is>
      </c>
      <c r="I252" t="inlineStr">
        <is>
          <t>1</t>
        </is>
      </c>
      <c r="J252" t="inlineStr">
        <is>
          <t>1</t>
        </is>
      </c>
      <c r="K252" t="inlineStr">
        <is>
          <t>---</t>
        </is>
      </c>
      <c r="L252" t="inlineStr">
        <is>
          <t>---</t>
        </is>
      </c>
      <c r="M252" t="inlineStr">
        <is>
          <t>---</t>
        </is>
      </c>
      <c r="N252" t="inlineStr">
        <is>
          <t>---</t>
        </is>
      </c>
      <c r="O252" t="inlineStr">
        <is>
          <t>---</t>
        </is>
      </c>
      <c r="P252" t="inlineStr">
        <is>
          <t>---</t>
        </is>
      </c>
      <c r="Q252" t="inlineStr">
        <is>
          <t>---</t>
        </is>
      </c>
      <c r="R252" t="inlineStr"/>
      <c r="S252" t="inlineStr"/>
      <c r="T252" t="inlineStr"/>
      <c r="U252" t="inlineStr"/>
      <c r="V252" t="inlineStr"/>
      <c r="W252" t="inlineStr"/>
      <c r="X252" t="inlineStr">
        <is>
          <t>PDP/CMEB/ST05370</t>
        </is>
      </c>
      <c r="Y252" t="inlineStr">
        <is>
          <t>PDP/CMEB/ST05370</t>
        </is>
      </c>
      <c r="Z252" t="inlineStr">
        <is>
          <t>2025-01-17 15:25:11</t>
        </is>
      </c>
      <c r="AA252" t="inlineStr">
        <is>
          <t>2025-01-17 15:24:32</t>
        </is>
      </c>
      <c r="AB252" t="inlineStr">
        <is>
          <t>5edeline</t>
        </is>
      </c>
      <c r="AC252" t="inlineStr">
        <is>
          <t>2025-01-20 16:26:30</t>
        </is>
      </c>
      <c r="AD252" s="1" t="inlineStr">
        <is>
          <t>https://www.commcarehq.org/a/caris-test/reports/form_data/974df3eb-f69f-4219-9971-8f0ebe30f9d4/</t>
        </is>
      </c>
      <c r="AE252" t="inlineStr">
        <is>
          <t>---</t>
        </is>
      </c>
      <c r="AF252" t="inlineStr">
        <is>
          <t>3c5a623af057e23a32ae4000_174712</t>
        </is>
      </c>
      <c r="AG252" t="inlineStr">
        <is>
          <t>OK</t>
        </is>
      </c>
      <c r="AH252" t="inlineStr">
        <is>
          <t>2025-01-17 15:25:11</t>
        </is>
      </c>
      <c r="AI252" t="inlineStr">
        <is>
          <t>49c83a0dcc274f1a85f9433f3309532d</t>
        </is>
      </c>
      <c r="AJ252" t="inlineStr">
        <is>
          <t>2025-01-17</t>
        </is>
      </c>
      <c r="AK252" t="inlineStr">
        <is>
          <t>3</t>
        </is>
      </c>
      <c r="AL252" t="inlineStr">
        <is>
          <t>---</t>
        </is>
      </c>
      <c r="AM252" t="inlineStr">
        <is>
          <t>1</t>
        </is>
      </c>
      <c r="AN252" t="inlineStr">
        <is>
          <t>---</t>
        </is>
      </c>
      <c r="AO252" t="inlineStr">
        <is>
          <t>1</t>
        </is>
      </c>
      <c r="AP252" t="inlineStr">
        <is>
          <t>1</t>
        </is>
      </c>
      <c r="AQ252" t="inlineStr"/>
      <c r="AR252" t="inlineStr"/>
      <c r="AS252" t="inlineStr"/>
      <c r="AT252" t="inlineStr"/>
      <c r="AU252" t="inlineStr">
        <is>
          <t>---</t>
        </is>
      </c>
      <c r="AV252" t="inlineStr">
        <is>
          <t>---</t>
        </is>
      </c>
      <c r="AW252" t="inlineStr">
        <is>
          <t>---</t>
        </is>
      </c>
      <c r="AX252" t="inlineStr">
        <is>
          <t>---</t>
        </is>
      </c>
      <c r="AY252" t="inlineStr">
        <is>
          <t>---</t>
        </is>
      </c>
      <c r="AZ252" t="inlineStr">
        <is>
          <t>---</t>
        </is>
      </c>
      <c r="BA252" t="inlineStr">
        <is>
          <t>49c83a0dcc274f1a85f9433f3309532d</t>
        </is>
      </c>
      <c r="BB252" t="inlineStr">
        <is>
          <t>http://openrosa.org/formdesigner/0B48E039-1E80-49A7-AC24-732B6E788E39</t>
        </is>
      </c>
      <c r="BC252" t="inlineStr">
        <is>
          <t>Ration et autres visites</t>
        </is>
      </c>
      <c r="BD252" t="inlineStr">
        <is>
          <t>CommCare Android, version "2.54.1"(467561). App v15929. CommCare Version 2.54.1. Build 467561, built on: 2024-10-25</t>
        </is>
      </c>
      <c r="BE252" t="inlineStr">
        <is>
          <t>commcare_f5c01cb3-ad69-46f7-81c0-4740896f4262</t>
        </is>
      </c>
      <c r="BF252" t="inlineStr">
        <is>
          <t>19.9441611 -72.7758222 -10.31 20.0</t>
        </is>
      </c>
      <c r="BG252" t="inlineStr">
        <is>
          <t>f13d8149fc6d39ebe86af18272310ff9</t>
        </is>
      </c>
      <c r="BH252" t="inlineStr">
        <is>
          <t>30258f4a77704b55a9a2714350441cbb</t>
        </is>
      </c>
      <c r="BI252" t="inlineStr">
        <is>
          <t>15246</t>
        </is>
      </c>
      <c r="BJ252" t="inlineStr">
        <is>
          <t>XFormInstance</t>
        </is>
      </c>
      <c r="BK252" t="inlineStr">
        <is>
          <t>3b025962d74811ef8884f9cccb2417e2</t>
        </is>
      </c>
      <c r="BL252" t="b">
        <v>0</v>
      </c>
      <c r="BM252" t="inlineStr">
        <is>
          <t>---</t>
        </is>
      </c>
      <c r="BN252" t="inlineStr">
        <is>
          <t>190.115.171.103</t>
        </is>
      </c>
      <c r="BO252" t="inlineStr">
        <is>
          <t>Nerlande Auguste</t>
        </is>
      </c>
    </row>
    <row r="253">
      <c r="A253" t="inlineStr">
        <is>
          <t>251</t>
        </is>
      </c>
      <c r="B253" t="inlineStr">
        <is>
          <t>1786fd53-df72-47dc-ab1b-ec0b52ee6604</t>
        </is>
      </c>
      <c r="C253" t="inlineStr">
        <is>
          <t>2025-01-17</t>
        </is>
      </c>
      <c r="D253" t="inlineStr">
        <is>
          <t>3</t>
        </is>
      </c>
      <c r="E253" t="inlineStr">
        <is>
          <t>---</t>
        </is>
      </c>
      <c r="F253" t="inlineStr">
        <is>
          <t>1</t>
        </is>
      </c>
      <c r="G253" t="inlineStr">
        <is>
          <t>---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---</t>
        </is>
      </c>
      <c r="L253" t="inlineStr">
        <is>
          <t>---</t>
        </is>
      </c>
      <c r="M253" t="inlineStr">
        <is>
          <t>---</t>
        </is>
      </c>
      <c r="N253" t="inlineStr">
        <is>
          <t>---</t>
        </is>
      </c>
      <c r="O253" t="inlineStr">
        <is>
          <t>---</t>
        </is>
      </c>
      <c r="P253" t="inlineStr">
        <is>
          <t>---</t>
        </is>
      </c>
      <c r="Q253" t="inlineStr">
        <is>
          <t>---</t>
        </is>
      </c>
      <c r="R253" t="inlineStr"/>
      <c r="S253" t="inlineStr"/>
      <c r="T253" t="inlineStr"/>
      <c r="U253" t="inlineStr"/>
      <c r="V253" t="inlineStr"/>
      <c r="W253" t="inlineStr"/>
      <c r="X253" t="inlineStr">
        <is>
          <t>PDP/CMEB/PED00451</t>
        </is>
      </c>
      <c r="Y253" t="inlineStr">
        <is>
          <t>PDP/CMEB/PED00451</t>
        </is>
      </c>
      <c r="Z253" t="inlineStr">
        <is>
          <t>2025-01-17 15:25:35</t>
        </is>
      </c>
      <c r="AA253" t="inlineStr">
        <is>
          <t>2025-01-17 15:25:27</t>
        </is>
      </c>
      <c r="AB253" t="inlineStr">
        <is>
          <t>5edeline</t>
        </is>
      </c>
      <c r="AC253" t="inlineStr">
        <is>
          <t>2025-01-20 16:26:31</t>
        </is>
      </c>
      <c r="AD253" s="1" t="inlineStr">
        <is>
          <t>https://www.commcarehq.org/a/caris-test/reports/form_data/1786fd53-df72-47dc-ab1b-ec0b52ee6604/</t>
        </is>
      </c>
      <c r="AE253" t="inlineStr">
        <is>
          <t>---</t>
        </is>
      </c>
      <c r="AF253" t="inlineStr">
        <is>
          <t>16831bb2f2194fb389561a4934a20c0f</t>
        </is>
      </c>
      <c r="AG253" t="inlineStr">
        <is>
          <t>OK</t>
        </is>
      </c>
      <c r="AH253" t="inlineStr">
        <is>
          <t>2025-01-17 15:25:35</t>
        </is>
      </c>
      <c r="AI253" t="inlineStr">
        <is>
          <t>49c83a0dcc274f1a85f9433f3309532d</t>
        </is>
      </c>
      <c r="AJ253" t="inlineStr">
        <is>
          <t>2025-01-17</t>
        </is>
      </c>
      <c r="AK253" t="inlineStr">
        <is>
          <t>3</t>
        </is>
      </c>
      <c r="AL253" t="inlineStr">
        <is>
          <t>---</t>
        </is>
      </c>
      <c r="AM253" t="inlineStr">
        <is>
          <t>1</t>
        </is>
      </c>
      <c r="AN253" t="inlineStr">
        <is>
          <t>---</t>
        </is>
      </c>
      <c r="AO253" t="inlineStr">
        <is>
          <t>1</t>
        </is>
      </c>
      <c r="AP253" t="inlineStr">
        <is>
          <t>1</t>
        </is>
      </c>
      <c r="AQ253" t="inlineStr"/>
      <c r="AR253" t="inlineStr"/>
      <c r="AS253" t="inlineStr"/>
      <c r="AT253" t="inlineStr"/>
      <c r="AU253" t="inlineStr">
        <is>
          <t>---</t>
        </is>
      </c>
      <c r="AV253" t="inlineStr">
        <is>
          <t>---</t>
        </is>
      </c>
      <c r="AW253" t="inlineStr">
        <is>
          <t>---</t>
        </is>
      </c>
      <c r="AX253" t="inlineStr">
        <is>
          <t>---</t>
        </is>
      </c>
      <c r="AY253" t="inlineStr">
        <is>
          <t>---</t>
        </is>
      </c>
      <c r="AZ253" t="inlineStr">
        <is>
          <t>---</t>
        </is>
      </c>
      <c r="BA253" t="inlineStr">
        <is>
          <t>49c83a0dcc274f1a85f9433f3309532d</t>
        </is>
      </c>
      <c r="BB253" t="inlineStr">
        <is>
          <t>http://openrosa.org/formdesigner/0B48E039-1E80-49A7-AC24-732B6E788E39</t>
        </is>
      </c>
      <c r="BC253" t="inlineStr">
        <is>
          <t>Ration et autres visites</t>
        </is>
      </c>
      <c r="BD253" t="inlineStr">
        <is>
          <t>CommCare Android, version "2.54.1"(467561). App v15929. CommCare Version 2.54.1. Build 467561, built on: 2024-10-25</t>
        </is>
      </c>
      <c r="BE253" t="inlineStr">
        <is>
          <t>commcare_f5c01cb3-ad69-46f7-81c0-4740896f4262</t>
        </is>
      </c>
      <c r="BF253" t="inlineStr">
        <is>
          <t>19.9441605 -72.7758221 -10.31 20.0</t>
        </is>
      </c>
      <c r="BG253" t="inlineStr">
        <is>
          <t>f13d8149fc6d39ebe86af18272310ff9</t>
        </is>
      </c>
      <c r="BH253" t="inlineStr">
        <is>
          <t>30258f4a77704b55a9a2714350441cbb</t>
        </is>
      </c>
      <c r="BI253" t="inlineStr">
        <is>
          <t>15246</t>
        </is>
      </c>
      <c r="BJ253" t="inlineStr">
        <is>
          <t>XFormInstance</t>
        </is>
      </c>
      <c r="BK253" t="inlineStr">
        <is>
          <t>3b025962d74811ef8884f9cccb2417e2</t>
        </is>
      </c>
      <c r="BL253" t="b">
        <v>0</v>
      </c>
      <c r="BM253" t="inlineStr">
        <is>
          <t>---</t>
        </is>
      </c>
      <c r="BN253" t="inlineStr">
        <is>
          <t>190.115.171.103</t>
        </is>
      </c>
      <c r="BO253" t="inlineStr">
        <is>
          <t xml:space="preserve">Junio François </t>
        </is>
      </c>
    </row>
    <row r="254">
      <c r="A254" t="inlineStr">
        <is>
          <t>252</t>
        </is>
      </c>
      <c r="B254" t="inlineStr">
        <is>
          <t>5ad53e4a-3b5b-4bcb-865c-d2de6cf13388</t>
        </is>
      </c>
      <c r="C254" t="inlineStr">
        <is>
          <t>2025-01-17</t>
        </is>
      </c>
      <c r="D254" t="inlineStr">
        <is>
          <t>3</t>
        </is>
      </c>
      <c r="E254" t="inlineStr">
        <is>
          <t>---</t>
        </is>
      </c>
      <c r="F254" t="inlineStr">
        <is>
          <t>1</t>
        </is>
      </c>
      <c r="G254" t="inlineStr">
        <is>
          <t>---</t>
        </is>
      </c>
      <c r="H254" t="inlineStr">
        <is>
          <t>1</t>
        </is>
      </c>
      <c r="I254" t="inlineStr">
        <is>
          <t>1</t>
        </is>
      </c>
      <c r="J254" t="inlineStr">
        <is>
          <t>2</t>
        </is>
      </c>
      <c r="K254" t="inlineStr">
        <is>
          <t>---</t>
        </is>
      </c>
      <c r="L254" t="inlineStr">
        <is>
          <t>---</t>
        </is>
      </c>
      <c r="M254" t="inlineStr">
        <is>
          <t>---</t>
        </is>
      </c>
      <c r="N254" t="inlineStr">
        <is>
          <t>---</t>
        </is>
      </c>
      <c r="O254" t="inlineStr">
        <is>
          <t>---</t>
        </is>
      </c>
      <c r="P254" t="inlineStr">
        <is>
          <t>---</t>
        </is>
      </c>
      <c r="Q254" t="inlineStr">
        <is>
          <t>---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PDP/HCAH/ST00945</t>
        </is>
      </c>
      <c r="Y254" t="inlineStr">
        <is>
          <t>PDP/HCAH/ST00945</t>
        </is>
      </c>
      <c r="Z254" t="inlineStr">
        <is>
          <t>2025-01-17 15:27:31</t>
        </is>
      </c>
      <c r="AA254" t="inlineStr">
        <is>
          <t>2025-01-17 15:27:13</t>
        </is>
      </c>
      <c r="AB254" t="inlineStr">
        <is>
          <t>5edeline</t>
        </is>
      </c>
      <c r="AC254" t="inlineStr">
        <is>
          <t>2025-01-20 16:27:58</t>
        </is>
      </c>
      <c r="AD254" s="1" t="inlineStr">
        <is>
          <t>https://www.commcarehq.org/a/caris-test/reports/form_data/5ad53e4a-3b5b-4bcb-865c-d2de6cf13388/</t>
        </is>
      </c>
      <c r="AE254" t="inlineStr">
        <is>
          <t>---</t>
        </is>
      </c>
      <c r="AF254" t="inlineStr">
        <is>
          <t>3c5a623af057e23a32ae4000_188351</t>
        </is>
      </c>
      <c r="AG254" t="inlineStr">
        <is>
          <t>OK</t>
        </is>
      </c>
      <c r="AH254" t="inlineStr">
        <is>
          <t>2025-01-17 15:27:31</t>
        </is>
      </c>
      <c r="AI254" t="inlineStr">
        <is>
          <t>49c83a0dcc274f1a85f9433f3309532d</t>
        </is>
      </c>
      <c r="AJ254" t="inlineStr">
        <is>
          <t>2025-01-17</t>
        </is>
      </c>
      <c r="AK254" t="inlineStr">
        <is>
          <t>3</t>
        </is>
      </c>
      <c r="AL254" t="inlineStr">
        <is>
          <t>---</t>
        </is>
      </c>
      <c r="AM254" t="inlineStr">
        <is>
          <t>1</t>
        </is>
      </c>
      <c r="AN254" t="inlineStr">
        <is>
          <t>---</t>
        </is>
      </c>
      <c r="AO254" t="inlineStr">
        <is>
          <t>1</t>
        </is>
      </c>
      <c r="AP254" t="inlineStr">
        <is>
          <t>1</t>
        </is>
      </c>
      <c r="AQ254" t="inlineStr"/>
      <c r="AR254" t="inlineStr"/>
      <c r="AS254" t="inlineStr"/>
      <c r="AT254" t="inlineStr"/>
      <c r="AU254" t="inlineStr">
        <is>
          <t>---</t>
        </is>
      </c>
      <c r="AV254" t="inlineStr">
        <is>
          <t>---</t>
        </is>
      </c>
      <c r="AW254" t="inlineStr">
        <is>
          <t>---</t>
        </is>
      </c>
      <c r="AX254" t="inlineStr">
        <is>
          <t>---</t>
        </is>
      </c>
      <c r="AY254" t="inlineStr">
        <is>
          <t>---</t>
        </is>
      </c>
      <c r="AZ254" t="inlineStr">
        <is>
          <t>---</t>
        </is>
      </c>
      <c r="BA254" t="inlineStr">
        <is>
          <t>49c83a0dcc274f1a85f9433f3309532d</t>
        </is>
      </c>
      <c r="BB254" t="inlineStr">
        <is>
          <t>http://openrosa.org/formdesigner/0B48E039-1E80-49A7-AC24-732B6E788E39</t>
        </is>
      </c>
      <c r="BC254" t="inlineStr">
        <is>
          <t>Ration et autres visites</t>
        </is>
      </c>
      <c r="BD254" t="inlineStr">
        <is>
          <t>CommCare Android, version "2.54.1"(467561). App v15929. CommCare Version 2.54.1. Build 467561, built on: 2024-10-25</t>
        </is>
      </c>
      <c r="BE254" t="inlineStr">
        <is>
          <t>commcare_f5c01cb3-ad69-46f7-81c0-4740896f4262</t>
        </is>
      </c>
      <c r="BF254" t="inlineStr">
        <is>
          <t>19.9441599 -72.7758214 -10.31 20.0</t>
        </is>
      </c>
      <c r="BG254" t="inlineStr">
        <is>
          <t>f13d8149fc6d39ebe86af18272310ff9</t>
        </is>
      </c>
      <c r="BH254" t="inlineStr">
        <is>
          <t>30258f4a77704b55a9a2714350441cbb</t>
        </is>
      </c>
      <c r="BI254" t="inlineStr">
        <is>
          <t>15246</t>
        </is>
      </c>
      <c r="BJ254" t="inlineStr">
        <is>
          <t>XFormInstance</t>
        </is>
      </c>
      <c r="BK254" t="inlineStr">
        <is>
          <t>3b025962d74811ef8884f9cccb2417e2</t>
        </is>
      </c>
      <c r="BL254" t="b">
        <v>0</v>
      </c>
      <c r="BM254" t="inlineStr">
        <is>
          <t>---</t>
        </is>
      </c>
      <c r="BN254" t="inlineStr">
        <is>
          <t>190.115.171.103</t>
        </is>
      </c>
      <c r="BO254" t="inlineStr">
        <is>
          <t xml:space="preserve"> Djoené    (Ked)  Alcy</t>
        </is>
      </c>
    </row>
    <row r="255">
      <c r="A255" t="inlineStr">
        <is>
          <t>253</t>
        </is>
      </c>
      <c r="B255" t="inlineStr">
        <is>
          <t>ac89af39-eecf-48e7-8efc-f5219b8f2d22</t>
        </is>
      </c>
      <c r="C255" t="inlineStr">
        <is>
          <t>2025-01-17</t>
        </is>
      </c>
      <c r="D255" t="inlineStr">
        <is>
          <t>3</t>
        </is>
      </c>
      <c r="E255" t="inlineStr">
        <is>
          <t>---</t>
        </is>
      </c>
      <c r="F255" t="inlineStr">
        <is>
          <t>1</t>
        </is>
      </c>
      <c r="G255" t="inlineStr">
        <is>
          <t>---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---</t>
        </is>
      </c>
      <c r="L255" t="inlineStr">
        <is>
          <t>---</t>
        </is>
      </c>
      <c r="M255" t="inlineStr">
        <is>
          <t>---</t>
        </is>
      </c>
      <c r="N255" t="inlineStr">
        <is>
          <t>---</t>
        </is>
      </c>
      <c r="O255" t="inlineStr">
        <is>
          <t>---</t>
        </is>
      </c>
      <c r="P255" t="inlineStr">
        <is>
          <t>---</t>
        </is>
      </c>
      <c r="Q255" t="inlineStr">
        <is>
          <t>---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PDP/CMEB/ST04793</t>
        </is>
      </c>
      <c r="Y255" t="inlineStr">
        <is>
          <t>PDP/CMEB/ST04793</t>
        </is>
      </c>
      <c r="Z255" t="inlineStr">
        <is>
          <t>2025-01-17 15:28:52</t>
        </is>
      </c>
      <c r="AA255" t="inlineStr">
        <is>
          <t>2025-01-17 15:27:50</t>
        </is>
      </c>
      <c r="AB255" t="inlineStr">
        <is>
          <t>5edeline</t>
        </is>
      </c>
      <c r="AC255" t="inlineStr">
        <is>
          <t>2025-01-20 16:29:19</t>
        </is>
      </c>
      <c r="AD255" s="1" t="inlineStr">
        <is>
          <t>https://www.commcarehq.org/a/caris-test/reports/form_data/ac89af39-eecf-48e7-8efc-f5219b8f2d22/</t>
        </is>
      </c>
      <c r="AE255" t="inlineStr">
        <is>
          <t>---</t>
        </is>
      </c>
      <c r="AF255" t="inlineStr">
        <is>
          <t>3c5a623af057e23a32ae4000_74370</t>
        </is>
      </c>
      <c r="AG255" t="inlineStr">
        <is>
          <t>OK</t>
        </is>
      </c>
      <c r="AH255" t="inlineStr">
        <is>
          <t>2025-01-17 15:28:52</t>
        </is>
      </c>
      <c r="AI255" t="inlineStr">
        <is>
          <t>49c83a0dcc274f1a85f9433f3309532d</t>
        </is>
      </c>
      <c r="AJ255" t="inlineStr">
        <is>
          <t>2025-01-17</t>
        </is>
      </c>
      <c r="AK255" t="inlineStr">
        <is>
          <t>3</t>
        </is>
      </c>
      <c r="AL255" t="inlineStr">
        <is>
          <t>---</t>
        </is>
      </c>
      <c r="AM255" t="inlineStr">
        <is>
          <t>1</t>
        </is>
      </c>
      <c r="AN255" t="inlineStr">
        <is>
          <t>---</t>
        </is>
      </c>
      <c r="AO255" t="inlineStr">
        <is>
          <t>1</t>
        </is>
      </c>
      <c r="AP255" t="inlineStr">
        <is>
          <t>1</t>
        </is>
      </c>
      <c r="AQ255" t="inlineStr"/>
      <c r="AR255" t="inlineStr"/>
      <c r="AS255" t="inlineStr"/>
      <c r="AT255" t="inlineStr"/>
      <c r="AU255" t="inlineStr">
        <is>
          <t>---</t>
        </is>
      </c>
      <c r="AV255" t="inlineStr">
        <is>
          <t>---</t>
        </is>
      </c>
      <c r="AW255" t="inlineStr">
        <is>
          <t>---</t>
        </is>
      </c>
      <c r="AX255" t="inlineStr">
        <is>
          <t>---</t>
        </is>
      </c>
      <c r="AY255" t="inlineStr">
        <is>
          <t>---</t>
        </is>
      </c>
      <c r="AZ255" t="inlineStr">
        <is>
          <t>---</t>
        </is>
      </c>
      <c r="BA255" t="inlineStr">
        <is>
          <t>49c83a0dcc274f1a85f9433f3309532d</t>
        </is>
      </c>
      <c r="BB255" t="inlineStr">
        <is>
          <t>http://openrosa.org/formdesigner/0B48E039-1E80-49A7-AC24-732B6E788E39</t>
        </is>
      </c>
      <c r="BC255" t="inlineStr">
        <is>
          <t>Ration et autres visites</t>
        </is>
      </c>
      <c r="BD255" t="inlineStr">
        <is>
          <t>CommCare Android, version "2.54.1"(467561). App v15929. CommCare Version 2.54.1. Build 467561, built on: 2024-10-25</t>
        </is>
      </c>
      <c r="BE255" t="inlineStr">
        <is>
          <t>commcare_f5c01cb3-ad69-46f7-81c0-4740896f4262</t>
        </is>
      </c>
      <c r="BF255" t="inlineStr">
        <is>
          <t>19.9441661 -72.7758037 -10.31 9.91</t>
        </is>
      </c>
      <c r="BG255" t="inlineStr">
        <is>
          <t>f13d8149fc6d39ebe86af18272310ff9</t>
        </is>
      </c>
      <c r="BH255" t="inlineStr">
        <is>
          <t>30258f4a77704b55a9a2714350441cbb</t>
        </is>
      </c>
      <c r="BI255" t="inlineStr">
        <is>
          <t>15246</t>
        </is>
      </c>
      <c r="BJ255" t="inlineStr">
        <is>
          <t>XFormInstance</t>
        </is>
      </c>
      <c r="BK255" t="inlineStr">
        <is>
          <t>3b025962d74811ef8884f9cccb2417e2</t>
        </is>
      </c>
      <c r="BL255" t="b">
        <v>0</v>
      </c>
      <c r="BM255" t="inlineStr">
        <is>
          <t>---</t>
        </is>
      </c>
      <c r="BN255" t="inlineStr">
        <is>
          <t>190.115.171.103</t>
        </is>
      </c>
      <c r="BO255" t="inlineStr">
        <is>
          <t xml:space="preserve">Davenika Nicolas </t>
        </is>
      </c>
    </row>
    <row r="256">
      <c r="A256" t="inlineStr">
        <is>
          <t>254</t>
        </is>
      </c>
      <c r="B256" t="inlineStr">
        <is>
          <t>a2a9a777-2dd2-4353-bc23-624b0ce59941</t>
        </is>
      </c>
      <c r="C256" t="inlineStr">
        <is>
          <t>2025-01-15</t>
        </is>
      </c>
      <c r="D256" t="inlineStr">
        <is>
          <t>3 10</t>
        </is>
      </c>
      <c r="E256" t="inlineStr">
        <is>
          <t>---</t>
        </is>
      </c>
      <c r="F256" t="inlineStr">
        <is>
          <t>1</t>
        </is>
      </c>
      <c r="G256" t="inlineStr">
        <is>
          <t>---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---</t>
        </is>
      </c>
      <c r="L256" t="inlineStr">
        <is>
          <t>---</t>
        </is>
      </c>
      <c r="M256" t="inlineStr">
        <is>
          <t>---</t>
        </is>
      </c>
      <c r="N256" t="inlineStr">
        <is>
          <t>---</t>
        </is>
      </c>
      <c r="O256" t="inlineStr">
        <is>
          <t>---</t>
        </is>
      </c>
      <c r="P256" t="inlineStr">
        <is>
          <t>---</t>
        </is>
      </c>
      <c r="Q256" t="inlineStr">
        <is>
          <t>---</t>
        </is>
      </c>
      <c r="R256" t="inlineStr"/>
      <c r="S256" t="inlineStr"/>
      <c r="T256" t="inlineStr"/>
      <c r="U256">
        <f>HYPERLINK("https://www.commcarehq.org/a/caris-test/api/form_attachment/v1/a2a9a777-2dd2-4353-bc23-624b0ce59941/1737015131494.jpg")</f>
        <v/>
      </c>
      <c r="V256" t="inlineStr"/>
      <c r="W256" t="inlineStr"/>
      <c r="X256" t="inlineStr">
        <is>
          <t>LEG/HSCL/ST00671</t>
        </is>
      </c>
      <c r="Y256" t="inlineStr">
        <is>
          <t>LEG/HSCL/ST00671</t>
        </is>
      </c>
      <c r="Z256" t="inlineStr">
        <is>
          <t>2025-01-15 18:16:40</t>
        </is>
      </c>
      <c r="AA256" t="inlineStr">
        <is>
          <t>2025-01-15 18:59:51</t>
        </is>
      </c>
      <c r="AB256" t="inlineStr">
        <is>
          <t>2toussaint</t>
        </is>
      </c>
      <c r="AC256" t="inlineStr">
        <is>
          <t>2025-01-20 16:36:26</t>
        </is>
      </c>
      <c r="AD256" s="1" t="inlineStr">
        <is>
          <t>https://www.commcarehq.org/a/caris-test/reports/form_data/a2a9a777-2dd2-4353-bc23-624b0ce59941/</t>
        </is>
      </c>
      <c r="AE256" t="inlineStr">
        <is>
          <t>---</t>
        </is>
      </c>
      <c r="AF256" t="inlineStr">
        <is>
          <t>3c5a623af057e23a32ae4000_124098</t>
        </is>
      </c>
      <c r="AG256" t="inlineStr">
        <is>
          <t>OK</t>
        </is>
      </c>
      <c r="AH256" t="inlineStr">
        <is>
          <t>2025-01-15 18:16:40</t>
        </is>
      </c>
      <c r="AI256" t="inlineStr">
        <is>
          <t>bf15ded1c441caeee7b3790beacaa107</t>
        </is>
      </c>
      <c r="AJ256" t="inlineStr">
        <is>
          <t>2025-01-15</t>
        </is>
      </c>
      <c r="AK256" t="inlineStr">
        <is>
          <t>3 10</t>
        </is>
      </c>
      <c r="AL256" t="inlineStr">
        <is>
          <t>---</t>
        </is>
      </c>
      <c r="AM256" t="inlineStr">
        <is>
          <t>1</t>
        </is>
      </c>
      <c r="AN256" t="inlineStr">
        <is>
          <t>---</t>
        </is>
      </c>
      <c r="AO256" t="inlineStr">
        <is>
          <t>1</t>
        </is>
      </c>
      <c r="AP256" t="inlineStr">
        <is>
          <t>1</t>
        </is>
      </c>
      <c r="AQ256" t="inlineStr"/>
      <c r="AR256" t="inlineStr"/>
      <c r="AS256" t="inlineStr"/>
      <c r="AT256" t="inlineStr"/>
      <c r="AU256" t="inlineStr">
        <is>
          <t>---</t>
        </is>
      </c>
      <c r="AV256" t="inlineStr">
        <is>
          <t>---</t>
        </is>
      </c>
      <c r="AW256" t="inlineStr">
        <is>
          <t>---</t>
        </is>
      </c>
      <c r="AX256" t="inlineStr">
        <is>
          <t>---</t>
        </is>
      </c>
      <c r="AY256" t="inlineStr">
        <is>
          <t>---</t>
        </is>
      </c>
      <c r="AZ256" t="inlineStr">
        <is>
          <t>---</t>
        </is>
      </c>
      <c r="BA256" t="inlineStr">
        <is>
          <t>bf15ded1c441caeee7b3790beacaa107</t>
        </is>
      </c>
      <c r="BB256" t="inlineStr">
        <is>
          <t>http://openrosa.org/formdesigner/0B48E039-1E80-49A7-AC24-732B6E788E39</t>
        </is>
      </c>
      <c r="BC256" t="inlineStr">
        <is>
          <t>Ration et autres visites</t>
        </is>
      </c>
      <c r="BD256" t="inlineStr">
        <is>
          <t>CommCare Android, version "2.54.1"(467561). App v15929. CommCare Version 2.54.1. Build 467561, built on: 2024-10-25</t>
        </is>
      </c>
      <c r="BE256" t="inlineStr">
        <is>
          <t>commcare_6ba4fa04-2ee5-4472-8c22-35182b767bd8</t>
        </is>
      </c>
      <c r="BF256" t="inlineStr">
        <is>
          <t>18.4899741 -72.6024162 20.96 39.33</t>
        </is>
      </c>
      <c r="BG256" t="inlineStr">
        <is>
          <t>f13d8149fc6d39ebe86af18272310ff9</t>
        </is>
      </c>
      <c r="BH256" t="inlineStr">
        <is>
          <t>30258f4a77704b55a9a2714350441cbb</t>
        </is>
      </c>
      <c r="BI256" t="inlineStr">
        <is>
          <t>15246</t>
        </is>
      </c>
      <c r="BJ256" t="inlineStr">
        <is>
          <t>XFormInstance</t>
        </is>
      </c>
      <c r="BK256" t="inlineStr">
        <is>
          <t>225215a2d1e811ef8830f9cccb2417e2</t>
        </is>
      </c>
      <c r="BL256" t="b">
        <v>0</v>
      </c>
      <c r="BM256" t="inlineStr">
        <is>
          <t>---</t>
        </is>
      </c>
      <c r="BN256" t="inlineStr">
        <is>
          <t>200.113.230.245</t>
        </is>
      </c>
      <c r="BO256" t="inlineStr">
        <is>
          <t>---</t>
        </is>
      </c>
    </row>
    <row r="257">
      <c r="A257" t="inlineStr">
        <is>
          <t>255</t>
        </is>
      </c>
      <c r="B257" t="inlineStr">
        <is>
          <t>194ee1cc-1c12-459d-90a5-22bef39ed11b</t>
        </is>
      </c>
      <c r="C257" t="inlineStr">
        <is>
          <t>2025-01-16</t>
        </is>
      </c>
      <c r="D257" t="inlineStr">
        <is>
          <t>10 4</t>
        </is>
      </c>
      <c r="E257" t="inlineStr">
        <is>
          <t>pour examen crachat</t>
        </is>
      </c>
      <c r="F257" t="inlineStr">
        <is>
          <t>1</t>
        </is>
      </c>
      <c r="G257" t="inlineStr">
        <is>
          <t>---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---</t>
        </is>
      </c>
      <c r="L257" t="inlineStr">
        <is>
          <t>---</t>
        </is>
      </c>
      <c r="M257" t="inlineStr">
        <is>
          <t>---</t>
        </is>
      </c>
      <c r="N257" t="inlineStr">
        <is>
          <t>---</t>
        </is>
      </c>
      <c r="O257" t="inlineStr">
        <is>
          <t>---</t>
        </is>
      </c>
      <c r="P257" t="inlineStr">
        <is>
          <t>---</t>
        </is>
      </c>
      <c r="Q257" t="inlineStr">
        <is>
          <t>---</t>
        </is>
      </c>
      <c r="R257" t="inlineStr"/>
      <c r="S257" t="inlineStr"/>
      <c r="T257" t="inlineStr"/>
      <c r="U257">
        <f>HYPERLINK("https://www.commcarehq.org/a/caris-test/api/form_attachment/v1/194ee1cc-1c12-459d-90a5-22bef39ed11b/1737036217428.jpg")</f>
        <v/>
      </c>
      <c r="V257" t="inlineStr"/>
      <c r="W257" t="inlineStr"/>
      <c r="X257" t="inlineStr">
        <is>
          <t>LEG/HSCL/ST00671</t>
        </is>
      </c>
      <c r="Y257" t="inlineStr">
        <is>
          <t>LEG/HSCL/ST00671</t>
        </is>
      </c>
      <c r="Z257" t="inlineStr">
        <is>
          <t>2025-01-16 13:45:25</t>
        </is>
      </c>
      <c r="AA257" t="inlineStr">
        <is>
          <t>2025-01-16 13:40:30</t>
        </is>
      </c>
      <c r="AB257" t="inlineStr">
        <is>
          <t>2toussaint</t>
        </is>
      </c>
      <c r="AC257" t="inlineStr">
        <is>
          <t>2025-01-20 16:36:26</t>
        </is>
      </c>
      <c r="AD257" s="1" t="inlineStr">
        <is>
          <t>https://www.commcarehq.org/a/caris-test/reports/form_data/194ee1cc-1c12-459d-90a5-22bef39ed11b/</t>
        </is>
      </c>
      <c r="AE257" t="inlineStr">
        <is>
          <t>---</t>
        </is>
      </c>
      <c r="AF257" t="inlineStr">
        <is>
          <t>3c5a623af057e23a32ae4000_124098</t>
        </is>
      </c>
      <c r="AG257" t="inlineStr">
        <is>
          <t>---</t>
        </is>
      </c>
      <c r="AH257" t="inlineStr">
        <is>
          <t>2025-01-16 13:45:25</t>
        </is>
      </c>
      <c r="AI257" t="inlineStr">
        <is>
          <t>bf15ded1c441caeee7b3790beacaa107</t>
        </is>
      </c>
      <c r="AJ257" t="inlineStr">
        <is>
          <t>2025-01-16</t>
        </is>
      </c>
      <c r="AK257" t="inlineStr">
        <is>
          <t>10 4</t>
        </is>
      </c>
      <c r="AL257" t="inlineStr">
        <is>
          <t>pour examen crachat</t>
        </is>
      </c>
      <c r="AM257" t="inlineStr">
        <is>
          <t>1</t>
        </is>
      </c>
      <c r="AN257" t="inlineStr">
        <is>
          <t>---</t>
        </is>
      </c>
      <c r="AO257" t="inlineStr">
        <is>
          <t>1</t>
        </is>
      </c>
      <c r="AP257" t="inlineStr">
        <is>
          <t>1</t>
        </is>
      </c>
      <c r="AQ257" t="inlineStr"/>
      <c r="AR257" t="inlineStr"/>
      <c r="AS257" t="inlineStr"/>
      <c r="AT257" t="inlineStr"/>
      <c r="AU257" t="inlineStr">
        <is>
          <t>---</t>
        </is>
      </c>
      <c r="AV257" t="inlineStr">
        <is>
          <t>---</t>
        </is>
      </c>
      <c r="AW257" t="inlineStr">
        <is>
          <t>---</t>
        </is>
      </c>
      <c r="AX257" t="inlineStr">
        <is>
          <t>---</t>
        </is>
      </c>
      <c r="AY257" t="inlineStr">
        <is>
          <t>---</t>
        </is>
      </c>
      <c r="AZ257" t="inlineStr">
        <is>
          <t>---</t>
        </is>
      </c>
      <c r="BA257" t="inlineStr">
        <is>
          <t>bf15ded1c441caeee7b3790beacaa107</t>
        </is>
      </c>
      <c r="BB257" t="inlineStr">
        <is>
          <t>http://openrosa.org/formdesigner/0B48E039-1E80-49A7-AC24-732B6E788E39</t>
        </is>
      </c>
      <c r="BC257" t="inlineStr">
        <is>
          <t>Ration et autres visites</t>
        </is>
      </c>
      <c r="BD257" t="inlineStr">
        <is>
          <t>CommCare Android, version "2.54.1"(467561). App v15929. CommCare Version 2.54.1. Build 467561, built on: 2024-10-25</t>
        </is>
      </c>
      <c r="BE257" t="inlineStr">
        <is>
          <t>commcare_6ba4fa04-2ee5-4472-8c22-35182b767bd8</t>
        </is>
      </c>
      <c r="BF257" t="inlineStr">
        <is>
          <t>18.5070452 -72.6309222 -36.9 9.64</t>
        </is>
      </c>
      <c r="BG257" t="inlineStr">
        <is>
          <t>f13d8149fc6d39ebe86af18272310ff9</t>
        </is>
      </c>
      <c r="BH257" t="inlineStr">
        <is>
          <t>30258f4a77704b55a9a2714350441cbb</t>
        </is>
      </c>
      <c r="BI257" t="inlineStr">
        <is>
          <t>15246</t>
        </is>
      </c>
      <c r="BJ257" t="inlineStr">
        <is>
          <t>XFormInstance</t>
        </is>
      </c>
      <c r="BK257" t="inlineStr">
        <is>
          <t>225215a2d1e811ef8830f9cccb2417e2</t>
        </is>
      </c>
      <c r="BL257" t="b">
        <v>0</v>
      </c>
      <c r="BM257" t="inlineStr">
        <is>
          <t>---</t>
        </is>
      </c>
      <c r="BN257" t="inlineStr">
        <is>
          <t>200.113.230.245</t>
        </is>
      </c>
      <c r="BO257" t="inlineStr">
        <is>
          <t>---</t>
        </is>
      </c>
    </row>
    <row r="258">
      <c r="A258" t="inlineStr">
        <is>
          <t>256</t>
        </is>
      </c>
      <c r="B258" t="inlineStr">
        <is>
          <t>bd8fe992-5f1b-4436-8719-b457853602c1</t>
        </is>
      </c>
      <c r="C258" t="inlineStr">
        <is>
          <t>2025-01-17</t>
        </is>
      </c>
      <c r="D258" t="inlineStr">
        <is>
          <t>3</t>
        </is>
      </c>
      <c r="E258" t="inlineStr">
        <is>
          <t>---</t>
        </is>
      </c>
      <c r="F258" t="inlineStr">
        <is>
          <t>1</t>
        </is>
      </c>
      <c r="G258" t="inlineStr">
        <is>
          <t>---</t>
        </is>
      </c>
      <c r="H258" t="inlineStr">
        <is>
          <t>1</t>
        </is>
      </c>
      <c r="I258" t="inlineStr">
        <is>
          <t>1</t>
        </is>
      </c>
      <c r="J258" t="inlineStr">
        <is>
          <t>2</t>
        </is>
      </c>
      <c r="K258" t="inlineStr">
        <is>
          <t>---</t>
        </is>
      </c>
      <c r="L258" t="inlineStr">
        <is>
          <t>---</t>
        </is>
      </c>
      <c r="M258" t="inlineStr">
        <is>
          <t>---</t>
        </is>
      </c>
      <c r="N258" t="inlineStr">
        <is>
          <t>---</t>
        </is>
      </c>
      <c r="O258" t="inlineStr">
        <is>
          <t>---</t>
        </is>
      </c>
      <c r="P258" t="inlineStr">
        <is>
          <t>---</t>
        </is>
      </c>
      <c r="Q258" t="inlineStr">
        <is>
          <t>---</t>
        </is>
      </c>
      <c r="R258" t="inlineStr"/>
      <c r="S258" t="inlineStr"/>
      <c r="T258" t="inlineStr"/>
      <c r="U258" t="inlineStr"/>
      <c r="V258" t="inlineStr"/>
      <c r="W258" t="inlineStr"/>
      <c r="X258" t="inlineStr">
        <is>
          <t>PDP/CMEB/ST01006</t>
        </is>
      </c>
      <c r="Y258" t="inlineStr">
        <is>
          <t>PDP/CMEB/ST01006</t>
        </is>
      </c>
      <c r="Z258" t="inlineStr">
        <is>
          <t>2025-01-17 15:44:16</t>
        </is>
      </c>
      <c r="AA258" t="inlineStr">
        <is>
          <t>2025-01-17 15:44:07</t>
        </is>
      </c>
      <c r="AB258" t="inlineStr">
        <is>
          <t>5edeline</t>
        </is>
      </c>
      <c r="AC258" t="inlineStr">
        <is>
          <t>2025-01-20 16:44:43</t>
        </is>
      </c>
      <c r="AD258" s="1" t="inlineStr">
        <is>
          <t>https://www.commcarehq.org/a/caris-test/reports/form_data/bd8fe992-5f1b-4436-8719-b457853602c1/</t>
        </is>
      </c>
      <c r="AE258" t="inlineStr">
        <is>
          <t>---</t>
        </is>
      </c>
      <c r="AF258" t="inlineStr">
        <is>
          <t>b5affea7e9fe47c69bb7aa8e97366fdd</t>
        </is>
      </c>
      <c r="AG258" t="inlineStr">
        <is>
          <t>OK</t>
        </is>
      </c>
      <c r="AH258" t="inlineStr">
        <is>
          <t>2025-01-17 15:44:16</t>
        </is>
      </c>
      <c r="AI258" t="inlineStr">
        <is>
          <t>49c83a0dcc274f1a85f9433f3309532d</t>
        </is>
      </c>
      <c r="AJ258" t="inlineStr">
        <is>
          <t>2025-01-17</t>
        </is>
      </c>
      <c r="AK258" t="inlineStr">
        <is>
          <t>3</t>
        </is>
      </c>
      <c r="AL258" t="inlineStr">
        <is>
          <t>---</t>
        </is>
      </c>
      <c r="AM258" t="inlineStr">
        <is>
          <t>1</t>
        </is>
      </c>
      <c r="AN258" t="inlineStr">
        <is>
          <t>---</t>
        </is>
      </c>
      <c r="AO258" t="inlineStr">
        <is>
          <t>1</t>
        </is>
      </c>
      <c r="AP258" t="inlineStr">
        <is>
          <t>1</t>
        </is>
      </c>
      <c r="AQ258" t="inlineStr"/>
      <c r="AR258" t="inlineStr"/>
      <c r="AS258" t="inlineStr"/>
      <c r="AT258" t="inlineStr"/>
      <c r="AU258" t="inlineStr">
        <is>
          <t>---</t>
        </is>
      </c>
      <c r="AV258" t="inlineStr">
        <is>
          <t>---</t>
        </is>
      </c>
      <c r="AW258" t="inlineStr">
        <is>
          <t>---</t>
        </is>
      </c>
      <c r="AX258" t="inlineStr">
        <is>
          <t>---</t>
        </is>
      </c>
      <c r="AY258" t="inlineStr">
        <is>
          <t>---</t>
        </is>
      </c>
      <c r="AZ258" t="inlineStr">
        <is>
          <t>---</t>
        </is>
      </c>
      <c r="BA258" t="inlineStr">
        <is>
          <t>49c83a0dcc274f1a85f9433f3309532d</t>
        </is>
      </c>
      <c r="BB258" t="inlineStr">
        <is>
          <t>http://openrosa.org/formdesigner/0B48E039-1E80-49A7-AC24-732B6E788E39</t>
        </is>
      </c>
      <c r="BC258" t="inlineStr">
        <is>
          <t>Ration et autres visites</t>
        </is>
      </c>
      <c r="BD258" t="inlineStr">
        <is>
          <t>CommCare Android, version "2.54.1"(467561). App v15929. CommCare Version 2.54.1. Build 467561, built on: 2024-10-25</t>
        </is>
      </c>
      <c r="BE258" t="inlineStr">
        <is>
          <t>commcare_f5c01cb3-ad69-46f7-81c0-4740896f4262</t>
        </is>
      </c>
      <c r="BF258" t="inlineStr">
        <is>
          <t>19.9441595 -72.7758213 -10.31 20.0</t>
        </is>
      </c>
      <c r="BG258" t="inlineStr">
        <is>
          <t>f13d8149fc6d39ebe86af18272310ff9</t>
        </is>
      </c>
      <c r="BH258" t="inlineStr">
        <is>
          <t>30258f4a77704b55a9a2714350441cbb</t>
        </is>
      </c>
      <c r="BI258" t="inlineStr">
        <is>
          <t>15246</t>
        </is>
      </c>
      <c r="BJ258" t="inlineStr">
        <is>
          <t>XFormInstance</t>
        </is>
      </c>
      <c r="BK258" t="inlineStr">
        <is>
          <t>3b025962d74811ef8884f9cccb2417e2</t>
        </is>
      </c>
      <c r="BL258" t="b">
        <v>0</v>
      </c>
      <c r="BM258" t="inlineStr">
        <is>
          <t>---</t>
        </is>
      </c>
      <c r="BN258" t="inlineStr">
        <is>
          <t>190.115.171.103</t>
        </is>
      </c>
      <c r="BO258" t="inlineStr">
        <is>
          <t>Lorvensky Thervéus</t>
        </is>
      </c>
    </row>
    <row r="259">
      <c r="A259" t="inlineStr">
        <is>
          <t>257</t>
        </is>
      </c>
      <c r="B259" t="inlineStr">
        <is>
          <t>77bb5cfa-717b-4f58-be80-38bd1a16d93a</t>
        </is>
      </c>
      <c r="C259" t="inlineStr">
        <is>
          <t>2025-01-17</t>
        </is>
      </c>
      <c r="D259" t="inlineStr">
        <is>
          <t>3</t>
        </is>
      </c>
      <c r="E259" t="inlineStr">
        <is>
          <t>---</t>
        </is>
      </c>
      <c r="F259" t="inlineStr">
        <is>
          <t>1</t>
        </is>
      </c>
      <c r="G259" t="inlineStr">
        <is>
          <t>---</t>
        </is>
      </c>
      <c r="H259" t="inlineStr">
        <is>
          <t>1</t>
        </is>
      </c>
      <c r="I259" t="inlineStr">
        <is>
          <t>1</t>
        </is>
      </c>
      <c r="J259" t="inlineStr">
        <is>
          <t>2</t>
        </is>
      </c>
      <c r="K259" t="inlineStr">
        <is>
          <t>---</t>
        </is>
      </c>
      <c r="L259" t="inlineStr">
        <is>
          <t>---</t>
        </is>
      </c>
      <c r="M259" t="inlineStr">
        <is>
          <t>---</t>
        </is>
      </c>
      <c r="N259" t="inlineStr">
        <is>
          <t>---</t>
        </is>
      </c>
      <c r="O259" t="inlineStr">
        <is>
          <t>---</t>
        </is>
      </c>
      <c r="P259" t="inlineStr">
        <is>
          <t>---</t>
        </is>
      </c>
      <c r="Q259" t="inlineStr">
        <is>
          <t>---</t>
        </is>
      </c>
      <c r="R259" t="inlineStr"/>
      <c r="S259" t="inlineStr"/>
      <c r="T259" t="inlineStr"/>
      <c r="U259" t="inlineStr"/>
      <c r="V259" t="inlineStr"/>
      <c r="W259" t="inlineStr"/>
      <c r="X259" t="inlineStr">
        <is>
          <t>PDP/HCAH/ST00862</t>
        </is>
      </c>
      <c r="Y259" t="inlineStr">
        <is>
          <t>PDP/HCAH/ST00862</t>
        </is>
      </c>
      <c r="Z259" t="inlineStr">
        <is>
          <t>2025-01-17 15:44:39</t>
        </is>
      </c>
      <c r="AA259" t="inlineStr">
        <is>
          <t>2025-01-17 15:44:30</t>
        </is>
      </c>
      <c r="AB259" t="inlineStr">
        <is>
          <t>5edeline</t>
        </is>
      </c>
      <c r="AC259" t="inlineStr">
        <is>
          <t>2025-01-20 16:45:05</t>
        </is>
      </c>
      <c r="AD259" s="1" t="inlineStr">
        <is>
          <t>https://www.commcarehq.org/a/caris-test/reports/form_data/77bb5cfa-717b-4f58-be80-38bd1a16d93a/</t>
        </is>
      </c>
      <c r="AE259" t="inlineStr">
        <is>
          <t>---</t>
        </is>
      </c>
      <c r="AF259" t="inlineStr">
        <is>
          <t>3c5a623af057e23a32ae4000_185535</t>
        </is>
      </c>
      <c r="AG259" t="inlineStr">
        <is>
          <t>OK</t>
        </is>
      </c>
      <c r="AH259" t="inlineStr">
        <is>
          <t>2025-01-17 15:44:39</t>
        </is>
      </c>
      <c r="AI259" t="inlineStr">
        <is>
          <t>49c83a0dcc274f1a85f9433f3309532d</t>
        </is>
      </c>
      <c r="AJ259" t="inlineStr">
        <is>
          <t>2025-01-17</t>
        </is>
      </c>
      <c r="AK259" t="inlineStr">
        <is>
          <t>3</t>
        </is>
      </c>
      <c r="AL259" t="inlineStr">
        <is>
          <t>---</t>
        </is>
      </c>
      <c r="AM259" t="inlineStr">
        <is>
          <t>1</t>
        </is>
      </c>
      <c r="AN259" t="inlineStr">
        <is>
          <t>---</t>
        </is>
      </c>
      <c r="AO259" t="inlineStr">
        <is>
          <t>1</t>
        </is>
      </c>
      <c r="AP259" t="inlineStr">
        <is>
          <t>1</t>
        </is>
      </c>
      <c r="AQ259" t="inlineStr"/>
      <c r="AR259" t="inlineStr"/>
      <c r="AS259" t="inlineStr"/>
      <c r="AT259" t="inlineStr"/>
      <c r="AU259" t="inlineStr">
        <is>
          <t>---</t>
        </is>
      </c>
      <c r="AV259" t="inlineStr">
        <is>
          <t>---</t>
        </is>
      </c>
      <c r="AW259" t="inlineStr">
        <is>
          <t>---</t>
        </is>
      </c>
      <c r="AX259" t="inlineStr">
        <is>
          <t>---</t>
        </is>
      </c>
      <c r="AY259" t="inlineStr">
        <is>
          <t>---</t>
        </is>
      </c>
      <c r="AZ259" t="inlineStr">
        <is>
          <t>---</t>
        </is>
      </c>
      <c r="BA259" t="inlineStr">
        <is>
          <t>49c83a0dcc274f1a85f9433f3309532d</t>
        </is>
      </c>
      <c r="BB259" t="inlineStr">
        <is>
          <t>http://openrosa.org/formdesigner/0B48E039-1E80-49A7-AC24-732B6E788E39</t>
        </is>
      </c>
      <c r="BC259" t="inlineStr">
        <is>
          <t>Ration et autres visites</t>
        </is>
      </c>
      <c r="BD259" t="inlineStr">
        <is>
          <t>CommCare Android, version "2.54.1"(467561). App v15929. CommCare Version 2.54.1. Build 467561, built on: 2024-10-25</t>
        </is>
      </c>
      <c r="BE259" t="inlineStr">
        <is>
          <t>commcare_f5c01cb3-ad69-46f7-81c0-4740896f4262</t>
        </is>
      </c>
      <c r="BF259" t="inlineStr">
        <is>
          <t>19.9441602 -72.7758205 -10.31 20.0</t>
        </is>
      </c>
      <c r="BG259" t="inlineStr">
        <is>
          <t>f13d8149fc6d39ebe86af18272310ff9</t>
        </is>
      </c>
      <c r="BH259" t="inlineStr">
        <is>
          <t>30258f4a77704b55a9a2714350441cbb</t>
        </is>
      </c>
      <c r="BI259" t="inlineStr">
        <is>
          <t>15246</t>
        </is>
      </c>
      <c r="BJ259" t="inlineStr">
        <is>
          <t>XFormInstance</t>
        </is>
      </c>
      <c r="BK259" t="inlineStr">
        <is>
          <t>3b025962d74811ef8884f9cccb2417e2</t>
        </is>
      </c>
      <c r="BL259" t="b">
        <v>0</v>
      </c>
      <c r="BM259" t="inlineStr">
        <is>
          <t>---</t>
        </is>
      </c>
      <c r="BN259" t="inlineStr">
        <is>
          <t>190.115.171.103</t>
        </is>
      </c>
      <c r="BO259" t="inlineStr">
        <is>
          <t>Montchiny Placide</t>
        </is>
      </c>
    </row>
    <row r="260">
      <c r="A260" t="inlineStr">
        <is>
          <t>258</t>
        </is>
      </c>
      <c r="B260" t="inlineStr">
        <is>
          <t>16166beb-4787-4209-a430-06410f359b9d</t>
        </is>
      </c>
      <c r="C260" t="inlineStr">
        <is>
          <t>2025-01-17</t>
        </is>
      </c>
      <c r="D260" t="inlineStr">
        <is>
          <t>3</t>
        </is>
      </c>
      <c r="E260" t="inlineStr">
        <is>
          <t>---</t>
        </is>
      </c>
      <c r="F260" t="inlineStr">
        <is>
          <t>1</t>
        </is>
      </c>
      <c r="G260" t="inlineStr">
        <is>
          <t>---</t>
        </is>
      </c>
      <c r="H260" t="inlineStr">
        <is>
          <t>1</t>
        </is>
      </c>
      <c r="I260" t="inlineStr">
        <is>
          <t>1</t>
        </is>
      </c>
      <c r="J260" t="inlineStr">
        <is>
          <t>2</t>
        </is>
      </c>
      <c r="K260" t="inlineStr">
        <is>
          <t>---</t>
        </is>
      </c>
      <c r="L260" t="inlineStr">
        <is>
          <t>---</t>
        </is>
      </c>
      <c r="M260" t="inlineStr">
        <is>
          <t>---</t>
        </is>
      </c>
      <c r="N260" t="inlineStr">
        <is>
          <t>---</t>
        </is>
      </c>
      <c r="O260" t="inlineStr">
        <is>
          <t>---</t>
        </is>
      </c>
      <c r="P260" t="inlineStr">
        <is>
          <t>---</t>
        </is>
      </c>
      <c r="Q260" t="inlineStr">
        <is>
          <t>---</t>
        </is>
      </c>
      <c r="R260" t="inlineStr"/>
      <c r="S260" t="inlineStr"/>
      <c r="T260" t="inlineStr"/>
      <c r="U260" t="inlineStr"/>
      <c r="V260" t="inlineStr"/>
      <c r="W260" t="inlineStr"/>
      <c r="X260" t="inlineStr">
        <is>
          <t>PDP/CMEB/ST02110</t>
        </is>
      </c>
      <c r="Y260" t="inlineStr">
        <is>
          <t>PDP/CMEB/ST02110</t>
        </is>
      </c>
      <c r="Z260" t="inlineStr">
        <is>
          <t>2025-01-17 15:45:19</t>
        </is>
      </c>
      <c r="AA260" t="inlineStr">
        <is>
          <t>2025-01-17 15:44:49</t>
        </is>
      </c>
      <c r="AB260" t="inlineStr">
        <is>
          <t>5edeline</t>
        </is>
      </c>
      <c r="AC260" t="inlineStr">
        <is>
          <t>2025-01-20 16:45:45</t>
        </is>
      </c>
      <c r="AD260" s="1" t="inlineStr">
        <is>
          <t>https://www.commcarehq.org/a/caris-test/reports/form_data/16166beb-4787-4209-a430-06410f359b9d/</t>
        </is>
      </c>
      <c r="AE260" t="inlineStr">
        <is>
          <t>---</t>
        </is>
      </c>
      <c r="AF260" t="inlineStr">
        <is>
          <t>cd4882f67f53415fb15c436b307670c3</t>
        </is>
      </c>
      <c r="AG260" t="inlineStr">
        <is>
          <t>OK</t>
        </is>
      </c>
      <c r="AH260" t="inlineStr">
        <is>
          <t>2025-01-17 15:45:19</t>
        </is>
      </c>
      <c r="AI260" t="inlineStr">
        <is>
          <t>49c83a0dcc274f1a85f9433f3309532d</t>
        </is>
      </c>
      <c r="AJ260" t="inlineStr">
        <is>
          <t>2025-01-17</t>
        </is>
      </c>
      <c r="AK260" t="inlineStr">
        <is>
          <t>3</t>
        </is>
      </c>
      <c r="AL260" t="inlineStr">
        <is>
          <t>---</t>
        </is>
      </c>
      <c r="AM260" t="inlineStr">
        <is>
          <t>1</t>
        </is>
      </c>
      <c r="AN260" t="inlineStr">
        <is>
          <t>---</t>
        </is>
      </c>
      <c r="AO260" t="inlineStr">
        <is>
          <t>1</t>
        </is>
      </c>
      <c r="AP260" t="inlineStr">
        <is>
          <t>1</t>
        </is>
      </c>
      <c r="AQ260" t="inlineStr"/>
      <c r="AR260" t="inlineStr"/>
      <c r="AS260" t="inlineStr"/>
      <c r="AT260" t="inlineStr"/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inlineStr">
        <is>
          <t>---</t>
        </is>
      </c>
      <c r="BA260" t="inlineStr">
        <is>
          <t>49c83a0dcc274f1a85f9433f3309532d</t>
        </is>
      </c>
      <c r="BB260" t="inlineStr">
        <is>
          <t>http://openrosa.org/formdesigner/0B48E039-1E80-49A7-AC24-732B6E788E39</t>
        </is>
      </c>
      <c r="BC260" t="inlineStr">
        <is>
          <t>Ration et autres visites</t>
        </is>
      </c>
      <c r="BD260" t="inlineStr">
        <is>
          <t>CommCare Android, version "2.54.1"(467561). App v15929. CommCare Version 2.54.1. Build 467561, built on: 2024-10-25</t>
        </is>
      </c>
      <c r="BE260" t="inlineStr">
        <is>
          <t>commcare_f5c01cb3-ad69-46f7-81c0-4740896f4262</t>
        </is>
      </c>
      <c r="BF260" t="inlineStr">
        <is>
          <t>19.9441605 -72.7758192 -10.31 20.0</t>
        </is>
      </c>
      <c r="BG260" t="inlineStr">
        <is>
          <t>f13d8149fc6d39ebe86af18272310ff9</t>
        </is>
      </c>
      <c r="BH260" t="inlineStr">
        <is>
          <t>30258f4a77704b55a9a2714350441cbb</t>
        </is>
      </c>
      <c r="BI260" t="inlineStr">
        <is>
          <t>15246</t>
        </is>
      </c>
      <c r="BJ260" t="inlineStr">
        <is>
          <t>XFormInstance</t>
        </is>
      </c>
      <c r="BK260" t="inlineStr">
        <is>
          <t>3b025962d74811ef8884f9cccb2417e2</t>
        </is>
      </c>
      <c r="BL260" t="b">
        <v>0</v>
      </c>
      <c r="BM260" t="inlineStr">
        <is>
          <t>---</t>
        </is>
      </c>
      <c r="BN260" t="inlineStr">
        <is>
          <t>190.115.171.103</t>
        </is>
      </c>
      <c r="BO260" t="inlineStr">
        <is>
          <t>Samuel Amar Délorme</t>
        </is>
      </c>
    </row>
    <row r="261">
      <c r="A261" t="inlineStr">
        <is>
          <t>259</t>
        </is>
      </c>
      <c r="B261" t="inlineStr">
        <is>
          <t>1bca9b2a-91a6-4a20-8475-684c4b5d5e69</t>
        </is>
      </c>
      <c r="C261" t="inlineStr">
        <is>
          <t>2025-01-17</t>
        </is>
      </c>
      <c r="D261" t="inlineStr">
        <is>
          <t>3</t>
        </is>
      </c>
      <c r="E261" t="inlineStr">
        <is>
          <t>---</t>
        </is>
      </c>
      <c r="F261" t="inlineStr">
        <is>
          <t>1</t>
        </is>
      </c>
      <c r="G261" t="inlineStr">
        <is>
          <t>---</t>
        </is>
      </c>
      <c r="H261" t="inlineStr">
        <is>
          <t>1</t>
        </is>
      </c>
      <c r="I261" t="inlineStr">
        <is>
          <t>1</t>
        </is>
      </c>
      <c r="J261" t="inlineStr">
        <is>
          <t>2</t>
        </is>
      </c>
      <c r="K261" t="inlineStr">
        <is>
          <t>---</t>
        </is>
      </c>
      <c r="L261" t="inlineStr">
        <is>
          <t>---</t>
        </is>
      </c>
      <c r="M261" t="inlineStr">
        <is>
          <t>---</t>
        </is>
      </c>
      <c r="N261" t="inlineStr">
        <is>
          <t>---</t>
        </is>
      </c>
      <c r="O261" t="inlineStr">
        <is>
          <t>---</t>
        </is>
      </c>
      <c r="P261" t="inlineStr">
        <is>
          <t>---</t>
        </is>
      </c>
      <c r="Q261" t="inlineStr">
        <is>
          <t>---</t>
        </is>
      </c>
      <c r="R261" t="inlineStr"/>
      <c r="S261" t="inlineStr"/>
      <c r="T261" t="inlineStr"/>
      <c r="U261" t="inlineStr"/>
      <c r="V261" t="inlineStr"/>
      <c r="W261" t="inlineStr"/>
      <c r="X261" t="inlineStr">
        <is>
          <t>PDP/CMEB/ST00731</t>
        </is>
      </c>
      <c r="Y261" t="inlineStr">
        <is>
          <t>PDP/CMEB/ST00731</t>
        </is>
      </c>
      <c r="Z261" t="inlineStr">
        <is>
          <t>2025-01-17 15:45:56</t>
        </is>
      </c>
      <c r="AA261" t="inlineStr">
        <is>
          <t>2025-01-17 15:45:30</t>
        </is>
      </c>
      <c r="AB261" t="inlineStr">
        <is>
          <t>5edeline</t>
        </is>
      </c>
      <c r="AC261" t="inlineStr">
        <is>
          <t>2025-01-20 16:46:23</t>
        </is>
      </c>
      <c r="AD261" s="1" t="inlineStr">
        <is>
          <t>https://www.commcarehq.org/a/caris-test/reports/form_data/1bca9b2a-91a6-4a20-8475-684c4b5d5e69/</t>
        </is>
      </c>
      <c r="AE261" t="inlineStr">
        <is>
          <t>---</t>
        </is>
      </c>
      <c r="AF261" t="inlineStr">
        <is>
          <t>e438b28d58ba44be85d5064ce45168f8</t>
        </is>
      </c>
      <c r="AG261" t="inlineStr">
        <is>
          <t>OK</t>
        </is>
      </c>
      <c r="AH261" t="inlineStr">
        <is>
          <t>2025-01-17 15:45:56</t>
        </is>
      </c>
      <c r="AI261" t="inlineStr">
        <is>
          <t>49c83a0dcc274f1a85f9433f3309532d</t>
        </is>
      </c>
      <c r="AJ261" t="inlineStr">
        <is>
          <t>2025-01-17</t>
        </is>
      </c>
      <c r="AK261" t="inlineStr">
        <is>
          <t>3</t>
        </is>
      </c>
      <c r="AL261" t="inlineStr">
        <is>
          <t>---</t>
        </is>
      </c>
      <c r="AM261" t="inlineStr">
        <is>
          <t>1</t>
        </is>
      </c>
      <c r="AN261" t="inlineStr">
        <is>
          <t>---</t>
        </is>
      </c>
      <c r="AO261" t="inlineStr">
        <is>
          <t>1</t>
        </is>
      </c>
      <c r="AP261" t="inlineStr">
        <is>
          <t>1</t>
        </is>
      </c>
      <c r="AQ261" t="inlineStr"/>
      <c r="AR261" t="inlineStr"/>
      <c r="AS261" t="inlineStr"/>
      <c r="AT261" t="inlineStr"/>
      <c r="AU261" t="inlineStr">
        <is>
          <t>---</t>
        </is>
      </c>
      <c r="AV261" t="inlineStr">
        <is>
          <t>---</t>
        </is>
      </c>
      <c r="AW261" t="inlineStr">
        <is>
          <t>---</t>
        </is>
      </c>
      <c r="AX261" t="inlineStr">
        <is>
          <t>---</t>
        </is>
      </c>
      <c r="AY261" t="inlineStr">
        <is>
          <t>---</t>
        </is>
      </c>
      <c r="AZ261" t="inlineStr">
        <is>
          <t>---</t>
        </is>
      </c>
      <c r="BA261" t="inlineStr">
        <is>
          <t>49c83a0dcc274f1a85f9433f3309532d</t>
        </is>
      </c>
      <c r="BB261" t="inlineStr">
        <is>
          <t>http://openrosa.org/formdesigner/0B48E039-1E80-49A7-AC24-732B6E788E39</t>
        </is>
      </c>
      <c r="BC261" t="inlineStr">
        <is>
          <t>Ration et autres visites</t>
        </is>
      </c>
      <c r="BD261" t="inlineStr">
        <is>
          <t>CommCare Android, version "2.54.1"(467561). App v15929. CommCare Version 2.54.1. Build 467561, built on: 2024-10-25</t>
        </is>
      </c>
      <c r="BE261" t="inlineStr">
        <is>
          <t>commcare_f5c01cb3-ad69-46f7-81c0-4740896f4262</t>
        </is>
      </c>
      <c r="BF261" t="inlineStr">
        <is>
          <t>19.9439054 -72.7756281 -10.31 9.83</t>
        </is>
      </c>
      <c r="BG261" t="inlineStr">
        <is>
          <t>f13d8149fc6d39ebe86af18272310ff9</t>
        </is>
      </c>
      <c r="BH261" t="inlineStr">
        <is>
          <t>30258f4a77704b55a9a2714350441cbb</t>
        </is>
      </c>
      <c r="BI261" t="inlineStr">
        <is>
          <t>15246</t>
        </is>
      </c>
      <c r="BJ261" t="inlineStr">
        <is>
          <t>XFormInstance</t>
        </is>
      </c>
      <c r="BK261" t="inlineStr">
        <is>
          <t>3b025962d74811ef8884f9cccb2417e2</t>
        </is>
      </c>
      <c r="BL261" t="b">
        <v>0</v>
      </c>
      <c r="BM261" t="inlineStr">
        <is>
          <t>---</t>
        </is>
      </c>
      <c r="BN261" t="inlineStr">
        <is>
          <t>190.115.171.103</t>
        </is>
      </c>
      <c r="BO261" t="inlineStr">
        <is>
          <t>Madiana Jean Louis</t>
        </is>
      </c>
    </row>
    <row r="262">
      <c r="A262" t="inlineStr">
        <is>
          <t>260</t>
        </is>
      </c>
      <c r="B262" t="inlineStr">
        <is>
          <t>46f6a11d-408f-4827-b6b5-34c0e02fc945</t>
        </is>
      </c>
      <c r="C262" t="inlineStr">
        <is>
          <t>2025-01-20</t>
        </is>
      </c>
      <c r="D262" t="inlineStr">
        <is>
          <t>3 8 4</t>
        </is>
      </c>
      <c r="E262" t="inlineStr">
        <is>
          <t>cv a refaire</t>
        </is>
      </c>
      <c r="F262" t="inlineStr">
        <is>
          <t>1</t>
        </is>
      </c>
      <c r="G262" t="inlineStr">
        <is>
          <t>---</t>
        </is>
      </c>
      <c r="H262" t="inlineStr">
        <is>
          <t>1</t>
        </is>
      </c>
      <c r="I262" t="inlineStr">
        <is>
          <t>1</t>
        </is>
      </c>
      <c r="J262" t="inlineStr"/>
      <c r="K262" t="inlineStr">
        <is>
          <t>---</t>
        </is>
      </c>
      <c r="L262" t="inlineStr">
        <is>
          <t>---</t>
        </is>
      </c>
      <c r="M262" t="inlineStr">
        <is>
          <t>---</t>
        </is>
      </c>
      <c r="N262" t="inlineStr">
        <is>
          <t>---</t>
        </is>
      </c>
      <c r="O262" t="inlineStr">
        <is>
          <t>---</t>
        </is>
      </c>
      <c r="P262" t="inlineStr">
        <is>
          <t>---</t>
        </is>
      </c>
      <c r="Q262" t="inlineStr">
        <is>
          <t>---</t>
        </is>
      </c>
      <c r="R262" t="inlineStr"/>
      <c r="S262" t="inlineStr"/>
      <c r="T262" t="inlineStr"/>
      <c r="U262" t="inlineStr"/>
      <c r="V262" t="inlineStr"/>
      <c r="W262" t="inlineStr"/>
      <c r="X262" t="inlineStr">
        <is>
          <t>PAP/OBCG/ST00205</t>
        </is>
      </c>
      <c r="Y262" t="inlineStr">
        <is>
          <t>PAP/OBCG/ST00205</t>
        </is>
      </c>
      <c r="Z262" t="inlineStr">
        <is>
          <t>2025-01-20 17:06:01</t>
        </is>
      </c>
      <c r="AA262" t="inlineStr">
        <is>
          <t>2025-01-20 17:03:44</t>
        </is>
      </c>
      <c r="AB262" t="inlineStr">
        <is>
          <t>2nerette</t>
        </is>
      </c>
      <c r="AC262" t="inlineStr">
        <is>
          <t>2025-01-20 17:06:03</t>
        </is>
      </c>
      <c r="AD262" s="1" t="inlineStr">
        <is>
          <t>https://www.commcarehq.org/a/caris-test/reports/form_data/46f6a11d-408f-4827-b6b5-34c0e02fc945/</t>
        </is>
      </c>
      <c r="AE262" t="inlineStr">
        <is>
          <t>---</t>
        </is>
      </c>
      <c r="AF262" t="inlineStr">
        <is>
          <t>3c5a623af057e23a32ae4000_32342</t>
        </is>
      </c>
      <c r="AG262" t="inlineStr">
        <is>
          <t>OK</t>
        </is>
      </c>
      <c r="AH262" t="inlineStr">
        <is>
          <t>2025-01-20 17:06:01</t>
        </is>
      </c>
      <c r="AI262" t="inlineStr">
        <is>
          <t>d77ddc4818153d60a6f87d96eec121c9</t>
        </is>
      </c>
      <c r="AJ262" t="inlineStr">
        <is>
          <t>2025-01-20</t>
        </is>
      </c>
      <c r="AK262" t="inlineStr">
        <is>
          <t>3 8 4</t>
        </is>
      </c>
      <c r="AL262" t="inlineStr">
        <is>
          <t>cv a refaire</t>
        </is>
      </c>
      <c r="AM262" t="inlineStr">
        <is>
          <t>1</t>
        </is>
      </c>
      <c r="AN262" t="inlineStr">
        <is>
          <t>---</t>
        </is>
      </c>
      <c r="AO262" t="inlineStr">
        <is>
          <t>1</t>
        </is>
      </c>
      <c r="AP262" t="inlineStr">
        <is>
          <t>1</t>
        </is>
      </c>
      <c r="AQ262" t="inlineStr"/>
      <c r="AR262" t="inlineStr"/>
      <c r="AS262" t="inlineStr"/>
      <c r="AT262" t="inlineStr"/>
      <c r="AU262" t="inlineStr">
        <is>
          <t>---</t>
        </is>
      </c>
      <c r="AV262" t="inlineStr">
        <is>
          <t>---</t>
        </is>
      </c>
      <c r="AW262" t="inlineStr">
        <is>
          <t>---</t>
        </is>
      </c>
      <c r="AX262" t="inlineStr">
        <is>
          <t>---</t>
        </is>
      </c>
      <c r="AY262" t="inlineStr">
        <is>
          <t>---</t>
        </is>
      </c>
      <c r="AZ262" t="inlineStr">
        <is>
          <t>---</t>
        </is>
      </c>
      <c r="BA262" t="inlineStr">
        <is>
          <t>d77ddc4818153d60a6f87d96eec121c9</t>
        </is>
      </c>
      <c r="BB262" t="inlineStr">
        <is>
          <t>http://openrosa.org/formdesigner/0B48E039-1E80-49A7-AC24-732B6E788E39</t>
        </is>
      </c>
      <c r="BC262" t="inlineStr">
        <is>
          <t>Ration et autres visites</t>
        </is>
      </c>
      <c r="BD262" t="inlineStr">
        <is>
          <t>CommCare Android, version "2.54.1"(467561). App v15929. CommCare Version 2.54.1. Build 467561, built on: 2024-10-25</t>
        </is>
      </c>
      <c r="BE262" t="inlineStr">
        <is>
          <t>commcare_5e46c5fa-c55d-4fff-85db-40b0d0c36965</t>
        </is>
      </c>
      <c r="BF262" t="inlineStr"/>
      <c r="BG262" t="inlineStr">
        <is>
          <t>f13d8149fc6d39ebe86af18272310ff9</t>
        </is>
      </c>
      <c r="BH262" t="inlineStr">
        <is>
          <t>30258f4a77704b55a9a2714350441cbb</t>
        </is>
      </c>
      <c r="BI262" t="inlineStr">
        <is>
          <t>15246</t>
        </is>
      </c>
      <c r="BJ262" t="inlineStr">
        <is>
          <t>XFormInstance</t>
        </is>
      </c>
      <c r="BK262" t="inlineStr">
        <is>
          <t>1a46aeaad75011ef9cf2f399dbb46855</t>
        </is>
      </c>
      <c r="BL262" t="b">
        <v>0</v>
      </c>
      <c r="BM262" t="inlineStr">
        <is>
          <t>---</t>
        </is>
      </c>
      <c r="BN262" t="inlineStr">
        <is>
          <t>200.113.230.32</t>
        </is>
      </c>
      <c r="BO262" t="inlineStr">
        <is>
          <t>Frantzo Noel</t>
        </is>
      </c>
    </row>
    <row r="263">
      <c r="A263" t="inlineStr">
        <is>
          <t>261</t>
        </is>
      </c>
      <c r="B263" t="inlineStr">
        <is>
          <t>e51e053f-235e-4442-88f7-cb1929077729</t>
        </is>
      </c>
      <c r="C263" t="inlineStr">
        <is>
          <t>2025-01-17</t>
        </is>
      </c>
      <c r="D263" t="inlineStr">
        <is>
          <t>4</t>
        </is>
      </c>
      <c r="E263" t="inlineStr">
        <is>
          <t>Pour Dots</t>
        </is>
      </c>
      <c r="F263" t="inlineStr">
        <is>
          <t>1</t>
        </is>
      </c>
      <c r="G263" t="inlineStr">
        <is>
          <t>Pour Dots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---</t>
        </is>
      </c>
      <c r="L263" t="inlineStr">
        <is>
          <t>---</t>
        </is>
      </c>
      <c r="M263" t="inlineStr">
        <is>
          <t>---</t>
        </is>
      </c>
      <c r="N263" t="inlineStr">
        <is>
          <t>---</t>
        </is>
      </c>
      <c r="O263" t="inlineStr">
        <is>
          <t>---</t>
        </is>
      </c>
      <c r="P263" t="inlineStr">
        <is>
          <t>---</t>
        </is>
      </c>
      <c r="Q263" t="inlineStr">
        <is>
          <t>---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PDP/CMEB/PED00615</t>
        </is>
      </c>
      <c r="Y263" t="inlineStr">
        <is>
          <t>PDP/CMEB/PED00615</t>
        </is>
      </c>
      <c r="Z263" t="inlineStr">
        <is>
          <t>2025-01-17 15:55:16</t>
        </is>
      </c>
      <c r="AA263" t="inlineStr">
        <is>
          <t>2025-01-17 15:54:49</t>
        </is>
      </c>
      <c r="AB263" t="inlineStr">
        <is>
          <t>5edeline</t>
        </is>
      </c>
      <c r="AC263" t="inlineStr">
        <is>
          <t>2025-01-20 17:09:41</t>
        </is>
      </c>
      <c r="AD263" s="1" t="inlineStr">
        <is>
          <t>https://www.commcarehq.org/a/caris-test/reports/form_data/e51e053f-235e-4442-88f7-cb1929077729/</t>
        </is>
      </c>
      <c r="AE263" t="inlineStr">
        <is>
          <t>---</t>
        </is>
      </c>
      <c r="AF263" t="inlineStr">
        <is>
          <t>3c5a623af057e23a32ae4000_32950</t>
        </is>
      </c>
      <c r="AG263" t="inlineStr">
        <is>
          <t>---</t>
        </is>
      </c>
      <c r="AH263" t="inlineStr">
        <is>
          <t>2025-01-17 15:55:16</t>
        </is>
      </c>
      <c r="AI263" t="inlineStr">
        <is>
          <t>49c83a0dcc274f1a85f9433f3309532d</t>
        </is>
      </c>
      <c r="AJ263" t="inlineStr">
        <is>
          <t>2025-01-17</t>
        </is>
      </c>
      <c r="AK263" t="inlineStr">
        <is>
          <t>4</t>
        </is>
      </c>
      <c r="AL263" t="inlineStr">
        <is>
          <t>Pour Dots</t>
        </is>
      </c>
      <c r="AM263" t="inlineStr">
        <is>
          <t>1</t>
        </is>
      </c>
      <c r="AN263" t="inlineStr">
        <is>
          <t>Pour Dots</t>
        </is>
      </c>
      <c r="AO263" t="inlineStr">
        <is>
          <t>1</t>
        </is>
      </c>
      <c r="AP263" t="inlineStr">
        <is>
          <t>1</t>
        </is>
      </c>
      <c r="AQ263" t="inlineStr"/>
      <c r="AR263" t="inlineStr"/>
      <c r="AS263" t="inlineStr"/>
      <c r="AT263" t="inlineStr"/>
      <c r="AU263" t="inlineStr">
        <is>
          <t>---</t>
        </is>
      </c>
      <c r="AV263" t="inlineStr">
        <is>
          <t>---</t>
        </is>
      </c>
      <c r="AW263" t="inlineStr">
        <is>
          <t>---</t>
        </is>
      </c>
      <c r="AX263" t="inlineStr">
        <is>
          <t>---</t>
        </is>
      </c>
      <c r="AY263" t="inlineStr">
        <is>
          <t>---</t>
        </is>
      </c>
      <c r="AZ263" t="inlineStr">
        <is>
          <t>---</t>
        </is>
      </c>
      <c r="BA263" t="inlineStr">
        <is>
          <t>49c83a0dcc274f1a85f9433f3309532d</t>
        </is>
      </c>
      <c r="BB263" t="inlineStr">
        <is>
          <t>http://openrosa.org/formdesigner/0B48E039-1E80-49A7-AC24-732B6E788E39</t>
        </is>
      </c>
      <c r="BC263" t="inlineStr">
        <is>
          <t>Ration et autres visites</t>
        </is>
      </c>
      <c r="BD263" t="inlineStr">
        <is>
          <t>CommCare Android, version "2.54.1"(467561). App v15929. CommCare Version 2.54.1. Build 467561, built on: 2024-10-25</t>
        </is>
      </c>
      <c r="BE263" t="inlineStr">
        <is>
          <t>commcare_f5c01cb3-ad69-46f7-81c0-4740896f4262</t>
        </is>
      </c>
      <c r="BF263" t="inlineStr">
        <is>
          <t>19.9446427 -72.7765381 -10.31 15.37</t>
        </is>
      </c>
      <c r="BG263" t="inlineStr">
        <is>
          <t>f13d8149fc6d39ebe86af18272310ff9</t>
        </is>
      </c>
      <c r="BH263" t="inlineStr">
        <is>
          <t>30258f4a77704b55a9a2714350441cbb</t>
        </is>
      </c>
      <c r="BI263" t="inlineStr">
        <is>
          <t>15246</t>
        </is>
      </c>
      <c r="BJ263" t="inlineStr">
        <is>
          <t>XFormInstance</t>
        </is>
      </c>
      <c r="BK263" t="inlineStr">
        <is>
          <t>3b025962d74811ef8884f9cccb2417e2</t>
        </is>
      </c>
      <c r="BL263" t="b">
        <v>0</v>
      </c>
      <c r="BM263" t="inlineStr">
        <is>
          <t>---</t>
        </is>
      </c>
      <c r="BN263" t="inlineStr">
        <is>
          <t>190.115.171.103</t>
        </is>
      </c>
      <c r="BO263" t="inlineStr">
        <is>
          <t>Dachenica Brave</t>
        </is>
      </c>
    </row>
    <row r="264">
      <c r="A264" t="inlineStr">
        <is>
          <t>262</t>
        </is>
      </c>
      <c r="B264" t="inlineStr">
        <is>
          <t>712c4a76-a4a2-46eb-9bf2-165b29067ea1</t>
        </is>
      </c>
      <c r="C264" t="inlineStr">
        <is>
          <t>2025-01-17</t>
        </is>
      </c>
      <c r="D264" t="inlineStr">
        <is>
          <t>4</t>
        </is>
      </c>
      <c r="E264" t="inlineStr">
        <is>
          <t>Pour Dots</t>
        </is>
      </c>
      <c r="F264" t="inlineStr">
        <is>
          <t>1</t>
        </is>
      </c>
      <c r="G264" t="inlineStr">
        <is>
          <t>Pour Dots</t>
        </is>
      </c>
      <c r="H264" t="inlineStr">
        <is>
          <t>1</t>
        </is>
      </c>
      <c r="I264" t="inlineStr">
        <is>
          <t>1</t>
        </is>
      </c>
      <c r="J264" t="inlineStr">
        <is>
          <t>2</t>
        </is>
      </c>
      <c r="K264" t="inlineStr">
        <is>
          <t>---</t>
        </is>
      </c>
      <c r="L264" t="inlineStr">
        <is>
          <t>---</t>
        </is>
      </c>
      <c r="M264" t="inlineStr">
        <is>
          <t>---</t>
        </is>
      </c>
      <c r="N264" t="inlineStr">
        <is>
          <t>---</t>
        </is>
      </c>
      <c r="O264" t="inlineStr">
        <is>
          <t>---</t>
        </is>
      </c>
      <c r="P264" t="inlineStr">
        <is>
          <t>---</t>
        </is>
      </c>
      <c r="Q264" t="inlineStr">
        <is>
          <t>---</t>
        </is>
      </c>
      <c r="R264" t="inlineStr"/>
      <c r="S264" t="inlineStr"/>
      <c r="T264" t="inlineStr"/>
      <c r="U264" t="inlineStr"/>
      <c r="V264" t="inlineStr"/>
      <c r="W264" t="inlineStr"/>
      <c r="X264" t="inlineStr">
        <is>
          <t>PDP/CMEB/PED00615</t>
        </is>
      </c>
      <c r="Y264" t="inlineStr">
        <is>
          <t>PDP/CMEB/PED00615</t>
        </is>
      </c>
      <c r="Z264" t="inlineStr">
        <is>
          <t>2025-01-17 15:56:03</t>
        </is>
      </c>
      <c r="AA264" t="inlineStr">
        <is>
          <t>2025-01-17 15:55:38</t>
        </is>
      </c>
      <c r="AB264" t="inlineStr">
        <is>
          <t>5edeline</t>
        </is>
      </c>
      <c r="AC264" t="inlineStr">
        <is>
          <t>2025-01-20 17:09:41</t>
        </is>
      </c>
      <c r="AD264" s="1" t="inlineStr">
        <is>
          <t>https://www.commcarehq.org/a/caris-test/reports/form_data/712c4a76-a4a2-46eb-9bf2-165b29067ea1/</t>
        </is>
      </c>
      <c r="AE264" t="inlineStr">
        <is>
          <t>---</t>
        </is>
      </c>
      <c r="AF264" t="inlineStr">
        <is>
          <t>3c5a623af057e23a32ae4000_32950</t>
        </is>
      </c>
      <c r="AG264" t="inlineStr">
        <is>
          <t>---</t>
        </is>
      </c>
      <c r="AH264" t="inlineStr">
        <is>
          <t>2025-01-17 15:56:03</t>
        </is>
      </c>
      <c r="AI264" t="inlineStr">
        <is>
          <t>49c83a0dcc274f1a85f9433f3309532d</t>
        </is>
      </c>
      <c r="AJ264" t="inlineStr">
        <is>
          <t>2025-01-17</t>
        </is>
      </c>
      <c r="AK264" t="inlineStr">
        <is>
          <t>4</t>
        </is>
      </c>
      <c r="AL264" t="inlineStr">
        <is>
          <t>Pour Dots</t>
        </is>
      </c>
      <c r="AM264" t="inlineStr">
        <is>
          <t>1</t>
        </is>
      </c>
      <c r="AN264" t="inlineStr">
        <is>
          <t>Pour Dots</t>
        </is>
      </c>
      <c r="AO264" t="inlineStr">
        <is>
          <t>1</t>
        </is>
      </c>
      <c r="AP264" t="inlineStr">
        <is>
          <t>1</t>
        </is>
      </c>
      <c r="AQ264" t="inlineStr"/>
      <c r="AR264" t="inlineStr"/>
      <c r="AS264" t="inlineStr"/>
      <c r="AT264" t="inlineStr"/>
      <c r="AU264" t="inlineStr">
        <is>
          <t>---</t>
        </is>
      </c>
      <c r="AV264" t="inlineStr">
        <is>
          <t>---</t>
        </is>
      </c>
      <c r="AW264" t="inlineStr">
        <is>
          <t>---</t>
        </is>
      </c>
      <c r="AX264" t="inlineStr">
        <is>
          <t>---</t>
        </is>
      </c>
      <c r="AY264" t="inlineStr">
        <is>
          <t>---</t>
        </is>
      </c>
      <c r="AZ264" t="inlineStr">
        <is>
          <t>---</t>
        </is>
      </c>
      <c r="BA264" t="inlineStr">
        <is>
          <t>49c83a0dcc274f1a85f9433f3309532d</t>
        </is>
      </c>
      <c r="BB264" t="inlineStr">
        <is>
          <t>http://openrosa.org/formdesigner/0B48E039-1E80-49A7-AC24-732B6E788E39</t>
        </is>
      </c>
      <c r="BC264" t="inlineStr">
        <is>
          <t>Ration et autres visites</t>
        </is>
      </c>
      <c r="BD264" t="inlineStr">
        <is>
          <t>CommCare Android, version "2.54.1"(467561). App v15929. CommCare Version 2.54.1. Build 467561, built on: 2024-10-25</t>
        </is>
      </c>
      <c r="BE264" t="inlineStr">
        <is>
          <t>commcare_f5c01cb3-ad69-46f7-81c0-4740896f4262</t>
        </is>
      </c>
      <c r="BF264" t="inlineStr">
        <is>
          <t>19.9439433 -72.7758182 -10.31 9.85</t>
        </is>
      </c>
      <c r="BG264" t="inlineStr">
        <is>
          <t>f13d8149fc6d39ebe86af18272310ff9</t>
        </is>
      </c>
      <c r="BH264" t="inlineStr">
        <is>
          <t>30258f4a77704b55a9a2714350441cbb</t>
        </is>
      </c>
      <c r="BI264" t="inlineStr">
        <is>
          <t>15246</t>
        </is>
      </c>
      <c r="BJ264" t="inlineStr">
        <is>
          <t>XFormInstance</t>
        </is>
      </c>
      <c r="BK264" t="inlineStr">
        <is>
          <t>3b025962d74811ef8884f9cccb2417e2</t>
        </is>
      </c>
      <c r="BL264" t="b">
        <v>0</v>
      </c>
      <c r="BM264" t="inlineStr">
        <is>
          <t>---</t>
        </is>
      </c>
      <c r="BN264" t="inlineStr">
        <is>
          <t>190.115.171.103</t>
        </is>
      </c>
      <c r="BO264" t="inlineStr">
        <is>
          <t>Dachenica Brave</t>
        </is>
      </c>
    </row>
    <row r="265">
      <c r="A265" t="inlineStr">
        <is>
          <t>263</t>
        </is>
      </c>
      <c r="B265" t="inlineStr">
        <is>
          <t>c8cde005-2680-4b3f-9276-57e3512ddef3</t>
        </is>
      </c>
      <c r="C265" t="inlineStr">
        <is>
          <t>2025-01-15</t>
        </is>
      </c>
      <c r="D265" t="inlineStr">
        <is>
          <t>4</t>
        </is>
      </c>
      <c r="E265" t="inlineStr">
        <is>
          <t>visite medical</t>
        </is>
      </c>
      <c r="F265" t="inlineStr">
        <is>
          <t>1</t>
        </is>
      </c>
      <c r="G265" t="inlineStr">
        <is>
          <t>oui</t>
        </is>
      </c>
      <c r="H265" t="inlineStr">
        <is>
          <t>1</t>
        </is>
      </c>
      <c r="I265" t="inlineStr">
        <is>
          <t>1</t>
        </is>
      </c>
      <c r="J265" t="inlineStr"/>
      <c r="K265" t="inlineStr">
        <is>
          <t>---</t>
        </is>
      </c>
      <c r="L265" t="inlineStr">
        <is>
          <t>---</t>
        </is>
      </c>
      <c r="M265" t="inlineStr">
        <is>
          <t>---</t>
        </is>
      </c>
      <c r="N265" t="inlineStr">
        <is>
          <t>---</t>
        </is>
      </c>
      <c r="O265" t="inlineStr">
        <is>
          <t>---</t>
        </is>
      </c>
      <c r="P265" t="inlineStr">
        <is>
          <t>---</t>
        </is>
      </c>
      <c r="Q265" t="inlineStr">
        <is>
          <t>---</t>
        </is>
      </c>
      <c r="R265" t="inlineStr"/>
      <c r="S265" t="inlineStr"/>
      <c r="T265" t="inlineStr"/>
      <c r="U265" t="inlineStr"/>
      <c r="V265" t="inlineStr"/>
      <c r="W265" t="inlineStr"/>
      <c r="X265" t="inlineStr">
        <is>
          <t>STM/CSPP/ST01307</t>
        </is>
      </c>
      <c r="Y265" t="inlineStr">
        <is>
          <t>STM/CSPP/ST01307</t>
        </is>
      </c>
      <c r="Z265" t="inlineStr">
        <is>
          <t>2025-01-20 18:50:48</t>
        </is>
      </c>
      <c r="AA265" t="inlineStr">
        <is>
          <t>2025-01-20 18:50:02</t>
        </is>
      </c>
      <c r="AB265" t="inlineStr">
        <is>
          <t>2cleonie</t>
        </is>
      </c>
      <c r="AC265" t="inlineStr">
        <is>
          <t>2025-01-20 18:50:50</t>
        </is>
      </c>
      <c r="AD265" s="1" t="inlineStr">
        <is>
          <t>https://www.commcarehq.org/a/caris-test/reports/form_data/c8cde005-2680-4b3f-9276-57e3512ddef3/</t>
        </is>
      </c>
      <c r="AE265" t="inlineStr">
        <is>
          <t>---</t>
        </is>
      </c>
      <c r="AF265" t="inlineStr">
        <is>
          <t>3c5a623af057e23a32ae4000_26749</t>
        </is>
      </c>
      <c r="AG265" t="inlineStr">
        <is>
          <t>---</t>
        </is>
      </c>
      <c r="AH265" t="inlineStr">
        <is>
          <t>2025-01-20 18:50:48</t>
        </is>
      </c>
      <c r="AI265" t="inlineStr">
        <is>
          <t>cf61c4aba3da4fd3be73b20d2dbdf9af</t>
        </is>
      </c>
      <c r="AJ265" t="inlineStr">
        <is>
          <t>2025-01-15</t>
        </is>
      </c>
      <c r="AK265" t="inlineStr">
        <is>
          <t>4</t>
        </is>
      </c>
      <c r="AL265" t="inlineStr">
        <is>
          <t>visite medical</t>
        </is>
      </c>
      <c r="AM265" t="inlineStr">
        <is>
          <t>1</t>
        </is>
      </c>
      <c r="AN265" t="inlineStr">
        <is>
          <t>oui</t>
        </is>
      </c>
      <c r="AO265" t="inlineStr">
        <is>
          <t>1</t>
        </is>
      </c>
      <c r="AP265" t="inlineStr">
        <is>
          <t>1</t>
        </is>
      </c>
      <c r="AQ265" t="inlineStr"/>
      <c r="AR265" t="inlineStr"/>
      <c r="AS265" t="inlineStr"/>
      <c r="AT265" t="inlineStr"/>
      <c r="AU265" t="inlineStr">
        <is>
          <t>---</t>
        </is>
      </c>
      <c r="AV265" t="inlineStr">
        <is>
          <t>---</t>
        </is>
      </c>
      <c r="AW265" t="inlineStr">
        <is>
          <t>---</t>
        </is>
      </c>
      <c r="AX265" t="inlineStr">
        <is>
          <t>---</t>
        </is>
      </c>
      <c r="AY265" t="inlineStr">
        <is>
          <t>---</t>
        </is>
      </c>
      <c r="AZ265" t="inlineStr">
        <is>
          <t>---</t>
        </is>
      </c>
      <c r="BA265" t="inlineStr">
        <is>
          <t>cf61c4aba3da4fd3be73b20d2dbdf9af</t>
        </is>
      </c>
      <c r="BB265" t="inlineStr">
        <is>
          <t>http://openrosa.org/formdesigner/0B48E039-1E80-49A7-AC24-732B6E788E39</t>
        </is>
      </c>
      <c r="BC265" t="inlineStr">
        <is>
          <t>Ration et autres visites</t>
        </is>
      </c>
      <c r="BD265" t="inlineStr">
        <is>
          <t>CommCare Android, version "2.54.1"(467561). App v15929. CommCare Version 2.54.1. Build 467561, built on: 2024-10-25</t>
        </is>
      </c>
      <c r="BE265" t="inlineStr">
        <is>
          <t>commcare_4b89fcce-8d3a-4e6a-838c-ef337e1b2f53</t>
        </is>
      </c>
      <c r="BF265" t="inlineStr"/>
      <c r="BG265" t="inlineStr">
        <is>
          <t>f13d8149fc6d39ebe86af18272310ff9</t>
        </is>
      </c>
      <c r="BH265" t="inlineStr">
        <is>
          <t>30258f4a77704b55a9a2714350441cbb</t>
        </is>
      </c>
      <c r="BI265" t="inlineStr">
        <is>
          <t>15246</t>
        </is>
      </c>
      <c r="BJ265" t="inlineStr">
        <is>
          <t>XFormInstance</t>
        </is>
      </c>
      <c r="BK265" t="inlineStr">
        <is>
          <t>3b3655c0d73c11efb87bf7a39a18eb0c</t>
        </is>
      </c>
      <c r="BL265" t="b">
        <v>0</v>
      </c>
      <c r="BM265" t="inlineStr">
        <is>
          <t>---</t>
        </is>
      </c>
      <c r="BN265" t="inlineStr">
        <is>
          <t>200.113.214.44</t>
        </is>
      </c>
      <c r="BO265" t="inlineStr">
        <is>
          <t>Jean Eddy Jean Baptiste</t>
        </is>
      </c>
    </row>
    <row r="266">
      <c r="A266" t="inlineStr">
        <is>
          <t>264</t>
        </is>
      </c>
      <c r="B266" t="inlineStr">
        <is>
          <t>f73a0a53-e466-495f-9e98-4b90c4b6c9b6</t>
        </is>
      </c>
      <c r="C266" t="inlineStr">
        <is>
          <t>2025-01-14</t>
        </is>
      </c>
      <c r="D266" t="inlineStr">
        <is>
          <t>10</t>
        </is>
      </c>
      <c r="E266" t="inlineStr">
        <is>
          <t>---</t>
        </is>
      </c>
      <c r="F266" t="inlineStr">
        <is>
          <t>1</t>
        </is>
      </c>
      <c r="G266" t="inlineStr">
        <is>
          <t>---</t>
        </is>
      </c>
      <c r="H266" t="inlineStr">
        <is>
          <t>1</t>
        </is>
      </c>
      <c r="I266" t="inlineStr">
        <is>
          <t>1</t>
        </is>
      </c>
      <c r="J266" t="inlineStr">
        <is>
          <t>1</t>
        </is>
      </c>
      <c r="K266" t="inlineStr">
        <is>
          <t>---</t>
        </is>
      </c>
      <c r="L266" t="inlineStr">
        <is>
          <t>---</t>
        </is>
      </c>
      <c r="M266" t="inlineStr">
        <is>
          <t>---</t>
        </is>
      </c>
      <c r="N266" t="inlineStr">
        <is>
          <t>---</t>
        </is>
      </c>
      <c r="O266" t="inlineStr">
        <is>
          <t>---</t>
        </is>
      </c>
      <c r="P266" t="inlineStr">
        <is>
          <t>---</t>
        </is>
      </c>
      <c r="Q266" t="inlineStr">
        <is>
          <t>---</t>
        </is>
      </c>
      <c r="R266" t="inlineStr">
        <is>
          <t>32.0</t>
        </is>
      </c>
      <c r="S266" t="inlineStr">
        <is>
          <t>57.2</t>
        </is>
      </c>
      <c r="T266" t="inlineStr">
        <is>
          <t>169.0</t>
        </is>
      </c>
      <c r="U266" t="inlineStr"/>
      <c r="V266" t="inlineStr"/>
      <c r="W266" t="inlineStr"/>
      <c r="X266" t="inlineStr">
        <is>
          <t>STM/CSPP/ST00704</t>
        </is>
      </c>
      <c r="Y266" t="inlineStr">
        <is>
          <t>STM/CSPP/ST00704</t>
        </is>
      </c>
      <c r="Z266" t="inlineStr">
        <is>
          <t>2025-01-20 18:53:41</t>
        </is>
      </c>
      <c r="AA266" t="inlineStr">
        <is>
          <t>2025-01-20 18:52:42</t>
        </is>
      </c>
      <c r="AB266" t="inlineStr">
        <is>
          <t>2cleonie</t>
        </is>
      </c>
      <c r="AC266" t="inlineStr">
        <is>
          <t>2025-01-20 18:53:42</t>
        </is>
      </c>
      <c r="AD266" s="1" t="inlineStr">
        <is>
          <t>https://www.commcarehq.org/a/caris-test/reports/form_data/f73a0a53-e466-495f-9e98-4b90c4b6c9b6/</t>
        </is>
      </c>
      <c r="AE266" t="inlineStr">
        <is>
          <t>---</t>
        </is>
      </c>
      <c r="AF266" t="inlineStr">
        <is>
          <t>3c5a623af057e23a32ae4000_10962</t>
        </is>
      </c>
      <c r="AG266" t="inlineStr">
        <is>
          <t>---</t>
        </is>
      </c>
      <c r="AH266" t="inlineStr">
        <is>
          <t>2025-01-20 18:53:41</t>
        </is>
      </c>
      <c r="AI266" t="inlineStr">
        <is>
          <t>cf61c4aba3da4fd3be73b20d2dbdf9af</t>
        </is>
      </c>
      <c r="AJ266" t="inlineStr">
        <is>
          <t>2025-01-14</t>
        </is>
      </c>
      <c r="AK266" t="inlineStr">
        <is>
          <t>10</t>
        </is>
      </c>
      <c r="AL266" t="inlineStr">
        <is>
          <t>---</t>
        </is>
      </c>
      <c r="AM266" t="inlineStr">
        <is>
          <t>1</t>
        </is>
      </c>
      <c r="AN266" t="inlineStr">
        <is>
          <t>---</t>
        </is>
      </c>
      <c r="AO266" t="inlineStr">
        <is>
          <t>1</t>
        </is>
      </c>
      <c r="AP266" t="inlineStr">
        <is>
          <t>1</t>
        </is>
      </c>
      <c r="AQ266" t="inlineStr">
        <is>
          <t>32</t>
        </is>
      </c>
      <c r="AR266" t="inlineStr">
        <is>
          <t>57.2</t>
        </is>
      </c>
      <c r="AS266" t="inlineStr">
        <is>
          <t>169</t>
        </is>
      </c>
      <c r="AT266" t="inlineStr"/>
      <c r="AU266" t="inlineStr">
        <is>
          <t>---</t>
        </is>
      </c>
      <c r="AV266" t="inlineStr">
        <is>
          <t>---</t>
        </is>
      </c>
      <c r="AW266" t="inlineStr">
        <is>
          <t>---</t>
        </is>
      </c>
      <c r="AX266" t="inlineStr">
        <is>
          <t>---</t>
        </is>
      </c>
      <c r="AY266" t="inlineStr">
        <is>
          <t>---</t>
        </is>
      </c>
      <c r="AZ266" t="inlineStr">
        <is>
          <t>---</t>
        </is>
      </c>
      <c r="BA266" t="inlineStr">
        <is>
          <t>cf61c4aba3da4fd3be73b20d2dbdf9af</t>
        </is>
      </c>
      <c r="BB266" t="inlineStr">
        <is>
          <t>http://openrosa.org/formdesigner/0B48E039-1E80-49A7-AC24-732B6E788E39</t>
        </is>
      </c>
      <c r="BC266" t="inlineStr">
        <is>
          <t>Ration et autres visites</t>
        </is>
      </c>
      <c r="BD266" t="inlineStr">
        <is>
          <t>CommCare Android, version "2.54.1"(467561). App v15929. CommCare Version 2.54.1. Build 467561, built on: 2024-10-25</t>
        </is>
      </c>
      <c r="BE266" t="inlineStr">
        <is>
          <t>commcare_4b89fcce-8d3a-4e6a-838c-ef337e1b2f53</t>
        </is>
      </c>
      <c r="BF266" t="inlineStr"/>
      <c r="BG266" t="inlineStr">
        <is>
          <t>f13d8149fc6d39ebe86af18272310ff9</t>
        </is>
      </c>
      <c r="BH266" t="inlineStr">
        <is>
          <t>30258f4a77704b55a9a2714350441cbb</t>
        </is>
      </c>
      <c r="BI266" t="inlineStr">
        <is>
          <t>15246</t>
        </is>
      </c>
      <c r="BJ266" t="inlineStr">
        <is>
          <t>XFormInstance</t>
        </is>
      </c>
      <c r="BK266" t="inlineStr">
        <is>
          <t>3b3655c0d73c11efb87bf7a39a18eb0c</t>
        </is>
      </c>
      <c r="BL266" t="b">
        <v>0</v>
      </c>
      <c r="BM266" t="inlineStr">
        <is>
          <t>---</t>
        </is>
      </c>
      <c r="BN266" t="inlineStr">
        <is>
          <t>200.113.214.44</t>
        </is>
      </c>
      <c r="BO266" t="inlineStr">
        <is>
          <t>Roges Romelus</t>
        </is>
      </c>
    </row>
    <row r="267">
      <c r="A267" t="inlineStr">
        <is>
          <t>265</t>
        </is>
      </c>
      <c r="B267" t="inlineStr">
        <is>
          <t>10a164c9-5412-4923-a48d-69ca568ce419</t>
        </is>
      </c>
      <c r="C267" t="inlineStr">
        <is>
          <t>2025-01-14</t>
        </is>
      </c>
      <c r="D267" t="inlineStr">
        <is>
          <t>4</t>
        </is>
      </c>
      <c r="E267" t="inlineStr">
        <is>
          <t>visite medical</t>
        </is>
      </c>
      <c r="F267" t="inlineStr">
        <is>
          <t>1</t>
        </is>
      </c>
      <c r="G267" t="inlineStr">
        <is>
          <t>oui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---</t>
        </is>
      </c>
      <c r="L267" t="inlineStr">
        <is>
          <t>---</t>
        </is>
      </c>
      <c r="M267" t="inlineStr">
        <is>
          <t>---</t>
        </is>
      </c>
      <c r="N267" t="inlineStr">
        <is>
          <t>---</t>
        </is>
      </c>
      <c r="O267" t="inlineStr">
        <is>
          <t>---</t>
        </is>
      </c>
      <c r="P267" t="inlineStr">
        <is>
          <t>---</t>
        </is>
      </c>
      <c r="Q267" t="inlineStr">
        <is>
          <t>---</t>
        </is>
      </c>
      <c r="R267" t="inlineStr">
        <is>
          <t>28.0</t>
        </is>
      </c>
      <c r="S267" t="inlineStr">
        <is>
          <t>50.6</t>
        </is>
      </c>
      <c r="T267" t="inlineStr">
        <is>
          <t>151.0</t>
        </is>
      </c>
      <c r="U267" t="inlineStr"/>
      <c r="V267" t="inlineStr"/>
      <c r="W267" t="inlineStr"/>
      <c r="X267" t="inlineStr">
        <is>
          <t>STM/CSPP/ST01465</t>
        </is>
      </c>
      <c r="Y267" t="inlineStr">
        <is>
          <t>STM/CSPP/ST01465</t>
        </is>
      </c>
      <c r="Z267" t="inlineStr">
        <is>
          <t>2025-01-20 18:54:58</t>
        </is>
      </c>
      <c r="AA267" t="inlineStr">
        <is>
          <t>2025-01-20 18:54:04</t>
        </is>
      </c>
      <c r="AB267" t="inlineStr">
        <is>
          <t>2cleonie</t>
        </is>
      </c>
      <c r="AC267" t="inlineStr">
        <is>
          <t>2025-01-20 18:54:59</t>
        </is>
      </c>
      <c r="AD267" s="1" t="inlineStr">
        <is>
          <t>https://www.commcarehq.org/a/caris-test/reports/form_data/10a164c9-5412-4923-a48d-69ca568ce419/</t>
        </is>
      </c>
      <c r="AE267" t="inlineStr">
        <is>
          <t>---</t>
        </is>
      </c>
      <c r="AF267" t="inlineStr">
        <is>
          <t>3c5a623af057e23a32ae4000_49808</t>
        </is>
      </c>
      <c r="AG267" t="inlineStr">
        <is>
          <t>---</t>
        </is>
      </c>
      <c r="AH267" t="inlineStr">
        <is>
          <t>2025-01-20 18:54:58</t>
        </is>
      </c>
      <c r="AI267" t="inlineStr">
        <is>
          <t>cf61c4aba3da4fd3be73b20d2dbdf9af</t>
        </is>
      </c>
      <c r="AJ267" t="inlineStr">
        <is>
          <t>2025-01-14</t>
        </is>
      </c>
      <c r="AK267" t="inlineStr">
        <is>
          <t>4</t>
        </is>
      </c>
      <c r="AL267" t="inlineStr">
        <is>
          <t>visite medical</t>
        </is>
      </c>
      <c r="AM267" t="inlineStr">
        <is>
          <t>1</t>
        </is>
      </c>
      <c r="AN267" t="inlineStr">
        <is>
          <t>oui</t>
        </is>
      </c>
      <c r="AO267" t="inlineStr">
        <is>
          <t>1</t>
        </is>
      </c>
      <c r="AP267" t="inlineStr">
        <is>
          <t>1</t>
        </is>
      </c>
      <c r="AQ267" t="inlineStr">
        <is>
          <t>28</t>
        </is>
      </c>
      <c r="AR267" t="inlineStr">
        <is>
          <t>50.6</t>
        </is>
      </c>
      <c r="AS267" t="inlineStr">
        <is>
          <t>151</t>
        </is>
      </c>
      <c r="AT267" t="inlineStr"/>
      <c r="AU267" t="inlineStr">
        <is>
          <t>---</t>
        </is>
      </c>
      <c r="AV267" t="inlineStr">
        <is>
          <t>---</t>
        </is>
      </c>
      <c r="AW267" t="inlineStr">
        <is>
          <t>---</t>
        </is>
      </c>
      <c r="AX267" t="inlineStr">
        <is>
          <t>---</t>
        </is>
      </c>
      <c r="AY267" t="inlineStr">
        <is>
          <t>---</t>
        </is>
      </c>
      <c r="AZ267" t="inlineStr">
        <is>
          <t>---</t>
        </is>
      </c>
      <c r="BA267" t="inlineStr">
        <is>
          <t>cf61c4aba3da4fd3be73b20d2dbdf9af</t>
        </is>
      </c>
      <c r="BB267" t="inlineStr">
        <is>
          <t>http://openrosa.org/formdesigner/0B48E039-1E80-49A7-AC24-732B6E788E39</t>
        </is>
      </c>
      <c r="BC267" t="inlineStr">
        <is>
          <t>Ration et autres visites</t>
        </is>
      </c>
      <c r="BD267" t="inlineStr">
        <is>
          <t>CommCare Android, version "2.54.1"(467561). App v15929. CommCare Version 2.54.1. Build 467561, built on: 2024-10-25</t>
        </is>
      </c>
      <c r="BE267" t="inlineStr">
        <is>
          <t>commcare_4b89fcce-8d3a-4e6a-838c-ef337e1b2f53</t>
        </is>
      </c>
      <c r="BF267" t="inlineStr"/>
      <c r="BG267" t="inlineStr">
        <is>
          <t>f13d8149fc6d39ebe86af18272310ff9</t>
        </is>
      </c>
      <c r="BH267" t="inlineStr">
        <is>
          <t>30258f4a77704b55a9a2714350441cbb</t>
        </is>
      </c>
      <c r="BI267" t="inlineStr">
        <is>
          <t>15246</t>
        </is>
      </c>
      <c r="BJ267" t="inlineStr">
        <is>
          <t>XFormInstance</t>
        </is>
      </c>
      <c r="BK267" t="inlineStr">
        <is>
          <t>3b3655c0d73c11efb87bf7a39a18eb0c</t>
        </is>
      </c>
      <c r="BL267" t="b">
        <v>0</v>
      </c>
      <c r="BM267" t="inlineStr">
        <is>
          <t>---</t>
        </is>
      </c>
      <c r="BN267" t="inlineStr">
        <is>
          <t>200.113.214.44</t>
        </is>
      </c>
      <c r="BO267" t="inlineStr">
        <is>
          <t>Emmelande Mie Djounie Jean-Claude</t>
        </is>
      </c>
    </row>
    <row r="268">
      <c r="A268" t="inlineStr">
        <is>
          <t>266</t>
        </is>
      </c>
      <c r="B268" t="inlineStr">
        <is>
          <t>aeb7760e-fdb8-418c-bb48-4dcdae788d2d</t>
        </is>
      </c>
      <c r="C268" t="inlineStr">
        <is>
          <t>2025-01-13</t>
        </is>
      </c>
      <c r="D268" t="inlineStr">
        <is>
          <t>10</t>
        </is>
      </c>
      <c r="E268" t="inlineStr">
        <is>
          <t>---</t>
        </is>
      </c>
      <c r="F268" t="inlineStr">
        <is>
          <t>1</t>
        </is>
      </c>
      <c r="G268" t="inlineStr">
        <is>
          <t>---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---</t>
        </is>
      </c>
      <c r="L268" t="inlineStr">
        <is>
          <t>---</t>
        </is>
      </c>
      <c r="M268" t="inlineStr">
        <is>
          <t>---</t>
        </is>
      </c>
      <c r="N268" t="inlineStr">
        <is>
          <t>---</t>
        </is>
      </c>
      <c r="O268" t="inlineStr">
        <is>
          <t>---</t>
        </is>
      </c>
      <c r="P268" t="inlineStr">
        <is>
          <t>---</t>
        </is>
      </c>
      <c r="Q268" t="inlineStr">
        <is>
          <t>---</t>
        </is>
      </c>
      <c r="R268" t="inlineStr">
        <is>
          <t>14.5</t>
        </is>
      </c>
      <c r="S268" t="inlineStr">
        <is>
          <t>30.0</t>
        </is>
      </c>
      <c r="T268" t="inlineStr">
        <is>
          <t>148.0</t>
        </is>
      </c>
      <c r="U268" t="inlineStr"/>
      <c r="V268" t="inlineStr"/>
      <c r="W268" t="inlineStr"/>
      <c r="X268" t="inlineStr">
        <is>
          <t>STM/CSPP/ST01063</t>
        </is>
      </c>
      <c r="Y268" t="inlineStr">
        <is>
          <t>STM/CSPP/ST01063</t>
        </is>
      </c>
      <c r="Z268" t="inlineStr">
        <is>
          <t>2025-01-20 18:56:16</t>
        </is>
      </c>
      <c r="AA268" t="inlineStr">
        <is>
          <t>2025-01-20 18:55:21</t>
        </is>
      </c>
      <c r="AB268" t="inlineStr">
        <is>
          <t>2cleonie</t>
        </is>
      </c>
      <c r="AC268" t="inlineStr">
        <is>
          <t>2025-01-20 18:56:17</t>
        </is>
      </c>
      <c r="AD268" s="1" t="inlineStr">
        <is>
          <t>https://www.commcarehq.org/a/caris-test/reports/form_data/aeb7760e-fdb8-418c-bb48-4dcdae788d2d/</t>
        </is>
      </c>
      <c r="AE268" t="inlineStr">
        <is>
          <t>---</t>
        </is>
      </c>
      <c r="AF268" t="inlineStr">
        <is>
          <t>3c5a623af057e23a32ae4000_26601</t>
        </is>
      </c>
      <c r="AG268" t="inlineStr">
        <is>
          <t>---</t>
        </is>
      </c>
      <c r="AH268" t="inlineStr">
        <is>
          <t>2025-01-20 18:56:16</t>
        </is>
      </c>
      <c r="AI268" t="inlineStr">
        <is>
          <t>cf61c4aba3da4fd3be73b20d2dbdf9af</t>
        </is>
      </c>
      <c r="AJ268" t="inlineStr">
        <is>
          <t>2025-01-13</t>
        </is>
      </c>
      <c r="AK268" t="inlineStr">
        <is>
          <t>10</t>
        </is>
      </c>
      <c r="AL268" t="inlineStr">
        <is>
          <t>---</t>
        </is>
      </c>
      <c r="AM268" t="inlineStr">
        <is>
          <t>1</t>
        </is>
      </c>
      <c r="AN268" t="inlineStr">
        <is>
          <t>---</t>
        </is>
      </c>
      <c r="AO268" t="inlineStr">
        <is>
          <t>1</t>
        </is>
      </c>
      <c r="AP268" t="inlineStr">
        <is>
          <t>1</t>
        </is>
      </c>
      <c r="AQ268" t="inlineStr">
        <is>
          <t>14.5</t>
        </is>
      </c>
      <c r="AR268" t="inlineStr">
        <is>
          <t>30</t>
        </is>
      </c>
      <c r="AS268" t="inlineStr">
        <is>
          <t>148</t>
        </is>
      </c>
      <c r="AT268" t="inlineStr"/>
      <c r="AU268" t="inlineStr">
        <is>
          <t>---</t>
        </is>
      </c>
      <c r="AV268" t="inlineStr">
        <is>
          <t>---</t>
        </is>
      </c>
      <c r="AW268" t="inlineStr">
        <is>
          <t>---</t>
        </is>
      </c>
      <c r="AX268" t="inlineStr">
        <is>
          <t>---</t>
        </is>
      </c>
      <c r="AY268" t="inlineStr">
        <is>
          <t>---</t>
        </is>
      </c>
      <c r="AZ268" t="inlineStr">
        <is>
          <t>---</t>
        </is>
      </c>
      <c r="BA268" t="inlineStr">
        <is>
          <t>cf61c4aba3da4fd3be73b20d2dbdf9af</t>
        </is>
      </c>
      <c r="BB268" t="inlineStr">
        <is>
          <t>http://openrosa.org/formdesigner/0B48E039-1E80-49A7-AC24-732B6E788E39</t>
        </is>
      </c>
      <c r="BC268" t="inlineStr">
        <is>
          <t>Ration et autres visites</t>
        </is>
      </c>
      <c r="BD268" t="inlineStr">
        <is>
          <t>CommCare Android, version "2.54.1"(467561). App v15929. CommCare Version 2.54.1. Build 467561, built on: 2024-10-25</t>
        </is>
      </c>
      <c r="BE268" t="inlineStr">
        <is>
          <t>commcare_4b89fcce-8d3a-4e6a-838c-ef337e1b2f53</t>
        </is>
      </c>
      <c r="BF268" t="inlineStr"/>
      <c r="BG268" t="inlineStr">
        <is>
          <t>f13d8149fc6d39ebe86af18272310ff9</t>
        </is>
      </c>
      <c r="BH268" t="inlineStr">
        <is>
          <t>30258f4a77704b55a9a2714350441cbb</t>
        </is>
      </c>
      <c r="BI268" t="inlineStr">
        <is>
          <t>15246</t>
        </is>
      </c>
      <c r="BJ268" t="inlineStr">
        <is>
          <t>XFormInstance</t>
        </is>
      </c>
      <c r="BK268" t="inlineStr">
        <is>
          <t>3b3655c0d73c11efb87bf7a39a18eb0c</t>
        </is>
      </c>
      <c r="BL268" t="b">
        <v>0</v>
      </c>
      <c r="BM268" t="inlineStr">
        <is>
          <t>---</t>
        </is>
      </c>
      <c r="BN268" t="inlineStr">
        <is>
          <t>200.113.214.44</t>
        </is>
      </c>
      <c r="BO268" t="inlineStr">
        <is>
          <t>Medfatson Joseph</t>
        </is>
      </c>
    </row>
    <row r="269">
      <c r="A269" t="inlineStr">
        <is>
          <t>267</t>
        </is>
      </c>
      <c r="B269" t="inlineStr">
        <is>
          <t>5b30ff36-f19e-4f71-9c53-14a443710162</t>
        </is>
      </c>
      <c r="C269" t="inlineStr">
        <is>
          <t>2025-01-08</t>
        </is>
      </c>
      <c r="D269" t="inlineStr">
        <is>
          <t>4</t>
        </is>
      </c>
      <c r="E269" t="inlineStr">
        <is>
          <t>Bilan rénal</t>
        </is>
      </c>
      <c r="F269" t="inlineStr">
        <is>
          <t>1</t>
        </is>
      </c>
      <c r="G269" t="inlineStr">
        <is>
          <t>Bilan rénal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---</t>
        </is>
      </c>
      <c r="L269" t="inlineStr">
        <is>
          <t>---</t>
        </is>
      </c>
      <c r="M269" t="inlineStr">
        <is>
          <t>---</t>
        </is>
      </c>
      <c r="N269" t="inlineStr">
        <is>
          <t>---</t>
        </is>
      </c>
      <c r="O269" t="inlineStr">
        <is>
          <t>---</t>
        </is>
      </c>
      <c r="P269" t="inlineStr">
        <is>
          <t>---</t>
        </is>
      </c>
      <c r="Q269" t="inlineStr">
        <is>
          <t>---</t>
        </is>
      </c>
      <c r="R269" t="inlineStr"/>
      <c r="S269" t="inlineStr"/>
      <c r="T269" t="inlineStr"/>
      <c r="U269" t="inlineStr"/>
      <c r="V269" t="inlineStr"/>
      <c r="W269" t="inlineStr">
        <is>
          <t>18.6152475 -72.2883049 -1.0 14.5</t>
        </is>
      </c>
      <c r="X269" t="inlineStr">
        <is>
          <t>PAP/HFSC/ST00442</t>
        </is>
      </c>
      <c r="Y269" t="inlineStr">
        <is>
          <t>PAP/HFSC/ST00442</t>
        </is>
      </c>
      <c r="Z269" t="inlineStr">
        <is>
          <t>2025-01-08 15:39:02</t>
        </is>
      </c>
      <c r="AA269" t="inlineStr">
        <is>
          <t>2025-01-08 15:36:44</t>
        </is>
      </c>
      <c r="AB269" t="inlineStr">
        <is>
          <t>2monfiston</t>
        </is>
      </c>
      <c r="AC269" t="inlineStr">
        <is>
          <t>2025-01-20 19:17:47</t>
        </is>
      </c>
      <c r="AD269" s="1" t="inlineStr">
        <is>
          <t>https://www.commcarehq.org/a/caris-test/reports/form_data/5b30ff36-f19e-4f71-9c53-14a443710162/</t>
        </is>
      </c>
      <c r="AE269" t="inlineStr">
        <is>
          <t>---</t>
        </is>
      </c>
      <c r="AF269" t="inlineStr">
        <is>
          <t>1337492138e44bd88041b9f9944d42b8</t>
        </is>
      </c>
      <c r="AG269" t="inlineStr">
        <is>
          <t>---</t>
        </is>
      </c>
      <c r="AH269" t="inlineStr">
        <is>
          <t>2025-01-08 15:39:02</t>
        </is>
      </c>
      <c r="AI269" t="inlineStr">
        <is>
          <t>77a418baba95bc57c88a3da7109ceff9</t>
        </is>
      </c>
      <c r="AJ269" t="inlineStr">
        <is>
          <t>2025-01-08</t>
        </is>
      </c>
      <c r="AK269" t="inlineStr">
        <is>
          <t>4</t>
        </is>
      </c>
      <c r="AL269" t="inlineStr">
        <is>
          <t>Bilan rénal</t>
        </is>
      </c>
      <c r="AM269" t="inlineStr">
        <is>
          <t>1</t>
        </is>
      </c>
      <c r="AN269" t="inlineStr">
        <is>
          <t>Bilan rénal</t>
        </is>
      </c>
      <c r="AO269" t="inlineStr">
        <is>
          <t>1</t>
        </is>
      </c>
      <c r="AP269" t="inlineStr">
        <is>
          <t>1</t>
        </is>
      </c>
      <c r="AQ269" t="inlineStr"/>
      <c r="AR269" t="inlineStr"/>
      <c r="AS269" t="inlineStr"/>
      <c r="AT269" t="inlineStr">
        <is>
          <t>18.6152475 -72.2883049 -1.0 14.5</t>
        </is>
      </c>
      <c r="AU269" t="inlineStr">
        <is>
          <t>---</t>
        </is>
      </c>
      <c r="AV269" t="inlineStr">
        <is>
          <t>---</t>
        </is>
      </c>
      <c r="AW269" t="inlineStr">
        <is>
          <t>---</t>
        </is>
      </c>
      <c r="AX269" t="inlineStr">
        <is>
          <t>---</t>
        </is>
      </c>
      <c r="AY269" t="inlineStr">
        <is>
          <t>---</t>
        </is>
      </c>
      <c r="AZ269" t="inlineStr">
        <is>
          <t>---</t>
        </is>
      </c>
      <c r="BA269" t="inlineStr">
        <is>
          <t>77a418baba95bc57c88a3da7109ceff9</t>
        </is>
      </c>
      <c r="BB269" t="inlineStr">
        <is>
          <t>http://openrosa.org/formdesigner/0B48E039-1E80-49A7-AC24-732B6E788E39</t>
        </is>
      </c>
      <c r="BC269" t="inlineStr">
        <is>
          <t>Ration et autres visites</t>
        </is>
      </c>
      <c r="BD269" t="inlineStr">
        <is>
          <t>CommCare Android, version "2.54.1"(467561). App v15929. CommCare Version 2.54.1. Build 467561, built on: 2024-10-25</t>
        </is>
      </c>
      <c r="BE269" t="inlineStr">
        <is>
          <t>commcare_daa4383c-1b18-4b97-9db8-0482622541cc</t>
        </is>
      </c>
      <c r="BF269" t="inlineStr"/>
      <c r="BG269" t="inlineStr">
        <is>
          <t>f13d8149fc6d39ebe86af18272310ff9</t>
        </is>
      </c>
      <c r="BH269" t="inlineStr">
        <is>
          <t>30258f4a77704b55a9a2714350441cbb</t>
        </is>
      </c>
      <c r="BI269" t="inlineStr">
        <is>
          <t>15246</t>
        </is>
      </c>
      <c r="BJ269" t="inlineStr">
        <is>
          <t>XFormInstance</t>
        </is>
      </c>
      <c r="BK269" t="inlineStr">
        <is>
          <t>b37548eccc5711ef9c73f399dbb46855</t>
        </is>
      </c>
      <c r="BL269" t="b">
        <v>0</v>
      </c>
      <c r="BM269" t="inlineStr">
        <is>
          <t>---</t>
        </is>
      </c>
      <c r="BN269" t="inlineStr">
        <is>
          <t>66.9.168.223</t>
        </is>
      </c>
      <c r="BO269" t="inlineStr">
        <is>
          <t>Pablo GUERLIN</t>
        </is>
      </c>
    </row>
    <row r="270">
      <c r="A270" t="inlineStr">
        <is>
          <t>268</t>
        </is>
      </c>
      <c r="B270" t="inlineStr">
        <is>
          <t>c80f7c30-c973-40d1-88cd-b04452440c22</t>
        </is>
      </c>
      <c r="C270" t="inlineStr">
        <is>
          <t>2025-01-20</t>
        </is>
      </c>
      <c r="D270" t="inlineStr">
        <is>
          <t>3</t>
        </is>
      </c>
      <c r="E270" t="inlineStr">
        <is>
          <t>---</t>
        </is>
      </c>
      <c r="F270" t="inlineStr">
        <is>
          <t>0</t>
        </is>
      </c>
      <c r="G270" t="inlineStr">
        <is>
          <t>---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---</t>
        </is>
      </c>
      <c r="L270" t="inlineStr">
        <is>
          <t>---</t>
        </is>
      </c>
      <c r="M270" t="inlineStr">
        <is>
          <t>---</t>
        </is>
      </c>
      <c r="N270" t="inlineStr">
        <is>
          <t>---</t>
        </is>
      </c>
      <c r="O270" t="inlineStr">
        <is>
          <t>---</t>
        </is>
      </c>
      <c r="P270" t="inlineStr">
        <is>
          <t>---</t>
        </is>
      </c>
      <c r="Q270" t="inlineStr">
        <is>
          <t>---</t>
        </is>
      </c>
      <c r="R270" t="inlineStr"/>
      <c r="S270" t="inlineStr"/>
      <c r="T270" t="inlineStr"/>
      <c r="U270" t="inlineStr"/>
      <c r="V270" t="inlineStr"/>
      <c r="W270" t="inlineStr">
        <is>
          <t>18.5115179 -72.6041996 -4.44 1.07</t>
        </is>
      </c>
      <c r="X270" t="inlineStr">
        <is>
          <t>PAP/OGRE/ST00090</t>
        </is>
      </c>
      <c r="Y270" t="inlineStr">
        <is>
          <t>PAP/OGRE/ST00090</t>
        </is>
      </c>
      <c r="Z270" t="inlineStr">
        <is>
          <t>2025-01-20 20:18:37</t>
        </is>
      </c>
      <c r="AA270" t="inlineStr">
        <is>
          <t>2025-01-20 20:15:39</t>
        </is>
      </c>
      <c r="AB270" t="inlineStr">
        <is>
          <t>2nerlande</t>
        </is>
      </c>
      <c r="AC270" t="inlineStr">
        <is>
          <t>2025-01-20 20:18:44</t>
        </is>
      </c>
      <c r="AD270" s="1" t="inlineStr">
        <is>
          <t>https://www.commcarehq.org/a/caris-test/reports/form_data/c80f7c30-c973-40d1-88cd-b04452440c22/</t>
        </is>
      </c>
      <c r="AE270" t="inlineStr">
        <is>
          <t>---</t>
        </is>
      </c>
      <c r="AF270" t="inlineStr">
        <is>
          <t>3c5a623af057e23a32ae4000_171032</t>
        </is>
      </c>
      <c r="AG270" t="inlineStr">
        <is>
          <t>OK</t>
        </is>
      </c>
      <c r="AH270" t="inlineStr">
        <is>
          <t>2025-01-20 20:18:37</t>
        </is>
      </c>
      <c r="AI270" t="inlineStr">
        <is>
          <t>d519ffdf3562df6e10e26b4cd6e21e4a</t>
        </is>
      </c>
      <c r="AJ270" t="inlineStr">
        <is>
          <t>2025-01-20</t>
        </is>
      </c>
      <c r="AK270" t="inlineStr">
        <is>
          <t>3</t>
        </is>
      </c>
      <c r="AL270" t="inlineStr">
        <is>
          <t>---</t>
        </is>
      </c>
      <c r="AM270" t="inlineStr">
        <is>
          <t>0</t>
        </is>
      </c>
      <c r="AN270" t="inlineStr">
        <is>
          <t>---</t>
        </is>
      </c>
      <c r="AO270" t="inlineStr">
        <is>
          <t>1</t>
        </is>
      </c>
      <c r="AP270" t="inlineStr">
        <is>
          <t>1</t>
        </is>
      </c>
      <c r="AQ270" t="inlineStr"/>
      <c r="AR270" t="inlineStr"/>
      <c r="AS270" t="inlineStr"/>
      <c r="AT270" t="inlineStr">
        <is>
          <t>18.5115179 -72.6041996 -4.44 1.07</t>
        </is>
      </c>
      <c r="AU270" t="inlineStr">
        <is>
          <t>---</t>
        </is>
      </c>
      <c r="AV270" t="inlineStr">
        <is>
          <t>---</t>
        </is>
      </c>
      <c r="AW270" t="inlineStr">
        <is>
          <t>---</t>
        </is>
      </c>
      <c r="AX270" t="inlineStr">
        <is>
          <t>---</t>
        </is>
      </c>
      <c r="AY270" t="inlineStr">
        <is>
          <t>---</t>
        </is>
      </c>
      <c r="AZ270" t="inlineStr">
        <is>
          <t>---</t>
        </is>
      </c>
      <c r="BA270" t="inlineStr">
        <is>
          <t>d519ffdf3562df6e10e26b4cd6e21e4a</t>
        </is>
      </c>
      <c r="BB270" t="inlineStr">
        <is>
          <t>http://openrosa.org/formdesigner/0B48E039-1E80-49A7-AC24-732B6E788E39</t>
        </is>
      </c>
      <c r="BC270" t="inlineStr">
        <is>
          <t>Ration et autres visites</t>
        </is>
      </c>
      <c r="BD270" t="inlineStr">
        <is>
          <t>CommCare Android, version "2.54.1"(467561). App v15929. CommCare Version 2.54.1. Build 467561, built on: 2024-10-25</t>
        </is>
      </c>
      <c r="BE270" t="inlineStr">
        <is>
          <t>commcare_61586a7d-5c7d-439f-977e-7eb93d40e271</t>
        </is>
      </c>
      <c r="BF270" t="inlineStr"/>
      <c r="BG270" t="inlineStr">
        <is>
          <t>f13d8149fc6d39ebe86af18272310ff9</t>
        </is>
      </c>
      <c r="BH270" t="inlineStr">
        <is>
          <t>30258f4a77704b55a9a2714350441cbb</t>
        </is>
      </c>
      <c r="BI270" t="inlineStr">
        <is>
          <t>15246</t>
        </is>
      </c>
      <c r="BJ270" t="inlineStr">
        <is>
          <t>XFormInstance</t>
        </is>
      </c>
      <c r="BK270" t="inlineStr">
        <is>
          <t>004ae40ed76311ef8886f9cccb2417e2</t>
        </is>
      </c>
      <c r="BL270" t="b">
        <v>0</v>
      </c>
      <c r="BM270" t="inlineStr">
        <is>
          <t>---</t>
        </is>
      </c>
      <c r="BN270" t="inlineStr">
        <is>
          <t>190.115.174.100</t>
        </is>
      </c>
      <c r="BO270" t="inlineStr">
        <is>
          <t>Espelandia Juin</t>
        </is>
      </c>
    </row>
    <row r="271">
      <c r="A271" t="inlineStr">
        <is>
          <t>269</t>
        </is>
      </c>
      <c r="B271" t="inlineStr">
        <is>
          <t>01a084e3-2526-4f15-a707-0bbd44012337</t>
        </is>
      </c>
      <c r="C271" t="inlineStr">
        <is>
          <t>2025-01-16</t>
        </is>
      </c>
      <c r="D271" t="inlineStr">
        <is>
          <t>3 8</t>
        </is>
      </c>
      <c r="E271" t="inlineStr">
        <is>
          <t>---</t>
        </is>
      </c>
      <c r="F271" t="inlineStr">
        <is>
          <t>1</t>
        </is>
      </c>
      <c r="G271" t="inlineStr">
        <is>
          <t>---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---</t>
        </is>
      </c>
      <c r="L271" t="inlineStr">
        <is>
          <t>---</t>
        </is>
      </c>
      <c r="M271" t="inlineStr">
        <is>
          <t>---</t>
        </is>
      </c>
      <c r="N271" t="inlineStr">
        <is>
          <t>---</t>
        </is>
      </c>
      <c r="O271" t="inlineStr">
        <is>
          <t>---</t>
        </is>
      </c>
      <c r="P271" t="inlineStr">
        <is>
          <t>---</t>
        </is>
      </c>
      <c r="Q271" t="inlineStr">
        <is>
          <t>---</t>
        </is>
      </c>
      <c r="R271" t="inlineStr"/>
      <c r="S271" t="inlineStr"/>
      <c r="T271" t="inlineStr"/>
      <c r="U271">
        <f>HYPERLINK("https://www.commcarehq.org/a/caris-test/api/form_attachment/v1/01a084e3-2526-4f15-a707-0bbd44012337/1737047383550.jpg")</f>
        <v/>
      </c>
      <c r="V271" t="inlineStr"/>
      <c r="W271" t="inlineStr">
        <is>
          <t>18.5406027 -72.5670878 -15.26 10.4</t>
        </is>
      </c>
      <c r="X271" t="inlineStr">
        <is>
          <t>LEG/HSCL/ST00475</t>
        </is>
      </c>
      <c r="Y271" t="inlineStr">
        <is>
          <t>LEG/HSCL/ST00475</t>
        </is>
      </c>
      <c r="Z271" t="inlineStr">
        <is>
          <t>2025-01-16 16:55:21</t>
        </is>
      </c>
      <c r="AA271" t="inlineStr">
        <is>
          <t>2025-01-14 19:56:55</t>
        </is>
      </c>
      <c r="AB271" t="inlineStr">
        <is>
          <t>2toussaint</t>
        </is>
      </c>
      <c r="AC271" t="inlineStr">
        <is>
          <t>2025-01-20 23:14:29</t>
        </is>
      </c>
      <c r="AD271" s="1" t="inlineStr">
        <is>
          <t>https://www.commcarehq.org/a/caris-test/reports/form_data/01a084e3-2526-4f15-a707-0bbd44012337/</t>
        </is>
      </c>
      <c r="AE271" t="inlineStr">
        <is>
          <t>---</t>
        </is>
      </c>
      <c r="AF271" t="inlineStr">
        <is>
          <t>3c5a623af057e23a32ae4000_106509</t>
        </is>
      </c>
      <c r="AG271" t="inlineStr">
        <is>
          <t>OK</t>
        </is>
      </c>
      <c r="AH271" t="inlineStr">
        <is>
          <t>2025-01-16 16:55:21</t>
        </is>
      </c>
      <c r="AI271" t="inlineStr">
        <is>
          <t>bf15ded1c441caeee7b3790beacaa107</t>
        </is>
      </c>
      <c r="AJ271" t="inlineStr">
        <is>
          <t>2025-01-16</t>
        </is>
      </c>
      <c r="AK271" t="inlineStr">
        <is>
          <t>3 8</t>
        </is>
      </c>
      <c r="AL271" t="inlineStr">
        <is>
          <t>---</t>
        </is>
      </c>
      <c r="AM271" t="inlineStr">
        <is>
          <t>1</t>
        </is>
      </c>
      <c r="AN271" t="inlineStr">
        <is>
          <t>---</t>
        </is>
      </c>
      <c r="AO271" t="inlineStr">
        <is>
          <t>1</t>
        </is>
      </c>
      <c r="AP271" t="inlineStr">
        <is>
          <t>1</t>
        </is>
      </c>
      <c r="AQ271" t="inlineStr"/>
      <c r="AR271" t="inlineStr"/>
      <c r="AS271" t="inlineStr"/>
      <c r="AT271" t="inlineStr">
        <is>
          <t>18.5406027 -72.5670878 -15.26 10.4</t>
        </is>
      </c>
      <c r="AU271" t="inlineStr">
        <is>
          <t>---</t>
        </is>
      </c>
      <c r="AV271" t="inlineStr">
        <is>
          <t>---</t>
        </is>
      </c>
      <c r="AW271" t="inlineStr">
        <is>
          <t>---</t>
        </is>
      </c>
      <c r="AX271" t="inlineStr">
        <is>
          <t>---</t>
        </is>
      </c>
      <c r="AY271" t="inlineStr">
        <is>
          <t>---</t>
        </is>
      </c>
      <c r="AZ271" t="inlineStr">
        <is>
          <t>---</t>
        </is>
      </c>
      <c r="BA271" t="inlineStr">
        <is>
          <t>bf15ded1c441caeee7b3790beacaa107</t>
        </is>
      </c>
      <c r="BB271" t="inlineStr">
        <is>
          <t>http://openrosa.org/formdesigner/0B48E039-1E80-49A7-AC24-732B6E788E39</t>
        </is>
      </c>
      <c r="BC271" t="inlineStr">
        <is>
          <t>Ration et autres visites</t>
        </is>
      </c>
      <c r="BD271" t="inlineStr">
        <is>
          <t>CommCare Android, version "2.54.1"(467561). App v15929. CommCare Version 2.54.1. Build 467561, built on: 2024-10-25</t>
        </is>
      </c>
      <c r="BE271" t="inlineStr">
        <is>
          <t>commcare_6ba4fa04-2ee5-4472-8c22-35182b767bd8</t>
        </is>
      </c>
      <c r="BF271" t="inlineStr">
        <is>
          <t>18.5406275 -72.5671301 -20.9 8.36</t>
        </is>
      </c>
      <c r="BG271" t="inlineStr">
        <is>
          <t>f13d8149fc6d39ebe86af18272310ff9</t>
        </is>
      </c>
      <c r="BH271" t="inlineStr">
        <is>
          <t>30258f4a77704b55a9a2714350441cbb</t>
        </is>
      </c>
      <c r="BI271" t="inlineStr">
        <is>
          <t>15246</t>
        </is>
      </c>
      <c r="BJ271" t="inlineStr">
        <is>
          <t>XFormInstance</t>
        </is>
      </c>
      <c r="BK271" t="inlineStr">
        <is>
          <t>225215a2d1e811ef8830f9cccb2417e2</t>
        </is>
      </c>
      <c r="BL271" t="b">
        <v>0</v>
      </c>
      <c r="BM271" t="inlineStr">
        <is>
          <t>---</t>
        </is>
      </c>
      <c r="BN271" t="inlineStr">
        <is>
          <t>200.113.230.61</t>
        </is>
      </c>
      <c r="BO271" t="inlineStr">
        <is>
          <t>Sandina Fiefie</t>
        </is>
      </c>
    </row>
    <row r="272">
      <c r="A272" t="inlineStr">
        <is>
          <t>270</t>
        </is>
      </c>
      <c r="B272" t="inlineStr">
        <is>
          <t>53bf8336-2eb3-40a1-a770-e2c380f79971</t>
        </is>
      </c>
      <c r="C272" t="inlineStr">
        <is>
          <t>2025-01-13</t>
        </is>
      </c>
      <c r="D272" t="inlineStr">
        <is>
          <t>10</t>
        </is>
      </c>
      <c r="E272" t="inlineStr">
        <is>
          <t>---</t>
        </is>
      </c>
      <c r="F272" t="inlineStr">
        <is>
          <t>1</t>
        </is>
      </c>
      <c r="G272" t="inlineStr">
        <is>
          <t>---</t>
        </is>
      </c>
      <c r="H272" t="inlineStr">
        <is>
          <t>1</t>
        </is>
      </c>
      <c r="I272" t="inlineStr">
        <is>
          <t>1</t>
        </is>
      </c>
      <c r="J272" t="inlineStr">
        <is>
          <t>2</t>
        </is>
      </c>
      <c r="K272" t="inlineStr">
        <is>
          <t>---</t>
        </is>
      </c>
      <c r="L272" t="inlineStr">
        <is>
          <t>---</t>
        </is>
      </c>
      <c r="M272" t="inlineStr">
        <is>
          <t>---</t>
        </is>
      </c>
      <c r="N272" t="inlineStr">
        <is>
          <t>---</t>
        </is>
      </c>
      <c r="O272" t="inlineStr">
        <is>
          <t>---</t>
        </is>
      </c>
      <c r="P272" t="inlineStr">
        <is>
          <t>---</t>
        </is>
      </c>
      <c r="Q272" t="inlineStr">
        <is>
          <t>---</t>
        </is>
      </c>
      <c r="R272" t="inlineStr"/>
      <c r="S272" t="inlineStr"/>
      <c r="T272" t="inlineStr"/>
      <c r="U272">
        <f>HYPERLINK("https://www.commcarehq.org/a/caris-test/api/form_attachment/v1/53bf8336-2eb3-40a1-a770-e2c380f79971/1736883060724.jpg")</f>
        <v/>
      </c>
      <c r="V272" t="inlineStr"/>
      <c r="W272" t="inlineStr"/>
      <c r="X272" t="inlineStr">
        <is>
          <t>PAP/OMFP/ST05734</t>
        </is>
      </c>
      <c r="Y272" t="inlineStr">
        <is>
          <t>PAP/OMFP/ST05734</t>
        </is>
      </c>
      <c r="Z272" t="inlineStr">
        <is>
          <t>2025-01-14 19:31:05</t>
        </is>
      </c>
      <c r="AA272" t="inlineStr">
        <is>
          <t>2025-01-14 19:30:35</t>
        </is>
      </c>
      <c r="AB272" t="inlineStr">
        <is>
          <t>2florence</t>
        </is>
      </c>
      <c r="AC272" t="inlineStr">
        <is>
          <t>2025-01-21 01:03:59</t>
        </is>
      </c>
      <c r="AD272" s="1" t="inlineStr">
        <is>
          <t>https://www.commcarehq.org/a/caris-test/reports/form_data/53bf8336-2eb3-40a1-a770-e2c380f79971/</t>
        </is>
      </c>
      <c r="AE272" t="inlineStr">
        <is>
          <t>---</t>
        </is>
      </c>
      <c r="AF272" t="inlineStr">
        <is>
          <t>3c5a623af057e23a32ae4000_194868</t>
        </is>
      </c>
      <c r="AG272" t="inlineStr">
        <is>
          <t>---</t>
        </is>
      </c>
      <c r="AH272" t="inlineStr">
        <is>
          <t>2025-01-14 19:31:05</t>
        </is>
      </c>
      <c r="AI272" t="inlineStr">
        <is>
          <t>754ca7bec29f95351d5cefde12319a10</t>
        </is>
      </c>
      <c r="AJ272" t="inlineStr">
        <is>
          <t>2025-01-13</t>
        </is>
      </c>
      <c r="AK272" t="inlineStr">
        <is>
          <t>10</t>
        </is>
      </c>
      <c r="AL272" t="inlineStr">
        <is>
          <t>---</t>
        </is>
      </c>
      <c r="AM272" t="inlineStr">
        <is>
          <t>1</t>
        </is>
      </c>
      <c r="AN272" t="inlineStr">
        <is>
          <t>---</t>
        </is>
      </c>
      <c r="AO272" t="inlineStr">
        <is>
          <t>1</t>
        </is>
      </c>
      <c r="AP272" t="inlineStr">
        <is>
          <t>1</t>
        </is>
      </c>
      <c r="AQ272" t="inlineStr"/>
      <c r="AR272" t="inlineStr"/>
      <c r="AS272" t="inlineStr"/>
      <c r="AT272" t="inlineStr"/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inlineStr">
        <is>
          <t>---</t>
        </is>
      </c>
      <c r="BA272" t="inlineStr">
        <is>
          <t>754ca7bec29f95351d5cefde12319a10</t>
        </is>
      </c>
      <c r="BB272" t="inlineStr">
        <is>
          <t>http://openrosa.org/formdesigner/0B48E039-1E80-49A7-AC24-732B6E788E39</t>
        </is>
      </c>
      <c r="BC272" t="inlineStr">
        <is>
          <t>Ration et autres visites</t>
        </is>
      </c>
      <c r="BD272" t="inlineStr">
        <is>
          <t>CommCare Android, version "2.54.1"(467561). App v15929. CommCare Version 2.54.1. Build 467561, built on: 2024-10-25</t>
        </is>
      </c>
      <c r="BE272" t="inlineStr">
        <is>
          <t>commcare_808796cd-33b0-4127-827b-be4077a90425</t>
        </is>
      </c>
      <c r="BF272" t="inlineStr"/>
      <c r="BG272" t="inlineStr">
        <is>
          <t>f13d8149fc6d39ebe86af18272310ff9</t>
        </is>
      </c>
      <c r="BH272" t="inlineStr">
        <is>
          <t>30258f4a77704b55a9a2714350441cbb</t>
        </is>
      </c>
      <c r="BI272" t="inlineStr">
        <is>
          <t>15246</t>
        </is>
      </c>
      <c r="BJ272" t="inlineStr">
        <is>
          <t>XFormInstance</t>
        </is>
      </c>
      <c r="BK272" t="inlineStr">
        <is>
          <t>9b0feea0cdf711ef880ef9cccb2417e2</t>
        </is>
      </c>
      <c r="BL272" t="b">
        <v>0</v>
      </c>
      <c r="BM272" t="inlineStr">
        <is>
          <t>---</t>
        </is>
      </c>
      <c r="BN272" t="inlineStr">
        <is>
          <t>190.115.176.68</t>
        </is>
      </c>
      <c r="BO272" t="inlineStr">
        <is>
          <t>Bonheur Rose Naika</t>
        </is>
      </c>
    </row>
    <row r="273">
      <c r="A273" t="inlineStr">
        <is>
          <t>271</t>
        </is>
      </c>
      <c r="B273" t="inlineStr">
        <is>
          <t>d9c87356-94f9-4465-b99b-cba8c7b4d18f</t>
        </is>
      </c>
      <c r="C273" t="inlineStr">
        <is>
          <t>2025-01-14</t>
        </is>
      </c>
      <c r="D273" t="inlineStr">
        <is>
          <t>10</t>
        </is>
      </c>
      <c r="E273" t="inlineStr">
        <is>
          <t>---</t>
        </is>
      </c>
      <c r="F273" t="inlineStr">
        <is>
          <t>1</t>
        </is>
      </c>
      <c r="G273" t="inlineStr">
        <is>
          <t>---</t>
        </is>
      </c>
      <c r="H273" t="inlineStr">
        <is>
          <t>1</t>
        </is>
      </c>
      <c r="I273" t="inlineStr">
        <is>
          <t>1</t>
        </is>
      </c>
      <c r="J273" t="inlineStr">
        <is>
          <t>2</t>
        </is>
      </c>
      <c r="K273" t="inlineStr">
        <is>
          <t>---</t>
        </is>
      </c>
      <c r="L273" t="inlineStr">
        <is>
          <t>---</t>
        </is>
      </c>
      <c r="M273" t="inlineStr">
        <is>
          <t>---</t>
        </is>
      </c>
      <c r="N273" t="inlineStr">
        <is>
          <t>---</t>
        </is>
      </c>
      <c r="O273" t="inlineStr">
        <is>
          <t>---</t>
        </is>
      </c>
      <c r="P273" t="inlineStr">
        <is>
          <t>---</t>
        </is>
      </c>
      <c r="Q273" t="inlineStr">
        <is>
          <t>---</t>
        </is>
      </c>
      <c r="R273" t="inlineStr"/>
      <c r="S273" t="inlineStr"/>
      <c r="T273" t="inlineStr"/>
      <c r="U273">
        <f>HYPERLINK("https://www.commcarehq.org/a/caris-test/api/form_attachment/v1/d9c87356-94f9-4465-b99b-cba8c7b4d18f/1736883103244.jpg")</f>
        <v/>
      </c>
      <c r="V273" t="inlineStr"/>
      <c r="W273" t="inlineStr"/>
      <c r="X273" t="inlineStr">
        <is>
          <t>PAP/OMFP/ST05734</t>
        </is>
      </c>
      <c r="Y273" t="inlineStr">
        <is>
          <t>PAP/OMFP/ST05734</t>
        </is>
      </c>
      <c r="Z273" t="inlineStr">
        <is>
          <t>2025-01-14 19:31:46</t>
        </is>
      </c>
      <c r="AA273" t="inlineStr">
        <is>
          <t>2025-01-14 19:31:18</t>
        </is>
      </c>
      <c r="AB273" t="inlineStr">
        <is>
          <t>2florence</t>
        </is>
      </c>
      <c r="AC273" t="inlineStr">
        <is>
          <t>2025-01-21 01:04:12</t>
        </is>
      </c>
      <c r="AD273" s="1" t="inlineStr">
        <is>
          <t>https://www.commcarehq.org/a/caris-test/reports/form_data/d9c87356-94f9-4465-b99b-cba8c7b4d18f/</t>
        </is>
      </c>
      <c r="AE273" t="inlineStr">
        <is>
          <t>---</t>
        </is>
      </c>
      <c r="AF273" t="inlineStr">
        <is>
          <t>3c5a623af057e23a32ae4000_194868</t>
        </is>
      </c>
      <c r="AG273" t="inlineStr">
        <is>
          <t>---</t>
        </is>
      </c>
      <c r="AH273" t="inlineStr">
        <is>
          <t>2025-01-14 19:31:46</t>
        </is>
      </c>
      <c r="AI273" t="inlineStr">
        <is>
          <t>754ca7bec29f95351d5cefde12319a10</t>
        </is>
      </c>
      <c r="AJ273" t="inlineStr">
        <is>
          <t>2025-01-14</t>
        </is>
      </c>
      <c r="AK273" t="inlineStr">
        <is>
          <t>10</t>
        </is>
      </c>
      <c r="AL273" t="inlineStr">
        <is>
          <t>---</t>
        </is>
      </c>
      <c r="AM273" t="inlineStr">
        <is>
          <t>1</t>
        </is>
      </c>
      <c r="AN273" t="inlineStr">
        <is>
          <t>---</t>
        </is>
      </c>
      <c r="AO273" t="inlineStr">
        <is>
          <t>1</t>
        </is>
      </c>
      <c r="AP273" t="inlineStr">
        <is>
          <t>1</t>
        </is>
      </c>
      <c r="AQ273" t="inlineStr"/>
      <c r="AR273" t="inlineStr"/>
      <c r="AS273" t="inlineStr"/>
      <c r="AT273" t="inlineStr"/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inlineStr">
        <is>
          <t>---</t>
        </is>
      </c>
      <c r="BA273" t="inlineStr">
        <is>
          <t>754ca7bec29f95351d5cefde12319a10</t>
        </is>
      </c>
      <c r="BB273" t="inlineStr">
        <is>
          <t>http://openrosa.org/formdesigner/0B48E039-1E80-49A7-AC24-732B6E788E39</t>
        </is>
      </c>
      <c r="BC273" t="inlineStr">
        <is>
          <t>Ration et autres visites</t>
        </is>
      </c>
      <c r="BD273" t="inlineStr">
        <is>
          <t>CommCare Android, version "2.54.1"(467561). App v15929. CommCare Version 2.54.1. Build 467561, built on: 2024-10-25</t>
        </is>
      </c>
      <c r="BE273" t="inlineStr">
        <is>
          <t>commcare_808796cd-33b0-4127-827b-be4077a90425</t>
        </is>
      </c>
      <c r="BF273" t="inlineStr"/>
      <c r="BG273" t="inlineStr">
        <is>
          <t>f13d8149fc6d39ebe86af18272310ff9</t>
        </is>
      </c>
      <c r="BH273" t="inlineStr">
        <is>
          <t>30258f4a77704b55a9a2714350441cbb</t>
        </is>
      </c>
      <c r="BI273" t="inlineStr">
        <is>
          <t>15246</t>
        </is>
      </c>
      <c r="BJ273" t="inlineStr">
        <is>
          <t>XFormInstance</t>
        </is>
      </c>
      <c r="BK273" t="inlineStr">
        <is>
          <t>9b0feea0cdf711ef880ef9cccb2417e2</t>
        </is>
      </c>
      <c r="BL273" t="b">
        <v>0</v>
      </c>
      <c r="BM273" t="inlineStr">
        <is>
          <t>---</t>
        </is>
      </c>
      <c r="BN273" t="inlineStr">
        <is>
          <t>190.115.176.68</t>
        </is>
      </c>
      <c r="BO273" t="inlineStr">
        <is>
          <t>Bonheur Rose Naika</t>
        </is>
      </c>
    </row>
    <row r="274">
      <c r="A274" t="inlineStr">
        <is>
          <t>272</t>
        </is>
      </c>
      <c r="B274" t="inlineStr">
        <is>
          <t>32f31066-9d85-43af-af37-1b2769df0958</t>
        </is>
      </c>
      <c r="C274" t="inlineStr">
        <is>
          <t>2025-01-15</t>
        </is>
      </c>
      <c r="D274" t="inlineStr">
        <is>
          <t>4</t>
        </is>
      </c>
      <c r="E274" t="inlineStr">
        <is>
          <t>suivi pour TS</t>
        </is>
      </c>
      <c r="F274" t="inlineStr">
        <is>
          <t>1</t>
        </is>
      </c>
      <c r="G274" t="inlineStr">
        <is>
          <t>suivi pour TS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---</t>
        </is>
      </c>
      <c r="L274" t="inlineStr">
        <is>
          <t>---</t>
        </is>
      </c>
      <c r="M274" t="inlineStr">
        <is>
          <t>---</t>
        </is>
      </c>
      <c r="N274" t="inlineStr">
        <is>
          <t>---</t>
        </is>
      </c>
      <c r="O274" t="inlineStr">
        <is>
          <t>---</t>
        </is>
      </c>
      <c r="P274" t="inlineStr">
        <is>
          <t>---</t>
        </is>
      </c>
      <c r="Q274" t="inlineStr">
        <is>
          <t>---</t>
        </is>
      </c>
      <c r="R274" t="inlineStr"/>
      <c r="S274" t="inlineStr"/>
      <c r="T274" t="inlineStr"/>
      <c r="U274" t="inlineStr"/>
      <c r="V274" t="inlineStr"/>
      <c r="W274" t="inlineStr"/>
      <c r="X274" t="inlineStr">
        <is>
          <t>PAP/OMFP/ST05872</t>
        </is>
      </c>
      <c r="Y274" t="inlineStr">
        <is>
          <t>PAP/OMFP/ST05872</t>
        </is>
      </c>
      <c r="Z274" t="inlineStr">
        <is>
          <t>2025-01-20 22:37:45</t>
        </is>
      </c>
      <c r="AA274" t="inlineStr">
        <is>
          <t>2025-01-20 22:35:22</t>
        </is>
      </c>
      <c r="AB274" t="inlineStr">
        <is>
          <t>2florence</t>
        </is>
      </c>
      <c r="AC274" t="inlineStr">
        <is>
          <t>2025-01-21 01:04:31</t>
        </is>
      </c>
      <c r="AD274" s="1" t="inlineStr">
        <is>
          <t>https://www.commcarehq.org/a/caris-test/reports/form_data/32f31066-9d85-43af-af37-1b2769df0958/</t>
        </is>
      </c>
      <c r="AE274" t="inlineStr">
        <is>
          <t>---</t>
        </is>
      </c>
      <c r="AF274" t="inlineStr">
        <is>
          <t>3c5a623af057e23a32ae4000_194864</t>
        </is>
      </c>
      <c r="AG274" t="inlineStr">
        <is>
          <t>---</t>
        </is>
      </c>
      <c r="AH274" t="inlineStr">
        <is>
          <t>2025-01-20 22:37:45</t>
        </is>
      </c>
      <c r="AI274" t="inlineStr">
        <is>
          <t>754ca7bec29f95351d5cefde12319a10</t>
        </is>
      </c>
      <c r="AJ274" t="inlineStr">
        <is>
          <t>2025-01-15</t>
        </is>
      </c>
      <c r="AK274" t="inlineStr">
        <is>
          <t>4</t>
        </is>
      </c>
      <c r="AL274" t="inlineStr">
        <is>
          <t>suivi pour TS</t>
        </is>
      </c>
      <c r="AM274" t="inlineStr">
        <is>
          <t>1</t>
        </is>
      </c>
      <c r="AN274" t="inlineStr">
        <is>
          <t>suivi pour TS</t>
        </is>
      </c>
      <c r="AO274" t="inlineStr">
        <is>
          <t>1</t>
        </is>
      </c>
      <c r="AP274" t="inlineStr">
        <is>
          <t>1</t>
        </is>
      </c>
      <c r="AQ274" t="inlineStr"/>
      <c r="AR274" t="inlineStr"/>
      <c r="AS274" t="inlineStr"/>
      <c r="AT274" t="inlineStr"/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inlineStr">
        <is>
          <t>---</t>
        </is>
      </c>
      <c r="BA274" t="inlineStr">
        <is>
          <t>754ca7bec29f95351d5cefde12319a10</t>
        </is>
      </c>
      <c r="BB274" t="inlineStr">
        <is>
          <t>http://openrosa.org/formdesigner/0B48E039-1E80-49A7-AC24-732B6E788E39</t>
        </is>
      </c>
      <c r="BC274" t="inlineStr">
        <is>
          <t>Ration et autres visites</t>
        </is>
      </c>
      <c r="BD274" t="inlineStr">
        <is>
          <t>CommCare Android, version "2.54.1"(467561). App v15929. CommCare Version 2.54.1. Build 467561, built on: 2024-10-25</t>
        </is>
      </c>
      <c r="BE274" t="inlineStr">
        <is>
          <t>commcare_808796cd-33b0-4127-827b-be4077a90425</t>
        </is>
      </c>
      <c r="BF274" t="inlineStr"/>
      <c r="BG274" t="inlineStr">
        <is>
          <t>f13d8149fc6d39ebe86af18272310ff9</t>
        </is>
      </c>
      <c r="BH274" t="inlineStr">
        <is>
          <t>30258f4a77704b55a9a2714350441cbb</t>
        </is>
      </c>
      <c r="BI274" t="inlineStr">
        <is>
          <t>15246</t>
        </is>
      </c>
      <c r="BJ274" t="inlineStr">
        <is>
          <t>XFormInstance</t>
        </is>
      </c>
      <c r="BK274" t="inlineStr">
        <is>
          <t>9b0feea0cdf711ef880ef9cccb2417e2</t>
        </is>
      </c>
      <c r="BL274" t="b">
        <v>0</v>
      </c>
      <c r="BM274" t="inlineStr">
        <is>
          <t>---</t>
        </is>
      </c>
      <c r="BN274" t="inlineStr">
        <is>
          <t>190.115.176.68</t>
        </is>
      </c>
      <c r="BO274" t="inlineStr">
        <is>
          <t>Fleuranvil Witcheno</t>
        </is>
      </c>
    </row>
    <row r="275">
      <c r="A275" t="inlineStr">
        <is>
          <t>273</t>
        </is>
      </c>
      <c r="B275" t="inlineStr">
        <is>
          <t>0d2d7338-93d7-4a00-8368-1eaf10d4a6e9</t>
        </is>
      </c>
      <c r="C275" t="inlineStr">
        <is>
          <t>2025-01-17</t>
        </is>
      </c>
      <c r="D275" t="inlineStr">
        <is>
          <t>3 4</t>
        </is>
      </c>
      <c r="E275" t="inlineStr">
        <is>
          <t>Devoilement</t>
        </is>
      </c>
      <c r="F275" t="inlineStr">
        <is>
          <t>1</t>
        </is>
      </c>
      <c r="G275" t="inlineStr">
        <is>
          <t>---</t>
        </is>
      </c>
      <c r="H275" t="inlineStr">
        <is>
          <t>1</t>
        </is>
      </c>
      <c r="I275" t="inlineStr">
        <is>
          <t>1</t>
        </is>
      </c>
      <c r="J275" t="inlineStr">
        <is>
          <t>1</t>
        </is>
      </c>
      <c r="K275" t="inlineStr">
        <is>
          <t>---</t>
        </is>
      </c>
      <c r="L275" t="inlineStr">
        <is>
          <t>---</t>
        </is>
      </c>
      <c r="M275" t="inlineStr">
        <is>
          <t>---</t>
        </is>
      </c>
      <c r="N275" t="inlineStr">
        <is>
          <t>---</t>
        </is>
      </c>
      <c r="O275" t="inlineStr">
        <is>
          <t>---</t>
        </is>
      </c>
      <c r="P275" t="inlineStr">
        <is>
          <t>---</t>
        </is>
      </c>
      <c r="Q275" t="inlineStr">
        <is>
          <t>---</t>
        </is>
      </c>
      <c r="R275" t="inlineStr"/>
      <c r="S275" t="inlineStr"/>
      <c r="T275" t="inlineStr"/>
      <c r="U275" t="inlineStr"/>
      <c r="V275" t="inlineStr"/>
      <c r="W275" t="inlineStr"/>
      <c r="X275" t="inlineStr">
        <is>
          <t>CAP/CMBV/ST02180</t>
        </is>
      </c>
      <c r="Y275" t="inlineStr">
        <is>
          <t>CAP/CMBV/ST02180</t>
        </is>
      </c>
      <c r="Z275" t="inlineStr">
        <is>
          <t>2025-01-18 02:21:26</t>
        </is>
      </c>
      <c r="AA275" t="inlineStr">
        <is>
          <t>2025-01-18 02:19:24</t>
        </is>
      </c>
      <c r="AB275" t="inlineStr">
        <is>
          <t>1plyviose</t>
        </is>
      </c>
      <c r="AC275" t="inlineStr">
        <is>
          <t>2025-01-21 02:21:51</t>
        </is>
      </c>
      <c r="AD275" s="1" t="inlineStr">
        <is>
          <t>https://www.commcarehq.org/a/caris-test/reports/form_data/0d2d7338-93d7-4a00-8368-1eaf10d4a6e9/</t>
        </is>
      </c>
      <c r="AE275" t="inlineStr">
        <is>
          <t>---</t>
        </is>
      </c>
      <c r="AF275" t="inlineStr">
        <is>
          <t>3c5a623af057e23a32ae4000_20598</t>
        </is>
      </c>
      <c r="AG275" t="inlineStr">
        <is>
          <t>OK</t>
        </is>
      </c>
      <c r="AH275" t="inlineStr">
        <is>
          <t>2025-01-18 02:21:26</t>
        </is>
      </c>
      <c r="AI275" t="inlineStr">
        <is>
          <t>aab7a2415e99453fbcb8ebd109e92b4f</t>
        </is>
      </c>
      <c r="AJ275" t="inlineStr">
        <is>
          <t>2025-01-17</t>
        </is>
      </c>
      <c r="AK275" t="inlineStr">
        <is>
          <t>3 4</t>
        </is>
      </c>
      <c r="AL275" t="inlineStr">
        <is>
          <t>Devoilement</t>
        </is>
      </c>
      <c r="AM275" t="inlineStr">
        <is>
          <t>1</t>
        </is>
      </c>
      <c r="AN275" t="inlineStr">
        <is>
          <t>---</t>
        </is>
      </c>
      <c r="AO275" t="inlineStr">
        <is>
          <t>1</t>
        </is>
      </c>
      <c r="AP275" t="inlineStr">
        <is>
          <t>1</t>
        </is>
      </c>
      <c r="AQ275" t="inlineStr"/>
      <c r="AR275" t="inlineStr"/>
      <c r="AS275" t="inlineStr"/>
      <c r="AT275" t="inlineStr"/>
      <c r="AU275" t="inlineStr">
        <is>
          <t>---</t>
        </is>
      </c>
      <c r="AV275" t="inlineStr">
        <is>
          <t>---</t>
        </is>
      </c>
      <c r="AW275" t="inlineStr">
        <is>
          <t>---</t>
        </is>
      </c>
      <c r="AX275" t="inlineStr">
        <is>
          <t>---</t>
        </is>
      </c>
      <c r="AY275" t="inlineStr">
        <is>
          <t>---</t>
        </is>
      </c>
      <c r="AZ275" t="inlineStr">
        <is>
          <t>---</t>
        </is>
      </c>
      <c r="BA275" t="inlineStr">
        <is>
          <t>aab7a2415e99453fbcb8ebd109e92b4f</t>
        </is>
      </c>
      <c r="BB275" t="inlineStr">
        <is>
          <t>http://openrosa.org/formdesigner/0B48E039-1E80-49A7-AC24-732B6E788E39</t>
        </is>
      </c>
      <c r="BC275" t="inlineStr">
        <is>
          <t>Ration et autres visites</t>
        </is>
      </c>
      <c r="BD275" t="inlineStr">
        <is>
          <t>CommCare Android, version "2.54.1"(467561). App v15929. CommCare Version 2.54.1. Build 467561, built on: 2024-10-25</t>
        </is>
      </c>
      <c r="BE275" t="inlineStr">
        <is>
          <t>commcare_d17d77c2-a7e5-4f4b-9b21-6b80894e9762</t>
        </is>
      </c>
      <c r="BF275" t="inlineStr"/>
      <c r="BG275" t="inlineStr">
        <is>
          <t>f13d8149fc6d39ebe86af18272310ff9</t>
        </is>
      </c>
      <c r="BH275" t="inlineStr">
        <is>
          <t>30258f4a77704b55a9a2714350441cbb</t>
        </is>
      </c>
      <c r="BI275" t="inlineStr">
        <is>
          <t>15246</t>
        </is>
      </c>
      <c r="BJ275" t="inlineStr">
        <is>
          <t>XFormInstance</t>
        </is>
      </c>
      <c r="BK275" t="inlineStr">
        <is>
          <t>1d37c432d79b11efbd6f85606e6ffa00</t>
        </is>
      </c>
      <c r="BL275" t="b">
        <v>0</v>
      </c>
      <c r="BM275" t="inlineStr">
        <is>
          <t>---</t>
        </is>
      </c>
      <c r="BN275" t="inlineStr">
        <is>
          <t>200.113.248.231</t>
        </is>
      </c>
      <c r="BO275" t="inlineStr">
        <is>
          <t>Mackendy Floreal</t>
        </is>
      </c>
    </row>
    <row r="276">
      <c r="A276" t="inlineStr">
        <is>
          <t>274</t>
        </is>
      </c>
      <c r="B276" t="inlineStr">
        <is>
          <t>19c5d839-a29e-4d64-bf5d-05c25acd838e</t>
        </is>
      </c>
      <c r="C276" t="inlineStr">
        <is>
          <t>2025-01-17</t>
        </is>
      </c>
      <c r="D276" t="inlineStr">
        <is>
          <t>3 4</t>
        </is>
      </c>
      <c r="E276" t="inlineStr">
        <is>
          <t>Demotivation Club de devoilement</t>
        </is>
      </c>
      <c r="F276" t="inlineStr">
        <is>
          <t>0</t>
        </is>
      </c>
      <c r="G276" t="inlineStr">
        <is>
          <t>---</t>
        </is>
      </c>
      <c r="H276" t="inlineStr">
        <is>
          <t>1</t>
        </is>
      </c>
      <c r="I276" t="inlineStr">
        <is>
          <t>1</t>
        </is>
      </c>
      <c r="J276" t="inlineStr">
        <is>
          <t>3</t>
        </is>
      </c>
      <c r="K276" t="inlineStr">
        <is>
          <t>---</t>
        </is>
      </c>
      <c r="L276" t="inlineStr">
        <is>
          <t>---</t>
        </is>
      </c>
      <c r="M276" t="inlineStr">
        <is>
          <t>---</t>
        </is>
      </c>
      <c r="N276" t="inlineStr">
        <is>
          <t>---</t>
        </is>
      </c>
      <c r="O276" t="inlineStr">
        <is>
          <t>---</t>
        </is>
      </c>
      <c r="P276" t="inlineStr">
        <is>
          <t>---</t>
        </is>
      </c>
      <c r="Q276" t="inlineStr">
        <is>
          <t>---</t>
        </is>
      </c>
      <c r="R276" t="inlineStr"/>
      <c r="S276" t="inlineStr"/>
      <c r="T276" t="inlineStr"/>
      <c r="U276" t="inlineStr"/>
      <c r="V276" t="inlineStr"/>
      <c r="W276" t="inlineStr"/>
      <c r="X276" t="inlineStr">
        <is>
          <t>CAP/CMBV/ST01401</t>
        </is>
      </c>
      <c r="Y276" t="inlineStr">
        <is>
          <t>CAP/CMBV/ST01401</t>
        </is>
      </c>
      <c r="Z276" t="inlineStr">
        <is>
          <t>2025-01-18 02:24:36</t>
        </is>
      </c>
      <c r="AA276" t="inlineStr">
        <is>
          <t>2025-01-18 02:23:10</t>
        </is>
      </c>
      <c r="AB276" t="inlineStr">
        <is>
          <t>1plyviose</t>
        </is>
      </c>
      <c r="AC276" t="inlineStr">
        <is>
          <t>2025-01-21 02:25:04</t>
        </is>
      </c>
      <c r="AD276" s="1" t="inlineStr">
        <is>
          <t>https://www.commcarehq.org/a/caris-test/reports/form_data/19c5d839-a29e-4d64-bf5d-05c25acd838e/</t>
        </is>
      </c>
      <c r="AE276" t="inlineStr">
        <is>
          <t>---</t>
        </is>
      </c>
      <c r="AF276" t="inlineStr">
        <is>
          <t>ebf80299615445d3ba4fd338f96918fb</t>
        </is>
      </c>
      <c r="AG276" t="inlineStr">
        <is>
          <t>OK</t>
        </is>
      </c>
      <c r="AH276" t="inlineStr">
        <is>
          <t>2025-01-18 02:24:36</t>
        </is>
      </c>
      <c r="AI276" t="inlineStr">
        <is>
          <t>aab7a2415e99453fbcb8ebd109e92b4f</t>
        </is>
      </c>
      <c r="AJ276" t="inlineStr">
        <is>
          <t>2025-01-17</t>
        </is>
      </c>
      <c r="AK276" t="inlineStr">
        <is>
          <t>3 4</t>
        </is>
      </c>
      <c r="AL276" t="inlineStr">
        <is>
          <t>Demotivation Club de devoilement</t>
        </is>
      </c>
      <c r="AM276" t="inlineStr">
        <is>
          <t>0</t>
        </is>
      </c>
      <c r="AN276" t="inlineStr">
        <is>
          <t>---</t>
        </is>
      </c>
      <c r="AO276" t="inlineStr">
        <is>
          <t>1</t>
        </is>
      </c>
      <c r="AP276" t="inlineStr">
        <is>
          <t>1</t>
        </is>
      </c>
      <c r="AQ276" t="inlineStr"/>
      <c r="AR276" t="inlineStr"/>
      <c r="AS276" t="inlineStr"/>
      <c r="AT276" t="inlineStr"/>
      <c r="AU276" t="inlineStr">
        <is>
          <t>---</t>
        </is>
      </c>
      <c r="AV276" t="inlineStr">
        <is>
          <t>---</t>
        </is>
      </c>
      <c r="AW276" t="inlineStr">
        <is>
          <t>---</t>
        </is>
      </c>
      <c r="AX276" t="inlineStr">
        <is>
          <t>---</t>
        </is>
      </c>
      <c r="AY276" t="inlineStr">
        <is>
          <t>---</t>
        </is>
      </c>
      <c r="AZ276" t="inlineStr">
        <is>
          <t>---</t>
        </is>
      </c>
      <c r="BA276" t="inlineStr">
        <is>
          <t>aab7a2415e99453fbcb8ebd109e92b4f</t>
        </is>
      </c>
      <c r="BB276" t="inlineStr">
        <is>
          <t>http://openrosa.org/formdesigner/0B48E039-1E80-49A7-AC24-732B6E788E39</t>
        </is>
      </c>
      <c r="BC276" t="inlineStr">
        <is>
          <t>Ration et autres visites</t>
        </is>
      </c>
      <c r="BD276" t="inlineStr">
        <is>
          <t>CommCare Android, version "2.54.1"(467561). App v15929. CommCare Version 2.54.1. Build 467561, built on: 2024-10-25</t>
        </is>
      </c>
      <c r="BE276" t="inlineStr">
        <is>
          <t>commcare_d17d77c2-a7e5-4f4b-9b21-6b80894e9762</t>
        </is>
      </c>
      <c r="BF276" t="inlineStr"/>
      <c r="BG276" t="inlineStr">
        <is>
          <t>f13d8149fc6d39ebe86af18272310ff9</t>
        </is>
      </c>
      <c r="BH276" t="inlineStr">
        <is>
          <t>30258f4a77704b55a9a2714350441cbb</t>
        </is>
      </c>
      <c r="BI276" t="inlineStr">
        <is>
          <t>15246</t>
        </is>
      </c>
      <c r="BJ276" t="inlineStr">
        <is>
          <t>XFormInstance</t>
        </is>
      </c>
      <c r="BK276" t="inlineStr">
        <is>
          <t>1d37c432d79b11efbd6f85606e6ffa00</t>
        </is>
      </c>
      <c r="BL276" t="b">
        <v>0</v>
      </c>
      <c r="BM276" t="inlineStr">
        <is>
          <t>---</t>
        </is>
      </c>
      <c r="BN276" t="inlineStr">
        <is>
          <t>200.113.248.231</t>
        </is>
      </c>
      <c r="BO276" t="inlineStr">
        <is>
          <t>Jonhsica Rosemond</t>
        </is>
      </c>
    </row>
    <row r="277">
      <c r="A277" t="inlineStr">
        <is>
          <t>275</t>
        </is>
      </c>
      <c r="B277" t="inlineStr">
        <is>
          <t>d0a34fbe-6e48-4a42-8a08-3fb7494957eb</t>
        </is>
      </c>
      <c r="C277" t="inlineStr">
        <is>
          <t>2025-01-21</t>
        </is>
      </c>
      <c r="D277" t="inlineStr">
        <is>
          <t>3</t>
        </is>
      </c>
      <c r="E277" t="inlineStr">
        <is>
          <t>---</t>
        </is>
      </c>
      <c r="F277" t="inlineStr">
        <is>
          <t>1</t>
        </is>
      </c>
      <c r="G277" t="inlineStr">
        <is>
          <t>---</t>
        </is>
      </c>
      <c r="H277" t="inlineStr">
        <is>
          <t>1</t>
        </is>
      </c>
      <c r="I277" t="inlineStr">
        <is>
          <t>1</t>
        </is>
      </c>
      <c r="J277" t="inlineStr">
        <is>
          <t>1</t>
        </is>
      </c>
      <c r="K277" t="inlineStr">
        <is>
          <t>---</t>
        </is>
      </c>
      <c r="L277" t="inlineStr">
        <is>
          <t>---</t>
        </is>
      </c>
      <c r="M277" t="inlineStr">
        <is>
          <t>---</t>
        </is>
      </c>
      <c r="N277" t="inlineStr">
        <is>
          <t>---</t>
        </is>
      </c>
      <c r="O277" t="inlineStr">
        <is>
          <t>---</t>
        </is>
      </c>
      <c r="P277" t="inlineStr">
        <is>
          <t>---</t>
        </is>
      </c>
      <c r="Q277" t="inlineStr">
        <is>
          <t>---</t>
        </is>
      </c>
      <c r="R277" t="inlineStr"/>
      <c r="S277" t="inlineStr"/>
      <c r="T277" t="inlineStr"/>
      <c r="U277" t="inlineStr"/>
      <c r="V277" t="inlineStr"/>
      <c r="W277" t="inlineStr"/>
      <c r="X277" t="inlineStr">
        <is>
          <t>CAP/HSCM/ST00311</t>
        </is>
      </c>
      <c r="Y277" t="inlineStr">
        <is>
          <t>CAP/HSCM/ST00311</t>
        </is>
      </c>
      <c r="Z277" t="inlineStr">
        <is>
          <t>2025-01-22 02:01:57</t>
        </is>
      </c>
      <c r="AA277" t="inlineStr">
        <is>
          <t>2025-01-22 02:01:07</t>
        </is>
      </c>
      <c r="AB277" t="inlineStr">
        <is>
          <t>1maselaine</t>
        </is>
      </c>
      <c r="AC277" t="inlineStr">
        <is>
          <t>2025-01-22 02:01:58</t>
        </is>
      </c>
      <c r="AD277" s="1" t="inlineStr">
        <is>
          <t>https://www.commcarehq.org/a/caris-test/reports/form_data/d0a34fbe-6e48-4a42-8a08-3fb7494957eb/</t>
        </is>
      </c>
      <c r="AE277" t="inlineStr">
        <is>
          <t>---</t>
        </is>
      </c>
      <c r="AF277" t="inlineStr">
        <is>
          <t>b9cc08fbc09945d68a336a78cac24d2a</t>
        </is>
      </c>
      <c r="AG277" t="inlineStr">
        <is>
          <t>OK</t>
        </is>
      </c>
      <c r="AH277" t="inlineStr">
        <is>
          <t>2025-01-22 02:01:57</t>
        </is>
      </c>
      <c r="AI277" t="inlineStr">
        <is>
          <t>1b833c2586eb49459103874b6462448b</t>
        </is>
      </c>
      <c r="AJ277" t="inlineStr">
        <is>
          <t>2025-01-21</t>
        </is>
      </c>
      <c r="AK277" t="inlineStr">
        <is>
          <t>3</t>
        </is>
      </c>
      <c r="AL277" t="inlineStr">
        <is>
          <t>---</t>
        </is>
      </c>
      <c r="AM277" t="inlineStr">
        <is>
          <t>1</t>
        </is>
      </c>
      <c r="AN277" t="inlineStr">
        <is>
          <t>---</t>
        </is>
      </c>
      <c r="AO277" t="inlineStr">
        <is>
          <t>1</t>
        </is>
      </c>
      <c r="AP277" t="inlineStr">
        <is>
          <t>1</t>
        </is>
      </c>
      <c r="AQ277" t="inlineStr"/>
      <c r="AR277" t="inlineStr"/>
      <c r="AS277" t="inlineStr"/>
      <c r="AT277" t="inlineStr"/>
      <c r="AU277" t="inlineStr">
        <is>
          <t>---</t>
        </is>
      </c>
      <c r="AV277" t="inlineStr">
        <is>
          <t>---</t>
        </is>
      </c>
      <c r="AW277" t="inlineStr">
        <is>
          <t>---</t>
        </is>
      </c>
      <c r="AX277" t="inlineStr">
        <is>
          <t>---</t>
        </is>
      </c>
      <c r="AY277" t="inlineStr">
        <is>
          <t>---</t>
        </is>
      </c>
      <c r="AZ277" t="inlineStr">
        <is>
          <t>---</t>
        </is>
      </c>
      <c r="BA277" t="inlineStr">
        <is>
          <t>1b833c2586eb49459103874b6462448b</t>
        </is>
      </c>
      <c r="BB277" t="inlineStr">
        <is>
          <t>http://openrosa.org/formdesigner/0B48E039-1E80-49A7-AC24-732B6E788E39</t>
        </is>
      </c>
      <c r="BC277" t="inlineStr">
        <is>
          <t>Ration et autres visites</t>
        </is>
      </c>
      <c r="BD277" t="inlineStr">
        <is>
          <t>CommCare Android, version "2.54.1"(467561). App v15929. CommCare Version 2.54.1. Build 467561, built on: 2024-10-25</t>
        </is>
      </c>
      <c r="BE277" t="inlineStr">
        <is>
          <t>commcare_05d78f59-ebda-491c-89b8-6c42bab0e02e</t>
        </is>
      </c>
      <c r="BF277" t="inlineStr"/>
      <c r="BG277" t="inlineStr">
        <is>
          <t>f13d8149fc6d39ebe86af18272310ff9</t>
        </is>
      </c>
      <c r="BH277" t="inlineStr">
        <is>
          <t>30258f4a77704b55a9a2714350441cbb</t>
        </is>
      </c>
      <c r="BI277" t="inlineStr">
        <is>
          <t>15246</t>
        </is>
      </c>
      <c r="BJ277" t="inlineStr">
        <is>
          <t>XFormInstance</t>
        </is>
      </c>
      <c r="BK277" t="inlineStr">
        <is>
          <t>7da5edf8d81a11ef8894f9cccb2417e2</t>
        </is>
      </c>
      <c r="BL277" t="b">
        <v>0</v>
      </c>
      <c r="BM277" t="inlineStr">
        <is>
          <t>---</t>
        </is>
      </c>
      <c r="BN277" t="inlineStr">
        <is>
          <t>200.113.214.74</t>
        </is>
      </c>
      <c r="BO277" t="inlineStr">
        <is>
          <t>MIDELINE NOEL</t>
        </is>
      </c>
    </row>
    <row r="278">
      <c r="A278" t="inlineStr">
        <is>
          <t>276</t>
        </is>
      </c>
      <c r="B278" t="inlineStr">
        <is>
          <t>b9fe3830-ba5d-4237-aec0-8e27499cd315</t>
        </is>
      </c>
      <c r="C278" t="inlineStr">
        <is>
          <t>2025-01-21</t>
        </is>
      </c>
      <c r="D278" t="inlineStr">
        <is>
          <t>3</t>
        </is>
      </c>
      <c r="E278" t="inlineStr">
        <is>
          <t>---</t>
        </is>
      </c>
      <c r="F278" t="inlineStr">
        <is>
          <t>1</t>
        </is>
      </c>
      <c r="G278" t="inlineStr">
        <is>
          <t>---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---</t>
        </is>
      </c>
      <c r="L278" t="inlineStr">
        <is>
          <t>---</t>
        </is>
      </c>
      <c r="M278" t="inlineStr">
        <is>
          <t>---</t>
        </is>
      </c>
      <c r="N278" t="inlineStr">
        <is>
          <t>---</t>
        </is>
      </c>
      <c r="O278" t="inlineStr">
        <is>
          <t>---</t>
        </is>
      </c>
      <c r="P278" t="inlineStr">
        <is>
          <t>---</t>
        </is>
      </c>
      <c r="Q278" t="inlineStr">
        <is>
          <t>---</t>
        </is>
      </c>
      <c r="R278" t="inlineStr"/>
      <c r="S278" t="inlineStr"/>
      <c r="T278" t="inlineStr"/>
      <c r="U278" t="inlineStr"/>
      <c r="V278" t="inlineStr"/>
      <c r="W278" t="inlineStr"/>
      <c r="X278" t="inlineStr">
        <is>
          <t>CAP/HSCM/ST3963</t>
        </is>
      </c>
      <c r="Y278" t="inlineStr">
        <is>
          <t>CAP/HSCM/ST3963</t>
        </is>
      </c>
      <c r="Z278" t="inlineStr">
        <is>
          <t>2025-01-22 02:05:20</t>
        </is>
      </c>
      <c r="AA278" t="inlineStr">
        <is>
          <t>2025-01-22 02:05:08</t>
        </is>
      </c>
      <c r="AB278" t="inlineStr">
        <is>
          <t>1maselaine</t>
        </is>
      </c>
      <c r="AC278" t="inlineStr">
        <is>
          <t>2025-01-22 02:05:20</t>
        </is>
      </c>
      <c r="AD278" s="1" t="inlineStr">
        <is>
          <t>https://www.commcarehq.org/a/caris-test/reports/form_data/b9fe3830-ba5d-4237-aec0-8e27499cd315/</t>
        </is>
      </c>
      <c r="AE278" t="inlineStr">
        <is>
          <t>---</t>
        </is>
      </c>
      <c r="AF278" t="inlineStr">
        <is>
          <t>3c5a623af057e23a32ae4000_39553</t>
        </is>
      </c>
      <c r="AG278" t="inlineStr">
        <is>
          <t>OK</t>
        </is>
      </c>
      <c r="AH278" t="inlineStr">
        <is>
          <t>2025-01-22 02:05:20</t>
        </is>
      </c>
      <c r="AI278" t="inlineStr">
        <is>
          <t>1b833c2586eb49459103874b6462448b</t>
        </is>
      </c>
      <c r="AJ278" t="inlineStr">
        <is>
          <t>2025-01-21</t>
        </is>
      </c>
      <c r="AK278" t="inlineStr">
        <is>
          <t>3</t>
        </is>
      </c>
      <c r="AL278" t="inlineStr">
        <is>
          <t>---</t>
        </is>
      </c>
      <c r="AM278" t="inlineStr">
        <is>
          <t>1</t>
        </is>
      </c>
      <c r="AN278" t="inlineStr">
        <is>
          <t>---</t>
        </is>
      </c>
      <c r="AO278" t="inlineStr">
        <is>
          <t>1</t>
        </is>
      </c>
      <c r="AP278" t="inlineStr">
        <is>
          <t>1</t>
        </is>
      </c>
      <c r="AQ278" t="inlineStr"/>
      <c r="AR278" t="inlineStr"/>
      <c r="AS278" t="inlineStr"/>
      <c r="AT278" t="inlineStr"/>
      <c r="AU278" t="inlineStr">
        <is>
          <t>---</t>
        </is>
      </c>
      <c r="AV278" t="inlineStr">
        <is>
          <t>---</t>
        </is>
      </c>
      <c r="AW278" t="inlineStr">
        <is>
          <t>---</t>
        </is>
      </c>
      <c r="AX278" t="inlineStr">
        <is>
          <t>---</t>
        </is>
      </c>
      <c r="AY278" t="inlineStr">
        <is>
          <t>---</t>
        </is>
      </c>
      <c r="AZ278" t="inlineStr">
        <is>
          <t>---</t>
        </is>
      </c>
      <c r="BA278" t="inlineStr">
        <is>
          <t>1b833c2586eb49459103874b6462448b</t>
        </is>
      </c>
      <c r="BB278" t="inlineStr">
        <is>
          <t>http://openrosa.org/formdesigner/0B48E039-1E80-49A7-AC24-732B6E788E39</t>
        </is>
      </c>
      <c r="BC278" t="inlineStr">
        <is>
          <t>Ration et autres visites</t>
        </is>
      </c>
      <c r="BD278" t="inlineStr">
        <is>
          <t>CommCare Android, version "2.54.1"(467561). App v15929. CommCare Version 2.54.1. Build 467561, built on: 2024-10-25</t>
        </is>
      </c>
      <c r="BE278" t="inlineStr">
        <is>
          <t>commcare_05d78f59-ebda-491c-89b8-6c42bab0e02e</t>
        </is>
      </c>
      <c r="BF278" t="inlineStr"/>
      <c r="BG278" t="inlineStr">
        <is>
          <t>f13d8149fc6d39ebe86af18272310ff9</t>
        </is>
      </c>
      <c r="BH278" t="inlineStr">
        <is>
          <t>30258f4a77704b55a9a2714350441cbb</t>
        </is>
      </c>
      <c r="BI278" t="inlineStr">
        <is>
          <t>15246</t>
        </is>
      </c>
      <c r="BJ278" t="inlineStr">
        <is>
          <t>XFormInstance</t>
        </is>
      </c>
      <c r="BK278" t="inlineStr">
        <is>
          <t>7da5edf8d81a11ef8894f9cccb2417e2</t>
        </is>
      </c>
      <c r="BL278" t="b">
        <v>0</v>
      </c>
      <c r="BM278" t="inlineStr">
        <is>
          <t>---</t>
        </is>
      </c>
      <c r="BN278" t="inlineStr">
        <is>
          <t>200.113.214.74</t>
        </is>
      </c>
      <c r="BO278" t="inlineStr">
        <is>
          <t>Pierre Louis Nedenska</t>
        </is>
      </c>
    </row>
    <row r="279">
      <c r="A279" t="inlineStr">
        <is>
          <t>277</t>
        </is>
      </c>
      <c r="B279" t="inlineStr">
        <is>
          <t>515822cd-1fde-41a9-801c-7a6889708e54</t>
        </is>
      </c>
      <c r="C279" t="inlineStr">
        <is>
          <t>2025-01-15</t>
        </is>
      </c>
      <c r="D279" t="inlineStr">
        <is>
          <t>3 4</t>
        </is>
      </c>
      <c r="E279" t="inlineStr">
        <is>
          <t>prise contact</t>
        </is>
      </c>
      <c r="F279" t="inlineStr">
        <is>
          <t>0</t>
        </is>
      </c>
      <c r="G279" t="inlineStr">
        <is>
          <t>---</t>
        </is>
      </c>
      <c r="H279" t="inlineStr">
        <is>
          <t>1</t>
        </is>
      </c>
      <c r="I279" t="inlineStr">
        <is>
          <t>1</t>
        </is>
      </c>
      <c r="J279" t="inlineStr">
        <is>
          <t>1</t>
        </is>
      </c>
      <c r="K279" t="inlineStr">
        <is>
          <t>---</t>
        </is>
      </c>
      <c r="L279" t="inlineStr">
        <is>
          <t>---</t>
        </is>
      </c>
      <c r="M279" t="inlineStr">
        <is>
          <t>---</t>
        </is>
      </c>
      <c r="N279" t="inlineStr">
        <is>
          <t>---</t>
        </is>
      </c>
      <c r="O279" t="inlineStr">
        <is>
          <t>---</t>
        </is>
      </c>
      <c r="P279" t="inlineStr">
        <is>
          <t>---</t>
        </is>
      </c>
      <c r="Q279" t="inlineStr">
        <is>
          <t>---</t>
        </is>
      </c>
      <c r="R279" t="inlineStr"/>
      <c r="S279" t="inlineStr"/>
      <c r="T279" t="inlineStr"/>
      <c r="U279" t="inlineStr"/>
      <c r="V279" t="inlineStr"/>
      <c r="W279" t="inlineStr"/>
      <c r="X279" t="inlineStr">
        <is>
          <t>LEG/HSCL/ST00825</t>
        </is>
      </c>
      <c r="Y279" t="inlineStr">
        <is>
          <t>LEG/HSCL/ST00825</t>
        </is>
      </c>
      <c r="Z279" t="inlineStr">
        <is>
          <t>2025-01-17 22:04:26</t>
        </is>
      </c>
      <c r="AA279" t="inlineStr">
        <is>
          <t>2025-01-15 22:31:28</t>
        </is>
      </c>
      <c r="AB279" t="inlineStr">
        <is>
          <t>2francesca</t>
        </is>
      </c>
      <c r="AC279" t="inlineStr">
        <is>
          <t>2025-01-22 15:12:10</t>
        </is>
      </c>
      <c r="AD279" s="1" t="inlineStr">
        <is>
          <t>https://www.commcarehq.org/a/caris-test/reports/form_data/515822cd-1fde-41a9-801c-7a6889708e54/</t>
        </is>
      </c>
      <c r="AE279" t="inlineStr">
        <is>
          <t>---</t>
        </is>
      </c>
      <c r="AF279" t="inlineStr">
        <is>
          <t>3c5a623af057e23a32ae4000_153675</t>
        </is>
      </c>
      <c r="AG279" t="inlineStr">
        <is>
          <t>OK</t>
        </is>
      </c>
      <c r="AH279" t="inlineStr">
        <is>
          <t>2025-01-17 22:04:26</t>
        </is>
      </c>
      <c r="AI279" t="inlineStr">
        <is>
          <t>e108d3187abb44a0a8a40ae0f9d2582f</t>
        </is>
      </c>
      <c r="AJ279" t="inlineStr">
        <is>
          <t>2025-01-15</t>
        </is>
      </c>
      <c r="AK279" t="inlineStr">
        <is>
          <t>3 4</t>
        </is>
      </c>
      <c r="AL279" t="inlineStr">
        <is>
          <t>prise contact</t>
        </is>
      </c>
      <c r="AM279" t="inlineStr">
        <is>
          <t>0</t>
        </is>
      </c>
      <c r="AN279" t="inlineStr">
        <is>
          <t>---</t>
        </is>
      </c>
      <c r="AO279" t="inlineStr">
        <is>
          <t>1</t>
        </is>
      </c>
      <c r="AP279" t="inlineStr">
        <is>
          <t>1</t>
        </is>
      </c>
      <c r="AQ279" t="inlineStr"/>
      <c r="AR279" t="inlineStr"/>
      <c r="AS279" t="inlineStr"/>
      <c r="AT279" t="inlineStr"/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inlineStr">
        <is>
          <t>---</t>
        </is>
      </c>
      <c r="BA279" t="inlineStr">
        <is>
          <t>e108d3187abb44a0a8a40ae0f9d2582f</t>
        </is>
      </c>
      <c r="BB279" t="inlineStr">
        <is>
          <t>http://openrosa.org/formdesigner/0B48E039-1E80-49A7-AC24-732B6E788E39</t>
        </is>
      </c>
      <c r="BC279" t="inlineStr">
        <is>
          <t>Ration et autres visites</t>
        </is>
      </c>
      <c r="BD279" t="inlineStr">
        <is>
          <t>CommCare Android, version "2.54.1"(467561). App v15929. CommCare Version 2.54.1. Build 467561, built on: 2024-10-25</t>
        </is>
      </c>
      <c r="BE279" t="inlineStr">
        <is>
          <t>commcare_c385521c-9dd7-441e-a9b4-f45ce8677555</t>
        </is>
      </c>
      <c r="BF279" t="inlineStr">
        <is>
          <t>18.5008879 -72.5813768 44.58 8.3</t>
        </is>
      </c>
      <c r="BG279" t="inlineStr">
        <is>
          <t>f13d8149fc6d39ebe86af18272310ff9</t>
        </is>
      </c>
      <c r="BH279" t="inlineStr">
        <is>
          <t>30258f4a77704b55a9a2714350441cbb</t>
        </is>
      </c>
      <c r="BI279" t="inlineStr">
        <is>
          <t>15246</t>
        </is>
      </c>
      <c r="BJ279" t="inlineStr">
        <is>
          <t>XFormInstance</t>
        </is>
      </c>
      <c r="BK279" t="inlineStr">
        <is>
          <t>6154af50cd0911ef9c77f399dbb46855</t>
        </is>
      </c>
      <c r="BL279" t="b">
        <v>0</v>
      </c>
      <c r="BM279" t="inlineStr">
        <is>
          <t>---</t>
        </is>
      </c>
      <c r="BN279" t="inlineStr">
        <is>
          <t>200.113.251.189</t>
        </is>
      </c>
      <c r="BO279" t="inlineStr">
        <is>
          <t>Anaylie Laurent</t>
        </is>
      </c>
    </row>
    <row r="280">
      <c r="A280" t="inlineStr">
        <is>
          <t>278</t>
        </is>
      </c>
      <c r="B280" t="inlineStr">
        <is>
          <t>5c1f4fc2-b780-4031-8303-122efa1c9f3f</t>
        </is>
      </c>
      <c r="C280" t="inlineStr">
        <is>
          <t>2025-01-22</t>
        </is>
      </c>
      <c r="D280" t="inlineStr">
        <is>
          <t>4</t>
        </is>
      </c>
      <c r="E280" t="inlineStr">
        <is>
          <t>motivation devoilement</t>
        </is>
      </c>
      <c r="F280" t="inlineStr">
        <is>
          <t>1</t>
        </is>
      </c>
      <c r="G280" t="inlineStr">
        <is>
          <t>devoilement statu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---</t>
        </is>
      </c>
      <c r="L280" t="inlineStr">
        <is>
          <t>---</t>
        </is>
      </c>
      <c r="M280" t="inlineStr">
        <is>
          <t>---</t>
        </is>
      </c>
      <c r="N280" t="inlineStr">
        <is>
          <t>---</t>
        </is>
      </c>
      <c r="O280" t="inlineStr">
        <is>
          <t>---</t>
        </is>
      </c>
      <c r="P280" t="inlineStr">
        <is>
          <t>---</t>
        </is>
      </c>
      <c r="Q280" t="inlineStr">
        <is>
          <t>---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CAP/CALT/ST01081</t>
        </is>
      </c>
      <c r="Y280" t="inlineStr">
        <is>
          <t>CAP/CALT/ST01081</t>
        </is>
      </c>
      <c r="Z280" t="inlineStr">
        <is>
          <t>2025-01-22 15:39:45</t>
        </is>
      </c>
      <c r="AA280" t="inlineStr">
        <is>
          <t>2025-01-22 15:36:25</t>
        </is>
      </c>
      <c r="AB280" t="inlineStr">
        <is>
          <t>1maselaine</t>
        </is>
      </c>
      <c r="AC280" t="inlineStr">
        <is>
          <t>2025-01-22 15:39:45</t>
        </is>
      </c>
      <c r="AD280" s="1" t="inlineStr">
        <is>
          <t>https://www.commcarehq.org/a/caris-test/reports/form_data/5c1f4fc2-b780-4031-8303-122efa1c9f3f/</t>
        </is>
      </c>
      <c r="AE280" t="inlineStr">
        <is>
          <t>---</t>
        </is>
      </c>
      <c r="AF280" t="inlineStr">
        <is>
          <t>3c5a623af057e23a32ae4000_31567</t>
        </is>
      </c>
      <c r="AG280" t="inlineStr">
        <is>
          <t>---</t>
        </is>
      </c>
      <c r="AH280" t="inlineStr">
        <is>
          <t>2025-01-22 15:39:45</t>
        </is>
      </c>
      <c r="AI280" t="inlineStr">
        <is>
          <t>1b833c2586eb49459103874b6462448b</t>
        </is>
      </c>
      <c r="AJ280" t="inlineStr">
        <is>
          <t>2025-01-22</t>
        </is>
      </c>
      <c r="AK280" t="inlineStr">
        <is>
          <t>4</t>
        </is>
      </c>
      <c r="AL280" t="inlineStr">
        <is>
          <t>motivation devoilement</t>
        </is>
      </c>
      <c r="AM280" t="inlineStr">
        <is>
          <t>1</t>
        </is>
      </c>
      <c r="AN280" t="inlineStr">
        <is>
          <t>devoilement statu</t>
        </is>
      </c>
      <c r="AO280" t="inlineStr">
        <is>
          <t>1</t>
        </is>
      </c>
      <c r="AP280" t="inlineStr">
        <is>
          <t>1</t>
        </is>
      </c>
      <c r="AQ280" t="inlineStr"/>
      <c r="AR280" t="inlineStr"/>
      <c r="AS280" t="inlineStr"/>
      <c r="AT280" t="inlineStr"/>
      <c r="AU280" t="inlineStr">
        <is>
          <t>---</t>
        </is>
      </c>
      <c r="AV280" t="inlineStr">
        <is>
          <t>---</t>
        </is>
      </c>
      <c r="AW280" t="inlineStr">
        <is>
          <t>---</t>
        </is>
      </c>
      <c r="AX280" t="inlineStr">
        <is>
          <t>---</t>
        </is>
      </c>
      <c r="AY280" t="inlineStr">
        <is>
          <t>---</t>
        </is>
      </c>
      <c r="AZ280" t="inlineStr">
        <is>
          <t>---</t>
        </is>
      </c>
      <c r="BA280" t="inlineStr">
        <is>
          <t>1b833c2586eb49459103874b6462448b</t>
        </is>
      </c>
      <c r="BB280" t="inlineStr">
        <is>
          <t>http://openrosa.org/formdesigner/0B48E039-1E80-49A7-AC24-732B6E788E39</t>
        </is>
      </c>
      <c r="BC280" t="inlineStr">
        <is>
          <t>Ration et autres visites</t>
        </is>
      </c>
      <c r="BD280" t="inlineStr">
        <is>
          <t>CommCare Android, version "2.54.1"(467561). App v15929. CommCare Version 2.54.1. Build 467561, built on: 2024-10-25</t>
        </is>
      </c>
      <c r="BE280" t="inlineStr">
        <is>
          <t>commcare_05d78f59-ebda-491c-89b8-6c42bab0e02e</t>
        </is>
      </c>
      <c r="BF280" t="inlineStr"/>
      <c r="BG280" t="inlineStr">
        <is>
          <t>f13d8149fc6d39ebe86af18272310ff9</t>
        </is>
      </c>
      <c r="BH280" t="inlineStr">
        <is>
          <t>30258f4a77704b55a9a2714350441cbb</t>
        </is>
      </c>
      <c r="BI280" t="inlineStr">
        <is>
          <t>15246</t>
        </is>
      </c>
      <c r="BJ280" t="inlineStr">
        <is>
          <t>XFormInstance</t>
        </is>
      </c>
      <c r="BK280" t="inlineStr">
        <is>
          <t>8d7759f6d8d611efb89cf7a39a18eb0c</t>
        </is>
      </c>
      <c r="BL280" t="b">
        <v>0</v>
      </c>
      <c r="BM280" t="inlineStr">
        <is>
          <t>---</t>
        </is>
      </c>
      <c r="BN280" t="inlineStr">
        <is>
          <t>200.113.214.201</t>
        </is>
      </c>
      <c r="BO280" t="inlineStr">
        <is>
          <t>Eshka Jean Samura</t>
        </is>
      </c>
    </row>
    <row r="281">
      <c r="A281" t="inlineStr">
        <is>
          <t>279</t>
        </is>
      </c>
      <c r="B281" t="inlineStr">
        <is>
          <t>757fa196-9dcb-4313-ab2c-8b44245a0e32</t>
        </is>
      </c>
      <c r="C281" t="inlineStr">
        <is>
          <t>2025-01-22</t>
        </is>
      </c>
      <c r="D281" t="inlineStr">
        <is>
          <t>4</t>
        </is>
      </c>
      <c r="E281" t="inlineStr">
        <is>
          <t>motivation pour devoilement statu</t>
        </is>
      </c>
      <c r="F281" t="inlineStr">
        <is>
          <t>1</t>
        </is>
      </c>
      <c r="G281" t="inlineStr">
        <is>
          <t>devoilement statu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---</t>
        </is>
      </c>
      <c r="L281" t="inlineStr">
        <is>
          <t>---</t>
        </is>
      </c>
      <c r="M281" t="inlineStr">
        <is>
          <t>---</t>
        </is>
      </c>
      <c r="N281" t="inlineStr">
        <is>
          <t>---</t>
        </is>
      </c>
      <c r="O281" t="inlineStr">
        <is>
          <t>---</t>
        </is>
      </c>
      <c r="P281" t="inlineStr">
        <is>
          <t>---</t>
        </is>
      </c>
      <c r="Q281" t="inlineStr">
        <is>
          <t>---</t>
        </is>
      </c>
      <c r="R281" t="inlineStr"/>
      <c r="S281" t="inlineStr"/>
      <c r="T281" t="inlineStr"/>
      <c r="U281" t="inlineStr"/>
      <c r="V281" t="inlineStr"/>
      <c r="W281" t="inlineStr"/>
      <c r="X281" t="inlineStr">
        <is>
          <t>CAP/CALT/ST01305</t>
        </is>
      </c>
      <c r="Y281" t="inlineStr">
        <is>
          <t>CAP/CALT/ST01305</t>
        </is>
      </c>
      <c r="Z281" t="inlineStr">
        <is>
          <t>2025-01-22 17:50:30</t>
        </is>
      </c>
      <c r="AA281" t="inlineStr">
        <is>
          <t>2025-01-22 17:48:16</t>
        </is>
      </c>
      <c r="AB281" t="inlineStr">
        <is>
          <t>1maselaine</t>
        </is>
      </c>
      <c r="AC281" t="inlineStr">
        <is>
          <t>2025-01-22 17:50:31</t>
        </is>
      </c>
      <c r="AD281" s="1" t="inlineStr">
        <is>
          <t>https://www.commcarehq.org/a/caris-test/reports/form_data/757fa196-9dcb-4313-ab2c-8b44245a0e32/</t>
        </is>
      </c>
      <c r="AE281" t="inlineStr">
        <is>
          <t>---</t>
        </is>
      </c>
      <c r="AF281" t="inlineStr">
        <is>
          <t>3c5a623af057e23a32ae4000_35410</t>
        </is>
      </c>
      <c r="AG281" t="inlineStr">
        <is>
          <t>---</t>
        </is>
      </c>
      <c r="AH281" t="inlineStr">
        <is>
          <t>2025-01-22 17:50:30</t>
        </is>
      </c>
      <c r="AI281" t="inlineStr">
        <is>
          <t>1b833c2586eb49459103874b6462448b</t>
        </is>
      </c>
      <c r="AJ281" t="inlineStr">
        <is>
          <t>2025-01-22</t>
        </is>
      </c>
      <c r="AK281" t="inlineStr">
        <is>
          <t>4</t>
        </is>
      </c>
      <c r="AL281" t="inlineStr">
        <is>
          <t>motivation pour devoilement statu</t>
        </is>
      </c>
      <c r="AM281" t="inlineStr">
        <is>
          <t>1</t>
        </is>
      </c>
      <c r="AN281" t="inlineStr">
        <is>
          <t>devoilement statu</t>
        </is>
      </c>
      <c r="AO281" t="inlineStr">
        <is>
          <t>1</t>
        </is>
      </c>
      <c r="AP281" t="inlineStr">
        <is>
          <t>1</t>
        </is>
      </c>
      <c r="AQ281" t="inlineStr"/>
      <c r="AR281" t="inlineStr"/>
      <c r="AS281" t="inlineStr"/>
      <c r="AT281" t="inlineStr"/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inlineStr">
        <is>
          <t>---</t>
        </is>
      </c>
      <c r="BA281" t="inlineStr">
        <is>
          <t>1b833c2586eb49459103874b6462448b</t>
        </is>
      </c>
      <c r="BB281" t="inlineStr">
        <is>
          <t>http://openrosa.org/formdesigner/0B48E039-1E80-49A7-AC24-732B6E788E39</t>
        </is>
      </c>
      <c r="BC281" t="inlineStr">
        <is>
          <t>Ration et autres visites</t>
        </is>
      </c>
      <c r="BD281" t="inlineStr">
        <is>
          <t>CommCare Android, version "2.54.1"(467561). App v15929. CommCare Version 2.54.1. Build 467561, built on: 2024-10-25</t>
        </is>
      </c>
      <c r="BE281" t="inlineStr">
        <is>
          <t>commcare_05d78f59-ebda-491c-89b8-6c42bab0e02e</t>
        </is>
      </c>
      <c r="BF281" t="inlineStr">
        <is>
          <t>19.6712432 -72.1242926 -51.4 9.9</t>
        </is>
      </c>
      <c r="BG281" t="inlineStr">
        <is>
          <t>f13d8149fc6d39ebe86af18272310ff9</t>
        </is>
      </c>
      <c r="BH281" t="inlineStr">
        <is>
          <t>30258f4a77704b55a9a2714350441cbb</t>
        </is>
      </c>
      <c r="BI281" t="inlineStr">
        <is>
          <t>15246</t>
        </is>
      </c>
      <c r="BJ281" t="inlineStr">
        <is>
          <t>XFormInstance</t>
        </is>
      </c>
      <c r="BK281" t="inlineStr">
        <is>
          <t>8d7759f6d8d611efb89cf7a39a18eb0c</t>
        </is>
      </c>
      <c r="BL281" t="b">
        <v>0</v>
      </c>
      <c r="BM281" t="inlineStr">
        <is>
          <t>---</t>
        </is>
      </c>
      <c r="BN281" t="inlineStr">
        <is>
          <t>200.113.253.11</t>
        </is>
      </c>
      <c r="BO281" t="inlineStr">
        <is>
          <t>POLO JEAN BAPTISTE</t>
        </is>
      </c>
    </row>
    <row r="282">
      <c r="A282" t="inlineStr">
        <is>
          <t>280</t>
        </is>
      </c>
      <c r="B282" t="inlineStr">
        <is>
          <t>5e1ef537-e186-4191-bed9-fbb7a05b45cf</t>
        </is>
      </c>
      <c r="C282" t="inlineStr">
        <is>
          <t>2025-01-22</t>
        </is>
      </c>
      <c r="D282" t="inlineStr">
        <is>
          <t>4</t>
        </is>
      </c>
      <c r="E282" t="inlineStr">
        <is>
          <t>devoilement statu</t>
        </is>
      </c>
      <c r="F282" t="inlineStr">
        <is>
          <t>1</t>
        </is>
      </c>
      <c r="G282" t="inlineStr">
        <is>
          <t>motivation devoilement statu</t>
        </is>
      </c>
      <c r="H282" t="inlineStr">
        <is>
          <t>1</t>
        </is>
      </c>
      <c r="I282" t="inlineStr">
        <is>
          <t>1</t>
        </is>
      </c>
      <c r="J282" t="inlineStr">
        <is>
          <t>1</t>
        </is>
      </c>
      <c r="K282" t="inlineStr">
        <is>
          <t>---</t>
        </is>
      </c>
      <c r="L282" t="inlineStr">
        <is>
          <t>---</t>
        </is>
      </c>
      <c r="M282" t="inlineStr">
        <is>
          <t>---</t>
        </is>
      </c>
      <c r="N282" t="inlineStr">
        <is>
          <t>---</t>
        </is>
      </c>
      <c r="O282" t="inlineStr">
        <is>
          <t>---</t>
        </is>
      </c>
      <c r="P282" t="inlineStr">
        <is>
          <t>---</t>
        </is>
      </c>
      <c r="Q282" t="inlineStr">
        <is>
          <t>---</t>
        </is>
      </c>
      <c r="R282" t="inlineStr"/>
      <c r="S282" t="inlineStr"/>
      <c r="T282" t="inlineStr"/>
      <c r="U282" t="inlineStr"/>
      <c r="V282" t="inlineStr"/>
      <c r="W282" t="inlineStr"/>
      <c r="X282" t="inlineStr">
        <is>
          <t>CAP/CALT/ST02617</t>
        </is>
      </c>
      <c r="Y282" t="inlineStr">
        <is>
          <t>CAP/CALT/ST02617</t>
        </is>
      </c>
      <c r="Z282" t="inlineStr">
        <is>
          <t>2025-01-22 17:53:38</t>
        </is>
      </c>
      <c r="AA282" t="inlineStr">
        <is>
          <t>2025-01-22 17:51:32</t>
        </is>
      </c>
      <c r="AB282" t="inlineStr">
        <is>
          <t>1maselaine</t>
        </is>
      </c>
      <c r="AC282" t="inlineStr">
        <is>
          <t>2025-01-22 17:53:38</t>
        </is>
      </c>
      <c r="AD282" s="1" t="inlineStr">
        <is>
          <t>https://www.commcarehq.org/a/caris-test/reports/form_data/5e1ef537-e186-4191-bed9-fbb7a05b45cf/</t>
        </is>
      </c>
      <c r="AE282" t="inlineStr">
        <is>
          <t>---</t>
        </is>
      </c>
      <c r="AF282" t="inlineStr">
        <is>
          <t>3c5a623af057e23a32ae4000_184165</t>
        </is>
      </c>
      <c r="AG282" t="inlineStr">
        <is>
          <t>---</t>
        </is>
      </c>
      <c r="AH282" t="inlineStr">
        <is>
          <t>2025-01-22 17:53:38</t>
        </is>
      </c>
      <c r="AI282" t="inlineStr">
        <is>
          <t>1b833c2586eb49459103874b6462448b</t>
        </is>
      </c>
      <c r="AJ282" t="inlineStr">
        <is>
          <t>2025-01-22</t>
        </is>
      </c>
      <c r="AK282" t="inlineStr">
        <is>
          <t>4</t>
        </is>
      </c>
      <c r="AL282" t="inlineStr">
        <is>
          <t>devoilement statu</t>
        </is>
      </c>
      <c r="AM282" t="inlineStr">
        <is>
          <t>1</t>
        </is>
      </c>
      <c r="AN282" t="inlineStr">
        <is>
          <t>motivation devoilement statu</t>
        </is>
      </c>
      <c r="AO282" t="inlineStr">
        <is>
          <t>1</t>
        </is>
      </c>
      <c r="AP282" t="inlineStr">
        <is>
          <t>1</t>
        </is>
      </c>
      <c r="AQ282" t="inlineStr"/>
      <c r="AR282" t="inlineStr"/>
      <c r="AS282" t="inlineStr"/>
      <c r="AT282" t="inlineStr"/>
      <c r="AU282" t="inlineStr">
        <is>
          <t>---</t>
        </is>
      </c>
      <c r="AV282" t="inlineStr">
        <is>
          <t>---</t>
        </is>
      </c>
      <c r="AW282" t="inlineStr">
        <is>
          <t>---</t>
        </is>
      </c>
      <c r="AX282" t="inlineStr">
        <is>
          <t>---</t>
        </is>
      </c>
      <c r="AY282" t="inlineStr">
        <is>
          <t>---</t>
        </is>
      </c>
      <c r="AZ282" t="inlineStr">
        <is>
          <t>---</t>
        </is>
      </c>
      <c r="BA282" t="inlineStr">
        <is>
          <t>1b833c2586eb49459103874b6462448b</t>
        </is>
      </c>
      <c r="BB282" t="inlineStr">
        <is>
          <t>http://openrosa.org/formdesigner/0B48E039-1E80-49A7-AC24-732B6E788E39</t>
        </is>
      </c>
      <c r="BC282" t="inlineStr">
        <is>
          <t>Ration et autres visites</t>
        </is>
      </c>
      <c r="BD282" t="inlineStr">
        <is>
          <t>CommCare Android, version "2.54.1"(467561). App v15929. CommCare Version 2.54.1. Build 467561, built on: 2024-10-25</t>
        </is>
      </c>
      <c r="BE282" t="inlineStr">
        <is>
          <t>commcare_05d78f59-ebda-491c-89b8-6c42bab0e02e</t>
        </is>
      </c>
      <c r="BF282" t="inlineStr">
        <is>
          <t>19.6712557 -72.1243122 -16.71 6.9</t>
        </is>
      </c>
      <c r="BG282" t="inlineStr">
        <is>
          <t>f13d8149fc6d39ebe86af18272310ff9</t>
        </is>
      </c>
      <c r="BH282" t="inlineStr">
        <is>
          <t>30258f4a77704b55a9a2714350441cbb</t>
        </is>
      </c>
      <c r="BI282" t="inlineStr">
        <is>
          <t>15246</t>
        </is>
      </c>
      <c r="BJ282" t="inlineStr">
        <is>
          <t>XFormInstance</t>
        </is>
      </c>
      <c r="BK282" t="inlineStr">
        <is>
          <t>8d7759f6d8d611efb89cf7a39a18eb0c</t>
        </is>
      </c>
      <c r="BL282" t="b">
        <v>0</v>
      </c>
      <c r="BM282" t="inlineStr">
        <is>
          <t>---</t>
        </is>
      </c>
      <c r="BN282" t="inlineStr">
        <is>
          <t>200.113.253.11</t>
        </is>
      </c>
      <c r="BO282" t="inlineStr">
        <is>
          <t>Jamesley Rene</t>
        </is>
      </c>
    </row>
    <row r="283">
      <c r="A283" t="inlineStr">
        <is>
          <t>281</t>
        </is>
      </c>
      <c r="B283" t="inlineStr">
        <is>
          <t>caaf8e09-2b3b-40c1-afb4-2c26a6b84660</t>
        </is>
      </c>
      <c r="C283" t="inlineStr">
        <is>
          <t>2025-01-22</t>
        </is>
      </c>
      <c r="D283" t="inlineStr">
        <is>
          <t>4</t>
        </is>
      </c>
      <c r="E283" t="inlineStr">
        <is>
          <t>devoualement statue</t>
        </is>
      </c>
      <c r="F283" t="inlineStr">
        <is>
          <t>0</t>
        </is>
      </c>
      <c r="G283" t="inlineStr">
        <is>
          <t>Devoualement</t>
        </is>
      </c>
      <c r="H283" t="inlineStr">
        <is>
          <t>0</t>
        </is>
      </c>
      <c r="I283" t="inlineStr">
        <is>
          <t>1</t>
        </is>
      </c>
      <c r="J283" t="inlineStr">
        <is>
          <t>3</t>
        </is>
      </c>
      <c r="K283" t="inlineStr">
        <is>
          <t>---</t>
        </is>
      </c>
      <c r="L283" t="inlineStr">
        <is>
          <t>---</t>
        </is>
      </c>
      <c r="M283" t="inlineStr">
        <is>
          <t>---</t>
        </is>
      </c>
      <c r="N283" t="inlineStr">
        <is>
          <t>---</t>
        </is>
      </c>
      <c r="O283" t="inlineStr">
        <is>
          <t>---</t>
        </is>
      </c>
      <c r="P283" t="inlineStr">
        <is>
          <t>---</t>
        </is>
      </c>
      <c r="Q283" t="inlineStr">
        <is>
          <t>---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GON/CSKS/ST00754</t>
        </is>
      </c>
      <c r="Y283" t="inlineStr">
        <is>
          <t>GON/CSKS/ST00754</t>
        </is>
      </c>
      <c r="Z283" t="inlineStr">
        <is>
          <t>2025-01-22 22:14:34</t>
        </is>
      </c>
      <c r="AA283" t="inlineStr">
        <is>
          <t>2025-01-22 22:13:09</t>
        </is>
      </c>
      <c r="AB283" t="inlineStr">
        <is>
          <t>6dorena</t>
        </is>
      </c>
      <c r="AC283" t="inlineStr">
        <is>
          <t>2025-01-22 21:14:52</t>
        </is>
      </c>
      <c r="AD283" s="1" t="inlineStr">
        <is>
          <t>https://www.commcarehq.org/a/caris-test/reports/form_data/caaf8e09-2b3b-40c1-afb4-2c26a6b84660/</t>
        </is>
      </c>
      <c r="AE283" t="inlineStr">
        <is>
          <t>---</t>
        </is>
      </c>
      <c r="AF283" t="inlineStr">
        <is>
          <t>3c5a623af057e23a32ae4000_17492</t>
        </is>
      </c>
      <c r="AG283" t="inlineStr">
        <is>
          <t>---</t>
        </is>
      </c>
      <c r="AH283" t="inlineStr">
        <is>
          <t>2025-01-22 22:14:34</t>
        </is>
      </c>
      <c r="AI283" t="inlineStr">
        <is>
          <t>3964b2205a0f20868524be13aab0b786</t>
        </is>
      </c>
      <c r="AJ283" t="inlineStr">
        <is>
          <t>2025-01-22</t>
        </is>
      </c>
      <c r="AK283" t="inlineStr">
        <is>
          <t>4</t>
        </is>
      </c>
      <c r="AL283" t="inlineStr">
        <is>
          <t>devoualement statue</t>
        </is>
      </c>
      <c r="AM283" t="inlineStr">
        <is>
          <t>0</t>
        </is>
      </c>
      <c r="AN283" t="inlineStr">
        <is>
          <t>Devoualement</t>
        </is>
      </c>
      <c r="AO283" t="inlineStr">
        <is>
          <t>0</t>
        </is>
      </c>
      <c r="AP283" t="inlineStr">
        <is>
          <t>1</t>
        </is>
      </c>
      <c r="AQ283" t="inlineStr"/>
      <c r="AR283" t="inlineStr"/>
      <c r="AS283" t="inlineStr"/>
      <c r="AT283" t="inlineStr"/>
      <c r="AU283" t="inlineStr">
        <is>
          <t>---</t>
        </is>
      </c>
      <c r="AV283" t="inlineStr">
        <is>
          <t>---</t>
        </is>
      </c>
      <c r="AW283" t="inlineStr">
        <is>
          <t>---</t>
        </is>
      </c>
      <c r="AX283" t="inlineStr">
        <is>
          <t>---</t>
        </is>
      </c>
      <c r="AY283" t="inlineStr">
        <is>
          <t>---</t>
        </is>
      </c>
      <c r="AZ283" t="inlineStr">
        <is>
          <t>---</t>
        </is>
      </c>
      <c r="BA283" t="inlineStr">
        <is>
          <t>3964b2205a0f20868524be13aab0b786</t>
        </is>
      </c>
      <c r="BB283" t="inlineStr">
        <is>
          <t>http://openrosa.org/formdesigner/0B48E039-1E80-49A7-AC24-732B6E788E39</t>
        </is>
      </c>
      <c r="BC283" t="inlineStr">
        <is>
          <t>Ration et autres visites</t>
        </is>
      </c>
      <c r="BD283" t="inlineStr">
        <is>
          <t>CommCare Android, version "2.54.1"(467561). App v15929. CommCare Version 2.54.1. Build 467561, built on: 2024-10-25</t>
        </is>
      </c>
      <c r="BE283" t="inlineStr">
        <is>
          <t>commcare_8bfa4fa8-c694-426a-969e-07ff9318179f</t>
        </is>
      </c>
      <c r="BF283" t="inlineStr">
        <is>
          <t>19.4720193 -72.6708535 -4.0 8.66</t>
        </is>
      </c>
      <c r="BG283" t="inlineStr">
        <is>
          <t>f13d8149fc6d39ebe86af18272310ff9</t>
        </is>
      </c>
      <c r="BH283" t="inlineStr">
        <is>
          <t>30258f4a77704b55a9a2714350441cbb</t>
        </is>
      </c>
      <c r="BI283" t="inlineStr">
        <is>
          <t>15246</t>
        </is>
      </c>
      <c r="BJ283" t="inlineStr">
        <is>
          <t>XFormInstance</t>
        </is>
      </c>
      <c r="BK283" t="inlineStr">
        <is>
          <t>4e39de34d8d211efbd9085606e6ffa00</t>
        </is>
      </c>
      <c r="BL283" t="b">
        <v>0</v>
      </c>
      <c r="BM283" t="inlineStr">
        <is>
          <t>---</t>
        </is>
      </c>
      <c r="BN283" t="inlineStr">
        <is>
          <t>200.113.253.69</t>
        </is>
      </c>
      <c r="BO283" t="inlineStr">
        <is>
          <t>KELO AGENOR</t>
        </is>
      </c>
    </row>
    <row r="284">
      <c r="A284" t="inlineStr">
        <is>
          <t>282</t>
        </is>
      </c>
      <c r="B284" t="inlineStr">
        <is>
          <t>0e7e7767-dcb4-46cc-afd6-eee197d7858d</t>
        </is>
      </c>
      <c r="C284" t="inlineStr">
        <is>
          <t>2025-01-22</t>
        </is>
      </c>
      <c r="D284" t="inlineStr">
        <is>
          <t>8</t>
        </is>
      </c>
      <c r="E284" t="inlineStr">
        <is>
          <t>---</t>
        </is>
      </c>
      <c r="F284" t="inlineStr">
        <is>
          <t>0</t>
        </is>
      </c>
      <c r="G284" t="inlineStr">
        <is>
          <t>---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---</t>
        </is>
      </c>
      <c r="L284" t="inlineStr">
        <is>
          <t>---</t>
        </is>
      </c>
      <c r="M284" t="inlineStr">
        <is>
          <t>---</t>
        </is>
      </c>
      <c r="N284" t="inlineStr">
        <is>
          <t>---</t>
        </is>
      </c>
      <c r="O284" t="inlineStr">
        <is>
          <t>---</t>
        </is>
      </c>
      <c r="P284" t="inlineStr">
        <is>
          <t>---</t>
        </is>
      </c>
      <c r="Q284" t="inlineStr">
        <is>
          <t>---</t>
        </is>
      </c>
      <c r="R284" t="inlineStr"/>
      <c r="S284" t="inlineStr"/>
      <c r="T284" t="inlineStr"/>
      <c r="U284" t="inlineStr"/>
      <c r="V284" t="inlineStr"/>
      <c r="W284" t="inlineStr"/>
      <c r="X284" t="inlineStr">
        <is>
          <t>GON/CSKS/ST01633</t>
        </is>
      </c>
      <c r="Y284" t="inlineStr">
        <is>
          <t>GON/CSKS/ST01633</t>
        </is>
      </c>
      <c r="Z284" t="inlineStr">
        <is>
          <t>2025-01-22 22:25:07</t>
        </is>
      </c>
      <c r="AA284" t="inlineStr">
        <is>
          <t>2025-01-22 22:23:15</t>
        </is>
      </c>
      <c r="AB284" t="inlineStr">
        <is>
          <t>6dorena</t>
        </is>
      </c>
      <c r="AC284" t="inlineStr">
        <is>
          <t>2025-01-22 21:25:39</t>
        </is>
      </c>
      <c r="AD284" s="1" t="inlineStr">
        <is>
          <t>https://www.commcarehq.org/a/caris-test/reports/form_data/0e7e7767-dcb4-46cc-afd6-eee197d7858d/</t>
        </is>
      </c>
      <c r="AE284" t="inlineStr">
        <is>
          <t>---</t>
        </is>
      </c>
      <c r="AF284" t="inlineStr">
        <is>
          <t>3c5a623af057e23a32ae4000_38565</t>
        </is>
      </c>
      <c r="AG284" t="inlineStr">
        <is>
          <t>---</t>
        </is>
      </c>
      <c r="AH284" t="inlineStr">
        <is>
          <t>2025-01-22 22:25:07</t>
        </is>
      </c>
      <c r="AI284" t="inlineStr">
        <is>
          <t>3964b2205a0f20868524be13aab0b786</t>
        </is>
      </c>
      <c r="AJ284" t="inlineStr">
        <is>
          <t>2025-01-22</t>
        </is>
      </c>
      <c r="AK284" t="inlineStr">
        <is>
          <t>8</t>
        </is>
      </c>
      <c r="AL284" t="inlineStr">
        <is>
          <t>---</t>
        </is>
      </c>
      <c r="AM284" t="inlineStr">
        <is>
          <t>0</t>
        </is>
      </c>
      <c r="AN284" t="inlineStr">
        <is>
          <t>---</t>
        </is>
      </c>
      <c r="AO284" t="inlineStr">
        <is>
          <t>1</t>
        </is>
      </c>
      <c r="AP284" t="inlineStr">
        <is>
          <t>1</t>
        </is>
      </c>
      <c r="AQ284" t="inlineStr"/>
      <c r="AR284" t="inlineStr"/>
      <c r="AS284" t="inlineStr"/>
      <c r="AT284" t="inlineStr"/>
      <c r="AU284" t="inlineStr">
        <is>
          <t>---</t>
        </is>
      </c>
      <c r="AV284" t="inlineStr">
        <is>
          <t>---</t>
        </is>
      </c>
      <c r="AW284" t="inlineStr">
        <is>
          <t>---</t>
        </is>
      </c>
      <c r="AX284" t="inlineStr">
        <is>
          <t>---</t>
        </is>
      </c>
      <c r="AY284" t="inlineStr">
        <is>
          <t>---</t>
        </is>
      </c>
      <c r="AZ284" t="inlineStr">
        <is>
          <t>---</t>
        </is>
      </c>
      <c r="BA284" t="inlineStr">
        <is>
          <t>3964b2205a0f20868524be13aab0b786</t>
        </is>
      </c>
      <c r="BB284" t="inlineStr">
        <is>
          <t>http://openrosa.org/formdesigner/0B48E039-1E80-49A7-AC24-732B6E788E39</t>
        </is>
      </c>
      <c r="BC284" t="inlineStr">
        <is>
          <t>Ration et autres visites</t>
        </is>
      </c>
      <c r="BD284" t="inlineStr">
        <is>
          <t>CommCare Android, version "2.54.1"(467561). App v15929. CommCare Version 2.54.1. Build 467561, built on: 2024-10-25</t>
        </is>
      </c>
      <c r="BE284" t="inlineStr">
        <is>
          <t>commcare_8bfa4fa8-c694-426a-969e-07ff9318179f</t>
        </is>
      </c>
      <c r="BF284" t="inlineStr">
        <is>
          <t>19.472033 -72.6709156 -18.0 10.0</t>
        </is>
      </c>
      <c r="BG284" t="inlineStr">
        <is>
          <t>f13d8149fc6d39ebe86af18272310ff9</t>
        </is>
      </c>
      <c r="BH284" t="inlineStr">
        <is>
          <t>30258f4a77704b55a9a2714350441cbb</t>
        </is>
      </c>
      <c r="BI284" t="inlineStr">
        <is>
          <t>15246</t>
        </is>
      </c>
      <c r="BJ284" t="inlineStr">
        <is>
          <t>XFormInstance</t>
        </is>
      </c>
      <c r="BK284" t="inlineStr">
        <is>
          <t>4e39de34d8d211efbd9085606e6ffa00</t>
        </is>
      </c>
      <c r="BL284" t="b">
        <v>0</v>
      </c>
      <c r="BM284" t="inlineStr">
        <is>
          <t>---</t>
        </is>
      </c>
      <c r="BN284" t="inlineStr">
        <is>
          <t>200.113.253.69</t>
        </is>
      </c>
      <c r="BO284" t="inlineStr">
        <is>
          <t>Mykema Monfort</t>
        </is>
      </c>
    </row>
    <row r="285">
      <c r="A285" t="inlineStr">
        <is>
          <t>283</t>
        </is>
      </c>
      <c r="B285" t="inlineStr">
        <is>
          <t>324806b8-311f-4d03-8a40-076e27cbadf6</t>
        </is>
      </c>
      <c r="C285" t="inlineStr">
        <is>
          <t>2025-01-22</t>
        </is>
      </c>
      <c r="D285" t="inlineStr">
        <is>
          <t>3</t>
        </is>
      </c>
      <c r="E285" t="inlineStr">
        <is>
          <t>---</t>
        </is>
      </c>
      <c r="F285" t="inlineStr">
        <is>
          <t>0</t>
        </is>
      </c>
      <c r="G285" t="inlineStr">
        <is>
          <t>---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---</t>
        </is>
      </c>
      <c r="L285" t="inlineStr">
        <is>
          <t>---</t>
        </is>
      </c>
      <c r="M285" t="inlineStr">
        <is>
          <t>---</t>
        </is>
      </c>
      <c r="N285" t="inlineStr">
        <is>
          <t>---</t>
        </is>
      </c>
      <c r="O285" t="inlineStr">
        <is>
          <t>---</t>
        </is>
      </c>
      <c r="P285" t="inlineStr">
        <is>
          <t>---</t>
        </is>
      </c>
      <c r="Q285" t="inlineStr">
        <is>
          <t>---</t>
        </is>
      </c>
      <c r="R285" t="inlineStr"/>
      <c r="S285" t="inlineStr"/>
      <c r="T285" t="inlineStr"/>
      <c r="U285" t="inlineStr"/>
      <c r="V285" t="inlineStr"/>
      <c r="W285" t="inlineStr"/>
      <c r="X285" t="inlineStr">
        <is>
          <t>CAP/CDSF/AJ1114R</t>
        </is>
      </c>
      <c r="Y285" t="inlineStr">
        <is>
          <t>CAP/CDSF/AJ1114R</t>
        </is>
      </c>
      <c r="Z285" t="inlineStr">
        <is>
          <t>2025-01-23 01:13:07</t>
        </is>
      </c>
      <c r="AA285" t="inlineStr">
        <is>
          <t>2025-01-23 01:12:51</t>
        </is>
      </c>
      <c r="AB285" t="inlineStr">
        <is>
          <t>1fleurgile</t>
        </is>
      </c>
      <c r="AC285" t="inlineStr">
        <is>
          <t>2025-01-23 01:13:09</t>
        </is>
      </c>
      <c r="AD285" s="1" t="inlineStr">
        <is>
          <t>https://www.commcarehq.org/a/caris-test/reports/form_data/324806b8-311f-4d03-8a40-076e27cbadf6/</t>
        </is>
      </c>
      <c r="AE285" t="inlineStr">
        <is>
          <t>---</t>
        </is>
      </c>
      <c r="AF285" t="inlineStr">
        <is>
          <t>3c5a623af057e23a32ae4000_16769</t>
        </is>
      </c>
      <c r="AG285" t="inlineStr">
        <is>
          <t>OK</t>
        </is>
      </c>
      <c r="AH285" t="inlineStr">
        <is>
          <t>2025-01-23 01:13:07</t>
        </is>
      </c>
      <c r="AI285" t="inlineStr">
        <is>
          <t>9cfdf7db54419d22491b2c964b5162b3</t>
        </is>
      </c>
      <c r="AJ285" t="inlineStr">
        <is>
          <t>2025-01-22</t>
        </is>
      </c>
      <c r="AK285" t="inlineStr">
        <is>
          <t>3</t>
        </is>
      </c>
      <c r="AL285" t="inlineStr">
        <is>
          <t>---</t>
        </is>
      </c>
      <c r="AM285" t="inlineStr">
        <is>
          <t>0</t>
        </is>
      </c>
      <c r="AN285" t="inlineStr">
        <is>
          <t>---</t>
        </is>
      </c>
      <c r="AO285" t="inlineStr">
        <is>
          <t>1</t>
        </is>
      </c>
      <c r="AP285" t="inlineStr">
        <is>
          <t>1</t>
        </is>
      </c>
      <c r="AQ285" t="inlineStr"/>
      <c r="AR285" t="inlineStr"/>
      <c r="AS285" t="inlineStr"/>
      <c r="AT285" t="inlineStr"/>
      <c r="AU285" t="inlineStr">
        <is>
          <t>---</t>
        </is>
      </c>
      <c r="AV285" t="inlineStr">
        <is>
          <t>---</t>
        </is>
      </c>
      <c r="AW285" t="inlineStr">
        <is>
          <t>---</t>
        </is>
      </c>
      <c r="AX285" t="inlineStr">
        <is>
          <t>---</t>
        </is>
      </c>
      <c r="AY285" t="inlineStr">
        <is>
          <t>---</t>
        </is>
      </c>
      <c r="AZ285" t="inlineStr">
        <is>
          <t>---</t>
        </is>
      </c>
      <c r="BA285" t="inlineStr">
        <is>
          <t>9cfdf7db54419d22491b2c964b5162b3</t>
        </is>
      </c>
      <c r="BB285" t="inlineStr">
        <is>
          <t>http://openrosa.org/formdesigner/0B48E039-1E80-49A7-AC24-732B6E788E39</t>
        </is>
      </c>
      <c r="BC285" t="inlineStr">
        <is>
          <t>Ration et autres visites</t>
        </is>
      </c>
      <c r="BD285" t="inlineStr">
        <is>
          <t>CommCare Android, version "2.54.1"(467561). App v15929. CommCare Version 2.54.1. Build 467561, built on: 2024-10-25</t>
        </is>
      </c>
      <c r="BE285" t="inlineStr">
        <is>
          <t>commcare_76b456dd-7d90-498a-a785-92f136625a61</t>
        </is>
      </c>
      <c r="BF285" t="inlineStr">
        <is>
          <t>19.7265735 -72.2201411 -29.15 8.85</t>
        </is>
      </c>
      <c r="BG285" t="inlineStr">
        <is>
          <t>f13d8149fc6d39ebe86af18272310ff9</t>
        </is>
      </c>
      <c r="BH285" t="inlineStr">
        <is>
          <t>30258f4a77704b55a9a2714350441cbb</t>
        </is>
      </c>
      <c r="BI285" t="inlineStr">
        <is>
          <t>15246</t>
        </is>
      </c>
      <c r="BJ285" t="inlineStr">
        <is>
          <t>XFormInstance</t>
        </is>
      </c>
      <c r="BK285" t="inlineStr">
        <is>
          <t>7333a860d92611efb8a2f7a39a18eb0c</t>
        </is>
      </c>
      <c r="BL285" t="b">
        <v>0</v>
      </c>
      <c r="BM285" t="inlineStr">
        <is>
          <t>---</t>
        </is>
      </c>
      <c r="BN285" t="inlineStr">
        <is>
          <t>200.113.238.45</t>
        </is>
      </c>
      <c r="BO285" t="inlineStr">
        <is>
          <t>Asline Joseph</t>
        </is>
      </c>
    </row>
    <row r="286">
      <c r="A286" t="inlineStr">
        <is>
          <t>284</t>
        </is>
      </c>
      <c r="B286" t="inlineStr">
        <is>
          <t>94c2378c-ba8e-45ef-9beb-1d8e6079bf50</t>
        </is>
      </c>
      <c r="C286" t="inlineStr">
        <is>
          <t>2025-01-14</t>
        </is>
      </c>
      <c r="D286" t="inlineStr">
        <is>
          <t>3</t>
        </is>
      </c>
      <c r="E286" t="inlineStr">
        <is>
          <t>---</t>
        </is>
      </c>
      <c r="F286" t="inlineStr">
        <is>
          <t>1</t>
        </is>
      </c>
      <c r="G286" t="inlineStr">
        <is>
          <t>---</t>
        </is>
      </c>
      <c r="H286" t="inlineStr">
        <is>
          <t>1</t>
        </is>
      </c>
      <c r="I286" t="inlineStr">
        <is>
          <t>1</t>
        </is>
      </c>
      <c r="J286" t="inlineStr">
        <is>
          <t>2</t>
        </is>
      </c>
      <c r="K286" t="inlineStr">
        <is>
          <t>---</t>
        </is>
      </c>
      <c r="L286" t="inlineStr">
        <is>
          <t>---</t>
        </is>
      </c>
      <c r="M286" t="inlineStr">
        <is>
          <t>---</t>
        </is>
      </c>
      <c r="N286" t="inlineStr">
        <is>
          <t>---</t>
        </is>
      </c>
      <c r="O286" t="inlineStr">
        <is>
          <t>---</t>
        </is>
      </c>
      <c r="P286" t="inlineStr">
        <is>
          <t>---</t>
        </is>
      </c>
      <c r="Q286" t="inlineStr">
        <is>
          <t>---</t>
        </is>
      </c>
      <c r="R286" t="inlineStr"/>
      <c r="S286" t="inlineStr"/>
      <c r="T286" t="inlineStr"/>
      <c r="U286" t="inlineStr"/>
      <c r="V286" t="inlineStr"/>
      <c r="W286" t="inlineStr"/>
      <c r="X286" t="inlineStr">
        <is>
          <t>PDP/CMEB/ST03929</t>
        </is>
      </c>
      <c r="Y286" t="inlineStr">
        <is>
          <t>PDP/CMEB/ST03929</t>
        </is>
      </c>
      <c r="Z286" t="inlineStr">
        <is>
          <t>2025-01-14 19:30:49</t>
        </is>
      </c>
      <c r="AA286" t="inlineStr">
        <is>
          <t>2025-01-14 19:30:24</t>
        </is>
      </c>
      <c r="AB286" t="inlineStr">
        <is>
          <t>5guerlande</t>
        </is>
      </c>
      <c r="AC286" t="inlineStr">
        <is>
          <t>2025-01-23 16:37:07</t>
        </is>
      </c>
      <c r="AD286" s="1" t="inlineStr">
        <is>
          <t>https://www.commcarehq.org/a/caris-test/reports/form_data/94c2378c-ba8e-45ef-9beb-1d8e6079bf50/</t>
        </is>
      </c>
      <c r="AE286" t="inlineStr">
        <is>
          <t>---</t>
        </is>
      </c>
      <c r="AF286" t="inlineStr">
        <is>
          <t>3c5a623af057e23a32ae4000_27088</t>
        </is>
      </c>
      <c r="AG286" t="inlineStr">
        <is>
          <t>OK</t>
        </is>
      </c>
      <c r="AH286" t="inlineStr">
        <is>
          <t>2025-01-14 19:30:49</t>
        </is>
      </c>
      <c r="AI286" t="inlineStr">
        <is>
          <t>1b52563f66be7b3d0843fa02f8f5a965</t>
        </is>
      </c>
      <c r="AJ286" t="inlineStr">
        <is>
          <t>2025-01-14</t>
        </is>
      </c>
      <c r="AK286" t="inlineStr">
        <is>
          <t>3</t>
        </is>
      </c>
      <c r="AL286" t="inlineStr">
        <is>
          <t>---</t>
        </is>
      </c>
      <c r="AM286" t="inlineStr">
        <is>
          <t>1</t>
        </is>
      </c>
      <c r="AN286" t="inlineStr">
        <is>
          <t>---</t>
        </is>
      </c>
      <c r="AO286" t="inlineStr">
        <is>
          <t>1</t>
        </is>
      </c>
      <c r="AP286" t="inlineStr">
        <is>
          <t>1</t>
        </is>
      </c>
      <c r="AQ286" t="inlineStr"/>
      <c r="AR286" t="inlineStr"/>
      <c r="AS286" t="inlineStr"/>
      <c r="AT286" t="inlineStr"/>
      <c r="AU286" t="inlineStr">
        <is>
          <t>---</t>
        </is>
      </c>
      <c r="AV286" t="inlineStr">
        <is>
          <t>---</t>
        </is>
      </c>
      <c r="AW286" t="inlineStr">
        <is>
          <t>---</t>
        </is>
      </c>
      <c r="AX286" t="inlineStr">
        <is>
          <t>---</t>
        </is>
      </c>
      <c r="AY286" t="inlineStr">
        <is>
          <t>---</t>
        </is>
      </c>
      <c r="AZ286" t="inlineStr">
        <is>
          <t>---</t>
        </is>
      </c>
      <c r="BA286" t="inlineStr">
        <is>
          <t>1b52563f66be7b3d0843fa02f8f5a965</t>
        </is>
      </c>
      <c r="BB286" t="inlineStr">
        <is>
          <t>http://openrosa.org/formdesigner/0B48E039-1E80-49A7-AC24-732B6E788E39</t>
        </is>
      </c>
      <c r="BC286" t="inlineStr">
        <is>
          <t>Ration et autres visites</t>
        </is>
      </c>
      <c r="BD286" t="inlineStr">
        <is>
          <t>CommCare Android, version "2.54.1"(467561). App v15929. CommCare Version 2.54.1. Build 467561, built on: 2024-10-25</t>
        </is>
      </c>
      <c r="BE286" t="inlineStr">
        <is>
          <t>commcare_8cc0a821-6123-47ba-bfc9-44547f89f64e</t>
        </is>
      </c>
      <c r="BF286" t="inlineStr">
        <is>
          <t>19.9491189 -72.8198721 -40.81 9.8</t>
        </is>
      </c>
      <c r="BG286" t="inlineStr">
        <is>
          <t>f13d8149fc6d39ebe86af18272310ff9</t>
        </is>
      </c>
      <c r="BH286" t="inlineStr">
        <is>
          <t>30258f4a77704b55a9a2714350441cbb</t>
        </is>
      </c>
      <c r="BI286" t="inlineStr">
        <is>
          <t>15246</t>
        </is>
      </c>
      <c r="BJ286" t="inlineStr">
        <is>
          <t>XFormInstance</t>
        </is>
      </c>
      <c r="BK286" t="inlineStr">
        <is>
          <t>934cc39ed80811ef9d00f399dbb46855</t>
        </is>
      </c>
      <c r="BL286" t="b">
        <v>0</v>
      </c>
      <c r="BM286" t="inlineStr">
        <is>
          <t>---</t>
        </is>
      </c>
      <c r="BN286" t="inlineStr">
        <is>
          <t>190.115.190.63</t>
        </is>
      </c>
      <c r="BO286" t="inlineStr">
        <is>
          <t>Minorgelie Tanis</t>
        </is>
      </c>
    </row>
    <row r="287">
      <c r="A287" t="inlineStr">
        <is>
          <t>285</t>
        </is>
      </c>
      <c r="B287" t="inlineStr">
        <is>
          <t>50c6f9aa-2df9-4952-a49b-e469569e30a6</t>
        </is>
      </c>
      <c r="C287" t="inlineStr">
        <is>
          <t>2025-01-14</t>
        </is>
      </c>
      <c r="D287" t="inlineStr">
        <is>
          <t>3</t>
        </is>
      </c>
      <c r="E287" t="inlineStr">
        <is>
          <t>---</t>
        </is>
      </c>
      <c r="F287" t="inlineStr">
        <is>
          <t>1</t>
        </is>
      </c>
      <c r="G287" t="inlineStr">
        <is>
          <t>---</t>
        </is>
      </c>
      <c r="H287" t="inlineStr">
        <is>
          <t>1</t>
        </is>
      </c>
      <c r="I287" t="inlineStr">
        <is>
          <t>1</t>
        </is>
      </c>
      <c r="J287" t="inlineStr">
        <is>
          <t>1</t>
        </is>
      </c>
      <c r="K287" t="inlineStr">
        <is>
          <t>---</t>
        </is>
      </c>
      <c r="L287" t="inlineStr">
        <is>
          <t>---</t>
        </is>
      </c>
      <c r="M287" t="inlineStr">
        <is>
          <t>---</t>
        </is>
      </c>
      <c r="N287" t="inlineStr">
        <is>
          <t>---</t>
        </is>
      </c>
      <c r="O287" t="inlineStr">
        <is>
          <t>---</t>
        </is>
      </c>
      <c r="P287" t="inlineStr">
        <is>
          <t>---</t>
        </is>
      </c>
      <c r="Q287" t="inlineStr">
        <is>
          <t>---</t>
        </is>
      </c>
      <c r="R287" t="inlineStr"/>
      <c r="S287" t="inlineStr">
        <is>
          <t>56.0</t>
        </is>
      </c>
      <c r="T287" t="inlineStr"/>
      <c r="U287" t="inlineStr"/>
      <c r="V287" t="inlineStr"/>
      <c r="W287" t="inlineStr"/>
      <c r="X287" t="inlineStr">
        <is>
          <t>PDP/CMEB/ST02589</t>
        </is>
      </c>
      <c r="Y287" t="inlineStr">
        <is>
          <t>PDP/CMEB/ST02589</t>
        </is>
      </c>
      <c r="Z287" t="inlineStr">
        <is>
          <t>2025-01-14 19:32:11</t>
        </is>
      </c>
      <c r="AA287" t="inlineStr">
        <is>
          <t>2025-01-14 19:31:55</t>
        </is>
      </c>
      <c r="AB287" t="inlineStr">
        <is>
          <t>5guerlande</t>
        </is>
      </c>
      <c r="AC287" t="inlineStr">
        <is>
          <t>2025-01-23 16:37:08</t>
        </is>
      </c>
      <c r="AD287" s="1" t="inlineStr">
        <is>
          <t>https://www.commcarehq.org/a/caris-test/reports/form_data/50c6f9aa-2df9-4952-a49b-e469569e30a6/</t>
        </is>
      </c>
      <c r="AE287" t="inlineStr">
        <is>
          <t>---</t>
        </is>
      </c>
      <c r="AF287" t="inlineStr">
        <is>
          <t>c035ca304dd2429599c7f6102e29651b</t>
        </is>
      </c>
      <c r="AG287" t="inlineStr">
        <is>
          <t>OK</t>
        </is>
      </c>
      <c r="AH287" t="inlineStr">
        <is>
          <t>2025-01-14 19:32:11</t>
        </is>
      </c>
      <c r="AI287" t="inlineStr">
        <is>
          <t>1b52563f66be7b3d0843fa02f8f5a965</t>
        </is>
      </c>
      <c r="AJ287" t="inlineStr">
        <is>
          <t>2025-01-14</t>
        </is>
      </c>
      <c r="AK287" t="inlineStr">
        <is>
          <t>3</t>
        </is>
      </c>
      <c r="AL287" t="inlineStr">
        <is>
          <t>---</t>
        </is>
      </c>
      <c r="AM287" t="inlineStr">
        <is>
          <t>1</t>
        </is>
      </c>
      <c r="AN287" t="inlineStr">
        <is>
          <t>---</t>
        </is>
      </c>
      <c r="AO287" t="inlineStr">
        <is>
          <t>1</t>
        </is>
      </c>
      <c r="AP287" t="inlineStr">
        <is>
          <t>1</t>
        </is>
      </c>
      <c r="AQ287" t="inlineStr"/>
      <c r="AR287" t="inlineStr">
        <is>
          <t>56</t>
        </is>
      </c>
      <c r="AS287" t="inlineStr"/>
      <c r="AT287" t="inlineStr"/>
      <c r="AU287" t="inlineStr">
        <is>
          <t>---</t>
        </is>
      </c>
      <c r="AV287" t="inlineStr">
        <is>
          <t>---</t>
        </is>
      </c>
      <c r="AW287" t="inlineStr">
        <is>
          <t>---</t>
        </is>
      </c>
      <c r="AX287" t="inlineStr">
        <is>
          <t>---</t>
        </is>
      </c>
      <c r="AY287" t="inlineStr">
        <is>
          <t>---</t>
        </is>
      </c>
      <c r="AZ287" t="inlineStr">
        <is>
          <t>---</t>
        </is>
      </c>
      <c r="BA287" t="inlineStr">
        <is>
          <t>1b52563f66be7b3d0843fa02f8f5a965</t>
        </is>
      </c>
      <c r="BB287" t="inlineStr">
        <is>
          <t>http://openrosa.org/formdesigner/0B48E039-1E80-49A7-AC24-732B6E788E39</t>
        </is>
      </c>
      <c r="BC287" t="inlineStr">
        <is>
          <t>Ration et autres visites</t>
        </is>
      </c>
      <c r="BD287" t="inlineStr">
        <is>
          <t>CommCare Android, version "2.54.1"(467561). App v15929. CommCare Version 2.54.1. Build 467561, built on: 2024-10-25</t>
        </is>
      </c>
      <c r="BE287" t="inlineStr">
        <is>
          <t>commcare_8cc0a821-6123-47ba-bfc9-44547f89f64e</t>
        </is>
      </c>
      <c r="BF287" t="inlineStr">
        <is>
          <t>19.9490153 -72.8197698 -40.81 8.97</t>
        </is>
      </c>
      <c r="BG287" t="inlineStr">
        <is>
          <t>f13d8149fc6d39ebe86af18272310ff9</t>
        </is>
      </c>
      <c r="BH287" t="inlineStr">
        <is>
          <t>30258f4a77704b55a9a2714350441cbb</t>
        </is>
      </c>
      <c r="BI287" t="inlineStr">
        <is>
          <t>15246</t>
        </is>
      </c>
      <c r="BJ287" t="inlineStr">
        <is>
          <t>XFormInstance</t>
        </is>
      </c>
      <c r="BK287" t="inlineStr">
        <is>
          <t>934cc39ed80811ef9d00f399dbb46855</t>
        </is>
      </c>
      <c r="BL287" t="b">
        <v>0</v>
      </c>
      <c r="BM287" t="inlineStr">
        <is>
          <t>---</t>
        </is>
      </c>
      <c r="BN287" t="inlineStr">
        <is>
          <t>190.115.190.63</t>
        </is>
      </c>
      <c r="BO287" t="inlineStr">
        <is>
          <t>Roselandie Celhomme (Belhomme)</t>
        </is>
      </c>
    </row>
    <row r="288">
      <c r="A288" t="inlineStr">
        <is>
          <t>286</t>
        </is>
      </c>
      <c r="B288" t="inlineStr">
        <is>
          <t>7b336ca9-9eca-49c5-ab21-b2ad851a648d</t>
        </is>
      </c>
      <c r="C288" t="inlineStr">
        <is>
          <t>2025-01-14</t>
        </is>
      </c>
      <c r="D288" t="inlineStr">
        <is>
          <t>3</t>
        </is>
      </c>
      <c r="E288" t="inlineStr">
        <is>
          <t>---</t>
        </is>
      </c>
      <c r="F288" t="inlineStr">
        <is>
          <t>1</t>
        </is>
      </c>
      <c r="G288" t="inlineStr">
        <is>
          <t>---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---</t>
        </is>
      </c>
      <c r="L288" t="inlineStr">
        <is>
          <t>---</t>
        </is>
      </c>
      <c r="M288" t="inlineStr">
        <is>
          <t>---</t>
        </is>
      </c>
      <c r="N288" t="inlineStr">
        <is>
          <t>---</t>
        </is>
      </c>
      <c r="O288" t="inlineStr">
        <is>
          <t>---</t>
        </is>
      </c>
      <c r="P288" t="inlineStr">
        <is>
          <t>---</t>
        </is>
      </c>
      <c r="Q288" t="inlineStr">
        <is>
          <t>---</t>
        </is>
      </c>
      <c r="R288" t="inlineStr"/>
      <c r="S288" t="inlineStr">
        <is>
          <t>56.0</t>
        </is>
      </c>
      <c r="T288" t="inlineStr"/>
      <c r="U288" t="inlineStr"/>
      <c r="V288" t="inlineStr"/>
      <c r="W288" t="inlineStr"/>
      <c r="X288" t="inlineStr">
        <is>
          <t>PDP/CMEB/ST00774</t>
        </is>
      </c>
      <c r="Y288" t="inlineStr">
        <is>
          <t>PDP/CMEB/ST00774</t>
        </is>
      </c>
      <c r="Z288" t="inlineStr">
        <is>
          <t>2025-01-14 19:35:08</t>
        </is>
      </c>
      <c r="AA288" t="inlineStr">
        <is>
          <t>2025-01-14 19:32:58</t>
        </is>
      </c>
      <c r="AB288" t="inlineStr">
        <is>
          <t>5guerlande</t>
        </is>
      </c>
      <c r="AC288" t="inlineStr">
        <is>
          <t>2025-01-23 16:37:09</t>
        </is>
      </c>
      <c r="AD288" s="1" t="inlineStr">
        <is>
          <t>https://www.commcarehq.org/a/caris-test/reports/form_data/7b336ca9-9eca-49c5-ab21-b2ad851a648d/</t>
        </is>
      </c>
      <c r="AE288" t="inlineStr">
        <is>
          <t>---</t>
        </is>
      </c>
      <c r="AF288" t="inlineStr">
        <is>
          <t>7b97aa4530634897af0a1c7848fc11b2</t>
        </is>
      </c>
      <c r="AG288" t="inlineStr">
        <is>
          <t>OK</t>
        </is>
      </c>
      <c r="AH288" t="inlineStr">
        <is>
          <t>2025-01-14 19:35:08</t>
        </is>
      </c>
      <c r="AI288" t="inlineStr">
        <is>
          <t>1b52563f66be7b3d0843fa02f8f5a965</t>
        </is>
      </c>
      <c r="AJ288" t="inlineStr">
        <is>
          <t>2025-01-14</t>
        </is>
      </c>
      <c r="AK288" t="inlineStr">
        <is>
          <t>3</t>
        </is>
      </c>
      <c r="AL288" t="inlineStr">
        <is>
          <t>---</t>
        </is>
      </c>
      <c r="AM288" t="inlineStr">
        <is>
          <t>1</t>
        </is>
      </c>
      <c r="AN288" t="inlineStr">
        <is>
          <t>---</t>
        </is>
      </c>
      <c r="AO288" t="inlineStr">
        <is>
          <t>1</t>
        </is>
      </c>
      <c r="AP288" t="inlineStr">
        <is>
          <t>1</t>
        </is>
      </c>
      <c r="AQ288" t="inlineStr"/>
      <c r="AR288" t="inlineStr">
        <is>
          <t>56</t>
        </is>
      </c>
      <c r="AS288" t="inlineStr"/>
      <c r="AT288" t="inlineStr"/>
      <c r="AU288" t="inlineStr">
        <is>
          <t>---</t>
        </is>
      </c>
      <c r="AV288" t="inlineStr">
        <is>
          <t>---</t>
        </is>
      </c>
      <c r="AW288" t="inlineStr">
        <is>
          <t>---</t>
        </is>
      </c>
      <c r="AX288" t="inlineStr">
        <is>
          <t>---</t>
        </is>
      </c>
      <c r="AY288" t="inlineStr">
        <is>
          <t>---</t>
        </is>
      </c>
      <c r="AZ288" t="inlineStr">
        <is>
          <t>---</t>
        </is>
      </c>
      <c r="BA288" t="inlineStr">
        <is>
          <t>1b52563f66be7b3d0843fa02f8f5a965</t>
        </is>
      </c>
      <c r="BB288" t="inlineStr">
        <is>
          <t>http://openrosa.org/formdesigner/0B48E039-1E80-49A7-AC24-732B6E788E39</t>
        </is>
      </c>
      <c r="BC288" t="inlineStr">
        <is>
          <t>Ration et autres visites</t>
        </is>
      </c>
      <c r="BD288" t="inlineStr">
        <is>
          <t>CommCare Android, version "2.54.1"(467561). App v15929. CommCare Version 2.54.1. Build 467561, built on: 2024-10-25</t>
        </is>
      </c>
      <c r="BE288" t="inlineStr">
        <is>
          <t>commcare_8cc0a821-6123-47ba-bfc9-44547f89f64e</t>
        </is>
      </c>
      <c r="BF288" t="inlineStr">
        <is>
          <t>19.9492093 -72.8197882 -40.71 7.6</t>
        </is>
      </c>
      <c r="BG288" t="inlineStr">
        <is>
          <t>f13d8149fc6d39ebe86af18272310ff9</t>
        </is>
      </c>
      <c r="BH288" t="inlineStr">
        <is>
          <t>30258f4a77704b55a9a2714350441cbb</t>
        </is>
      </c>
      <c r="BI288" t="inlineStr">
        <is>
          <t>15246</t>
        </is>
      </c>
      <c r="BJ288" t="inlineStr">
        <is>
          <t>XFormInstance</t>
        </is>
      </c>
      <c r="BK288" t="inlineStr">
        <is>
          <t>934cc39ed80811ef9d00f399dbb46855</t>
        </is>
      </c>
      <c r="BL288" t="b">
        <v>0</v>
      </c>
      <c r="BM288" t="inlineStr">
        <is>
          <t>---</t>
        </is>
      </c>
      <c r="BN288" t="inlineStr">
        <is>
          <t>190.115.190.63</t>
        </is>
      </c>
      <c r="BO288" t="inlineStr">
        <is>
          <t>Gerson Joseph</t>
        </is>
      </c>
    </row>
    <row r="289">
      <c r="A289" t="inlineStr">
        <is>
          <t>287</t>
        </is>
      </c>
      <c r="B289" t="inlineStr">
        <is>
          <t>f641f8cf-7e60-4a75-9857-7dd141f1a70e</t>
        </is>
      </c>
      <c r="C289" t="inlineStr">
        <is>
          <t>2025-01-14</t>
        </is>
      </c>
      <c r="D289" t="inlineStr">
        <is>
          <t>3</t>
        </is>
      </c>
      <c r="E289" t="inlineStr">
        <is>
          <t>---</t>
        </is>
      </c>
      <c r="F289" t="inlineStr">
        <is>
          <t>1</t>
        </is>
      </c>
      <c r="G289" t="inlineStr">
        <is>
          <t>---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---</t>
        </is>
      </c>
      <c r="L289" t="inlineStr">
        <is>
          <t>---</t>
        </is>
      </c>
      <c r="M289" t="inlineStr">
        <is>
          <t>---</t>
        </is>
      </c>
      <c r="N289" t="inlineStr">
        <is>
          <t>---</t>
        </is>
      </c>
      <c r="O289" t="inlineStr">
        <is>
          <t>---</t>
        </is>
      </c>
      <c r="P289" t="inlineStr">
        <is>
          <t>---</t>
        </is>
      </c>
      <c r="Q289" t="inlineStr">
        <is>
          <t>---</t>
        </is>
      </c>
      <c r="R289" t="inlineStr"/>
      <c r="S289" t="inlineStr">
        <is>
          <t>48.0</t>
        </is>
      </c>
      <c r="T289" t="inlineStr"/>
      <c r="U289" t="inlineStr"/>
      <c r="V289" t="inlineStr"/>
      <c r="W289" t="inlineStr"/>
      <c r="X289" t="inlineStr">
        <is>
          <t>PDP/CMEB/ST03708</t>
        </is>
      </c>
      <c r="Y289" t="inlineStr">
        <is>
          <t>PDP/CMEB/ST03708</t>
        </is>
      </c>
      <c r="Z289" t="inlineStr">
        <is>
          <t>2025-01-14 19:39:01</t>
        </is>
      </c>
      <c r="AA289" t="inlineStr">
        <is>
          <t>2025-01-14 19:35:48</t>
        </is>
      </c>
      <c r="AB289" t="inlineStr">
        <is>
          <t>5guerlande</t>
        </is>
      </c>
      <c r="AC289" t="inlineStr">
        <is>
          <t>2025-01-23 16:37:09</t>
        </is>
      </c>
      <c r="AD289" s="1" t="inlineStr">
        <is>
          <t>https://www.commcarehq.org/a/caris-test/reports/form_data/f641f8cf-7e60-4a75-9857-7dd141f1a70e/</t>
        </is>
      </c>
      <c r="AE289" t="inlineStr">
        <is>
          <t>---</t>
        </is>
      </c>
      <c r="AF289" t="inlineStr">
        <is>
          <t>3c5a623af057e23a32ae4000_17602</t>
        </is>
      </c>
      <c r="AG289" t="inlineStr">
        <is>
          <t>OK</t>
        </is>
      </c>
      <c r="AH289" t="inlineStr">
        <is>
          <t>2025-01-14 19:39:01</t>
        </is>
      </c>
      <c r="AI289" t="inlineStr">
        <is>
          <t>1b52563f66be7b3d0843fa02f8f5a965</t>
        </is>
      </c>
      <c r="AJ289" t="inlineStr">
        <is>
          <t>2025-01-14</t>
        </is>
      </c>
      <c r="AK289" t="inlineStr">
        <is>
          <t>3</t>
        </is>
      </c>
      <c r="AL289" t="inlineStr">
        <is>
          <t>---</t>
        </is>
      </c>
      <c r="AM289" t="inlineStr">
        <is>
          <t>1</t>
        </is>
      </c>
      <c r="AN289" t="inlineStr">
        <is>
          <t>---</t>
        </is>
      </c>
      <c r="AO289" t="inlineStr">
        <is>
          <t>1</t>
        </is>
      </c>
      <c r="AP289" t="inlineStr">
        <is>
          <t>1</t>
        </is>
      </c>
      <c r="AQ289" t="inlineStr"/>
      <c r="AR289" t="inlineStr">
        <is>
          <t>48</t>
        </is>
      </c>
      <c r="AS289" t="inlineStr"/>
      <c r="AT289" t="inlineStr"/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inlineStr">
        <is>
          <t>---</t>
        </is>
      </c>
      <c r="BA289" t="inlineStr">
        <is>
          <t>1b52563f66be7b3d0843fa02f8f5a965</t>
        </is>
      </c>
      <c r="BB289" t="inlineStr">
        <is>
          <t>http://openrosa.org/formdesigner/0B48E039-1E80-49A7-AC24-732B6E788E39</t>
        </is>
      </c>
      <c r="BC289" t="inlineStr">
        <is>
          <t>Ration et autres visites</t>
        </is>
      </c>
      <c r="BD289" t="inlineStr">
        <is>
          <t>CommCare Android, version "2.54.1"(467561). App v15929. CommCare Version 2.54.1. Build 467561, built on: 2024-10-25</t>
        </is>
      </c>
      <c r="BE289" t="inlineStr">
        <is>
          <t>commcare_8cc0a821-6123-47ba-bfc9-44547f89f64e</t>
        </is>
      </c>
      <c r="BF289" t="inlineStr">
        <is>
          <t>19.9490272 -72.8196798 -40.6 9.98</t>
        </is>
      </c>
      <c r="BG289" t="inlineStr">
        <is>
          <t>f13d8149fc6d39ebe86af18272310ff9</t>
        </is>
      </c>
      <c r="BH289" t="inlineStr">
        <is>
          <t>30258f4a77704b55a9a2714350441cbb</t>
        </is>
      </c>
      <c r="BI289" t="inlineStr">
        <is>
          <t>15246</t>
        </is>
      </c>
      <c r="BJ289" t="inlineStr">
        <is>
          <t>XFormInstance</t>
        </is>
      </c>
      <c r="BK289" t="inlineStr">
        <is>
          <t>934cc39ed80811ef9d00f399dbb46855</t>
        </is>
      </c>
      <c r="BL289" t="b">
        <v>0</v>
      </c>
      <c r="BM289" t="inlineStr">
        <is>
          <t>---</t>
        </is>
      </c>
      <c r="BN289" t="inlineStr">
        <is>
          <t>190.115.190.63</t>
        </is>
      </c>
      <c r="BO289" t="inlineStr">
        <is>
          <t>Wilda Gaudin</t>
        </is>
      </c>
    </row>
    <row r="290">
      <c r="A290" t="inlineStr">
        <is>
          <t>288</t>
        </is>
      </c>
      <c r="B290" t="inlineStr">
        <is>
          <t>dfe51832-1c10-4b99-954b-7f09ee78204a</t>
        </is>
      </c>
      <c r="C290" t="inlineStr">
        <is>
          <t>2025-01-14</t>
        </is>
      </c>
      <c r="D290" t="inlineStr">
        <is>
          <t>3</t>
        </is>
      </c>
      <c r="E290" t="inlineStr">
        <is>
          <t>---</t>
        </is>
      </c>
      <c r="F290" t="inlineStr">
        <is>
          <t>1</t>
        </is>
      </c>
      <c r="G290" t="inlineStr">
        <is>
          <t>---</t>
        </is>
      </c>
      <c r="H290" t="inlineStr">
        <is>
          <t>1</t>
        </is>
      </c>
      <c r="I290" t="inlineStr">
        <is>
          <t>1</t>
        </is>
      </c>
      <c r="J290" t="inlineStr">
        <is>
          <t>1</t>
        </is>
      </c>
      <c r="K290" t="inlineStr">
        <is>
          <t>---</t>
        </is>
      </c>
      <c r="L290" t="inlineStr">
        <is>
          <t>---</t>
        </is>
      </c>
      <c r="M290" t="inlineStr">
        <is>
          <t>---</t>
        </is>
      </c>
      <c r="N290" t="inlineStr">
        <is>
          <t>---</t>
        </is>
      </c>
      <c r="O290" t="inlineStr">
        <is>
          <t>---</t>
        </is>
      </c>
      <c r="P290" t="inlineStr">
        <is>
          <t>---</t>
        </is>
      </c>
      <c r="Q290" t="inlineStr">
        <is>
          <t>---</t>
        </is>
      </c>
      <c r="R290" t="inlineStr"/>
      <c r="S290" t="inlineStr">
        <is>
          <t>70.0</t>
        </is>
      </c>
      <c r="T290" t="inlineStr"/>
      <c r="U290" t="inlineStr"/>
      <c r="V290" t="inlineStr"/>
      <c r="W290" t="inlineStr"/>
      <c r="X290" t="inlineStr">
        <is>
          <t>PDP/CMEB/ST04358</t>
        </is>
      </c>
      <c r="Y290" t="inlineStr">
        <is>
          <t>PDP/CMEB/ST04358</t>
        </is>
      </c>
      <c r="Z290" t="inlineStr">
        <is>
          <t>2025-01-14 19:43:44</t>
        </is>
      </c>
      <c r="AA290" t="inlineStr">
        <is>
          <t>2025-01-14 19:43:25</t>
        </is>
      </c>
      <c r="AB290" t="inlineStr">
        <is>
          <t>5guerlande</t>
        </is>
      </c>
      <c r="AC290" t="inlineStr">
        <is>
          <t>2025-01-23 16:37:10</t>
        </is>
      </c>
      <c r="AD290" s="1" t="inlineStr">
        <is>
          <t>https://www.commcarehq.org/a/caris-test/reports/form_data/dfe51832-1c10-4b99-954b-7f09ee78204a/</t>
        </is>
      </c>
      <c r="AE290" t="inlineStr">
        <is>
          <t>---</t>
        </is>
      </c>
      <c r="AF290" t="inlineStr">
        <is>
          <t>3c5a623af057e23a32ae4000_41116</t>
        </is>
      </c>
      <c r="AG290" t="inlineStr">
        <is>
          <t>OK</t>
        </is>
      </c>
      <c r="AH290" t="inlineStr">
        <is>
          <t>2025-01-14 19:43:44</t>
        </is>
      </c>
      <c r="AI290" t="inlineStr">
        <is>
          <t>1b52563f66be7b3d0843fa02f8f5a965</t>
        </is>
      </c>
      <c r="AJ290" t="inlineStr">
        <is>
          <t>2025-01-14</t>
        </is>
      </c>
      <c r="AK290" t="inlineStr">
        <is>
          <t>3</t>
        </is>
      </c>
      <c r="AL290" t="inlineStr">
        <is>
          <t>---</t>
        </is>
      </c>
      <c r="AM290" t="inlineStr">
        <is>
          <t>1</t>
        </is>
      </c>
      <c r="AN290" t="inlineStr">
        <is>
          <t>---</t>
        </is>
      </c>
      <c r="AO290" t="inlineStr">
        <is>
          <t>1</t>
        </is>
      </c>
      <c r="AP290" t="inlineStr">
        <is>
          <t>1</t>
        </is>
      </c>
      <c r="AQ290" t="inlineStr"/>
      <c r="AR290" t="inlineStr">
        <is>
          <t>70</t>
        </is>
      </c>
      <c r="AS290" t="inlineStr"/>
      <c r="AT290" t="inlineStr"/>
      <c r="AU290" t="inlineStr">
        <is>
          <t>---</t>
        </is>
      </c>
      <c r="AV290" t="inlineStr">
        <is>
          <t>---</t>
        </is>
      </c>
      <c r="AW290" t="inlineStr">
        <is>
          <t>---</t>
        </is>
      </c>
      <c r="AX290" t="inlineStr">
        <is>
          <t>---</t>
        </is>
      </c>
      <c r="AY290" t="inlineStr">
        <is>
          <t>---</t>
        </is>
      </c>
      <c r="AZ290" t="inlineStr">
        <is>
          <t>---</t>
        </is>
      </c>
      <c r="BA290" t="inlineStr">
        <is>
          <t>1b52563f66be7b3d0843fa02f8f5a965</t>
        </is>
      </c>
      <c r="BB290" t="inlineStr">
        <is>
          <t>http://openrosa.org/formdesigner/0B48E039-1E80-49A7-AC24-732B6E788E39</t>
        </is>
      </c>
      <c r="BC290" t="inlineStr">
        <is>
          <t>Ration et autres visites</t>
        </is>
      </c>
      <c r="BD290" t="inlineStr">
        <is>
          <t>CommCare Android, version "2.54.1"(467561). App v15929. CommCare Version 2.54.1. Build 467561, built on: 2024-10-25</t>
        </is>
      </c>
      <c r="BE290" t="inlineStr">
        <is>
          <t>commcare_8cc0a821-6123-47ba-bfc9-44547f89f64e</t>
        </is>
      </c>
      <c r="BF290" t="inlineStr">
        <is>
          <t>19.9490578 -72.8197195 -42.91 9.91</t>
        </is>
      </c>
      <c r="BG290" t="inlineStr">
        <is>
          <t>f13d8149fc6d39ebe86af18272310ff9</t>
        </is>
      </c>
      <c r="BH290" t="inlineStr">
        <is>
          <t>30258f4a77704b55a9a2714350441cbb</t>
        </is>
      </c>
      <c r="BI290" t="inlineStr">
        <is>
          <t>15246</t>
        </is>
      </c>
      <c r="BJ290" t="inlineStr">
        <is>
          <t>XFormInstance</t>
        </is>
      </c>
      <c r="BK290" t="inlineStr">
        <is>
          <t>934cc39ed80811ef9d00f399dbb46855</t>
        </is>
      </c>
      <c r="BL290" t="b">
        <v>0</v>
      </c>
      <c r="BM290" t="inlineStr">
        <is>
          <t>---</t>
        </is>
      </c>
      <c r="BN290" t="inlineStr">
        <is>
          <t>190.115.190.63</t>
        </is>
      </c>
      <c r="BO290" t="inlineStr">
        <is>
          <t>Ruth Shamma Ilsaint</t>
        </is>
      </c>
    </row>
    <row r="291">
      <c r="A291" t="inlineStr">
        <is>
          <t>289</t>
        </is>
      </c>
      <c r="B291" t="inlineStr">
        <is>
          <t>9c5112ea-c582-43f7-abab-26a43d36bafd</t>
        </is>
      </c>
      <c r="C291" t="inlineStr">
        <is>
          <t>2025-01-14</t>
        </is>
      </c>
      <c r="D291" t="inlineStr">
        <is>
          <t>3</t>
        </is>
      </c>
      <c r="E291" t="inlineStr">
        <is>
          <t>---</t>
        </is>
      </c>
      <c r="F291" t="inlineStr">
        <is>
          <t>1</t>
        </is>
      </c>
      <c r="G291" t="inlineStr">
        <is>
          <t>---</t>
        </is>
      </c>
      <c r="H291" t="inlineStr">
        <is>
          <t>1</t>
        </is>
      </c>
      <c r="I291" t="inlineStr">
        <is>
          <t>1</t>
        </is>
      </c>
      <c r="J291" t="inlineStr">
        <is>
          <t>4</t>
        </is>
      </c>
      <c r="K291" t="inlineStr">
        <is>
          <t>---</t>
        </is>
      </c>
      <c r="L291" t="inlineStr">
        <is>
          <t>---</t>
        </is>
      </c>
      <c r="M291" t="inlineStr">
        <is>
          <t>---</t>
        </is>
      </c>
      <c r="N291" t="inlineStr">
        <is>
          <t>---</t>
        </is>
      </c>
      <c r="O291" t="inlineStr">
        <is>
          <t>---</t>
        </is>
      </c>
      <c r="P291" t="inlineStr">
        <is>
          <t>---</t>
        </is>
      </c>
      <c r="Q291" t="inlineStr">
        <is>
          <t>---</t>
        </is>
      </c>
      <c r="R291" t="inlineStr"/>
      <c r="S291" t="inlineStr">
        <is>
          <t>57.0</t>
        </is>
      </c>
      <c r="T291" t="inlineStr"/>
      <c r="U291" t="inlineStr"/>
      <c r="V291" t="inlineStr"/>
      <c r="W291" t="inlineStr"/>
      <c r="X291" t="inlineStr">
        <is>
          <t>PDP/CMEB/ST00905</t>
        </is>
      </c>
      <c r="Y291" t="inlineStr">
        <is>
          <t>PDP/CMEB/ST00905</t>
        </is>
      </c>
      <c r="Z291" t="inlineStr">
        <is>
          <t>2025-01-14 19:48:12</t>
        </is>
      </c>
      <c r="AA291" t="inlineStr">
        <is>
          <t>2025-01-14 19:47:49</t>
        </is>
      </c>
      <c r="AB291" t="inlineStr">
        <is>
          <t>5guerlande</t>
        </is>
      </c>
      <c r="AC291" t="inlineStr">
        <is>
          <t>2025-01-23 16:37:11</t>
        </is>
      </c>
      <c r="AD291" s="1" t="inlineStr">
        <is>
          <t>https://www.commcarehq.org/a/caris-test/reports/form_data/9c5112ea-c582-43f7-abab-26a43d36bafd/</t>
        </is>
      </c>
      <c r="AE291" t="inlineStr">
        <is>
          <t>---</t>
        </is>
      </c>
      <c r="AF291" t="inlineStr">
        <is>
          <t>37d035d8f42d4ca6b834469023122d16</t>
        </is>
      </c>
      <c r="AG291" t="inlineStr">
        <is>
          <t>OK</t>
        </is>
      </c>
      <c r="AH291" t="inlineStr">
        <is>
          <t>2025-01-14 19:48:12</t>
        </is>
      </c>
      <c r="AI291" t="inlineStr">
        <is>
          <t>1b52563f66be7b3d0843fa02f8f5a965</t>
        </is>
      </c>
      <c r="AJ291" t="inlineStr">
        <is>
          <t>2025-01-14</t>
        </is>
      </c>
      <c r="AK291" t="inlineStr">
        <is>
          <t>3</t>
        </is>
      </c>
      <c r="AL291" t="inlineStr">
        <is>
          <t>---</t>
        </is>
      </c>
      <c r="AM291" t="inlineStr">
        <is>
          <t>1</t>
        </is>
      </c>
      <c r="AN291" t="inlineStr">
        <is>
          <t>---</t>
        </is>
      </c>
      <c r="AO291" t="inlineStr">
        <is>
          <t>1</t>
        </is>
      </c>
      <c r="AP291" t="inlineStr">
        <is>
          <t>1</t>
        </is>
      </c>
      <c r="AQ291" t="inlineStr"/>
      <c r="AR291" t="inlineStr">
        <is>
          <t>57</t>
        </is>
      </c>
      <c r="AS291" t="inlineStr"/>
      <c r="AT291" t="inlineStr"/>
      <c r="AU291" t="inlineStr">
        <is>
          <t>---</t>
        </is>
      </c>
      <c r="AV291" t="inlineStr">
        <is>
          <t>---</t>
        </is>
      </c>
      <c r="AW291" t="inlineStr">
        <is>
          <t>---</t>
        </is>
      </c>
      <c r="AX291" t="inlineStr">
        <is>
          <t>---</t>
        </is>
      </c>
      <c r="AY291" t="inlineStr">
        <is>
          <t>---</t>
        </is>
      </c>
      <c r="AZ291" t="inlineStr">
        <is>
          <t>---</t>
        </is>
      </c>
      <c r="BA291" t="inlineStr">
        <is>
          <t>1b52563f66be7b3d0843fa02f8f5a965</t>
        </is>
      </c>
      <c r="BB291" t="inlineStr">
        <is>
          <t>http://openrosa.org/formdesigner/0B48E039-1E80-49A7-AC24-732B6E788E39</t>
        </is>
      </c>
      <c r="BC291" t="inlineStr">
        <is>
          <t>Ration et autres visites</t>
        </is>
      </c>
      <c r="BD291" t="inlineStr">
        <is>
          <t>CommCare Android, version "2.54.1"(467561). App v15929. CommCare Version 2.54.1. Build 467561, built on: 2024-10-25</t>
        </is>
      </c>
      <c r="BE291" t="inlineStr">
        <is>
          <t>commcare_8cc0a821-6123-47ba-bfc9-44547f89f64e</t>
        </is>
      </c>
      <c r="BF291" t="inlineStr">
        <is>
          <t>19.9491217 -72.819795 -43.7 7.0</t>
        </is>
      </c>
      <c r="BG291" t="inlineStr">
        <is>
          <t>f13d8149fc6d39ebe86af18272310ff9</t>
        </is>
      </c>
      <c r="BH291" t="inlineStr">
        <is>
          <t>30258f4a77704b55a9a2714350441cbb</t>
        </is>
      </c>
      <c r="BI291" t="inlineStr">
        <is>
          <t>15246</t>
        </is>
      </c>
      <c r="BJ291" t="inlineStr">
        <is>
          <t>XFormInstance</t>
        </is>
      </c>
      <c r="BK291" t="inlineStr">
        <is>
          <t>934cc39ed80811ef9d00f399dbb46855</t>
        </is>
      </c>
      <c r="BL291" t="b">
        <v>0</v>
      </c>
      <c r="BM291" t="inlineStr">
        <is>
          <t>---</t>
        </is>
      </c>
      <c r="BN291" t="inlineStr">
        <is>
          <t>190.115.190.63</t>
        </is>
      </c>
      <c r="BO291" t="inlineStr">
        <is>
          <t>Guirlenka Solivert</t>
        </is>
      </c>
    </row>
    <row r="292">
      <c r="A292" t="inlineStr">
        <is>
          <t>290</t>
        </is>
      </c>
      <c r="B292" t="inlineStr">
        <is>
          <t>41e3dc8e-0e21-4bf1-945f-5e7d2ea3c24b</t>
        </is>
      </c>
      <c r="C292" t="inlineStr">
        <is>
          <t>2025-01-15</t>
        </is>
      </c>
      <c r="D292" t="inlineStr">
        <is>
          <t>3</t>
        </is>
      </c>
      <c r="E292" t="inlineStr">
        <is>
          <t>---</t>
        </is>
      </c>
      <c r="F292" t="inlineStr">
        <is>
          <t>1</t>
        </is>
      </c>
      <c r="G292" t="inlineStr">
        <is>
          <t>---</t>
        </is>
      </c>
      <c r="H292" t="inlineStr">
        <is>
          <t>1</t>
        </is>
      </c>
      <c r="I292" t="inlineStr">
        <is>
          <t>1</t>
        </is>
      </c>
      <c r="J292" t="inlineStr">
        <is>
          <t>1</t>
        </is>
      </c>
      <c r="K292" t="inlineStr">
        <is>
          <t>---</t>
        </is>
      </c>
      <c r="L292" t="inlineStr">
        <is>
          <t>---</t>
        </is>
      </c>
      <c r="M292" t="inlineStr">
        <is>
          <t>---</t>
        </is>
      </c>
      <c r="N292" t="inlineStr">
        <is>
          <t>---</t>
        </is>
      </c>
      <c r="O292" t="inlineStr">
        <is>
          <t>---</t>
        </is>
      </c>
      <c r="P292" t="inlineStr">
        <is>
          <t>---</t>
        </is>
      </c>
      <c r="Q292" t="inlineStr">
        <is>
          <t>---</t>
        </is>
      </c>
      <c r="R292" t="inlineStr"/>
      <c r="S292" t="inlineStr">
        <is>
          <t>54.0</t>
        </is>
      </c>
      <c r="T292" t="inlineStr"/>
      <c r="U292" t="inlineStr"/>
      <c r="V292" t="inlineStr"/>
      <c r="W292" t="inlineStr"/>
      <c r="X292" t="inlineStr">
        <is>
          <t>PDP/CMEB/ST01946</t>
        </is>
      </c>
      <c r="Y292" t="inlineStr">
        <is>
          <t>PDP/CMEB/ST01946</t>
        </is>
      </c>
      <c r="Z292" t="inlineStr">
        <is>
          <t>2025-01-15 19:49:33</t>
        </is>
      </c>
      <c r="AA292" t="inlineStr">
        <is>
          <t>2025-01-15 19:49:18</t>
        </is>
      </c>
      <c r="AB292" t="inlineStr">
        <is>
          <t>5guerlande</t>
        </is>
      </c>
      <c r="AC292" t="inlineStr">
        <is>
          <t>2025-01-23 16:37:11</t>
        </is>
      </c>
      <c r="AD292" s="1" t="inlineStr">
        <is>
          <t>https://www.commcarehq.org/a/caris-test/reports/form_data/41e3dc8e-0e21-4bf1-945f-5e7d2ea3c24b/</t>
        </is>
      </c>
      <c r="AE292" t="inlineStr">
        <is>
          <t>---</t>
        </is>
      </c>
      <c r="AF292" t="inlineStr">
        <is>
          <t>13d33dd5787f44c3a8597cebb5db3cc5</t>
        </is>
      </c>
      <c r="AG292" t="inlineStr">
        <is>
          <t>OK</t>
        </is>
      </c>
      <c r="AH292" t="inlineStr">
        <is>
          <t>2025-01-15 19:49:33</t>
        </is>
      </c>
      <c r="AI292" t="inlineStr">
        <is>
          <t>1b52563f66be7b3d0843fa02f8f5a965</t>
        </is>
      </c>
      <c r="AJ292" t="inlineStr">
        <is>
          <t>2025-01-15</t>
        </is>
      </c>
      <c r="AK292" t="inlineStr">
        <is>
          <t>3</t>
        </is>
      </c>
      <c r="AL292" t="inlineStr">
        <is>
          <t>---</t>
        </is>
      </c>
      <c r="AM292" t="inlineStr">
        <is>
          <t>1</t>
        </is>
      </c>
      <c r="AN292" t="inlineStr">
        <is>
          <t>---</t>
        </is>
      </c>
      <c r="AO292" t="inlineStr">
        <is>
          <t>1</t>
        </is>
      </c>
      <c r="AP292" t="inlineStr">
        <is>
          <t>1</t>
        </is>
      </c>
      <c r="AQ292" t="inlineStr"/>
      <c r="AR292" t="inlineStr">
        <is>
          <t>54</t>
        </is>
      </c>
      <c r="AS292" t="inlineStr"/>
      <c r="AT292" t="inlineStr"/>
      <c r="AU292" t="inlineStr">
        <is>
          <t>---</t>
        </is>
      </c>
      <c r="AV292" t="inlineStr">
        <is>
          <t>---</t>
        </is>
      </c>
      <c r="AW292" t="inlineStr">
        <is>
          <t>---</t>
        </is>
      </c>
      <c r="AX292" t="inlineStr">
        <is>
          <t>---</t>
        </is>
      </c>
      <c r="AY292" t="inlineStr">
        <is>
          <t>---</t>
        </is>
      </c>
      <c r="AZ292" t="inlineStr">
        <is>
          <t>---</t>
        </is>
      </c>
      <c r="BA292" t="inlineStr">
        <is>
          <t>1b52563f66be7b3d0843fa02f8f5a965</t>
        </is>
      </c>
      <c r="BB292" t="inlineStr">
        <is>
          <t>http://openrosa.org/formdesigner/0B48E039-1E80-49A7-AC24-732B6E788E39</t>
        </is>
      </c>
      <c r="BC292" t="inlineStr">
        <is>
          <t>Ration et autres visites</t>
        </is>
      </c>
      <c r="BD292" t="inlineStr">
        <is>
          <t>CommCare Android, version "2.54.1"(467561). App v15929. CommCare Version 2.54.1. Build 467561, built on: 2024-10-25</t>
        </is>
      </c>
      <c r="BE292" t="inlineStr">
        <is>
          <t>commcare_8cc0a821-6123-47ba-bfc9-44547f89f64e</t>
        </is>
      </c>
      <c r="BF292" t="inlineStr">
        <is>
          <t>19.9491767 -72.8195883 -43.0 9.4</t>
        </is>
      </c>
      <c r="BG292" t="inlineStr">
        <is>
          <t>f13d8149fc6d39ebe86af18272310ff9</t>
        </is>
      </c>
      <c r="BH292" t="inlineStr">
        <is>
          <t>30258f4a77704b55a9a2714350441cbb</t>
        </is>
      </c>
      <c r="BI292" t="inlineStr">
        <is>
          <t>15246</t>
        </is>
      </c>
      <c r="BJ292" t="inlineStr">
        <is>
          <t>XFormInstance</t>
        </is>
      </c>
      <c r="BK292" t="inlineStr">
        <is>
          <t>934cc39ed80811ef9d00f399dbb46855</t>
        </is>
      </c>
      <c r="BL292" t="b">
        <v>0</v>
      </c>
      <c r="BM292" t="inlineStr">
        <is>
          <t>---</t>
        </is>
      </c>
      <c r="BN292" t="inlineStr">
        <is>
          <t>190.115.190.63</t>
        </is>
      </c>
      <c r="BO292" t="inlineStr">
        <is>
          <t>Love Naika Fleurimé</t>
        </is>
      </c>
    </row>
    <row r="293">
      <c r="A293" t="inlineStr">
        <is>
          <t>291</t>
        </is>
      </c>
      <c r="B293" t="inlineStr">
        <is>
          <t>deb723eb-e04d-40ef-95e7-9e9fb1475360</t>
        </is>
      </c>
      <c r="C293" t="inlineStr">
        <is>
          <t>2025-01-22</t>
        </is>
      </c>
      <c r="D293" t="inlineStr">
        <is>
          <t>4</t>
        </is>
      </c>
      <c r="E293" t="inlineStr">
        <is>
          <t>bonbon</t>
        </is>
      </c>
      <c r="F293" t="inlineStr">
        <is>
          <t>1</t>
        </is>
      </c>
      <c r="G293" t="inlineStr">
        <is>
          <t>bonbon</t>
        </is>
      </c>
      <c r="H293" t="inlineStr">
        <is>
          <t>1</t>
        </is>
      </c>
      <c r="I293" t="inlineStr">
        <is>
          <t>1</t>
        </is>
      </c>
      <c r="J293" t="inlineStr"/>
      <c r="K293" t="inlineStr">
        <is>
          <t>---</t>
        </is>
      </c>
      <c r="L293" t="inlineStr">
        <is>
          <t>---</t>
        </is>
      </c>
      <c r="M293" t="inlineStr">
        <is>
          <t>---</t>
        </is>
      </c>
      <c r="N293" t="inlineStr">
        <is>
          <t>---</t>
        </is>
      </c>
      <c r="O293" t="inlineStr">
        <is>
          <t>---</t>
        </is>
      </c>
      <c r="P293" t="inlineStr">
        <is>
          <t>---</t>
        </is>
      </c>
      <c r="Q293" t="inlineStr">
        <is>
          <t>---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PAP/OBCG/ST00205</t>
        </is>
      </c>
      <c r="Y293" t="inlineStr">
        <is>
          <t>PAP/OBCG/ST00205</t>
        </is>
      </c>
      <c r="Z293" t="inlineStr">
        <is>
          <t>2025-01-23 16:40:19</t>
        </is>
      </c>
      <c r="AA293" t="inlineStr">
        <is>
          <t>2025-01-23 16:39:35</t>
        </is>
      </c>
      <c r="AB293" t="inlineStr">
        <is>
          <t>2edina</t>
        </is>
      </c>
      <c r="AC293" t="inlineStr">
        <is>
          <t>2025-01-23 16:40:23</t>
        </is>
      </c>
      <c r="AD293" s="1" t="inlineStr">
        <is>
          <t>https://www.commcarehq.org/a/caris-test/reports/form_data/deb723eb-e04d-40ef-95e7-9e9fb1475360/</t>
        </is>
      </c>
      <c r="AE293" t="inlineStr">
        <is>
          <t>---</t>
        </is>
      </c>
      <c r="AF293" t="inlineStr">
        <is>
          <t>3c5a623af057e23a32ae4000_32342</t>
        </is>
      </c>
      <c r="AG293" t="inlineStr">
        <is>
          <t>---</t>
        </is>
      </c>
      <c r="AH293" t="inlineStr">
        <is>
          <t>2025-01-23 16:40:19</t>
        </is>
      </c>
      <c r="AI293" t="inlineStr">
        <is>
          <t>f07b225bd77c4209bd818ee1cd8e3648</t>
        </is>
      </c>
      <c r="AJ293" t="inlineStr">
        <is>
          <t>2025-01-22</t>
        </is>
      </c>
      <c r="AK293" t="inlineStr">
        <is>
          <t>4</t>
        </is>
      </c>
      <c r="AL293" t="inlineStr">
        <is>
          <t>bonbon</t>
        </is>
      </c>
      <c r="AM293" t="inlineStr">
        <is>
          <t>1</t>
        </is>
      </c>
      <c r="AN293" t="inlineStr">
        <is>
          <t>bonbon</t>
        </is>
      </c>
      <c r="AO293" t="inlineStr">
        <is>
          <t>1</t>
        </is>
      </c>
      <c r="AP293" t="inlineStr">
        <is>
          <t>1</t>
        </is>
      </c>
      <c r="AQ293" t="inlineStr"/>
      <c r="AR293" t="inlineStr"/>
      <c r="AS293" t="inlineStr"/>
      <c r="AT293" t="inlineStr"/>
      <c r="AU293" t="inlineStr">
        <is>
          <t>---</t>
        </is>
      </c>
      <c r="AV293" t="inlineStr">
        <is>
          <t>---</t>
        </is>
      </c>
      <c r="AW293" t="inlineStr">
        <is>
          <t>---</t>
        </is>
      </c>
      <c r="AX293" t="inlineStr">
        <is>
          <t>---</t>
        </is>
      </c>
      <c r="AY293" t="inlineStr">
        <is>
          <t>---</t>
        </is>
      </c>
      <c r="AZ293" t="inlineStr">
        <is>
          <t>---</t>
        </is>
      </c>
      <c r="BA293" t="inlineStr">
        <is>
          <t>f07b225bd77c4209bd818ee1cd8e3648</t>
        </is>
      </c>
      <c r="BB293" t="inlineStr">
        <is>
          <t>http://openrosa.org/formdesigner/0B48E039-1E80-49A7-AC24-732B6E788E39</t>
        </is>
      </c>
      <c r="BC293" t="inlineStr">
        <is>
          <t>Ration et autres visites</t>
        </is>
      </c>
      <c r="BD293" t="inlineStr">
        <is>
          <t>CommCare Android, version "2.54.1"(467561). App v15929. CommCare Version 2.54.1. Build 467561, built on: 2024-10-25</t>
        </is>
      </c>
      <c r="BE293" t="inlineStr">
        <is>
          <t>commcare_4563efbb-0edf-4089-abcd-f064b9d0d441</t>
        </is>
      </c>
      <c r="BF293" t="inlineStr">
        <is>
          <t>18.5379123 -72.4094503 32.79 6.43</t>
        </is>
      </c>
      <c r="BG293" t="inlineStr">
        <is>
          <t>f13d8149fc6d39ebe86af18272310ff9</t>
        </is>
      </c>
      <c r="BH293" t="inlineStr">
        <is>
          <t>30258f4a77704b55a9a2714350441cbb</t>
        </is>
      </c>
      <c r="BI293" t="inlineStr">
        <is>
          <t>15246</t>
        </is>
      </c>
      <c r="BJ293" t="inlineStr">
        <is>
          <t>XFormInstance</t>
        </is>
      </c>
      <c r="BK293" t="inlineStr">
        <is>
          <t>27dfc048d99811efbda185606e6ffa00</t>
        </is>
      </c>
      <c r="BL293" t="b">
        <v>0</v>
      </c>
      <c r="BM293" t="inlineStr">
        <is>
          <t>---</t>
        </is>
      </c>
      <c r="BN293" t="inlineStr">
        <is>
          <t>200.113.238.154</t>
        </is>
      </c>
      <c r="BO293" t="inlineStr">
        <is>
          <t>Frantzo Noel</t>
        </is>
      </c>
    </row>
    <row r="294">
      <c r="A294" t="inlineStr">
        <is>
          <t>292</t>
        </is>
      </c>
      <c r="B294" t="inlineStr">
        <is>
          <t>9bbd6051-dcec-446c-99eb-87b787e3f26e</t>
        </is>
      </c>
      <c r="C294" t="inlineStr">
        <is>
          <t>2025-01-22</t>
        </is>
      </c>
      <c r="D294" t="inlineStr">
        <is>
          <t>4</t>
        </is>
      </c>
      <c r="E294" t="inlineStr">
        <is>
          <t>bonbon</t>
        </is>
      </c>
      <c r="F294" t="inlineStr">
        <is>
          <t>1</t>
        </is>
      </c>
      <c r="G294" t="inlineStr">
        <is>
          <t>bonbon</t>
        </is>
      </c>
      <c r="H294" t="inlineStr">
        <is>
          <t>1</t>
        </is>
      </c>
      <c r="I294" t="inlineStr">
        <is>
          <t>1</t>
        </is>
      </c>
      <c r="J294" t="inlineStr"/>
      <c r="K294" t="inlineStr">
        <is>
          <t>---</t>
        </is>
      </c>
      <c r="L294" t="inlineStr">
        <is>
          <t>---</t>
        </is>
      </c>
      <c r="M294" t="inlineStr">
        <is>
          <t>---</t>
        </is>
      </c>
      <c r="N294" t="inlineStr">
        <is>
          <t>---</t>
        </is>
      </c>
      <c r="O294" t="inlineStr">
        <is>
          <t>---</t>
        </is>
      </c>
      <c r="P294" t="inlineStr">
        <is>
          <t>---</t>
        </is>
      </c>
      <c r="Q294" t="inlineStr">
        <is>
          <t>---</t>
        </is>
      </c>
      <c r="R294" t="inlineStr"/>
      <c r="S294" t="inlineStr"/>
      <c r="T294" t="inlineStr"/>
      <c r="U294" t="inlineStr"/>
      <c r="V294" t="inlineStr"/>
      <c r="W294" t="inlineStr"/>
      <c r="X294" t="inlineStr">
        <is>
          <t>PAP/OBCG/ST00572</t>
        </is>
      </c>
      <c r="Y294" t="inlineStr">
        <is>
          <t>PAP/OBCG/ST00572</t>
        </is>
      </c>
      <c r="Z294" t="inlineStr">
        <is>
          <t>2025-01-23 16:42:33</t>
        </is>
      </c>
      <c r="AA294" t="inlineStr">
        <is>
          <t>2025-01-23 16:42:01</t>
        </is>
      </c>
      <c r="AB294" t="inlineStr">
        <is>
          <t>2edina</t>
        </is>
      </c>
      <c r="AC294" t="inlineStr">
        <is>
          <t>2025-01-23 16:42:38</t>
        </is>
      </c>
      <c r="AD294" s="1" t="inlineStr">
        <is>
          <t>https://www.commcarehq.org/a/caris-test/reports/form_data/9bbd6051-dcec-446c-99eb-87b787e3f26e/</t>
        </is>
      </c>
      <c r="AE294" t="inlineStr">
        <is>
          <t>---</t>
        </is>
      </c>
      <c r="AF294" t="inlineStr">
        <is>
          <t>3c5a623af057e23a32ae4000_46380</t>
        </is>
      </c>
      <c r="AG294" t="inlineStr">
        <is>
          <t>---</t>
        </is>
      </c>
      <c r="AH294" t="inlineStr">
        <is>
          <t>2025-01-23 16:42:33</t>
        </is>
      </c>
      <c r="AI294" t="inlineStr">
        <is>
          <t>f07b225bd77c4209bd818ee1cd8e3648</t>
        </is>
      </c>
      <c r="AJ294" t="inlineStr">
        <is>
          <t>2025-01-22</t>
        </is>
      </c>
      <c r="AK294" t="inlineStr">
        <is>
          <t>4</t>
        </is>
      </c>
      <c r="AL294" t="inlineStr">
        <is>
          <t>bonbon</t>
        </is>
      </c>
      <c r="AM294" t="inlineStr">
        <is>
          <t>1</t>
        </is>
      </c>
      <c r="AN294" t="inlineStr">
        <is>
          <t>bonbon</t>
        </is>
      </c>
      <c r="AO294" t="inlineStr">
        <is>
          <t>1</t>
        </is>
      </c>
      <c r="AP294" t="inlineStr">
        <is>
          <t>1</t>
        </is>
      </c>
      <c r="AQ294" t="inlineStr"/>
      <c r="AR294" t="inlineStr"/>
      <c r="AS294" t="inlineStr"/>
      <c r="AT294" t="inlineStr"/>
      <c r="AU294" t="inlineStr">
        <is>
          <t>---</t>
        </is>
      </c>
      <c r="AV294" t="inlineStr">
        <is>
          <t>---</t>
        </is>
      </c>
      <c r="AW294" t="inlineStr">
        <is>
          <t>---</t>
        </is>
      </c>
      <c r="AX294" t="inlineStr">
        <is>
          <t>---</t>
        </is>
      </c>
      <c r="AY294" t="inlineStr">
        <is>
          <t>---</t>
        </is>
      </c>
      <c r="AZ294" t="inlineStr">
        <is>
          <t>---</t>
        </is>
      </c>
      <c r="BA294" t="inlineStr">
        <is>
          <t>f07b225bd77c4209bd818ee1cd8e3648</t>
        </is>
      </c>
      <c r="BB294" t="inlineStr">
        <is>
          <t>http://openrosa.org/formdesigner/0B48E039-1E80-49A7-AC24-732B6E788E39</t>
        </is>
      </c>
      <c r="BC294" t="inlineStr">
        <is>
          <t>Ration et autres visites</t>
        </is>
      </c>
      <c r="BD294" t="inlineStr">
        <is>
          <t>CommCare Android, version "2.54.1"(467561). App v15929. CommCare Version 2.54.1. Build 467561, built on: 2024-10-25</t>
        </is>
      </c>
      <c r="BE294" t="inlineStr">
        <is>
          <t>commcare_4563efbb-0edf-4089-abcd-f064b9d0d441</t>
        </is>
      </c>
      <c r="BF294" t="inlineStr">
        <is>
          <t>18.5378822 -72.409427 32.79 9.74</t>
        </is>
      </c>
      <c r="BG294" t="inlineStr">
        <is>
          <t>f13d8149fc6d39ebe86af18272310ff9</t>
        </is>
      </c>
      <c r="BH294" t="inlineStr">
        <is>
          <t>30258f4a77704b55a9a2714350441cbb</t>
        </is>
      </c>
      <c r="BI294" t="inlineStr">
        <is>
          <t>15246</t>
        </is>
      </c>
      <c r="BJ294" t="inlineStr">
        <is>
          <t>XFormInstance</t>
        </is>
      </c>
      <c r="BK294" t="inlineStr">
        <is>
          <t>27dfc048d99811efbda185606e6ffa00</t>
        </is>
      </c>
      <c r="BL294" t="b">
        <v>0</v>
      </c>
      <c r="BM294" t="inlineStr">
        <is>
          <t>---</t>
        </is>
      </c>
      <c r="BN294" t="inlineStr">
        <is>
          <t>200.113.238.154</t>
        </is>
      </c>
      <c r="BO294" t="inlineStr">
        <is>
          <t>Jefter Civil</t>
        </is>
      </c>
    </row>
    <row r="295">
      <c r="A295" t="inlineStr">
        <is>
          <t>293</t>
        </is>
      </c>
      <c r="B295" t="inlineStr">
        <is>
          <t>0b01b8c0-bd79-461e-b87c-e811efc84086</t>
        </is>
      </c>
      <c r="C295" t="inlineStr">
        <is>
          <t>2025-01-23</t>
        </is>
      </c>
      <c r="D295" t="inlineStr">
        <is>
          <t>4</t>
        </is>
      </c>
      <c r="E295" t="inlineStr">
        <is>
          <t>demotivation club</t>
        </is>
      </c>
      <c r="F295" t="inlineStr">
        <is>
          <t>0</t>
        </is>
      </c>
      <c r="G295" t="inlineStr">
        <is>
          <t>,</t>
        </is>
      </c>
      <c r="H295" t="inlineStr">
        <is>
          <t>1</t>
        </is>
      </c>
      <c r="I295" t="inlineStr">
        <is>
          <t>0</t>
        </is>
      </c>
      <c r="J295" t="inlineStr">
        <is>
          <t>---</t>
        </is>
      </c>
      <c r="K295" t="inlineStr">
        <is>
          <t>---</t>
        </is>
      </c>
      <c r="L295" t="inlineStr">
        <is>
          <t>---</t>
        </is>
      </c>
      <c r="M295" t="inlineStr">
        <is>
          <t>---</t>
        </is>
      </c>
      <c r="N295" t="inlineStr">
        <is>
          <t>---</t>
        </is>
      </c>
      <c r="O295" t="inlineStr">
        <is>
          <t>---</t>
        </is>
      </c>
      <c r="P295" t="inlineStr">
        <is>
          <t>---</t>
        </is>
      </c>
      <c r="Q295" t="inlineStr">
        <is>
          <t>---</t>
        </is>
      </c>
      <c r="R295" t="inlineStr">
        <is>
          <t>---</t>
        </is>
      </c>
      <c r="S295" t="inlineStr">
        <is>
          <t>---</t>
        </is>
      </c>
      <c r="T295" t="inlineStr">
        <is>
          <t>---</t>
        </is>
      </c>
      <c r="U295" t="inlineStr">
        <is>
          <t>---</t>
        </is>
      </c>
      <c r="V295" t="inlineStr">
        <is>
          <t>---</t>
        </is>
      </c>
      <c r="W295" t="inlineStr"/>
      <c r="X295" t="inlineStr">
        <is>
          <t>CAP/CMSO/ST03173</t>
        </is>
      </c>
      <c r="Y295" t="inlineStr">
        <is>
          <t>CAP/CMSO/ST03173</t>
        </is>
      </c>
      <c r="Z295" t="inlineStr">
        <is>
          <t>2025-01-23 17:52:34</t>
        </is>
      </c>
      <c r="AA295" t="inlineStr">
        <is>
          <t>2025-01-23 17:52:02</t>
        </is>
      </c>
      <c r="AB295" t="inlineStr">
        <is>
          <t>1rose</t>
        </is>
      </c>
      <c r="AC295" t="inlineStr">
        <is>
          <t>2025-01-23 17:48:13</t>
        </is>
      </c>
      <c r="AD295" s="1" t="inlineStr">
        <is>
          <t>https://www.commcarehq.org/a/caris-test/reports/form_data/0b01b8c0-bd79-461e-b87c-e811efc84086/</t>
        </is>
      </c>
      <c r="AE295" t="inlineStr">
        <is>
          <t>---</t>
        </is>
      </c>
      <c r="AF295" t="inlineStr">
        <is>
          <t>3c5a623af057e23a32ae4000_168587</t>
        </is>
      </c>
      <c r="AG295" t="inlineStr">
        <is>
          <t>---</t>
        </is>
      </c>
      <c r="AH295" t="inlineStr">
        <is>
          <t>2025-01-23 17:52:34</t>
        </is>
      </c>
      <c r="AI295" t="inlineStr">
        <is>
          <t>2dea52d1789dbc2c3c784b18002f6f8d</t>
        </is>
      </c>
      <c r="AJ295" t="inlineStr">
        <is>
          <t>2025-01-23</t>
        </is>
      </c>
      <c r="AK295" t="inlineStr">
        <is>
          <t>4</t>
        </is>
      </c>
      <c r="AL295" t="inlineStr">
        <is>
          <t>demotivation club</t>
        </is>
      </c>
      <c r="AM295" t="inlineStr">
        <is>
          <t>0</t>
        </is>
      </c>
      <c r="AN295" t="inlineStr">
        <is>
          <t>,</t>
        </is>
      </c>
      <c r="AO295" t="inlineStr">
        <is>
          <t>1</t>
        </is>
      </c>
      <c r="AP295" t="inlineStr">
        <is>
          <t>0</t>
        </is>
      </c>
      <c r="AQ295" t="inlineStr">
        <is>
          <t>---</t>
        </is>
      </c>
      <c r="AR295" t="inlineStr">
        <is>
          <t>---</t>
        </is>
      </c>
      <c r="AS295" t="inlineStr">
        <is>
          <t>---</t>
        </is>
      </c>
      <c r="AT295" t="inlineStr"/>
      <c r="AU295" t="inlineStr">
        <is>
          <t>---</t>
        </is>
      </c>
      <c r="AV295" t="inlineStr">
        <is>
          <t>---</t>
        </is>
      </c>
      <c r="AW295" t="inlineStr">
        <is>
          <t>---</t>
        </is>
      </c>
      <c r="AX295" t="inlineStr">
        <is>
          <t>---</t>
        </is>
      </c>
      <c r="AY295" t="inlineStr">
        <is>
          <t>---</t>
        </is>
      </c>
      <c r="AZ295" t="inlineStr">
        <is>
          <t>---</t>
        </is>
      </c>
      <c r="BA295" t="inlineStr">
        <is>
          <t>2dea52d1789dbc2c3c784b18002f6f8d</t>
        </is>
      </c>
      <c r="BB295" t="inlineStr">
        <is>
          <t>http://openrosa.org/formdesigner/0B48E039-1E80-49A7-AC24-732B6E788E39</t>
        </is>
      </c>
      <c r="BC295" t="inlineStr">
        <is>
          <t>Ration et autres visites</t>
        </is>
      </c>
      <c r="BD295" t="inlineStr">
        <is>
          <t>CommCare Android, version "2.54.1"(467561). App v15929. CommCare Version 2.54.1. Build 467561, built on: 2024-10-25</t>
        </is>
      </c>
      <c r="BE295" t="inlineStr">
        <is>
          <t>commcare_6f11ce87-99a9-46e8-b6bd-276036be1616</t>
        </is>
      </c>
      <c r="BF295" t="inlineStr">
        <is>
          <t>19.5521864 -71.7272157 3.89 56.1</t>
        </is>
      </c>
      <c r="BG295" t="inlineStr">
        <is>
          <t>f13d8149fc6d39ebe86af18272310ff9</t>
        </is>
      </c>
      <c r="BH295" t="inlineStr">
        <is>
          <t>30258f4a77704b55a9a2714350441cbb</t>
        </is>
      </c>
      <c r="BI295" t="inlineStr">
        <is>
          <t>15246</t>
        </is>
      </c>
      <c r="BJ295" t="inlineStr">
        <is>
          <t>XFormInstance</t>
        </is>
      </c>
      <c r="BK295" t="inlineStr">
        <is>
          <t>015de89ad9b211ef88b2f9cccb2417e2</t>
        </is>
      </c>
      <c r="BL295" t="b">
        <v>0</v>
      </c>
      <c r="BM295" t="inlineStr">
        <is>
          <t>---</t>
        </is>
      </c>
      <c r="BN295" t="inlineStr">
        <is>
          <t>200.113.238.199</t>
        </is>
      </c>
      <c r="BO295" t="inlineStr">
        <is>
          <t>katianna Charles</t>
        </is>
      </c>
    </row>
    <row r="296">
      <c r="A296" t="inlineStr">
        <is>
          <t>294</t>
        </is>
      </c>
      <c r="B296" t="inlineStr">
        <is>
          <t>7afae73c-f17c-48d9-a838-e3c00b3f70d1</t>
        </is>
      </c>
      <c r="C296" t="inlineStr">
        <is>
          <t>2025-01-23</t>
        </is>
      </c>
      <c r="D296" t="inlineStr">
        <is>
          <t>4</t>
        </is>
      </c>
      <c r="E296" t="inlineStr">
        <is>
          <t>demotivation club</t>
        </is>
      </c>
      <c r="F296" t="inlineStr">
        <is>
          <t>0</t>
        </is>
      </c>
      <c r="G296" t="inlineStr">
        <is>
          <t>,</t>
        </is>
      </c>
      <c r="H296" t="inlineStr">
        <is>
          <t>1</t>
        </is>
      </c>
      <c r="I296" t="inlineStr">
        <is>
          <t>0</t>
        </is>
      </c>
      <c r="J296" t="inlineStr">
        <is>
          <t>---</t>
        </is>
      </c>
      <c r="K296" t="inlineStr">
        <is>
          <t>---</t>
        </is>
      </c>
      <c r="L296" t="inlineStr">
        <is>
          <t>---</t>
        </is>
      </c>
      <c r="M296" t="inlineStr">
        <is>
          <t>---</t>
        </is>
      </c>
      <c r="N296" t="inlineStr">
        <is>
          <t>---</t>
        </is>
      </c>
      <c r="O296" t="inlineStr">
        <is>
          <t>---</t>
        </is>
      </c>
      <c r="P296" t="inlineStr">
        <is>
          <t>---</t>
        </is>
      </c>
      <c r="Q296" t="inlineStr">
        <is>
          <t>---</t>
        </is>
      </c>
      <c r="R296" t="inlineStr">
        <is>
          <t>---</t>
        </is>
      </c>
      <c r="S296" t="inlineStr">
        <is>
          <t>---</t>
        </is>
      </c>
      <c r="T296" t="inlineStr">
        <is>
          <t>---</t>
        </is>
      </c>
      <c r="U296" t="inlineStr">
        <is>
          <t>---</t>
        </is>
      </c>
      <c r="V296" t="inlineStr">
        <is>
          <t>---</t>
        </is>
      </c>
      <c r="W296" t="inlineStr"/>
      <c r="X296" t="inlineStr">
        <is>
          <t>CAP/CMSO/ST03188</t>
        </is>
      </c>
      <c r="Y296" t="inlineStr">
        <is>
          <t>CAP/CMSO/ST03188</t>
        </is>
      </c>
      <c r="Z296" t="inlineStr">
        <is>
          <t>2025-01-23 17:53:24</t>
        </is>
      </c>
      <c r="AA296" t="inlineStr">
        <is>
          <t>2025-01-23 17:52:49</t>
        </is>
      </c>
      <c r="AB296" t="inlineStr">
        <is>
          <t>1rose</t>
        </is>
      </c>
      <c r="AC296" t="inlineStr">
        <is>
          <t>2025-01-23 17:49:03</t>
        </is>
      </c>
      <c r="AD296" s="1" t="inlineStr">
        <is>
          <t>https://www.commcarehq.org/a/caris-test/reports/form_data/7afae73c-f17c-48d9-a838-e3c00b3f70d1/</t>
        </is>
      </c>
      <c r="AE296" t="inlineStr">
        <is>
          <t>---</t>
        </is>
      </c>
      <c r="AF296" t="inlineStr">
        <is>
          <t>3c5a623af057e23a32ae4000_170921</t>
        </is>
      </c>
      <c r="AG296" t="inlineStr">
        <is>
          <t>---</t>
        </is>
      </c>
      <c r="AH296" t="inlineStr">
        <is>
          <t>2025-01-23 17:53:24</t>
        </is>
      </c>
      <c r="AI296" t="inlineStr">
        <is>
          <t>2dea52d1789dbc2c3c784b18002f6f8d</t>
        </is>
      </c>
      <c r="AJ296" t="inlineStr">
        <is>
          <t>2025-01-23</t>
        </is>
      </c>
      <c r="AK296" t="inlineStr">
        <is>
          <t>4</t>
        </is>
      </c>
      <c r="AL296" t="inlineStr">
        <is>
          <t>demotivation club</t>
        </is>
      </c>
      <c r="AM296" t="inlineStr">
        <is>
          <t>0</t>
        </is>
      </c>
      <c r="AN296" t="inlineStr">
        <is>
          <t>,</t>
        </is>
      </c>
      <c r="AO296" t="inlineStr">
        <is>
          <t>1</t>
        </is>
      </c>
      <c r="AP296" t="inlineStr">
        <is>
          <t>0</t>
        </is>
      </c>
      <c r="AQ296" t="inlineStr">
        <is>
          <t>---</t>
        </is>
      </c>
      <c r="AR296" t="inlineStr">
        <is>
          <t>---</t>
        </is>
      </c>
      <c r="AS296" t="inlineStr">
        <is>
          <t>---</t>
        </is>
      </c>
      <c r="AT296" t="inlineStr"/>
      <c r="AU296" t="inlineStr">
        <is>
          <t>---</t>
        </is>
      </c>
      <c r="AV296" t="inlineStr">
        <is>
          <t>---</t>
        </is>
      </c>
      <c r="AW296" t="inlineStr">
        <is>
          <t>---</t>
        </is>
      </c>
      <c r="AX296" t="inlineStr">
        <is>
          <t>---</t>
        </is>
      </c>
      <c r="AY296" t="inlineStr">
        <is>
          <t>---</t>
        </is>
      </c>
      <c r="AZ296" t="inlineStr">
        <is>
          <t>---</t>
        </is>
      </c>
      <c r="BA296" t="inlineStr">
        <is>
          <t>2dea52d1789dbc2c3c784b18002f6f8d</t>
        </is>
      </c>
      <c r="BB296" t="inlineStr">
        <is>
          <t>http://openrosa.org/formdesigner/0B48E039-1E80-49A7-AC24-732B6E788E39</t>
        </is>
      </c>
      <c r="BC296" t="inlineStr">
        <is>
          <t>Ration et autres visites</t>
        </is>
      </c>
      <c r="BD296" t="inlineStr">
        <is>
          <t>CommCare Android, version "2.54.1"(467561). App v15929. CommCare Version 2.54.1. Build 467561, built on: 2024-10-25</t>
        </is>
      </c>
      <c r="BE296" t="inlineStr">
        <is>
          <t>commcare_6f11ce87-99a9-46e8-b6bd-276036be1616</t>
        </is>
      </c>
      <c r="BF296" t="inlineStr">
        <is>
          <t>19.5521868 -71.7272155 3.89 52.4</t>
        </is>
      </c>
      <c r="BG296" t="inlineStr">
        <is>
          <t>f13d8149fc6d39ebe86af18272310ff9</t>
        </is>
      </c>
      <c r="BH296" t="inlineStr">
        <is>
          <t>30258f4a77704b55a9a2714350441cbb</t>
        </is>
      </c>
      <c r="BI296" t="inlineStr">
        <is>
          <t>15246</t>
        </is>
      </c>
      <c r="BJ296" t="inlineStr">
        <is>
          <t>XFormInstance</t>
        </is>
      </c>
      <c r="BK296" t="inlineStr">
        <is>
          <t>015de89ad9b211ef88b2f9cccb2417e2</t>
        </is>
      </c>
      <c r="BL296" t="b">
        <v>0</v>
      </c>
      <c r="BM296" t="inlineStr">
        <is>
          <t>---</t>
        </is>
      </c>
      <c r="BN296" t="inlineStr">
        <is>
          <t>200.113.238.199</t>
        </is>
      </c>
      <c r="BO296" t="inlineStr">
        <is>
          <t>Joril Metellus</t>
        </is>
      </c>
    </row>
    <row r="297">
      <c r="A297" t="inlineStr">
        <is>
          <t>295</t>
        </is>
      </c>
      <c r="B297" t="inlineStr">
        <is>
          <t>8302eb41-427c-471d-9884-367367d0d8bd</t>
        </is>
      </c>
      <c r="C297" t="inlineStr">
        <is>
          <t>2025-01-23</t>
        </is>
      </c>
      <c r="D297" t="inlineStr">
        <is>
          <t>1 4</t>
        </is>
      </c>
      <c r="E297" t="inlineStr">
        <is>
          <t>prise contact</t>
        </is>
      </c>
      <c r="F297" t="inlineStr">
        <is>
          <t>0</t>
        </is>
      </c>
      <c r="G297" t="inlineStr">
        <is>
          <t>---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---</t>
        </is>
      </c>
      <c r="L297" t="inlineStr">
        <is>
          <t>---</t>
        </is>
      </c>
      <c r="M297" t="inlineStr">
        <is>
          <t>1</t>
        </is>
      </c>
      <c r="N297">
        <f>HYPERLINK("https://www.commcarehq.org/a/caris-test/api/form_attachment/v1/8302eb41-427c-471d-9884-367367d0d8bd/1737668966526.jpg")</f>
        <v/>
      </c>
      <c r="O297" t="inlineStr">
        <is>
          <t>---</t>
        </is>
      </c>
      <c r="P297" t="inlineStr">
        <is>
          <t>---</t>
        </is>
      </c>
      <c r="Q297" t="inlineStr">
        <is>
          <t>---</t>
        </is>
      </c>
      <c r="R297" t="inlineStr"/>
      <c r="S297" t="inlineStr"/>
      <c r="T297" t="inlineStr"/>
      <c r="U297" t="inlineStr"/>
      <c r="V297" t="inlineStr"/>
      <c r="W297" t="inlineStr">
        <is>
          <t>18.5009248 -72.5814237 40.89 9.37</t>
        </is>
      </c>
      <c r="X297" t="inlineStr">
        <is>
          <t>LEG/HSCL/ST00671</t>
        </is>
      </c>
      <c r="Y297" t="inlineStr">
        <is>
          <t>LEG/HSCL/ST00671</t>
        </is>
      </c>
      <c r="Z297" t="inlineStr">
        <is>
          <t>2025-01-23 21:49:38</t>
        </is>
      </c>
      <c r="AA297" t="inlineStr">
        <is>
          <t>2025-01-23 21:48:44</t>
        </is>
      </c>
      <c r="AB297" t="inlineStr">
        <is>
          <t>2francesca</t>
        </is>
      </c>
      <c r="AC297" t="inlineStr">
        <is>
          <t>2025-01-23 21:37:41</t>
        </is>
      </c>
      <c r="AD297" s="1" t="inlineStr">
        <is>
          <t>https://www.commcarehq.org/a/caris-test/reports/form_data/8302eb41-427c-471d-9884-367367d0d8bd/</t>
        </is>
      </c>
      <c r="AE297" t="inlineStr">
        <is>
          <t>---</t>
        </is>
      </c>
      <c r="AF297" t="inlineStr">
        <is>
          <t>3c5a623af057e23a32ae4000_124098</t>
        </is>
      </c>
      <c r="AG297" t="inlineStr">
        <is>
          <t>---</t>
        </is>
      </c>
      <c r="AH297" t="inlineStr">
        <is>
          <t>2025-01-23 21:49:38</t>
        </is>
      </c>
      <c r="AI297" t="inlineStr">
        <is>
          <t>e108d3187abb44a0a8a40ae0f9d2582f</t>
        </is>
      </c>
      <c r="AJ297" t="inlineStr">
        <is>
          <t>2025-01-23</t>
        </is>
      </c>
      <c r="AK297" t="inlineStr">
        <is>
          <t>1 4</t>
        </is>
      </c>
      <c r="AL297" t="inlineStr">
        <is>
          <t>prise contact</t>
        </is>
      </c>
      <c r="AM297" t="inlineStr">
        <is>
          <t>0</t>
        </is>
      </c>
      <c r="AN297" t="inlineStr">
        <is>
          <t>---</t>
        </is>
      </c>
      <c r="AO297" t="inlineStr">
        <is>
          <t>1</t>
        </is>
      </c>
      <c r="AP297" t="inlineStr">
        <is>
          <t>1</t>
        </is>
      </c>
      <c r="AQ297" t="inlineStr"/>
      <c r="AR297" t="inlineStr"/>
      <c r="AS297" t="inlineStr"/>
      <c r="AT297" t="inlineStr">
        <is>
          <t>18.5009248 -72.5814237 40.89 9.37</t>
        </is>
      </c>
      <c r="AU297" t="inlineStr">
        <is>
          <t>---</t>
        </is>
      </c>
      <c r="AV297" t="inlineStr">
        <is>
          <t>---</t>
        </is>
      </c>
      <c r="AW297" t="inlineStr">
        <is>
          <t>---</t>
        </is>
      </c>
      <c r="AX297" t="inlineStr">
        <is>
          <t>---</t>
        </is>
      </c>
      <c r="AY297" t="inlineStr">
        <is>
          <t>---</t>
        </is>
      </c>
      <c r="AZ297" t="inlineStr">
        <is>
          <t>---</t>
        </is>
      </c>
      <c r="BA297" t="inlineStr">
        <is>
          <t>e108d3187abb44a0a8a40ae0f9d2582f</t>
        </is>
      </c>
      <c r="BB297" t="inlineStr">
        <is>
          <t>http://openrosa.org/formdesigner/0B48E039-1E80-49A7-AC24-732B6E788E39</t>
        </is>
      </c>
      <c r="BC297" t="inlineStr">
        <is>
          <t>Ration et autres visites</t>
        </is>
      </c>
      <c r="BD297" t="inlineStr">
        <is>
          <t>CommCare Android, version "2.54.1"(467561). App v15929. CommCare Version 2.54.1. Build 467561, built on: 2024-10-25</t>
        </is>
      </c>
      <c r="BE297" t="inlineStr">
        <is>
          <t>commcare_c385521c-9dd7-441e-a9b4-f45ce8677555</t>
        </is>
      </c>
      <c r="BF297" t="inlineStr">
        <is>
          <t>18.5008878 -72.5813176 37.73 6.34</t>
        </is>
      </c>
      <c r="BG297" t="inlineStr">
        <is>
          <t>f13d8149fc6d39ebe86af18272310ff9</t>
        </is>
      </c>
      <c r="BH297" t="inlineStr">
        <is>
          <t>30258f4a77704b55a9a2714350441cbb</t>
        </is>
      </c>
      <c r="BI297" t="inlineStr">
        <is>
          <t>15246</t>
        </is>
      </c>
      <c r="BJ297" t="inlineStr">
        <is>
          <t>XFormInstance</t>
        </is>
      </c>
      <c r="BK297" t="inlineStr">
        <is>
          <t>4251243cd8d311ef889ef9cccb2417e2</t>
        </is>
      </c>
      <c r="BL297" t="b">
        <v>0</v>
      </c>
      <c r="BM297" t="inlineStr">
        <is>
          <t>---</t>
        </is>
      </c>
      <c r="BN297" t="inlineStr">
        <is>
          <t>200.113.234.133</t>
        </is>
      </c>
      <c r="BO297" t="inlineStr">
        <is>
          <t>---</t>
        </is>
      </c>
    </row>
    <row r="298">
      <c r="A298" t="inlineStr">
        <is>
          <t>296</t>
        </is>
      </c>
      <c r="B298" t="inlineStr">
        <is>
          <t>8f8c00b3-454e-48a4-b263-d4814b8f839c</t>
        </is>
      </c>
      <c r="C298" t="inlineStr">
        <is>
          <t>2025-01-23</t>
        </is>
      </c>
      <c r="D298" t="inlineStr">
        <is>
          <t>4</t>
        </is>
      </c>
      <c r="E298" t="inlineStr">
        <is>
          <t>annulation club</t>
        </is>
      </c>
      <c r="F298" t="inlineStr">
        <is>
          <t>1</t>
        </is>
      </c>
      <c r="G298" t="inlineStr">
        <is>
          <t>n</t>
        </is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---</t>
        </is>
      </c>
      <c r="L298" t="inlineStr">
        <is>
          <t>---</t>
        </is>
      </c>
      <c r="M298" t="inlineStr">
        <is>
          <t>---</t>
        </is>
      </c>
      <c r="N298" t="inlineStr">
        <is>
          <t>---</t>
        </is>
      </c>
      <c r="O298" t="inlineStr">
        <is>
          <t>---</t>
        </is>
      </c>
      <c r="P298" t="inlineStr">
        <is>
          <t>---</t>
        </is>
      </c>
      <c r="Q298" t="inlineStr">
        <is>
          <t>---</t>
        </is>
      </c>
      <c r="R298" t="inlineStr"/>
      <c r="S298" t="inlineStr"/>
      <c r="T298" t="inlineStr"/>
      <c r="U298" t="inlineStr"/>
      <c r="V298" t="inlineStr"/>
      <c r="W298" t="inlineStr"/>
      <c r="X298" t="inlineStr">
        <is>
          <t>LEG/HSCL/ST00417</t>
        </is>
      </c>
      <c r="Y298" t="inlineStr">
        <is>
          <t>LEG/HSCL/ST00417</t>
        </is>
      </c>
      <c r="Z298" t="inlineStr">
        <is>
          <t>2025-01-23 21:53:04</t>
        </is>
      </c>
      <c r="AA298" t="inlineStr">
        <is>
          <t>2025-01-23 21:52:29</t>
        </is>
      </c>
      <c r="AB298" t="inlineStr">
        <is>
          <t>2francesca</t>
        </is>
      </c>
      <c r="AC298" t="inlineStr">
        <is>
          <t>2025-01-23 21:37:46</t>
        </is>
      </c>
      <c r="AD298" s="1" t="inlineStr">
        <is>
          <t>https://www.commcarehq.org/a/caris-test/reports/form_data/8f8c00b3-454e-48a4-b263-d4814b8f839c/</t>
        </is>
      </c>
      <c r="AE298" t="inlineStr">
        <is>
          <t>---</t>
        </is>
      </c>
      <c r="AF298" t="inlineStr">
        <is>
          <t>3c5a623af057e23a32ae4000_53110</t>
        </is>
      </c>
      <c r="AG298" t="inlineStr">
        <is>
          <t>---</t>
        </is>
      </c>
      <c r="AH298" t="inlineStr">
        <is>
          <t>2025-01-23 21:53:04</t>
        </is>
      </c>
      <c r="AI298" t="inlineStr">
        <is>
          <t>e108d3187abb44a0a8a40ae0f9d2582f</t>
        </is>
      </c>
      <c r="AJ298" t="inlineStr">
        <is>
          <t>2025-01-23</t>
        </is>
      </c>
      <c r="AK298" t="inlineStr">
        <is>
          <t>4</t>
        </is>
      </c>
      <c r="AL298" t="inlineStr">
        <is>
          <t>annulation club</t>
        </is>
      </c>
      <c r="AM298" t="inlineStr">
        <is>
          <t>1</t>
        </is>
      </c>
      <c r="AN298" t="inlineStr">
        <is>
          <t>n</t>
        </is>
      </c>
      <c r="AO298" t="inlineStr">
        <is>
          <t>1</t>
        </is>
      </c>
      <c r="AP298" t="inlineStr">
        <is>
          <t>1</t>
        </is>
      </c>
      <c r="AQ298" t="inlineStr"/>
      <c r="AR298" t="inlineStr"/>
      <c r="AS298" t="inlineStr"/>
      <c r="AT298" t="inlineStr"/>
      <c r="AU298" t="inlineStr">
        <is>
          <t>---</t>
        </is>
      </c>
      <c r="AV298" t="inlineStr">
        <is>
          <t>---</t>
        </is>
      </c>
      <c r="AW298" t="inlineStr">
        <is>
          <t>---</t>
        </is>
      </c>
      <c r="AX298" t="inlineStr">
        <is>
          <t>---</t>
        </is>
      </c>
      <c r="AY298" t="inlineStr">
        <is>
          <t>---</t>
        </is>
      </c>
      <c r="AZ298" t="inlineStr">
        <is>
          <t>---</t>
        </is>
      </c>
      <c r="BA298" t="inlineStr">
        <is>
          <t>e108d3187abb44a0a8a40ae0f9d2582f</t>
        </is>
      </c>
      <c r="BB298" t="inlineStr">
        <is>
          <t>http://openrosa.org/formdesigner/0B48E039-1E80-49A7-AC24-732B6E788E39</t>
        </is>
      </c>
      <c r="BC298" t="inlineStr">
        <is>
          <t>Ration et autres visites</t>
        </is>
      </c>
      <c r="BD298" t="inlineStr">
        <is>
          <t>CommCare Android, version "2.54.1"(467561). App v15929. CommCare Version 2.54.1. Build 467561, built on: 2024-10-25</t>
        </is>
      </c>
      <c r="BE298" t="inlineStr">
        <is>
          <t>commcare_c385521c-9dd7-441e-a9b4-f45ce8677555</t>
        </is>
      </c>
      <c r="BF298" t="inlineStr">
        <is>
          <t>18.5009819 -72.5813875 39.34 8.68</t>
        </is>
      </c>
      <c r="BG298" t="inlineStr">
        <is>
          <t>f13d8149fc6d39ebe86af18272310ff9</t>
        </is>
      </c>
      <c r="BH298" t="inlineStr">
        <is>
          <t>30258f4a77704b55a9a2714350441cbb</t>
        </is>
      </c>
      <c r="BI298" t="inlineStr">
        <is>
          <t>15246</t>
        </is>
      </c>
      <c r="BJ298" t="inlineStr">
        <is>
          <t>XFormInstance</t>
        </is>
      </c>
      <c r="BK298" t="inlineStr">
        <is>
          <t>4251243cd8d311ef889ef9cccb2417e2</t>
        </is>
      </c>
      <c r="BL298" t="b">
        <v>0</v>
      </c>
      <c r="BM298" t="inlineStr">
        <is>
          <t>---</t>
        </is>
      </c>
      <c r="BN298" t="inlineStr">
        <is>
          <t>200.113.234.133</t>
        </is>
      </c>
      <c r="BO298" t="inlineStr">
        <is>
          <t>Jovensley Charles</t>
        </is>
      </c>
    </row>
    <row r="299">
      <c r="A299" t="inlineStr">
        <is>
          <t>297</t>
        </is>
      </c>
      <c r="B299" t="inlineStr">
        <is>
          <t>bc3368bb-d6f2-414c-95af-5c53ca1c4d50</t>
        </is>
      </c>
      <c r="C299" t="inlineStr">
        <is>
          <t>2025-01-23</t>
        </is>
      </c>
      <c r="D299" t="inlineStr">
        <is>
          <t>4</t>
        </is>
      </c>
      <c r="E299" t="inlineStr">
        <is>
          <t>annulation club</t>
        </is>
      </c>
      <c r="F299" t="inlineStr">
        <is>
          <t>0</t>
        </is>
      </c>
      <c r="G299" t="inlineStr">
        <is>
          <t>n</t>
        </is>
      </c>
      <c r="H299" t="inlineStr">
        <is>
          <t>1</t>
        </is>
      </c>
      <c r="I299" t="inlineStr">
        <is>
          <t>1</t>
        </is>
      </c>
      <c r="J299" t="inlineStr">
        <is>
          <t>1</t>
        </is>
      </c>
      <c r="K299" t="inlineStr">
        <is>
          <t>---</t>
        </is>
      </c>
      <c r="L299" t="inlineStr">
        <is>
          <t>---</t>
        </is>
      </c>
      <c r="M299" t="inlineStr">
        <is>
          <t>---</t>
        </is>
      </c>
      <c r="N299" t="inlineStr">
        <is>
          <t>---</t>
        </is>
      </c>
      <c r="O299" t="inlineStr">
        <is>
          <t>---</t>
        </is>
      </c>
      <c r="P299" t="inlineStr">
        <is>
          <t>---</t>
        </is>
      </c>
      <c r="Q299" t="inlineStr">
        <is>
          <t>---</t>
        </is>
      </c>
      <c r="R299" t="inlineStr"/>
      <c r="S299" t="inlineStr"/>
      <c r="T299" t="inlineStr"/>
      <c r="U299" t="inlineStr"/>
      <c r="V299" t="inlineStr"/>
      <c r="W299" t="inlineStr"/>
      <c r="X299" t="inlineStr">
        <is>
          <t>LEG/HSCL/ST00486</t>
        </is>
      </c>
      <c r="Y299" t="inlineStr">
        <is>
          <t>LEG/HSCL/ST00486</t>
        </is>
      </c>
      <c r="Z299" t="inlineStr">
        <is>
          <t>2025-01-23 21:54:07</t>
        </is>
      </c>
      <c r="AA299" t="inlineStr">
        <is>
          <t>2025-01-23 21:53:33</t>
        </is>
      </c>
      <c r="AB299" t="inlineStr">
        <is>
          <t>2francesca</t>
        </is>
      </c>
      <c r="AC299" t="inlineStr">
        <is>
          <t>2025-01-23 21:37:47</t>
        </is>
      </c>
      <c r="AD299" s="1" t="inlineStr">
        <is>
          <t>https://www.commcarehq.org/a/caris-test/reports/form_data/bc3368bb-d6f2-414c-95af-5c53ca1c4d50/</t>
        </is>
      </c>
      <c r="AE299" t="inlineStr">
        <is>
          <t>---</t>
        </is>
      </c>
      <c r="AF299" t="inlineStr">
        <is>
          <t>3c5a623af057e23a32ae4000_77378</t>
        </is>
      </c>
      <c r="AG299" t="inlineStr">
        <is>
          <t>---</t>
        </is>
      </c>
      <c r="AH299" t="inlineStr">
        <is>
          <t>2025-01-23 21:54:07</t>
        </is>
      </c>
      <c r="AI299" t="inlineStr">
        <is>
          <t>e108d3187abb44a0a8a40ae0f9d2582f</t>
        </is>
      </c>
      <c r="AJ299" t="inlineStr">
        <is>
          <t>2025-01-23</t>
        </is>
      </c>
      <c r="AK299" t="inlineStr">
        <is>
          <t>4</t>
        </is>
      </c>
      <c r="AL299" t="inlineStr">
        <is>
          <t>annulation club</t>
        </is>
      </c>
      <c r="AM299" t="inlineStr">
        <is>
          <t>0</t>
        </is>
      </c>
      <c r="AN299" t="inlineStr">
        <is>
          <t>n</t>
        </is>
      </c>
      <c r="AO299" t="inlineStr">
        <is>
          <t>1</t>
        </is>
      </c>
      <c r="AP299" t="inlineStr">
        <is>
          <t>1</t>
        </is>
      </c>
      <c r="AQ299" t="inlineStr"/>
      <c r="AR299" t="inlineStr"/>
      <c r="AS299" t="inlineStr"/>
      <c r="AT299" t="inlineStr"/>
      <c r="AU299" t="inlineStr">
        <is>
          <t>---</t>
        </is>
      </c>
      <c r="AV299" t="inlineStr">
        <is>
          <t>---</t>
        </is>
      </c>
      <c r="AW299" t="inlineStr">
        <is>
          <t>---</t>
        </is>
      </c>
      <c r="AX299" t="inlineStr">
        <is>
          <t>---</t>
        </is>
      </c>
      <c r="AY299" t="inlineStr">
        <is>
          <t>---</t>
        </is>
      </c>
      <c r="AZ299" t="inlineStr">
        <is>
          <t>---</t>
        </is>
      </c>
      <c r="BA299" t="inlineStr">
        <is>
          <t>e108d3187abb44a0a8a40ae0f9d2582f</t>
        </is>
      </c>
      <c r="BB299" t="inlineStr">
        <is>
          <t>http://openrosa.org/formdesigner/0B48E039-1E80-49A7-AC24-732B6E788E39</t>
        </is>
      </c>
      <c r="BC299" t="inlineStr">
        <is>
          <t>Ration et autres visites</t>
        </is>
      </c>
      <c r="BD299" t="inlineStr">
        <is>
          <t>CommCare Android, version "2.54.1"(467561). App v15929. CommCare Version 2.54.1. Build 467561, built on: 2024-10-25</t>
        </is>
      </c>
      <c r="BE299" t="inlineStr">
        <is>
          <t>commcare_c385521c-9dd7-441e-a9b4-f45ce8677555</t>
        </is>
      </c>
      <c r="BF299" t="inlineStr">
        <is>
          <t>18.5009786 -72.5813903 40.77 8.48</t>
        </is>
      </c>
      <c r="BG299" t="inlineStr">
        <is>
          <t>f13d8149fc6d39ebe86af18272310ff9</t>
        </is>
      </c>
      <c r="BH299" t="inlineStr">
        <is>
          <t>30258f4a77704b55a9a2714350441cbb</t>
        </is>
      </c>
      <c r="BI299" t="inlineStr">
        <is>
          <t>15246</t>
        </is>
      </c>
      <c r="BJ299" t="inlineStr">
        <is>
          <t>XFormInstance</t>
        </is>
      </c>
      <c r="BK299" t="inlineStr">
        <is>
          <t>4251243cd8d311ef889ef9cccb2417e2</t>
        </is>
      </c>
      <c r="BL299" t="b">
        <v>0</v>
      </c>
      <c r="BM299" t="inlineStr">
        <is>
          <t>---</t>
        </is>
      </c>
      <c r="BN299" t="inlineStr">
        <is>
          <t>200.113.234.133</t>
        </is>
      </c>
      <c r="BO299" t="inlineStr">
        <is>
          <t>Lovenson Pierre</t>
        </is>
      </c>
    </row>
    <row r="300">
      <c r="A300" t="inlineStr">
        <is>
          <t>298</t>
        </is>
      </c>
      <c r="B300" t="inlineStr">
        <is>
          <t>4e01b051-7610-48e7-b0ec-cf469f516a4a</t>
        </is>
      </c>
      <c r="C300" t="inlineStr">
        <is>
          <t>2025-01-21</t>
        </is>
      </c>
      <c r="D300" t="inlineStr">
        <is>
          <t>3</t>
        </is>
      </c>
      <c r="E300" t="inlineStr">
        <is>
          <t>---</t>
        </is>
      </c>
      <c r="F300" t="inlineStr">
        <is>
          <t>0</t>
        </is>
      </c>
      <c r="G300" t="inlineStr">
        <is>
          <t>---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---</t>
        </is>
      </c>
      <c r="L300" t="inlineStr">
        <is>
          <t>---</t>
        </is>
      </c>
      <c r="M300" t="inlineStr">
        <is>
          <t>---</t>
        </is>
      </c>
      <c r="N300" t="inlineStr">
        <is>
          <t>---</t>
        </is>
      </c>
      <c r="O300" t="inlineStr">
        <is>
          <t>---</t>
        </is>
      </c>
      <c r="P300" t="inlineStr">
        <is>
          <t>---</t>
        </is>
      </c>
      <c r="Q300" t="inlineStr">
        <is>
          <t>---</t>
        </is>
      </c>
      <c r="R300" t="inlineStr"/>
      <c r="S300" t="inlineStr"/>
      <c r="T300" t="inlineStr"/>
      <c r="U300" t="inlineStr"/>
      <c r="V300" t="inlineStr"/>
      <c r="W300" t="inlineStr"/>
      <c r="X300" t="inlineStr">
        <is>
          <t>LEG/HSCL/ST00879</t>
        </is>
      </c>
      <c r="Y300" t="inlineStr">
        <is>
          <t>LEG/HSCL/ST00879</t>
        </is>
      </c>
      <c r="Z300" t="inlineStr">
        <is>
          <t>2025-01-21 21:55:46</t>
        </is>
      </c>
      <c r="AA300" t="inlineStr">
        <is>
          <t>2025-01-21 21:55:32</t>
        </is>
      </c>
      <c r="AB300" t="inlineStr">
        <is>
          <t>2francesca</t>
        </is>
      </c>
      <c r="AC300" t="inlineStr">
        <is>
          <t>2025-01-23 21:37:49</t>
        </is>
      </c>
      <c r="AD300" s="1" t="inlineStr">
        <is>
          <t>https://www.commcarehq.org/a/caris-test/reports/form_data/4e01b051-7610-48e7-b0ec-cf469f516a4a/</t>
        </is>
      </c>
      <c r="AE300" t="inlineStr">
        <is>
          <t>---</t>
        </is>
      </c>
      <c r="AF300" t="inlineStr">
        <is>
          <t>3c5a623af057e23a32ae4000_155049</t>
        </is>
      </c>
      <c r="AG300" t="inlineStr">
        <is>
          <t>OK</t>
        </is>
      </c>
      <c r="AH300" t="inlineStr">
        <is>
          <t>2025-01-21 21:55:46</t>
        </is>
      </c>
      <c r="AI300" t="inlineStr">
        <is>
          <t>e108d3187abb44a0a8a40ae0f9d2582f</t>
        </is>
      </c>
      <c r="AJ300" t="inlineStr">
        <is>
          <t>2025-01-21</t>
        </is>
      </c>
      <c r="AK300" t="inlineStr">
        <is>
          <t>3</t>
        </is>
      </c>
      <c r="AL300" t="inlineStr">
        <is>
          <t>---</t>
        </is>
      </c>
      <c r="AM300" t="inlineStr">
        <is>
          <t>0</t>
        </is>
      </c>
      <c r="AN300" t="inlineStr">
        <is>
          <t>---</t>
        </is>
      </c>
      <c r="AO300" t="inlineStr">
        <is>
          <t>1</t>
        </is>
      </c>
      <c r="AP300" t="inlineStr">
        <is>
          <t>1</t>
        </is>
      </c>
      <c r="AQ300" t="inlineStr"/>
      <c r="AR300" t="inlineStr"/>
      <c r="AS300" t="inlineStr"/>
      <c r="AT300" t="inlineStr"/>
      <c r="AU300" t="inlineStr">
        <is>
          <t>---</t>
        </is>
      </c>
      <c r="AV300" t="inlineStr">
        <is>
          <t>---</t>
        </is>
      </c>
      <c r="AW300" t="inlineStr">
        <is>
          <t>---</t>
        </is>
      </c>
      <c r="AX300" t="inlineStr">
        <is>
          <t>---</t>
        </is>
      </c>
      <c r="AY300" t="inlineStr">
        <is>
          <t>---</t>
        </is>
      </c>
      <c r="AZ300" t="inlineStr">
        <is>
          <t>---</t>
        </is>
      </c>
      <c r="BA300" t="inlineStr">
        <is>
          <t>e108d3187abb44a0a8a40ae0f9d2582f</t>
        </is>
      </c>
      <c r="BB300" t="inlineStr">
        <is>
          <t>http://openrosa.org/formdesigner/0B48E039-1E80-49A7-AC24-732B6E788E39</t>
        </is>
      </c>
      <c r="BC300" t="inlineStr">
        <is>
          <t>Ration et autres visites</t>
        </is>
      </c>
      <c r="BD300" t="inlineStr">
        <is>
          <t>CommCare Android, version "2.54.1"(467561). App v15929. CommCare Version 2.54.1. Build 467561, built on: 2024-10-25</t>
        </is>
      </c>
      <c r="BE300" t="inlineStr">
        <is>
          <t>commcare_c385521c-9dd7-441e-a9b4-f45ce8677555</t>
        </is>
      </c>
      <c r="BF300" t="inlineStr">
        <is>
          <t>18.5009758 -72.5813844 41.17 9.26</t>
        </is>
      </c>
      <c r="BG300" t="inlineStr">
        <is>
          <t>f13d8149fc6d39ebe86af18272310ff9</t>
        </is>
      </c>
      <c r="BH300" t="inlineStr">
        <is>
          <t>30258f4a77704b55a9a2714350441cbb</t>
        </is>
      </c>
      <c r="BI300" t="inlineStr">
        <is>
          <t>15246</t>
        </is>
      </c>
      <c r="BJ300" t="inlineStr">
        <is>
          <t>XFormInstance</t>
        </is>
      </c>
      <c r="BK300" t="inlineStr">
        <is>
          <t>4251243cd8d311ef889ef9cccb2417e2</t>
        </is>
      </c>
      <c r="BL300" t="b">
        <v>0</v>
      </c>
      <c r="BM300" t="inlineStr">
        <is>
          <t>---</t>
        </is>
      </c>
      <c r="BN300" t="inlineStr">
        <is>
          <t>200.113.234.133</t>
        </is>
      </c>
      <c r="BO300" t="inlineStr">
        <is>
          <t>Tamar Borgella</t>
        </is>
      </c>
    </row>
    <row r="301">
      <c r="A301" t="inlineStr">
        <is>
          <t>299</t>
        </is>
      </c>
      <c r="B301" t="inlineStr">
        <is>
          <t>8e98f3c6-43a5-4f37-9d87-ba8cf552c17c</t>
        </is>
      </c>
      <c r="C301" t="inlineStr">
        <is>
          <t>2025-01-21</t>
        </is>
      </c>
      <c r="D301" t="inlineStr">
        <is>
          <t>3</t>
        </is>
      </c>
      <c r="E301" t="inlineStr">
        <is>
          <t>---</t>
        </is>
      </c>
      <c r="F301" t="inlineStr">
        <is>
          <t>0</t>
        </is>
      </c>
      <c r="G301" t="inlineStr">
        <is>
          <t>---</t>
        </is>
      </c>
      <c r="H301" t="inlineStr">
        <is>
          <t>1</t>
        </is>
      </c>
      <c r="I301" t="inlineStr">
        <is>
          <t>0</t>
        </is>
      </c>
      <c r="J301" t="inlineStr">
        <is>
          <t>---</t>
        </is>
      </c>
      <c r="K301" t="inlineStr">
        <is>
          <t>---</t>
        </is>
      </c>
      <c r="L301" t="inlineStr">
        <is>
          <t>---</t>
        </is>
      </c>
      <c r="M301" t="inlineStr">
        <is>
          <t>---</t>
        </is>
      </c>
      <c r="N301" t="inlineStr">
        <is>
          <t>---</t>
        </is>
      </c>
      <c r="O301" t="inlineStr">
        <is>
          <t>---</t>
        </is>
      </c>
      <c r="P301" t="inlineStr">
        <is>
          <t>---</t>
        </is>
      </c>
      <c r="Q301" t="inlineStr">
        <is>
          <t>---</t>
        </is>
      </c>
      <c r="R301" t="inlineStr">
        <is>
          <t>---</t>
        </is>
      </c>
      <c r="S301" t="inlineStr">
        <is>
          <t>---</t>
        </is>
      </c>
      <c r="T301" t="inlineStr">
        <is>
          <t>---</t>
        </is>
      </c>
      <c r="U301" t="inlineStr">
        <is>
          <t>---</t>
        </is>
      </c>
      <c r="V301" t="inlineStr">
        <is>
          <t>---</t>
        </is>
      </c>
      <c r="W301" t="inlineStr"/>
      <c r="X301" t="inlineStr">
        <is>
          <t>LEG/HSCL/ST00747</t>
        </is>
      </c>
      <c r="Y301" t="inlineStr">
        <is>
          <t>LEG/HSCL/ST00747</t>
        </is>
      </c>
      <c r="Z301" t="inlineStr">
        <is>
          <t>2025-01-21 22:01:37</t>
        </is>
      </c>
      <c r="AA301" t="inlineStr">
        <is>
          <t>2025-01-21 22:01:21</t>
        </is>
      </c>
      <c r="AB301" t="inlineStr">
        <is>
          <t>2francesca</t>
        </is>
      </c>
      <c r="AC301" t="inlineStr">
        <is>
          <t>2025-01-23 21:37:53</t>
        </is>
      </c>
      <c r="AD301" s="1" t="inlineStr">
        <is>
          <t>https://www.commcarehq.org/a/caris-test/reports/form_data/8e98f3c6-43a5-4f37-9d87-ba8cf552c17c/</t>
        </is>
      </c>
      <c r="AE301" t="inlineStr">
        <is>
          <t>---</t>
        </is>
      </c>
      <c r="AF301" t="inlineStr">
        <is>
          <t>3c5a623af057e23a32ae4000_120429</t>
        </is>
      </c>
      <c r="AG301" t="inlineStr">
        <is>
          <t>OK</t>
        </is>
      </c>
      <c r="AH301" t="inlineStr">
        <is>
          <t>2025-01-21 22:01:37</t>
        </is>
      </c>
      <c r="AI301" t="inlineStr">
        <is>
          <t>e108d3187abb44a0a8a40ae0f9d2582f</t>
        </is>
      </c>
      <c r="AJ301" t="inlineStr">
        <is>
          <t>2025-01-21</t>
        </is>
      </c>
      <c r="AK301" t="inlineStr">
        <is>
          <t>3</t>
        </is>
      </c>
      <c r="AL301" t="inlineStr">
        <is>
          <t>---</t>
        </is>
      </c>
      <c r="AM301" t="inlineStr">
        <is>
          <t>0</t>
        </is>
      </c>
      <c r="AN301" t="inlineStr">
        <is>
          <t>---</t>
        </is>
      </c>
      <c r="AO301" t="inlineStr">
        <is>
          <t>1</t>
        </is>
      </c>
      <c r="AP301" t="inlineStr">
        <is>
          <t>0</t>
        </is>
      </c>
      <c r="AQ301" t="inlineStr">
        <is>
          <t>---</t>
        </is>
      </c>
      <c r="AR301" t="inlineStr">
        <is>
          <t>---</t>
        </is>
      </c>
      <c r="AS301" t="inlineStr">
        <is>
          <t>---</t>
        </is>
      </c>
      <c r="AT301" t="inlineStr"/>
      <c r="AU301" t="inlineStr">
        <is>
          <t>---</t>
        </is>
      </c>
      <c r="AV301" t="inlineStr">
        <is>
          <t>---</t>
        </is>
      </c>
      <c r="AW301" t="inlineStr">
        <is>
          <t>---</t>
        </is>
      </c>
      <c r="AX301" t="inlineStr">
        <is>
          <t>---</t>
        </is>
      </c>
      <c r="AY301" t="inlineStr">
        <is>
          <t>---</t>
        </is>
      </c>
      <c r="AZ301" t="inlineStr">
        <is>
          <t>---</t>
        </is>
      </c>
      <c r="BA301" t="inlineStr">
        <is>
          <t>e108d3187abb44a0a8a40ae0f9d2582f</t>
        </is>
      </c>
      <c r="BB301" t="inlineStr">
        <is>
          <t>http://openrosa.org/formdesigner/0B48E039-1E80-49A7-AC24-732B6E788E39</t>
        </is>
      </c>
      <c r="BC301" t="inlineStr">
        <is>
          <t>Ration et autres visites</t>
        </is>
      </c>
      <c r="BD301" t="inlineStr">
        <is>
          <t>CommCare Android, version "2.54.1"(467561). App v15929. CommCare Version 2.54.1. Build 467561, built on: 2024-10-25</t>
        </is>
      </c>
      <c r="BE301" t="inlineStr">
        <is>
          <t>commcare_c385521c-9dd7-441e-a9b4-f45ce8677555</t>
        </is>
      </c>
      <c r="BF301" t="inlineStr">
        <is>
          <t>18.5009138 -72.5814688 41.1 9.0</t>
        </is>
      </c>
      <c r="BG301" t="inlineStr">
        <is>
          <t>f13d8149fc6d39ebe86af18272310ff9</t>
        </is>
      </c>
      <c r="BH301" t="inlineStr">
        <is>
          <t>30258f4a77704b55a9a2714350441cbb</t>
        </is>
      </c>
      <c r="BI301" t="inlineStr">
        <is>
          <t>15246</t>
        </is>
      </c>
      <c r="BJ301" t="inlineStr">
        <is>
          <t>XFormInstance</t>
        </is>
      </c>
      <c r="BK301" t="inlineStr">
        <is>
          <t>4251243cd8d311ef889ef9cccb2417e2</t>
        </is>
      </c>
      <c r="BL301" t="b">
        <v>0</v>
      </c>
      <c r="BM301" t="inlineStr">
        <is>
          <t>---</t>
        </is>
      </c>
      <c r="BN301" t="inlineStr">
        <is>
          <t>200.113.234.133</t>
        </is>
      </c>
      <c r="BO301" t="inlineStr">
        <is>
          <t>Haicha Guirand</t>
        </is>
      </c>
    </row>
    <row r="302">
      <c r="A302" t="inlineStr">
        <is>
          <t>300</t>
        </is>
      </c>
      <c r="B302" t="inlineStr">
        <is>
          <t>e8913ca1-5a4f-4ee1-b4dc-53747fdd874c</t>
        </is>
      </c>
      <c r="C302" t="inlineStr">
        <is>
          <t>2025-01-22</t>
        </is>
      </c>
      <c r="D302" t="inlineStr">
        <is>
          <t>3</t>
        </is>
      </c>
      <c r="E302" t="inlineStr">
        <is>
          <t>---</t>
        </is>
      </c>
      <c r="F302" t="inlineStr">
        <is>
          <t>0</t>
        </is>
      </c>
      <c r="G302" t="inlineStr">
        <is>
          <t>---</t>
        </is>
      </c>
      <c r="H302" t="inlineStr">
        <is>
          <t>1</t>
        </is>
      </c>
      <c r="I302" t="inlineStr">
        <is>
          <t>1</t>
        </is>
      </c>
      <c r="J302" t="inlineStr">
        <is>
          <t>1</t>
        </is>
      </c>
      <c r="K302" t="inlineStr">
        <is>
          <t>---</t>
        </is>
      </c>
      <c r="L302" t="inlineStr">
        <is>
          <t>---</t>
        </is>
      </c>
      <c r="M302" t="inlineStr">
        <is>
          <t>---</t>
        </is>
      </c>
      <c r="N302" t="inlineStr">
        <is>
          <t>---</t>
        </is>
      </c>
      <c r="O302" t="inlineStr">
        <is>
          <t>---</t>
        </is>
      </c>
      <c r="P302" t="inlineStr">
        <is>
          <t>---</t>
        </is>
      </c>
      <c r="Q302" t="inlineStr">
        <is>
          <t>---</t>
        </is>
      </c>
      <c r="R302" t="inlineStr"/>
      <c r="S302" t="inlineStr"/>
      <c r="T302" t="inlineStr"/>
      <c r="U302" t="inlineStr"/>
      <c r="V302" t="inlineStr"/>
      <c r="W302" t="inlineStr"/>
      <c r="X302" t="inlineStr">
        <is>
          <t>LEG/HSCL/ST00486</t>
        </is>
      </c>
      <c r="Y302" t="inlineStr">
        <is>
          <t>LEG/HSCL/ST00486</t>
        </is>
      </c>
      <c r="Z302" t="inlineStr">
        <is>
          <t>2025-01-22 22:18:12</t>
        </is>
      </c>
      <c r="AA302" t="inlineStr">
        <is>
          <t>2025-01-22 22:18:02</t>
        </is>
      </c>
      <c r="AB302" t="inlineStr">
        <is>
          <t>2francesca</t>
        </is>
      </c>
      <c r="AC302" t="inlineStr">
        <is>
          <t>2025-01-23 21:37:58</t>
        </is>
      </c>
      <c r="AD302" s="1" t="inlineStr">
        <is>
          <t>https://www.commcarehq.org/a/caris-test/reports/form_data/e8913ca1-5a4f-4ee1-b4dc-53747fdd874c/</t>
        </is>
      </c>
      <c r="AE302" t="inlineStr">
        <is>
          <t>---</t>
        </is>
      </c>
      <c r="AF302" t="inlineStr">
        <is>
          <t>3c5a623af057e23a32ae4000_77378</t>
        </is>
      </c>
      <c r="AG302" t="inlineStr">
        <is>
          <t>OK</t>
        </is>
      </c>
      <c r="AH302" t="inlineStr">
        <is>
          <t>2025-01-22 22:18:12</t>
        </is>
      </c>
      <c r="AI302" t="inlineStr">
        <is>
          <t>e108d3187abb44a0a8a40ae0f9d2582f</t>
        </is>
      </c>
      <c r="AJ302" t="inlineStr">
        <is>
          <t>2025-01-22</t>
        </is>
      </c>
      <c r="AK302" t="inlineStr">
        <is>
          <t>3</t>
        </is>
      </c>
      <c r="AL302" t="inlineStr">
        <is>
          <t>---</t>
        </is>
      </c>
      <c r="AM302" t="inlineStr">
        <is>
          <t>0</t>
        </is>
      </c>
      <c r="AN302" t="inlineStr">
        <is>
          <t>---</t>
        </is>
      </c>
      <c r="AO302" t="inlineStr">
        <is>
          <t>1</t>
        </is>
      </c>
      <c r="AP302" t="inlineStr">
        <is>
          <t>1</t>
        </is>
      </c>
      <c r="AQ302" t="inlineStr"/>
      <c r="AR302" t="inlineStr"/>
      <c r="AS302" t="inlineStr"/>
      <c r="AT302" t="inlineStr"/>
      <c r="AU302" t="inlineStr">
        <is>
          <t>---</t>
        </is>
      </c>
      <c r="AV302" t="inlineStr">
        <is>
          <t>---</t>
        </is>
      </c>
      <c r="AW302" t="inlineStr">
        <is>
          <t>---</t>
        </is>
      </c>
      <c r="AX302" t="inlineStr">
        <is>
          <t>---</t>
        </is>
      </c>
      <c r="AY302" t="inlineStr">
        <is>
          <t>---</t>
        </is>
      </c>
      <c r="AZ302" t="inlineStr">
        <is>
          <t>---</t>
        </is>
      </c>
      <c r="BA302" t="inlineStr">
        <is>
          <t>e108d3187abb44a0a8a40ae0f9d2582f</t>
        </is>
      </c>
      <c r="BB302" t="inlineStr">
        <is>
          <t>http://openrosa.org/formdesigner/0B48E039-1E80-49A7-AC24-732B6E788E39</t>
        </is>
      </c>
      <c r="BC302" t="inlineStr">
        <is>
          <t>Ration et autres visites</t>
        </is>
      </c>
      <c r="BD302" t="inlineStr">
        <is>
          <t>CommCare Android, version "2.54.1"(467561). App v15929. CommCare Version 2.54.1. Build 467561, built on: 2024-10-25</t>
        </is>
      </c>
      <c r="BE302" t="inlineStr">
        <is>
          <t>commcare_c385521c-9dd7-441e-a9b4-f45ce8677555</t>
        </is>
      </c>
      <c r="BF302" t="inlineStr">
        <is>
          <t>18.5010314 -72.581421 56.93 9.06</t>
        </is>
      </c>
      <c r="BG302" t="inlineStr">
        <is>
          <t>f13d8149fc6d39ebe86af18272310ff9</t>
        </is>
      </c>
      <c r="BH302" t="inlineStr">
        <is>
          <t>30258f4a77704b55a9a2714350441cbb</t>
        </is>
      </c>
      <c r="BI302" t="inlineStr">
        <is>
          <t>15246</t>
        </is>
      </c>
      <c r="BJ302" t="inlineStr">
        <is>
          <t>XFormInstance</t>
        </is>
      </c>
      <c r="BK302" t="inlineStr">
        <is>
          <t>4251243cd8d311ef889ef9cccb2417e2</t>
        </is>
      </c>
      <c r="BL302" t="b">
        <v>0</v>
      </c>
      <c r="BM302" t="inlineStr">
        <is>
          <t>---</t>
        </is>
      </c>
      <c r="BN302" t="inlineStr">
        <is>
          <t>200.113.234.133</t>
        </is>
      </c>
      <c r="BO302" t="inlineStr">
        <is>
          <t>Lovenson Pierre</t>
        </is>
      </c>
    </row>
    <row r="303">
      <c r="A303" t="inlineStr">
        <is>
          <t>301</t>
        </is>
      </c>
      <c r="B303" t="inlineStr">
        <is>
          <t>72b3d733-8807-4156-8896-3b47ea256788</t>
        </is>
      </c>
      <c r="C303" t="inlineStr">
        <is>
          <t>2025-01-16</t>
        </is>
      </c>
      <c r="D303" t="inlineStr">
        <is>
          <t>3</t>
        </is>
      </c>
      <c r="E303" t="inlineStr">
        <is>
          <t>---</t>
        </is>
      </c>
      <c r="F303" t="inlineStr">
        <is>
          <t>1</t>
        </is>
      </c>
      <c r="G303" t="inlineStr">
        <is>
          <t>---</t>
        </is>
      </c>
      <c r="H303" t="inlineStr">
        <is>
          <t>0</t>
        </is>
      </c>
      <c r="I303" t="inlineStr">
        <is>
          <t>1</t>
        </is>
      </c>
      <c r="J303" t="inlineStr">
        <is>
          <t>1</t>
        </is>
      </c>
      <c r="K303" t="inlineStr">
        <is>
          <t>---</t>
        </is>
      </c>
      <c r="L303" t="inlineStr">
        <is>
          <t>---</t>
        </is>
      </c>
      <c r="M303" t="inlineStr">
        <is>
          <t>---</t>
        </is>
      </c>
      <c r="N303" t="inlineStr">
        <is>
          <t>---</t>
        </is>
      </c>
      <c r="O303" t="inlineStr">
        <is>
          <t>---</t>
        </is>
      </c>
      <c r="P303" t="inlineStr">
        <is>
          <t>---</t>
        </is>
      </c>
      <c r="Q303" t="inlineStr">
        <is>
          <t>---</t>
        </is>
      </c>
      <c r="R303" t="inlineStr"/>
      <c r="S303" t="inlineStr"/>
      <c r="T303" t="inlineStr"/>
      <c r="U303" t="inlineStr"/>
      <c r="V303" t="inlineStr"/>
      <c r="W303" t="inlineStr"/>
      <c r="X303" t="inlineStr">
        <is>
          <t>PAP/HSFS/ST01102</t>
        </is>
      </c>
      <c r="Y303" t="inlineStr">
        <is>
          <t>PAP/HSFS/ST01102</t>
        </is>
      </c>
      <c r="Z303" t="inlineStr">
        <is>
          <t>2025-01-23 16:26:11</t>
        </is>
      </c>
      <c r="AA303" t="inlineStr">
        <is>
          <t>2025-01-23 16:25:46</t>
        </is>
      </c>
      <c r="AB303" t="inlineStr">
        <is>
          <t>2jessica</t>
        </is>
      </c>
      <c r="AC303" t="inlineStr">
        <is>
          <t>2025-01-23 22:38:24</t>
        </is>
      </c>
      <c r="AD303" s="1" t="inlineStr">
        <is>
          <t>https://www.commcarehq.org/a/caris-test/reports/form_data/72b3d733-8807-4156-8896-3b47ea256788/</t>
        </is>
      </c>
      <c r="AE303" t="inlineStr">
        <is>
          <t>---</t>
        </is>
      </c>
      <c r="AF303" t="inlineStr">
        <is>
          <t>3c5a623af057e23a32ae4000_105965</t>
        </is>
      </c>
      <c r="AG303" t="inlineStr">
        <is>
          <t>OK</t>
        </is>
      </c>
      <c r="AH303" t="inlineStr">
        <is>
          <t>2025-01-23 16:26:11</t>
        </is>
      </c>
      <c r="AI303" t="inlineStr">
        <is>
          <t>6b7066b672544b4cabd3a14f9f012e2c</t>
        </is>
      </c>
      <c r="AJ303" t="inlineStr">
        <is>
          <t>2025-01-16</t>
        </is>
      </c>
      <c r="AK303" t="inlineStr">
        <is>
          <t>3</t>
        </is>
      </c>
      <c r="AL303" t="inlineStr">
        <is>
          <t>---</t>
        </is>
      </c>
      <c r="AM303" t="inlineStr">
        <is>
          <t>1</t>
        </is>
      </c>
      <c r="AN303" t="inlineStr">
        <is>
          <t>---</t>
        </is>
      </c>
      <c r="AO303" t="inlineStr">
        <is>
          <t>0</t>
        </is>
      </c>
      <c r="AP303" t="inlineStr">
        <is>
          <t>1</t>
        </is>
      </c>
      <c r="AQ303" t="inlineStr"/>
      <c r="AR303" t="inlineStr"/>
      <c r="AS303" t="inlineStr"/>
      <c r="AT303" t="inlineStr"/>
      <c r="AU303" t="inlineStr">
        <is>
          <t>---</t>
        </is>
      </c>
      <c r="AV303" t="inlineStr">
        <is>
          <t>---</t>
        </is>
      </c>
      <c r="AW303" t="inlineStr">
        <is>
          <t>---</t>
        </is>
      </c>
      <c r="AX303" t="inlineStr">
        <is>
          <t>---</t>
        </is>
      </c>
      <c r="AY303" t="inlineStr">
        <is>
          <t>---</t>
        </is>
      </c>
      <c r="AZ303" t="inlineStr">
        <is>
          <t>---</t>
        </is>
      </c>
      <c r="BA303" t="inlineStr">
        <is>
          <t>6b7066b672544b4cabd3a14f9f012e2c</t>
        </is>
      </c>
      <c r="BB303" t="inlineStr">
        <is>
          <t>http://openrosa.org/formdesigner/0B48E039-1E80-49A7-AC24-732B6E788E39</t>
        </is>
      </c>
      <c r="BC303" t="inlineStr">
        <is>
          <t>Ration et autres visites</t>
        </is>
      </c>
      <c r="BD303" t="inlineStr">
        <is>
          <t>CommCare Android, version "2.56"(468027). App v15929. CommCare Version 2.56.0. Build 468027, built on: 2025-01-18</t>
        </is>
      </c>
      <c r="BE303" t="inlineStr">
        <is>
          <t>commcare_f18d6b7a-4a28-4b1e-ba72-371ee279da9f</t>
        </is>
      </c>
      <c r="BF303" t="inlineStr"/>
      <c r="BG303" t="inlineStr">
        <is>
          <t>f13d8149fc6d39ebe86af18272310ff9</t>
        </is>
      </c>
      <c r="BH303" t="inlineStr">
        <is>
          <t>30258f4a77704b55a9a2714350441cbb</t>
        </is>
      </c>
      <c r="BI303" t="inlineStr">
        <is>
          <t>15246</t>
        </is>
      </c>
      <c r="BJ303" t="inlineStr">
        <is>
          <t>XFormInstance</t>
        </is>
      </c>
      <c r="BK303" t="inlineStr">
        <is>
          <t>8ccfb7a0d99e11ef88b1f9cccb2417e2</t>
        </is>
      </c>
      <c r="BL303" t="b">
        <v>0</v>
      </c>
      <c r="BM303" t="inlineStr">
        <is>
          <t>---</t>
        </is>
      </c>
      <c r="BN303" t="inlineStr">
        <is>
          <t>200.113.253.11</t>
        </is>
      </c>
      <c r="BO303" t="inlineStr">
        <is>
          <t>Djoulie Charles</t>
        </is>
      </c>
    </row>
    <row r="304">
      <c r="A304" t="inlineStr">
        <is>
          <t>302</t>
        </is>
      </c>
      <c r="B304" t="inlineStr">
        <is>
          <t>ce5fa61b-9aeb-44bf-83e1-aeae75652722</t>
        </is>
      </c>
      <c r="C304" t="inlineStr">
        <is>
          <t>2025-01-16</t>
        </is>
      </c>
      <c r="D304" t="inlineStr">
        <is>
          <t>3</t>
        </is>
      </c>
      <c r="E304" t="inlineStr">
        <is>
          <t>---</t>
        </is>
      </c>
      <c r="F304" t="inlineStr">
        <is>
          <t>1</t>
        </is>
      </c>
      <c r="G304" t="inlineStr">
        <is>
          <t>---</t>
        </is>
      </c>
      <c r="H304" t="inlineStr">
        <is>
          <t>0</t>
        </is>
      </c>
      <c r="I304" t="inlineStr">
        <is>
          <t>1</t>
        </is>
      </c>
      <c r="J304" t="inlineStr">
        <is>
          <t>1</t>
        </is>
      </c>
      <c r="K304" t="inlineStr">
        <is>
          <t>---</t>
        </is>
      </c>
      <c r="L304" t="inlineStr">
        <is>
          <t>---</t>
        </is>
      </c>
      <c r="M304" t="inlineStr">
        <is>
          <t>---</t>
        </is>
      </c>
      <c r="N304" t="inlineStr">
        <is>
          <t>---</t>
        </is>
      </c>
      <c r="O304" t="inlineStr">
        <is>
          <t>---</t>
        </is>
      </c>
      <c r="P304" t="inlineStr">
        <is>
          <t>---</t>
        </is>
      </c>
      <c r="Q304" t="inlineStr">
        <is>
          <t>---</t>
        </is>
      </c>
      <c r="R304" t="inlineStr"/>
      <c r="S304" t="inlineStr"/>
      <c r="T304" t="inlineStr"/>
      <c r="U304" t="inlineStr"/>
      <c r="V304" t="inlineStr"/>
      <c r="W304" t="inlineStr"/>
      <c r="X304" t="inlineStr">
        <is>
          <t>PAP/HSFS/ST01402</t>
        </is>
      </c>
      <c r="Y304" t="inlineStr">
        <is>
          <t>PAP/HSFS/ST01402</t>
        </is>
      </c>
      <c r="Z304" t="inlineStr">
        <is>
          <t>2025-01-23 16:26:43</t>
        </is>
      </c>
      <c r="AA304" t="inlineStr">
        <is>
          <t>2025-01-23 16:26:29</t>
        </is>
      </c>
      <c r="AB304" t="inlineStr">
        <is>
          <t>2jessica</t>
        </is>
      </c>
      <c r="AC304" t="inlineStr">
        <is>
          <t>2025-01-23 22:38:27</t>
        </is>
      </c>
      <c r="AD304" s="1" t="inlineStr">
        <is>
          <t>https://www.commcarehq.org/a/caris-test/reports/form_data/ce5fa61b-9aeb-44bf-83e1-aeae75652722/</t>
        </is>
      </c>
      <c r="AE304" t="inlineStr">
        <is>
          <t>---</t>
        </is>
      </c>
      <c r="AF304" t="inlineStr">
        <is>
          <t>3c5a623af057e23a32ae4000_159071</t>
        </is>
      </c>
      <c r="AG304" t="inlineStr">
        <is>
          <t>OK</t>
        </is>
      </c>
      <c r="AH304" t="inlineStr">
        <is>
          <t>2025-01-23 16:26:43</t>
        </is>
      </c>
      <c r="AI304" t="inlineStr">
        <is>
          <t>6b7066b672544b4cabd3a14f9f012e2c</t>
        </is>
      </c>
      <c r="AJ304" t="inlineStr">
        <is>
          <t>2025-01-16</t>
        </is>
      </c>
      <c r="AK304" t="inlineStr">
        <is>
          <t>3</t>
        </is>
      </c>
      <c r="AL304" t="inlineStr">
        <is>
          <t>---</t>
        </is>
      </c>
      <c r="AM304" t="inlineStr">
        <is>
          <t>1</t>
        </is>
      </c>
      <c r="AN304" t="inlineStr">
        <is>
          <t>---</t>
        </is>
      </c>
      <c r="AO304" t="inlineStr">
        <is>
          <t>0</t>
        </is>
      </c>
      <c r="AP304" t="inlineStr">
        <is>
          <t>1</t>
        </is>
      </c>
      <c r="AQ304" t="inlineStr"/>
      <c r="AR304" t="inlineStr"/>
      <c r="AS304" t="inlineStr"/>
      <c r="AT304" t="inlineStr"/>
      <c r="AU304" t="inlineStr">
        <is>
          <t>---</t>
        </is>
      </c>
      <c r="AV304" t="inlineStr">
        <is>
          <t>---</t>
        </is>
      </c>
      <c r="AW304" t="inlineStr">
        <is>
          <t>---</t>
        </is>
      </c>
      <c r="AX304" t="inlineStr">
        <is>
          <t>---</t>
        </is>
      </c>
      <c r="AY304" t="inlineStr">
        <is>
          <t>---</t>
        </is>
      </c>
      <c r="AZ304" t="inlineStr">
        <is>
          <t>---</t>
        </is>
      </c>
      <c r="BA304" t="inlineStr">
        <is>
          <t>6b7066b672544b4cabd3a14f9f012e2c</t>
        </is>
      </c>
      <c r="BB304" t="inlineStr">
        <is>
          <t>http://openrosa.org/formdesigner/0B48E039-1E80-49A7-AC24-732B6E788E39</t>
        </is>
      </c>
      <c r="BC304" t="inlineStr">
        <is>
          <t>Ration et autres visites</t>
        </is>
      </c>
      <c r="BD304" t="inlineStr">
        <is>
          <t>CommCare Android, version "2.56"(468027). App v15929. CommCare Version 2.56.0. Build 468027, built on: 2025-01-18</t>
        </is>
      </c>
      <c r="BE304" t="inlineStr">
        <is>
          <t>commcare_f18d6b7a-4a28-4b1e-ba72-371ee279da9f</t>
        </is>
      </c>
      <c r="BF304" t="inlineStr"/>
      <c r="BG304" t="inlineStr">
        <is>
          <t>f13d8149fc6d39ebe86af18272310ff9</t>
        </is>
      </c>
      <c r="BH304" t="inlineStr">
        <is>
          <t>30258f4a77704b55a9a2714350441cbb</t>
        </is>
      </c>
      <c r="BI304" t="inlineStr">
        <is>
          <t>15246</t>
        </is>
      </c>
      <c r="BJ304" t="inlineStr">
        <is>
          <t>XFormInstance</t>
        </is>
      </c>
      <c r="BK304" t="inlineStr">
        <is>
          <t>8ccfb7a0d99e11ef88b1f9cccb2417e2</t>
        </is>
      </c>
      <c r="BL304" t="b">
        <v>0</v>
      </c>
      <c r="BM304" t="inlineStr">
        <is>
          <t>---</t>
        </is>
      </c>
      <c r="BN304" t="inlineStr">
        <is>
          <t>200.113.253.11</t>
        </is>
      </c>
      <c r="BO304" t="inlineStr">
        <is>
          <t>Ernest Suxana</t>
        </is>
      </c>
    </row>
    <row r="305">
      <c r="A305" t="inlineStr">
        <is>
          <t>303</t>
        </is>
      </c>
      <c r="B305" t="inlineStr">
        <is>
          <t>7c067e63-0070-4c7f-b865-ba331f793714</t>
        </is>
      </c>
      <c r="C305" t="inlineStr">
        <is>
          <t>2025-01-23</t>
        </is>
      </c>
      <c r="D305" t="inlineStr">
        <is>
          <t>4</t>
        </is>
      </c>
      <c r="E305" t="inlineStr">
        <is>
          <t>demotivation club</t>
        </is>
      </c>
      <c r="F305" t="inlineStr">
        <is>
          <t>1</t>
        </is>
      </c>
      <c r="G305" t="inlineStr">
        <is>
          <t>demotivation</t>
        </is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---</t>
        </is>
      </c>
      <c r="L305" t="inlineStr">
        <is>
          <t>---</t>
        </is>
      </c>
      <c r="M305" t="inlineStr">
        <is>
          <t>---</t>
        </is>
      </c>
      <c r="N305" t="inlineStr">
        <is>
          <t>---</t>
        </is>
      </c>
      <c r="O305" t="inlineStr">
        <is>
          <t>---</t>
        </is>
      </c>
      <c r="P305" t="inlineStr">
        <is>
          <t>---</t>
        </is>
      </c>
      <c r="Q305" t="inlineStr">
        <is>
          <t>---</t>
        </is>
      </c>
      <c r="R305" t="inlineStr"/>
      <c r="S305" t="inlineStr"/>
      <c r="T305" t="inlineStr"/>
      <c r="U305" t="inlineStr"/>
      <c r="V305" t="inlineStr"/>
      <c r="W305" t="inlineStr"/>
      <c r="X305" t="inlineStr">
        <is>
          <t>CAP/HSCM/ST01804</t>
        </is>
      </c>
      <c r="Y305" t="inlineStr">
        <is>
          <t>CAP/HSCM/ST01804</t>
        </is>
      </c>
      <c r="Z305" t="inlineStr">
        <is>
          <t>2025-01-23 22:48:06</t>
        </is>
      </c>
      <c r="AA305" t="inlineStr">
        <is>
          <t>2025-01-23 22:47:26</t>
        </is>
      </c>
      <c r="AB305" t="inlineStr">
        <is>
          <t>1maselaine</t>
        </is>
      </c>
      <c r="AC305" t="inlineStr">
        <is>
          <t>2025-01-23 22:48:08</t>
        </is>
      </c>
      <c r="AD305" s="1" t="inlineStr">
        <is>
          <t>https://www.commcarehq.org/a/caris-test/reports/form_data/7c067e63-0070-4c7f-b865-ba331f793714/</t>
        </is>
      </c>
      <c r="AE305" t="inlineStr">
        <is>
          <t>---</t>
        </is>
      </c>
      <c r="AF305" t="inlineStr">
        <is>
          <t>358af3b75ddc4198860a36378845c2d4</t>
        </is>
      </c>
      <c r="AG305" t="inlineStr">
        <is>
          <t>---</t>
        </is>
      </c>
      <c r="AH305" t="inlineStr">
        <is>
          <t>2025-01-23 22:48:06</t>
        </is>
      </c>
      <c r="AI305" t="inlineStr">
        <is>
          <t>1b833c2586eb49459103874b6462448b</t>
        </is>
      </c>
      <c r="AJ305" t="inlineStr">
        <is>
          <t>2025-01-23</t>
        </is>
      </c>
      <c r="AK305" t="inlineStr">
        <is>
          <t>4</t>
        </is>
      </c>
      <c r="AL305" t="inlineStr">
        <is>
          <t>demotivation club</t>
        </is>
      </c>
      <c r="AM305" t="inlineStr">
        <is>
          <t>1</t>
        </is>
      </c>
      <c r="AN305" t="inlineStr">
        <is>
          <t>demotivation</t>
        </is>
      </c>
      <c r="AO305" t="inlineStr">
        <is>
          <t>1</t>
        </is>
      </c>
      <c r="AP305" t="inlineStr">
        <is>
          <t>1</t>
        </is>
      </c>
      <c r="AQ305" t="inlineStr"/>
      <c r="AR305" t="inlineStr"/>
      <c r="AS305" t="inlineStr"/>
      <c r="AT305" t="inlineStr"/>
      <c r="AU305" t="inlineStr">
        <is>
          <t>---</t>
        </is>
      </c>
      <c r="AV305" t="inlineStr">
        <is>
          <t>---</t>
        </is>
      </c>
      <c r="AW305" t="inlineStr">
        <is>
          <t>---</t>
        </is>
      </c>
      <c r="AX305" t="inlineStr">
        <is>
          <t>---</t>
        </is>
      </c>
      <c r="AY305" t="inlineStr">
        <is>
          <t>---</t>
        </is>
      </c>
      <c r="AZ305" t="inlineStr">
        <is>
          <t>---</t>
        </is>
      </c>
      <c r="BA305" t="inlineStr">
        <is>
          <t>1b833c2586eb49459103874b6462448b</t>
        </is>
      </c>
      <c r="BB305" t="inlineStr">
        <is>
          <t>http://openrosa.org/formdesigner/0B48E039-1E80-49A7-AC24-732B6E788E39</t>
        </is>
      </c>
      <c r="BC305" t="inlineStr">
        <is>
          <t>Ration et autres visites</t>
        </is>
      </c>
      <c r="BD305" t="inlineStr">
        <is>
          <t>CommCare Android, version "2.54.1"(467561). App v15929. CommCare Version 2.54.1. Build 467561, built on: 2024-10-25</t>
        </is>
      </c>
      <c r="BE305" t="inlineStr">
        <is>
          <t>commcare_05d78f59-ebda-491c-89b8-6c42bab0e02e</t>
        </is>
      </c>
      <c r="BF305" t="inlineStr"/>
      <c r="BG305" t="inlineStr">
        <is>
          <t>f13d8149fc6d39ebe86af18272310ff9</t>
        </is>
      </c>
      <c r="BH305" t="inlineStr">
        <is>
          <t>30258f4a77704b55a9a2714350441cbb</t>
        </is>
      </c>
      <c r="BI305" t="inlineStr">
        <is>
          <t>15246</t>
        </is>
      </c>
      <c r="BJ305" t="inlineStr">
        <is>
          <t>XFormInstance</t>
        </is>
      </c>
      <c r="BK305" t="inlineStr">
        <is>
          <t>21ef7e46d99111ef88b1f9cccb2417e2</t>
        </is>
      </c>
      <c r="BL305" t="b">
        <v>0</v>
      </c>
      <c r="BM305" t="inlineStr">
        <is>
          <t>---</t>
        </is>
      </c>
      <c r="BN305" t="inlineStr">
        <is>
          <t>200.113.253.110</t>
        </is>
      </c>
      <c r="BO305" t="inlineStr">
        <is>
          <t>Benson Charles</t>
        </is>
      </c>
    </row>
    <row r="306">
      <c r="A306" t="inlineStr">
        <is>
          <t>304</t>
        </is>
      </c>
      <c r="B306" t="inlineStr">
        <is>
          <t>d36ae737-dbca-4663-a9df-0774125de142</t>
        </is>
      </c>
      <c r="C306" t="inlineStr">
        <is>
          <t>2025-01-23</t>
        </is>
      </c>
      <c r="D306" t="inlineStr">
        <is>
          <t>4</t>
        </is>
      </c>
      <c r="E306" t="inlineStr">
        <is>
          <t>demotivation club</t>
        </is>
      </c>
      <c r="F306" t="inlineStr">
        <is>
          <t>1</t>
        </is>
      </c>
      <c r="G306" t="inlineStr">
        <is>
          <t>demotivation</t>
        </is>
      </c>
      <c r="H306" t="inlineStr">
        <is>
          <t>1</t>
        </is>
      </c>
      <c r="I306" t="inlineStr">
        <is>
          <t>1</t>
        </is>
      </c>
      <c r="J306" t="inlineStr">
        <is>
          <t>1</t>
        </is>
      </c>
      <c r="K306" t="inlineStr">
        <is>
          <t>---</t>
        </is>
      </c>
      <c r="L306" t="inlineStr">
        <is>
          <t>---</t>
        </is>
      </c>
      <c r="M306" t="inlineStr">
        <is>
          <t>---</t>
        </is>
      </c>
      <c r="N306" t="inlineStr">
        <is>
          <t>---</t>
        </is>
      </c>
      <c r="O306" t="inlineStr">
        <is>
          <t>---</t>
        </is>
      </c>
      <c r="P306" t="inlineStr">
        <is>
          <t>---</t>
        </is>
      </c>
      <c r="Q306" t="inlineStr">
        <is>
          <t>---</t>
        </is>
      </c>
      <c r="R306" t="inlineStr"/>
      <c r="S306" t="inlineStr"/>
      <c r="T306" t="inlineStr"/>
      <c r="U306" t="inlineStr"/>
      <c r="V306" t="inlineStr"/>
      <c r="W306" t="inlineStr"/>
      <c r="X306" t="inlineStr">
        <is>
          <t>CAP/HSCM/ST03012</t>
        </is>
      </c>
      <c r="Y306" t="inlineStr">
        <is>
          <t>CAP/HSCM/ST03012</t>
        </is>
      </c>
      <c r="Z306" t="inlineStr">
        <is>
          <t>2025-01-23 23:44:45</t>
        </is>
      </c>
      <c r="AA306" t="inlineStr">
        <is>
          <t>2025-01-23 22:49:00</t>
        </is>
      </c>
      <c r="AB306" t="inlineStr">
        <is>
          <t>1maselaine</t>
        </is>
      </c>
      <c r="AC306" t="inlineStr">
        <is>
          <t>2025-01-23 23:44:47</t>
        </is>
      </c>
      <c r="AD306" s="1" t="inlineStr">
        <is>
          <t>https://www.commcarehq.org/a/caris-test/reports/form_data/d36ae737-dbca-4663-a9df-0774125de142/</t>
        </is>
      </c>
      <c r="AE306" t="inlineStr">
        <is>
          <t>---</t>
        </is>
      </c>
      <c r="AF306" t="inlineStr">
        <is>
          <t>3c5a623af057e23a32ae4000_105931</t>
        </is>
      </c>
      <c r="AG306" t="inlineStr">
        <is>
          <t>---</t>
        </is>
      </c>
      <c r="AH306" t="inlineStr">
        <is>
          <t>2025-01-23 23:44:45</t>
        </is>
      </c>
      <c r="AI306" t="inlineStr">
        <is>
          <t>1b833c2586eb49459103874b6462448b</t>
        </is>
      </c>
      <c r="AJ306" t="inlineStr">
        <is>
          <t>2025-01-23</t>
        </is>
      </c>
      <c r="AK306" t="inlineStr">
        <is>
          <t>4</t>
        </is>
      </c>
      <c r="AL306" t="inlineStr">
        <is>
          <t>demotivation club</t>
        </is>
      </c>
      <c r="AM306" t="inlineStr">
        <is>
          <t>1</t>
        </is>
      </c>
      <c r="AN306" t="inlineStr">
        <is>
          <t>demotivation</t>
        </is>
      </c>
      <c r="AO306" t="inlineStr">
        <is>
          <t>1</t>
        </is>
      </c>
      <c r="AP306" t="inlineStr">
        <is>
          <t>1</t>
        </is>
      </c>
      <c r="AQ306" t="inlineStr"/>
      <c r="AR306" t="inlineStr"/>
      <c r="AS306" t="inlineStr"/>
      <c r="AT306" t="inlineStr"/>
      <c r="AU306" t="inlineStr">
        <is>
          <t>---</t>
        </is>
      </c>
      <c r="AV306" t="inlineStr">
        <is>
          <t>---</t>
        </is>
      </c>
      <c r="AW306" t="inlineStr">
        <is>
          <t>---</t>
        </is>
      </c>
      <c r="AX306" t="inlineStr">
        <is>
          <t>---</t>
        </is>
      </c>
      <c r="AY306" t="inlineStr">
        <is>
          <t>---</t>
        </is>
      </c>
      <c r="AZ306" t="inlineStr">
        <is>
          <t>---</t>
        </is>
      </c>
      <c r="BA306" t="inlineStr">
        <is>
          <t>1b833c2586eb49459103874b6462448b</t>
        </is>
      </c>
      <c r="BB306" t="inlineStr">
        <is>
          <t>http://openrosa.org/formdesigner/0B48E039-1E80-49A7-AC24-732B6E788E39</t>
        </is>
      </c>
      <c r="BC306" t="inlineStr">
        <is>
          <t>Ration et autres visites</t>
        </is>
      </c>
      <c r="BD306" t="inlineStr">
        <is>
          <t>CommCare Android, version "2.54.1"(467561). App v15929. CommCare Version 2.54.1. Build 467561, built on: 2024-10-25</t>
        </is>
      </c>
      <c r="BE306" t="inlineStr">
        <is>
          <t>commcare_05d78f59-ebda-491c-89b8-6c42bab0e02e</t>
        </is>
      </c>
      <c r="BF306" t="inlineStr"/>
      <c r="BG306" t="inlineStr">
        <is>
          <t>f13d8149fc6d39ebe86af18272310ff9</t>
        </is>
      </c>
      <c r="BH306" t="inlineStr">
        <is>
          <t>30258f4a77704b55a9a2714350441cbb</t>
        </is>
      </c>
      <c r="BI306" t="inlineStr">
        <is>
          <t>15246</t>
        </is>
      </c>
      <c r="BJ306" t="inlineStr">
        <is>
          <t>XFormInstance</t>
        </is>
      </c>
      <c r="BK306" t="inlineStr">
        <is>
          <t>21ef7e46d99111ef88b1f9cccb2417e2</t>
        </is>
      </c>
      <c r="BL306" t="b">
        <v>0</v>
      </c>
      <c r="BM306" t="inlineStr">
        <is>
          <t>---</t>
        </is>
      </c>
      <c r="BN306" t="inlineStr">
        <is>
          <t>200.113.253.110</t>
        </is>
      </c>
      <c r="BO306" t="inlineStr">
        <is>
          <t>Sendeline Myrtil</t>
        </is>
      </c>
    </row>
    <row r="307">
      <c r="A307" t="inlineStr">
        <is>
          <t>305</t>
        </is>
      </c>
      <c r="B307" t="inlineStr">
        <is>
          <t>3e5b9c24-efb8-4d48-8e2f-5821cf39cf03</t>
        </is>
      </c>
      <c r="C307" t="inlineStr">
        <is>
          <t>2024-12-16</t>
        </is>
      </c>
      <c r="D307" t="inlineStr">
        <is>
          <t>3 4</t>
        </is>
      </c>
      <c r="E307" t="inlineStr">
        <is>
          <t>visite de motivation pour la sortie le 18 dec et venir prendre les pieces de scolarisation entre les mains de sa mere</t>
        </is>
      </c>
      <c r="F307" t="inlineStr">
        <is>
          <t>1</t>
        </is>
      </c>
      <c r="G307" t="inlineStr">
        <is>
          <t>---</t>
        </is>
      </c>
      <c r="H307" t="inlineStr">
        <is>
          <t>1</t>
        </is>
      </c>
      <c r="I307" t="inlineStr">
        <is>
          <t>1</t>
        </is>
      </c>
      <c r="J307" t="inlineStr">
        <is>
          <t>4</t>
        </is>
      </c>
      <c r="K307" t="inlineStr">
        <is>
          <t>---</t>
        </is>
      </c>
      <c r="L307" t="inlineStr">
        <is>
          <t>---</t>
        </is>
      </c>
      <c r="M307" t="inlineStr">
        <is>
          <t>---</t>
        </is>
      </c>
      <c r="N307" t="inlineStr">
        <is>
          <t>---</t>
        </is>
      </c>
      <c r="O307" t="inlineStr">
        <is>
          <t>---</t>
        </is>
      </c>
      <c r="P307" t="inlineStr">
        <is>
          <t>---</t>
        </is>
      </c>
      <c r="Q307" t="inlineStr">
        <is>
          <t>---</t>
        </is>
      </c>
      <c r="R307" t="inlineStr"/>
      <c r="S307" t="inlineStr"/>
      <c r="T307" t="inlineStr"/>
      <c r="U307" t="inlineStr"/>
      <c r="V307" t="inlineStr"/>
      <c r="W307" t="inlineStr"/>
      <c r="X307" t="inlineStr">
        <is>
          <t>PAP/OMFP/ST04137</t>
        </is>
      </c>
      <c r="Y307" t="inlineStr">
        <is>
          <t>PAP/OMFP/ST04137</t>
        </is>
      </c>
      <c r="Z307" t="inlineStr">
        <is>
          <t>2024-12-31 04:15:29</t>
        </is>
      </c>
      <c r="AA307" t="inlineStr">
        <is>
          <t>2024-12-31 03:55:33</t>
        </is>
      </c>
      <c r="AB307" t="inlineStr">
        <is>
          <t>2higgie</t>
        </is>
      </c>
      <c r="AC307" t="inlineStr">
        <is>
          <t>2025-01-24 02:04:22</t>
        </is>
      </c>
      <c r="AD307" s="1" t="inlineStr">
        <is>
          <t>https://www.commcarehq.org/a/caris-test/reports/form_data/3e5b9c24-efb8-4d48-8e2f-5821cf39cf03/</t>
        </is>
      </c>
      <c r="AE307" t="inlineStr">
        <is>
          <t>---</t>
        </is>
      </c>
      <c r="AF307" t="inlineStr">
        <is>
          <t>3c5a623af057e23a32ae4000_40239</t>
        </is>
      </c>
      <c r="AG307" t="inlineStr">
        <is>
          <t>OK</t>
        </is>
      </c>
      <c r="AH307" t="inlineStr">
        <is>
          <t>2024-12-31 04:15:29</t>
        </is>
      </c>
      <c r="AI307" t="inlineStr">
        <is>
          <t>04b63b4d09b5f758ab1bb4b49b51e9d0</t>
        </is>
      </c>
      <c r="AJ307" t="inlineStr">
        <is>
          <t>2024-12-16</t>
        </is>
      </c>
      <c r="AK307" t="inlineStr">
        <is>
          <t>3 4</t>
        </is>
      </c>
      <c r="AL307" t="inlineStr">
        <is>
          <t>visite de motivation pour la sortie le 18 dec et venir prendre les pieces de scolarisation entre les mains de sa mere</t>
        </is>
      </c>
      <c r="AM307" t="inlineStr">
        <is>
          <t>1</t>
        </is>
      </c>
      <c r="AN307" t="inlineStr">
        <is>
          <t>---</t>
        </is>
      </c>
      <c r="AO307" t="inlineStr">
        <is>
          <t>1</t>
        </is>
      </c>
      <c r="AP307" t="inlineStr">
        <is>
          <t>1</t>
        </is>
      </c>
      <c r="AQ307" t="inlineStr"/>
      <c r="AR307" t="inlineStr"/>
      <c r="AS307" t="inlineStr"/>
      <c r="AT307" t="inlineStr"/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inlineStr">
        <is>
          <t>---</t>
        </is>
      </c>
      <c r="BA307" t="inlineStr">
        <is>
          <t>04b63b4d09b5f758ab1bb4b49b51e9d0</t>
        </is>
      </c>
      <c r="BB307" t="inlineStr">
        <is>
          <t>http://openrosa.org/formdesigner/0B48E039-1E80-49A7-AC24-732B6E788E39</t>
        </is>
      </c>
      <c r="BC307" t="inlineStr">
        <is>
          <t>Ration et autres visites</t>
        </is>
      </c>
      <c r="BD307" t="inlineStr">
        <is>
          <t>CommCare Android, version "2.54.1"(467561). App v15929. CommCare Version 2.54.1. Build 467561, built on: 2024-10-25</t>
        </is>
      </c>
      <c r="BE307" t="inlineStr">
        <is>
          <t>commcare_f379e98d-deb2-406c-bb23-c551c5606f69</t>
        </is>
      </c>
      <c r="BF307" t="inlineStr"/>
      <c r="BG307" t="inlineStr">
        <is>
          <t>f13d8149fc6d39ebe86af18272310ff9</t>
        </is>
      </c>
      <c r="BH307" t="inlineStr">
        <is>
          <t>30258f4a77704b55a9a2714350441cbb</t>
        </is>
      </c>
      <c r="BI307" t="inlineStr">
        <is>
          <t>15246</t>
        </is>
      </c>
      <c r="BJ307" t="inlineStr">
        <is>
          <t>XFormInstance</t>
        </is>
      </c>
      <c r="BK307" t="inlineStr">
        <is>
          <t>f6ce170abca711efb7aff7a39a18eb0c</t>
        </is>
      </c>
      <c r="BL307" t="b">
        <v>0</v>
      </c>
      <c r="BM307" t="inlineStr">
        <is>
          <t>---</t>
        </is>
      </c>
      <c r="BN307" t="inlineStr">
        <is>
          <t>200.113.214.17</t>
        </is>
      </c>
      <c r="BO307" t="inlineStr">
        <is>
          <t>Fernando Chery</t>
        </is>
      </c>
    </row>
    <row r="308">
      <c r="A308" t="inlineStr">
        <is>
          <t>306</t>
        </is>
      </c>
      <c r="B308" t="inlineStr">
        <is>
          <t>04b2a90d-afac-49fe-ad22-5ddb9ce6bce7</t>
        </is>
      </c>
      <c r="C308" t="inlineStr">
        <is>
          <t>2024-12-16</t>
        </is>
      </c>
      <c r="D308" t="inlineStr">
        <is>
          <t>3 4</t>
        </is>
      </c>
      <c r="E308" t="inlineStr">
        <is>
          <t>visite de motivation pour la fete du 18 dec</t>
        </is>
      </c>
      <c r="F308" t="inlineStr">
        <is>
          <t>1</t>
        </is>
      </c>
      <c r="G308" t="inlineStr">
        <is>
          <t>---</t>
        </is>
      </c>
      <c r="H308" t="inlineStr">
        <is>
          <t>1</t>
        </is>
      </c>
      <c r="I308" t="inlineStr">
        <is>
          <t>1</t>
        </is>
      </c>
      <c r="J308" t="inlineStr">
        <is>
          <t>4</t>
        </is>
      </c>
      <c r="K308" t="inlineStr">
        <is>
          <t>---</t>
        </is>
      </c>
      <c r="L308" t="inlineStr">
        <is>
          <t>---</t>
        </is>
      </c>
      <c r="M308" t="inlineStr">
        <is>
          <t>---</t>
        </is>
      </c>
      <c r="N308" t="inlineStr">
        <is>
          <t>---</t>
        </is>
      </c>
      <c r="O308" t="inlineStr">
        <is>
          <t>---</t>
        </is>
      </c>
      <c r="P308" t="inlineStr">
        <is>
          <t>---</t>
        </is>
      </c>
      <c r="Q308" t="inlineStr">
        <is>
          <t>---</t>
        </is>
      </c>
      <c r="R308" t="inlineStr"/>
      <c r="S308" t="inlineStr"/>
      <c r="T308" t="inlineStr"/>
      <c r="U308" t="inlineStr"/>
      <c r="V308" t="inlineStr"/>
      <c r="W308" t="inlineStr"/>
      <c r="X308" t="inlineStr">
        <is>
          <t>PAP/GCHO/ST08127</t>
        </is>
      </c>
      <c r="Y308" t="inlineStr">
        <is>
          <t>PAP/GCHO/ST08127</t>
        </is>
      </c>
      <c r="Z308" t="inlineStr">
        <is>
          <t>2024-12-31 04:21:13</t>
        </is>
      </c>
      <c r="AA308" t="inlineStr">
        <is>
          <t>2024-12-31 04:15:56</t>
        </is>
      </c>
      <c r="AB308" t="inlineStr">
        <is>
          <t>2higgie</t>
        </is>
      </c>
      <c r="AC308" t="inlineStr">
        <is>
          <t>2025-01-24 02:05:14</t>
        </is>
      </c>
      <c r="AD308" s="1" t="inlineStr">
        <is>
          <t>https://www.commcarehq.org/a/caris-test/reports/form_data/04b2a90d-afac-49fe-ad22-5ddb9ce6bce7/</t>
        </is>
      </c>
      <c r="AE308" t="inlineStr">
        <is>
          <t>---</t>
        </is>
      </c>
      <c r="AF308" t="inlineStr">
        <is>
          <t>3c5a623af057e23a32ae4000_174606</t>
        </is>
      </c>
      <c r="AG308" t="inlineStr">
        <is>
          <t>OK</t>
        </is>
      </c>
      <c r="AH308" t="inlineStr">
        <is>
          <t>2024-12-31 04:21:13</t>
        </is>
      </c>
      <c r="AI308" t="inlineStr">
        <is>
          <t>04b63b4d09b5f758ab1bb4b49b51e9d0</t>
        </is>
      </c>
      <c r="AJ308" t="inlineStr">
        <is>
          <t>2024-12-16</t>
        </is>
      </c>
      <c r="AK308" t="inlineStr">
        <is>
          <t>3 4</t>
        </is>
      </c>
      <c r="AL308" t="inlineStr">
        <is>
          <t>visite de motivation pour la fete du 18 dec</t>
        </is>
      </c>
      <c r="AM308" t="inlineStr">
        <is>
          <t>1</t>
        </is>
      </c>
      <c r="AN308" t="inlineStr">
        <is>
          <t>---</t>
        </is>
      </c>
      <c r="AO308" t="inlineStr">
        <is>
          <t>1</t>
        </is>
      </c>
      <c r="AP308" t="inlineStr">
        <is>
          <t>1</t>
        </is>
      </c>
      <c r="AQ308" t="inlineStr"/>
      <c r="AR308" t="inlineStr"/>
      <c r="AS308" t="inlineStr"/>
      <c r="AT308" t="inlineStr"/>
      <c r="AU308" t="inlineStr">
        <is>
          <t>---</t>
        </is>
      </c>
      <c r="AV308" t="inlineStr">
        <is>
          <t>---</t>
        </is>
      </c>
      <c r="AW308" t="inlineStr">
        <is>
          <t>---</t>
        </is>
      </c>
      <c r="AX308" t="inlineStr">
        <is>
          <t>---</t>
        </is>
      </c>
      <c r="AY308" t="inlineStr">
        <is>
          <t>---</t>
        </is>
      </c>
      <c r="AZ308" t="inlineStr">
        <is>
          <t>---</t>
        </is>
      </c>
      <c r="BA308" t="inlineStr">
        <is>
          <t>04b63b4d09b5f758ab1bb4b49b51e9d0</t>
        </is>
      </c>
      <c r="BB308" t="inlineStr">
        <is>
          <t>http://openrosa.org/formdesigner/0B48E039-1E80-49A7-AC24-732B6E788E39</t>
        </is>
      </c>
      <c r="BC308" t="inlineStr">
        <is>
          <t>Ration et autres visites</t>
        </is>
      </c>
      <c r="BD308" t="inlineStr">
        <is>
          <t>CommCare Android, version "2.54.1"(467561). App v15929. CommCare Version 2.54.1. Build 467561, built on: 2024-10-25</t>
        </is>
      </c>
      <c r="BE308" t="inlineStr">
        <is>
          <t>commcare_f379e98d-deb2-406c-bb23-c551c5606f69</t>
        </is>
      </c>
      <c r="BF308" t="inlineStr"/>
      <c r="BG308" t="inlineStr">
        <is>
          <t>f13d8149fc6d39ebe86af18272310ff9</t>
        </is>
      </c>
      <c r="BH308" t="inlineStr">
        <is>
          <t>30258f4a77704b55a9a2714350441cbb</t>
        </is>
      </c>
      <c r="BI308" t="inlineStr">
        <is>
          <t>15246</t>
        </is>
      </c>
      <c r="BJ308" t="inlineStr">
        <is>
          <t>XFormInstance</t>
        </is>
      </c>
      <c r="BK308" t="inlineStr">
        <is>
          <t>f6ce170abca711efb7aff7a39a18eb0c</t>
        </is>
      </c>
      <c r="BL308" t="b">
        <v>0</v>
      </c>
      <c r="BM308" t="inlineStr">
        <is>
          <t>---</t>
        </is>
      </c>
      <c r="BN308" t="inlineStr">
        <is>
          <t>200.113.214.17</t>
        </is>
      </c>
      <c r="BO308" t="inlineStr">
        <is>
          <t>Betchaida Charlemagne Charles</t>
        </is>
      </c>
    </row>
    <row r="309">
      <c r="A309" t="inlineStr">
        <is>
          <t>307</t>
        </is>
      </c>
      <c r="B309" t="inlineStr">
        <is>
          <t>07316d5f-0d73-48ba-82ff-2458ad3e29da</t>
        </is>
      </c>
      <c r="C309" t="inlineStr">
        <is>
          <t>2024-12-13</t>
        </is>
      </c>
      <c r="D309" t="inlineStr">
        <is>
          <t>3 4</t>
        </is>
      </c>
      <c r="E309" t="inlineStr">
        <is>
          <t>visite de motivation pour la fete du 18 dec</t>
        </is>
      </c>
      <c r="F309" t="inlineStr">
        <is>
          <t>1</t>
        </is>
      </c>
      <c r="G309" t="inlineStr">
        <is>
          <t>---</t>
        </is>
      </c>
      <c r="H309" t="inlineStr">
        <is>
          <t>1</t>
        </is>
      </c>
      <c r="I309" t="inlineStr">
        <is>
          <t>1</t>
        </is>
      </c>
      <c r="J309" t="inlineStr">
        <is>
          <t>1</t>
        </is>
      </c>
      <c r="K309" t="inlineStr">
        <is>
          <t>---</t>
        </is>
      </c>
      <c r="L309" t="inlineStr">
        <is>
          <t>---</t>
        </is>
      </c>
      <c r="M309" t="inlineStr">
        <is>
          <t>---</t>
        </is>
      </c>
      <c r="N309" t="inlineStr">
        <is>
          <t>---</t>
        </is>
      </c>
      <c r="O309" t="inlineStr">
        <is>
          <t>---</t>
        </is>
      </c>
      <c r="P309" t="inlineStr">
        <is>
          <t>---</t>
        </is>
      </c>
      <c r="Q309" t="inlineStr">
        <is>
          <t>---</t>
        </is>
      </c>
      <c r="R309" t="inlineStr"/>
      <c r="S309" t="inlineStr"/>
      <c r="T309" t="inlineStr"/>
      <c r="U309" t="inlineStr"/>
      <c r="V309" t="inlineStr"/>
      <c r="W309" t="inlineStr"/>
      <c r="X309" t="inlineStr">
        <is>
          <t>PAP/OMFP/ST05360</t>
        </is>
      </c>
      <c r="Y309" t="inlineStr">
        <is>
          <t>PAP/OMFP/ST05360</t>
        </is>
      </c>
      <c r="Z309" t="inlineStr">
        <is>
          <t>2024-12-31 04:25:26</t>
        </is>
      </c>
      <c r="AA309" t="inlineStr">
        <is>
          <t>2024-12-31 04:23:04</t>
        </is>
      </c>
      <c r="AB309" t="inlineStr">
        <is>
          <t>2higgie</t>
        </is>
      </c>
      <c r="AC309" t="inlineStr">
        <is>
          <t>2025-01-24 02:05:17</t>
        </is>
      </c>
      <c r="AD309" s="1" t="inlineStr">
        <is>
          <t>https://www.commcarehq.org/a/caris-test/reports/form_data/07316d5f-0d73-48ba-82ff-2458ad3e29da/</t>
        </is>
      </c>
      <c r="AE309" t="inlineStr">
        <is>
          <t>---</t>
        </is>
      </c>
      <c r="AF309" t="inlineStr">
        <is>
          <t>3c5a623af057e23a32ae4000_166365</t>
        </is>
      </c>
      <c r="AG309" t="inlineStr">
        <is>
          <t>OK</t>
        </is>
      </c>
      <c r="AH309" t="inlineStr">
        <is>
          <t>2024-12-31 04:25:26</t>
        </is>
      </c>
      <c r="AI309" t="inlineStr">
        <is>
          <t>04b63b4d09b5f758ab1bb4b49b51e9d0</t>
        </is>
      </c>
      <c r="AJ309" t="inlineStr">
        <is>
          <t>2024-12-13</t>
        </is>
      </c>
      <c r="AK309" t="inlineStr">
        <is>
          <t>3 4</t>
        </is>
      </c>
      <c r="AL309" t="inlineStr">
        <is>
          <t>visite de motivation pour la fete du 18 dec</t>
        </is>
      </c>
      <c r="AM309" t="inlineStr">
        <is>
          <t>1</t>
        </is>
      </c>
      <c r="AN309" t="inlineStr">
        <is>
          <t>---</t>
        </is>
      </c>
      <c r="AO309" t="inlineStr">
        <is>
          <t>1</t>
        </is>
      </c>
      <c r="AP309" t="inlineStr">
        <is>
          <t>1</t>
        </is>
      </c>
      <c r="AQ309" t="inlineStr"/>
      <c r="AR309" t="inlineStr"/>
      <c r="AS309" t="inlineStr"/>
      <c r="AT309" t="inlineStr"/>
      <c r="AU309" t="inlineStr">
        <is>
          <t>---</t>
        </is>
      </c>
      <c r="AV309" t="inlineStr">
        <is>
          <t>---</t>
        </is>
      </c>
      <c r="AW309" t="inlineStr">
        <is>
          <t>---</t>
        </is>
      </c>
      <c r="AX309" t="inlineStr">
        <is>
          <t>---</t>
        </is>
      </c>
      <c r="AY309" t="inlineStr">
        <is>
          <t>---</t>
        </is>
      </c>
      <c r="AZ309" t="inlineStr">
        <is>
          <t>---</t>
        </is>
      </c>
      <c r="BA309" t="inlineStr">
        <is>
          <t>04b63b4d09b5f758ab1bb4b49b51e9d0</t>
        </is>
      </c>
      <c r="BB309" t="inlineStr">
        <is>
          <t>http://openrosa.org/formdesigner/0B48E039-1E80-49A7-AC24-732B6E788E39</t>
        </is>
      </c>
      <c r="BC309" t="inlineStr">
        <is>
          <t>Ration et autres visites</t>
        </is>
      </c>
      <c r="BD309" t="inlineStr">
        <is>
          <t>CommCare Android, version "2.54.1"(467561). App v15929. CommCare Version 2.54.1. Build 467561, built on: 2024-10-25</t>
        </is>
      </c>
      <c r="BE309" t="inlineStr">
        <is>
          <t>commcare_f379e98d-deb2-406c-bb23-c551c5606f69</t>
        </is>
      </c>
      <c r="BF309" t="inlineStr"/>
      <c r="BG309" t="inlineStr">
        <is>
          <t>f13d8149fc6d39ebe86af18272310ff9</t>
        </is>
      </c>
      <c r="BH309" t="inlineStr">
        <is>
          <t>30258f4a77704b55a9a2714350441cbb</t>
        </is>
      </c>
      <c r="BI309" t="inlineStr">
        <is>
          <t>15246</t>
        </is>
      </c>
      <c r="BJ309" t="inlineStr">
        <is>
          <t>XFormInstance</t>
        </is>
      </c>
      <c r="BK309" t="inlineStr">
        <is>
          <t>f6ce170abca711efb7aff7a39a18eb0c</t>
        </is>
      </c>
      <c r="BL309" t="b">
        <v>0</v>
      </c>
      <c r="BM309" t="inlineStr">
        <is>
          <t>---</t>
        </is>
      </c>
      <c r="BN309" t="inlineStr">
        <is>
          <t>200.113.214.17</t>
        </is>
      </c>
      <c r="BO309" t="inlineStr">
        <is>
          <t>Ludia Louis</t>
        </is>
      </c>
    </row>
    <row r="310">
      <c r="A310" t="inlineStr">
        <is>
          <t>308</t>
        </is>
      </c>
      <c r="B310" t="inlineStr">
        <is>
          <t>8f416075-efc5-44d0-87db-0b9ad1ce2fe7</t>
        </is>
      </c>
      <c r="C310" t="inlineStr">
        <is>
          <t>2024-12-11</t>
        </is>
      </c>
      <c r="D310" t="inlineStr">
        <is>
          <t>3 4</t>
        </is>
      </c>
      <c r="E310" t="inlineStr">
        <is>
          <t>visite dom</t>
        </is>
      </c>
      <c r="F310" t="inlineStr">
        <is>
          <t>1</t>
        </is>
      </c>
      <c r="G310" t="inlineStr">
        <is>
          <t>---</t>
        </is>
      </c>
      <c r="H310" t="inlineStr">
        <is>
          <t>1</t>
        </is>
      </c>
      <c r="I310" t="inlineStr">
        <is>
          <t>0</t>
        </is>
      </c>
      <c r="J310" t="inlineStr">
        <is>
          <t>---</t>
        </is>
      </c>
      <c r="K310" t="inlineStr">
        <is>
          <t>---</t>
        </is>
      </c>
      <c r="L310" t="inlineStr">
        <is>
          <t>---</t>
        </is>
      </c>
      <c r="M310" t="inlineStr">
        <is>
          <t>---</t>
        </is>
      </c>
      <c r="N310" t="inlineStr">
        <is>
          <t>---</t>
        </is>
      </c>
      <c r="O310" t="inlineStr">
        <is>
          <t>---</t>
        </is>
      </c>
      <c r="P310" t="inlineStr">
        <is>
          <t>---</t>
        </is>
      </c>
      <c r="Q310" t="inlineStr">
        <is>
          <t>---</t>
        </is>
      </c>
      <c r="R310" t="inlineStr">
        <is>
          <t>---</t>
        </is>
      </c>
      <c r="S310" t="inlineStr">
        <is>
          <t>---</t>
        </is>
      </c>
      <c r="T310" t="inlineStr">
        <is>
          <t>---</t>
        </is>
      </c>
      <c r="U310" t="inlineStr">
        <is>
          <t>---</t>
        </is>
      </c>
      <c r="V310" t="inlineStr">
        <is>
          <t>---</t>
        </is>
      </c>
      <c r="W310" t="inlineStr"/>
      <c r="X310" t="inlineStr">
        <is>
          <t>PAP/OMFP/ST05360</t>
        </is>
      </c>
      <c r="Y310" t="inlineStr">
        <is>
          <t>PAP/OMFP/ST05360</t>
        </is>
      </c>
      <c r="Z310" t="inlineStr">
        <is>
          <t>2024-12-31 04:29:23</t>
        </is>
      </c>
      <c r="AA310" t="inlineStr">
        <is>
          <t>2024-12-31 04:28:27</t>
        </is>
      </c>
      <c r="AB310" t="inlineStr">
        <is>
          <t>2higgie</t>
        </is>
      </c>
      <c r="AC310" t="inlineStr">
        <is>
          <t>2025-01-24 02:05:25</t>
        </is>
      </c>
      <c r="AD310" s="1" t="inlineStr">
        <is>
          <t>https://www.commcarehq.org/a/caris-test/reports/form_data/8f416075-efc5-44d0-87db-0b9ad1ce2fe7/</t>
        </is>
      </c>
      <c r="AE310" t="inlineStr">
        <is>
          <t>---</t>
        </is>
      </c>
      <c r="AF310" t="inlineStr">
        <is>
          <t>3c5a623af057e23a32ae4000_166365</t>
        </is>
      </c>
      <c r="AG310" t="inlineStr">
        <is>
          <t>OK</t>
        </is>
      </c>
      <c r="AH310" t="inlineStr">
        <is>
          <t>2024-12-31 04:29:23</t>
        </is>
      </c>
      <c r="AI310" t="inlineStr">
        <is>
          <t>04b63b4d09b5f758ab1bb4b49b51e9d0</t>
        </is>
      </c>
      <c r="AJ310" t="inlineStr">
        <is>
          <t>2024-12-11</t>
        </is>
      </c>
      <c r="AK310" t="inlineStr">
        <is>
          <t>3 4</t>
        </is>
      </c>
      <c r="AL310" t="inlineStr">
        <is>
          <t>visite dom</t>
        </is>
      </c>
      <c r="AM310" t="inlineStr">
        <is>
          <t>1</t>
        </is>
      </c>
      <c r="AN310" t="inlineStr">
        <is>
          <t>---</t>
        </is>
      </c>
      <c r="AO310" t="inlineStr">
        <is>
          <t>1</t>
        </is>
      </c>
      <c r="AP310" t="inlineStr">
        <is>
          <t>0</t>
        </is>
      </c>
      <c r="AQ310" t="inlineStr">
        <is>
          <t>---</t>
        </is>
      </c>
      <c r="AR310" t="inlineStr">
        <is>
          <t>---</t>
        </is>
      </c>
      <c r="AS310" t="inlineStr">
        <is>
          <t>---</t>
        </is>
      </c>
      <c r="AT310" t="inlineStr"/>
      <c r="AU310" t="inlineStr">
        <is>
          <t>---</t>
        </is>
      </c>
      <c r="AV310" t="inlineStr">
        <is>
          <t>---</t>
        </is>
      </c>
      <c r="AW310" t="inlineStr">
        <is>
          <t>---</t>
        </is>
      </c>
      <c r="AX310" t="inlineStr">
        <is>
          <t>---</t>
        </is>
      </c>
      <c r="AY310" t="inlineStr">
        <is>
          <t>---</t>
        </is>
      </c>
      <c r="AZ310" t="inlineStr">
        <is>
          <t>---</t>
        </is>
      </c>
      <c r="BA310" t="inlineStr">
        <is>
          <t>04b63b4d09b5f758ab1bb4b49b51e9d0</t>
        </is>
      </c>
      <c r="BB310" t="inlineStr">
        <is>
          <t>http://openrosa.org/formdesigner/0B48E039-1E80-49A7-AC24-732B6E788E39</t>
        </is>
      </c>
      <c r="BC310" t="inlineStr">
        <is>
          <t>Ration et autres visites</t>
        </is>
      </c>
      <c r="BD310" t="inlineStr">
        <is>
          <t>CommCare Android, version "2.54.1"(467561). App v15929. CommCare Version 2.54.1. Build 467561, built on: 2024-10-25</t>
        </is>
      </c>
      <c r="BE310" t="inlineStr">
        <is>
          <t>commcare_f379e98d-deb2-406c-bb23-c551c5606f69</t>
        </is>
      </c>
      <c r="BF310" t="inlineStr"/>
      <c r="BG310" t="inlineStr">
        <is>
          <t>f13d8149fc6d39ebe86af18272310ff9</t>
        </is>
      </c>
      <c r="BH310" t="inlineStr">
        <is>
          <t>30258f4a77704b55a9a2714350441cbb</t>
        </is>
      </c>
      <c r="BI310" t="inlineStr">
        <is>
          <t>15246</t>
        </is>
      </c>
      <c r="BJ310" t="inlineStr">
        <is>
          <t>XFormInstance</t>
        </is>
      </c>
      <c r="BK310" t="inlineStr">
        <is>
          <t>f6ce170abca711efb7aff7a39a18eb0c</t>
        </is>
      </c>
      <c r="BL310" t="b">
        <v>0</v>
      </c>
      <c r="BM310" t="inlineStr">
        <is>
          <t>---</t>
        </is>
      </c>
      <c r="BN310" t="inlineStr">
        <is>
          <t>200.113.214.17</t>
        </is>
      </c>
      <c r="BO310" t="inlineStr">
        <is>
          <t>Ludia Louis</t>
        </is>
      </c>
    </row>
    <row r="311">
      <c r="A311" t="inlineStr">
        <is>
          <t>309</t>
        </is>
      </c>
      <c r="B311" t="inlineStr">
        <is>
          <t>091a40e6-1e13-41bf-b599-8c02eb56d486</t>
        </is>
      </c>
      <c r="C311" t="inlineStr">
        <is>
          <t>2024-12-06</t>
        </is>
      </c>
      <c r="D311" t="inlineStr">
        <is>
          <t>3 4</t>
        </is>
      </c>
      <c r="E311" t="inlineStr">
        <is>
          <t>visite dom</t>
        </is>
      </c>
      <c r="F311" t="inlineStr">
        <is>
          <t>1</t>
        </is>
      </c>
      <c r="G311" t="inlineStr">
        <is>
          <t>---</t>
        </is>
      </c>
      <c r="H311" t="inlineStr">
        <is>
          <t>1</t>
        </is>
      </c>
      <c r="I311" t="inlineStr">
        <is>
          <t>0</t>
        </is>
      </c>
      <c r="J311" t="inlineStr">
        <is>
          <t>---</t>
        </is>
      </c>
      <c r="K311" t="inlineStr">
        <is>
          <t>---</t>
        </is>
      </c>
      <c r="L311" t="inlineStr">
        <is>
          <t>---</t>
        </is>
      </c>
      <c r="M311" t="inlineStr">
        <is>
          <t>---</t>
        </is>
      </c>
      <c r="N311" t="inlineStr">
        <is>
          <t>---</t>
        </is>
      </c>
      <c r="O311" t="inlineStr">
        <is>
          <t>---</t>
        </is>
      </c>
      <c r="P311" t="inlineStr">
        <is>
          <t>---</t>
        </is>
      </c>
      <c r="Q311" t="inlineStr">
        <is>
          <t>---</t>
        </is>
      </c>
      <c r="R311" t="inlineStr">
        <is>
          <t>---</t>
        </is>
      </c>
      <c r="S311" t="inlineStr">
        <is>
          <t>---</t>
        </is>
      </c>
      <c r="T311" t="inlineStr">
        <is>
          <t>---</t>
        </is>
      </c>
      <c r="U311" t="inlineStr">
        <is>
          <t>---</t>
        </is>
      </c>
      <c r="V311" t="inlineStr">
        <is>
          <t>---</t>
        </is>
      </c>
      <c r="W311" t="inlineStr"/>
      <c r="X311" t="inlineStr">
        <is>
          <t>PAP/OMFP/ST05360</t>
        </is>
      </c>
      <c r="Y311" t="inlineStr">
        <is>
          <t>PAP/OMFP/ST05360</t>
        </is>
      </c>
      <c r="Z311" t="inlineStr">
        <is>
          <t>2024-12-31 04:31:54</t>
        </is>
      </c>
      <c r="AA311" t="inlineStr">
        <is>
          <t>2024-12-31 04:31:12</t>
        </is>
      </c>
      <c r="AB311" t="inlineStr">
        <is>
          <t>2higgie</t>
        </is>
      </c>
      <c r="AC311" t="inlineStr">
        <is>
          <t>2025-01-24 02:05:27</t>
        </is>
      </c>
      <c r="AD311" s="1" t="inlineStr">
        <is>
          <t>https://www.commcarehq.org/a/caris-test/reports/form_data/091a40e6-1e13-41bf-b599-8c02eb56d486/</t>
        </is>
      </c>
      <c r="AE311" t="inlineStr">
        <is>
          <t>---</t>
        </is>
      </c>
      <c r="AF311" t="inlineStr">
        <is>
          <t>3c5a623af057e23a32ae4000_166365</t>
        </is>
      </c>
      <c r="AG311" t="inlineStr">
        <is>
          <t>OK</t>
        </is>
      </c>
      <c r="AH311" t="inlineStr">
        <is>
          <t>2024-12-31 04:31:54</t>
        </is>
      </c>
      <c r="AI311" t="inlineStr">
        <is>
          <t>04b63b4d09b5f758ab1bb4b49b51e9d0</t>
        </is>
      </c>
      <c r="AJ311" t="inlineStr">
        <is>
          <t>2024-12-06</t>
        </is>
      </c>
      <c r="AK311" t="inlineStr">
        <is>
          <t>3 4</t>
        </is>
      </c>
      <c r="AL311" t="inlineStr">
        <is>
          <t>visite dom</t>
        </is>
      </c>
      <c r="AM311" t="inlineStr">
        <is>
          <t>1</t>
        </is>
      </c>
      <c r="AN311" t="inlineStr">
        <is>
          <t>---</t>
        </is>
      </c>
      <c r="AO311" t="inlineStr">
        <is>
          <t>1</t>
        </is>
      </c>
      <c r="AP311" t="inlineStr">
        <is>
          <t>0</t>
        </is>
      </c>
      <c r="AQ311" t="inlineStr">
        <is>
          <t>---</t>
        </is>
      </c>
      <c r="AR311" t="inlineStr">
        <is>
          <t>---</t>
        </is>
      </c>
      <c r="AS311" t="inlineStr">
        <is>
          <t>---</t>
        </is>
      </c>
      <c r="AT311" t="inlineStr"/>
      <c r="AU311" t="inlineStr">
        <is>
          <t>---</t>
        </is>
      </c>
      <c r="AV311" t="inlineStr">
        <is>
          <t>---</t>
        </is>
      </c>
      <c r="AW311" t="inlineStr">
        <is>
          <t>---</t>
        </is>
      </c>
      <c r="AX311" t="inlineStr">
        <is>
          <t>---</t>
        </is>
      </c>
      <c r="AY311" t="inlineStr">
        <is>
          <t>---</t>
        </is>
      </c>
      <c r="AZ311" t="inlineStr">
        <is>
          <t>---</t>
        </is>
      </c>
      <c r="BA311" t="inlineStr">
        <is>
          <t>04b63b4d09b5f758ab1bb4b49b51e9d0</t>
        </is>
      </c>
      <c r="BB311" t="inlineStr">
        <is>
          <t>http://openrosa.org/formdesigner/0B48E039-1E80-49A7-AC24-732B6E788E39</t>
        </is>
      </c>
      <c r="BC311" t="inlineStr">
        <is>
          <t>Ration et autres visites</t>
        </is>
      </c>
      <c r="BD311" t="inlineStr">
        <is>
          <t>CommCare Android, version "2.54.1"(467561). App v15929. CommCare Version 2.54.1. Build 467561, built on: 2024-10-25</t>
        </is>
      </c>
      <c r="BE311" t="inlineStr">
        <is>
          <t>commcare_f379e98d-deb2-406c-bb23-c551c5606f69</t>
        </is>
      </c>
      <c r="BF311" t="inlineStr"/>
      <c r="BG311" t="inlineStr">
        <is>
          <t>f13d8149fc6d39ebe86af18272310ff9</t>
        </is>
      </c>
      <c r="BH311" t="inlineStr">
        <is>
          <t>30258f4a77704b55a9a2714350441cbb</t>
        </is>
      </c>
      <c r="BI311" t="inlineStr">
        <is>
          <t>15246</t>
        </is>
      </c>
      <c r="BJ311" t="inlineStr">
        <is>
          <t>XFormInstance</t>
        </is>
      </c>
      <c r="BK311" t="inlineStr">
        <is>
          <t>f6ce170abca711efb7aff7a39a18eb0c</t>
        </is>
      </c>
      <c r="BL311" t="b">
        <v>0</v>
      </c>
      <c r="BM311" t="inlineStr">
        <is>
          <t>---</t>
        </is>
      </c>
      <c r="BN311" t="inlineStr">
        <is>
          <t>200.113.214.17</t>
        </is>
      </c>
      <c r="BO311" t="inlineStr">
        <is>
          <t>Ludia Louis</t>
        </is>
      </c>
    </row>
    <row r="312">
      <c r="A312" t="inlineStr">
        <is>
          <t>310</t>
        </is>
      </c>
      <c r="B312" t="inlineStr">
        <is>
          <t>a07d81a1-a040-4949-abb3-794af873f5d5</t>
        </is>
      </c>
      <c r="C312" t="inlineStr">
        <is>
          <t>2024-12-05</t>
        </is>
      </c>
      <c r="D312" t="inlineStr">
        <is>
          <t>4</t>
        </is>
      </c>
      <c r="E312" t="inlineStr">
        <is>
          <t>visite dom</t>
        </is>
      </c>
      <c r="F312" t="inlineStr">
        <is>
          <t>1</t>
        </is>
      </c>
      <c r="G312" t="inlineStr">
        <is>
          <t>visite dom</t>
        </is>
      </c>
      <c r="H312" t="inlineStr">
        <is>
          <t>1</t>
        </is>
      </c>
      <c r="I312" t="inlineStr">
        <is>
          <t>0</t>
        </is>
      </c>
      <c r="J312" t="inlineStr">
        <is>
          <t>---</t>
        </is>
      </c>
      <c r="K312" t="inlineStr">
        <is>
          <t>---</t>
        </is>
      </c>
      <c r="L312" t="inlineStr">
        <is>
          <t>---</t>
        </is>
      </c>
      <c r="M312" t="inlineStr">
        <is>
          <t>---</t>
        </is>
      </c>
      <c r="N312" t="inlineStr">
        <is>
          <t>---</t>
        </is>
      </c>
      <c r="O312" t="inlineStr">
        <is>
          <t>---</t>
        </is>
      </c>
      <c r="P312" t="inlineStr">
        <is>
          <t>---</t>
        </is>
      </c>
      <c r="Q312" t="inlineStr">
        <is>
          <t>---</t>
        </is>
      </c>
      <c r="R312" t="inlineStr">
        <is>
          <t>---</t>
        </is>
      </c>
      <c r="S312" t="inlineStr">
        <is>
          <t>---</t>
        </is>
      </c>
      <c r="T312" t="inlineStr">
        <is>
          <t>---</t>
        </is>
      </c>
      <c r="U312" t="inlineStr">
        <is>
          <t>---</t>
        </is>
      </c>
      <c r="V312" t="inlineStr">
        <is>
          <t>---</t>
        </is>
      </c>
      <c r="W312" t="inlineStr"/>
      <c r="X312" t="inlineStr">
        <is>
          <t>PAP/GCHO/ST08127</t>
        </is>
      </c>
      <c r="Y312" t="inlineStr">
        <is>
          <t>PAP/GCHO/ST08127</t>
        </is>
      </c>
      <c r="Z312" t="inlineStr">
        <is>
          <t>2024-12-31 04:34:27</t>
        </is>
      </c>
      <c r="AA312" t="inlineStr">
        <is>
          <t>2024-12-31 04:32:32</t>
        </is>
      </c>
      <c r="AB312" t="inlineStr">
        <is>
          <t>2higgie</t>
        </is>
      </c>
      <c r="AC312" t="inlineStr">
        <is>
          <t>2025-01-24 02:05:28</t>
        </is>
      </c>
      <c r="AD312" s="1" t="inlineStr">
        <is>
          <t>https://www.commcarehq.org/a/caris-test/reports/form_data/a07d81a1-a040-4949-abb3-794af873f5d5/</t>
        </is>
      </c>
      <c r="AE312" t="inlineStr">
        <is>
          <t>---</t>
        </is>
      </c>
      <c r="AF312" t="inlineStr">
        <is>
          <t>3c5a623af057e23a32ae4000_174606</t>
        </is>
      </c>
      <c r="AG312" t="inlineStr">
        <is>
          <t>---</t>
        </is>
      </c>
      <c r="AH312" t="inlineStr">
        <is>
          <t>2024-12-31 04:34:27</t>
        </is>
      </c>
      <c r="AI312" t="inlineStr">
        <is>
          <t>04b63b4d09b5f758ab1bb4b49b51e9d0</t>
        </is>
      </c>
      <c r="AJ312" t="inlineStr">
        <is>
          <t>2024-12-05</t>
        </is>
      </c>
      <c r="AK312" t="inlineStr">
        <is>
          <t>4</t>
        </is>
      </c>
      <c r="AL312" t="inlineStr">
        <is>
          <t>visite dom</t>
        </is>
      </c>
      <c r="AM312" t="inlineStr">
        <is>
          <t>1</t>
        </is>
      </c>
      <c r="AN312" t="inlineStr">
        <is>
          <t>visite dom</t>
        </is>
      </c>
      <c r="AO312" t="inlineStr">
        <is>
          <t>1</t>
        </is>
      </c>
      <c r="AP312" t="inlineStr">
        <is>
          <t>0</t>
        </is>
      </c>
      <c r="AQ312" t="inlineStr">
        <is>
          <t>---</t>
        </is>
      </c>
      <c r="AR312" t="inlineStr">
        <is>
          <t>---</t>
        </is>
      </c>
      <c r="AS312" t="inlineStr">
        <is>
          <t>---</t>
        </is>
      </c>
      <c r="AT312" t="inlineStr"/>
      <c r="AU312" t="inlineStr">
        <is>
          <t>---</t>
        </is>
      </c>
      <c r="AV312" t="inlineStr">
        <is>
          <t>---</t>
        </is>
      </c>
      <c r="AW312" t="inlineStr">
        <is>
          <t>---</t>
        </is>
      </c>
      <c r="AX312" t="inlineStr">
        <is>
          <t>---</t>
        </is>
      </c>
      <c r="AY312" t="inlineStr">
        <is>
          <t>---</t>
        </is>
      </c>
      <c r="AZ312" t="inlineStr">
        <is>
          <t>---</t>
        </is>
      </c>
      <c r="BA312" t="inlineStr">
        <is>
          <t>04b63b4d09b5f758ab1bb4b49b51e9d0</t>
        </is>
      </c>
      <c r="BB312" t="inlineStr">
        <is>
          <t>http://openrosa.org/formdesigner/0B48E039-1E80-49A7-AC24-732B6E788E39</t>
        </is>
      </c>
      <c r="BC312" t="inlineStr">
        <is>
          <t>Ration et autres visites</t>
        </is>
      </c>
      <c r="BD312" t="inlineStr">
        <is>
          <t>CommCare Android, version "2.54.1"(467561). App v15929. CommCare Version 2.54.1. Build 467561, built on: 2024-10-25</t>
        </is>
      </c>
      <c r="BE312" t="inlineStr">
        <is>
          <t>commcare_f379e98d-deb2-406c-bb23-c551c5606f69</t>
        </is>
      </c>
      <c r="BF312" t="inlineStr"/>
      <c r="BG312" t="inlineStr">
        <is>
          <t>f13d8149fc6d39ebe86af18272310ff9</t>
        </is>
      </c>
      <c r="BH312" t="inlineStr">
        <is>
          <t>30258f4a77704b55a9a2714350441cbb</t>
        </is>
      </c>
      <c r="BI312" t="inlineStr">
        <is>
          <t>15246</t>
        </is>
      </c>
      <c r="BJ312" t="inlineStr">
        <is>
          <t>XFormInstance</t>
        </is>
      </c>
      <c r="BK312" t="inlineStr">
        <is>
          <t>f6ce170abca711efb7aff7a39a18eb0c</t>
        </is>
      </c>
      <c r="BL312" t="b">
        <v>0</v>
      </c>
      <c r="BM312" t="inlineStr">
        <is>
          <t>---</t>
        </is>
      </c>
      <c r="BN312" t="inlineStr">
        <is>
          <t>200.113.214.17</t>
        </is>
      </c>
      <c r="BO312" t="inlineStr">
        <is>
          <t>Betchaida Charlemagne Charles</t>
        </is>
      </c>
    </row>
    <row r="313">
      <c r="A313" t="inlineStr">
        <is>
          <t>311</t>
        </is>
      </c>
      <c r="B313" t="inlineStr">
        <is>
          <t>4c3a03f1-f890-4669-bc53-53e5c91dbdda</t>
        </is>
      </c>
      <c r="C313" t="inlineStr">
        <is>
          <t>2024-12-05</t>
        </is>
      </c>
      <c r="D313" t="inlineStr">
        <is>
          <t>4</t>
        </is>
      </c>
      <c r="E313" t="inlineStr">
        <is>
          <t>visite l.enfant ds le camps de bourdon</t>
        </is>
      </c>
      <c r="F313" t="inlineStr">
        <is>
          <t>1</t>
        </is>
      </c>
      <c r="G313" t="inlineStr">
        <is>
          <t>visite dom</t>
        </is>
      </c>
      <c r="H313" t="inlineStr">
        <is>
          <t>1</t>
        </is>
      </c>
      <c r="I313" t="inlineStr">
        <is>
          <t>0</t>
        </is>
      </c>
      <c r="J313" t="inlineStr">
        <is>
          <t>---</t>
        </is>
      </c>
      <c r="K313" t="inlineStr">
        <is>
          <t>---</t>
        </is>
      </c>
      <c r="L313" t="inlineStr">
        <is>
          <t>---</t>
        </is>
      </c>
      <c r="M313" t="inlineStr">
        <is>
          <t>---</t>
        </is>
      </c>
      <c r="N313" t="inlineStr">
        <is>
          <t>---</t>
        </is>
      </c>
      <c r="O313" t="inlineStr">
        <is>
          <t>---</t>
        </is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inlineStr"/>
      <c r="X313" t="inlineStr">
        <is>
          <t>PAP/OMFP/ST04137</t>
        </is>
      </c>
      <c r="Y313" t="inlineStr">
        <is>
          <t>PAP/OMFP/ST04137</t>
        </is>
      </c>
      <c r="Z313" t="inlineStr">
        <is>
          <t>2024-12-31 04:39:10</t>
        </is>
      </c>
      <c r="AA313" t="inlineStr">
        <is>
          <t>2024-12-31 04:34:42</t>
        </is>
      </c>
      <c r="AB313" t="inlineStr">
        <is>
          <t>2higgie</t>
        </is>
      </c>
      <c r="AC313" t="inlineStr">
        <is>
          <t>2025-01-24 02:05:29</t>
        </is>
      </c>
      <c r="AD313" s="1" t="inlineStr">
        <is>
          <t>https://www.commcarehq.org/a/caris-test/reports/form_data/4c3a03f1-f890-4669-bc53-53e5c91dbdda/</t>
        </is>
      </c>
      <c r="AE313" t="inlineStr">
        <is>
          <t>---</t>
        </is>
      </c>
      <c r="AF313" t="inlineStr">
        <is>
          <t>3c5a623af057e23a32ae4000_187755</t>
        </is>
      </c>
      <c r="AG313" t="inlineStr">
        <is>
          <t>---</t>
        </is>
      </c>
      <c r="AH313" t="inlineStr">
        <is>
          <t>2024-12-31 04:39:10</t>
        </is>
      </c>
      <c r="AI313" t="inlineStr">
        <is>
          <t>04b63b4d09b5f758ab1bb4b49b51e9d0</t>
        </is>
      </c>
      <c r="AJ313" t="inlineStr">
        <is>
          <t>2024-12-05</t>
        </is>
      </c>
      <c r="AK313" t="inlineStr">
        <is>
          <t>4</t>
        </is>
      </c>
      <c r="AL313" t="inlineStr">
        <is>
          <t>visite l.enfant ds le camps de bourdon</t>
        </is>
      </c>
      <c r="AM313" t="inlineStr">
        <is>
          <t>1</t>
        </is>
      </c>
      <c r="AN313" t="inlineStr">
        <is>
          <t>visite dom</t>
        </is>
      </c>
      <c r="AO313" t="inlineStr">
        <is>
          <t>1</t>
        </is>
      </c>
      <c r="AP313" t="inlineStr">
        <is>
          <t>0</t>
        </is>
      </c>
      <c r="AQ313" t="inlineStr">
        <is>
          <t>---</t>
        </is>
      </c>
      <c r="AR313" t="inlineStr">
        <is>
          <t>---</t>
        </is>
      </c>
      <c r="AS313" t="inlineStr">
        <is>
          <t>---</t>
        </is>
      </c>
      <c r="AT313" t="inlineStr"/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inlineStr">
        <is>
          <t>---</t>
        </is>
      </c>
      <c r="BA313" t="inlineStr">
        <is>
          <t>04b63b4d09b5f758ab1bb4b49b51e9d0</t>
        </is>
      </c>
      <c r="BB313" t="inlineStr">
        <is>
          <t>http://openrosa.org/formdesigner/0B48E039-1E80-49A7-AC24-732B6E788E39</t>
        </is>
      </c>
      <c r="BC313" t="inlineStr">
        <is>
          <t>Ration et autres visites</t>
        </is>
      </c>
      <c r="BD313" t="inlineStr">
        <is>
          <t>CommCare Android, version "2.54.1"(467561). App v15929. CommCare Version 2.54.1. Build 467561, built on: 2024-10-25</t>
        </is>
      </c>
      <c r="BE313" t="inlineStr">
        <is>
          <t>commcare_f379e98d-deb2-406c-bb23-c551c5606f69</t>
        </is>
      </c>
      <c r="BF313" t="inlineStr"/>
      <c r="BG313" t="inlineStr">
        <is>
          <t>f13d8149fc6d39ebe86af18272310ff9</t>
        </is>
      </c>
      <c r="BH313" t="inlineStr">
        <is>
          <t>30258f4a77704b55a9a2714350441cbb</t>
        </is>
      </c>
      <c r="BI313" t="inlineStr">
        <is>
          <t>15246</t>
        </is>
      </c>
      <c r="BJ313" t="inlineStr">
        <is>
          <t>XFormInstance</t>
        </is>
      </c>
      <c r="BK313" t="inlineStr">
        <is>
          <t>f6ce170abca711efb7aff7a39a18eb0c</t>
        </is>
      </c>
      <c r="BL313" t="b">
        <v>0</v>
      </c>
      <c r="BM313" t="inlineStr">
        <is>
          <t>---</t>
        </is>
      </c>
      <c r="BN313" t="inlineStr">
        <is>
          <t>200.113.214.17</t>
        </is>
      </c>
      <c r="BO313" t="inlineStr">
        <is>
          <t>Chery Fernando</t>
        </is>
      </c>
    </row>
    <row r="314">
      <c r="A314" t="inlineStr">
        <is>
          <t>312</t>
        </is>
      </c>
      <c r="B314" t="inlineStr">
        <is>
          <t>415a0f2e-931b-4d68-9e22-73cd85584421</t>
        </is>
      </c>
      <c r="C314" t="inlineStr">
        <is>
          <t>2024-12-05</t>
        </is>
      </c>
      <c r="D314" t="inlineStr">
        <is>
          <t>4</t>
        </is>
      </c>
      <c r="E314" t="inlineStr">
        <is>
          <t>l,enfant se trouve dans le camps aussi a bourdon</t>
        </is>
      </c>
      <c r="F314" t="inlineStr">
        <is>
          <t>1</t>
        </is>
      </c>
      <c r="G314" t="inlineStr">
        <is>
          <t>ds le camps de opc</t>
        </is>
      </c>
      <c r="H314" t="inlineStr">
        <is>
          <t>1</t>
        </is>
      </c>
      <c r="I314" t="inlineStr">
        <is>
          <t>0</t>
        </is>
      </c>
      <c r="J314" t="inlineStr">
        <is>
          <t>---</t>
        </is>
      </c>
      <c r="K314" t="inlineStr">
        <is>
          <t>---</t>
        </is>
      </c>
      <c r="L314" t="inlineStr">
        <is>
          <t>---</t>
        </is>
      </c>
      <c r="M314" t="inlineStr">
        <is>
          <t>---</t>
        </is>
      </c>
      <c r="N314" t="inlineStr">
        <is>
          <t>---</t>
        </is>
      </c>
      <c r="O314" t="inlineStr">
        <is>
          <t>---</t>
        </is>
      </c>
      <c r="P314" t="inlineStr">
        <is>
          <t>---</t>
        </is>
      </c>
      <c r="Q314" t="inlineStr">
        <is>
          <t>---</t>
        </is>
      </c>
      <c r="R314" t="inlineStr">
        <is>
          <t>---</t>
        </is>
      </c>
      <c r="S314" t="inlineStr">
        <is>
          <t>---</t>
        </is>
      </c>
      <c r="T314" t="inlineStr">
        <is>
          <t>---</t>
        </is>
      </c>
      <c r="U314" t="inlineStr">
        <is>
          <t>---</t>
        </is>
      </c>
      <c r="V314" t="inlineStr">
        <is>
          <t>---</t>
        </is>
      </c>
      <c r="W314" t="inlineStr"/>
      <c r="X314" t="inlineStr">
        <is>
          <t>PAP/GCHO/ST07616</t>
        </is>
      </c>
      <c r="Y314" t="inlineStr">
        <is>
          <t>PAP/GCHO/ST07616</t>
        </is>
      </c>
      <c r="Z314" t="inlineStr">
        <is>
          <t>2024-12-31 04:41:46</t>
        </is>
      </c>
      <c r="AA314" t="inlineStr">
        <is>
          <t>2024-12-31 04:39:43</t>
        </is>
      </c>
      <c r="AB314" t="inlineStr">
        <is>
          <t>2higgie</t>
        </is>
      </c>
      <c r="AC314" t="inlineStr">
        <is>
          <t>2025-01-24 02:05:30</t>
        </is>
      </c>
      <c r="AD314" s="1" t="inlineStr">
        <is>
          <t>https://www.commcarehq.org/a/caris-test/reports/form_data/415a0f2e-931b-4d68-9e22-73cd85584421/</t>
        </is>
      </c>
      <c r="AE314" t="inlineStr">
        <is>
          <t>---</t>
        </is>
      </c>
      <c r="AF314" t="inlineStr">
        <is>
          <t>3c5a623af057e23a32ae4000_47339</t>
        </is>
      </c>
      <c r="AG314" t="inlineStr">
        <is>
          <t>---</t>
        </is>
      </c>
      <c r="AH314" t="inlineStr">
        <is>
          <t>2024-12-31 04:41:46</t>
        </is>
      </c>
      <c r="AI314" t="inlineStr">
        <is>
          <t>04b63b4d09b5f758ab1bb4b49b51e9d0</t>
        </is>
      </c>
      <c r="AJ314" t="inlineStr">
        <is>
          <t>2024-12-05</t>
        </is>
      </c>
      <c r="AK314" t="inlineStr">
        <is>
          <t>4</t>
        </is>
      </c>
      <c r="AL314" t="inlineStr">
        <is>
          <t>l,enfant se trouve dans le camps aussi a bourdon</t>
        </is>
      </c>
      <c r="AM314" t="inlineStr">
        <is>
          <t>1</t>
        </is>
      </c>
      <c r="AN314" t="inlineStr">
        <is>
          <t>ds le camps de opc</t>
        </is>
      </c>
      <c r="AO314" t="inlineStr">
        <is>
          <t>1</t>
        </is>
      </c>
      <c r="AP314" t="inlineStr">
        <is>
          <t>0</t>
        </is>
      </c>
      <c r="AQ314" t="inlineStr">
        <is>
          <t>---</t>
        </is>
      </c>
      <c r="AR314" t="inlineStr">
        <is>
          <t>---</t>
        </is>
      </c>
      <c r="AS314" t="inlineStr">
        <is>
          <t>---</t>
        </is>
      </c>
      <c r="AT314" t="inlineStr"/>
      <c r="AU314" t="inlineStr">
        <is>
          <t>---</t>
        </is>
      </c>
      <c r="AV314" t="inlineStr">
        <is>
          <t>---</t>
        </is>
      </c>
      <c r="AW314" t="inlineStr">
        <is>
          <t>---</t>
        </is>
      </c>
      <c r="AX314" t="inlineStr">
        <is>
          <t>---</t>
        </is>
      </c>
      <c r="AY314" t="inlineStr">
        <is>
          <t>---</t>
        </is>
      </c>
      <c r="AZ314" t="inlineStr">
        <is>
          <t>---</t>
        </is>
      </c>
      <c r="BA314" t="inlineStr">
        <is>
          <t>04b63b4d09b5f758ab1bb4b49b51e9d0</t>
        </is>
      </c>
      <c r="BB314" t="inlineStr">
        <is>
          <t>http://openrosa.org/formdesigner/0B48E039-1E80-49A7-AC24-732B6E788E39</t>
        </is>
      </c>
      <c r="BC314" t="inlineStr">
        <is>
          <t>Ration et autres visites</t>
        </is>
      </c>
      <c r="BD314" t="inlineStr">
        <is>
          <t>CommCare Android, version "2.54.1"(467561). App v15929. CommCare Version 2.54.1. Build 467561, built on: 2024-10-25</t>
        </is>
      </c>
      <c r="BE314" t="inlineStr">
        <is>
          <t>commcare_f379e98d-deb2-406c-bb23-c551c5606f69</t>
        </is>
      </c>
      <c r="BF314" t="inlineStr"/>
      <c r="BG314" t="inlineStr">
        <is>
          <t>f13d8149fc6d39ebe86af18272310ff9</t>
        </is>
      </c>
      <c r="BH314" t="inlineStr">
        <is>
          <t>30258f4a77704b55a9a2714350441cbb</t>
        </is>
      </c>
      <c r="BI314" t="inlineStr">
        <is>
          <t>15246</t>
        </is>
      </c>
      <c r="BJ314" t="inlineStr">
        <is>
          <t>XFormInstance</t>
        </is>
      </c>
      <c r="BK314" t="inlineStr">
        <is>
          <t>f6ce170abca711efb7aff7a39a18eb0c</t>
        </is>
      </c>
      <c r="BL314" t="b">
        <v>0</v>
      </c>
      <c r="BM314" t="inlineStr">
        <is>
          <t>---</t>
        </is>
      </c>
      <c r="BN314" t="inlineStr">
        <is>
          <t>200.113.214.17</t>
        </is>
      </c>
      <c r="BO314" t="inlineStr">
        <is>
          <t>Danica Bonhomme</t>
        </is>
      </c>
    </row>
    <row r="315">
      <c r="A315" t="inlineStr">
        <is>
          <t>313</t>
        </is>
      </c>
      <c r="B315" t="inlineStr">
        <is>
          <t>a7217a82-bc39-45ec-b1ba-b769543ec744</t>
        </is>
      </c>
      <c r="C315" t="inlineStr">
        <is>
          <t>2024-12-04</t>
        </is>
      </c>
      <c r="D315" t="inlineStr">
        <is>
          <t>4</t>
        </is>
      </c>
      <c r="E315" t="inlineStr">
        <is>
          <t>l.enfant n.est pa present</t>
        </is>
      </c>
      <c r="F315" t="inlineStr">
        <is>
          <t>1</t>
        </is>
      </c>
      <c r="G315" t="inlineStr">
        <is>
          <t>je la   portes  ferme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---</t>
        </is>
      </c>
      <c r="L315" t="inlineStr">
        <is>
          <t>---</t>
        </is>
      </c>
      <c r="M315" t="inlineStr">
        <is>
          <t>---</t>
        </is>
      </c>
      <c r="N315" t="inlineStr">
        <is>
          <t>---</t>
        </is>
      </c>
      <c r="O315" t="inlineStr">
        <is>
          <t>---</t>
        </is>
      </c>
      <c r="P315" t="inlineStr">
        <is>
          <t>---</t>
        </is>
      </c>
      <c r="Q315" t="inlineStr">
        <is>
          <t>---</t>
        </is>
      </c>
      <c r="R315" t="inlineStr"/>
      <c r="S315" t="inlineStr"/>
      <c r="T315" t="inlineStr"/>
      <c r="U315" t="inlineStr"/>
      <c r="V315" t="inlineStr"/>
      <c r="W315" t="inlineStr"/>
      <c r="X315" t="inlineStr">
        <is>
          <t>PAP/OMFP/ST05360</t>
        </is>
      </c>
      <c r="Y315" t="inlineStr">
        <is>
          <t>PAP/OMFP/ST05360</t>
        </is>
      </c>
      <c r="Z315" t="inlineStr">
        <is>
          <t>2024-12-31 04:46:03</t>
        </is>
      </c>
      <c r="AA315" t="inlineStr">
        <is>
          <t>2024-12-31 04:42:42</t>
        </is>
      </c>
      <c r="AB315" t="inlineStr">
        <is>
          <t>2higgie</t>
        </is>
      </c>
      <c r="AC315" t="inlineStr">
        <is>
          <t>2025-01-24 02:05:30</t>
        </is>
      </c>
      <c r="AD315" s="1" t="inlineStr">
        <is>
          <t>https://www.commcarehq.org/a/caris-test/reports/form_data/a7217a82-bc39-45ec-b1ba-b769543ec744/</t>
        </is>
      </c>
      <c r="AE315" t="inlineStr">
        <is>
          <t>---</t>
        </is>
      </c>
      <c r="AF315" t="inlineStr">
        <is>
          <t>3c5a623af057e23a32ae4000_166365</t>
        </is>
      </c>
      <c r="AG315" t="inlineStr">
        <is>
          <t>---</t>
        </is>
      </c>
      <c r="AH315" t="inlineStr">
        <is>
          <t>2024-12-31 04:46:03</t>
        </is>
      </c>
      <c r="AI315" t="inlineStr">
        <is>
          <t>04b63b4d09b5f758ab1bb4b49b51e9d0</t>
        </is>
      </c>
      <c r="AJ315" t="inlineStr">
        <is>
          <t>2024-12-04</t>
        </is>
      </c>
      <c r="AK315" t="inlineStr">
        <is>
          <t>4</t>
        </is>
      </c>
      <c r="AL315" t="inlineStr">
        <is>
          <t>l.enfant n.est pa present</t>
        </is>
      </c>
      <c r="AM315" t="inlineStr">
        <is>
          <t>1</t>
        </is>
      </c>
      <c r="AN315" t="inlineStr">
        <is>
          <t>je la   portes  ferme</t>
        </is>
      </c>
      <c r="AO315" t="inlineStr">
        <is>
          <t>1</t>
        </is>
      </c>
      <c r="AP315" t="inlineStr">
        <is>
          <t>1</t>
        </is>
      </c>
      <c r="AQ315" t="inlineStr"/>
      <c r="AR315" t="inlineStr"/>
      <c r="AS315" t="inlineStr"/>
      <c r="AT315" t="inlineStr"/>
      <c r="AU315" t="inlineStr">
        <is>
          <t>---</t>
        </is>
      </c>
      <c r="AV315" t="inlineStr">
        <is>
          <t>---</t>
        </is>
      </c>
      <c r="AW315" t="inlineStr">
        <is>
          <t>---</t>
        </is>
      </c>
      <c r="AX315" t="inlineStr">
        <is>
          <t>---</t>
        </is>
      </c>
      <c r="AY315" t="inlineStr">
        <is>
          <t>---</t>
        </is>
      </c>
      <c r="AZ315" t="inlineStr">
        <is>
          <t>---</t>
        </is>
      </c>
      <c r="BA315" t="inlineStr">
        <is>
          <t>04b63b4d09b5f758ab1bb4b49b51e9d0</t>
        </is>
      </c>
      <c r="BB315" t="inlineStr">
        <is>
          <t>http://openrosa.org/formdesigner/0B48E039-1E80-49A7-AC24-732B6E788E39</t>
        </is>
      </c>
      <c r="BC315" t="inlineStr">
        <is>
          <t>Ration et autres visites</t>
        </is>
      </c>
      <c r="BD315" t="inlineStr">
        <is>
          <t>CommCare Android, version "2.54.1"(467561). App v15929. CommCare Version 2.54.1. Build 467561, built on: 2024-10-25</t>
        </is>
      </c>
      <c r="BE315" t="inlineStr">
        <is>
          <t>commcare_f379e98d-deb2-406c-bb23-c551c5606f69</t>
        </is>
      </c>
      <c r="BF315" t="inlineStr"/>
      <c r="BG315" t="inlineStr">
        <is>
          <t>f13d8149fc6d39ebe86af18272310ff9</t>
        </is>
      </c>
      <c r="BH315" t="inlineStr">
        <is>
          <t>30258f4a77704b55a9a2714350441cbb</t>
        </is>
      </c>
      <c r="BI315" t="inlineStr">
        <is>
          <t>15246</t>
        </is>
      </c>
      <c r="BJ315" t="inlineStr">
        <is>
          <t>XFormInstance</t>
        </is>
      </c>
      <c r="BK315" t="inlineStr">
        <is>
          <t>f6ce170abca711efb7aff7a39a18eb0c</t>
        </is>
      </c>
      <c r="BL315" t="b">
        <v>0</v>
      </c>
      <c r="BM315" t="inlineStr">
        <is>
          <t>---</t>
        </is>
      </c>
      <c r="BN315" t="inlineStr">
        <is>
          <t>200.113.214.17</t>
        </is>
      </c>
      <c r="BO315" t="inlineStr">
        <is>
          <t>Ludia Louis</t>
        </is>
      </c>
    </row>
    <row r="316">
      <c r="A316" t="inlineStr">
        <is>
          <t>314</t>
        </is>
      </c>
      <c r="B316" t="inlineStr">
        <is>
          <t>0c569ede-7cbe-43d7-af35-e9fdfb4b55c3</t>
        </is>
      </c>
      <c r="C316" t="inlineStr">
        <is>
          <t>2025-01-23</t>
        </is>
      </c>
      <c r="D316" t="inlineStr">
        <is>
          <t>4</t>
        </is>
      </c>
      <c r="E316" t="inlineStr">
        <is>
          <t>Demotivation club</t>
        </is>
      </c>
      <c r="F316" t="inlineStr">
        <is>
          <t>0</t>
        </is>
      </c>
      <c r="G316" t="inlineStr">
        <is>
          <t>Demotivation club.</t>
        </is>
      </c>
      <c r="H316" t="inlineStr">
        <is>
          <t>1</t>
        </is>
      </c>
      <c r="I316" t="inlineStr">
        <is>
          <t>1</t>
        </is>
      </c>
      <c r="J316" t="inlineStr">
        <is>
          <t>1</t>
        </is>
      </c>
      <c r="K316" t="inlineStr">
        <is>
          <t>---</t>
        </is>
      </c>
      <c r="L316" t="inlineStr">
        <is>
          <t>---</t>
        </is>
      </c>
      <c r="M316" t="inlineStr">
        <is>
          <t>---</t>
        </is>
      </c>
      <c r="N316" t="inlineStr">
        <is>
          <t>---</t>
        </is>
      </c>
      <c r="O316" t="inlineStr">
        <is>
          <t>---</t>
        </is>
      </c>
      <c r="P316" t="inlineStr">
        <is>
          <t>---</t>
        </is>
      </c>
      <c r="Q316" t="inlineStr">
        <is>
          <t>---</t>
        </is>
      </c>
      <c r="R316" t="inlineStr"/>
      <c r="S316" t="inlineStr"/>
      <c r="T316" t="inlineStr"/>
      <c r="U316" t="inlineStr"/>
      <c r="V316" t="inlineStr"/>
      <c r="W316" t="inlineStr"/>
      <c r="X316" t="inlineStr">
        <is>
          <t>CAP/HSCM/ST04795</t>
        </is>
      </c>
      <c r="Y316" t="inlineStr">
        <is>
          <t>CAP/HSCM/ST04795</t>
        </is>
      </c>
      <c r="Z316" t="inlineStr">
        <is>
          <t>2025-01-24 03:00:59</t>
        </is>
      </c>
      <c r="AA316" t="inlineStr">
        <is>
          <t>2025-01-24 02:59:37</t>
        </is>
      </c>
      <c r="AB316" t="inlineStr">
        <is>
          <t>1fleurgile</t>
        </is>
      </c>
      <c r="AC316" t="inlineStr">
        <is>
          <t>2025-01-24 03:37:59</t>
        </is>
      </c>
      <c r="AD316" s="1" t="inlineStr">
        <is>
          <t>https://www.commcarehq.org/a/caris-test/reports/form_data/0c569ede-7cbe-43d7-af35-e9fdfb4b55c3/</t>
        </is>
      </c>
      <c r="AE316" t="inlineStr">
        <is>
          <t>---</t>
        </is>
      </c>
      <c r="AF316" t="inlineStr">
        <is>
          <t>3c5a623af057e23a32ae4000_187354</t>
        </is>
      </c>
      <c r="AG316" t="inlineStr">
        <is>
          <t>---</t>
        </is>
      </c>
      <c r="AH316" t="inlineStr">
        <is>
          <t>2025-01-24 03:00:59</t>
        </is>
      </c>
      <c r="AI316" t="inlineStr">
        <is>
          <t>9cfdf7db54419d22491b2c964b5162b3</t>
        </is>
      </c>
      <c r="AJ316" t="inlineStr">
        <is>
          <t>2025-01-23</t>
        </is>
      </c>
      <c r="AK316" t="inlineStr">
        <is>
          <t>4</t>
        </is>
      </c>
      <c r="AL316" t="inlineStr">
        <is>
          <t>Demotivation club</t>
        </is>
      </c>
      <c r="AM316" t="inlineStr">
        <is>
          <t>0</t>
        </is>
      </c>
      <c r="AN316" t="inlineStr">
        <is>
          <t>Demotivation club.</t>
        </is>
      </c>
      <c r="AO316" t="inlineStr">
        <is>
          <t>1</t>
        </is>
      </c>
      <c r="AP316" t="inlineStr">
        <is>
          <t>1</t>
        </is>
      </c>
      <c r="AQ316" t="inlineStr"/>
      <c r="AR316" t="inlineStr"/>
      <c r="AS316" t="inlineStr"/>
      <c r="AT316" t="inlineStr"/>
      <c r="AU316" t="inlineStr">
        <is>
          <t>---</t>
        </is>
      </c>
      <c r="AV316" t="inlineStr">
        <is>
          <t>---</t>
        </is>
      </c>
      <c r="AW316" t="inlineStr">
        <is>
          <t>---</t>
        </is>
      </c>
      <c r="AX316" t="inlineStr">
        <is>
          <t>---</t>
        </is>
      </c>
      <c r="AY316" t="inlineStr">
        <is>
          <t>---</t>
        </is>
      </c>
      <c r="AZ316" t="inlineStr">
        <is>
          <t>---</t>
        </is>
      </c>
      <c r="BA316" t="inlineStr">
        <is>
          <t>9cfdf7db54419d22491b2c964b5162b3</t>
        </is>
      </c>
      <c r="BB316" t="inlineStr">
        <is>
          <t>http://openrosa.org/formdesigner/0B48E039-1E80-49A7-AC24-732B6E788E39</t>
        </is>
      </c>
      <c r="BC316" t="inlineStr">
        <is>
          <t>Ration et autres visites</t>
        </is>
      </c>
      <c r="BD316" t="inlineStr">
        <is>
          <t>CommCare Android, version "2.54.1"(467561). App v15929. CommCare Version 2.54.1. Build 467561, built on: 2024-10-25</t>
        </is>
      </c>
      <c r="BE316" t="inlineStr">
        <is>
          <t>commcare_76b456dd-7d90-498a-a785-92f136625a61</t>
        </is>
      </c>
      <c r="BF316" t="inlineStr">
        <is>
          <t>19.7266278 -72.2201406 -20.27 9.73</t>
        </is>
      </c>
      <c r="BG316" t="inlineStr">
        <is>
          <t>f13d8149fc6d39ebe86af18272310ff9</t>
        </is>
      </c>
      <c r="BH316" t="inlineStr">
        <is>
          <t>30258f4a77704b55a9a2714350441cbb</t>
        </is>
      </c>
      <c r="BI316" t="inlineStr">
        <is>
          <t>15246</t>
        </is>
      </c>
      <c r="BJ316" t="inlineStr">
        <is>
          <t>XFormInstance</t>
        </is>
      </c>
      <c r="BK316" t="inlineStr">
        <is>
          <t>7333a860d92611efb8a2f7a39a18eb0c</t>
        </is>
      </c>
      <c r="BL316" t="b">
        <v>0</v>
      </c>
      <c r="BM316" t="inlineStr">
        <is>
          <t>---</t>
        </is>
      </c>
      <c r="BN316" t="inlineStr">
        <is>
          <t>200.113.248.69</t>
        </is>
      </c>
      <c r="BO316" t="inlineStr">
        <is>
          <t>Esther Pierre</t>
        </is>
      </c>
    </row>
    <row r="317">
      <c r="A317" t="inlineStr">
        <is>
          <t>315</t>
        </is>
      </c>
      <c r="B317" t="inlineStr">
        <is>
          <t>299902ca-6ecd-431f-9c82-154c8a24b09e</t>
        </is>
      </c>
      <c r="C317" t="inlineStr">
        <is>
          <t>2025-01-23</t>
        </is>
      </c>
      <c r="D317" t="inlineStr">
        <is>
          <t>4</t>
        </is>
      </c>
      <c r="E317" t="inlineStr">
        <is>
          <t>Demotivation club.</t>
        </is>
      </c>
      <c r="F317" t="inlineStr">
        <is>
          <t>0</t>
        </is>
      </c>
      <c r="G317" t="inlineStr">
        <is>
          <t>Demotivation club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---</t>
        </is>
      </c>
      <c r="L317" t="inlineStr">
        <is>
          <t>---</t>
        </is>
      </c>
      <c r="M317" t="inlineStr">
        <is>
          <t>---</t>
        </is>
      </c>
      <c r="N317" t="inlineStr">
        <is>
          <t>---</t>
        </is>
      </c>
      <c r="O317" t="inlineStr">
        <is>
          <t>---</t>
        </is>
      </c>
      <c r="P317" t="inlineStr">
        <is>
          <t>---</t>
        </is>
      </c>
      <c r="Q317" t="inlineStr">
        <is>
          <t>---</t>
        </is>
      </c>
      <c r="R317" t="inlineStr"/>
      <c r="S317" t="inlineStr"/>
      <c r="T317" t="inlineStr"/>
      <c r="U317" t="inlineStr"/>
      <c r="V317" t="inlineStr"/>
      <c r="W317" t="inlineStr"/>
      <c r="X317" t="inlineStr">
        <is>
          <t>CAP/HSCM/ST03748</t>
        </is>
      </c>
      <c r="Y317" t="inlineStr">
        <is>
          <t>CAP/HSCM/ST03748</t>
        </is>
      </c>
      <c r="Z317" t="inlineStr">
        <is>
          <t>2025-01-24 03:02:38</t>
        </is>
      </c>
      <c r="AA317" t="inlineStr">
        <is>
          <t>2025-01-24 03:01:33</t>
        </is>
      </c>
      <c r="AB317" t="inlineStr">
        <is>
          <t>1fleurgile</t>
        </is>
      </c>
      <c r="AC317" t="inlineStr">
        <is>
          <t>2025-01-24 03:38:00</t>
        </is>
      </c>
      <c r="AD317" s="1" t="inlineStr">
        <is>
          <t>https://www.commcarehq.org/a/caris-test/reports/form_data/299902ca-6ecd-431f-9c82-154c8a24b09e/</t>
        </is>
      </c>
      <c r="AE317" t="inlineStr">
        <is>
          <t>---</t>
        </is>
      </c>
      <c r="AF317" t="inlineStr">
        <is>
          <t>3c5a623af057e23a32ae4000_37634</t>
        </is>
      </c>
      <c r="AG317" t="inlineStr">
        <is>
          <t>---</t>
        </is>
      </c>
      <c r="AH317" t="inlineStr">
        <is>
          <t>2025-01-24 03:02:38</t>
        </is>
      </c>
      <c r="AI317" t="inlineStr">
        <is>
          <t>9cfdf7db54419d22491b2c964b5162b3</t>
        </is>
      </c>
      <c r="AJ317" t="inlineStr">
        <is>
          <t>2025-01-23</t>
        </is>
      </c>
      <c r="AK317" t="inlineStr">
        <is>
          <t>4</t>
        </is>
      </c>
      <c r="AL317" t="inlineStr">
        <is>
          <t>Demotivation club.</t>
        </is>
      </c>
      <c r="AM317" t="inlineStr">
        <is>
          <t>0</t>
        </is>
      </c>
      <c r="AN317" t="inlineStr">
        <is>
          <t>Demotivation club</t>
        </is>
      </c>
      <c r="AO317" t="inlineStr">
        <is>
          <t>1</t>
        </is>
      </c>
      <c r="AP317" t="inlineStr">
        <is>
          <t>1</t>
        </is>
      </c>
      <c r="AQ317" t="inlineStr"/>
      <c r="AR317" t="inlineStr"/>
      <c r="AS317" t="inlineStr"/>
      <c r="AT317" t="inlineStr"/>
      <c r="AU317" t="inlineStr">
        <is>
          <t>---</t>
        </is>
      </c>
      <c r="AV317" t="inlineStr">
        <is>
          <t>---</t>
        </is>
      </c>
      <c r="AW317" t="inlineStr">
        <is>
          <t>---</t>
        </is>
      </c>
      <c r="AX317" t="inlineStr">
        <is>
          <t>---</t>
        </is>
      </c>
      <c r="AY317" t="inlineStr">
        <is>
          <t>---</t>
        </is>
      </c>
      <c r="AZ317" t="inlineStr">
        <is>
          <t>---</t>
        </is>
      </c>
      <c r="BA317" t="inlineStr">
        <is>
          <t>9cfdf7db54419d22491b2c964b5162b3</t>
        </is>
      </c>
      <c r="BB317" t="inlineStr">
        <is>
          <t>http://openrosa.org/formdesigner/0B48E039-1E80-49A7-AC24-732B6E788E39</t>
        </is>
      </c>
      <c r="BC317" t="inlineStr">
        <is>
          <t>Ration et autres visites</t>
        </is>
      </c>
      <c r="BD317" t="inlineStr">
        <is>
          <t>CommCare Android, version "2.54.1"(467561). App v15929. CommCare Version 2.54.1. Build 467561, built on: 2024-10-25</t>
        </is>
      </c>
      <c r="BE317" t="inlineStr">
        <is>
          <t>commcare_76b456dd-7d90-498a-a785-92f136625a61</t>
        </is>
      </c>
      <c r="BF317" t="inlineStr">
        <is>
          <t>19.7266164 -72.2201359 -28.31 7.4</t>
        </is>
      </c>
      <c r="BG317" t="inlineStr">
        <is>
          <t>f13d8149fc6d39ebe86af18272310ff9</t>
        </is>
      </c>
      <c r="BH317" t="inlineStr">
        <is>
          <t>30258f4a77704b55a9a2714350441cbb</t>
        </is>
      </c>
      <c r="BI317" t="inlineStr">
        <is>
          <t>15246</t>
        </is>
      </c>
      <c r="BJ317" t="inlineStr">
        <is>
          <t>XFormInstance</t>
        </is>
      </c>
      <c r="BK317" t="inlineStr">
        <is>
          <t>7333a860d92611efb8a2f7a39a18eb0c</t>
        </is>
      </c>
      <c r="BL317" t="b">
        <v>0</v>
      </c>
      <c r="BM317" t="inlineStr">
        <is>
          <t>---</t>
        </is>
      </c>
      <c r="BN317" t="inlineStr">
        <is>
          <t>200.113.248.69</t>
        </is>
      </c>
      <c r="BO317" t="inlineStr">
        <is>
          <t>Jean Luckson</t>
        </is>
      </c>
    </row>
    <row r="318">
      <c r="A318" t="inlineStr">
        <is>
          <t>316</t>
        </is>
      </c>
      <c r="B318" t="inlineStr">
        <is>
          <t>8a700c35-7c23-4305-b434-a7df9ad9c223</t>
        </is>
      </c>
      <c r="C318" t="inlineStr">
        <is>
          <t>2025-01-23</t>
        </is>
      </c>
      <c r="D318" t="inlineStr">
        <is>
          <t>4</t>
        </is>
      </c>
      <c r="E318" t="inlineStr">
        <is>
          <t>Demotivation club.</t>
        </is>
      </c>
      <c r="F318" t="inlineStr">
        <is>
          <t>0</t>
        </is>
      </c>
      <c r="G318" t="inlineStr">
        <is>
          <t>Demotivation club.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---</t>
        </is>
      </c>
      <c r="L318" t="inlineStr">
        <is>
          <t>---</t>
        </is>
      </c>
      <c r="M318" t="inlineStr">
        <is>
          <t>---</t>
        </is>
      </c>
      <c r="N318" t="inlineStr">
        <is>
          <t>---</t>
        </is>
      </c>
      <c r="O318" t="inlineStr">
        <is>
          <t>---</t>
        </is>
      </c>
      <c r="P318" t="inlineStr">
        <is>
          <t>---</t>
        </is>
      </c>
      <c r="Q318" t="inlineStr">
        <is>
          <t>---</t>
        </is>
      </c>
      <c r="R318" t="inlineStr"/>
      <c r="S318" t="inlineStr"/>
      <c r="T318" t="inlineStr"/>
      <c r="U318" t="inlineStr"/>
      <c r="V318" t="inlineStr"/>
      <c r="W318" t="inlineStr"/>
      <c r="X318" t="inlineStr">
        <is>
          <t>CAP/HSCM/ST04548</t>
        </is>
      </c>
      <c r="Y318" t="inlineStr">
        <is>
          <t>CAP/HSCM/ST04548</t>
        </is>
      </c>
      <c r="Z318" t="inlineStr">
        <is>
          <t>2025-01-24 03:04:36</t>
        </is>
      </c>
      <c r="AA318" t="inlineStr">
        <is>
          <t>2025-01-24 03:03:06</t>
        </is>
      </c>
      <c r="AB318" t="inlineStr">
        <is>
          <t>1fleurgile</t>
        </is>
      </c>
      <c r="AC318" t="inlineStr">
        <is>
          <t>2025-01-24 03:38:02</t>
        </is>
      </c>
      <c r="AD318" s="1" t="inlineStr">
        <is>
          <t>https://www.commcarehq.org/a/caris-test/reports/form_data/8a700c35-7c23-4305-b434-a7df9ad9c223/</t>
        </is>
      </c>
      <c r="AE318" t="inlineStr">
        <is>
          <t>---</t>
        </is>
      </c>
      <c r="AF318" t="inlineStr">
        <is>
          <t>3c5a623af057e23a32ae4000_186745</t>
        </is>
      </c>
      <c r="AG318" t="inlineStr">
        <is>
          <t>---</t>
        </is>
      </c>
      <c r="AH318" t="inlineStr">
        <is>
          <t>2025-01-24 03:04:36</t>
        </is>
      </c>
      <c r="AI318" t="inlineStr">
        <is>
          <t>9cfdf7db54419d22491b2c964b5162b3</t>
        </is>
      </c>
      <c r="AJ318" t="inlineStr">
        <is>
          <t>2025-01-23</t>
        </is>
      </c>
      <c r="AK318" t="inlineStr">
        <is>
          <t>4</t>
        </is>
      </c>
      <c r="AL318" t="inlineStr">
        <is>
          <t>Demotivation club.</t>
        </is>
      </c>
      <c r="AM318" t="inlineStr">
        <is>
          <t>0</t>
        </is>
      </c>
      <c r="AN318" t="inlineStr">
        <is>
          <t>Demotivation club.</t>
        </is>
      </c>
      <c r="AO318" t="inlineStr">
        <is>
          <t>1</t>
        </is>
      </c>
      <c r="AP318" t="inlineStr">
        <is>
          <t>1</t>
        </is>
      </c>
      <c r="AQ318" t="inlineStr"/>
      <c r="AR318" t="inlineStr"/>
      <c r="AS318" t="inlineStr"/>
      <c r="AT318" t="inlineStr"/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inlineStr">
        <is>
          <t>---</t>
        </is>
      </c>
      <c r="BA318" t="inlineStr">
        <is>
          <t>9cfdf7db54419d22491b2c964b5162b3</t>
        </is>
      </c>
      <c r="BB318" t="inlineStr">
        <is>
          <t>http://openrosa.org/formdesigner/0B48E039-1E80-49A7-AC24-732B6E788E39</t>
        </is>
      </c>
      <c r="BC318" t="inlineStr">
        <is>
          <t>Ration et autres visites</t>
        </is>
      </c>
      <c r="BD318" t="inlineStr">
        <is>
          <t>CommCare Android, version "2.54.1"(467561). App v15929. CommCare Version 2.54.1. Build 467561, built on: 2024-10-25</t>
        </is>
      </c>
      <c r="BE318" t="inlineStr">
        <is>
          <t>commcare_76b456dd-7d90-498a-a785-92f136625a61</t>
        </is>
      </c>
      <c r="BF318" t="inlineStr">
        <is>
          <t>19.7264845 -72.2201152 10.52 9.69</t>
        </is>
      </c>
      <c r="BG318" t="inlineStr">
        <is>
          <t>f13d8149fc6d39ebe86af18272310ff9</t>
        </is>
      </c>
      <c r="BH318" t="inlineStr">
        <is>
          <t>30258f4a77704b55a9a2714350441cbb</t>
        </is>
      </c>
      <c r="BI318" t="inlineStr">
        <is>
          <t>15246</t>
        </is>
      </c>
      <c r="BJ318" t="inlineStr">
        <is>
          <t>XFormInstance</t>
        </is>
      </c>
      <c r="BK318" t="inlineStr">
        <is>
          <t>7333a860d92611efb8a2f7a39a18eb0c</t>
        </is>
      </c>
      <c r="BL318" t="b">
        <v>0</v>
      </c>
      <c r="BM318" t="inlineStr">
        <is>
          <t>---</t>
        </is>
      </c>
      <c r="BN318" t="inlineStr">
        <is>
          <t>200.113.248.69</t>
        </is>
      </c>
      <c r="BO318" t="inlineStr">
        <is>
          <t>Roderlie Orusen</t>
        </is>
      </c>
    </row>
    <row r="319">
      <c r="A319" t="inlineStr">
        <is>
          <t>317</t>
        </is>
      </c>
      <c r="B319" t="inlineStr">
        <is>
          <t>95389867-b964-4c73-8699-849edc835c3c</t>
        </is>
      </c>
      <c r="C319" t="inlineStr">
        <is>
          <t>2025-01-11</t>
        </is>
      </c>
      <c r="D319" t="inlineStr">
        <is>
          <t>3</t>
        </is>
      </c>
      <c r="E319" t="inlineStr">
        <is>
          <t>---</t>
        </is>
      </c>
      <c r="F319" t="inlineStr">
        <is>
          <t>0</t>
        </is>
      </c>
      <c r="G319" t="inlineStr">
        <is>
          <t>---</t>
        </is>
      </c>
      <c r="H319" t="inlineStr">
        <is>
          <t>1</t>
        </is>
      </c>
      <c r="I319" t="inlineStr">
        <is>
          <t>1</t>
        </is>
      </c>
      <c r="J319" t="inlineStr"/>
      <c r="K319" t="inlineStr">
        <is>
          <t>---</t>
        </is>
      </c>
      <c r="L319" t="inlineStr">
        <is>
          <t>---</t>
        </is>
      </c>
      <c r="M319" t="inlineStr">
        <is>
          <t>---</t>
        </is>
      </c>
      <c r="N319" t="inlineStr">
        <is>
          <t>---</t>
        </is>
      </c>
      <c r="O319" t="inlineStr">
        <is>
          <t>---</t>
        </is>
      </c>
      <c r="P319" t="inlineStr">
        <is>
          <t>---</t>
        </is>
      </c>
      <c r="Q319" t="inlineStr">
        <is>
          <t>---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LIM/HOSJ/ST00583</t>
        </is>
      </c>
      <c r="Y319" t="inlineStr">
        <is>
          <t>LIM/HOSJ/ST00583</t>
        </is>
      </c>
      <c r="Z319" t="inlineStr">
        <is>
          <t>2025-01-11 22:26:45</t>
        </is>
      </c>
      <c r="AA319" t="inlineStr">
        <is>
          <t>2025-01-11 22:26:37</t>
        </is>
      </c>
      <c r="AB319" t="inlineStr">
        <is>
          <t>1jeanelie</t>
        </is>
      </c>
      <c r="AC319" t="inlineStr">
        <is>
          <t>2025-01-24 16:00:29</t>
        </is>
      </c>
      <c r="AD319" s="1" t="inlineStr">
        <is>
          <t>https://www.commcarehq.org/a/caris-test/reports/form_data/95389867-b964-4c73-8699-849edc835c3c/</t>
        </is>
      </c>
      <c r="AE319" t="inlineStr">
        <is>
          <t>---</t>
        </is>
      </c>
      <c r="AF319" t="inlineStr">
        <is>
          <t>852ae73a8435496aae8b5128846de2f9</t>
        </is>
      </c>
      <c r="AG319" t="inlineStr">
        <is>
          <t>OK</t>
        </is>
      </c>
      <c r="AH319" t="inlineStr">
        <is>
          <t>2025-01-11 22:26:45</t>
        </is>
      </c>
      <c r="AI319" t="inlineStr">
        <is>
          <t>1b922c6cae0e4a4e9e08c400d46b6ba7</t>
        </is>
      </c>
      <c r="AJ319" t="inlineStr">
        <is>
          <t>2025-01-11</t>
        </is>
      </c>
      <c r="AK319" t="inlineStr">
        <is>
          <t>3</t>
        </is>
      </c>
      <c r="AL319" t="inlineStr">
        <is>
          <t>---</t>
        </is>
      </c>
      <c r="AM319" t="inlineStr">
        <is>
          <t>0</t>
        </is>
      </c>
      <c r="AN319" t="inlineStr">
        <is>
          <t>---</t>
        </is>
      </c>
      <c r="AO319" t="inlineStr">
        <is>
          <t>1</t>
        </is>
      </c>
      <c r="AP319" t="inlineStr">
        <is>
          <t>1</t>
        </is>
      </c>
      <c r="AQ319" t="inlineStr"/>
      <c r="AR319" t="inlineStr"/>
      <c r="AS319" t="inlineStr"/>
      <c r="AT319" t="inlineStr"/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inlineStr">
        <is>
          <t>---</t>
        </is>
      </c>
      <c r="BA319" t="inlineStr">
        <is>
          <t>1b922c6cae0e4a4e9e08c400d46b6ba7</t>
        </is>
      </c>
      <c r="BB319" t="inlineStr">
        <is>
          <t>http://openrosa.org/formdesigner/0B48E039-1E80-49A7-AC24-732B6E788E39</t>
        </is>
      </c>
      <c r="BC319" t="inlineStr">
        <is>
          <t>Ration et autres visites</t>
        </is>
      </c>
      <c r="BD319" t="inlineStr">
        <is>
          <t>CommCare Android, version "2.54.1"(467561). App v15929. CommCare Version 2.54.1. Build 467561, built on: 2024-10-25</t>
        </is>
      </c>
      <c r="BE319" t="inlineStr">
        <is>
          <t>commcare_734f7fdd-cbb1-463f-aa8e-b4bd89e56188</t>
        </is>
      </c>
      <c r="BF319" t="inlineStr"/>
      <c r="BG319" t="inlineStr">
        <is>
          <t>f13d8149fc6d39ebe86af18272310ff9</t>
        </is>
      </c>
      <c r="BH319" t="inlineStr">
        <is>
          <t>30258f4a77704b55a9a2714350441cbb</t>
        </is>
      </c>
      <c r="BI319" t="inlineStr">
        <is>
          <t>15246</t>
        </is>
      </c>
      <c r="BJ319" t="inlineStr">
        <is>
          <t>XFormInstance</t>
        </is>
      </c>
      <c r="BK319" t="inlineStr">
        <is>
          <t>59dc6218cf6611ef9c93f399dbb46855</t>
        </is>
      </c>
      <c r="BL319" t="b">
        <v>0</v>
      </c>
      <c r="BM319" t="inlineStr">
        <is>
          <t>---</t>
        </is>
      </c>
      <c r="BN319" t="inlineStr">
        <is>
          <t>200.113.214.2</t>
        </is>
      </c>
      <c r="BO319" t="inlineStr">
        <is>
          <t>RITCHY COLAS</t>
        </is>
      </c>
    </row>
    <row r="320">
      <c r="A320" t="inlineStr">
        <is>
          <t>318</t>
        </is>
      </c>
      <c r="B320" t="inlineStr">
        <is>
          <t>22f11698-9174-4ebf-a233-f2ad723ff565</t>
        </is>
      </c>
      <c r="C320" t="inlineStr">
        <is>
          <t>2025-01-11</t>
        </is>
      </c>
      <c r="D320" t="inlineStr">
        <is>
          <t>3</t>
        </is>
      </c>
      <c r="E320" t="inlineStr">
        <is>
          <t>---</t>
        </is>
      </c>
      <c r="F320" t="inlineStr">
        <is>
          <t>0</t>
        </is>
      </c>
      <c r="G320" t="inlineStr">
        <is>
          <t>---</t>
        </is>
      </c>
      <c r="H320" t="inlineStr">
        <is>
          <t>1</t>
        </is>
      </c>
      <c r="I320" t="inlineStr">
        <is>
          <t>1</t>
        </is>
      </c>
      <c r="J320" t="inlineStr"/>
      <c r="K320" t="inlineStr">
        <is>
          <t>---</t>
        </is>
      </c>
      <c r="L320" t="inlineStr">
        <is>
          <t>---</t>
        </is>
      </c>
      <c r="M320" t="inlineStr">
        <is>
          <t>---</t>
        </is>
      </c>
      <c r="N320" t="inlineStr">
        <is>
          <t>---</t>
        </is>
      </c>
      <c r="O320" t="inlineStr">
        <is>
          <t>---</t>
        </is>
      </c>
      <c r="P320" t="inlineStr">
        <is>
          <t>---</t>
        </is>
      </c>
      <c r="Q320" t="inlineStr">
        <is>
          <t>---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LIM/HOSJ/ST00599</t>
        </is>
      </c>
      <c r="Y320" t="inlineStr">
        <is>
          <t>LIM/HOSJ/ST00599</t>
        </is>
      </c>
      <c r="Z320" t="inlineStr">
        <is>
          <t>2025-01-11 22:27:04</t>
        </is>
      </c>
      <c r="AA320" t="inlineStr">
        <is>
          <t>2025-01-11 22:26:56</t>
        </is>
      </c>
      <c r="AB320" t="inlineStr">
        <is>
          <t>1jeanelie</t>
        </is>
      </c>
      <c r="AC320" t="inlineStr">
        <is>
          <t>2025-01-24 16:00:31</t>
        </is>
      </c>
      <c r="AD320" s="1" t="inlineStr">
        <is>
          <t>https://www.commcarehq.org/a/caris-test/reports/form_data/22f11698-9174-4ebf-a233-f2ad723ff565/</t>
        </is>
      </c>
      <c r="AE320" t="inlineStr">
        <is>
          <t>---</t>
        </is>
      </c>
      <c r="AF320" t="inlineStr">
        <is>
          <t>136eb7e5bd8f4825a04741b54693e761</t>
        </is>
      </c>
      <c r="AG320" t="inlineStr">
        <is>
          <t>OK</t>
        </is>
      </c>
      <c r="AH320" t="inlineStr">
        <is>
          <t>2025-01-11 22:27:04</t>
        </is>
      </c>
      <c r="AI320" t="inlineStr">
        <is>
          <t>1b922c6cae0e4a4e9e08c400d46b6ba7</t>
        </is>
      </c>
      <c r="AJ320" t="inlineStr">
        <is>
          <t>2025-01-11</t>
        </is>
      </c>
      <c r="AK320" t="inlineStr">
        <is>
          <t>3</t>
        </is>
      </c>
      <c r="AL320" t="inlineStr">
        <is>
          <t>---</t>
        </is>
      </c>
      <c r="AM320" t="inlineStr">
        <is>
          <t>0</t>
        </is>
      </c>
      <c r="AN320" t="inlineStr">
        <is>
          <t>---</t>
        </is>
      </c>
      <c r="AO320" t="inlineStr">
        <is>
          <t>1</t>
        </is>
      </c>
      <c r="AP320" t="inlineStr">
        <is>
          <t>1</t>
        </is>
      </c>
      <c r="AQ320" t="inlineStr"/>
      <c r="AR320" t="inlineStr"/>
      <c r="AS320" t="inlineStr"/>
      <c r="AT320" t="inlineStr"/>
      <c r="AU320" t="inlineStr">
        <is>
          <t>---</t>
        </is>
      </c>
      <c r="AV320" t="inlineStr">
        <is>
          <t>---</t>
        </is>
      </c>
      <c r="AW320" t="inlineStr">
        <is>
          <t>---</t>
        </is>
      </c>
      <c r="AX320" t="inlineStr">
        <is>
          <t>---</t>
        </is>
      </c>
      <c r="AY320" t="inlineStr">
        <is>
          <t>---</t>
        </is>
      </c>
      <c r="AZ320" t="inlineStr">
        <is>
          <t>---</t>
        </is>
      </c>
      <c r="BA320" t="inlineStr">
        <is>
          <t>1b922c6cae0e4a4e9e08c400d46b6ba7</t>
        </is>
      </c>
      <c r="BB320" t="inlineStr">
        <is>
          <t>http://openrosa.org/formdesigner/0B48E039-1E80-49A7-AC24-732B6E788E39</t>
        </is>
      </c>
      <c r="BC320" t="inlineStr">
        <is>
          <t>Ration et autres visites</t>
        </is>
      </c>
      <c r="BD320" t="inlineStr">
        <is>
          <t>CommCare Android, version "2.54.1"(467561). App v15929. CommCare Version 2.54.1. Build 467561, built on: 2024-10-25</t>
        </is>
      </c>
      <c r="BE320" t="inlineStr">
        <is>
          <t>commcare_734f7fdd-cbb1-463f-aa8e-b4bd89e56188</t>
        </is>
      </c>
      <c r="BF320" t="inlineStr"/>
      <c r="BG320" t="inlineStr">
        <is>
          <t>f13d8149fc6d39ebe86af18272310ff9</t>
        </is>
      </c>
      <c r="BH320" t="inlineStr">
        <is>
          <t>30258f4a77704b55a9a2714350441cbb</t>
        </is>
      </c>
      <c r="BI320" t="inlineStr">
        <is>
          <t>15246</t>
        </is>
      </c>
      <c r="BJ320" t="inlineStr">
        <is>
          <t>XFormInstance</t>
        </is>
      </c>
      <c r="BK320" t="inlineStr">
        <is>
          <t>59dc6218cf6611ef9c93f399dbb46855</t>
        </is>
      </c>
      <c r="BL320" t="b">
        <v>0</v>
      </c>
      <c r="BM320" t="inlineStr">
        <is>
          <t>---</t>
        </is>
      </c>
      <c r="BN320" t="inlineStr">
        <is>
          <t>200.113.214.2</t>
        </is>
      </c>
      <c r="BO320" t="inlineStr">
        <is>
          <t>WOODSON RAPHAEL</t>
        </is>
      </c>
    </row>
    <row r="321">
      <c r="A321" t="inlineStr">
        <is>
          <t>319</t>
        </is>
      </c>
      <c r="B321" t="inlineStr">
        <is>
          <t>132cde9d-935e-403f-8eaa-88c9a3c4e578</t>
        </is>
      </c>
      <c r="C321" t="inlineStr">
        <is>
          <t>2025-01-11</t>
        </is>
      </c>
      <c r="D321" t="inlineStr">
        <is>
          <t>3</t>
        </is>
      </c>
      <c r="E321" t="inlineStr">
        <is>
          <t>---</t>
        </is>
      </c>
      <c r="F321" t="inlineStr">
        <is>
          <t>0</t>
        </is>
      </c>
      <c r="G321" t="inlineStr">
        <is>
          <t>---</t>
        </is>
      </c>
      <c r="H321" t="inlineStr">
        <is>
          <t>1</t>
        </is>
      </c>
      <c r="I321" t="inlineStr">
        <is>
          <t>1</t>
        </is>
      </c>
      <c r="J321" t="inlineStr"/>
      <c r="K321" t="inlineStr">
        <is>
          <t>---</t>
        </is>
      </c>
      <c r="L321" t="inlineStr">
        <is>
          <t>---</t>
        </is>
      </c>
      <c r="M321" t="inlineStr">
        <is>
          <t>---</t>
        </is>
      </c>
      <c r="N321" t="inlineStr">
        <is>
          <t>---</t>
        </is>
      </c>
      <c r="O321" t="inlineStr">
        <is>
          <t>---</t>
        </is>
      </c>
      <c r="P321" t="inlineStr">
        <is>
          <t>---</t>
        </is>
      </c>
      <c r="Q321" t="inlineStr">
        <is>
          <t>---</t>
        </is>
      </c>
      <c r="R321" t="inlineStr"/>
      <c r="S321" t="inlineStr"/>
      <c r="T321" t="inlineStr"/>
      <c r="U321" t="inlineStr"/>
      <c r="V321" t="inlineStr"/>
      <c r="W321" t="inlineStr"/>
      <c r="X321" t="inlineStr">
        <is>
          <t>LIM/HOSJ/ST00018</t>
        </is>
      </c>
      <c r="Y321" t="inlineStr">
        <is>
          <t>LIM/HOSJ/ST00018</t>
        </is>
      </c>
      <c r="Z321" t="inlineStr">
        <is>
          <t>2025-01-11 22:27:26</t>
        </is>
      </c>
      <c r="AA321" t="inlineStr">
        <is>
          <t>2025-01-11 22:27:17</t>
        </is>
      </c>
      <c r="AB321" t="inlineStr">
        <is>
          <t>1jeanelie</t>
        </is>
      </c>
      <c r="AC321" t="inlineStr">
        <is>
          <t>2025-01-24 16:00:34</t>
        </is>
      </c>
      <c r="AD321" s="1" t="inlineStr">
        <is>
          <t>https://www.commcarehq.org/a/caris-test/reports/form_data/132cde9d-935e-403f-8eaa-88c9a3c4e578/</t>
        </is>
      </c>
      <c r="AE321" t="inlineStr">
        <is>
          <t>---</t>
        </is>
      </c>
      <c r="AF321" t="inlineStr">
        <is>
          <t>b341439492f24d21b8612df9cdcddb83</t>
        </is>
      </c>
      <c r="AG321" t="inlineStr">
        <is>
          <t>OK</t>
        </is>
      </c>
      <c r="AH321" t="inlineStr">
        <is>
          <t>2025-01-11 22:27:26</t>
        </is>
      </c>
      <c r="AI321" t="inlineStr">
        <is>
          <t>1b922c6cae0e4a4e9e08c400d46b6ba7</t>
        </is>
      </c>
      <c r="AJ321" t="inlineStr">
        <is>
          <t>2025-01-11</t>
        </is>
      </c>
      <c r="AK321" t="inlineStr">
        <is>
          <t>3</t>
        </is>
      </c>
      <c r="AL321" t="inlineStr">
        <is>
          <t>---</t>
        </is>
      </c>
      <c r="AM321" t="inlineStr">
        <is>
          <t>0</t>
        </is>
      </c>
      <c r="AN321" t="inlineStr">
        <is>
          <t>---</t>
        </is>
      </c>
      <c r="AO321" t="inlineStr">
        <is>
          <t>1</t>
        </is>
      </c>
      <c r="AP321" t="inlineStr">
        <is>
          <t>1</t>
        </is>
      </c>
      <c r="AQ321" t="inlineStr"/>
      <c r="AR321" t="inlineStr"/>
      <c r="AS321" t="inlineStr"/>
      <c r="AT321" t="inlineStr"/>
      <c r="AU321" t="inlineStr">
        <is>
          <t>---</t>
        </is>
      </c>
      <c r="AV321" t="inlineStr">
        <is>
          <t>---</t>
        </is>
      </c>
      <c r="AW321" t="inlineStr">
        <is>
          <t>---</t>
        </is>
      </c>
      <c r="AX321" t="inlineStr">
        <is>
          <t>---</t>
        </is>
      </c>
      <c r="AY321" t="inlineStr">
        <is>
          <t>---</t>
        </is>
      </c>
      <c r="AZ321" t="inlineStr">
        <is>
          <t>---</t>
        </is>
      </c>
      <c r="BA321" t="inlineStr">
        <is>
          <t>1b922c6cae0e4a4e9e08c400d46b6ba7</t>
        </is>
      </c>
      <c r="BB321" t="inlineStr">
        <is>
          <t>http://openrosa.org/formdesigner/0B48E039-1E80-49A7-AC24-732B6E788E39</t>
        </is>
      </c>
      <c r="BC321" t="inlineStr">
        <is>
          <t>Ration et autres visites</t>
        </is>
      </c>
      <c r="BD321" t="inlineStr">
        <is>
          <t>CommCare Android, version "2.54.1"(467561). App v15929. CommCare Version 2.54.1. Build 467561, built on: 2024-10-25</t>
        </is>
      </c>
      <c r="BE321" t="inlineStr">
        <is>
          <t>commcare_734f7fdd-cbb1-463f-aa8e-b4bd89e56188</t>
        </is>
      </c>
      <c r="BF321" t="inlineStr"/>
      <c r="BG321" t="inlineStr">
        <is>
          <t>f13d8149fc6d39ebe86af18272310ff9</t>
        </is>
      </c>
      <c r="BH321" t="inlineStr">
        <is>
          <t>30258f4a77704b55a9a2714350441cbb</t>
        </is>
      </c>
      <c r="BI321" t="inlineStr">
        <is>
          <t>15246</t>
        </is>
      </c>
      <c r="BJ321" t="inlineStr">
        <is>
          <t>XFormInstance</t>
        </is>
      </c>
      <c r="BK321" t="inlineStr">
        <is>
          <t>59dc6218cf6611ef9c93f399dbb46855</t>
        </is>
      </c>
      <c r="BL321" t="b">
        <v>0</v>
      </c>
      <c r="BM321" t="inlineStr">
        <is>
          <t>---</t>
        </is>
      </c>
      <c r="BN321" t="inlineStr">
        <is>
          <t>200.113.214.2</t>
        </is>
      </c>
      <c r="BO321" t="inlineStr">
        <is>
          <t>ERNIA OXIUS</t>
        </is>
      </c>
    </row>
    <row r="322">
      <c r="A322" t="inlineStr">
        <is>
          <t>320</t>
        </is>
      </c>
      <c r="B322" t="inlineStr">
        <is>
          <t>4834b56b-fb55-4bcf-9240-40b38d192bc0</t>
        </is>
      </c>
      <c r="C322" t="inlineStr">
        <is>
          <t>2025-01-11</t>
        </is>
      </c>
      <c r="D322" t="inlineStr">
        <is>
          <t>3</t>
        </is>
      </c>
      <c r="E322" t="inlineStr">
        <is>
          <t>---</t>
        </is>
      </c>
      <c r="F322" t="inlineStr">
        <is>
          <t>0</t>
        </is>
      </c>
      <c r="G322" t="inlineStr">
        <is>
          <t>---</t>
        </is>
      </c>
      <c r="H322" t="inlineStr">
        <is>
          <t>1</t>
        </is>
      </c>
      <c r="I322" t="inlineStr">
        <is>
          <t>1</t>
        </is>
      </c>
      <c r="J322" t="inlineStr"/>
      <c r="K322" t="inlineStr">
        <is>
          <t>---</t>
        </is>
      </c>
      <c r="L322" t="inlineStr">
        <is>
          <t>---</t>
        </is>
      </c>
      <c r="M322" t="inlineStr">
        <is>
          <t>---</t>
        </is>
      </c>
      <c r="N322" t="inlineStr">
        <is>
          <t>---</t>
        </is>
      </c>
      <c r="O322" t="inlineStr">
        <is>
          <t>---</t>
        </is>
      </c>
      <c r="P322" t="inlineStr">
        <is>
          <t>---</t>
        </is>
      </c>
      <c r="Q322" t="inlineStr">
        <is>
          <t>---</t>
        </is>
      </c>
      <c r="R322" t="inlineStr"/>
      <c r="S322" t="inlineStr"/>
      <c r="T322" t="inlineStr"/>
      <c r="U322" t="inlineStr"/>
      <c r="V322" t="inlineStr"/>
      <c r="W322" t="inlineStr"/>
      <c r="X322" t="inlineStr">
        <is>
          <t>LIM/HOSJ/ST00792</t>
        </is>
      </c>
      <c r="Y322" t="inlineStr">
        <is>
          <t>LIM/HOSJ/ST00792</t>
        </is>
      </c>
      <c r="Z322" t="inlineStr">
        <is>
          <t>2025-01-11 22:27:45</t>
        </is>
      </c>
      <c r="AA322" t="inlineStr">
        <is>
          <t>2025-01-11 22:27:38</t>
        </is>
      </c>
      <c r="AB322" t="inlineStr">
        <is>
          <t>1jeanelie</t>
        </is>
      </c>
      <c r="AC322" t="inlineStr">
        <is>
          <t>2025-01-24 16:00:36</t>
        </is>
      </c>
      <c r="AD322" s="1" t="inlineStr">
        <is>
          <t>https://www.commcarehq.org/a/caris-test/reports/form_data/4834b56b-fb55-4bcf-9240-40b38d192bc0/</t>
        </is>
      </c>
      <c r="AE322" t="inlineStr">
        <is>
          <t>---</t>
        </is>
      </c>
      <c r="AF322" t="inlineStr">
        <is>
          <t>de5e1de962d24b9dace88c6c7096586b</t>
        </is>
      </c>
      <c r="AG322" t="inlineStr">
        <is>
          <t>OK</t>
        </is>
      </c>
      <c r="AH322" t="inlineStr">
        <is>
          <t>2025-01-11 22:27:45</t>
        </is>
      </c>
      <c r="AI322" t="inlineStr">
        <is>
          <t>1b922c6cae0e4a4e9e08c400d46b6ba7</t>
        </is>
      </c>
      <c r="AJ322" t="inlineStr">
        <is>
          <t>2025-01-11</t>
        </is>
      </c>
      <c r="AK322" t="inlineStr">
        <is>
          <t>3</t>
        </is>
      </c>
      <c r="AL322" t="inlineStr">
        <is>
          <t>---</t>
        </is>
      </c>
      <c r="AM322" t="inlineStr">
        <is>
          <t>0</t>
        </is>
      </c>
      <c r="AN322" t="inlineStr">
        <is>
          <t>---</t>
        </is>
      </c>
      <c r="AO322" t="inlineStr">
        <is>
          <t>1</t>
        </is>
      </c>
      <c r="AP322" t="inlineStr">
        <is>
          <t>1</t>
        </is>
      </c>
      <c r="AQ322" t="inlineStr"/>
      <c r="AR322" t="inlineStr"/>
      <c r="AS322" t="inlineStr"/>
      <c r="AT322" t="inlineStr"/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inlineStr">
        <is>
          <t>---</t>
        </is>
      </c>
      <c r="BA322" t="inlineStr">
        <is>
          <t>1b922c6cae0e4a4e9e08c400d46b6ba7</t>
        </is>
      </c>
      <c r="BB322" t="inlineStr">
        <is>
          <t>http://openrosa.org/formdesigner/0B48E039-1E80-49A7-AC24-732B6E788E39</t>
        </is>
      </c>
      <c r="BC322" t="inlineStr">
        <is>
          <t>Ration et autres visites</t>
        </is>
      </c>
      <c r="BD322" t="inlineStr">
        <is>
          <t>CommCare Android, version "2.54.1"(467561). App v15929. CommCare Version 2.54.1. Build 467561, built on: 2024-10-25</t>
        </is>
      </c>
      <c r="BE322" t="inlineStr">
        <is>
          <t>commcare_734f7fdd-cbb1-463f-aa8e-b4bd89e56188</t>
        </is>
      </c>
      <c r="BF322" t="inlineStr"/>
      <c r="BG322" t="inlineStr">
        <is>
          <t>f13d8149fc6d39ebe86af18272310ff9</t>
        </is>
      </c>
      <c r="BH322" t="inlineStr">
        <is>
          <t>30258f4a77704b55a9a2714350441cbb</t>
        </is>
      </c>
      <c r="BI322" t="inlineStr">
        <is>
          <t>15246</t>
        </is>
      </c>
      <c r="BJ322" t="inlineStr">
        <is>
          <t>XFormInstance</t>
        </is>
      </c>
      <c r="BK322" t="inlineStr">
        <is>
          <t>59dc6218cf6611ef9c93f399dbb46855</t>
        </is>
      </c>
      <c r="BL322" t="b">
        <v>0</v>
      </c>
      <c r="BM322" t="inlineStr">
        <is>
          <t>---</t>
        </is>
      </c>
      <c r="BN322" t="inlineStr">
        <is>
          <t>200.113.214.2</t>
        </is>
      </c>
      <c r="BO322" t="inlineStr">
        <is>
          <t>Rodelin BENJAMIN</t>
        </is>
      </c>
    </row>
    <row r="323">
      <c r="A323" t="inlineStr">
        <is>
          <t>321</t>
        </is>
      </c>
      <c r="B323" t="inlineStr">
        <is>
          <t>90b159f4-4c12-4f33-a826-834c039f9d08</t>
        </is>
      </c>
      <c r="C323" t="inlineStr">
        <is>
          <t>2024-12-04</t>
        </is>
      </c>
      <c r="D323" t="inlineStr">
        <is>
          <t>3</t>
        </is>
      </c>
      <c r="E323" t="inlineStr">
        <is>
          <t>---</t>
        </is>
      </c>
      <c r="F323" t="inlineStr">
        <is>
          <t>0</t>
        </is>
      </c>
      <c r="G323" t="inlineStr">
        <is>
          <t>---</t>
        </is>
      </c>
      <c r="H323" t="inlineStr">
        <is>
          <t>1</t>
        </is>
      </c>
      <c r="I323" t="inlineStr">
        <is>
          <t>1</t>
        </is>
      </c>
      <c r="J323" t="inlineStr"/>
      <c r="K323" t="inlineStr">
        <is>
          <t>---</t>
        </is>
      </c>
      <c r="L323" t="inlineStr">
        <is>
          <t>---</t>
        </is>
      </c>
      <c r="M323" t="inlineStr">
        <is>
          <t>---</t>
        </is>
      </c>
      <c r="N323" t="inlineStr">
        <is>
          <t>---</t>
        </is>
      </c>
      <c r="O323" t="inlineStr">
        <is>
          <t>---</t>
        </is>
      </c>
      <c r="P323" t="inlineStr">
        <is>
          <t>---</t>
        </is>
      </c>
      <c r="Q323" t="inlineStr">
        <is>
          <t>---</t>
        </is>
      </c>
      <c r="R323" t="inlineStr"/>
      <c r="S323" t="inlineStr"/>
      <c r="T323" t="inlineStr"/>
      <c r="U323" t="inlineStr"/>
      <c r="V323" t="inlineStr"/>
      <c r="W323" t="inlineStr"/>
      <c r="X323" t="inlineStr">
        <is>
          <t>LIM/HBSL/ST00153</t>
        </is>
      </c>
      <c r="Y323" t="inlineStr">
        <is>
          <t>LIM/HBSL/ST00153</t>
        </is>
      </c>
      <c r="Z323" t="inlineStr">
        <is>
          <t>2024-12-04 22:29:00</t>
        </is>
      </c>
      <c r="AA323" t="inlineStr">
        <is>
          <t>2024-12-04 22:28:51</t>
        </is>
      </c>
      <c r="AB323" t="inlineStr">
        <is>
          <t>1jeanelie</t>
        </is>
      </c>
      <c r="AC323" t="inlineStr">
        <is>
          <t>2025-01-24 16:00:37</t>
        </is>
      </c>
      <c r="AD323" s="1" t="inlineStr">
        <is>
          <t>https://www.commcarehq.org/a/caris-test/reports/form_data/90b159f4-4c12-4f33-a826-834c039f9d08/</t>
        </is>
      </c>
      <c r="AE323" t="inlineStr">
        <is>
          <t>---</t>
        </is>
      </c>
      <c r="AF323" t="inlineStr">
        <is>
          <t>b4b3b767c4c7434680a29aba276df693</t>
        </is>
      </c>
      <c r="AG323" t="inlineStr">
        <is>
          <t>OK</t>
        </is>
      </c>
      <c r="AH323" t="inlineStr">
        <is>
          <t>2024-12-04 22:29:00</t>
        </is>
      </c>
      <c r="AI323" t="inlineStr">
        <is>
          <t>1b922c6cae0e4a4e9e08c400d46b6ba7</t>
        </is>
      </c>
      <c r="AJ323" t="inlineStr">
        <is>
          <t>2024-12-04</t>
        </is>
      </c>
      <c r="AK323" t="inlineStr">
        <is>
          <t>3</t>
        </is>
      </c>
      <c r="AL323" t="inlineStr">
        <is>
          <t>---</t>
        </is>
      </c>
      <c r="AM323" t="inlineStr">
        <is>
          <t>0</t>
        </is>
      </c>
      <c r="AN323" t="inlineStr">
        <is>
          <t>---</t>
        </is>
      </c>
      <c r="AO323" t="inlineStr">
        <is>
          <t>1</t>
        </is>
      </c>
      <c r="AP323" t="inlineStr">
        <is>
          <t>1</t>
        </is>
      </c>
      <c r="AQ323" t="inlineStr"/>
      <c r="AR323" t="inlineStr"/>
      <c r="AS323" t="inlineStr"/>
      <c r="AT323" t="inlineStr"/>
      <c r="AU323" t="inlineStr">
        <is>
          <t>---</t>
        </is>
      </c>
      <c r="AV323" t="inlineStr">
        <is>
          <t>---</t>
        </is>
      </c>
      <c r="AW323" t="inlineStr">
        <is>
          <t>---</t>
        </is>
      </c>
      <c r="AX323" t="inlineStr">
        <is>
          <t>---</t>
        </is>
      </c>
      <c r="AY323" t="inlineStr">
        <is>
          <t>---</t>
        </is>
      </c>
      <c r="AZ323" t="inlineStr">
        <is>
          <t>---</t>
        </is>
      </c>
      <c r="BA323" t="inlineStr">
        <is>
          <t>1b922c6cae0e4a4e9e08c400d46b6ba7</t>
        </is>
      </c>
      <c r="BB323" t="inlineStr">
        <is>
          <t>http://openrosa.org/formdesigner/0B48E039-1E80-49A7-AC24-732B6E788E39</t>
        </is>
      </c>
      <c r="BC323" t="inlineStr">
        <is>
          <t>Ration et autres visites</t>
        </is>
      </c>
      <c r="BD323" t="inlineStr">
        <is>
          <t>CommCare Android, version "2.54.1"(467561). App v15929. CommCare Version 2.54.1. Build 467561, built on: 2024-10-25</t>
        </is>
      </c>
      <c r="BE323" t="inlineStr">
        <is>
          <t>commcare_734f7fdd-cbb1-463f-aa8e-b4bd89e56188</t>
        </is>
      </c>
      <c r="BF323" t="inlineStr"/>
      <c r="BG323" t="inlineStr">
        <is>
          <t>f13d8149fc6d39ebe86af18272310ff9</t>
        </is>
      </c>
      <c r="BH323" t="inlineStr">
        <is>
          <t>30258f4a77704b55a9a2714350441cbb</t>
        </is>
      </c>
      <c r="BI323" t="inlineStr">
        <is>
          <t>15246</t>
        </is>
      </c>
      <c r="BJ323" t="inlineStr">
        <is>
          <t>XFormInstance</t>
        </is>
      </c>
      <c r="BK323" t="inlineStr">
        <is>
          <t>59dc6218cf6611ef9c93f399dbb46855</t>
        </is>
      </c>
      <c r="BL323" t="b">
        <v>0</v>
      </c>
      <c r="BM323" t="inlineStr">
        <is>
          <t>---</t>
        </is>
      </c>
      <c r="BN323" t="inlineStr">
        <is>
          <t>200.113.214.2</t>
        </is>
      </c>
      <c r="BO323" t="inlineStr">
        <is>
          <t>SODELIN MARCELIN</t>
        </is>
      </c>
    </row>
    <row r="324">
      <c r="A324" t="inlineStr">
        <is>
          <t>322</t>
        </is>
      </c>
      <c r="B324" t="inlineStr">
        <is>
          <t>c9dd1894-c0ca-4be9-9bdf-33b5143b8999</t>
        </is>
      </c>
      <c r="C324" t="inlineStr">
        <is>
          <t>2024-12-04</t>
        </is>
      </c>
      <c r="D324" t="inlineStr">
        <is>
          <t>3</t>
        </is>
      </c>
      <c r="E324" t="inlineStr">
        <is>
          <t>---</t>
        </is>
      </c>
      <c r="F324" t="inlineStr">
        <is>
          <t>0</t>
        </is>
      </c>
      <c r="G324" t="inlineStr">
        <is>
          <t>---</t>
        </is>
      </c>
      <c r="H324" t="inlineStr">
        <is>
          <t>1</t>
        </is>
      </c>
      <c r="I324" t="inlineStr">
        <is>
          <t>1</t>
        </is>
      </c>
      <c r="J324" t="inlineStr"/>
      <c r="K324" t="inlineStr">
        <is>
          <t>---</t>
        </is>
      </c>
      <c r="L324" t="inlineStr">
        <is>
          <t>---</t>
        </is>
      </c>
      <c r="M324" t="inlineStr">
        <is>
          <t>---</t>
        </is>
      </c>
      <c r="N324" t="inlineStr">
        <is>
          <t>---</t>
        </is>
      </c>
      <c r="O324" t="inlineStr">
        <is>
          <t>---</t>
        </is>
      </c>
      <c r="P324" t="inlineStr">
        <is>
          <t>---</t>
        </is>
      </c>
      <c r="Q324" t="inlineStr">
        <is>
          <t>---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LIM/HOSJ/ST00679</t>
        </is>
      </c>
      <c r="Y324" t="inlineStr">
        <is>
          <t>LIM/HOSJ/ST00679</t>
        </is>
      </c>
      <c r="Z324" t="inlineStr">
        <is>
          <t>2024-12-04 22:29:49</t>
        </is>
      </c>
      <c r="AA324" t="inlineStr">
        <is>
          <t>2024-12-04 22:29:13</t>
        </is>
      </c>
      <c r="AB324" t="inlineStr">
        <is>
          <t>1jeanelie</t>
        </is>
      </c>
      <c r="AC324" t="inlineStr">
        <is>
          <t>2025-01-24 16:00:40</t>
        </is>
      </c>
      <c r="AD324" s="1" t="inlineStr">
        <is>
          <t>https://www.commcarehq.org/a/caris-test/reports/form_data/c9dd1894-c0ca-4be9-9bdf-33b5143b8999/</t>
        </is>
      </c>
      <c r="AE324" t="inlineStr">
        <is>
          <t>---</t>
        </is>
      </c>
      <c r="AF324" t="inlineStr">
        <is>
          <t>065bb3567de14904a09ae9b8f684b937</t>
        </is>
      </c>
      <c r="AG324" t="inlineStr">
        <is>
          <t>OK</t>
        </is>
      </c>
      <c r="AH324" t="inlineStr">
        <is>
          <t>2024-12-04 22:29:49</t>
        </is>
      </c>
      <c r="AI324" t="inlineStr">
        <is>
          <t>1b922c6cae0e4a4e9e08c400d46b6ba7</t>
        </is>
      </c>
      <c r="AJ324" t="inlineStr">
        <is>
          <t>2024-12-04</t>
        </is>
      </c>
      <c r="AK324" t="inlineStr">
        <is>
          <t>3</t>
        </is>
      </c>
      <c r="AL324" t="inlineStr">
        <is>
          <t>---</t>
        </is>
      </c>
      <c r="AM324" t="inlineStr">
        <is>
          <t>0</t>
        </is>
      </c>
      <c r="AN324" t="inlineStr">
        <is>
          <t>---</t>
        </is>
      </c>
      <c r="AO324" t="inlineStr">
        <is>
          <t>1</t>
        </is>
      </c>
      <c r="AP324" t="inlineStr">
        <is>
          <t>1</t>
        </is>
      </c>
      <c r="AQ324" t="inlineStr"/>
      <c r="AR324" t="inlineStr"/>
      <c r="AS324" t="inlineStr"/>
      <c r="AT324" t="inlineStr"/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inlineStr">
        <is>
          <t>---</t>
        </is>
      </c>
      <c r="BA324" t="inlineStr">
        <is>
          <t>1b922c6cae0e4a4e9e08c400d46b6ba7</t>
        </is>
      </c>
      <c r="BB324" t="inlineStr">
        <is>
          <t>http://openrosa.org/formdesigner/0B48E039-1E80-49A7-AC24-732B6E788E39</t>
        </is>
      </c>
      <c r="BC324" t="inlineStr">
        <is>
          <t>Ration et autres visites</t>
        </is>
      </c>
      <c r="BD324" t="inlineStr">
        <is>
          <t>CommCare Android, version "2.54.1"(467561). App v15929. CommCare Version 2.54.1. Build 467561, built on: 2024-10-25</t>
        </is>
      </c>
      <c r="BE324" t="inlineStr">
        <is>
          <t>commcare_734f7fdd-cbb1-463f-aa8e-b4bd89e56188</t>
        </is>
      </c>
      <c r="BF324" t="inlineStr"/>
      <c r="BG324" t="inlineStr">
        <is>
          <t>f13d8149fc6d39ebe86af18272310ff9</t>
        </is>
      </c>
      <c r="BH324" t="inlineStr">
        <is>
          <t>30258f4a77704b55a9a2714350441cbb</t>
        </is>
      </c>
      <c r="BI324" t="inlineStr">
        <is>
          <t>15246</t>
        </is>
      </c>
      <c r="BJ324" t="inlineStr">
        <is>
          <t>XFormInstance</t>
        </is>
      </c>
      <c r="BK324" t="inlineStr">
        <is>
          <t>59dc6218cf6611ef9c93f399dbb46855</t>
        </is>
      </c>
      <c r="BL324" t="b">
        <v>0</v>
      </c>
      <c r="BM324" t="inlineStr">
        <is>
          <t>---</t>
        </is>
      </c>
      <c r="BN324" t="inlineStr">
        <is>
          <t>200.113.214.2</t>
        </is>
      </c>
      <c r="BO324" t="inlineStr">
        <is>
          <t>CHRISTELLA LATORTUE</t>
        </is>
      </c>
    </row>
    <row r="325">
      <c r="A325" t="inlineStr">
        <is>
          <t>323</t>
        </is>
      </c>
      <c r="B325" t="inlineStr">
        <is>
          <t>693b87af-9430-4714-b494-aa71c84b555a</t>
        </is>
      </c>
      <c r="C325" t="inlineStr">
        <is>
          <t>2024-12-04</t>
        </is>
      </c>
      <c r="D325" t="inlineStr">
        <is>
          <t>3</t>
        </is>
      </c>
      <c r="E325" t="inlineStr">
        <is>
          <t>---</t>
        </is>
      </c>
      <c r="F325" t="inlineStr">
        <is>
          <t>0</t>
        </is>
      </c>
      <c r="G325" t="inlineStr">
        <is>
          <t>---</t>
        </is>
      </c>
      <c r="H325" t="inlineStr">
        <is>
          <t>1</t>
        </is>
      </c>
      <c r="I325" t="inlineStr">
        <is>
          <t>1</t>
        </is>
      </c>
      <c r="J325" t="inlineStr"/>
      <c r="K325" t="inlineStr">
        <is>
          <t>---</t>
        </is>
      </c>
      <c r="L325" t="inlineStr">
        <is>
          <t>---</t>
        </is>
      </c>
      <c r="M325" t="inlineStr">
        <is>
          <t>---</t>
        </is>
      </c>
      <c r="N325" t="inlineStr">
        <is>
          <t>---</t>
        </is>
      </c>
      <c r="O325" t="inlineStr">
        <is>
          <t>---</t>
        </is>
      </c>
      <c r="P325" t="inlineStr">
        <is>
          <t>---</t>
        </is>
      </c>
      <c r="Q325" t="inlineStr">
        <is>
          <t>---</t>
        </is>
      </c>
      <c r="R325" t="inlineStr"/>
      <c r="S325" t="inlineStr"/>
      <c r="T325" t="inlineStr"/>
      <c r="U325" t="inlineStr"/>
      <c r="V325" t="inlineStr"/>
      <c r="W325" t="inlineStr"/>
      <c r="X325" t="inlineStr">
        <is>
          <t>LIM/HOSJ/SO00384</t>
        </is>
      </c>
      <c r="Y325" t="inlineStr">
        <is>
          <t>LIM/HOSJ/SO00384</t>
        </is>
      </c>
      <c r="Z325" t="inlineStr">
        <is>
          <t>2024-12-04 22:32:34</t>
        </is>
      </c>
      <c r="AA325" t="inlineStr">
        <is>
          <t>2024-12-04 22:32:26</t>
        </is>
      </c>
      <c r="AB325" t="inlineStr">
        <is>
          <t>1jeanelie</t>
        </is>
      </c>
      <c r="AC325" t="inlineStr">
        <is>
          <t>2025-01-24 16:00:42</t>
        </is>
      </c>
      <c r="AD325" s="1" t="inlineStr">
        <is>
          <t>https://www.commcarehq.org/a/caris-test/reports/form_data/693b87af-9430-4714-b494-aa71c84b555a/</t>
        </is>
      </c>
      <c r="AE325" t="inlineStr">
        <is>
          <t>---</t>
        </is>
      </c>
      <c r="AF325" t="inlineStr">
        <is>
          <t>3c5a623af057e23a32ae4000_30136</t>
        </is>
      </c>
      <c r="AG325" t="inlineStr">
        <is>
          <t>OK</t>
        </is>
      </c>
      <c r="AH325" t="inlineStr">
        <is>
          <t>2024-12-04 22:32:34</t>
        </is>
      </c>
      <c r="AI325" t="inlineStr">
        <is>
          <t>1b922c6cae0e4a4e9e08c400d46b6ba7</t>
        </is>
      </c>
      <c r="AJ325" t="inlineStr">
        <is>
          <t>2024-12-04</t>
        </is>
      </c>
      <c r="AK325" t="inlineStr">
        <is>
          <t>3</t>
        </is>
      </c>
      <c r="AL325" t="inlineStr">
        <is>
          <t>---</t>
        </is>
      </c>
      <c r="AM325" t="inlineStr">
        <is>
          <t>0</t>
        </is>
      </c>
      <c r="AN325" t="inlineStr">
        <is>
          <t>---</t>
        </is>
      </c>
      <c r="AO325" t="inlineStr">
        <is>
          <t>1</t>
        </is>
      </c>
      <c r="AP325" t="inlineStr">
        <is>
          <t>1</t>
        </is>
      </c>
      <c r="AQ325" t="inlineStr"/>
      <c r="AR325" t="inlineStr"/>
      <c r="AS325" t="inlineStr"/>
      <c r="AT325" t="inlineStr"/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inlineStr">
        <is>
          <t>---</t>
        </is>
      </c>
      <c r="BA325" t="inlineStr">
        <is>
          <t>1b922c6cae0e4a4e9e08c400d46b6ba7</t>
        </is>
      </c>
      <c r="BB325" t="inlineStr">
        <is>
          <t>http://openrosa.org/formdesigner/0B48E039-1E80-49A7-AC24-732B6E788E39</t>
        </is>
      </c>
      <c r="BC325" t="inlineStr">
        <is>
          <t>Ration et autres visites</t>
        </is>
      </c>
      <c r="BD325" t="inlineStr">
        <is>
          <t>CommCare Android, version "2.54.1"(467561). App v15929. CommCare Version 2.54.1. Build 467561, built on: 2024-10-25</t>
        </is>
      </c>
      <c r="BE325" t="inlineStr">
        <is>
          <t>commcare_734f7fdd-cbb1-463f-aa8e-b4bd89e56188</t>
        </is>
      </c>
      <c r="BF325" t="inlineStr"/>
      <c r="BG325" t="inlineStr">
        <is>
          <t>f13d8149fc6d39ebe86af18272310ff9</t>
        </is>
      </c>
      <c r="BH325" t="inlineStr">
        <is>
          <t>30258f4a77704b55a9a2714350441cbb</t>
        </is>
      </c>
      <c r="BI325" t="inlineStr">
        <is>
          <t>15246</t>
        </is>
      </c>
      <c r="BJ325" t="inlineStr">
        <is>
          <t>XFormInstance</t>
        </is>
      </c>
      <c r="BK325" t="inlineStr">
        <is>
          <t>59dc6218cf6611ef9c93f399dbb46855</t>
        </is>
      </c>
      <c r="BL325" t="b">
        <v>0</v>
      </c>
      <c r="BM325" t="inlineStr">
        <is>
          <t>---</t>
        </is>
      </c>
      <c r="BN325" t="inlineStr">
        <is>
          <t>200.113.214.2</t>
        </is>
      </c>
      <c r="BO325" t="inlineStr">
        <is>
          <t>Shednika Roddaylie Desir</t>
        </is>
      </c>
    </row>
    <row r="326">
      <c r="A326" t="inlineStr">
        <is>
          <t>324</t>
        </is>
      </c>
      <c r="B326" t="inlineStr">
        <is>
          <t>14198b48-8e17-4eb4-acd1-6e9584f1f7b4</t>
        </is>
      </c>
      <c r="C326" t="inlineStr">
        <is>
          <t>2024-12-04</t>
        </is>
      </c>
      <c r="D326" t="inlineStr">
        <is>
          <t>3</t>
        </is>
      </c>
      <c r="E326" t="inlineStr">
        <is>
          <t>---</t>
        </is>
      </c>
      <c r="F326" t="inlineStr">
        <is>
          <t>0</t>
        </is>
      </c>
      <c r="G326" t="inlineStr">
        <is>
          <t>---</t>
        </is>
      </c>
      <c r="H326" t="inlineStr">
        <is>
          <t>1</t>
        </is>
      </c>
      <c r="I326" t="inlineStr">
        <is>
          <t>1</t>
        </is>
      </c>
      <c r="J326" t="inlineStr"/>
      <c r="K326" t="inlineStr">
        <is>
          <t>---</t>
        </is>
      </c>
      <c r="L326" t="inlineStr">
        <is>
          <t>---</t>
        </is>
      </c>
      <c r="M326" t="inlineStr">
        <is>
          <t>---</t>
        </is>
      </c>
      <c r="N326" t="inlineStr">
        <is>
          <t>---</t>
        </is>
      </c>
      <c r="O326" t="inlineStr">
        <is>
          <t>---</t>
        </is>
      </c>
      <c r="P326" t="inlineStr">
        <is>
          <t>---</t>
        </is>
      </c>
      <c r="Q326" t="inlineStr">
        <is>
          <t>---</t>
        </is>
      </c>
      <c r="R326" t="inlineStr"/>
      <c r="S326" t="inlineStr"/>
      <c r="T326" t="inlineStr"/>
      <c r="U326" t="inlineStr"/>
      <c r="V326" t="inlineStr"/>
      <c r="W326" t="inlineStr"/>
      <c r="X326" t="inlineStr">
        <is>
          <t>LIM/HOSJ/ST03338</t>
        </is>
      </c>
      <c r="Y326" t="inlineStr">
        <is>
          <t>LIM/HOSJ/ST03338</t>
        </is>
      </c>
      <c r="Z326" t="inlineStr">
        <is>
          <t>2024-12-04 22:33:07</t>
        </is>
      </c>
      <c r="AA326" t="inlineStr">
        <is>
          <t>2024-12-04 22:32:56</t>
        </is>
      </c>
      <c r="AB326" t="inlineStr">
        <is>
          <t>1jeanelie</t>
        </is>
      </c>
      <c r="AC326" t="inlineStr">
        <is>
          <t>2025-01-24 16:00:44</t>
        </is>
      </c>
      <c r="AD326" s="1" t="inlineStr">
        <is>
          <t>https://www.commcarehq.org/a/caris-test/reports/form_data/14198b48-8e17-4eb4-acd1-6e9584f1f7b4/</t>
        </is>
      </c>
      <c r="AE326" t="inlineStr">
        <is>
          <t>---</t>
        </is>
      </c>
      <c r="AF326" t="inlineStr">
        <is>
          <t>3c5a623af057e23a32ae4000_179111</t>
        </is>
      </c>
      <c r="AG326" t="inlineStr">
        <is>
          <t>OK</t>
        </is>
      </c>
      <c r="AH326" t="inlineStr">
        <is>
          <t>2024-12-04 22:33:07</t>
        </is>
      </c>
      <c r="AI326" t="inlineStr">
        <is>
          <t>1b922c6cae0e4a4e9e08c400d46b6ba7</t>
        </is>
      </c>
      <c r="AJ326" t="inlineStr">
        <is>
          <t>2024-12-04</t>
        </is>
      </c>
      <c r="AK326" t="inlineStr">
        <is>
          <t>3</t>
        </is>
      </c>
      <c r="AL326" t="inlineStr">
        <is>
          <t>---</t>
        </is>
      </c>
      <c r="AM326" t="inlineStr">
        <is>
          <t>0</t>
        </is>
      </c>
      <c r="AN326" t="inlineStr">
        <is>
          <t>---</t>
        </is>
      </c>
      <c r="AO326" t="inlineStr">
        <is>
          <t>1</t>
        </is>
      </c>
      <c r="AP326" t="inlineStr">
        <is>
          <t>1</t>
        </is>
      </c>
      <c r="AQ326" t="inlineStr"/>
      <c r="AR326" t="inlineStr"/>
      <c r="AS326" t="inlineStr"/>
      <c r="AT326" t="inlineStr"/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inlineStr">
        <is>
          <t>---</t>
        </is>
      </c>
      <c r="BA326" t="inlineStr">
        <is>
          <t>1b922c6cae0e4a4e9e08c400d46b6ba7</t>
        </is>
      </c>
      <c r="BB326" t="inlineStr">
        <is>
          <t>http://openrosa.org/formdesigner/0B48E039-1E80-49A7-AC24-732B6E788E39</t>
        </is>
      </c>
      <c r="BC326" t="inlineStr">
        <is>
          <t>Ration et autres visites</t>
        </is>
      </c>
      <c r="BD326" t="inlineStr">
        <is>
          <t>CommCare Android, version "2.54.1"(467561). App v15929. CommCare Version 2.54.1. Build 467561, built on: 2024-10-25</t>
        </is>
      </c>
      <c r="BE326" t="inlineStr">
        <is>
          <t>commcare_734f7fdd-cbb1-463f-aa8e-b4bd89e56188</t>
        </is>
      </c>
      <c r="BF326" t="inlineStr"/>
      <c r="BG326" t="inlineStr">
        <is>
          <t>f13d8149fc6d39ebe86af18272310ff9</t>
        </is>
      </c>
      <c r="BH326" t="inlineStr">
        <is>
          <t>30258f4a77704b55a9a2714350441cbb</t>
        </is>
      </c>
      <c r="BI326" t="inlineStr">
        <is>
          <t>15246</t>
        </is>
      </c>
      <c r="BJ326" t="inlineStr">
        <is>
          <t>XFormInstance</t>
        </is>
      </c>
      <c r="BK326" t="inlineStr">
        <is>
          <t>59dc6218cf6611ef9c93f399dbb46855</t>
        </is>
      </c>
      <c r="BL326" t="b">
        <v>0</v>
      </c>
      <c r="BM326" t="inlineStr">
        <is>
          <t>---</t>
        </is>
      </c>
      <c r="BN326" t="inlineStr">
        <is>
          <t>200.113.214.2</t>
        </is>
      </c>
      <c r="BO326" t="inlineStr">
        <is>
          <t>Darlens Saintil</t>
        </is>
      </c>
    </row>
    <row r="327">
      <c r="A327" t="inlineStr">
        <is>
          <t>325</t>
        </is>
      </c>
      <c r="B327" t="inlineStr">
        <is>
          <t>abbe26e6-f856-42f1-8012-80e910cf1259</t>
        </is>
      </c>
      <c r="C327" t="inlineStr">
        <is>
          <t>2025-01-22</t>
        </is>
      </c>
      <c r="D327" t="inlineStr">
        <is>
          <t>8</t>
        </is>
      </c>
      <c r="E327" t="inlineStr">
        <is>
          <t>---</t>
        </is>
      </c>
      <c r="F327" t="inlineStr">
        <is>
          <t>1</t>
        </is>
      </c>
      <c r="G327" t="inlineStr">
        <is>
          <t>---</t>
        </is>
      </c>
      <c r="H327" t="inlineStr">
        <is>
          <t>1</t>
        </is>
      </c>
      <c r="I327" t="inlineStr">
        <is>
          <t>1</t>
        </is>
      </c>
      <c r="J327" t="inlineStr">
        <is>
          <t>2</t>
        </is>
      </c>
      <c r="K327" t="inlineStr">
        <is>
          <t>---</t>
        </is>
      </c>
      <c r="L327" t="inlineStr">
        <is>
          <t>---</t>
        </is>
      </c>
      <c r="M327" t="inlineStr">
        <is>
          <t>---</t>
        </is>
      </c>
      <c r="N327" t="inlineStr">
        <is>
          <t>---</t>
        </is>
      </c>
      <c r="O327" t="inlineStr">
        <is>
          <t>---</t>
        </is>
      </c>
      <c r="P327" t="inlineStr">
        <is>
          <t>---</t>
        </is>
      </c>
      <c r="Q327" t="inlineStr">
        <is>
          <t>---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PAP/OMFP/ST03955</t>
        </is>
      </c>
      <c r="Y327" t="inlineStr">
        <is>
          <t>PAP/OMFP/ST03955</t>
        </is>
      </c>
      <c r="Z327" t="inlineStr">
        <is>
          <t>2025-01-24 16:15:21</t>
        </is>
      </c>
      <c r="AA327" t="inlineStr">
        <is>
          <t>2025-01-24 16:15:03</t>
        </is>
      </c>
      <c r="AB327" t="inlineStr">
        <is>
          <t>2florence</t>
        </is>
      </c>
      <c r="AC327" t="inlineStr">
        <is>
          <t>2025-01-24 16:15:22</t>
        </is>
      </c>
      <c r="AD327" s="1" t="inlineStr">
        <is>
          <t>https://www.commcarehq.org/a/caris-test/reports/form_data/abbe26e6-f856-42f1-8012-80e910cf1259/</t>
        </is>
      </c>
      <c r="AE327" t="inlineStr">
        <is>
          <t>---</t>
        </is>
      </c>
      <c r="AF327" t="inlineStr">
        <is>
          <t>3c5a623af057e23a32ae4000_163465</t>
        </is>
      </c>
      <c r="AG327" t="inlineStr">
        <is>
          <t>---</t>
        </is>
      </c>
      <c r="AH327" t="inlineStr">
        <is>
          <t>2025-01-24 16:15:21</t>
        </is>
      </c>
      <c r="AI327" t="inlineStr">
        <is>
          <t>754ca7bec29f95351d5cefde12319a10</t>
        </is>
      </c>
      <c r="AJ327" t="inlineStr">
        <is>
          <t>2025-01-22</t>
        </is>
      </c>
      <c r="AK327" t="inlineStr">
        <is>
          <t>8</t>
        </is>
      </c>
      <c r="AL327" t="inlineStr">
        <is>
          <t>---</t>
        </is>
      </c>
      <c r="AM327" t="inlineStr">
        <is>
          <t>1</t>
        </is>
      </c>
      <c r="AN327" t="inlineStr">
        <is>
          <t>---</t>
        </is>
      </c>
      <c r="AO327" t="inlineStr">
        <is>
          <t>1</t>
        </is>
      </c>
      <c r="AP327" t="inlineStr">
        <is>
          <t>1</t>
        </is>
      </c>
      <c r="AQ327" t="inlineStr"/>
      <c r="AR327" t="inlineStr"/>
      <c r="AS327" t="inlineStr"/>
      <c r="AT327" t="inlineStr"/>
      <c r="AU327" t="inlineStr">
        <is>
          <t>---</t>
        </is>
      </c>
      <c r="AV327" t="inlineStr">
        <is>
          <t>---</t>
        </is>
      </c>
      <c r="AW327" t="inlineStr">
        <is>
          <t>---</t>
        </is>
      </c>
      <c r="AX327" t="inlineStr">
        <is>
          <t>---</t>
        </is>
      </c>
      <c r="AY327" t="inlineStr">
        <is>
          <t>---</t>
        </is>
      </c>
      <c r="AZ327" t="inlineStr">
        <is>
          <t>---</t>
        </is>
      </c>
      <c r="BA327" t="inlineStr">
        <is>
          <t>754ca7bec29f95351d5cefde12319a10</t>
        </is>
      </c>
      <c r="BB327" t="inlineStr">
        <is>
          <t>http://openrosa.org/formdesigner/0B48E039-1E80-49A7-AC24-732B6E788E39</t>
        </is>
      </c>
      <c r="BC327" t="inlineStr">
        <is>
          <t>Ration et autres visites</t>
        </is>
      </c>
      <c r="BD327" t="inlineStr">
        <is>
          <t>CommCare Android, version "2.54.1"(467561). App v15929. CommCare Version 2.54.1. Build 467561, built on: 2024-10-25</t>
        </is>
      </c>
      <c r="BE327" t="inlineStr">
        <is>
          <t>commcare_808796cd-33b0-4127-827b-be4077a90425</t>
        </is>
      </c>
      <c r="BF327" t="inlineStr"/>
      <c r="BG327" t="inlineStr">
        <is>
          <t>f13d8149fc6d39ebe86af18272310ff9</t>
        </is>
      </c>
      <c r="BH327" t="inlineStr">
        <is>
          <t>30258f4a77704b55a9a2714350441cbb</t>
        </is>
      </c>
      <c r="BI327" t="inlineStr">
        <is>
          <t>15246</t>
        </is>
      </c>
      <c r="BJ327" t="inlineStr">
        <is>
          <t>XFormInstance</t>
        </is>
      </c>
      <c r="BK327" t="inlineStr">
        <is>
          <t>c0662b84da6c11efbdb985606e6ffa00</t>
        </is>
      </c>
      <c r="BL327" t="b">
        <v>0</v>
      </c>
      <c r="BM327" t="inlineStr">
        <is>
          <t>---</t>
        </is>
      </c>
      <c r="BN327" t="inlineStr">
        <is>
          <t>190.102.77.109</t>
        </is>
      </c>
      <c r="BO327" t="inlineStr">
        <is>
          <t>Sebastien Louis</t>
        </is>
      </c>
    </row>
    <row r="328">
      <c r="A328" t="inlineStr">
        <is>
          <t>326</t>
        </is>
      </c>
      <c r="B328" t="inlineStr">
        <is>
          <t>8b0d651f-b419-4cad-add4-f19789015921</t>
        </is>
      </c>
      <c r="C328" t="inlineStr">
        <is>
          <t>2025-01-22</t>
        </is>
      </c>
      <c r="D328" t="inlineStr">
        <is>
          <t>8</t>
        </is>
      </c>
      <c r="E328" t="inlineStr">
        <is>
          <t>---</t>
        </is>
      </c>
      <c r="F328" t="inlineStr">
        <is>
          <t>1</t>
        </is>
      </c>
      <c r="G328" t="inlineStr">
        <is>
          <t>---</t>
        </is>
      </c>
      <c r="H328" t="inlineStr">
        <is>
          <t>1</t>
        </is>
      </c>
      <c r="I328" t="inlineStr">
        <is>
          <t>1</t>
        </is>
      </c>
      <c r="J328" t="inlineStr">
        <is>
          <t>2</t>
        </is>
      </c>
      <c r="K328" t="inlineStr">
        <is>
          <t>---</t>
        </is>
      </c>
      <c r="L328" t="inlineStr">
        <is>
          <t>---</t>
        </is>
      </c>
      <c r="M328" t="inlineStr">
        <is>
          <t>---</t>
        </is>
      </c>
      <c r="N328" t="inlineStr">
        <is>
          <t>---</t>
        </is>
      </c>
      <c r="O328" t="inlineStr">
        <is>
          <t>---</t>
        </is>
      </c>
      <c r="P328" t="inlineStr">
        <is>
          <t>---</t>
        </is>
      </c>
      <c r="Q328" t="inlineStr">
        <is>
          <t>---</t>
        </is>
      </c>
      <c r="R328" t="inlineStr"/>
      <c r="S328" t="inlineStr"/>
      <c r="T328" t="inlineStr"/>
      <c r="U328" t="inlineStr"/>
      <c r="V328" t="inlineStr"/>
      <c r="W328" t="inlineStr"/>
      <c r="X328" t="inlineStr">
        <is>
          <t>PAP/OMFP/ST05360</t>
        </is>
      </c>
      <c r="Y328" t="inlineStr">
        <is>
          <t>PAP/OMFP/ST05360</t>
        </is>
      </c>
      <c r="Z328" t="inlineStr">
        <is>
          <t>2025-01-24 16:16:02</t>
        </is>
      </c>
      <c r="AA328" t="inlineStr">
        <is>
          <t>2025-01-24 16:15:45</t>
        </is>
      </c>
      <c r="AB328" t="inlineStr">
        <is>
          <t>2florence</t>
        </is>
      </c>
      <c r="AC328" t="inlineStr">
        <is>
          <t>2025-01-24 16:16:02</t>
        </is>
      </c>
      <c r="AD328" s="1" t="inlineStr">
        <is>
          <t>https://www.commcarehq.org/a/caris-test/reports/form_data/8b0d651f-b419-4cad-add4-f19789015921/</t>
        </is>
      </c>
      <c r="AE328" t="inlineStr">
        <is>
          <t>---</t>
        </is>
      </c>
      <c r="AF328" t="inlineStr">
        <is>
          <t>3c5a623af057e23a32ae4000_166365</t>
        </is>
      </c>
      <c r="AG328" t="inlineStr">
        <is>
          <t>---</t>
        </is>
      </c>
      <c r="AH328" t="inlineStr">
        <is>
          <t>2025-01-24 16:16:02</t>
        </is>
      </c>
      <c r="AI328" t="inlineStr">
        <is>
          <t>754ca7bec29f95351d5cefde12319a10</t>
        </is>
      </c>
      <c r="AJ328" t="inlineStr">
        <is>
          <t>2025-01-22</t>
        </is>
      </c>
      <c r="AK328" t="inlineStr">
        <is>
          <t>8</t>
        </is>
      </c>
      <c r="AL328" t="inlineStr">
        <is>
          <t>---</t>
        </is>
      </c>
      <c r="AM328" t="inlineStr">
        <is>
          <t>1</t>
        </is>
      </c>
      <c r="AN328" t="inlineStr">
        <is>
          <t>---</t>
        </is>
      </c>
      <c r="AO328" t="inlineStr">
        <is>
          <t>1</t>
        </is>
      </c>
      <c r="AP328" t="inlineStr">
        <is>
          <t>1</t>
        </is>
      </c>
      <c r="AQ328" t="inlineStr"/>
      <c r="AR328" t="inlineStr"/>
      <c r="AS328" t="inlineStr"/>
      <c r="AT328" t="inlineStr"/>
      <c r="AU328" t="inlineStr">
        <is>
          <t>---</t>
        </is>
      </c>
      <c r="AV328" t="inlineStr">
        <is>
          <t>---</t>
        </is>
      </c>
      <c r="AW328" t="inlineStr">
        <is>
          <t>---</t>
        </is>
      </c>
      <c r="AX328" t="inlineStr">
        <is>
          <t>---</t>
        </is>
      </c>
      <c r="AY328" t="inlineStr">
        <is>
          <t>---</t>
        </is>
      </c>
      <c r="AZ328" t="inlineStr">
        <is>
          <t>---</t>
        </is>
      </c>
      <c r="BA328" t="inlineStr">
        <is>
          <t>754ca7bec29f95351d5cefde12319a10</t>
        </is>
      </c>
      <c r="BB328" t="inlineStr">
        <is>
          <t>http://openrosa.org/formdesigner/0B48E039-1E80-49A7-AC24-732B6E788E39</t>
        </is>
      </c>
      <c r="BC328" t="inlineStr">
        <is>
          <t>Ration et autres visites</t>
        </is>
      </c>
      <c r="BD328" t="inlineStr">
        <is>
          <t>CommCare Android, version "2.54.1"(467561). App v15929. CommCare Version 2.54.1. Build 467561, built on: 2024-10-25</t>
        </is>
      </c>
      <c r="BE328" t="inlineStr">
        <is>
          <t>commcare_808796cd-33b0-4127-827b-be4077a90425</t>
        </is>
      </c>
      <c r="BF328" t="inlineStr"/>
      <c r="BG328" t="inlineStr">
        <is>
          <t>f13d8149fc6d39ebe86af18272310ff9</t>
        </is>
      </c>
      <c r="BH328" t="inlineStr">
        <is>
          <t>30258f4a77704b55a9a2714350441cbb</t>
        </is>
      </c>
      <c r="BI328" t="inlineStr">
        <is>
          <t>15246</t>
        </is>
      </c>
      <c r="BJ328" t="inlineStr">
        <is>
          <t>XFormInstance</t>
        </is>
      </c>
      <c r="BK328" t="inlineStr">
        <is>
          <t>c0662b84da6c11efbdb985606e6ffa00</t>
        </is>
      </c>
      <c r="BL328" t="b">
        <v>0</v>
      </c>
      <c r="BM328" t="inlineStr">
        <is>
          <t>---</t>
        </is>
      </c>
      <c r="BN328" t="inlineStr">
        <is>
          <t>190.102.77.109</t>
        </is>
      </c>
      <c r="BO328" t="inlineStr">
        <is>
          <t>Ludia Louis</t>
        </is>
      </c>
    </row>
    <row r="329">
      <c r="A329" t="inlineStr">
        <is>
          <t>327</t>
        </is>
      </c>
      <c r="B329" t="inlineStr">
        <is>
          <t>380d566a-d467-42ce-9bc0-af1d9ba748a4</t>
        </is>
      </c>
      <c r="C329" t="inlineStr">
        <is>
          <t>2025-01-22</t>
        </is>
      </c>
      <c r="D329" t="inlineStr">
        <is>
          <t>8</t>
        </is>
      </c>
      <c r="E329" t="inlineStr">
        <is>
          <t>---</t>
        </is>
      </c>
      <c r="F329" t="inlineStr">
        <is>
          <t>1</t>
        </is>
      </c>
      <c r="G329" t="inlineStr">
        <is>
          <t>---</t>
        </is>
      </c>
      <c r="H329" t="inlineStr">
        <is>
          <t>1</t>
        </is>
      </c>
      <c r="I329" t="inlineStr">
        <is>
          <t>1</t>
        </is>
      </c>
      <c r="J329" t="inlineStr">
        <is>
          <t>2</t>
        </is>
      </c>
      <c r="K329" t="inlineStr">
        <is>
          <t>---</t>
        </is>
      </c>
      <c r="L329" t="inlineStr">
        <is>
          <t>---</t>
        </is>
      </c>
      <c r="M329" t="inlineStr">
        <is>
          <t>---</t>
        </is>
      </c>
      <c r="N329" t="inlineStr">
        <is>
          <t>---</t>
        </is>
      </c>
      <c r="O329" t="inlineStr">
        <is>
          <t>---</t>
        </is>
      </c>
      <c r="P329" t="inlineStr">
        <is>
          <t>---</t>
        </is>
      </c>
      <c r="Q329" t="inlineStr">
        <is>
          <t>---</t>
        </is>
      </c>
      <c r="R329" t="inlineStr"/>
      <c r="S329" t="inlineStr"/>
      <c r="T329" t="inlineStr"/>
      <c r="U329" t="inlineStr"/>
      <c r="V329" t="inlineStr"/>
      <c r="W329" t="inlineStr"/>
      <c r="X329" t="inlineStr">
        <is>
          <t>PAP/OMFP/ST04976</t>
        </is>
      </c>
      <c r="Y329" t="inlineStr">
        <is>
          <t>PAP/OMFP/ST04976</t>
        </is>
      </c>
      <c r="Z329" t="inlineStr">
        <is>
          <t>2025-01-24 16:17:27</t>
        </is>
      </c>
      <c r="AA329" t="inlineStr">
        <is>
          <t>2025-01-24 16:17:09</t>
        </is>
      </c>
      <c r="AB329" t="inlineStr">
        <is>
          <t>2florence</t>
        </is>
      </c>
      <c r="AC329" t="inlineStr">
        <is>
          <t>2025-01-24 16:17:28</t>
        </is>
      </c>
      <c r="AD329" s="1" t="inlineStr">
        <is>
          <t>https://www.commcarehq.org/a/caris-test/reports/form_data/380d566a-d467-42ce-9bc0-af1d9ba748a4/</t>
        </is>
      </c>
      <c r="AE329" t="inlineStr">
        <is>
          <t>---</t>
        </is>
      </c>
      <c r="AF329" t="inlineStr">
        <is>
          <t>3c5a623af057e23a32ae4000_48466</t>
        </is>
      </c>
      <c r="AG329" t="inlineStr">
        <is>
          <t>---</t>
        </is>
      </c>
      <c r="AH329" t="inlineStr">
        <is>
          <t>2025-01-24 16:17:27</t>
        </is>
      </c>
      <c r="AI329" t="inlineStr">
        <is>
          <t>754ca7bec29f95351d5cefde12319a10</t>
        </is>
      </c>
      <c r="AJ329" t="inlineStr">
        <is>
          <t>2025-01-22</t>
        </is>
      </c>
      <c r="AK329" t="inlineStr">
        <is>
          <t>8</t>
        </is>
      </c>
      <c r="AL329" t="inlineStr">
        <is>
          <t>---</t>
        </is>
      </c>
      <c r="AM329" t="inlineStr">
        <is>
          <t>1</t>
        </is>
      </c>
      <c r="AN329" t="inlineStr">
        <is>
          <t>---</t>
        </is>
      </c>
      <c r="AO329" t="inlineStr">
        <is>
          <t>1</t>
        </is>
      </c>
      <c r="AP329" t="inlineStr">
        <is>
          <t>1</t>
        </is>
      </c>
      <c r="AQ329" t="inlineStr"/>
      <c r="AR329" t="inlineStr"/>
      <c r="AS329" t="inlineStr"/>
      <c r="AT329" t="inlineStr"/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inlineStr">
        <is>
          <t>---</t>
        </is>
      </c>
      <c r="BA329" t="inlineStr">
        <is>
          <t>754ca7bec29f95351d5cefde12319a10</t>
        </is>
      </c>
      <c r="BB329" t="inlineStr">
        <is>
          <t>http://openrosa.org/formdesigner/0B48E039-1E80-49A7-AC24-732B6E788E39</t>
        </is>
      </c>
      <c r="BC329" t="inlineStr">
        <is>
          <t>Ration et autres visites</t>
        </is>
      </c>
      <c r="BD329" t="inlineStr">
        <is>
          <t>CommCare Android, version "2.54.1"(467561). App v15929. CommCare Version 2.54.1. Build 467561, built on: 2024-10-25</t>
        </is>
      </c>
      <c r="BE329" t="inlineStr">
        <is>
          <t>commcare_808796cd-33b0-4127-827b-be4077a90425</t>
        </is>
      </c>
      <c r="BF329" t="inlineStr"/>
      <c r="BG329" t="inlineStr">
        <is>
          <t>f13d8149fc6d39ebe86af18272310ff9</t>
        </is>
      </c>
      <c r="BH329" t="inlineStr">
        <is>
          <t>30258f4a77704b55a9a2714350441cbb</t>
        </is>
      </c>
      <c r="BI329" t="inlineStr">
        <is>
          <t>15246</t>
        </is>
      </c>
      <c r="BJ329" t="inlineStr">
        <is>
          <t>XFormInstance</t>
        </is>
      </c>
      <c r="BK329" t="inlineStr">
        <is>
          <t>c0662b84da6c11efbdb985606e6ffa00</t>
        </is>
      </c>
      <c r="BL329" t="b">
        <v>0</v>
      </c>
      <c r="BM329" t="inlineStr">
        <is>
          <t>---</t>
        </is>
      </c>
      <c r="BN329" t="inlineStr">
        <is>
          <t>190.102.77.109</t>
        </is>
      </c>
      <c r="BO329" t="inlineStr">
        <is>
          <t>Vital Davenson</t>
        </is>
      </c>
    </row>
    <row r="330">
      <c r="A330" t="inlineStr">
        <is>
          <t>328</t>
        </is>
      </c>
      <c r="B330" t="inlineStr">
        <is>
          <t>f7bf8bdd-15ef-47f9-9935-9ec839fb1936</t>
        </is>
      </c>
      <c r="C330" t="inlineStr">
        <is>
          <t>2025-01-24</t>
        </is>
      </c>
      <c r="D330" t="inlineStr">
        <is>
          <t>11</t>
        </is>
      </c>
      <c r="E330" t="inlineStr">
        <is>
          <t>---</t>
        </is>
      </c>
      <c r="F330" t="inlineStr">
        <is>
          <t>1</t>
        </is>
      </c>
      <c r="G330" t="inlineStr">
        <is>
          <t>---</t>
        </is>
      </c>
      <c r="H330" t="inlineStr">
        <is>
          <t>1</t>
        </is>
      </c>
      <c r="I330" t="inlineStr">
        <is>
          <t>1</t>
        </is>
      </c>
      <c r="J330" t="inlineStr">
        <is>
          <t>2</t>
        </is>
      </c>
      <c r="K330" t="inlineStr">
        <is>
          <t>---</t>
        </is>
      </c>
      <c r="L330" t="inlineStr">
        <is>
          <t>---</t>
        </is>
      </c>
      <c r="M330" t="inlineStr">
        <is>
          <t>---</t>
        </is>
      </c>
      <c r="N330" t="inlineStr">
        <is>
          <t>---</t>
        </is>
      </c>
      <c r="O330" t="inlineStr">
        <is>
          <t>---</t>
        </is>
      </c>
      <c r="P330" t="inlineStr">
        <is>
          <t>---</t>
        </is>
      </c>
      <c r="Q330" t="inlineStr">
        <is>
          <t>---</t>
        </is>
      </c>
      <c r="R330" t="inlineStr"/>
      <c r="S330" t="inlineStr"/>
      <c r="T330" t="inlineStr"/>
      <c r="U330">
        <f>HYPERLINK("https://www.commcarehq.org/a/caris-test/api/form_attachment/v1/f7bf8bdd-15ef-47f9-9935-9ec839fb1936/1737735920157.jpg")</f>
        <v/>
      </c>
      <c r="V330" t="inlineStr"/>
      <c r="W330" t="inlineStr"/>
      <c r="X330" t="inlineStr">
        <is>
          <t>PAP/OMFP/ST05734</t>
        </is>
      </c>
      <c r="Y330" t="inlineStr">
        <is>
          <t>PAP/OMFP/ST05734</t>
        </is>
      </c>
      <c r="Z330" t="inlineStr">
        <is>
          <t>2025-01-24 16:25:23</t>
        </is>
      </c>
      <c r="AA330" t="inlineStr">
        <is>
          <t>2025-01-24 16:24:53</t>
        </is>
      </c>
      <c r="AB330" t="inlineStr">
        <is>
          <t>2florence</t>
        </is>
      </c>
      <c r="AC330" t="inlineStr">
        <is>
          <t>2025-01-24 16:25:24</t>
        </is>
      </c>
      <c r="AD330" s="1" t="inlineStr">
        <is>
          <t>https://www.commcarehq.org/a/caris-test/reports/form_data/f7bf8bdd-15ef-47f9-9935-9ec839fb1936/</t>
        </is>
      </c>
      <c r="AE330" t="inlineStr">
        <is>
          <t>---</t>
        </is>
      </c>
      <c r="AF330" t="inlineStr">
        <is>
          <t>3c5a623af057e23a32ae4000_194868</t>
        </is>
      </c>
      <c r="AG330" t="inlineStr">
        <is>
          <t>---</t>
        </is>
      </c>
      <c r="AH330" t="inlineStr">
        <is>
          <t>2025-01-24 16:25:23</t>
        </is>
      </c>
      <c r="AI330" t="inlineStr">
        <is>
          <t>754ca7bec29f95351d5cefde12319a10</t>
        </is>
      </c>
      <c r="AJ330" t="inlineStr">
        <is>
          <t>2025-01-24</t>
        </is>
      </c>
      <c r="AK330" t="inlineStr">
        <is>
          <t>11</t>
        </is>
      </c>
      <c r="AL330" t="inlineStr">
        <is>
          <t>---</t>
        </is>
      </c>
      <c r="AM330" t="inlineStr">
        <is>
          <t>1</t>
        </is>
      </c>
      <c r="AN330" t="inlineStr">
        <is>
          <t>---</t>
        </is>
      </c>
      <c r="AO330" t="inlineStr">
        <is>
          <t>1</t>
        </is>
      </c>
      <c r="AP330" t="inlineStr">
        <is>
          <t>1</t>
        </is>
      </c>
      <c r="AQ330" t="inlineStr"/>
      <c r="AR330" t="inlineStr"/>
      <c r="AS330" t="inlineStr"/>
      <c r="AT330" t="inlineStr"/>
      <c r="AU330" t="inlineStr">
        <is>
          <t>---</t>
        </is>
      </c>
      <c r="AV330" t="inlineStr">
        <is>
          <t>---</t>
        </is>
      </c>
      <c r="AW330" t="inlineStr">
        <is>
          <t>---</t>
        </is>
      </c>
      <c r="AX330" t="inlineStr">
        <is>
          <t>---</t>
        </is>
      </c>
      <c r="AY330" t="inlineStr">
        <is>
          <t>---</t>
        </is>
      </c>
      <c r="AZ330" t="inlineStr">
        <is>
          <t>---</t>
        </is>
      </c>
      <c r="BA330" t="inlineStr">
        <is>
          <t>754ca7bec29f95351d5cefde12319a10</t>
        </is>
      </c>
      <c r="BB330" t="inlineStr">
        <is>
          <t>http://openrosa.org/formdesigner/0B48E039-1E80-49A7-AC24-732B6E788E39</t>
        </is>
      </c>
      <c r="BC330" t="inlineStr">
        <is>
          <t>Ration et autres visites</t>
        </is>
      </c>
      <c r="BD330" t="inlineStr">
        <is>
          <t>CommCare Android, version "2.54.1"(467561). App v15929. CommCare Version 2.54.1. Build 467561, built on: 2024-10-25</t>
        </is>
      </c>
      <c r="BE330" t="inlineStr">
        <is>
          <t>commcare_808796cd-33b0-4127-827b-be4077a90425</t>
        </is>
      </c>
      <c r="BF330" t="inlineStr"/>
      <c r="BG330" t="inlineStr">
        <is>
          <t>f13d8149fc6d39ebe86af18272310ff9</t>
        </is>
      </c>
      <c r="BH330" t="inlineStr">
        <is>
          <t>30258f4a77704b55a9a2714350441cbb</t>
        </is>
      </c>
      <c r="BI330" t="inlineStr">
        <is>
          <t>15246</t>
        </is>
      </c>
      <c r="BJ330" t="inlineStr">
        <is>
          <t>XFormInstance</t>
        </is>
      </c>
      <c r="BK330" t="inlineStr">
        <is>
          <t>c0662b84da6c11efbdb985606e6ffa00</t>
        </is>
      </c>
      <c r="BL330" t="b">
        <v>0</v>
      </c>
      <c r="BM330" t="inlineStr">
        <is>
          <t>---</t>
        </is>
      </c>
      <c r="BN330" t="inlineStr">
        <is>
          <t>190.102.77.109</t>
        </is>
      </c>
      <c r="BO330" t="inlineStr">
        <is>
          <t>Bonheur Rose Naika</t>
        </is>
      </c>
    </row>
    <row r="331">
      <c r="A331" t="inlineStr">
        <is>
          <t>329</t>
        </is>
      </c>
      <c r="B331" t="inlineStr">
        <is>
          <t>5db49f51-a100-4eb9-b1f6-f27bc066a3f5</t>
        </is>
      </c>
      <c r="C331" t="inlineStr">
        <is>
          <t>2025-01-24</t>
        </is>
      </c>
      <c r="D331" t="inlineStr">
        <is>
          <t>4</t>
        </is>
      </c>
      <c r="E331" t="inlineStr">
        <is>
          <t>demotivation club</t>
        </is>
      </c>
      <c r="F331" t="inlineStr">
        <is>
          <t>0</t>
        </is>
      </c>
      <c r="G331" t="inlineStr">
        <is>
          <t>,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---</t>
        </is>
      </c>
      <c r="L331" t="inlineStr">
        <is>
          <t>---</t>
        </is>
      </c>
      <c r="M331" t="inlineStr">
        <is>
          <t>---</t>
        </is>
      </c>
      <c r="N331" t="inlineStr">
        <is>
          <t>---</t>
        </is>
      </c>
      <c r="O331" t="inlineStr">
        <is>
          <t>---</t>
        </is>
      </c>
      <c r="P331" t="inlineStr">
        <is>
          <t>---</t>
        </is>
      </c>
      <c r="Q331" t="inlineStr">
        <is>
          <t>---</t>
        </is>
      </c>
      <c r="R331" t="inlineStr"/>
      <c r="S331" t="inlineStr">
        <is>
          <t>31.0</t>
        </is>
      </c>
      <c r="T331" t="inlineStr"/>
      <c r="U331" t="inlineStr"/>
      <c r="V331" t="inlineStr"/>
      <c r="W331" t="inlineStr">
        <is>
          <t>19.5445836 -71.7257589 3.89 12.0</t>
        </is>
      </c>
      <c r="X331" t="inlineStr">
        <is>
          <t>CAP/CMSO/ST03037</t>
        </is>
      </c>
      <c r="Y331" t="inlineStr">
        <is>
          <t>CAP/CMSO/ST03037</t>
        </is>
      </c>
      <c r="Z331" t="inlineStr">
        <is>
          <t>2025-01-24 16:37:58</t>
        </is>
      </c>
      <c r="AA331" t="inlineStr">
        <is>
          <t>2025-01-24 16:37:26</t>
        </is>
      </c>
      <c r="AB331" t="inlineStr">
        <is>
          <t>1rose</t>
        </is>
      </c>
      <c r="AC331" t="inlineStr">
        <is>
          <t>2025-01-24 16:33:38</t>
        </is>
      </c>
      <c r="AD331" s="1" t="inlineStr">
        <is>
          <t>https://www.commcarehq.org/a/caris-test/reports/form_data/5db49f51-a100-4eb9-b1f6-f27bc066a3f5/</t>
        </is>
      </c>
      <c r="AE331" t="inlineStr">
        <is>
          <t>---</t>
        </is>
      </c>
      <c r="AF331" t="inlineStr">
        <is>
          <t>3c5a623af057e23a32ae4000_128708</t>
        </is>
      </c>
      <c r="AG331" t="inlineStr">
        <is>
          <t>---</t>
        </is>
      </c>
      <c r="AH331" t="inlineStr">
        <is>
          <t>2025-01-24 16:37:58</t>
        </is>
      </c>
      <c r="AI331" t="inlineStr">
        <is>
          <t>2dea52d1789dbc2c3c784b18002f6f8d</t>
        </is>
      </c>
      <c r="AJ331" t="inlineStr">
        <is>
          <t>2025-01-24</t>
        </is>
      </c>
      <c r="AK331" t="inlineStr">
        <is>
          <t>4</t>
        </is>
      </c>
      <c r="AL331" t="inlineStr">
        <is>
          <t>demotivation club</t>
        </is>
      </c>
      <c r="AM331" t="inlineStr">
        <is>
          <t>0</t>
        </is>
      </c>
      <c r="AN331" t="inlineStr">
        <is>
          <t>,</t>
        </is>
      </c>
      <c r="AO331" t="inlineStr">
        <is>
          <t>1</t>
        </is>
      </c>
      <c r="AP331" t="inlineStr">
        <is>
          <t>1</t>
        </is>
      </c>
      <c r="AQ331" t="inlineStr"/>
      <c r="AR331" t="inlineStr">
        <is>
          <t>31</t>
        </is>
      </c>
      <c r="AS331" t="inlineStr"/>
      <c r="AT331" t="inlineStr">
        <is>
          <t>19.5445836 -71.7257589 3.89 12.0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inlineStr">
        <is>
          <t>---</t>
        </is>
      </c>
      <c r="BA331" t="inlineStr">
        <is>
          <t>2dea52d1789dbc2c3c784b18002f6f8d</t>
        </is>
      </c>
      <c r="BB331" t="inlineStr">
        <is>
          <t>http://openrosa.org/formdesigner/0B48E039-1E80-49A7-AC24-732B6E788E39</t>
        </is>
      </c>
      <c r="BC331" t="inlineStr">
        <is>
          <t>Ration et autres visites</t>
        </is>
      </c>
      <c r="BD331" t="inlineStr">
        <is>
          <t>CommCare Android, version "2.54.1"(467561). App v15929. CommCare Version 2.54.1. Build 467561, built on: 2024-10-25</t>
        </is>
      </c>
      <c r="BE331" t="inlineStr">
        <is>
          <t>commcare_6f11ce87-99a9-46e8-b6bd-276036be1616</t>
        </is>
      </c>
      <c r="BF331" t="inlineStr">
        <is>
          <t>19.5445616 -71.7257413 3.89 9.83</t>
        </is>
      </c>
      <c r="BG331" t="inlineStr">
        <is>
          <t>f13d8149fc6d39ebe86af18272310ff9</t>
        </is>
      </c>
      <c r="BH331" t="inlineStr">
        <is>
          <t>30258f4a77704b55a9a2714350441cbb</t>
        </is>
      </c>
      <c r="BI331" t="inlineStr">
        <is>
          <t>15246</t>
        </is>
      </c>
      <c r="BJ331" t="inlineStr">
        <is>
          <t>XFormInstance</t>
        </is>
      </c>
      <c r="BK331" t="inlineStr">
        <is>
          <t>804cecf0da7011efb8baf7a39a18eb0c</t>
        </is>
      </c>
      <c r="BL331" t="b">
        <v>0</v>
      </c>
      <c r="BM331" t="inlineStr">
        <is>
          <t>---</t>
        </is>
      </c>
      <c r="BN331" t="inlineStr">
        <is>
          <t>200.113.215.219</t>
        </is>
      </c>
      <c r="BO331" t="inlineStr">
        <is>
          <t>Esaie Saint Vil</t>
        </is>
      </c>
    </row>
    <row r="332">
      <c r="A332" t="inlineStr">
        <is>
          <t>330</t>
        </is>
      </c>
      <c r="B332" t="inlineStr">
        <is>
          <t>aa219d17-612b-4e04-8cbe-f75c7a0ca68f</t>
        </is>
      </c>
      <c r="C332" t="inlineStr">
        <is>
          <t>2025-01-24</t>
        </is>
      </c>
      <c r="D332" t="inlineStr">
        <is>
          <t>4</t>
        </is>
      </c>
      <c r="E332" t="inlineStr">
        <is>
          <t>demotivation club</t>
        </is>
      </c>
      <c r="F332" t="inlineStr">
        <is>
          <t>0</t>
        </is>
      </c>
      <c r="G332" t="inlineStr">
        <is>
          <t>,</t>
        </is>
      </c>
      <c r="H332" t="inlineStr">
        <is>
          <t>1</t>
        </is>
      </c>
      <c r="I332" t="inlineStr">
        <is>
          <t>0</t>
        </is>
      </c>
      <c r="J332" t="inlineStr">
        <is>
          <t>---</t>
        </is>
      </c>
      <c r="K332" t="inlineStr">
        <is>
          <t>---</t>
        </is>
      </c>
      <c r="L332" t="inlineStr">
        <is>
          <t>---</t>
        </is>
      </c>
      <c r="M332" t="inlineStr">
        <is>
          <t>---</t>
        </is>
      </c>
      <c r="N332" t="inlineStr">
        <is>
          <t>---</t>
        </is>
      </c>
      <c r="O332" t="inlineStr">
        <is>
          <t>---</t>
        </is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inlineStr"/>
      <c r="X332" t="inlineStr">
        <is>
          <t>CAP/CMSO/ST03132</t>
        </is>
      </c>
      <c r="Y332" t="inlineStr">
        <is>
          <t>CAP/CMSO/ST03132</t>
        </is>
      </c>
      <c r="Z332" t="inlineStr">
        <is>
          <t>2025-01-24 16:41:14</t>
        </is>
      </c>
      <c r="AA332" t="inlineStr">
        <is>
          <t>2025-01-24 16:40:14</t>
        </is>
      </c>
      <c r="AB332" t="inlineStr">
        <is>
          <t>1rose</t>
        </is>
      </c>
      <c r="AC332" t="inlineStr">
        <is>
          <t>2025-01-24 16:36:52</t>
        </is>
      </c>
      <c r="AD332" s="1" t="inlineStr">
        <is>
          <t>https://www.commcarehq.org/a/caris-test/reports/form_data/aa219d17-612b-4e04-8cbe-f75c7a0ca68f/</t>
        </is>
      </c>
      <c r="AE332" t="inlineStr">
        <is>
          <t>---</t>
        </is>
      </c>
      <c r="AF332" t="inlineStr">
        <is>
          <t>3c5a623af057e23a32ae4000_172827</t>
        </is>
      </c>
      <c r="AG332" t="inlineStr">
        <is>
          <t>---</t>
        </is>
      </c>
      <c r="AH332" t="inlineStr">
        <is>
          <t>2025-01-24 16:41:14</t>
        </is>
      </c>
      <c r="AI332" t="inlineStr">
        <is>
          <t>2dea52d1789dbc2c3c784b18002f6f8d</t>
        </is>
      </c>
      <c r="AJ332" t="inlineStr">
        <is>
          <t>2025-01-24</t>
        </is>
      </c>
      <c r="AK332" t="inlineStr">
        <is>
          <t>4</t>
        </is>
      </c>
      <c r="AL332" t="inlineStr">
        <is>
          <t>demotivation club</t>
        </is>
      </c>
      <c r="AM332" t="inlineStr">
        <is>
          <t>0</t>
        </is>
      </c>
      <c r="AN332" t="inlineStr">
        <is>
          <t>,</t>
        </is>
      </c>
      <c r="AO332" t="inlineStr">
        <is>
          <t>1</t>
        </is>
      </c>
      <c r="AP332" t="inlineStr">
        <is>
          <t>0</t>
        </is>
      </c>
      <c r="AQ332" t="inlineStr">
        <is>
          <t>---</t>
        </is>
      </c>
      <c r="AR332" t="inlineStr">
        <is>
          <t>---</t>
        </is>
      </c>
      <c r="AS332" t="inlineStr">
        <is>
          <t>---</t>
        </is>
      </c>
      <c r="AT332" t="inlineStr"/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inlineStr">
        <is>
          <t>---</t>
        </is>
      </c>
      <c r="BA332" t="inlineStr">
        <is>
          <t>2dea52d1789dbc2c3c784b18002f6f8d</t>
        </is>
      </c>
      <c r="BB332" t="inlineStr">
        <is>
          <t>http://openrosa.org/formdesigner/0B48E039-1E80-49A7-AC24-732B6E788E39</t>
        </is>
      </c>
      <c r="BC332" t="inlineStr">
        <is>
          <t>Ration et autres visites</t>
        </is>
      </c>
      <c r="BD332" t="inlineStr">
        <is>
          <t>CommCare Android, version "2.54.1"(467561). App v15929. CommCare Version 2.54.1. Build 467561, built on: 2024-10-25</t>
        </is>
      </c>
      <c r="BE332" t="inlineStr">
        <is>
          <t>commcare_6f11ce87-99a9-46e8-b6bd-276036be1616</t>
        </is>
      </c>
      <c r="BF332" t="inlineStr">
        <is>
          <t>19.5443994 -71.7257747 3.89 9.5</t>
        </is>
      </c>
      <c r="BG332" t="inlineStr">
        <is>
          <t>f13d8149fc6d39ebe86af18272310ff9</t>
        </is>
      </c>
      <c r="BH332" t="inlineStr">
        <is>
          <t>30258f4a77704b55a9a2714350441cbb</t>
        </is>
      </c>
      <c r="BI332" t="inlineStr">
        <is>
          <t>15246</t>
        </is>
      </c>
      <c r="BJ332" t="inlineStr">
        <is>
          <t>XFormInstance</t>
        </is>
      </c>
      <c r="BK332" t="inlineStr">
        <is>
          <t>804cecf0da7011efb8baf7a39a18eb0c</t>
        </is>
      </c>
      <c r="BL332" t="b">
        <v>0</v>
      </c>
      <c r="BM332" t="inlineStr">
        <is>
          <t>---</t>
        </is>
      </c>
      <c r="BN332" t="inlineStr">
        <is>
          <t>200.113.215.219</t>
        </is>
      </c>
      <c r="BO332" t="inlineStr">
        <is>
          <t>Miloura Joseph</t>
        </is>
      </c>
    </row>
    <row r="333">
      <c r="A333" t="inlineStr">
        <is>
          <t>331</t>
        </is>
      </c>
      <c r="B333" t="inlineStr">
        <is>
          <t>cb2e7705-bb81-4d33-b7a9-a6f7f4ce467a</t>
        </is>
      </c>
      <c r="C333" t="inlineStr">
        <is>
          <t>2025-01-24</t>
        </is>
      </c>
      <c r="D333" t="inlineStr">
        <is>
          <t>4</t>
        </is>
      </c>
      <c r="E333" t="inlineStr">
        <is>
          <t>demotivation club</t>
        </is>
      </c>
      <c r="F333" t="inlineStr">
        <is>
          <t>1</t>
        </is>
      </c>
      <c r="G333" t="inlineStr">
        <is>
          <t>demotivation club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---</t>
        </is>
      </c>
      <c r="L333" t="inlineStr">
        <is>
          <t>---</t>
        </is>
      </c>
      <c r="M333" t="inlineStr">
        <is>
          <t>---</t>
        </is>
      </c>
      <c r="N333" t="inlineStr">
        <is>
          <t>---</t>
        </is>
      </c>
      <c r="O333" t="inlineStr">
        <is>
          <t>---</t>
        </is>
      </c>
      <c r="P333" t="inlineStr">
        <is>
          <t>---</t>
        </is>
      </c>
      <c r="Q333" t="inlineStr">
        <is>
          <t>---</t>
        </is>
      </c>
      <c r="R333" t="inlineStr"/>
      <c r="S333" t="inlineStr"/>
      <c r="T333" t="inlineStr"/>
      <c r="U333" t="inlineStr"/>
      <c r="V333" t="inlineStr"/>
      <c r="W333" t="inlineStr"/>
      <c r="X333" t="inlineStr">
        <is>
          <t>CAP/HSCM/ST03202</t>
        </is>
      </c>
      <c r="Y333" t="inlineStr">
        <is>
          <t>CAP/HSCM/ST03202</t>
        </is>
      </c>
      <c r="Z333" t="inlineStr">
        <is>
          <t>2025-01-24 17:34:16</t>
        </is>
      </c>
      <c r="AA333" t="inlineStr">
        <is>
          <t>2025-01-24 17:33:11</t>
        </is>
      </c>
      <c r="AB333" t="inlineStr">
        <is>
          <t>1maselaine</t>
        </is>
      </c>
      <c r="AC333" t="inlineStr">
        <is>
          <t>2025-01-24 17:34:18</t>
        </is>
      </c>
      <c r="AD333" s="1" t="inlineStr">
        <is>
          <t>https://www.commcarehq.org/a/caris-test/reports/form_data/cb2e7705-bb81-4d33-b7a9-a6f7f4ce467a/</t>
        </is>
      </c>
      <c r="AE333" t="inlineStr">
        <is>
          <t>---</t>
        </is>
      </c>
      <c r="AF333" t="inlineStr">
        <is>
          <t>3c5a623af057e23a32ae4000_122418</t>
        </is>
      </c>
      <c r="AG333" t="inlineStr">
        <is>
          <t>---</t>
        </is>
      </c>
      <c r="AH333" t="inlineStr">
        <is>
          <t>2025-01-24 17:34:16</t>
        </is>
      </c>
      <c r="AI333" t="inlineStr">
        <is>
          <t>1b833c2586eb49459103874b6462448b</t>
        </is>
      </c>
      <c r="AJ333" t="inlineStr">
        <is>
          <t>2025-01-24</t>
        </is>
      </c>
      <c r="AK333" t="inlineStr">
        <is>
          <t>4</t>
        </is>
      </c>
      <c r="AL333" t="inlineStr">
        <is>
          <t>demotivation club</t>
        </is>
      </c>
      <c r="AM333" t="inlineStr">
        <is>
          <t>1</t>
        </is>
      </c>
      <c r="AN333" t="inlineStr">
        <is>
          <t>demotivation club</t>
        </is>
      </c>
      <c r="AO333" t="inlineStr">
        <is>
          <t>1</t>
        </is>
      </c>
      <c r="AP333" t="inlineStr">
        <is>
          <t>1</t>
        </is>
      </c>
      <c r="AQ333" t="inlineStr"/>
      <c r="AR333" t="inlineStr"/>
      <c r="AS333" t="inlineStr"/>
      <c r="AT333" t="inlineStr"/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inlineStr">
        <is>
          <t>---</t>
        </is>
      </c>
      <c r="BA333" t="inlineStr">
        <is>
          <t>1b833c2586eb49459103874b6462448b</t>
        </is>
      </c>
      <c r="BB333" t="inlineStr">
        <is>
          <t>http://openrosa.org/formdesigner/0B48E039-1E80-49A7-AC24-732B6E788E39</t>
        </is>
      </c>
      <c r="BC333" t="inlineStr">
        <is>
          <t>Ration et autres visites</t>
        </is>
      </c>
      <c r="BD333" t="inlineStr">
        <is>
          <t>CommCare Android, version "2.54.1"(467561). App v15929. CommCare Version 2.54.1. Build 467561, built on: 2024-10-25</t>
        </is>
      </c>
      <c r="BE333" t="inlineStr">
        <is>
          <t>commcare_05d78f59-ebda-491c-89b8-6c42bab0e02e</t>
        </is>
      </c>
      <c r="BF333" t="inlineStr">
        <is>
          <t>19.753743 -72.2057265 -26.3 7.7</t>
        </is>
      </c>
      <c r="BG333" t="inlineStr">
        <is>
          <t>f13d8149fc6d39ebe86af18272310ff9</t>
        </is>
      </c>
      <c r="BH333" t="inlineStr">
        <is>
          <t>30258f4a77704b55a9a2714350441cbb</t>
        </is>
      </c>
      <c r="BI333" t="inlineStr">
        <is>
          <t>15246</t>
        </is>
      </c>
      <c r="BJ333" t="inlineStr">
        <is>
          <t>XFormInstance</t>
        </is>
      </c>
      <c r="BK333" t="inlineStr">
        <is>
          <t>bfc43dd5da6511efb8b9f7a39a18eb0c</t>
        </is>
      </c>
      <c r="BL333" t="b">
        <v>0</v>
      </c>
      <c r="BM333" t="inlineStr">
        <is>
          <t>---</t>
        </is>
      </c>
      <c r="BN333" t="inlineStr">
        <is>
          <t>200.113.214.108</t>
        </is>
      </c>
      <c r="BO333" t="inlineStr">
        <is>
          <t xml:space="preserve">Jennifer Dorcin (Laforgue) </t>
        </is>
      </c>
    </row>
    <row r="334">
      <c r="A334" t="inlineStr">
        <is>
          <t>332</t>
        </is>
      </c>
      <c r="B334" t="inlineStr">
        <is>
          <t>5a2a0234-9f44-441d-8ea2-e0d642474517</t>
        </is>
      </c>
      <c r="C334" t="inlineStr">
        <is>
          <t>2025-01-24</t>
        </is>
      </c>
      <c r="D334" t="inlineStr">
        <is>
          <t>4</t>
        </is>
      </c>
      <c r="E334" t="inlineStr">
        <is>
          <t>demotivation club</t>
        </is>
      </c>
      <c r="F334" t="inlineStr">
        <is>
          <t>1</t>
        </is>
      </c>
      <c r="G334" t="inlineStr">
        <is>
          <t>demotivation</t>
        </is>
      </c>
      <c r="H334" t="inlineStr">
        <is>
          <t>1</t>
        </is>
      </c>
      <c r="I334" t="inlineStr">
        <is>
          <t>1</t>
        </is>
      </c>
      <c r="J334" t="inlineStr">
        <is>
          <t>1</t>
        </is>
      </c>
      <c r="K334" t="inlineStr">
        <is>
          <t>---</t>
        </is>
      </c>
      <c r="L334" t="inlineStr">
        <is>
          <t>---</t>
        </is>
      </c>
      <c r="M334" t="inlineStr">
        <is>
          <t>---</t>
        </is>
      </c>
      <c r="N334" t="inlineStr">
        <is>
          <t>---</t>
        </is>
      </c>
      <c r="O334" t="inlineStr">
        <is>
          <t>---</t>
        </is>
      </c>
      <c r="P334" t="inlineStr">
        <is>
          <t>---</t>
        </is>
      </c>
      <c r="Q334" t="inlineStr">
        <is>
          <t>---</t>
        </is>
      </c>
      <c r="R334" t="inlineStr"/>
      <c r="S334" t="inlineStr"/>
      <c r="T334" t="inlineStr"/>
      <c r="U334" t="inlineStr"/>
      <c r="V334" t="inlineStr"/>
      <c r="W334" t="inlineStr"/>
      <c r="X334" t="inlineStr">
        <is>
          <t>CAP/HSCM/ST03724</t>
        </is>
      </c>
      <c r="Y334" t="inlineStr">
        <is>
          <t>CAP/HSCM/ST03724</t>
        </is>
      </c>
      <c r="Z334" t="inlineStr">
        <is>
          <t>2025-01-24 17:42:09</t>
        </is>
      </c>
      <c r="AA334" t="inlineStr">
        <is>
          <t>2025-01-24 17:41:34</t>
        </is>
      </c>
      <c r="AB334" t="inlineStr">
        <is>
          <t>1maselaine</t>
        </is>
      </c>
      <c r="AC334" t="inlineStr">
        <is>
          <t>2025-01-24 17:42:09</t>
        </is>
      </c>
      <c r="AD334" s="1" t="inlineStr">
        <is>
          <t>https://www.commcarehq.org/a/caris-test/reports/form_data/5a2a0234-9f44-441d-8ea2-e0d642474517/</t>
        </is>
      </c>
      <c r="AE334" t="inlineStr">
        <is>
          <t>---</t>
        </is>
      </c>
      <c r="AF334" t="inlineStr">
        <is>
          <t>3c5a623af057e23a32ae4000_105929</t>
        </is>
      </c>
      <c r="AG334" t="inlineStr">
        <is>
          <t>---</t>
        </is>
      </c>
      <c r="AH334" t="inlineStr">
        <is>
          <t>2025-01-24 17:42:09</t>
        </is>
      </c>
      <c r="AI334" t="inlineStr">
        <is>
          <t>1b833c2586eb49459103874b6462448b</t>
        </is>
      </c>
      <c r="AJ334" t="inlineStr">
        <is>
          <t>2025-01-24</t>
        </is>
      </c>
      <c r="AK334" t="inlineStr">
        <is>
          <t>4</t>
        </is>
      </c>
      <c r="AL334" t="inlineStr">
        <is>
          <t>demotivation club</t>
        </is>
      </c>
      <c r="AM334" t="inlineStr">
        <is>
          <t>1</t>
        </is>
      </c>
      <c r="AN334" t="inlineStr">
        <is>
          <t>demotivation</t>
        </is>
      </c>
      <c r="AO334" t="inlineStr">
        <is>
          <t>1</t>
        </is>
      </c>
      <c r="AP334" t="inlineStr">
        <is>
          <t>1</t>
        </is>
      </c>
      <c r="AQ334" t="inlineStr"/>
      <c r="AR334" t="inlineStr"/>
      <c r="AS334" t="inlineStr"/>
      <c r="AT334" t="inlineStr"/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inlineStr">
        <is>
          <t>---</t>
        </is>
      </c>
      <c r="BA334" t="inlineStr">
        <is>
          <t>1b833c2586eb49459103874b6462448b</t>
        </is>
      </c>
      <c r="BB334" t="inlineStr">
        <is>
          <t>http://openrosa.org/formdesigner/0B48E039-1E80-49A7-AC24-732B6E788E39</t>
        </is>
      </c>
      <c r="BC334" t="inlineStr">
        <is>
          <t>Ration et autres visites</t>
        </is>
      </c>
      <c r="BD334" t="inlineStr">
        <is>
          <t>CommCare Android, version "2.54.1"(467561). App v15929. CommCare Version 2.54.1. Build 467561, built on: 2024-10-25</t>
        </is>
      </c>
      <c r="BE334" t="inlineStr">
        <is>
          <t>commcare_05d78f59-ebda-491c-89b8-6c42bab0e02e</t>
        </is>
      </c>
      <c r="BF334" t="inlineStr">
        <is>
          <t>19.753734 -72.2057822 -26.3 9.77</t>
        </is>
      </c>
      <c r="BG334" t="inlineStr">
        <is>
          <t>f13d8149fc6d39ebe86af18272310ff9</t>
        </is>
      </c>
      <c r="BH334" t="inlineStr">
        <is>
          <t>30258f4a77704b55a9a2714350441cbb</t>
        </is>
      </c>
      <c r="BI334" t="inlineStr">
        <is>
          <t>15246</t>
        </is>
      </c>
      <c r="BJ334" t="inlineStr">
        <is>
          <t>XFormInstance</t>
        </is>
      </c>
      <c r="BK334" t="inlineStr">
        <is>
          <t>bfc43dd5da6511efb8b9f7a39a18eb0c</t>
        </is>
      </c>
      <c r="BL334" t="b">
        <v>0</v>
      </c>
      <c r="BM334" t="inlineStr">
        <is>
          <t>---</t>
        </is>
      </c>
      <c r="BN334" t="inlineStr">
        <is>
          <t>200.113.214.108</t>
        </is>
      </c>
      <c r="BO334" t="inlineStr">
        <is>
          <t>Daphca Jeanty</t>
        </is>
      </c>
    </row>
    <row r="335">
      <c r="A335" t="inlineStr">
        <is>
          <t>333</t>
        </is>
      </c>
      <c r="B335" t="inlineStr">
        <is>
          <t>bcf45b60-c800-4de8-a815-8c4d7040120d</t>
        </is>
      </c>
      <c r="C335" t="inlineStr">
        <is>
          <t>2025-01-24</t>
        </is>
      </c>
      <c r="D335" t="inlineStr">
        <is>
          <t>4</t>
        </is>
      </c>
      <c r="E335" t="inlineStr">
        <is>
          <t>demotivation  club</t>
        </is>
      </c>
      <c r="F335" t="inlineStr">
        <is>
          <t>1</t>
        </is>
      </c>
      <c r="G335" t="inlineStr">
        <is>
          <t>demotivation club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---</t>
        </is>
      </c>
      <c r="L335" t="inlineStr">
        <is>
          <t>---</t>
        </is>
      </c>
      <c r="M335" t="inlineStr">
        <is>
          <t>---</t>
        </is>
      </c>
      <c r="N335" t="inlineStr">
        <is>
          <t>---</t>
        </is>
      </c>
      <c r="O335" t="inlineStr">
        <is>
          <t>---</t>
        </is>
      </c>
      <c r="P335" t="inlineStr">
        <is>
          <t>---</t>
        </is>
      </c>
      <c r="Q335" t="inlineStr">
        <is>
          <t>---</t>
        </is>
      </c>
      <c r="R335" t="inlineStr"/>
      <c r="S335" t="inlineStr"/>
      <c r="T335" t="inlineStr"/>
      <c r="U335" t="inlineStr"/>
      <c r="V335" t="inlineStr"/>
      <c r="W335" t="inlineStr"/>
      <c r="X335" t="inlineStr">
        <is>
          <t>CAP/HSCM/ST04220</t>
        </is>
      </c>
      <c r="Y335" t="inlineStr">
        <is>
          <t>CAP/HSCM/ST04220</t>
        </is>
      </c>
      <c r="Z335" t="inlineStr">
        <is>
          <t>2025-01-24 17:43:53</t>
        </is>
      </c>
      <c r="AA335" t="inlineStr">
        <is>
          <t>2025-01-24 17:43:09</t>
        </is>
      </c>
      <c r="AB335" t="inlineStr">
        <is>
          <t>1maselaine</t>
        </is>
      </c>
      <c r="AC335" t="inlineStr">
        <is>
          <t>2025-01-24 17:43:53</t>
        </is>
      </c>
      <c r="AD335" s="1" t="inlineStr">
        <is>
          <t>https://www.commcarehq.org/a/caris-test/reports/form_data/bcf45b60-c800-4de8-a815-8c4d7040120d/</t>
        </is>
      </c>
      <c r="AE335" t="inlineStr">
        <is>
          <t>---</t>
        </is>
      </c>
      <c r="AF335" t="inlineStr">
        <is>
          <t>3c5a623af057e23a32ae4000_105780</t>
        </is>
      </c>
      <c r="AG335" t="inlineStr">
        <is>
          <t>---</t>
        </is>
      </c>
      <c r="AH335" t="inlineStr">
        <is>
          <t>2025-01-24 17:43:53</t>
        </is>
      </c>
      <c r="AI335" t="inlineStr">
        <is>
          <t>1b833c2586eb49459103874b6462448b</t>
        </is>
      </c>
      <c r="AJ335" t="inlineStr">
        <is>
          <t>2025-01-24</t>
        </is>
      </c>
      <c r="AK335" t="inlineStr">
        <is>
          <t>4</t>
        </is>
      </c>
      <c r="AL335" t="inlineStr">
        <is>
          <t>demotivation  club</t>
        </is>
      </c>
      <c r="AM335" t="inlineStr">
        <is>
          <t>1</t>
        </is>
      </c>
      <c r="AN335" t="inlineStr">
        <is>
          <t>demotivation club</t>
        </is>
      </c>
      <c r="AO335" t="inlineStr">
        <is>
          <t>1</t>
        </is>
      </c>
      <c r="AP335" t="inlineStr">
        <is>
          <t>1</t>
        </is>
      </c>
      <c r="AQ335" t="inlineStr"/>
      <c r="AR335" t="inlineStr"/>
      <c r="AS335" t="inlineStr"/>
      <c r="AT335" t="inlineStr"/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inlineStr">
        <is>
          <t>---</t>
        </is>
      </c>
      <c r="BA335" t="inlineStr">
        <is>
          <t>1b833c2586eb49459103874b6462448b</t>
        </is>
      </c>
      <c r="BB335" t="inlineStr">
        <is>
          <t>http://openrosa.org/formdesigner/0B48E039-1E80-49A7-AC24-732B6E788E39</t>
        </is>
      </c>
      <c r="BC335" t="inlineStr">
        <is>
          <t>Ration et autres visites</t>
        </is>
      </c>
      <c r="BD335" t="inlineStr">
        <is>
          <t>CommCare Android, version "2.54.1"(467561). App v15929. CommCare Version 2.54.1. Build 467561, built on: 2024-10-25</t>
        </is>
      </c>
      <c r="BE335" t="inlineStr">
        <is>
          <t>commcare_05d78f59-ebda-491c-89b8-6c42bab0e02e</t>
        </is>
      </c>
      <c r="BF335" t="inlineStr">
        <is>
          <t>19.7537214 -72.2057677 -26.3 6.93</t>
        </is>
      </c>
      <c r="BG335" t="inlineStr">
        <is>
          <t>f13d8149fc6d39ebe86af18272310ff9</t>
        </is>
      </c>
      <c r="BH335" t="inlineStr">
        <is>
          <t>30258f4a77704b55a9a2714350441cbb</t>
        </is>
      </c>
      <c r="BI335" t="inlineStr">
        <is>
          <t>15246</t>
        </is>
      </c>
      <c r="BJ335" t="inlineStr">
        <is>
          <t>XFormInstance</t>
        </is>
      </c>
      <c r="BK335" t="inlineStr">
        <is>
          <t>bfc43dd5da6511efb8b9f7a39a18eb0c</t>
        </is>
      </c>
      <c r="BL335" t="b">
        <v>0</v>
      </c>
      <c r="BM335" t="inlineStr">
        <is>
          <t>---</t>
        </is>
      </c>
      <c r="BN335" t="inlineStr">
        <is>
          <t>200.113.214.108</t>
        </is>
      </c>
      <c r="BO335" t="inlineStr">
        <is>
          <t>Rolanda Saimbert</t>
        </is>
      </c>
    </row>
    <row r="336">
      <c r="A336" t="inlineStr">
        <is>
          <t>334</t>
        </is>
      </c>
      <c r="B336" t="inlineStr">
        <is>
          <t>747bce8d-b6b4-45bf-81d8-aa2be9c8af38</t>
        </is>
      </c>
      <c r="C336" t="inlineStr">
        <is>
          <t>2025-01-24</t>
        </is>
      </c>
      <c r="D336" t="inlineStr">
        <is>
          <t>4</t>
        </is>
      </c>
      <c r="E336" t="inlineStr">
        <is>
          <t>demotivation club</t>
        </is>
      </c>
      <c r="F336" t="inlineStr">
        <is>
          <t>1</t>
        </is>
      </c>
      <c r="G336" t="inlineStr">
        <is>
          <t>demotivation club</t>
        </is>
      </c>
      <c r="H336" t="inlineStr">
        <is>
          <t>1</t>
        </is>
      </c>
      <c r="I336" t="inlineStr">
        <is>
          <t>1</t>
        </is>
      </c>
      <c r="J336" t="inlineStr">
        <is>
          <t>1</t>
        </is>
      </c>
      <c r="K336" t="inlineStr">
        <is>
          <t>---</t>
        </is>
      </c>
      <c r="L336" t="inlineStr">
        <is>
          <t>---</t>
        </is>
      </c>
      <c r="M336" t="inlineStr">
        <is>
          <t>---</t>
        </is>
      </c>
      <c r="N336" t="inlineStr">
        <is>
          <t>---</t>
        </is>
      </c>
      <c r="O336" t="inlineStr">
        <is>
          <t>---</t>
        </is>
      </c>
      <c r="P336" t="inlineStr">
        <is>
          <t>---</t>
        </is>
      </c>
      <c r="Q336" t="inlineStr">
        <is>
          <t>---</t>
        </is>
      </c>
      <c r="R336" t="inlineStr"/>
      <c r="S336" t="inlineStr"/>
      <c r="T336" t="inlineStr"/>
      <c r="U336" t="inlineStr"/>
      <c r="V336" t="inlineStr"/>
      <c r="W336" t="inlineStr"/>
      <c r="X336" t="inlineStr">
        <is>
          <t>CAP/HSCM/ST04433</t>
        </is>
      </c>
      <c r="Y336" t="inlineStr">
        <is>
          <t>CAP/HSCM/ST04433</t>
        </is>
      </c>
      <c r="Z336" t="inlineStr">
        <is>
          <t>2025-01-24 17:49:00</t>
        </is>
      </c>
      <c r="AA336" t="inlineStr">
        <is>
          <t>2025-01-24 17:48:18</t>
        </is>
      </c>
      <c r="AB336" t="inlineStr">
        <is>
          <t>1maselaine</t>
        </is>
      </c>
      <c r="AC336" t="inlineStr">
        <is>
          <t>2025-01-24 17:48:59</t>
        </is>
      </c>
      <c r="AD336" s="1" t="inlineStr">
        <is>
          <t>https://www.commcarehq.org/a/caris-test/reports/form_data/747bce8d-b6b4-45bf-81d8-aa2be9c8af38/</t>
        </is>
      </c>
      <c r="AE336" t="inlineStr">
        <is>
          <t>---</t>
        </is>
      </c>
      <c r="AF336" t="inlineStr">
        <is>
          <t>3c5a623af057e23a32ae4000_167225</t>
        </is>
      </c>
      <c r="AG336" t="inlineStr">
        <is>
          <t>---</t>
        </is>
      </c>
      <c r="AH336" t="inlineStr">
        <is>
          <t>2025-01-24 17:49:00</t>
        </is>
      </c>
      <c r="AI336" t="inlineStr">
        <is>
          <t>1b833c2586eb49459103874b6462448b</t>
        </is>
      </c>
      <c r="AJ336" t="inlineStr">
        <is>
          <t>2025-01-24</t>
        </is>
      </c>
      <c r="AK336" t="inlineStr">
        <is>
          <t>4</t>
        </is>
      </c>
      <c r="AL336" t="inlineStr">
        <is>
          <t>demotivation club</t>
        </is>
      </c>
      <c r="AM336" t="inlineStr">
        <is>
          <t>1</t>
        </is>
      </c>
      <c r="AN336" t="inlineStr">
        <is>
          <t>demotivation club</t>
        </is>
      </c>
      <c r="AO336" t="inlineStr">
        <is>
          <t>1</t>
        </is>
      </c>
      <c r="AP336" t="inlineStr">
        <is>
          <t>1</t>
        </is>
      </c>
      <c r="AQ336" t="inlineStr"/>
      <c r="AR336" t="inlineStr"/>
      <c r="AS336" t="inlineStr"/>
      <c r="AT336" t="inlineStr"/>
      <c r="AU336" t="inlineStr">
        <is>
          <t>---</t>
        </is>
      </c>
      <c r="AV336" t="inlineStr">
        <is>
          <t>---</t>
        </is>
      </c>
      <c r="AW336" t="inlineStr">
        <is>
          <t>---</t>
        </is>
      </c>
      <c r="AX336" t="inlineStr">
        <is>
          <t>---</t>
        </is>
      </c>
      <c r="AY336" t="inlineStr">
        <is>
          <t>---</t>
        </is>
      </c>
      <c r="AZ336" t="inlineStr">
        <is>
          <t>---</t>
        </is>
      </c>
      <c r="BA336" t="inlineStr">
        <is>
          <t>1b833c2586eb49459103874b6462448b</t>
        </is>
      </c>
      <c r="BB336" t="inlineStr">
        <is>
          <t>http://openrosa.org/formdesigner/0B48E039-1E80-49A7-AC24-732B6E788E39</t>
        </is>
      </c>
      <c r="BC336" t="inlineStr">
        <is>
          <t>Ration et autres visites</t>
        </is>
      </c>
      <c r="BD336" t="inlineStr">
        <is>
          <t>CommCare Android, version "2.54.1"(467561). App v15929. CommCare Version 2.54.1. Build 467561, built on: 2024-10-25</t>
        </is>
      </c>
      <c r="BE336" t="inlineStr">
        <is>
          <t>commcare_05d78f59-ebda-491c-89b8-6c42bab0e02e</t>
        </is>
      </c>
      <c r="BF336" t="inlineStr">
        <is>
          <t>19.753771 -72.2055887 -26.3 9.7</t>
        </is>
      </c>
      <c r="BG336" t="inlineStr">
        <is>
          <t>f13d8149fc6d39ebe86af18272310ff9</t>
        </is>
      </c>
      <c r="BH336" t="inlineStr">
        <is>
          <t>30258f4a77704b55a9a2714350441cbb</t>
        </is>
      </c>
      <c r="BI336" t="inlineStr">
        <is>
          <t>15246</t>
        </is>
      </c>
      <c r="BJ336" t="inlineStr">
        <is>
          <t>XFormInstance</t>
        </is>
      </c>
      <c r="BK336" t="inlineStr">
        <is>
          <t>bfc43dd5da6511efb8b9f7a39a18eb0c</t>
        </is>
      </c>
      <c r="BL336" t="b">
        <v>0</v>
      </c>
      <c r="BM336" t="inlineStr">
        <is>
          <t>---</t>
        </is>
      </c>
      <c r="BN336" t="inlineStr">
        <is>
          <t>200.113.214.108</t>
        </is>
      </c>
      <c r="BO336" t="inlineStr">
        <is>
          <t>Wiskenly Mervil</t>
        </is>
      </c>
    </row>
    <row r="337">
      <c r="A337" t="inlineStr">
        <is>
          <t>335</t>
        </is>
      </c>
      <c r="B337" t="inlineStr">
        <is>
          <t>d533ad44-d141-437e-b93a-675102168f33</t>
        </is>
      </c>
      <c r="C337" t="inlineStr">
        <is>
          <t>2025-01-24</t>
        </is>
      </c>
      <c r="D337" t="inlineStr">
        <is>
          <t>4</t>
        </is>
      </c>
      <c r="E337" t="inlineStr">
        <is>
          <t>demotivation club</t>
        </is>
      </c>
      <c r="F337" t="inlineStr">
        <is>
          <t>1</t>
        </is>
      </c>
      <c r="G337" t="inlineStr">
        <is>
          <t>demotivation club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---</t>
        </is>
      </c>
      <c r="L337" t="inlineStr">
        <is>
          <t>---</t>
        </is>
      </c>
      <c r="M337" t="inlineStr">
        <is>
          <t>---</t>
        </is>
      </c>
      <c r="N337" t="inlineStr">
        <is>
          <t>---</t>
        </is>
      </c>
      <c r="O337" t="inlineStr">
        <is>
          <t>---</t>
        </is>
      </c>
      <c r="P337" t="inlineStr">
        <is>
          <t>---</t>
        </is>
      </c>
      <c r="Q337" t="inlineStr">
        <is>
          <t>---</t>
        </is>
      </c>
      <c r="R337" t="inlineStr"/>
      <c r="S337" t="inlineStr"/>
      <c r="T337" t="inlineStr"/>
      <c r="U337" t="inlineStr"/>
      <c r="V337" t="inlineStr"/>
      <c r="W337" t="inlineStr"/>
      <c r="X337" t="inlineStr">
        <is>
          <t>CAP/HSCM/SO00613</t>
        </is>
      </c>
      <c r="Y337" t="inlineStr">
        <is>
          <t>CAP/HSCM/SO00613</t>
        </is>
      </c>
      <c r="Z337" t="inlineStr">
        <is>
          <t>2025-01-24 20:13:15</t>
        </is>
      </c>
      <c r="AA337" t="inlineStr">
        <is>
          <t>2025-01-24 17:50:08</t>
        </is>
      </c>
      <c r="AB337" t="inlineStr">
        <is>
          <t>1maselaine</t>
        </is>
      </c>
      <c r="AC337" t="inlineStr">
        <is>
          <t>2025-01-24 20:13:15</t>
        </is>
      </c>
      <c r="AD337" s="1" t="inlineStr">
        <is>
          <t>https://www.commcarehq.org/a/caris-test/reports/form_data/d533ad44-d141-437e-b93a-675102168f33/</t>
        </is>
      </c>
      <c r="AE337" t="inlineStr">
        <is>
          <t>---</t>
        </is>
      </c>
      <c r="AF337" t="inlineStr">
        <is>
          <t>3c5a623af057e23a32ae4000_104795</t>
        </is>
      </c>
      <c r="AG337" t="inlineStr">
        <is>
          <t>---</t>
        </is>
      </c>
      <c r="AH337" t="inlineStr">
        <is>
          <t>2025-01-24 20:13:15</t>
        </is>
      </c>
      <c r="AI337" t="inlineStr">
        <is>
          <t>1b833c2586eb49459103874b6462448b</t>
        </is>
      </c>
      <c r="AJ337" t="inlineStr">
        <is>
          <t>2025-01-24</t>
        </is>
      </c>
      <c r="AK337" t="inlineStr">
        <is>
          <t>4</t>
        </is>
      </c>
      <c r="AL337" t="inlineStr">
        <is>
          <t>demotivation club</t>
        </is>
      </c>
      <c r="AM337" t="inlineStr">
        <is>
          <t>1</t>
        </is>
      </c>
      <c r="AN337" t="inlineStr">
        <is>
          <t>demotivation club</t>
        </is>
      </c>
      <c r="AO337" t="inlineStr">
        <is>
          <t>1</t>
        </is>
      </c>
      <c r="AP337" t="inlineStr">
        <is>
          <t>1</t>
        </is>
      </c>
      <c r="AQ337" t="inlineStr"/>
      <c r="AR337" t="inlineStr"/>
      <c r="AS337" t="inlineStr"/>
      <c r="AT337" t="inlineStr"/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inlineStr">
        <is>
          <t>---</t>
        </is>
      </c>
      <c r="BA337" t="inlineStr">
        <is>
          <t>1b833c2586eb49459103874b6462448b</t>
        </is>
      </c>
      <c r="BB337" t="inlineStr">
        <is>
          <t>http://openrosa.org/formdesigner/0B48E039-1E80-49A7-AC24-732B6E788E39</t>
        </is>
      </c>
      <c r="BC337" t="inlineStr">
        <is>
          <t>Ration et autres visites</t>
        </is>
      </c>
      <c r="BD337" t="inlineStr">
        <is>
          <t>CommCare Android, version "2.54.1"(467561). App v15929. CommCare Version 2.54.1. Build 467561, built on: 2024-10-25</t>
        </is>
      </c>
      <c r="BE337" t="inlineStr">
        <is>
          <t>commcare_05d78f59-ebda-491c-89b8-6c42bab0e02e</t>
        </is>
      </c>
      <c r="BF337" t="inlineStr">
        <is>
          <t>19.7537036 -72.2057339 -26.3 64.09</t>
        </is>
      </c>
      <c r="BG337" t="inlineStr">
        <is>
          <t>f13d8149fc6d39ebe86af18272310ff9</t>
        </is>
      </c>
      <c r="BH337" t="inlineStr">
        <is>
          <t>30258f4a77704b55a9a2714350441cbb</t>
        </is>
      </c>
      <c r="BI337" t="inlineStr">
        <is>
          <t>15246</t>
        </is>
      </c>
      <c r="BJ337" t="inlineStr">
        <is>
          <t>XFormInstance</t>
        </is>
      </c>
      <c r="BK337" t="inlineStr">
        <is>
          <t>bfc43dd5da6511efb8b9f7a39a18eb0c</t>
        </is>
      </c>
      <c r="BL337" t="b">
        <v>0</v>
      </c>
      <c r="BM337" t="inlineStr">
        <is>
          <t>---</t>
        </is>
      </c>
      <c r="BN337" t="inlineStr">
        <is>
          <t>200.113.214.219</t>
        </is>
      </c>
      <c r="BO337" t="inlineStr">
        <is>
          <t>Evenson Luma</t>
        </is>
      </c>
    </row>
    <row r="338">
      <c r="A338" t="inlineStr">
        <is>
          <t>336</t>
        </is>
      </c>
      <c r="B338" t="inlineStr">
        <is>
          <t>eba831bc-01ff-476f-bf68-25ee1d4457f1</t>
        </is>
      </c>
      <c r="C338" t="inlineStr">
        <is>
          <t>2025-01-06</t>
        </is>
      </c>
      <c r="D338" t="inlineStr">
        <is>
          <t>4</t>
        </is>
      </c>
      <c r="E338" t="inlineStr">
        <is>
          <t>visite dom</t>
        </is>
      </c>
      <c r="F338" t="inlineStr">
        <is>
          <t>1</t>
        </is>
      </c>
      <c r="G338" t="inlineStr">
        <is>
          <t>visite dom</t>
        </is>
      </c>
      <c r="H338" t="inlineStr">
        <is>
          <t>1</t>
        </is>
      </c>
      <c r="I338" t="inlineStr">
        <is>
          <t>0</t>
        </is>
      </c>
      <c r="J338" t="inlineStr">
        <is>
          <t>---</t>
        </is>
      </c>
      <c r="K338" t="inlineStr">
        <is>
          <t>---</t>
        </is>
      </c>
      <c r="L338" t="inlineStr">
        <is>
          <t>---</t>
        </is>
      </c>
      <c r="M338" t="inlineStr">
        <is>
          <t>---</t>
        </is>
      </c>
      <c r="N338" t="inlineStr">
        <is>
          <t>---</t>
        </is>
      </c>
      <c r="O338" t="inlineStr">
        <is>
          <t>---</t>
        </is>
      </c>
      <c r="P338" t="inlineStr">
        <is>
          <t>---</t>
        </is>
      </c>
      <c r="Q338" t="inlineStr">
        <is>
          <t>---</t>
        </is>
      </c>
      <c r="R338" t="inlineStr">
        <is>
          <t>---</t>
        </is>
      </c>
      <c r="S338" t="inlineStr">
        <is>
          <t>---</t>
        </is>
      </c>
      <c r="T338" t="inlineStr">
        <is>
          <t>---</t>
        </is>
      </c>
      <c r="U338" t="inlineStr">
        <is>
          <t>---</t>
        </is>
      </c>
      <c r="V338" t="inlineStr">
        <is>
          <t>---</t>
        </is>
      </c>
      <c r="W338" t="inlineStr"/>
      <c r="X338" t="inlineStr">
        <is>
          <t>PAP/OMFP/ST05360</t>
        </is>
      </c>
      <c r="Y338" t="inlineStr">
        <is>
          <t>PAP/OMFP/ST05360</t>
        </is>
      </c>
      <c r="Z338" t="inlineStr">
        <is>
          <t>2025-01-24 02:12:11</t>
        </is>
      </c>
      <c r="AA338" t="inlineStr">
        <is>
          <t>2025-01-24 02:10:53</t>
        </is>
      </c>
      <c r="AB338" t="inlineStr">
        <is>
          <t>2higgie</t>
        </is>
      </c>
      <c r="AC338" t="inlineStr">
        <is>
          <t>2025-01-24 23:34:11</t>
        </is>
      </c>
      <c r="AD338" s="1" t="inlineStr">
        <is>
          <t>https://www.commcarehq.org/a/caris-test/reports/form_data/eba831bc-01ff-476f-bf68-25ee1d4457f1/</t>
        </is>
      </c>
      <c r="AE338" t="inlineStr">
        <is>
          <t>---</t>
        </is>
      </c>
      <c r="AF338" t="inlineStr">
        <is>
          <t>3c5a623af057e23a32ae4000_166365</t>
        </is>
      </c>
      <c r="AG338" t="inlineStr">
        <is>
          <t>---</t>
        </is>
      </c>
      <c r="AH338" t="inlineStr">
        <is>
          <t>2025-01-24 02:12:11</t>
        </is>
      </c>
      <c r="AI338" t="inlineStr">
        <is>
          <t>04b63b4d09b5f758ab1bb4b49b51e9d0</t>
        </is>
      </c>
      <c r="AJ338" t="inlineStr">
        <is>
          <t>2025-01-06</t>
        </is>
      </c>
      <c r="AK338" t="inlineStr">
        <is>
          <t>4</t>
        </is>
      </c>
      <c r="AL338" t="inlineStr">
        <is>
          <t>visite dom</t>
        </is>
      </c>
      <c r="AM338" t="inlineStr">
        <is>
          <t>1</t>
        </is>
      </c>
      <c r="AN338" t="inlineStr">
        <is>
          <t>visite dom</t>
        </is>
      </c>
      <c r="AO338" t="inlineStr">
        <is>
          <t>1</t>
        </is>
      </c>
      <c r="AP338" t="inlineStr">
        <is>
          <t>0</t>
        </is>
      </c>
      <c r="AQ338" t="inlineStr">
        <is>
          <t>---</t>
        </is>
      </c>
      <c r="AR338" t="inlineStr">
        <is>
          <t>---</t>
        </is>
      </c>
      <c r="AS338" t="inlineStr">
        <is>
          <t>---</t>
        </is>
      </c>
      <c r="AT338" t="inlineStr"/>
      <c r="AU338" t="inlineStr">
        <is>
          <t>---</t>
        </is>
      </c>
      <c r="AV338" t="inlineStr">
        <is>
          <t>---</t>
        </is>
      </c>
      <c r="AW338" t="inlineStr">
        <is>
          <t>---</t>
        </is>
      </c>
      <c r="AX338" t="inlineStr">
        <is>
          <t>---</t>
        </is>
      </c>
      <c r="AY338" t="inlineStr">
        <is>
          <t>---</t>
        </is>
      </c>
      <c r="AZ338" t="inlineStr">
        <is>
          <t>---</t>
        </is>
      </c>
      <c r="BA338" t="inlineStr">
        <is>
          <t>04b63b4d09b5f758ab1bb4b49b51e9d0</t>
        </is>
      </c>
      <c r="BB338" t="inlineStr">
        <is>
          <t>http://openrosa.org/formdesigner/0B48E039-1E80-49A7-AC24-732B6E788E39</t>
        </is>
      </c>
      <c r="BC338" t="inlineStr">
        <is>
          <t>Ration et autres visites</t>
        </is>
      </c>
      <c r="BD338" t="inlineStr">
        <is>
          <t>CommCare Android, version "2.54.1"(467561). App v15929. CommCare Version 2.54.1. Build 467561, built on: 2024-10-25</t>
        </is>
      </c>
      <c r="BE338" t="inlineStr">
        <is>
          <t>commcare_f379e98d-deb2-406c-bb23-c551c5606f69</t>
        </is>
      </c>
      <c r="BF338" t="inlineStr"/>
      <c r="BG338" t="inlineStr">
        <is>
          <t>f13d8149fc6d39ebe86af18272310ff9</t>
        </is>
      </c>
      <c r="BH338" t="inlineStr">
        <is>
          <t>30258f4a77704b55a9a2714350441cbb</t>
        </is>
      </c>
      <c r="BI338" t="inlineStr">
        <is>
          <t>15246</t>
        </is>
      </c>
      <c r="BJ338" t="inlineStr">
        <is>
          <t>XFormInstance</t>
        </is>
      </c>
      <c r="BK338" t="inlineStr">
        <is>
          <t>d102c81ed9f711efb8b1f7a39a18eb0c</t>
        </is>
      </c>
      <c r="BL338" t="b">
        <v>0</v>
      </c>
      <c r="BM338" t="inlineStr">
        <is>
          <t>---</t>
        </is>
      </c>
      <c r="BN338" t="inlineStr">
        <is>
          <t>200.113.214.148</t>
        </is>
      </c>
      <c r="BO338" t="inlineStr">
        <is>
          <t>Ludia Louis</t>
        </is>
      </c>
    </row>
    <row r="339">
      <c r="A339" t="inlineStr">
        <is>
          <t>337</t>
        </is>
      </c>
      <c r="B339" t="inlineStr">
        <is>
          <t>8e5c84fc-ce4b-41bb-966d-d9d12b7711b3</t>
        </is>
      </c>
      <c r="C339" t="inlineStr">
        <is>
          <t>2025-01-13</t>
        </is>
      </c>
      <c r="D339" t="inlineStr">
        <is>
          <t>3 4</t>
        </is>
      </c>
      <c r="E339" t="inlineStr">
        <is>
          <t>vs pour cv</t>
        </is>
      </c>
      <c r="F339" t="inlineStr">
        <is>
          <t>1</t>
        </is>
      </c>
      <c r="G339" t="inlineStr">
        <is>
          <t>---</t>
        </is>
      </c>
      <c r="H339" t="inlineStr">
        <is>
          <t>1</t>
        </is>
      </c>
      <c r="I339" t="inlineStr">
        <is>
          <t>0</t>
        </is>
      </c>
      <c r="J339" t="inlineStr">
        <is>
          <t>---</t>
        </is>
      </c>
      <c r="K339" t="inlineStr">
        <is>
          <t>---</t>
        </is>
      </c>
      <c r="L339" t="inlineStr">
        <is>
          <t>---</t>
        </is>
      </c>
      <c r="M339" t="inlineStr">
        <is>
          <t>---</t>
        </is>
      </c>
      <c r="N339" t="inlineStr">
        <is>
          <t>---</t>
        </is>
      </c>
      <c r="O339" t="inlineStr">
        <is>
          <t>---</t>
        </is>
      </c>
      <c r="P339" t="inlineStr">
        <is>
          <t>---</t>
        </is>
      </c>
      <c r="Q339" t="inlineStr">
        <is>
          <t>---</t>
        </is>
      </c>
      <c r="R339" t="inlineStr">
        <is>
          <t>---</t>
        </is>
      </c>
      <c r="S339" t="inlineStr">
        <is>
          <t>---</t>
        </is>
      </c>
      <c r="T339" t="inlineStr">
        <is>
          <t>---</t>
        </is>
      </c>
      <c r="U339" t="inlineStr">
        <is>
          <t>---</t>
        </is>
      </c>
      <c r="V339" t="inlineStr">
        <is>
          <t>---</t>
        </is>
      </c>
      <c r="W339" t="inlineStr"/>
      <c r="X339" t="inlineStr">
        <is>
          <t>PAP/OMFP/ST05360</t>
        </is>
      </c>
      <c r="Y339" t="inlineStr">
        <is>
          <t>PAP/OMFP/ST05360</t>
        </is>
      </c>
      <c r="Z339" t="inlineStr">
        <is>
          <t>2025-01-24 02:34:44</t>
        </is>
      </c>
      <c r="AA339" t="inlineStr">
        <is>
          <t>2025-01-24 02:29:57</t>
        </is>
      </c>
      <c r="AB339" t="inlineStr">
        <is>
          <t>2higgie</t>
        </is>
      </c>
      <c r="AC339" t="inlineStr">
        <is>
          <t>2025-01-24 23:34:19</t>
        </is>
      </c>
      <c r="AD339" s="1" t="inlineStr">
        <is>
          <t>https://www.commcarehq.org/a/caris-test/reports/form_data/8e5c84fc-ce4b-41bb-966d-d9d12b7711b3/</t>
        </is>
      </c>
      <c r="AE339" t="inlineStr">
        <is>
          <t>---</t>
        </is>
      </c>
      <c r="AF339" t="inlineStr">
        <is>
          <t>3c5a623af057e23a32ae4000_166365</t>
        </is>
      </c>
      <c r="AG339" t="inlineStr">
        <is>
          <t>OK</t>
        </is>
      </c>
      <c r="AH339" t="inlineStr">
        <is>
          <t>2025-01-24 02:34:44</t>
        </is>
      </c>
      <c r="AI339" t="inlineStr">
        <is>
          <t>04b63b4d09b5f758ab1bb4b49b51e9d0</t>
        </is>
      </c>
      <c r="AJ339" t="inlineStr">
        <is>
          <t>2025-01-13</t>
        </is>
      </c>
      <c r="AK339" t="inlineStr">
        <is>
          <t>3 4</t>
        </is>
      </c>
      <c r="AL339" t="inlineStr">
        <is>
          <t>vs pour cv</t>
        </is>
      </c>
      <c r="AM339" t="inlineStr">
        <is>
          <t>1</t>
        </is>
      </c>
      <c r="AN339" t="inlineStr">
        <is>
          <t>---</t>
        </is>
      </c>
      <c r="AO339" t="inlineStr">
        <is>
          <t>1</t>
        </is>
      </c>
      <c r="AP339" t="inlineStr">
        <is>
          <t>0</t>
        </is>
      </c>
      <c r="AQ339" t="inlineStr">
        <is>
          <t>---</t>
        </is>
      </c>
      <c r="AR339" t="inlineStr">
        <is>
          <t>---</t>
        </is>
      </c>
      <c r="AS339" t="inlineStr">
        <is>
          <t>---</t>
        </is>
      </c>
      <c r="AT339" t="inlineStr"/>
      <c r="AU339" t="inlineStr">
        <is>
          <t>---</t>
        </is>
      </c>
      <c r="AV339" t="inlineStr">
        <is>
          <t>---</t>
        </is>
      </c>
      <c r="AW339" t="inlineStr">
        <is>
          <t>---</t>
        </is>
      </c>
      <c r="AX339" t="inlineStr">
        <is>
          <t>---</t>
        </is>
      </c>
      <c r="AY339" t="inlineStr">
        <is>
          <t>---</t>
        </is>
      </c>
      <c r="AZ339" t="inlineStr">
        <is>
          <t>---</t>
        </is>
      </c>
      <c r="BA339" t="inlineStr">
        <is>
          <t>04b63b4d09b5f758ab1bb4b49b51e9d0</t>
        </is>
      </c>
      <c r="BB339" t="inlineStr">
        <is>
          <t>http://openrosa.org/formdesigner/0B48E039-1E80-49A7-AC24-732B6E788E39</t>
        </is>
      </c>
      <c r="BC339" t="inlineStr">
        <is>
          <t>Ration et autres visites</t>
        </is>
      </c>
      <c r="BD339" t="inlineStr">
        <is>
          <t>CommCare Android, version "2.54.1"(467561). App v15929. CommCare Version 2.54.1. Build 467561, built on: 2024-10-25</t>
        </is>
      </c>
      <c r="BE339" t="inlineStr">
        <is>
          <t>commcare_f379e98d-deb2-406c-bb23-c551c5606f69</t>
        </is>
      </c>
      <c r="BF339" t="inlineStr"/>
      <c r="BG339" t="inlineStr">
        <is>
          <t>f13d8149fc6d39ebe86af18272310ff9</t>
        </is>
      </c>
      <c r="BH339" t="inlineStr">
        <is>
          <t>30258f4a77704b55a9a2714350441cbb</t>
        </is>
      </c>
      <c r="BI339" t="inlineStr">
        <is>
          <t>15246</t>
        </is>
      </c>
      <c r="BJ339" t="inlineStr">
        <is>
          <t>XFormInstance</t>
        </is>
      </c>
      <c r="BK339" t="inlineStr">
        <is>
          <t>d102c81ed9f711efb8b1f7a39a18eb0c</t>
        </is>
      </c>
      <c r="BL339" t="b">
        <v>0</v>
      </c>
      <c r="BM339" t="inlineStr">
        <is>
          <t>---</t>
        </is>
      </c>
      <c r="BN339" t="inlineStr">
        <is>
          <t>200.113.214.148</t>
        </is>
      </c>
      <c r="BO339" t="inlineStr">
        <is>
          <t>Ludia Louis</t>
        </is>
      </c>
    </row>
    <row r="340">
      <c r="A340" t="inlineStr">
        <is>
          <t>338</t>
        </is>
      </c>
      <c r="B340" t="inlineStr">
        <is>
          <t>cbd39a20-c934-4bcc-be86-029a5956c636</t>
        </is>
      </c>
      <c r="C340" t="inlineStr">
        <is>
          <t>2025-01-14</t>
        </is>
      </c>
      <c r="D340" t="inlineStr">
        <is>
          <t>4</t>
        </is>
      </c>
      <c r="E340" t="inlineStr">
        <is>
          <t>vs ds le camps</t>
        </is>
      </c>
      <c r="F340" t="inlineStr">
        <is>
          <t>1</t>
        </is>
      </c>
      <c r="G340" t="inlineStr">
        <is>
          <t>ds le camps</t>
        </is>
      </c>
      <c r="H340" t="inlineStr">
        <is>
          <t>1</t>
        </is>
      </c>
      <c r="I340" t="inlineStr">
        <is>
          <t>0</t>
        </is>
      </c>
      <c r="J340" t="inlineStr">
        <is>
          <t>---</t>
        </is>
      </c>
      <c r="K340" t="inlineStr">
        <is>
          <t>---</t>
        </is>
      </c>
      <c r="L340" t="inlineStr">
        <is>
          <t>---</t>
        </is>
      </c>
      <c r="M340" t="inlineStr">
        <is>
          <t>---</t>
        </is>
      </c>
      <c r="N340" t="inlineStr">
        <is>
          <t>---</t>
        </is>
      </c>
      <c r="O340" t="inlineStr">
        <is>
          <t>---</t>
        </is>
      </c>
      <c r="P340" t="inlineStr">
        <is>
          <t>---</t>
        </is>
      </c>
      <c r="Q340" t="inlineStr">
        <is>
          <t>---</t>
        </is>
      </c>
      <c r="R340" t="inlineStr">
        <is>
          <t>---</t>
        </is>
      </c>
      <c r="S340" t="inlineStr">
        <is>
          <t>---</t>
        </is>
      </c>
      <c r="T340" t="inlineStr">
        <is>
          <t>---</t>
        </is>
      </c>
      <c r="U340" t="inlineStr">
        <is>
          <t>---</t>
        </is>
      </c>
      <c r="V340" t="inlineStr">
        <is>
          <t>---</t>
        </is>
      </c>
      <c r="W340" t="inlineStr"/>
      <c r="X340" t="inlineStr">
        <is>
          <t>PAP/OMFP/ST05334</t>
        </is>
      </c>
      <c r="Y340" t="inlineStr">
        <is>
          <t>PAP/OMFP/ST05334</t>
        </is>
      </c>
      <c r="Z340" t="inlineStr">
        <is>
          <t>2025-01-24 02:41:39</t>
        </is>
      </c>
      <c r="AA340" t="inlineStr">
        <is>
          <t>2025-01-24 02:40:23</t>
        </is>
      </c>
      <c r="AB340" t="inlineStr">
        <is>
          <t>2higgie</t>
        </is>
      </c>
      <c r="AC340" t="inlineStr">
        <is>
          <t>2025-01-24 23:34:24</t>
        </is>
      </c>
      <c r="AD340" s="1" t="inlineStr">
        <is>
          <t>https://www.commcarehq.org/a/caris-test/reports/form_data/cbd39a20-c934-4bcc-be86-029a5956c636/</t>
        </is>
      </c>
      <c r="AE340" t="inlineStr">
        <is>
          <t>---</t>
        </is>
      </c>
      <c r="AF340" t="inlineStr">
        <is>
          <t>3c5a623af057e23a32ae4000_126065</t>
        </is>
      </c>
      <c r="AG340" t="inlineStr">
        <is>
          <t>---</t>
        </is>
      </c>
      <c r="AH340" t="inlineStr">
        <is>
          <t>2025-01-24 02:41:39</t>
        </is>
      </c>
      <c r="AI340" t="inlineStr">
        <is>
          <t>04b63b4d09b5f758ab1bb4b49b51e9d0</t>
        </is>
      </c>
      <c r="AJ340" t="inlineStr">
        <is>
          <t>2025-01-14</t>
        </is>
      </c>
      <c r="AK340" t="inlineStr">
        <is>
          <t>4</t>
        </is>
      </c>
      <c r="AL340" t="inlineStr">
        <is>
          <t>vs ds le camps</t>
        </is>
      </c>
      <c r="AM340" t="inlineStr">
        <is>
          <t>1</t>
        </is>
      </c>
      <c r="AN340" t="inlineStr">
        <is>
          <t>ds le camps</t>
        </is>
      </c>
      <c r="AO340" t="inlineStr">
        <is>
          <t>1</t>
        </is>
      </c>
      <c r="AP340" t="inlineStr">
        <is>
          <t>0</t>
        </is>
      </c>
      <c r="AQ340" t="inlineStr">
        <is>
          <t>---</t>
        </is>
      </c>
      <c r="AR340" t="inlineStr">
        <is>
          <t>---</t>
        </is>
      </c>
      <c r="AS340" t="inlineStr">
        <is>
          <t>---</t>
        </is>
      </c>
      <c r="AT340" t="inlineStr"/>
      <c r="AU340" t="inlineStr">
        <is>
          <t>---</t>
        </is>
      </c>
      <c r="AV340" t="inlineStr">
        <is>
          <t>---</t>
        </is>
      </c>
      <c r="AW340" t="inlineStr">
        <is>
          <t>---</t>
        </is>
      </c>
      <c r="AX340" t="inlineStr">
        <is>
          <t>---</t>
        </is>
      </c>
      <c r="AY340" t="inlineStr">
        <is>
          <t>---</t>
        </is>
      </c>
      <c r="AZ340" t="inlineStr">
        <is>
          <t>---</t>
        </is>
      </c>
      <c r="BA340" t="inlineStr">
        <is>
          <t>04b63b4d09b5f758ab1bb4b49b51e9d0</t>
        </is>
      </c>
      <c r="BB340" t="inlineStr">
        <is>
          <t>http://openrosa.org/formdesigner/0B48E039-1E80-49A7-AC24-732B6E788E39</t>
        </is>
      </c>
      <c r="BC340" t="inlineStr">
        <is>
          <t>Ration et autres visites</t>
        </is>
      </c>
      <c r="BD340" t="inlineStr">
        <is>
          <t>CommCare Android, version "2.54.1"(467561). App v15929. CommCare Version 2.54.1. Build 467561, built on: 2024-10-25</t>
        </is>
      </c>
      <c r="BE340" t="inlineStr">
        <is>
          <t>commcare_f379e98d-deb2-406c-bb23-c551c5606f69</t>
        </is>
      </c>
      <c r="BF340" t="inlineStr"/>
      <c r="BG340" t="inlineStr">
        <is>
          <t>f13d8149fc6d39ebe86af18272310ff9</t>
        </is>
      </c>
      <c r="BH340" t="inlineStr">
        <is>
          <t>30258f4a77704b55a9a2714350441cbb</t>
        </is>
      </c>
      <c r="BI340" t="inlineStr">
        <is>
          <t>15246</t>
        </is>
      </c>
      <c r="BJ340" t="inlineStr">
        <is>
          <t>XFormInstance</t>
        </is>
      </c>
      <c r="BK340" t="inlineStr">
        <is>
          <t>d102c81ed9f711efb8b1f7a39a18eb0c</t>
        </is>
      </c>
      <c r="BL340" t="b">
        <v>0</v>
      </c>
      <c r="BM340" t="inlineStr">
        <is>
          <t>---</t>
        </is>
      </c>
      <c r="BN340" t="inlineStr">
        <is>
          <t>200.113.214.148</t>
        </is>
      </c>
      <c r="BO340" t="inlineStr">
        <is>
          <t>Laurent Keisha</t>
        </is>
      </c>
    </row>
    <row r="341">
      <c r="A341" t="inlineStr">
        <is>
          <t>339</t>
        </is>
      </c>
      <c r="B341" t="inlineStr">
        <is>
          <t>e9892309-14ce-4922-8cdf-983c4354cc8b</t>
        </is>
      </c>
      <c r="C341" t="inlineStr">
        <is>
          <t>2025-01-14</t>
        </is>
      </c>
      <c r="D341" t="inlineStr">
        <is>
          <t>4</t>
        </is>
      </c>
      <c r="E341" t="inlineStr">
        <is>
          <t>vs dom</t>
        </is>
      </c>
      <c r="F341" t="inlineStr">
        <is>
          <t>1</t>
        </is>
      </c>
      <c r="G341" t="inlineStr">
        <is>
          <t>pour visite</t>
        </is>
      </c>
      <c r="H341" t="inlineStr">
        <is>
          <t>1</t>
        </is>
      </c>
      <c r="I341" t="inlineStr">
        <is>
          <t>0</t>
        </is>
      </c>
      <c r="J341" t="inlineStr">
        <is>
          <t>---</t>
        </is>
      </c>
      <c r="K341" t="inlineStr">
        <is>
          <t>---</t>
        </is>
      </c>
      <c r="L341" t="inlineStr">
        <is>
          <t>---</t>
        </is>
      </c>
      <c r="M341" t="inlineStr">
        <is>
          <t>---</t>
        </is>
      </c>
      <c r="N341" t="inlineStr">
        <is>
          <t>---</t>
        </is>
      </c>
      <c r="O341" t="inlineStr">
        <is>
          <t>---</t>
        </is>
      </c>
      <c r="P341" t="inlineStr">
        <is>
          <t>---</t>
        </is>
      </c>
      <c r="Q341" t="inlineStr">
        <is>
          <t>---</t>
        </is>
      </c>
      <c r="R341" t="inlineStr">
        <is>
          <t>---</t>
        </is>
      </c>
      <c r="S341" t="inlineStr">
        <is>
          <t>---</t>
        </is>
      </c>
      <c r="T341" t="inlineStr">
        <is>
          <t>---</t>
        </is>
      </c>
      <c r="U341" t="inlineStr">
        <is>
          <t>---</t>
        </is>
      </c>
      <c r="V341" t="inlineStr">
        <is>
          <t>---</t>
        </is>
      </c>
      <c r="W341" t="inlineStr"/>
      <c r="X341" t="inlineStr">
        <is>
          <t>PAP/OMFP/ST04656</t>
        </is>
      </c>
      <c r="Y341" t="inlineStr">
        <is>
          <t>PAP/OMFP/ST04656</t>
        </is>
      </c>
      <c r="Z341" t="inlineStr">
        <is>
          <t>2025-01-24 02:45:32</t>
        </is>
      </c>
      <c r="AA341" t="inlineStr">
        <is>
          <t>2025-01-24 02:44:26</t>
        </is>
      </c>
      <c r="AB341" t="inlineStr">
        <is>
          <t>2higgie</t>
        </is>
      </c>
      <c r="AC341" t="inlineStr">
        <is>
          <t>2025-01-24 23:34:27</t>
        </is>
      </c>
      <c r="AD341" s="1" t="inlineStr">
        <is>
          <t>https://www.commcarehq.org/a/caris-test/reports/form_data/e9892309-14ce-4922-8cdf-983c4354cc8b/</t>
        </is>
      </c>
      <c r="AE341" t="inlineStr">
        <is>
          <t>---</t>
        </is>
      </c>
      <c r="AF341" t="inlineStr">
        <is>
          <t>3c5a623af057e23a32ae4000_40343</t>
        </is>
      </c>
      <c r="AG341" t="inlineStr">
        <is>
          <t>---</t>
        </is>
      </c>
      <c r="AH341" t="inlineStr">
        <is>
          <t>2025-01-24 02:45:32</t>
        </is>
      </c>
      <c r="AI341" t="inlineStr">
        <is>
          <t>04b63b4d09b5f758ab1bb4b49b51e9d0</t>
        </is>
      </c>
      <c r="AJ341" t="inlineStr">
        <is>
          <t>2025-01-14</t>
        </is>
      </c>
      <c r="AK341" t="inlineStr">
        <is>
          <t>4</t>
        </is>
      </c>
      <c r="AL341" t="inlineStr">
        <is>
          <t>vs dom</t>
        </is>
      </c>
      <c r="AM341" t="inlineStr">
        <is>
          <t>1</t>
        </is>
      </c>
      <c r="AN341" t="inlineStr">
        <is>
          <t>pour visite</t>
        </is>
      </c>
      <c r="AO341" t="inlineStr">
        <is>
          <t>1</t>
        </is>
      </c>
      <c r="AP341" t="inlineStr">
        <is>
          <t>0</t>
        </is>
      </c>
      <c r="AQ341" t="inlineStr">
        <is>
          <t>---</t>
        </is>
      </c>
      <c r="AR341" t="inlineStr">
        <is>
          <t>---</t>
        </is>
      </c>
      <c r="AS341" t="inlineStr">
        <is>
          <t>---</t>
        </is>
      </c>
      <c r="AT341" t="inlineStr"/>
      <c r="AU341" t="inlineStr">
        <is>
          <t>---</t>
        </is>
      </c>
      <c r="AV341" t="inlineStr">
        <is>
          <t>---</t>
        </is>
      </c>
      <c r="AW341" t="inlineStr">
        <is>
          <t>---</t>
        </is>
      </c>
      <c r="AX341" t="inlineStr">
        <is>
          <t>---</t>
        </is>
      </c>
      <c r="AY341" t="inlineStr">
        <is>
          <t>---</t>
        </is>
      </c>
      <c r="AZ341" t="inlineStr">
        <is>
          <t>---</t>
        </is>
      </c>
      <c r="BA341" t="inlineStr">
        <is>
          <t>04b63b4d09b5f758ab1bb4b49b51e9d0</t>
        </is>
      </c>
      <c r="BB341" t="inlineStr">
        <is>
          <t>http://openrosa.org/formdesigner/0B48E039-1E80-49A7-AC24-732B6E788E39</t>
        </is>
      </c>
      <c r="BC341" t="inlineStr">
        <is>
          <t>Ration et autres visites</t>
        </is>
      </c>
      <c r="BD341" t="inlineStr">
        <is>
          <t>CommCare Android, version "2.54.1"(467561). App v15929. CommCare Version 2.54.1. Build 467561, built on: 2024-10-25</t>
        </is>
      </c>
      <c r="BE341" t="inlineStr">
        <is>
          <t>commcare_f379e98d-deb2-406c-bb23-c551c5606f69</t>
        </is>
      </c>
      <c r="BF341" t="inlineStr"/>
      <c r="BG341" t="inlineStr">
        <is>
          <t>f13d8149fc6d39ebe86af18272310ff9</t>
        </is>
      </c>
      <c r="BH341" t="inlineStr">
        <is>
          <t>30258f4a77704b55a9a2714350441cbb</t>
        </is>
      </c>
      <c r="BI341" t="inlineStr">
        <is>
          <t>15246</t>
        </is>
      </c>
      <c r="BJ341" t="inlineStr">
        <is>
          <t>XFormInstance</t>
        </is>
      </c>
      <c r="BK341" t="inlineStr">
        <is>
          <t>d102c81ed9f711efb8b1f7a39a18eb0c</t>
        </is>
      </c>
      <c r="BL341" t="b">
        <v>0</v>
      </c>
      <c r="BM341" t="inlineStr">
        <is>
          <t>---</t>
        </is>
      </c>
      <c r="BN341" t="inlineStr">
        <is>
          <t>200.113.214.148</t>
        </is>
      </c>
      <c r="BO341" t="inlineStr">
        <is>
          <t>Naika Charles</t>
        </is>
      </c>
    </row>
    <row r="342">
      <c r="A342" t="inlineStr">
        <is>
          <t>340</t>
        </is>
      </c>
      <c r="B342" t="inlineStr">
        <is>
          <t>ace8750f-1457-4977-8d51-ee85e986aab0</t>
        </is>
      </c>
      <c r="C342" t="inlineStr">
        <is>
          <t>2025-01-14</t>
        </is>
      </c>
      <c r="D342" t="inlineStr">
        <is>
          <t>4</t>
        </is>
      </c>
      <c r="E342" t="inlineStr">
        <is>
          <t>visite</t>
        </is>
      </c>
      <c r="F342" t="inlineStr">
        <is>
          <t>1</t>
        </is>
      </c>
      <c r="G342" t="inlineStr">
        <is>
          <t>visite</t>
        </is>
      </c>
      <c r="H342" t="inlineStr">
        <is>
          <t>1</t>
        </is>
      </c>
      <c r="I342" t="inlineStr">
        <is>
          <t>0</t>
        </is>
      </c>
      <c r="J342" t="inlineStr">
        <is>
          <t>---</t>
        </is>
      </c>
      <c r="K342" t="inlineStr">
        <is>
          <t>---</t>
        </is>
      </c>
      <c r="L342" t="inlineStr">
        <is>
          <t>---</t>
        </is>
      </c>
      <c r="M342" t="inlineStr">
        <is>
          <t>---</t>
        </is>
      </c>
      <c r="N342" t="inlineStr">
        <is>
          <t>---</t>
        </is>
      </c>
      <c r="O342" t="inlineStr">
        <is>
          <t>---</t>
        </is>
      </c>
      <c r="P342" t="inlineStr">
        <is>
          <t>---</t>
        </is>
      </c>
      <c r="Q342" t="inlineStr">
        <is>
          <t>---</t>
        </is>
      </c>
      <c r="R342" t="inlineStr">
        <is>
          <t>---</t>
        </is>
      </c>
      <c r="S342" t="inlineStr">
        <is>
          <t>---</t>
        </is>
      </c>
      <c r="T342" t="inlineStr">
        <is>
          <t>---</t>
        </is>
      </c>
      <c r="U342" t="inlineStr">
        <is>
          <t>---</t>
        </is>
      </c>
      <c r="V342" t="inlineStr">
        <is>
          <t>---</t>
        </is>
      </c>
      <c r="W342" t="inlineStr"/>
      <c r="X342" t="inlineStr">
        <is>
          <t>PAP/GCHO/ST07616</t>
        </is>
      </c>
      <c r="Y342" t="inlineStr">
        <is>
          <t>PAP/GCHO/ST07616</t>
        </is>
      </c>
      <c r="Z342" t="inlineStr">
        <is>
          <t>2025-01-24 02:47:02</t>
        </is>
      </c>
      <c r="AA342" t="inlineStr">
        <is>
          <t>2025-01-24 02:46:04</t>
        </is>
      </c>
      <c r="AB342" t="inlineStr">
        <is>
          <t>2higgie</t>
        </is>
      </c>
      <c r="AC342" t="inlineStr">
        <is>
          <t>2025-01-24 23:34:29</t>
        </is>
      </c>
      <c r="AD342" s="1" t="inlineStr">
        <is>
          <t>https://www.commcarehq.org/a/caris-test/reports/form_data/ace8750f-1457-4977-8d51-ee85e986aab0/</t>
        </is>
      </c>
      <c r="AE342" t="inlineStr">
        <is>
          <t>---</t>
        </is>
      </c>
      <c r="AF342" t="inlineStr">
        <is>
          <t>3c5a623af057e23a32ae4000_47339</t>
        </is>
      </c>
      <c r="AG342" t="inlineStr">
        <is>
          <t>---</t>
        </is>
      </c>
      <c r="AH342" t="inlineStr">
        <is>
          <t>2025-01-24 02:47:02</t>
        </is>
      </c>
      <c r="AI342" t="inlineStr">
        <is>
          <t>04b63b4d09b5f758ab1bb4b49b51e9d0</t>
        </is>
      </c>
      <c r="AJ342" t="inlineStr">
        <is>
          <t>2025-01-14</t>
        </is>
      </c>
      <c r="AK342" t="inlineStr">
        <is>
          <t>4</t>
        </is>
      </c>
      <c r="AL342" t="inlineStr">
        <is>
          <t>visite</t>
        </is>
      </c>
      <c r="AM342" t="inlineStr">
        <is>
          <t>1</t>
        </is>
      </c>
      <c r="AN342" t="inlineStr">
        <is>
          <t>visite</t>
        </is>
      </c>
      <c r="AO342" t="inlineStr">
        <is>
          <t>1</t>
        </is>
      </c>
      <c r="AP342" t="inlineStr">
        <is>
          <t>0</t>
        </is>
      </c>
      <c r="AQ342" t="inlineStr">
        <is>
          <t>---</t>
        </is>
      </c>
      <c r="AR342" t="inlineStr">
        <is>
          <t>---</t>
        </is>
      </c>
      <c r="AS342" t="inlineStr">
        <is>
          <t>---</t>
        </is>
      </c>
      <c r="AT342" t="inlineStr"/>
      <c r="AU342" t="inlineStr">
        <is>
          <t>---</t>
        </is>
      </c>
      <c r="AV342" t="inlineStr">
        <is>
          <t>---</t>
        </is>
      </c>
      <c r="AW342" t="inlineStr">
        <is>
          <t>---</t>
        </is>
      </c>
      <c r="AX342" t="inlineStr">
        <is>
          <t>---</t>
        </is>
      </c>
      <c r="AY342" t="inlineStr">
        <is>
          <t>---</t>
        </is>
      </c>
      <c r="AZ342" t="inlineStr">
        <is>
          <t>---</t>
        </is>
      </c>
      <c r="BA342" t="inlineStr">
        <is>
          <t>04b63b4d09b5f758ab1bb4b49b51e9d0</t>
        </is>
      </c>
      <c r="BB342" t="inlineStr">
        <is>
          <t>http://openrosa.org/formdesigner/0B48E039-1E80-49A7-AC24-732B6E788E39</t>
        </is>
      </c>
      <c r="BC342" t="inlineStr">
        <is>
          <t>Ration et autres visites</t>
        </is>
      </c>
      <c r="BD342" t="inlineStr">
        <is>
          <t>CommCare Android, version "2.54.1"(467561). App v15929. CommCare Version 2.54.1. Build 467561, built on: 2024-10-25</t>
        </is>
      </c>
      <c r="BE342" t="inlineStr">
        <is>
          <t>commcare_f379e98d-deb2-406c-bb23-c551c5606f69</t>
        </is>
      </c>
      <c r="BF342" t="inlineStr"/>
      <c r="BG342" t="inlineStr">
        <is>
          <t>f13d8149fc6d39ebe86af18272310ff9</t>
        </is>
      </c>
      <c r="BH342" t="inlineStr">
        <is>
          <t>30258f4a77704b55a9a2714350441cbb</t>
        </is>
      </c>
      <c r="BI342" t="inlineStr">
        <is>
          <t>15246</t>
        </is>
      </c>
      <c r="BJ342" t="inlineStr">
        <is>
          <t>XFormInstance</t>
        </is>
      </c>
      <c r="BK342" t="inlineStr">
        <is>
          <t>d102c81ed9f711efb8b1f7a39a18eb0c</t>
        </is>
      </c>
      <c r="BL342" t="b">
        <v>0</v>
      </c>
      <c r="BM342" t="inlineStr">
        <is>
          <t>---</t>
        </is>
      </c>
      <c r="BN342" t="inlineStr">
        <is>
          <t>200.113.214.148</t>
        </is>
      </c>
      <c r="BO342" t="inlineStr">
        <is>
          <t>Danica Bonhomme</t>
        </is>
      </c>
    </row>
    <row r="343">
      <c r="A343" t="inlineStr">
        <is>
          <t>341</t>
        </is>
      </c>
      <c r="B343" t="inlineStr">
        <is>
          <t>7ba7008e-af05-427e-b00b-823b51dee056</t>
        </is>
      </c>
      <c r="C343" t="inlineStr">
        <is>
          <t>2025-01-14</t>
        </is>
      </c>
      <c r="D343" t="inlineStr">
        <is>
          <t>4</t>
        </is>
      </c>
      <c r="E343" t="inlineStr">
        <is>
          <t>vs</t>
        </is>
      </c>
      <c r="F343" t="inlineStr">
        <is>
          <t>1</t>
        </is>
      </c>
      <c r="G343" t="inlineStr">
        <is>
          <t>pour vs</t>
        </is>
      </c>
      <c r="H343" t="inlineStr">
        <is>
          <t>1</t>
        </is>
      </c>
      <c r="I343" t="inlineStr">
        <is>
          <t>0</t>
        </is>
      </c>
      <c r="J343" t="inlineStr">
        <is>
          <t>---</t>
        </is>
      </c>
      <c r="K343" t="inlineStr">
        <is>
          <t>---</t>
        </is>
      </c>
      <c r="L343" t="inlineStr">
        <is>
          <t>---</t>
        </is>
      </c>
      <c r="M343" t="inlineStr">
        <is>
          <t>---</t>
        </is>
      </c>
      <c r="N343" t="inlineStr">
        <is>
          <t>---</t>
        </is>
      </c>
      <c r="O343" t="inlineStr">
        <is>
          <t>---</t>
        </is>
      </c>
      <c r="P343" t="inlineStr">
        <is>
          <t>---</t>
        </is>
      </c>
      <c r="Q343" t="inlineStr">
        <is>
          <t>---</t>
        </is>
      </c>
      <c r="R343" t="inlineStr">
        <is>
          <t>---</t>
        </is>
      </c>
      <c r="S343" t="inlineStr">
        <is>
          <t>---</t>
        </is>
      </c>
      <c r="T343" t="inlineStr">
        <is>
          <t>---</t>
        </is>
      </c>
      <c r="U343" t="inlineStr">
        <is>
          <t>---</t>
        </is>
      </c>
      <c r="V343" t="inlineStr">
        <is>
          <t>---</t>
        </is>
      </c>
      <c r="W343" t="inlineStr"/>
      <c r="X343" t="inlineStr">
        <is>
          <t>PAP/OMFP/ST04137</t>
        </is>
      </c>
      <c r="Y343" t="inlineStr">
        <is>
          <t>PAP/OMFP/ST04137</t>
        </is>
      </c>
      <c r="Z343" t="inlineStr">
        <is>
          <t>2025-01-24 13:44:22</t>
        </is>
      </c>
      <c r="AA343" t="inlineStr">
        <is>
          <t>2025-01-24 13:43:54</t>
        </is>
      </c>
      <c r="AB343" t="inlineStr">
        <is>
          <t>2higgie</t>
        </is>
      </c>
      <c r="AC343" t="inlineStr">
        <is>
          <t>2025-01-24 23:34:31</t>
        </is>
      </c>
      <c r="AD343" s="1" t="inlineStr">
        <is>
          <t>https://www.commcarehq.org/a/caris-test/reports/form_data/7ba7008e-af05-427e-b00b-823b51dee056/</t>
        </is>
      </c>
      <c r="AE343" t="inlineStr">
        <is>
          <t>---</t>
        </is>
      </c>
      <c r="AF343" t="inlineStr">
        <is>
          <t>3c5a623af057e23a32ae4000_187755</t>
        </is>
      </c>
      <c r="AG343" t="inlineStr">
        <is>
          <t>---</t>
        </is>
      </c>
      <c r="AH343" t="inlineStr">
        <is>
          <t>2025-01-24 13:44:22</t>
        </is>
      </c>
      <c r="AI343" t="inlineStr">
        <is>
          <t>04b63b4d09b5f758ab1bb4b49b51e9d0</t>
        </is>
      </c>
      <c r="AJ343" t="inlineStr">
        <is>
          <t>2025-01-14</t>
        </is>
      </c>
      <c r="AK343" t="inlineStr">
        <is>
          <t>4</t>
        </is>
      </c>
      <c r="AL343" t="inlineStr">
        <is>
          <t>vs</t>
        </is>
      </c>
      <c r="AM343" t="inlineStr">
        <is>
          <t>1</t>
        </is>
      </c>
      <c r="AN343" t="inlineStr">
        <is>
          <t>pour vs</t>
        </is>
      </c>
      <c r="AO343" t="inlineStr">
        <is>
          <t>1</t>
        </is>
      </c>
      <c r="AP343" t="inlineStr">
        <is>
          <t>0</t>
        </is>
      </c>
      <c r="AQ343" t="inlineStr">
        <is>
          <t>---</t>
        </is>
      </c>
      <c r="AR343" t="inlineStr">
        <is>
          <t>---</t>
        </is>
      </c>
      <c r="AS343" t="inlineStr">
        <is>
          <t>---</t>
        </is>
      </c>
      <c r="AT343" t="inlineStr"/>
      <c r="AU343" t="inlineStr">
        <is>
          <t>---</t>
        </is>
      </c>
      <c r="AV343" t="inlineStr">
        <is>
          <t>---</t>
        </is>
      </c>
      <c r="AW343" t="inlineStr">
        <is>
          <t>---</t>
        </is>
      </c>
      <c r="AX343" t="inlineStr">
        <is>
          <t>---</t>
        </is>
      </c>
      <c r="AY343" t="inlineStr">
        <is>
          <t>---</t>
        </is>
      </c>
      <c r="AZ343" t="inlineStr">
        <is>
          <t>---</t>
        </is>
      </c>
      <c r="BA343" t="inlineStr">
        <is>
          <t>04b63b4d09b5f758ab1bb4b49b51e9d0</t>
        </is>
      </c>
      <c r="BB343" t="inlineStr">
        <is>
          <t>http://openrosa.org/formdesigner/0B48E039-1E80-49A7-AC24-732B6E788E39</t>
        </is>
      </c>
      <c r="BC343" t="inlineStr">
        <is>
          <t>Ration et autres visites</t>
        </is>
      </c>
      <c r="BD343" t="inlineStr">
        <is>
          <t>CommCare Android, version "2.54.1"(467561). App v15929. CommCare Version 2.54.1. Build 467561, built on: 2024-10-25</t>
        </is>
      </c>
      <c r="BE343" t="inlineStr">
        <is>
          <t>commcare_f379e98d-deb2-406c-bb23-c551c5606f69</t>
        </is>
      </c>
      <c r="BF343" t="inlineStr"/>
      <c r="BG343" t="inlineStr">
        <is>
          <t>f13d8149fc6d39ebe86af18272310ff9</t>
        </is>
      </c>
      <c r="BH343" t="inlineStr">
        <is>
          <t>30258f4a77704b55a9a2714350441cbb</t>
        </is>
      </c>
      <c r="BI343" t="inlineStr">
        <is>
          <t>15246</t>
        </is>
      </c>
      <c r="BJ343" t="inlineStr">
        <is>
          <t>XFormInstance</t>
        </is>
      </c>
      <c r="BK343" t="inlineStr">
        <is>
          <t>d102c81ed9f711efb8b1f7a39a18eb0c</t>
        </is>
      </c>
      <c r="BL343" t="b">
        <v>0</v>
      </c>
      <c r="BM343" t="inlineStr">
        <is>
          <t>---</t>
        </is>
      </c>
      <c r="BN343" t="inlineStr">
        <is>
          <t>200.113.214.148</t>
        </is>
      </c>
      <c r="BO343" t="inlineStr">
        <is>
          <t>Chery Fernando</t>
        </is>
      </c>
    </row>
    <row r="344">
      <c r="A344" t="inlineStr">
        <is>
          <t>342</t>
        </is>
      </c>
      <c r="B344" t="inlineStr">
        <is>
          <t>1cce90c9-f593-4514-8236-f9fcf95fed96</t>
        </is>
      </c>
      <c r="C344" t="inlineStr">
        <is>
          <t>2025-01-15</t>
        </is>
      </c>
      <c r="D344" t="inlineStr">
        <is>
          <t>3</t>
        </is>
      </c>
      <c r="E344" t="inlineStr">
        <is>
          <t>---</t>
        </is>
      </c>
      <c r="F344" t="inlineStr">
        <is>
          <t>1</t>
        </is>
      </c>
      <c r="G344" t="inlineStr">
        <is>
          <t>---</t>
        </is>
      </c>
      <c r="H344" t="inlineStr">
        <is>
          <t>1</t>
        </is>
      </c>
      <c r="I344" t="inlineStr">
        <is>
          <t>0</t>
        </is>
      </c>
      <c r="J344" t="inlineStr">
        <is>
          <t>---</t>
        </is>
      </c>
      <c r="K344" t="inlineStr">
        <is>
          <t>---</t>
        </is>
      </c>
      <c r="L344" t="inlineStr">
        <is>
          <t>---</t>
        </is>
      </c>
      <c r="M344" t="inlineStr">
        <is>
          <t>---</t>
        </is>
      </c>
      <c r="N344" t="inlineStr">
        <is>
          <t>---</t>
        </is>
      </c>
      <c r="O344" t="inlineStr">
        <is>
          <t>---</t>
        </is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inlineStr"/>
      <c r="X344" t="inlineStr">
        <is>
          <t>PAP/OMFP/ST03603</t>
        </is>
      </c>
      <c r="Y344" t="inlineStr">
        <is>
          <t>PAP/OMFP/ST03603</t>
        </is>
      </c>
      <c r="Z344" t="inlineStr">
        <is>
          <t>2025-01-24 13:46:44</t>
        </is>
      </c>
      <c r="AA344" t="inlineStr">
        <is>
          <t>2025-01-24 13:46:17</t>
        </is>
      </c>
      <c r="AB344" t="inlineStr">
        <is>
          <t>2higgie</t>
        </is>
      </c>
      <c r="AC344" t="inlineStr">
        <is>
          <t>2025-01-24 23:34:32</t>
        </is>
      </c>
      <c r="AD344" s="1" t="inlineStr">
        <is>
          <t>https://www.commcarehq.org/a/caris-test/reports/form_data/1cce90c9-f593-4514-8236-f9fcf95fed96/</t>
        </is>
      </c>
      <c r="AE344" t="inlineStr">
        <is>
          <t>---</t>
        </is>
      </c>
      <c r="AF344" t="inlineStr">
        <is>
          <t>3c5a623af057e23a32ae4000_16861</t>
        </is>
      </c>
      <c r="AG344" t="inlineStr">
        <is>
          <t>OK</t>
        </is>
      </c>
      <c r="AH344" t="inlineStr">
        <is>
          <t>2025-01-24 13:46:44</t>
        </is>
      </c>
      <c r="AI344" t="inlineStr">
        <is>
          <t>04b63b4d09b5f758ab1bb4b49b51e9d0</t>
        </is>
      </c>
      <c r="AJ344" t="inlineStr">
        <is>
          <t>2025-01-15</t>
        </is>
      </c>
      <c r="AK344" t="inlineStr">
        <is>
          <t>3</t>
        </is>
      </c>
      <c r="AL344" t="inlineStr">
        <is>
          <t>---</t>
        </is>
      </c>
      <c r="AM344" t="inlineStr">
        <is>
          <t>1</t>
        </is>
      </c>
      <c r="AN344" t="inlineStr">
        <is>
          <t>---</t>
        </is>
      </c>
      <c r="AO344" t="inlineStr">
        <is>
          <t>1</t>
        </is>
      </c>
      <c r="AP344" t="inlineStr">
        <is>
          <t>0</t>
        </is>
      </c>
      <c r="AQ344" t="inlineStr">
        <is>
          <t>---</t>
        </is>
      </c>
      <c r="AR344" t="inlineStr">
        <is>
          <t>---</t>
        </is>
      </c>
      <c r="AS344" t="inlineStr">
        <is>
          <t>---</t>
        </is>
      </c>
      <c r="AT344" t="inlineStr"/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inlineStr">
        <is>
          <t>---</t>
        </is>
      </c>
      <c r="BA344" t="inlineStr">
        <is>
          <t>04b63b4d09b5f758ab1bb4b49b51e9d0</t>
        </is>
      </c>
      <c r="BB344" t="inlineStr">
        <is>
          <t>http://openrosa.org/formdesigner/0B48E039-1E80-49A7-AC24-732B6E788E39</t>
        </is>
      </c>
      <c r="BC344" t="inlineStr">
        <is>
          <t>Ration et autres visites</t>
        </is>
      </c>
      <c r="BD344" t="inlineStr">
        <is>
          <t>CommCare Android, version "2.54.1"(467561). App v15929. CommCare Version 2.54.1. Build 467561, built on: 2024-10-25</t>
        </is>
      </c>
      <c r="BE344" t="inlineStr">
        <is>
          <t>commcare_f379e98d-deb2-406c-bb23-c551c5606f69</t>
        </is>
      </c>
      <c r="BF344" t="inlineStr"/>
      <c r="BG344" t="inlineStr">
        <is>
          <t>f13d8149fc6d39ebe86af18272310ff9</t>
        </is>
      </c>
      <c r="BH344" t="inlineStr">
        <is>
          <t>30258f4a77704b55a9a2714350441cbb</t>
        </is>
      </c>
      <c r="BI344" t="inlineStr">
        <is>
          <t>15246</t>
        </is>
      </c>
      <c r="BJ344" t="inlineStr">
        <is>
          <t>XFormInstance</t>
        </is>
      </c>
      <c r="BK344" t="inlineStr">
        <is>
          <t>d102c81ed9f711efb8b1f7a39a18eb0c</t>
        </is>
      </c>
      <c r="BL344" t="b">
        <v>0</v>
      </c>
      <c r="BM344" t="inlineStr">
        <is>
          <t>---</t>
        </is>
      </c>
      <c r="BN344" t="inlineStr">
        <is>
          <t>200.113.214.148</t>
        </is>
      </c>
      <c r="BO344" t="inlineStr">
        <is>
          <t>Vayan Leila Gaelle</t>
        </is>
      </c>
    </row>
    <row r="345">
      <c r="A345" t="inlineStr">
        <is>
          <t>343</t>
        </is>
      </c>
      <c r="B345" t="inlineStr">
        <is>
          <t>30e5e84b-ed2f-4fe6-9537-39c3e6379dcf</t>
        </is>
      </c>
      <c r="C345" t="inlineStr">
        <is>
          <t>2025-01-15</t>
        </is>
      </c>
      <c r="D345" t="inlineStr">
        <is>
          <t>3</t>
        </is>
      </c>
      <c r="E345" t="inlineStr">
        <is>
          <t>---</t>
        </is>
      </c>
      <c r="F345" t="inlineStr">
        <is>
          <t>1</t>
        </is>
      </c>
      <c r="G345" t="inlineStr">
        <is>
          <t>---</t>
        </is>
      </c>
      <c r="H345" t="inlineStr">
        <is>
          <t>1</t>
        </is>
      </c>
      <c r="I345" t="inlineStr">
        <is>
          <t>0</t>
        </is>
      </c>
      <c r="J345" t="inlineStr">
        <is>
          <t>---</t>
        </is>
      </c>
      <c r="K345" t="inlineStr">
        <is>
          <t>---</t>
        </is>
      </c>
      <c r="L345" t="inlineStr">
        <is>
          <t>---</t>
        </is>
      </c>
      <c r="M345" t="inlineStr">
        <is>
          <t>---</t>
        </is>
      </c>
      <c r="N345" t="inlineStr">
        <is>
          <t>---</t>
        </is>
      </c>
      <c r="O345" t="inlineStr">
        <is>
          <t>---</t>
        </is>
      </c>
      <c r="P345" t="inlineStr">
        <is>
          <t>---</t>
        </is>
      </c>
      <c r="Q345" t="inlineStr">
        <is>
          <t>---</t>
        </is>
      </c>
      <c r="R345" t="inlineStr">
        <is>
          <t>---</t>
        </is>
      </c>
      <c r="S345" t="inlineStr">
        <is>
          <t>---</t>
        </is>
      </c>
      <c r="T345" t="inlineStr">
        <is>
          <t>---</t>
        </is>
      </c>
      <c r="U345" t="inlineStr">
        <is>
          <t>---</t>
        </is>
      </c>
      <c r="V345" t="inlineStr">
        <is>
          <t>---</t>
        </is>
      </c>
      <c r="W345" t="inlineStr"/>
      <c r="X345" t="inlineStr">
        <is>
          <t>PAP/OMFP/ST05352</t>
        </is>
      </c>
      <c r="Y345" t="inlineStr">
        <is>
          <t>PAP/OMFP/ST05352</t>
        </is>
      </c>
      <c r="Z345" t="inlineStr">
        <is>
          <t>2025-01-24 13:47:33</t>
        </is>
      </c>
      <c r="AA345" t="inlineStr">
        <is>
          <t>2025-01-24 13:47:05</t>
        </is>
      </c>
      <c r="AB345" t="inlineStr">
        <is>
          <t>2higgie</t>
        </is>
      </c>
      <c r="AC345" t="inlineStr">
        <is>
          <t>2025-01-24 23:34:51</t>
        </is>
      </c>
      <c r="AD345" s="1" t="inlineStr">
        <is>
          <t>https://www.commcarehq.org/a/caris-test/reports/form_data/30e5e84b-ed2f-4fe6-9537-39c3e6379dcf/</t>
        </is>
      </c>
      <c r="AE345" t="inlineStr">
        <is>
          <t>---</t>
        </is>
      </c>
      <c r="AF345" t="inlineStr">
        <is>
          <t>3c5a623af057e23a32ae4000_163450</t>
        </is>
      </c>
      <c r="AG345" t="inlineStr">
        <is>
          <t>OK</t>
        </is>
      </c>
      <c r="AH345" t="inlineStr">
        <is>
          <t>2025-01-24 13:47:33</t>
        </is>
      </c>
      <c r="AI345" t="inlineStr">
        <is>
          <t>04b63b4d09b5f758ab1bb4b49b51e9d0</t>
        </is>
      </c>
      <c r="AJ345" t="inlineStr">
        <is>
          <t>2025-01-15</t>
        </is>
      </c>
      <c r="AK345" t="inlineStr">
        <is>
          <t>3</t>
        </is>
      </c>
      <c r="AL345" t="inlineStr">
        <is>
          <t>---</t>
        </is>
      </c>
      <c r="AM345" t="inlineStr">
        <is>
          <t>1</t>
        </is>
      </c>
      <c r="AN345" t="inlineStr">
        <is>
          <t>---</t>
        </is>
      </c>
      <c r="AO345" t="inlineStr">
        <is>
          <t>1</t>
        </is>
      </c>
      <c r="AP345" t="inlineStr">
        <is>
          <t>0</t>
        </is>
      </c>
      <c r="AQ345" t="inlineStr">
        <is>
          <t>---</t>
        </is>
      </c>
      <c r="AR345" t="inlineStr">
        <is>
          <t>---</t>
        </is>
      </c>
      <c r="AS345" t="inlineStr">
        <is>
          <t>---</t>
        </is>
      </c>
      <c r="AT345" t="inlineStr"/>
      <c r="AU345" t="inlineStr">
        <is>
          <t>---</t>
        </is>
      </c>
      <c r="AV345" t="inlineStr">
        <is>
          <t>---</t>
        </is>
      </c>
      <c r="AW345" t="inlineStr">
        <is>
          <t>---</t>
        </is>
      </c>
      <c r="AX345" t="inlineStr">
        <is>
          <t>---</t>
        </is>
      </c>
      <c r="AY345" t="inlineStr">
        <is>
          <t>---</t>
        </is>
      </c>
      <c r="AZ345" t="inlineStr">
        <is>
          <t>---</t>
        </is>
      </c>
      <c r="BA345" t="inlineStr">
        <is>
          <t>04b63b4d09b5f758ab1bb4b49b51e9d0</t>
        </is>
      </c>
      <c r="BB345" t="inlineStr">
        <is>
          <t>http://openrosa.org/formdesigner/0B48E039-1E80-49A7-AC24-732B6E788E39</t>
        </is>
      </c>
      <c r="BC345" t="inlineStr">
        <is>
          <t>Ration et autres visites</t>
        </is>
      </c>
      <c r="BD345" t="inlineStr">
        <is>
          <t>CommCare Android, version "2.54.1"(467561). App v15929. CommCare Version 2.54.1. Build 467561, built on: 2024-10-25</t>
        </is>
      </c>
      <c r="BE345" t="inlineStr">
        <is>
          <t>commcare_f379e98d-deb2-406c-bb23-c551c5606f69</t>
        </is>
      </c>
      <c r="BF345" t="inlineStr"/>
      <c r="BG345" t="inlineStr">
        <is>
          <t>f13d8149fc6d39ebe86af18272310ff9</t>
        </is>
      </c>
      <c r="BH345" t="inlineStr">
        <is>
          <t>30258f4a77704b55a9a2714350441cbb</t>
        </is>
      </c>
      <c r="BI345" t="inlineStr">
        <is>
          <t>15246</t>
        </is>
      </c>
      <c r="BJ345" t="inlineStr">
        <is>
          <t>XFormInstance</t>
        </is>
      </c>
      <c r="BK345" t="inlineStr">
        <is>
          <t>d102c81ed9f711efb8b1f7a39a18eb0c</t>
        </is>
      </c>
      <c r="BL345" t="b">
        <v>0</v>
      </c>
      <c r="BM345" t="inlineStr">
        <is>
          <t>---</t>
        </is>
      </c>
      <c r="BN345" t="inlineStr">
        <is>
          <t>200.113.214.148</t>
        </is>
      </c>
      <c r="BO345" t="inlineStr">
        <is>
          <t>Jessica Lubin</t>
        </is>
      </c>
    </row>
    <row r="346">
      <c r="A346" t="inlineStr">
        <is>
          <t>344</t>
        </is>
      </c>
      <c r="B346" t="inlineStr">
        <is>
          <t>4c90d4bf-f75a-49b8-b305-a2c2fb88021c</t>
        </is>
      </c>
      <c r="C346" t="inlineStr">
        <is>
          <t>2025-01-17</t>
        </is>
      </c>
      <c r="D346" t="inlineStr">
        <is>
          <t>3</t>
        </is>
      </c>
      <c r="E346" t="inlineStr">
        <is>
          <t>---</t>
        </is>
      </c>
      <c r="F346" t="inlineStr">
        <is>
          <t>1</t>
        </is>
      </c>
      <c r="G346" t="inlineStr">
        <is>
          <t>---</t>
        </is>
      </c>
      <c r="H346" t="inlineStr">
        <is>
          <t>0</t>
        </is>
      </c>
      <c r="I346" t="inlineStr">
        <is>
          <t>0</t>
        </is>
      </c>
      <c r="J346" t="inlineStr">
        <is>
          <t>---</t>
        </is>
      </c>
      <c r="K346" t="inlineStr">
        <is>
          <t>---</t>
        </is>
      </c>
      <c r="L346" t="inlineStr">
        <is>
          <t>---</t>
        </is>
      </c>
      <c r="M346" t="inlineStr">
        <is>
          <t>---</t>
        </is>
      </c>
      <c r="N346" t="inlineStr">
        <is>
          <t>---</t>
        </is>
      </c>
      <c r="O346" t="inlineStr">
        <is>
          <t>---</t>
        </is>
      </c>
      <c r="P346" t="inlineStr">
        <is>
          <t>---</t>
        </is>
      </c>
      <c r="Q346" t="inlineStr">
        <is>
          <t>---</t>
        </is>
      </c>
      <c r="R346" t="inlineStr">
        <is>
          <t>---</t>
        </is>
      </c>
      <c r="S346" t="inlineStr">
        <is>
          <t>---</t>
        </is>
      </c>
      <c r="T346" t="inlineStr">
        <is>
          <t>---</t>
        </is>
      </c>
      <c r="U346" t="inlineStr">
        <is>
          <t>---</t>
        </is>
      </c>
      <c r="V346" t="inlineStr">
        <is>
          <t>---</t>
        </is>
      </c>
      <c r="W346" t="inlineStr"/>
      <c r="X346" t="inlineStr">
        <is>
          <t>PAP/OMFP/ST05629</t>
        </is>
      </c>
      <c r="Y346" t="inlineStr">
        <is>
          <t>PAP/OMFP/ST05629</t>
        </is>
      </c>
      <c r="Z346" t="inlineStr">
        <is>
          <t>2025-01-24 13:54:55</t>
        </is>
      </c>
      <c r="AA346" t="inlineStr">
        <is>
          <t>2025-01-24 13:53:33</t>
        </is>
      </c>
      <c r="AB346" t="inlineStr">
        <is>
          <t>2higgie</t>
        </is>
      </c>
      <c r="AC346" t="inlineStr">
        <is>
          <t>2025-01-24 23:34:59</t>
        </is>
      </c>
      <c r="AD346" s="1" t="inlineStr">
        <is>
          <t>https://www.commcarehq.org/a/caris-test/reports/form_data/4c90d4bf-f75a-49b8-b305-a2c2fb88021c/</t>
        </is>
      </c>
      <c r="AE346" t="inlineStr">
        <is>
          <t>---</t>
        </is>
      </c>
      <c r="AF346" t="inlineStr">
        <is>
          <t>3c5a623af057e23a32ae4000_173713</t>
        </is>
      </c>
      <c r="AG346" t="inlineStr">
        <is>
          <t>OK</t>
        </is>
      </c>
      <c r="AH346" t="inlineStr">
        <is>
          <t>2025-01-24 13:54:55</t>
        </is>
      </c>
      <c r="AI346" t="inlineStr">
        <is>
          <t>04b63b4d09b5f758ab1bb4b49b51e9d0</t>
        </is>
      </c>
      <c r="AJ346" t="inlineStr">
        <is>
          <t>2025-01-17</t>
        </is>
      </c>
      <c r="AK346" t="inlineStr">
        <is>
          <t>3</t>
        </is>
      </c>
      <c r="AL346" t="inlineStr">
        <is>
          <t>---</t>
        </is>
      </c>
      <c r="AM346" t="inlineStr">
        <is>
          <t>1</t>
        </is>
      </c>
      <c r="AN346" t="inlineStr">
        <is>
          <t>---</t>
        </is>
      </c>
      <c r="AO346" t="inlineStr">
        <is>
          <t>0</t>
        </is>
      </c>
      <c r="AP346" t="inlineStr">
        <is>
          <t>0</t>
        </is>
      </c>
      <c r="AQ346" t="inlineStr">
        <is>
          <t>---</t>
        </is>
      </c>
      <c r="AR346" t="inlineStr">
        <is>
          <t>---</t>
        </is>
      </c>
      <c r="AS346" t="inlineStr">
        <is>
          <t>---</t>
        </is>
      </c>
      <c r="AT346" t="inlineStr"/>
      <c r="AU346" t="inlineStr">
        <is>
          <t>---</t>
        </is>
      </c>
      <c r="AV346" t="inlineStr">
        <is>
          <t>---</t>
        </is>
      </c>
      <c r="AW346" t="inlineStr">
        <is>
          <t>---</t>
        </is>
      </c>
      <c r="AX346" t="inlineStr">
        <is>
          <t>---</t>
        </is>
      </c>
      <c r="AY346" t="inlineStr">
        <is>
          <t>---</t>
        </is>
      </c>
      <c r="AZ346" t="inlineStr">
        <is>
          <t>---</t>
        </is>
      </c>
      <c r="BA346" t="inlineStr">
        <is>
          <t>04b63b4d09b5f758ab1bb4b49b51e9d0</t>
        </is>
      </c>
      <c r="BB346" t="inlineStr">
        <is>
          <t>http://openrosa.org/formdesigner/0B48E039-1E80-49A7-AC24-732B6E788E39</t>
        </is>
      </c>
      <c r="BC346" t="inlineStr">
        <is>
          <t>Ration et autres visites</t>
        </is>
      </c>
      <c r="BD346" t="inlineStr">
        <is>
          <t>CommCare Android, version "2.54.1"(467561). App v15929. CommCare Version 2.54.1. Build 467561, built on: 2024-10-25</t>
        </is>
      </c>
      <c r="BE346" t="inlineStr">
        <is>
          <t>commcare_f379e98d-deb2-406c-bb23-c551c5606f69</t>
        </is>
      </c>
      <c r="BF346" t="inlineStr"/>
      <c r="BG346" t="inlineStr">
        <is>
          <t>f13d8149fc6d39ebe86af18272310ff9</t>
        </is>
      </c>
      <c r="BH346" t="inlineStr">
        <is>
          <t>30258f4a77704b55a9a2714350441cbb</t>
        </is>
      </c>
      <c r="BI346" t="inlineStr">
        <is>
          <t>15246</t>
        </is>
      </c>
      <c r="BJ346" t="inlineStr">
        <is>
          <t>XFormInstance</t>
        </is>
      </c>
      <c r="BK346" t="inlineStr">
        <is>
          <t>d102c81ed9f711efb8b1f7a39a18eb0c</t>
        </is>
      </c>
      <c r="BL346" t="b">
        <v>0</v>
      </c>
      <c r="BM346" t="inlineStr">
        <is>
          <t>---</t>
        </is>
      </c>
      <c r="BN346" t="inlineStr">
        <is>
          <t>200.113.214.148</t>
        </is>
      </c>
      <c r="BO346" t="inlineStr">
        <is>
          <t>Anna Malinda Fanor</t>
        </is>
      </c>
    </row>
    <row r="347">
      <c r="A347" t="inlineStr">
        <is>
          <t>345</t>
        </is>
      </c>
      <c r="B347" t="inlineStr">
        <is>
          <t>13f67ed3-4fba-4e2c-9747-a5505c03a95a</t>
        </is>
      </c>
      <c r="C347" t="inlineStr">
        <is>
          <t>2025-01-17</t>
        </is>
      </c>
      <c r="D347" t="inlineStr">
        <is>
          <t>4</t>
        </is>
      </c>
      <c r="E347" t="inlineStr">
        <is>
          <t>vs dom</t>
        </is>
      </c>
      <c r="F347" t="inlineStr">
        <is>
          <t>1</t>
        </is>
      </c>
      <c r="G347" t="inlineStr">
        <is>
          <t>vs</t>
        </is>
      </c>
      <c r="H347" t="inlineStr">
        <is>
          <t>1</t>
        </is>
      </c>
      <c r="I347" t="inlineStr">
        <is>
          <t>0</t>
        </is>
      </c>
      <c r="J347" t="inlineStr">
        <is>
          <t>---</t>
        </is>
      </c>
      <c r="K347" t="inlineStr">
        <is>
          <t>---</t>
        </is>
      </c>
      <c r="L347" t="inlineStr">
        <is>
          <t>---</t>
        </is>
      </c>
      <c r="M347" t="inlineStr">
        <is>
          <t>---</t>
        </is>
      </c>
      <c r="N347" t="inlineStr">
        <is>
          <t>---</t>
        </is>
      </c>
      <c r="O347" t="inlineStr">
        <is>
          <t>---</t>
        </is>
      </c>
      <c r="P347" t="inlineStr">
        <is>
          <t>---</t>
        </is>
      </c>
      <c r="Q347" t="inlineStr">
        <is>
          <t>---</t>
        </is>
      </c>
      <c r="R347" t="inlineStr">
        <is>
          <t>---</t>
        </is>
      </c>
      <c r="S347" t="inlineStr">
        <is>
          <t>---</t>
        </is>
      </c>
      <c r="T347" t="inlineStr">
        <is>
          <t>---</t>
        </is>
      </c>
      <c r="U347" t="inlineStr">
        <is>
          <t>---</t>
        </is>
      </c>
      <c r="V347" t="inlineStr">
        <is>
          <t>---</t>
        </is>
      </c>
      <c r="W347" t="inlineStr"/>
      <c r="X347" t="inlineStr">
        <is>
          <t>PAP/OMFP/ST05734</t>
        </is>
      </c>
      <c r="Y347" t="inlineStr">
        <is>
          <t>PAP/OMFP/ST05734</t>
        </is>
      </c>
      <c r="Z347" t="inlineStr">
        <is>
          <t>2025-01-24 13:57:24</t>
        </is>
      </c>
      <c r="AA347" t="inlineStr">
        <is>
          <t>2025-01-24 13:56:51</t>
        </is>
      </c>
      <c r="AB347" t="inlineStr">
        <is>
          <t>2higgie</t>
        </is>
      </c>
      <c r="AC347" t="inlineStr">
        <is>
          <t>2025-01-24 23:35:05</t>
        </is>
      </c>
      <c r="AD347" s="1" t="inlineStr">
        <is>
          <t>https://www.commcarehq.org/a/caris-test/reports/form_data/13f67ed3-4fba-4e2c-9747-a5505c03a95a/</t>
        </is>
      </c>
      <c r="AE347" t="inlineStr">
        <is>
          <t>---</t>
        </is>
      </c>
      <c r="AF347" t="inlineStr">
        <is>
          <t>3c5a623af057e23a32ae4000_194868</t>
        </is>
      </c>
      <c r="AG347" t="inlineStr">
        <is>
          <t>---</t>
        </is>
      </c>
      <c r="AH347" t="inlineStr">
        <is>
          <t>2025-01-24 13:57:24</t>
        </is>
      </c>
      <c r="AI347" t="inlineStr">
        <is>
          <t>04b63b4d09b5f758ab1bb4b49b51e9d0</t>
        </is>
      </c>
      <c r="AJ347" t="inlineStr">
        <is>
          <t>2025-01-17</t>
        </is>
      </c>
      <c r="AK347" t="inlineStr">
        <is>
          <t>4</t>
        </is>
      </c>
      <c r="AL347" t="inlineStr">
        <is>
          <t>vs dom</t>
        </is>
      </c>
      <c r="AM347" t="inlineStr">
        <is>
          <t>1</t>
        </is>
      </c>
      <c r="AN347" t="inlineStr">
        <is>
          <t>vs</t>
        </is>
      </c>
      <c r="AO347" t="inlineStr">
        <is>
          <t>1</t>
        </is>
      </c>
      <c r="AP347" t="inlineStr">
        <is>
          <t>0</t>
        </is>
      </c>
      <c r="AQ347" t="inlineStr">
        <is>
          <t>---</t>
        </is>
      </c>
      <c r="AR347" t="inlineStr">
        <is>
          <t>---</t>
        </is>
      </c>
      <c r="AS347" t="inlineStr">
        <is>
          <t>---</t>
        </is>
      </c>
      <c r="AT347" t="inlineStr"/>
      <c r="AU347" t="inlineStr">
        <is>
          <t>---</t>
        </is>
      </c>
      <c r="AV347" t="inlineStr">
        <is>
          <t>---</t>
        </is>
      </c>
      <c r="AW347" t="inlineStr">
        <is>
          <t>---</t>
        </is>
      </c>
      <c r="AX347" t="inlineStr">
        <is>
          <t>---</t>
        </is>
      </c>
      <c r="AY347" t="inlineStr">
        <is>
          <t>---</t>
        </is>
      </c>
      <c r="AZ347" t="inlineStr">
        <is>
          <t>---</t>
        </is>
      </c>
      <c r="BA347" t="inlineStr">
        <is>
          <t>04b63b4d09b5f758ab1bb4b49b51e9d0</t>
        </is>
      </c>
      <c r="BB347" t="inlineStr">
        <is>
          <t>http://openrosa.org/formdesigner/0B48E039-1E80-49A7-AC24-732B6E788E39</t>
        </is>
      </c>
      <c r="BC347" t="inlineStr">
        <is>
          <t>Ration et autres visites</t>
        </is>
      </c>
      <c r="BD347" t="inlineStr">
        <is>
          <t>CommCare Android, version "2.54.1"(467561). App v15929. CommCare Version 2.54.1. Build 467561, built on: 2024-10-25</t>
        </is>
      </c>
      <c r="BE347" t="inlineStr">
        <is>
          <t>commcare_f379e98d-deb2-406c-bb23-c551c5606f69</t>
        </is>
      </c>
      <c r="BF347" t="inlineStr"/>
      <c r="BG347" t="inlineStr">
        <is>
          <t>f13d8149fc6d39ebe86af18272310ff9</t>
        </is>
      </c>
      <c r="BH347" t="inlineStr">
        <is>
          <t>30258f4a77704b55a9a2714350441cbb</t>
        </is>
      </c>
      <c r="BI347" t="inlineStr">
        <is>
          <t>15246</t>
        </is>
      </c>
      <c r="BJ347" t="inlineStr">
        <is>
          <t>XFormInstance</t>
        </is>
      </c>
      <c r="BK347" t="inlineStr">
        <is>
          <t>d102c81ed9f711efb8b1f7a39a18eb0c</t>
        </is>
      </c>
      <c r="BL347" t="b">
        <v>0</v>
      </c>
      <c r="BM347" t="inlineStr">
        <is>
          <t>---</t>
        </is>
      </c>
      <c r="BN347" t="inlineStr">
        <is>
          <t>200.113.214.148</t>
        </is>
      </c>
      <c r="BO347" t="inlineStr">
        <is>
          <t>Bonheur Rose Naika</t>
        </is>
      </c>
    </row>
    <row r="348">
      <c r="A348" t="inlineStr">
        <is>
          <t>346</t>
        </is>
      </c>
      <c r="B348" t="inlineStr">
        <is>
          <t>b3ad28c9-3c59-47f8-9c8e-45e50f894ce2</t>
        </is>
      </c>
      <c r="C348" t="inlineStr">
        <is>
          <t>2025-01-13</t>
        </is>
      </c>
      <c r="D348" t="inlineStr">
        <is>
          <t>4</t>
        </is>
      </c>
      <c r="E348" t="inlineStr">
        <is>
          <t>vs dom</t>
        </is>
      </c>
      <c r="F348" t="inlineStr">
        <is>
          <t>1</t>
        </is>
      </c>
      <c r="G348" t="inlineStr">
        <is>
          <t>pour vs dom</t>
        </is>
      </c>
      <c r="H348" t="inlineStr">
        <is>
          <t>1</t>
        </is>
      </c>
      <c r="I348" t="inlineStr">
        <is>
          <t>0</t>
        </is>
      </c>
      <c r="J348" t="inlineStr">
        <is>
          <t>---</t>
        </is>
      </c>
      <c r="K348" t="inlineStr">
        <is>
          <t>---</t>
        </is>
      </c>
      <c r="L348" t="inlineStr">
        <is>
          <t>---</t>
        </is>
      </c>
      <c r="M348" t="inlineStr">
        <is>
          <t>---</t>
        </is>
      </c>
      <c r="N348" t="inlineStr">
        <is>
          <t>---</t>
        </is>
      </c>
      <c r="O348" t="inlineStr">
        <is>
          <t>---</t>
        </is>
      </c>
      <c r="P348" t="inlineStr">
        <is>
          <t>---</t>
        </is>
      </c>
      <c r="Q348" t="inlineStr">
        <is>
          <t>---</t>
        </is>
      </c>
      <c r="R348" t="inlineStr">
        <is>
          <t>---</t>
        </is>
      </c>
      <c r="S348" t="inlineStr">
        <is>
          <t>---</t>
        </is>
      </c>
      <c r="T348" t="inlineStr">
        <is>
          <t>---</t>
        </is>
      </c>
      <c r="U348" t="inlineStr">
        <is>
          <t>---</t>
        </is>
      </c>
      <c r="V348" t="inlineStr">
        <is>
          <t>---</t>
        </is>
      </c>
      <c r="W348" t="inlineStr"/>
      <c r="X348" t="inlineStr">
        <is>
          <t>PAP/OMFP/ST05667</t>
        </is>
      </c>
      <c r="Y348" t="inlineStr">
        <is>
          <t>PAP/OMFP/ST05667</t>
        </is>
      </c>
      <c r="Z348" t="inlineStr">
        <is>
          <t>2025-01-24 14:05:36</t>
        </is>
      </c>
      <c r="AA348" t="inlineStr">
        <is>
          <t>2025-01-24 14:04:19</t>
        </is>
      </c>
      <c r="AB348" t="inlineStr">
        <is>
          <t>2higgie</t>
        </is>
      </c>
      <c r="AC348" t="inlineStr">
        <is>
          <t>2025-01-24 23:35:31</t>
        </is>
      </c>
      <c r="AD348" s="1" t="inlineStr">
        <is>
          <t>https://www.commcarehq.org/a/caris-test/reports/form_data/b3ad28c9-3c59-47f8-9c8e-45e50f894ce2/</t>
        </is>
      </c>
      <c r="AE348" t="inlineStr">
        <is>
          <t>---</t>
        </is>
      </c>
      <c r="AF348" t="inlineStr">
        <is>
          <t>3c5a623af057e23a32ae4000_174681</t>
        </is>
      </c>
      <c r="AG348" t="inlineStr">
        <is>
          <t>---</t>
        </is>
      </c>
      <c r="AH348" t="inlineStr">
        <is>
          <t>2025-01-24 14:05:36</t>
        </is>
      </c>
      <c r="AI348" t="inlineStr">
        <is>
          <t>04b63b4d09b5f758ab1bb4b49b51e9d0</t>
        </is>
      </c>
      <c r="AJ348" t="inlineStr">
        <is>
          <t>2025-01-13</t>
        </is>
      </c>
      <c r="AK348" t="inlineStr">
        <is>
          <t>4</t>
        </is>
      </c>
      <c r="AL348" t="inlineStr">
        <is>
          <t>vs dom</t>
        </is>
      </c>
      <c r="AM348" t="inlineStr">
        <is>
          <t>1</t>
        </is>
      </c>
      <c r="AN348" t="inlineStr">
        <is>
          <t>pour vs dom</t>
        </is>
      </c>
      <c r="AO348" t="inlineStr">
        <is>
          <t>1</t>
        </is>
      </c>
      <c r="AP348" t="inlineStr">
        <is>
          <t>0</t>
        </is>
      </c>
      <c r="AQ348" t="inlineStr">
        <is>
          <t>---</t>
        </is>
      </c>
      <c r="AR348" t="inlineStr">
        <is>
          <t>---</t>
        </is>
      </c>
      <c r="AS348" t="inlineStr">
        <is>
          <t>---</t>
        </is>
      </c>
      <c r="AT348" t="inlineStr"/>
      <c r="AU348" t="inlineStr">
        <is>
          <t>---</t>
        </is>
      </c>
      <c r="AV348" t="inlineStr">
        <is>
          <t>---</t>
        </is>
      </c>
      <c r="AW348" t="inlineStr">
        <is>
          <t>---</t>
        </is>
      </c>
      <c r="AX348" t="inlineStr">
        <is>
          <t>---</t>
        </is>
      </c>
      <c r="AY348" t="inlineStr">
        <is>
          <t>---</t>
        </is>
      </c>
      <c r="AZ348" t="inlineStr">
        <is>
          <t>---</t>
        </is>
      </c>
      <c r="BA348" t="inlineStr">
        <is>
          <t>04b63b4d09b5f758ab1bb4b49b51e9d0</t>
        </is>
      </c>
      <c r="BB348" t="inlineStr">
        <is>
          <t>http://openrosa.org/formdesigner/0B48E039-1E80-49A7-AC24-732B6E788E39</t>
        </is>
      </c>
      <c r="BC348" t="inlineStr">
        <is>
          <t>Ration et autres visites</t>
        </is>
      </c>
      <c r="BD348" t="inlineStr">
        <is>
          <t>CommCare Android, version "2.54.1"(467561). App v15929. CommCare Version 2.54.1. Build 467561, built on: 2024-10-25</t>
        </is>
      </c>
      <c r="BE348" t="inlineStr">
        <is>
          <t>commcare_f379e98d-deb2-406c-bb23-c551c5606f69</t>
        </is>
      </c>
      <c r="BF348" t="inlineStr"/>
      <c r="BG348" t="inlineStr">
        <is>
          <t>f13d8149fc6d39ebe86af18272310ff9</t>
        </is>
      </c>
      <c r="BH348" t="inlineStr">
        <is>
          <t>30258f4a77704b55a9a2714350441cbb</t>
        </is>
      </c>
      <c r="BI348" t="inlineStr">
        <is>
          <t>15246</t>
        </is>
      </c>
      <c r="BJ348" t="inlineStr">
        <is>
          <t>XFormInstance</t>
        </is>
      </c>
      <c r="BK348" t="inlineStr">
        <is>
          <t>d102c81ed9f711efb8b1f7a39a18eb0c</t>
        </is>
      </c>
      <c r="BL348" t="b">
        <v>0</v>
      </c>
      <c r="BM348" t="inlineStr">
        <is>
          <t>---</t>
        </is>
      </c>
      <c r="BN348" t="inlineStr">
        <is>
          <t>200.113.214.148</t>
        </is>
      </c>
      <c r="BO348" t="inlineStr">
        <is>
          <t>Ascheline Jean</t>
        </is>
      </c>
    </row>
    <row r="349">
      <c r="A349" t="inlineStr">
        <is>
          <t>347</t>
        </is>
      </c>
      <c r="B349" t="inlineStr">
        <is>
          <t>575bf8d1-1b83-4b53-bc2a-183beef9d72d</t>
        </is>
      </c>
      <c r="C349" t="inlineStr">
        <is>
          <t>2025-01-16</t>
        </is>
      </c>
      <c r="D349" t="inlineStr">
        <is>
          <t>3</t>
        </is>
      </c>
      <c r="E349" t="inlineStr">
        <is>
          <t>---</t>
        </is>
      </c>
      <c r="F349" t="inlineStr">
        <is>
          <t>0</t>
        </is>
      </c>
      <c r="G349" t="inlineStr">
        <is>
          <t>---</t>
        </is>
      </c>
      <c r="H349" t="inlineStr">
        <is>
          <t>1</t>
        </is>
      </c>
      <c r="I349" t="inlineStr">
        <is>
          <t>1</t>
        </is>
      </c>
      <c r="J349" t="inlineStr">
        <is>
          <t>4</t>
        </is>
      </c>
      <c r="K349" t="inlineStr">
        <is>
          <t>---</t>
        </is>
      </c>
      <c r="L349" t="inlineStr">
        <is>
          <t>---</t>
        </is>
      </c>
      <c r="M349" t="inlineStr">
        <is>
          <t>---</t>
        </is>
      </c>
      <c r="N349" t="inlineStr">
        <is>
          <t>---</t>
        </is>
      </c>
      <c r="O349" t="inlineStr">
        <is>
          <t>---</t>
        </is>
      </c>
      <c r="P349" t="inlineStr">
        <is>
          <t>---</t>
        </is>
      </c>
      <c r="Q349" t="inlineStr">
        <is>
          <t>---</t>
        </is>
      </c>
      <c r="R349" t="inlineStr"/>
      <c r="S349" t="inlineStr"/>
      <c r="T349" t="inlineStr"/>
      <c r="U349" t="inlineStr"/>
      <c r="V349" t="inlineStr"/>
      <c r="W349" t="inlineStr"/>
      <c r="X349" t="inlineStr">
        <is>
          <t>PDP/CMEB/PED00602</t>
        </is>
      </c>
      <c r="Y349" t="inlineStr">
        <is>
          <t>PDP/CMEB/PED00602</t>
        </is>
      </c>
      <c r="Z349" t="inlineStr">
        <is>
          <t>2025-01-16 17:14:48</t>
        </is>
      </c>
      <c r="AA349" t="inlineStr">
        <is>
          <t>2025-01-16 17:14:39</t>
        </is>
      </c>
      <c r="AB349" t="inlineStr">
        <is>
          <t>5guerlande</t>
        </is>
      </c>
      <c r="AC349" t="inlineStr">
        <is>
          <t>2025-01-25 02:24:18</t>
        </is>
      </c>
      <c r="AD349" s="1" t="inlineStr">
        <is>
          <t>https://www.commcarehq.org/a/caris-test/reports/form_data/575bf8d1-1b83-4b53-bc2a-183beef9d72d/</t>
        </is>
      </c>
      <c r="AE349" t="inlineStr">
        <is>
          <t>---</t>
        </is>
      </c>
      <c r="AF349" t="inlineStr">
        <is>
          <t>3c5a623af057e23a32ae4000_31489</t>
        </is>
      </c>
      <c r="AG349" t="inlineStr">
        <is>
          <t>OK</t>
        </is>
      </c>
      <c r="AH349" t="inlineStr">
        <is>
          <t>2025-01-16 17:14:48</t>
        </is>
      </c>
      <c r="AI349" t="inlineStr">
        <is>
          <t>1b52563f66be7b3d0843fa02f8f5a965</t>
        </is>
      </c>
      <c r="AJ349" t="inlineStr">
        <is>
          <t>2025-01-16</t>
        </is>
      </c>
      <c r="AK349" t="inlineStr">
        <is>
          <t>3</t>
        </is>
      </c>
      <c r="AL349" t="inlineStr">
        <is>
          <t>---</t>
        </is>
      </c>
      <c r="AM349" t="inlineStr">
        <is>
          <t>0</t>
        </is>
      </c>
      <c r="AN349" t="inlineStr">
        <is>
          <t>---</t>
        </is>
      </c>
      <c r="AO349" t="inlineStr">
        <is>
          <t>1</t>
        </is>
      </c>
      <c r="AP349" t="inlineStr">
        <is>
          <t>1</t>
        </is>
      </c>
      <c r="AQ349" t="inlineStr"/>
      <c r="AR349" t="inlineStr"/>
      <c r="AS349" t="inlineStr"/>
      <c r="AT349" t="inlineStr"/>
      <c r="AU349" t="inlineStr">
        <is>
          <t>---</t>
        </is>
      </c>
      <c r="AV349" t="inlineStr">
        <is>
          <t>---</t>
        </is>
      </c>
      <c r="AW349" t="inlineStr">
        <is>
          <t>---</t>
        </is>
      </c>
      <c r="AX349" t="inlineStr">
        <is>
          <t>---</t>
        </is>
      </c>
      <c r="AY349" t="inlineStr">
        <is>
          <t>---</t>
        </is>
      </c>
      <c r="AZ349" t="inlineStr">
        <is>
          <t>---</t>
        </is>
      </c>
      <c r="BA349" t="inlineStr">
        <is>
          <t>1b52563f66be7b3d0843fa02f8f5a965</t>
        </is>
      </c>
      <c r="BB349" t="inlineStr">
        <is>
          <t>http://openrosa.org/formdesigner/0B48E039-1E80-49A7-AC24-732B6E788E39</t>
        </is>
      </c>
      <c r="BC349" t="inlineStr">
        <is>
          <t>Ration et autres visites</t>
        </is>
      </c>
      <c r="BD349" t="inlineStr">
        <is>
          <t>CommCare Android, version "2.56"(468027). App v15929. CommCare Version 2.56.0. Build 468027, built on: 2025-01-18</t>
        </is>
      </c>
      <c r="BE349" t="inlineStr">
        <is>
          <t>commcare_8cc0a821-6123-47ba-bfc9-44547f89f64e</t>
        </is>
      </c>
      <c r="BF349" t="inlineStr">
        <is>
          <t>19.9483836 -72.8199752 0.0 1600.0</t>
        </is>
      </c>
      <c r="BG349" t="inlineStr">
        <is>
          <t>f13d8149fc6d39ebe86af18272310ff9</t>
        </is>
      </c>
      <c r="BH349" t="inlineStr">
        <is>
          <t>30258f4a77704b55a9a2714350441cbb</t>
        </is>
      </c>
      <c r="BI349" t="inlineStr">
        <is>
          <t>15246</t>
        </is>
      </c>
      <c r="BJ349" t="inlineStr">
        <is>
          <t>XFormInstance</t>
        </is>
      </c>
      <c r="BK349" t="inlineStr">
        <is>
          <t>ca9c61a9dabf11ef9d30f399dbb46855</t>
        </is>
      </c>
      <c r="BL349" t="b">
        <v>0</v>
      </c>
      <c r="BM349" t="inlineStr">
        <is>
          <t>---</t>
        </is>
      </c>
      <c r="BN349" t="inlineStr">
        <is>
          <t>190.115.153.16</t>
        </is>
      </c>
      <c r="BO349" t="inlineStr">
        <is>
          <t>Djinaica (Djimica) Jean</t>
        </is>
      </c>
    </row>
    <row r="350">
      <c r="A350" t="inlineStr">
        <is>
          <t>348</t>
        </is>
      </c>
      <c r="B350" t="inlineStr">
        <is>
          <t>f246f07b-de09-4f63-9a73-4b64e77457aa</t>
        </is>
      </c>
      <c r="C350" t="inlineStr">
        <is>
          <t>2025-01-16</t>
        </is>
      </c>
      <c r="D350" t="inlineStr">
        <is>
          <t>3</t>
        </is>
      </c>
      <c r="E350" t="inlineStr">
        <is>
          <t>---</t>
        </is>
      </c>
      <c r="F350" t="inlineStr">
        <is>
          <t>0</t>
        </is>
      </c>
      <c r="G350" t="inlineStr">
        <is>
          <t>---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---</t>
        </is>
      </c>
      <c r="L350" t="inlineStr">
        <is>
          <t>---</t>
        </is>
      </c>
      <c r="M350" t="inlineStr">
        <is>
          <t>---</t>
        </is>
      </c>
      <c r="N350" t="inlineStr">
        <is>
          <t>---</t>
        </is>
      </c>
      <c r="O350" t="inlineStr">
        <is>
          <t>---</t>
        </is>
      </c>
      <c r="P350" t="inlineStr">
        <is>
          <t>---</t>
        </is>
      </c>
      <c r="Q350" t="inlineStr">
        <is>
          <t>---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PDP/CMEB/ST03508</t>
        </is>
      </c>
      <c r="Y350" t="inlineStr">
        <is>
          <t>PDP/CMEB/ST03508</t>
        </is>
      </c>
      <c r="Z350" t="inlineStr">
        <is>
          <t>2025-01-16 17:15:19</t>
        </is>
      </c>
      <c r="AA350" t="inlineStr">
        <is>
          <t>2025-01-16 17:15:05</t>
        </is>
      </c>
      <c r="AB350" t="inlineStr">
        <is>
          <t>5guerlande</t>
        </is>
      </c>
      <c r="AC350" t="inlineStr">
        <is>
          <t>2025-01-25 02:24:49</t>
        </is>
      </c>
      <c r="AD350" s="1" t="inlineStr">
        <is>
          <t>https://www.commcarehq.org/a/caris-test/reports/form_data/f246f07b-de09-4f63-9a73-4b64e77457aa/</t>
        </is>
      </c>
      <c r="AE350" t="inlineStr">
        <is>
          <t>---</t>
        </is>
      </c>
      <c r="AF350" t="inlineStr">
        <is>
          <t>3c5a623af057e23a32ae4000_17587</t>
        </is>
      </c>
      <c r="AG350" t="inlineStr">
        <is>
          <t>OK</t>
        </is>
      </c>
      <c r="AH350" t="inlineStr">
        <is>
          <t>2025-01-16 17:15:19</t>
        </is>
      </c>
      <c r="AI350" t="inlineStr">
        <is>
          <t>1b52563f66be7b3d0843fa02f8f5a965</t>
        </is>
      </c>
      <c r="AJ350" t="inlineStr">
        <is>
          <t>2025-01-16</t>
        </is>
      </c>
      <c r="AK350" t="inlineStr">
        <is>
          <t>3</t>
        </is>
      </c>
      <c r="AL350" t="inlineStr">
        <is>
          <t>---</t>
        </is>
      </c>
      <c r="AM350" t="inlineStr">
        <is>
          <t>0</t>
        </is>
      </c>
      <c r="AN350" t="inlineStr">
        <is>
          <t>---</t>
        </is>
      </c>
      <c r="AO350" t="inlineStr">
        <is>
          <t>1</t>
        </is>
      </c>
      <c r="AP350" t="inlineStr">
        <is>
          <t>1</t>
        </is>
      </c>
      <c r="AQ350" t="inlineStr"/>
      <c r="AR350" t="inlineStr"/>
      <c r="AS350" t="inlineStr"/>
      <c r="AT350" t="inlineStr"/>
      <c r="AU350" t="inlineStr">
        <is>
          <t>---</t>
        </is>
      </c>
      <c r="AV350" t="inlineStr">
        <is>
          <t>---</t>
        </is>
      </c>
      <c r="AW350" t="inlineStr">
        <is>
          <t>---</t>
        </is>
      </c>
      <c r="AX350" t="inlineStr">
        <is>
          <t>---</t>
        </is>
      </c>
      <c r="AY350" t="inlineStr">
        <is>
          <t>---</t>
        </is>
      </c>
      <c r="AZ350" t="inlineStr">
        <is>
          <t>---</t>
        </is>
      </c>
      <c r="BA350" t="inlineStr">
        <is>
          <t>1b52563f66be7b3d0843fa02f8f5a965</t>
        </is>
      </c>
      <c r="BB350" t="inlineStr">
        <is>
          <t>http://openrosa.org/formdesigner/0B48E039-1E80-49A7-AC24-732B6E788E39</t>
        </is>
      </c>
      <c r="BC350" t="inlineStr">
        <is>
          <t>Ration et autres visites</t>
        </is>
      </c>
      <c r="BD350" t="inlineStr">
        <is>
          <t>CommCare Android, version "2.56"(468027). App v15929. CommCare Version 2.56.0. Build 468027, built on: 2025-01-18</t>
        </is>
      </c>
      <c r="BE350" t="inlineStr">
        <is>
          <t>commcare_8cc0a821-6123-47ba-bfc9-44547f89f64e</t>
        </is>
      </c>
      <c r="BF350" t="inlineStr">
        <is>
          <t>19.9483836 -72.8199752 0.0 1600.0</t>
        </is>
      </c>
      <c r="BG350" t="inlineStr">
        <is>
          <t>f13d8149fc6d39ebe86af18272310ff9</t>
        </is>
      </c>
      <c r="BH350" t="inlineStr">
        <is>
          <t>30258f4a77704b55a9a2714350441cbb</t>
        </is>
      </c>
      <c r="BI350" t="inlineStr">
        <is>
          <t>15246</t>
        </is>
      </c>
      <c r="BJ350" t="inlineStr">
        <is>
          <t>XFormInstance</t>
        </is>
      </c>
      <c r="BK350" t="inlineStr">
        <is>
          <t>ca9c61a9dabf11ef9d30f399dbb46855</t>
        </is>
      </c>
      <c r="BL350" t="b">
        <v>0</v>
      </c>
      <c r="BM350" t="inlineStr">
        <is>
          <t>---</t>
        </is>
      </c>
      <c r="BN350" t="inlineStr">
        <is>
          <t>190.115.153.16</t>
        </is>
      </c>
      <c r="BO350" t="inlineStr">
        <is>
          <t>Kershawa Verlandine Vincent</t>
        </is>
      </c>
    </row>
    <row r="351">
      <c r="A351" t="inlineStr">
        <is>
          <t>349</t>
        </is>
      </c>
      <c r="B351" t="inlineStr">
        <is>
          <t>d3b0ab99-ac5e-4613-bb63-bf4d42c729ad</t>
        </is>
      </c>
      <c r="C351" t="inlineStr">
        <is>
          <t>2025-01-16</t>
        </is>
      </c>
      <c r="D351" t="inlineStr">
        <is>
          <t>3</t>
        </is>
      </c>
      <c r="E351" t="inlineStr">
        <is>
          <t>---</t>
        </is>
      </c>
      <c r="F351" t="inlineStr">
        <is>
          <t>1</t>
        </is>
      </c>
      <c r="G351" t="inlineStr">
        <is>
          <t>---</t>
        </is>
      </c>
      <c r="H351" t="inlineStr">
        <is>
          <t>1</t>
        </is>
      </c>
      <c r="I351" t="inlineStr">
        <is>
          <t>1</t>
        </is>
      </c>
      <c r="J351" t="inlineStr">
        <is>
          <t>2</t>
        </is>
      </c>
      <c r="K351" t="inlineStr">
        <is>
          <t>---</t>
        </is>
      </c>
      <c r="L351" t="inlineStr">
        <is>
          <t>---</t>
        </is>
      </c>
      <c r="M351" t="inlineStr">
        <is>
          <t>---</t>
        </is>
      </c>
      <c r="N351" t="inlineStr">
        <is>
          <t>---</t>
        </is>
      </c>
      <c r="O351" t="inlineStr">
        <is>
          <t>---</t>
        </is>
      </c>
      <c r="P351" t="inlineStr">
        <is>
          <t>---</t>
        </is>
      </c>
      <c r="Q351" t="inlineStr">
        <is>
          <t>---</t>
        </is>
      </c>
      <c r="R351" t="inlineStr"/>
      <c r="S351" t="inlineStr"/>
      <c r="T351" t="inlineStr"/>
      <c r="U351" t="inlineStr"/>
      <c r="V351" t="inlineStr"/>
      <c r="W351" t="inlineStr"/>
      <c r="X351" t="inlineStr">
        <is>
          <t>PDP/CMEB/PED00544</t>
        </is>
      </c>
      <c r="Y351" t="inlineStr">
        <is>
          <t>PDP/CMEB/PED00544</t>
        </is>
      </c>
      <c r="Z351" t="inlineStr">
        <is>
          <t>2025-01-16 17:16:03</t>
        </is>
      </c>
      <c r="AA351" t="inlineStr">
        <is>
          <t>2025-01-16 17:15:54</t>
        </is>
      </c>
      <c r="AB351" t="inlineStr">
        <is>
          <t>5guerlande</t>
        </is>
      </c>
      <c r="AC351" t="inlineStr">
        <is>
          <t>2025-01-25 02:25:33</t>
        </is>
      </c>
      <c r="AD351" s="1" t="inlineStr">
        <is>
          <t>https://www.commcarehq.org/a/caris-test/reports/form_data/d3b0ab99-ac5e-4613-bb63-bf4d42c729ad/</t>
        </is>
      </c>
      <c r="AE351" t="inlineStr">
        <is>
          <t>---</t>
        </is>
      </c>
      <c r="AF351" t="inlineStr">
        <is>
          <t>3c5a623af057e23a32ae4000_24600</t>
        </is>
      </c>
      <c r="AG351" t="inlineStr">
        <is>
          <t>OK</t>
        </is>
      </c>
      <c r="AH351" t="inlineStr">
        <is>
          <t>2025-01-16 17:16:03</t>
        </is>
      </c>
      <c r="AI351" t="inlineStr">
        <is>
          <t>1b52563f66be7b3d0843fa02f8f5a965</t>
        </is>
      </c>
      <c r="AJ351" t="inlineStr">
        <is>
          <t>2025-01-16</t>
        </is>
      </c>
      <c r="AK351" t="inlineStr">
        <is>
          <t>3</t>
        </is>
      </c>
      <c r="AL351" t="inlineStr">
        <is>
          <t>---</t>
        </is>
      </c>
      <c r="AM351" t="inlineStr">
        <is>
          <t>1</t>
        </is>
      </c>
      <c r="AN351" t="inlineStr">
        <is>
          <t>---</t>
        </is>
      </c>
      <c r="AO351" t="inlineStr">
        <is>
          <t>1</t>
        </is>
      </c>
      <c r="AP351" t="inlineStr">
        <is>
          <t>1</t>
        </is>
      </c>
      <c r="AQ351" t="inlineStr"/>
      <c r="AR351" t="inlineStr"/>
      <c r="AS351" t="inlineStr"/>
      <c r="AT351" t="inlineStr"/>
      <c r="AU351" t="inlineStr">
        <is>
          <t>---</t>
        </is>
      </c>
      <c r="AV351" t="inlineStr">
        <is>
          <t>---</t>
        </is>
      </c>
      <c r="AW351" t="inlineStr">
        <is>
          <t>---</t>
        </is>
      </c>
      <c r="AX351" t="inlineStr">
        <is>
          <t>---</t>
        </is>
      </c>
      <c r="AY351" t="inlineStr">
        <is>
          <t>---</t>
        </is>
      </c>
      <c r="AZ351" t="inlineStr">
        <is>
          <t>---</t>
        </is>
      </c>
      <c r="BA351" t="inlineStr">
        <is>
          <t>1b52563f66be7b3d0843fa02f8f5a965</t>
        </is>
      </c>
      <c r="BB351" t="inlineStr">
        <is>
          <t>http://openrosa.org/formdesigner/0B48E039-1E80-49A7-AC24-732B6E788E39</t>
        </is>
      </c>
      <c r="BC351" t="inlineStr">
        <is>
          <t>Ration et autres visites</t>
        </is>
      </c>
      <c r="BD351" t="inlineStr">
        <is>
          <t>CommCare Android, version "2.56"(468027). App v15929. CommCare Version 2.56.0. Build 468027, built on: 2025-01-18</t>
        </is>
      </c>
      <c r="BE351" t="inlineStr">
        <is>
          <t>commcare_8cc0a821-6123-47ba-bfc9-44547f89f64e</t>
        </is>
      </c>
      <c r="BF351" t="inlineStr">
        <is>
          <t>19.9483836 -72.8199752 0.0 1600.0</t>
        </is>
      </c>
      <c r="BG351" t="inlineStr">
        <is>
          <t>f13d8149fc6d39ebe86af18272310ff9</t>
        </is>
      </c>
      <c r="BH351" t="inlineStr">
        <is>
          <t>30258f4a77704b55a9a2714350441cbb</t>
        </is>
      </c>
      <c r="BI351" t="inlineStr">
        <is>
          <t>15246</t>
        </is>
      </c>
      <c r="BJ351" t="inlineStr">
        <is>
          <t>XFormInstance</t>
        </is>
      </c>
      <c r="BK351" t="inlineStr">
        <is>
          <t>ca9c61a9dabf11ef9d30f399dbb46855</t>
        </is>
      </c>
      <c r="BL351" t="b">
        <v>0</v>
      </c>
      <c r="BM351" t="inlineStr">
        <is>
          <t>---</t>
        </is>
      </c>
      <c r="BN351" t="inlineStr">
        <is>
          <t>190.115.153.16</t>
        </is>
      </c>
      <c r="BO351" t="inlineStr">
        <is>
          <t>Jonelson Pierre</t>
        </is>
      </c>
    </row>
    <row r="352">
      <c r="A352" t="inlineStr">
        <is>
          <t>350</t>
        </is>
      </c>
      <c r="B352" t="inlineStr">
        <is>
          <t>7d78e5c4-2654-4fdd-baa0-87e899c49817</t>
        </is>
      </c>
      <c r="C352" t="inlineStr">
        <is>
          <t>2025-01-24</t>
        </is>
      </c>
      <c r="D352" t="inlineStr">
        <is>
          <t>4</t>
        </is>
      </c>
      <c r="E352" t="inlineStr">
        <is>
          <t>demotive pour club</t>
        </is>
      </c>
      <c r="F352" t="inlineStr">
        <is>
          <t>0</t>
        </is>
      </c>
      <c r="G352" t="inlineStr">
        <is>
          <t>demotivé pour club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---</t>
        </is>
      </c>
      <c r="L352" t="inlineStr">
        <is>
          <t>---</t>
        </is>
      </c>
      <c r="M352" t="inlineStr">
        <is>
          <t>---</t>
        </is>
      </c>
      <c r="N352" t="inlineStr">
        <is>
          <t>---</t>
        </is>
      </c>
      <c r="O352" t="inlineStr">
        <is>
          <t>---</t>
        </is>
      </c>
      <c r="P352" t="inlineStr">
        <is>
          <t>---</t>
        </is>
      </c>
      <c r="Q352" t="inlineStr">
        <is>
          <t>---</t>
        </is>
      </c>
      <c r="R352" t="inlineStr"/>
      <c r="S352" t="inlineStr"/>
      <c r="T352" t="inlineStr"/>
      <c r="U352" t="inlineStr"/>
      <c r="V352" t="inlineStr"/>
      <c r="W352" t="inlineStr"/>
      <c r="X352" t="inlineStr">
        <is>
          <t>SMA/CSSM/PCR00208</t>
        </is>
      </c>
      <c r="Y352" t="inlineStr">
        <is>
          <t>SMA/CSSM/PCR00208</t>
        </is>
      </c>
      <c r="Z352" t="inlineStr">
        <is>
          <t>2025-01-25 16:12:50</t>
        </is>
      </c>
      <c r="AA352" t="inlineStr">
        <is>
          <t>2025-01-25 16:11:32</t>
        </is>
      </c>
      <c r="AB352" t="inlineStr">
        <is>
          <t>6joseph</t>
        </is>
      </c>
      <c r="AC352" t="inlineStr">
        <is>
          <t>2025-01-25 16:13:07</t>
        </is>
      </c>
      <c r="AD352" s="1" t="inlineStr">
        <is>
          <t>https://www.commcarehq.org/a/caris-test/reports/form_data/7d78e5c4-2654-4fdd-baa0-87e899c49817/</t>
        </is>
      </c>
      <c r="AE352" t="inlineStr">
        <is>
          <t>---</t>
        </is>
      </c>
      <c r="AF352" t="inlineStr">
        <is>
          <t>3c5a623af057e23a32ae4000_112781</t>
        </is>
      </c>
      <c r="AG352" t="inlineStr">
        <is>
          <t>---</t>
        </is>
      </c>
      <c r="AH352" t="inlineStr">
        <is>
          <t>2025-01-25 16:12:50</t>
        </is>
      </c>
      <c r="AI352" t="inlineStr">
        <is>
          <t>8a7c43128a4424b0fa27ee8aba471672</t>
        </is>
      </c>
      <c r="AJ352" t="inlineStr">
        <is>
          <t>2025-01-24</t>
        </is>
      </c>
      <c r="AK352" t="inlineStr">
        <is>
          <t>4</t>
        </is>
      </c>
      <c r="AL352" t="inlineStr">
        <is>
          <t>demotive pour club</t>
        </is>
      </c>
      <c r="AM352" t="inlineStr">
        <is>
          <t>0</t>
        </is>
      </c>
      <c r="AN352" t="inlineStr">
        <is>
          <t>demotivé pour club</t>
        </is>
      </c>
      <c r="AO352" t="inlineStr">
        <is>
          <t>1</t>
        </is>
      </c>
      <c r="AP352" t="inlineStr">
        <is>
          <t>1</t>
        </is>
      </c>
      <c r="AQ352" t="inlineStr"/>
      <c r="AR352" t="inlineStr"/>
      <c r="AS352" t="inlineStr"/>
      <c r="AT352" t="inlineStr"/>
      <c r="AU352" t="inlineStr">
        <is>
          <t>---</t>
        </is>
      </c>
      <c r="AV352" t="inlineStr">
        <is>
          <t>---</t>
        </is>
      </c>
      <c r="AW352" t="inlineStr">
        <is>
          <t>---</t>
        </is>
      </c>
      <c r="AX352" t="inlineStr">
        <is>
          <t>---</t>
        </is>
      </c>
      <c r="AY352" t="inlineStr">
        <is>
          <t>---</t>
        </is>
      </c>
      <c r="AZ352" t="inlineStr">
        <is>
          <t>---</t>
        </is>
      </c>
      <c r="BA352" t="inlineStr">
        <is>
          <t>8a7c43128a4424b0fa27ee8aba471672</t>
        </is>
      </c>
      <c r="BB352" t="inlineStr">
        <is>
          <t>http://openrosa.org/formdesigner/0B48E039-1E80-49A7-AC24-732B6E788E39</t>
        </is>
      </c>
      <c r="BC352" t="inlineStr">
        <is>
          <t>Ration et autres visites</t>
        </is>
      </c>
      <c r="BD352" t="inlineStr">
        <is>
          <t>CommCare Android, version "2.56"(468027). App v15929. CommCare Version 2.56.0. Build 468027, built on: 2025-01-18</t>
        </is>
      </c>
      <c r="BE352" t="inlineStr">
        <is>
          <t>commcare_cebd0d31-21f4-4592-9164-16cfd6fc9bcf</t>
        </is>
      </c>
      <c r="BF352" t="inlineStr">
        <is>
          <t>19.3770567 -72.3362547 410.2 9.0</t>
        </is>
      </c>
      <c r="BG352" t="inlineStr">
        <is>
          <t>f13d8149fc6d39ebe86af18272310ff9</t>
        </is>
      </c>
      <c r="BH352" t="inlineStr">
        <is>
          <t>30258f4a77704b55a9a2714350441cbb</t>
        </is>
      </c>
      <c r="BI352" t="inlineStr">
        <is>
          <t>15246</t>
        </is>
      </c>
      <c r="BJ352" t="inlineStr">
        <is>
          <t>XFormInstance</t>
        </is>
      </c>
      <c r="BK352" t="inlineStr">
        <is>
          <t>142bcf8ada5511ef9d2ff399dbb46855</t>
        </is>
      </c>
      <c r="BL352" t="b">
        <v>0</v>
      </c>
      <c r="BM352" t="inlineStr">
        <is>
          <t>---</t>
        </is>
      </c>
      <c r="BN352" t="inlineStr">
        <is>
          <t>200.113.253.174</t>
        </is>
      </c>
      <c r="BO352" t="inlineStr">
        <is>
          <t>Alcius Woody Kervens</t>
        </is>
      </c>
    </row>
    <row r="353">
      <c r="A353" t="inlineStr">
        <is>
          <t>351</t>
        </is>
      </c>
      <c r="B353" t="inlineStr">
        <is>
          <t>ac19d532-bb6f-4742-b1b8-2b7ebb437ad5</t>
        </is>
      </c>
      <c r="C353" t="inlineStr">
        <is>
          <t>2025-01-24</t>
        </is>
      </c>
      <c r="D353" t="inlineStr">
        <is>
          <t>4</t>
        </is>
      </c>
      <c r="E353" t="inlineStr">
        <is>
          <t>demotivé pour club</t>
        </is>
      </c>
      <c r="F353" t="inlineStr">
        <is>
          <t>0</t>
        </is>
      </c>
      <c r="G353" t="inlineStr">
        <is>
          <t>demotivé pour club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---</t>
        </is>
      </c>
      <c r="L353" t="inlineStr">
        <is>
          <t>---</t>
        </is>
      </c>
      <c r="M353" t="inlineStr">
        <is>
          <t>---</t>
        </is>
      </c>
      <c r="N353" t="inlineStr">
        <is>
          <t>---</t>
        </is>
      </c>
      <c r="O353" t="inlineStr">
        <is>
          <t>---</t>
        </is>
      </c>
      <c r="P353" t="inlineStr">
        <is>
          <t>---</t>
        </is>
      </c>
      <c r="Q353" t="inlineStr">
        <is>
          <t>---</t>
        </is>
      </c>
      <c r="R353" t="inlineStr"/>
      <c r="S353" t="inlineStr"/>
      <c r="T353" t="inlineStr"/>
      <c r="U353" t="inlineStr"/>
      <c r="V353" t="inlineStr"/>
      <c r="W353" t="inlineStr"/>
      <c r="X353" t="inlineStr">
        <is>
          <t>SMA/CSSM/PCR00118</t>
        </is>
      </c>
      <c r="Y353" t="inlineStr">
        <is>
          <t>SMA/CSSM/PCR00118</t>
        </is>
      </c>
      <c r="Z353" t="inlineStr">
        <is>
          <t>2025-01-25 16:18:10</t>
        </is>
      </c>
      <c r="AA353" t="inlineStr">
        <is>
          <t>2025-01-25 16:13:42</t>
        </is>
      </c>
      <c r="AB353" t="inlineStr">
        <is>
          <t>6joseph</t>
        </is>
      </c>
      <c r="AC353" t="inlineStr">
        <is>
          <t>2025-01-25 16:18:27</t>
        </is>
      </c>
      <c r="AD353" s="1" t="inlineStr">
        <is>
          <t>https://www.commcarehq.org/a/caris-test/reports/form_data/ac19d532-bb6f-4742-b1b8-2b7ebb437ad5/</t>
        </is>
      </c>
      <c r="AE353" t="inlineStr">
        <is>
          <t>---</t>
        </is>
      </c>
      <c r="AF353" t="inlineStr">
        <is>
          <t>3c5a623af057e23a32ae4000_40289</t>
        </is>
      </c>
      <c r="AG353" t="inlineStr">
        <is>
          <t>---</t>
        </is>
      </c>
      <c r="AH353" t="inlineStr">
        <is>
          <t>2025-01-25 16:18:10</t>
        </is>
      </c>
      <c r="AI353" t="inlineStr">
        <is>
          <t>8a7c43128a4424b0fa27ee8aba471672</t>
        </is>
      </c>
      <c r="AJ353" t="inlineStr">
        <is>
          <t>2025-01-24</t>
        </is>
      </c>
      <c r="AK353" t="inlineStr">
        <is>
          <t>4</t>
        </is>
      </c>
      <c r="AL353" t="inlineStr">
        <is>
          <t>demotivé pour club</t>
        </is>
      </c>
      <c r="AM353" t="inlineStr">
        <is>
          <t>0</t>
        </is>
      </c>
      <c r="AN353" t="inlineStr">
        <is>
          <t>demotivé pour club</t>
        </is>
      </c>
      <c r="AO353" t="inlineStr">
        <is>
          <t>1</t>
        </is>
      </c>
      <c r="AP353" t="inlineStr">
        <is>
          <t>1</t>
        </is>
      </c>
      <c r="AQ353" t="inlineStr"/>
      <c r="AR353" t="inlineStr"/>
      <c r="AS353" t="inlineStr"/>
      <c r="AT353" t="inlineStr"/>
      <c r="AU353" t="inlineStr">
        <is>
          <t>---</t>
        </is>
      </c>
      <c r="AV353" t="inlineStr">
        <is>
          <t>---</t>
        </is>
      </c>
      <c r="AW353" t="inlineStr">
        <is>
          <t>---</t>
        </is>
      </c>
      <c r="AX353" t="inlineStr">
        <is>
          <t>---</t>
        </is>
      </c>
      <c r="AY353" t="inlineStr">
        <is>
          <t>---</t>
        </is>
      </c>
      <c r="AZ353" t="inlineStr">
        <is>
          <t>---</t>
        </is>
      </c>
      <c r="BA353" t="inlineStr">
        <is>
          <t>8a7c43128a4424b0fa27ee8aba471672</t>
        </is>
      </c>
      <c r="BB353" t="inlineStr">
        <is>
          <t>http://openrosa.org/formdesigner/0B48E039-1E80-49A7-AC24-732B6E788E39</t>
        </is>
      </c>
      <c r="BC353" t="inlineStr">
        <is>
          <t>Ration et autres visites</t>
        </is>
      </c>
      <c r="BD353" t="inlineStr">
        <is>
          <t>CommCare Android, version "2.56"(468027). App v15929. CommCare Version 2.56.0. Build 468027, built on: 2025-01-18</t>
        </is>
      </c>
      <c r="BE353" t="inlineStr">
        <is>
          <t>commcare_cebd0d31-21f4-4592-9164-16cfd6fc9bcf</t>
        </is>
      </c>
      <c r="BF353" t="inlineStr">
        <is>
          <t>19.3770708 -72.3362778 410.2 9.9</t>
        </is>
      </c>
      <c r="BG353" t="inlineStr">
        <is>
          <t>f13d8149fc6d39ebe86af18272310ff9</t>
        </is>
      </c>
      <c r="BH353" t="inlineStr">
        <is>
          <t>30258f4a77704b55a9a2714350441cbb</t>
        </is>
      </c>
      <c r="BI353" t="inlineStr">
        <is>
          <t>15246</t>
        </is>
      </c>
      <c r="BJ353" t="inlineStr">
        <is>
          <t>XFormInstance</t>
        </is>
      </c>
      <c r="BK353" t="inlineStr">
        <is>
          <t>142bcf8ada5511ef9d2ff399dbb46855</t>
        </is>
      </c>
      <c r="BL353" t="b">
        <v>0</v>
      </c>
      <c r="BM353" t="inlineStr">
        <is>
          <t>---</t>
        </is>
      </c>
      <c r="BN353" t="inlineStr">
        <is>
          <t>200.113.253.174</t>
        </is>
      </c>
      <c r="BO353" t="inlineStr">
        <is>
          <t>Mycendjy Mondesir</t>
        </is>
      </c>
    </row>
    <row r="354">
      <c r="A354" t="inlineStr">
        <is>
          <t>352</t>
        </is>
      </c>
      <c r="B354" t="inlineStr">
        <is>
          <t>d62e545a-3987-4a67-86e6-a03cb3c0f835</t>
        </is>
      </c>
      <c r="C354" t="inlineStr">
        <is>
          <t>2025-01-24</t>
        </is>
      </c>
      <c r="D354" t="inlineStr">
        <is>
          <t>4</t>
        </is>
      </c>
      <c r="E354" t="inlineStr">
        <is>
          <t>demotivé pour club</t>
        </is>
      </c>
      <c r="F354" t="inlineStr">
        <is>
          <t>0</t>
        </is>
      </c>
      <c r="G354" t="inlineStr">
        <is>
          <t>demotivé pour club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---</t>
        </is>
      </c>
      <c r="L354" t="inlineStr">
        <is>
          <t>---</t>
        </is>
      </c>
      <c r="M354" t="inlineStr">
        <is>
          <t>---</t>
        </is>
      </c>
      <c r="N354" t="inlineStr">
        <is>
          <t>---</t>
        </is>
      </c>
      <c r="O354" t="inlineStr">
        <is>
          <t>---</t>
        </is>
      </c>
      <c r="P354" t="inlineStr">
        <is>
          <t>---</t>
        </is>
      </c>
      <c r="Q354" t="inlineStr">
        <is>
          <t>---</t>
        </is>
      </c>
      <c r="R354" t="inlineStr"/>
      <c r="S354" t="inlineStr"/>
      <c r="T354" t="inlineStr"/>
      <c r="U354" t="inlineStr"/>
      <c r="V354" t="inlineStr"/>
      <c r="W354" t="inlineStr"/>
      <c r="X354" t="inlineStr">
        <is>
          <t>SMA/CSSM/PCR00100</t>
        </is>
      </c>
      <c r="Y354" t="inlineStr">
        <is>
          <t>SMA/CSSM/PCR00100</t>
        </is>
      </c>
      <c r="Z354" t="inlineStr">
        <is>
          <t>2025-01-25 16:19:53</t>
        </is>
      </c>
      <c r="AA354" t="inlineStr">
        <is>
          <t>2025-01-25 16:18:55</t>
        </is>
      </c>
      <c r="AB354" t="inlineStr">
        <is>
          <t>6joseph</t>
        </is>
      </c>
      <c r="AC354" t="inlineStr">
        <is>
          <t>2025-01-25 16:20:09</t>
        </is>
      </c>
      <c r="AD354" s="1" t="inlineStr">
        <is>
          <t>https://www.commcarehq.org/a/caris-test/reports/form_data/d62e545a-3987-4a67-86e6-a03cb3c0f835/</t>
        </is>
      </c>
      <c r="AE354" t="inlineStr">
        <is>
          <t>---</t>
        </is>
      </c>
      <c r="AF354" t="inlineStr">
        <is>
          <t>3c5a623af057e23a32ae4000_35864</t>
        </is>
      </c>
      <c r="AG354" t="inlineStr">
        <is>
          <t>---</t>
        </is>
      </c>
      <c r="AH354" t="inlineStr">
        <is>
          <t>2025-01-25 16:19:53</t>
        </is>
      </c>
      <c r="AI354" t="inlineStr">
        <is>
          <t>8a7c43128a4424b0fa27ee8aba471672</t>
        </is>
      </c>
      <c r="AJ354" t="inlineStr">
        <is>
          <t>2025-01-24</t>
        </is>
      </c>
      <c r="AK354" t="inlineStr">
        <is>
          <t>4</t>
        </is>
      </c>
      <c r="AL354" t="inlineStr">
        <is>
          <t>demotivé pour club</t>
        </is>
      </c>
      <c r="AM354" t="inlineStr">
        <is>
          <t>0</t>
        </is>
      </c>
      <c r="AN354" t="inlineStr">
        <is>
          <t>demotivé pour club</t>
        </is>
      </c>
      <c r="AO354" t="inlineStr">
        <is>
          <t>1</t>
        </is>
      </c>
      <c r="AP354" t="inlineStr">
        <is>
          <t>1</t>
        </is>
      </c>
      <c r="AQ354" t="inlineStr"/>
      <c r="AR354" t="inlineStr"/>
      <c r="AS354" t="inlineStr"/>
      <c r="AT354" t="inlineStr"/>
      <c r="AU354" t="inlineStr">
        <is>
          <t>---</t>
        </is>
      </c>
      <c r="AV354" t="inlineStr">
        <is>
          <t>---</t>
        </is>
      </c>
      <c r="AW354" t="inlineStr">
        <is>
          <t>---</t>
        </is>
      </c>
      <c r="AX354" t="inlineStr">
        <is>
          <t>---</t>
        </is>
      </c>
      <c r="AY354" t="inlineStr">
        <is>
          <t>---</t>
        </is>
      </c>
      <c r="AZ354" t="inlineStr">
        <is>
          <t>---</t>
        </is>
      </c>
      <c r="BA354" t="inlineStr">
        <is>
          <t>8a7c43128a4424b0fa27ee8aba471672</t>
        </is>
      </c>
      <c r="BB354" t="inlineStr">
        <is>
          <t>http://openrosa.org/formdesigner/0B48E039-1E80-49A7-AC24-732B6E788E39</t>
        </is>
      </c>
      <c r="BC354" t="inlineStr">
        <is>
          <t>Ration et autres visites</t>
        </is>
      </c>
      <c r="BD354" t="inlineStr">
        <is>
          <t>CommCare Android, version "2.56"(468027). App v15929. CommCare Version 2.56.0. Build 468027, built on: 2025-01-18</t>
        </is>
      </c>
      <c r="BE354" t="inlineStr">
        <is>
          <t>commcare_cebd0d31-21f4-4592-9164-16cfd6fc9bcf</t>
        </is>
      </c>
      <c r="BF354" t="inlineStr">
        <is>
          <t>19.3770752 -72.3362411 410.2 9.69</t>
        </is>
      </c>
      <c r="BG354" t="inlineStr">
        <is>
          <t>f13d8149fc6d39ebe86af18272310ff9</t>
        </is>
      </c>
      <c r="BH354" t="inlineStr">
        <is>
          <t>30258f4a77704b55a9a2714350441cbb</t>
        </is>
      </c>
      <c r="BI354" t="inlineStr">
        <is>
          <t>15246</t>
        </is>
      </c>
      <c r="BJ354" t="inlineStr">
        <is>
          <t>XFormInstance</t>
        </is>
      </c>
      <c r="BK354" t="inlineStr">
        <is>
          <t>142bcf8ada5511ef9d2ff399dbb46855</t>
        </is>
      </c>
      <c r="BL354" t="b">
        <v>0</v>
      </c>
      <c r="BM354" t="inlineStr">
        <is>
          <t>---</t>
        </is>
      </c>
      <c r="BN354" t="inlineStr">
        <is>
          <t>200.113.253.174</t>
        </is>
      </c>
      <c r="BO354" t="inlineStr">
        <is>
          <t>Kemeldine Dorcenat</t>
        </is>
      </c>
    </row>
    <row r="355">
      <c r="A355" t="inlineStr">
        <is>
          <t>353</t>
        </is>
      </c>
      <c r="B355" t="inlineStr">
        <is>
          <t>8b99d210-6afd-435e-838e-b251debea711</t>
        </is>
      </c>
      <c r="C355" t="inlineStr">
        <is>
          <t>2025-01-24</t>
        </is>
      </c>
      <c r="D355" t="inlineStr">
        <is>
          <t>4</t>
        </is>
      </c>
      <c r="E355" t="inlineStr">
        <is>
          <t>demotivé pour club</t>
        </is>
      </c>
      <c r="F355" t="inlineStr">
        <is>
          <t>0</t>
        </is>
      </c>
      <c r="G355" t="inlineStr">
        <is>
          <t>demotive pour club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---</t>
        </is>
      </c>
      <c r="L355" t="inlineStr">
        <is>
          <t>---</t>
        </is>
      </c>
      <c r="M355" t="inlineStr">
        <is>
          <t>---</t>
        </is>
      </c>
      <c r="N355" t="inlineStr">
        <is>
          <t>---</t>
        </is>
      </c>
      <c r="O355" t="inlineStr">
        <is>
          <t>---</t>
        </is>
      </c>
      <c r="P355" t="inlineStr">
        <is>
          <t>---</t>
        </is>
      </c>
      <c r="Q355" t="inlineStr">
        <is>
          <t>---</t>
        </is>
      </c>
      <c r="R355" t="inlineStr"/>
      <c r="S355" t="inlineStr"/>
      <c r="T355" t="inlineStr"/>
      <c r="U355" t="inlineStr"/>
      <c r="V355" t="inlineStr"/>
      <c r="W355" t="inlineStr"/>
      <c r="X355" t="inlineStr">
        <is>
          <t>SMA/CSSM/PCR00092</t>
        </is>
      </c>
      <c r="Y355" t="inlineStr">
        <is>
          <t>SMA/CSSM/PCR00092</t>
        </is>
      </c>
      <c r="Z355" t="inlineStr">
        <is>
          <t>2025-01-25 16:21:08</t>
        </is>
      </c>
      <c r="AA355" t="inlineStr">
        <is>
          <t>2025-01-25 16:20:06</t>
        </is>
      </c>
      <c r="AB355" t="inlineStr">
        <is>
          <t>6joseph</t>
        </is>
      </c>
      <c r="AC355" t="inlineStr">
        <is>
          <t>2025-01-25 16:21:24</t>
        </is>
      </c>
      <c r="AD355" s="1" t="inlineStr">
        <is>
          <t>https://www.commcarehq.org/a/caris-test/reports/form_data/8b99d210-6afd-435e-838e-b251debea711/</t>
        </is>
      </c>
      <c r="AE355" t="inlineStr">
        <is>
          <t>---</t>
        </is>
      </c>
      <c r="AF355" t="inlineStr">
        <is>
          <t>3c5a623af057e23a32ae4000_34480</t>
        </is>
      </c>
      <c r="AG355" t="inlineStr">
        <is>
          <t>---</t>
        </is>
      </c>
      <c r="AH355" t="inlineStr">
        <is>
          <t>2025-01-25 16:21:08</t>
        </is>
      </c>
      <c r="AI355" t="inlineStr">
        <is>
          <t>8a7c43128a4424b0fa27ee8aba471672</t>
        </is>
      </c>
      <c r="AJ355" t="inlineStr">
        <is>
          <t>2025-01-24</t>
        </is>
      </c>
      <c r="AK355" t="inlineStr">
        <is>
          <t>4</t>
        </is>
      </c>
      <c r="AL355" t="inlineStr">
        <is>
          <t>demotivé pour club</t>
        </is>
      </c>
      <c r="AM355" t="inlineStr">
        <is>
          <t>0</t>
        </is>
      </c>
      <c r="AN355" t="inlineStr">
        <is>
          <t>demotive pour club</t>
        </is>
      </c>
      <c r="AO355" t="inlineStr">
        <is>
          <t>1</t>
        </is>
      </c>
      <c r="AP355" t="inlineStr">
        <is>
          <t>1</t>
        </is>
      </c>
      <c r="AQ355" t="inlineStr"/>
      <c r="AR355" t="inlineStr"/>
      <c r="AS355" t="inlineStr"/>
      <c r="AT355" t="inlineStr"/>
      <c r="AU355" t="inlineStr">
        <is>
          <t>---</t>
        </is>
      </c>
      <c r="AV355" t="inlineStr">
        <is>
          <t>---</t>
        </is>
      </c>
      <c r="AW355" t="inlineStr">
        <is>
          <t>---</t>
        </is>
      </c>
      <c r="AX355" t="inlineStr">
        <is>
          <t>---</t>
        </is>
      </c>
      <c r="AY355" t="inlineStr">
        <is>
          <t>---</t>
        </is>
      </c>
      <c r="AZ355" t="inlineStr">
        <is>
          <t>---</t>
        </is>
      </c>
      <c r="BA355" t="inlineStr">
        <is>
          <t>8a7c43128a4424b0fa27ee8aba471672</t>
        </is>
      </c>
      <c r="BB355" t="inlineStr">
        <is>
          <t>http://openrosa.org/formdesigner/0B48E039-1E80-49A7-AC24-732B6E788E39</t>
        </is>
      </c>
      <c r="BC355" t="inlineStr">
        <is>
          <t>Ration et autres visites</t>
        </is>
      </c>
      <c r="BD355" t="inlineStr">
        <is>
          <t>CommCare Android, version "2.56"(468027). App v15929. CommCare Version 2.56.0. Build 468027, built on: 2025-01-18</t>
        </is>
      </c>
      <c r="BE355" t="inlineStr">
        <is>
          <t>commcare_cebd0d31-21f4-4592-9164-16cfd6fc9bcf</t>
        </is>
      </c>
      <c r="BF355" t="inlineStr">
        <is>
          <t>19.3770811 -72.3362648 410.2 9.69</t>
        </is>
      </c>
      <c r="BG355" t="inlineStr">
        <is>
          <t>f13d8149fc6d39ebe86af18272310ff9</t>
        </is>
      </c>
      <c r="BH355" t="inlineStr">
        <is>
          <t>30258f4a77704b55a9a2714350441cbb</t>
        </is>
      </c>
      <c r="BI355" t="inlineStr">
        <is>
          <t>15246</t>
        </is>
      </c>
      <c r="BJ355" t="inlineStr">
        <is>
          <t>XFormInstance</t>
        </is>
      </c>
      <c r="BK355" t="inlineStr">
        <is>
          <t>142bcf8ada5511ef9d2ff399dbb46855</t>
        </is>
      </c>
      <c r="BL355" t="b">
        <v>0</v>
      </c>
      <c r="BM355" t="inlineStr">
        <is>
          <t>---</t>
        </is>
      </c>
      <c r="BN355" t="inlineStr">
        <is>
          <t>200.113.253.174</t>
        </is>
      </c>
      <c r="BO355" t="inlineStr">
        <is>
          <t>Ruth Naylove Jean-Baptiste</t>
        </is>
      </c>
    </row>
    <row r="356">
      <c r="A356" t="inlineStr">
        <is>
          <t>354</t>
        </is>
      </c>
      <c r="B356" t="inlineStr">
        <is>
          <t>eb08b95a-4d9c-4f62-93e3-7193a06a771a</t>
        </is>
      </c>
      <c r="C356" t="inlineStr">
        <is>
          <t>2025-01-24</t>
        </is>
      </c>
      <c r="D356" t="inlineStr">
        <is>
          <t>4</t>
        </is>
      </c>
      <c r="E356" t="inlineStr">
        <is>
          <t>demotivé pour club</t>
        </is>
      </c>
      <c r="F356" t="inlineStr">
        <is>
          <t>1</t>
        </is>
      </c>
      <c r="G356" t="inlineStr">
        <is>
          <t>demotivé pour club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---</t>
        </is>
      </c>
      <c r="L356" t="inlineStr">
        <is>
          <t>---</t>
        </is>
      </c>
      <c r="M356" t="inlineStr">
        <is>
          <t>---</t>
        </is>
      </c>
      <c r="N356" t="inlineStr">
        <is>
          <t>---</t>
        </is>
      </c>
      <c r="O356" t="inlineStr">
        <is>
          <t>---</t>
        </is>
      </c>
      <c r="P356" t="inlineStr">
        <is>
          <t>---</t>
        </is>
      </c>
      <c r="Q356" t="inlineStr">
        <is>
          <t>---</t>
        </is>
      </c>
      <c r="R356" t="inlineStr"/>
      <c r="S356" t="inlineStr"/>
      <c r="T356" t="inlineStr"/>
      <c r="U356" t="inlineStr"/>
      <c r="V356" t="inlineStr"/>
      <c r="W356" t="inlineStr"/>
      <c r="X356" t="inlineStr">
        <is>
          <t>SMA/CSSM/ST00887</t>
        </is>
      </c>
      <c r="Y356" t="inlineStr">
        <is>
          <t>SMA/CSSM/ST00887</t>
        </is>
      </c>
      <c r="Z356" t="inlineStr">
        <is>
          <t>2025-01-25 16:22:09</t>
        </is>
      </c>
      <c r="AA356" t="inlineStr">
        <is>
          <t>2025-01-25 16:21:27</t>
        </is>
      </c>
      <c r="AB356" t="inlineStr">
        <is>
          <t>6joseph</t>
        </is>
      </c>
      <c r="AC356" t="inlineStr">
        <is>
          <t>2025-01-25 16:22:25</t>
        </is>
      </c>
      <c r="AD356" s="1" t="inlineStr">
        <is>
          <t>https://www.commcarehq.org/a/caris-test/reports/form_data/eb08b95a-4d9c-4f62-93e3-7193a06a771a/</t>
        </is>
      </c>
      <c r="AE356" t="inlineStr">
        <is>
          <t>---</t>
        </is>
      </c>
      <c r="AF356" t="inlineStr">
        <is>
          <t>3c5a623af057e23a32ae4000_75126</t>
        </is>
      </c>
      <c r="AG356" t="inlineStr">
        <is>
          <t>---</t>
        </is>
      </c>
      <c r="AH356" t="inlineStr">
        <is>
          <t>2025-01-25 16:22:09</t>
        </is>
      </c>
      <c r="AI356" t="inlineStr">
        <is>
          <t>8a7c43128a4424b0fa27ee8aba471672</t>
        </is>
      </c>
      <c r="AJ356" t="inlineStr">
        <is>
          <t>2025-01-24</t>
        </is>
      </c>
      <c r="AK356" t="inlineStr">
        <is>
          <t>4</t>
        </is>
      </c>
      <c r="AL356" t="inlineStr">
        <is>
          <t>demotivé pour club</t>
        </is>
      </c>
      <c r="AM356" t="inlineStr">
        <is>
          <t>1</t>
        </is>
      </c>
      <c r="AN356" t="inlineStr">
        <is>
          <t>demotivé pour club</t>
        </is>
      </c>
      <c r="AO356" t="inlineStr">
        <is>
          <t>1</t>
        </is>
      </c>
      <c r="AP356" t="inlineStr">
        <is>
          <t>1</t>
        </is>
      </c>
      <c r="AQ356" t="inlineStr"/>
      <c r="AR356" t="inlineStr"/>
      <c r="AS356" t="inlineStr"/>
      <c r="AT356" t="inlineStr"/>
      <c r="AU356" t="inlineStr">
        <is>
          <t>---</t>
        </is>
      </c>
      <c r="AV356" t="inlineStr">
        <is>
          <t>---</t>
        </is>
      </c>
      <c r="AW356" t="inlineStr">
        <is>
          <t>---</t>
        </is>
      </c>
      <c r="AX356" t="inlineStr">
        <is>
          <t>---</t>
        </is>
      </c>
      <c r="AY356" t="inlineStr">
        <is>
          <t>---</t>
        </is>
      </c>
      <c r="AZ356" t="inlineStr">
        <is>
          <t>---</t>
        </is>
      </c>
      <c r="BA356" t="inlineStr">
        <is>
          <t>8a7c43128a4424b0fa27ee8aba471672</t>
        </is>
      </c>
      <c r="BB356" t="inlineStr">
        <is>
          <t>http://openrosa.org/formdesigner/0B48E039-1E80-49A7-AC24-732B6E788E39</t>
        </is>
      </c>
      <c r="BC356" t="inlineStr">
        <is>
          <t>Ration et autres visites</t>
        </is>
      </c>
      <c r="BD356" t="inlineStr">
        <is>
          <t>CommCare Android, version "2.56"(468027). App v15929. CommCare Version 2.56.0. Build 468027, built on: 2025-01-18</t>
        </is>
      </c>
      <c r="BE356" t="inlineStr">
        <is>
          <t>commcare_cebd0d31-21f4-4592-9164-16cfd6fc9bcf</t>
        </is>
      </c>
      <c r="BF356" t="inlineStr">
        <is>
          <t>19.3770993 -72.3362253 410.2 9.0</t>
        </is>
      </c>
      <c r="BG356" t="inlineStr">
        <is>
          <t>f13d8149fc6d39ebe86af18272310ff9</t>
        </is>
      </c>
      <c r="BH356" t="inlineStr">
        <is>
          <t>30258f4a77704b55a9a2714350441cbb</t>
        </is>
      </c>
      <c r="BI356" t="inlineStr">
        <is>
          <t>15246</t>
        </is>
      </c>
      <c r="BJ356" t="inlineStr">
        <is>
          <t>XFormInstance</t>
        </is>
      </c>
      <c r="BK356" t="inlineStr">
        <is>
          <t>142bcf8ada5511ef9d2ff399dbb46855</t>
        </is>
      </c>
      <c r="BL356" t="b">
        <v>0</v>
      </c>
      <c r="BM356" t="inlineStr">
        <is>
          <t>---</t>
        </is>
      </c>
      <c r="BN356" t="inlineStr">
        <is>
          <t>200.113.253.174</t>
        </is>
      </c>
      <c r="BO356" t="inlineStr">
        <is>
          <t>Dereus Wilder</t>
        </is>
      </c>
    </row>
    <row r="357">
      <c r="A357" t="inlineStr">
        <is>
          <t>355</t>
        </is>
      </c>
      <c r="B357" t="inlineStr">
        <is>
          <t>eed56e82-8f2d-4e52-98af-cd7e948dc374</t>
        </is>
      </c>
      <c r="C357" t="inlineStr">
        <is>
          <t>2025-01-24</t>
        </is>
      </c>
      <c r="D357" t="inlineStr">
        <is>
          <t>4</t>
        </is>
      </c>
      <c r="E357" t="inlineStr">
        <is>
          <t>demotivé pour club</t>
        </is>
      </c>
      <c r="F357" t="inlineStr">
        <is>
          <t>1</t>
        </is>
      </c>
      <c r="G357" t="inlineStr">
        <is>
          <t>demotivé pour club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---</t>
        </is>
      </c>
      <c r="L357" t="inlineStr">
        <is>
          <t>---</t>
        </is>
      </c>
      <c r="M357" t="inlineStr">
        <is>
          <t>---</t>
        </is>
      </c>
      <c r="N357" t="inlineStr">
        <is>
          <t>---</t>
        </is>
      </c>
      <c r="O357" t="inlineStr">
        <is>
          <t>---</t>
        </is>
      </c>
      <c r="P357" t="inlineStr">
        <is>
          <t>---</t>
        </is>
      </c>
      <c r="Q357" t="inlineStr">
        <is>
          <t>---</t>
        </is>
      </c>
      <c r="R357" t="inlineStr"/>
      <c r="S357" t="inlineStr"/>
      <c r="T357" t="inlineStr"/>
      <c r="U357" t="inlineStr"/>
      <c r="V357" t="inlineStr"/>
      <c r="W357" t="inlineStr"/>
      <c r="X357" t="inlineStr">
        <is>
          <t>SMA/CSSM/ST01016</t>
        </is>
      </c>
      <c r="Y357" t="inlineStr">
        <is>
          <t>SMA/CSSM/ST01016</t>
        </is>
      </c>
      <c r="Z357" t="inlineStr">
        <is>
          <t>2025-01-25 16:23:36</t>
        </is>
      </c>
      <c r="AA357" t="inlineStr">
        <is>
          <t>2025-01-25 16:22:42</t>
        </is>
      </c>
      <c r="AB357" t="inlineStr">
        <is>
          <t>6joseph</t>
        </is>
      </c>
      <c r="AC357" t="inlineStr">
        <is>
          <t>2025-01-25 16:23:52</t>
        </is>
      </c>
      <c r="AD357" s="1" t="inlineStr">
        <is>
          <t>https://www.commcarehq.org/a/caris-test/reports/form_data/eed56e82-8f2d-4e52-98af-cd7e948dc374/</t>
        </is>
      </c>
      <c r="AE357" t="inlineStr">
        <is>
          <t>---</t>
        </is>
      </c>
      <c r="AF357" t="inlineStr">
        <is>
          <t>3c5a623af057e23a32ae4000_135464</t>
        </is>
      </c>
      <c r="AG357" t="inlineStr">
        <is>
          <t>---</t>
        </is>
      </c>
      <c r="AH357" t="inlineStr">
        <is>
          <t>2025-01-25 16:23:36</t>
        </is>
      </c>
      <c r="AI357" t="inlineStr">
        <is>
          <t>8a7c43128a4424b0fa27ee8aba471672</t>
        </is>
      </c>
      <c r="AJ357" t="inlineStr">
        <is>
          <t>2025-01-24</t>
        </is>
      </c>
      <c r="AK357" t="inlineStr">
        <is>
          <t>4</t>
        </is>
      </c>
      <c r="AL357" t="inlineStr">
        <is>
          <t>demotivé pour club</t>
        </is>
      </c>
      <c r="AM357" t="inlineStr">
        <is>
          <t>1</t>
        </is>
      </c>
      <c r="AN357" t="inlineStr">
        <is>
          <t>demotivé pour club</t>
        </is>
      </c>
      <c r="AO357" t="inlineStr">
        <is>
          <t>1</t>
        </is>
      </c>
      <c r="AP357" t="inlineStr">
        <is>
          <t>1</t>
        </is>
      </c>
      <c r="AQ357" t="inlineStr"/>
      <c r="AR357" t="inlineStr"/>
      <c r="AS357" t="inlineStr"/>
      <c r="AT357" t="inlineStr"/>
      <c r="AU357" t="inlineStr">
        <is>
          <t>---</t>
        </is>
      </c>
      <c r="AV357" t="inlineStr">
        <is>
          <t>---</t>
        </is>
      </c>
      <c r="AW357" t="inlineStr">
        <is>
          <t>---</t>
        </is>
      </c>
      <c r="AX357" t="inlineStr">
        <is>
          <t>---</t>
        </is>
      </c>
      <c r="AY357" t="inlineStr">
        <is>
          <t>---</t>
        </is>
      </c>
      <c r="AZ357" t="inlineStr">
        <is>
          <t>---</t>
        </is>
      </c>
      <c r="BA357" t="inlineStr">
        <is>
          <t>8a7c43128a4424b0fa27ee8aba471672</t>
        </is>
      </c>
      <c r="BB357" t="inlineStr">
        <is>
          <t>http://openrosa.org/formdesigner/0B48E039-1E80-49A7-AC24-732B6E788E39</t>
        </is>
      </c>
      <c r="BC357" t="inlineStr">
        <is>
          <t>Ration et autres visites</t>
        </is>
      </c>
      <c r="BD357" t="inlineStr">
        <is>
          <t>CommCare Android, version "2.56"(468027). App v15929. CommCare Version 2.56.0. Build 468027, built on: 2025-01-18</t>
        </is>
      </c>
      <c r="BE357" t="inlineStr">
        <is>
          <t>commcare_cebd0d31-21f4-4592-9164-16cfd6fc9bcf</t>
        </is>
      </c>
      <c r="BF357" t="inlineStr">
        <is>
          <t>19.3770821 -72.3361752 410.2 9.5</t>
        </is>
      </c>
      <c r="BG357" t="inlineStr">
        <is>
          <t>f13d8149fc6d39ebe86af18272310ff9</t>
        </is>
      </c>
      <c r="BH357" t="inlineStr">
        <is>
          <t>30258f4a77704b55a9a2714350441cbb</t>
        </is>
      </c>
      <c r="BI357" t="inlineStr">
        <is>
          <t>15246</t>
        </is>
      </c>
      <c r="BJ357" t="inlineStr">
        <is>
          <t>XFormInstance</t>
        </is>
      </c>
      <c r="BK357" t="inlineStr">
        <is>
          <t>142bcf8ada5511ef9d2ff399dbb46855</t>
        </is>
      </c>
      <c r="BL357" t="b">
        <v>0</v>
      </c>
      <c r="BM357" t="inlineStr">
        <is>
          <t>---</t>
        </is>
      </c>
      <c r="BN357" t="inlineStr">
        <is>
          <t>200.113.253.174</t>
        </is>
      </c>
      <c r="BO357" t="inlineStr">
        <is>
          <t>Wildens Dereus</t>
        </is>
      </c>
    </row>
    <row r="358">
      <c r="A358" t="inlineStr">
        <is>
          <t>356</t>
        </is>
      </c>
      <c r="B358" t="inlineStr">
        <is>
          <t>03dd9b1a-9b1e-4132-abfc-1349cc20d609</t>
        </is>
      </c>
      <c r="C358" t="inlineStr">
        <is>
          <t>2025-01-24</t>
        </is>
      </c>
      <c r="D358" t="inlineStr">
        <is>
          <t>4</t>
        </is>
      </c>
      <c r="E358" t="inlineStr">
        <is>
          <t>demotivé pour clud</t>
        </is>
      </c>
      <c r="F358" t="inlineStr">
        <is>
          <t>0</t>
        </is>
      </c>
      <c r="G358" t="inlineStr">
        <is>
          <t>demotivé pour club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---</t>
        </is>
      </c>
      <c r="L358" t="inlineStr">
        <is>
          <t>---</t>
        </is>
      </c>
      <c r="M358" t="inlineStr">
        <is>
          <t>---</t>
        </is>
      </c>
      <c r="N358" t="inlineStr">
        <is>
          <t>---</t>
        </is>
      </c>
      <c r="O358" t="inlineStr">
        <is>
          <t>---</t>
        </is>
      </c>
      <c r="P358" t="inlineStr">
        <is>
          <t>---</t>
        </is>
      </c>
      <c r="Q358" t="inlineStr">
        <is>
          <t>---</t>
        </is>
      </c>
      <c r="R358" t="inlineStr"/>
      <c r="S358" t="inlineStr"/>
      <c r="T358" t="inlineStr"/>
      <c r="U358" t="inlineStr"/>
      <c r="V358" t="inlineStr"/>
      <c r="W358" t="inlineStr"/>
      <c r="X358" t="inlineStr">
        <is>
          <t>SMA/CSSM/ST00923</t>
        </is>
      </c>
      <c r="Y358" t="inlineStr">
        <is>
          <t>SMA/CSSM/ST00923</t>
        </is>
      </c>
      <c r="Z358" t="inlineStr">
        <is>
          <t>2025-01-25 16:25:10</t>
        </is>
      </c>
      <c r="AA358" t="inlineStr">
        <is>
          <t>2025-01-25 16:24:13</t>
        </is>
      </c>
      <c r="AB358" t="inlineStr">
        <is>
          <t>6joseph</t>
        </is>
      </c>
      <c r="AC358" t="inlineStr">
        <is>
          <t>2025-01-25 16:25:26</t>
        </is>
      </c>
      <c r="AD358" s="1" t="inlineStr">
        <is>
          <t>https://www.commcarehq.org/a/caris-test/reports/form_data/03dd9b1a-9b1e-4132-abfc-1349cc20d609/</t>
        </is>
      </c>
      <c r="AE358" t="inlineStr">
        <is>
          <t>---</t>
        </is>
      </c>
      <c r="AF358" t="inlineStr">
        <is>
          <t>3c5a623af057e23a32ae4000_76765</t>
        </is>
      </c>
      <c r="AG358" t="inlineStr">
        <is>
          <t>---</t>
        </is>
      </c>
      <c r="AH358" t="inlineStr">
        <is>
          <t>2025-01-25 16:25:10</t>
        </is>
      </c>
      <c r="AI358" t="inlineStr">
        <is>
          <t>8a7c43128a4424b0fa27ee8aba471672</t>
        </is>
      </c>
      <c r="AJ358" t="inlineStr">
        <is>
          <t>2025-01-24</t>
        </is>
      </c>
      <c r="AK358" t="inlineStr">
        <is>
          <t>4</t>
        </is>
      </c>
      <c r="AL358" t="inlineStr">
        <is>
          <t>demotivé pour clud</t>
        </is>
      </c>
      <c r="AM358" t="inlineStr">
        <is>
          <t>0</t>
        </is>
      </c>
      <c r="AN358" t="inlineStr">
        <is>
          <t>demotivé pour club</t>
        </is>
      </c>
      <c r="AO358" t="inlineStr">
        <is>
          <t>1</t>
        </is>
      </c>
      <c r="AP358" t="inlineStr">
        <is>
          <t>1</t>
        </is>
      </c>
      <c r="AQ358" t="inlineStr"/>
      <c r="AR358" t="inlineStr"/>
      <c r="AS358" t="inlineStr"/>
      <c r="AT358" t="inlineStr"/>
      <c r="AU358" t="inlineStr">
        <is>
          <t>---</t>
        </is>
      </c>
      <c r="AV358" t="inlineStr">
        <is>
          <t>---</t>
        </is>
      </c>
      <c r="AW358" t="inlineStr">
        <is>
          <t>---</t>
        </is>
      </c>
      <c r="AX358" t="inlineStr">
        <is>
          <t>---</t>
        </is>
      </c>
      <c r="AY358" t="inlineStr">
        <is>
          <t>---</t>
        </is>
      </c>
      <c r="AZ358" t="inlineStr">
        <is>
          <t>---</t>
        </is>
      </c>
      <c r="BA358" t="inlineStr">
        <is>
          <t>8a7c43128a4424b0fa27ee8aba471672</t>
        </is>
      </c>
      <c r="BB358" t="inlineStr">
        <is>
          <t>http://openrosa.org/formdesigner/0B48E039-1E80-49A7-AC24-732B6E788E39</t>
        </is>
      </c>
      <c r="BC358" t="inlineStr">
        <is>
          <t>Ration et autres visites</t>
        </is>
      </c>
      <c r="BD358" t="inlineStr">
        <is>
          <t>CommCare Android, version "2.56"(468027). App v15929. CommCare Version 2.56.0. Build 468027, built on: 2025-01-18</t>
        </is>
      </c>
      <c r="BE358" t="inlineStr">
        <is>
          <t>commcare_cebd0d31-21f4-4592-9164-16cfd6fc9bcf</t>
        </is>
      </c>
      <c r="BF358" t="inlineStr">
        <is>
          <t>19.3770159 -72.3362808 410.2 9.8</t>
        </is>
      </c>
      <c r="BG358" t="inlineStr">
        <is>
          <t>f13d8149fc6d39ebe86af18272310ff9</t>
        </is>
      </c>
      <c r="BH358" t="inlineStr">
        <is>
          <t>30258f4a77704b55a9a2714350441cbb</t>
        </is>
      </c>
      <c r="BI358" t="inlineStr">
        <is>
          <t>15246</t>
        </is>
      </c>
      <c r="BJ358" t="inlineStr">
        <is>
          <t>XFormInstance</t>
        </is>
      </c>
      <c r="BK358" t="inlineStr">
        <is>
          <t>142bcf8ada5511ef9d2ff399dbb46855</t>
        </is>
      </c>
      <c r="BL358" t="b">
        <v>0</v>
      </c>
      <c r="BM358" t="inlineStr">
        <is>
          <t>---</t>
        </is>
      </c>
      <c r="BN358" t="inlineStr">
        <is>
          <t>200.113.253.174</t>
        </is>
      </c>
      <c r="BO358" t="inlineStr">
        <is>
          <t>Dukenley Thomas</t>
        </is>
      </c>
    </row>
    <row r="359">
      <c r="A359" t="inlineStr">
        <is>
          <t>357</t>
        </is>
      </c>
      <c r="B359" t="inlineStr">
        <is>
          <t>a72dc692-2956-4a2e-baaa-76d9ba388c93</t>
        </is>
      </c>
      <c r="C359" t="inlineStr">
        <is>
          <t>2025-01-07</t>
        </is>
      </c>
      <c r="D359" t="inlineStr">
        <is>
          <t>3</t>
        </is>
      </c>
      <c r="E359" t="inlineStr">
        <is>
          <t>---</t>
        </is>
      </c>
      <c r="F359" t="inlineStr">
        <is>
          <t>1</t>
        </is>
      </c>
      <c r="G359" t="inlineStr">
        <is>
          <t>---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---</t>
        </is>
      </c>
      <c r="L359" t="inlineStr">
        <is>
          <t>---</t>
        </is>
      </c>
      <c r="M359" t="inlineStr">
        <is>
          <t>---</t>
        </is>
      </c>
      <c r="N359" t="inlineStr">
        <is>
          <t>---</t>
        </is>
      </c>
      <c r="O359" t="inlineStr">
        <is>
          <t>---</t>
        </is>
      </c>
      <c r="P359" t="inlineStr">
        <is>
          <t>---</t>
        </is>
      </c>
      <c r="Q359" t="inlineStr">
        <is>
          <t>---</t>
        </is>
      </c>
      <c r="R359" t="inlineStr"/>
      <c r="S359" t="inlineStr"/>
      <c r="T359" t="inlineStr"/>
      <c r="U359" t="inlineStr"/>
      <c r="V359" t="inlineStr"/>
      <c r="W359" t="inlineStr"/>
      <c r="X359" t="inlineStr">
        <is>
          <t>MCH/DSCA/ST00960</t>
        </is>
      </c>
      <c r="Y359" t="inlineStr">
        <is>
          <t>MCH/DSCA/ST00960</t>
        </is>
      </c>
      <c r="Z359" t="inlineStr">
        <is>
          <t>2025-01-26 21:44:30</t>
        </is>
      </c>
      <c r="AA359" t="inlineStr">
        <is>
          <t>2025-01-26 21:43:10</t>
        </is>
      </c>
      <c r="AB359" t="inlineStr">
        <is>
          <t>6evelyne</t>
        </is>
      </c>
      <c r="AC359" t="inlineStr">
        <is>
          <t>2025-01-26 21:45:34</t>
        </is>
      </c>
      <c r="AD359" s="1" t="inlineStr">
        <is>
          <t>https://www.commcarehq.org/a/caris-test/reports/form_data/a72dc692-2956-4a2e-baaa-76d9ba388c93/</t>
        </is>
      </c>
      <c r="AE359" t="inlineStr">
        <is>
          <t>---</t>
        </is>
      </c>
      <c r="AF359" t="inlineStr">
        <is>
          <t>3c5a623af057e23a32ae4000_40109</t>
        </is>
      </c>
      <c r="AG359" t="inlineStr">
        <is>
          <t>OK</t>
        </is>
      </c>
      <c r="AH359" t="inlineStr">
        <is>
          <t>2025-01-26 21:44:30</t>
        </is>
      </c>
      <c r="AI359" t="inlineStr">
        <is>
          <t>4a46325eb6794fee8a54ef2fbf119d12</t>
        </is>
      </c>
      <c r="AJ359" t="inlineStr">
        <is>
          <t>2025-01-07</t>
        </is>
      </c>
      <c r="AK359" t="inlineStr">
        <is>
          <t>3</t>
        </is>
      </c>
      <c r="AL359" t="inlineStr">
        <is>
          <t>---</t>
        </is>
      </c>
      <c r="AM359" t="inlineStr">
        <is>
          <t>1</t>
        </is>
      </c>
      <c r="AN359" t="inlineStr">
        <is>
          <t>---</t>
        </is>
      </c>
      <c r="AO359" t="inlineStr">
        <is>
          <t>1</t>
        </is>
      </c>
      <c r="AP359" t="inlineStr">
        <is>
          <t>1</t>
        </is>
      </c>
      <c r="AQ359" t="inlineStr"/>
      <c r="AR359" t="inlineStr"/>
      <c r="AS359" t="inlineStr"/>
      <c r="AT359" t="inlineStr"/>
      <c r="AU359" t="inlineStr">
        <is>
          <t>---</t>
        </is>
      </c>
      <c r="AV359" t="inlineStr">
        <is>
          <t>---</t>
        </is>
      </c>
      <c r="AW359" t="inlineStr">
        <is>
          <t>---</t>
        </is>
      </c>
      <c r="AX359" t="inlineStr">
        <is>
          <t>---</t>
        </is>
      </c>
      <c r="AY359" t="inlineStr">
        <is>
          <t>---</t>
        </is>
      </c>
      <c r="AZ359" t="inlineStr">
        <is>
          <t>---</t>
        </is>
      </c>
      <c r="BA359" t="inlineStr">
        <is>
          <t>4a46325eb6794fee8a54ef2fbf119d12</t>
        </is>
      </c>
      <c r="BB359" t="inlineStr">
        <is>
          <t>http://openrosa.org/formdesigner/0B48E039-1E80-49A7-AC24-732B6E788E39</t>
        </is>
      </c>
      <c r="BC359" t="inlineStr">
        <is>
          <t>Ration et autres visites</t>
        </is>
      </c>
      <c r="BD359" t="inlineStr">
        <is>
          <t>CommCare Android, version "2.54.1"(467561). App v15929. CommCare Version 2.54.1. Build 467561, built on: 2024-10-25</t>
        </is>
      </c>
      <c r="BE359" t="inlineStr">
        <is>
          <t>commcare_40296b7d-43c6-4fdb-ac84-9d72c5f544fb</t>
        </is>
      </c>
      <c r="BF359" t="inlineStr"/>
      <c r="BG359" t="inlineStr">
        <is>
          <t>f13d8149fc6d39ebe86af18272310ff9</t>
        </is>
      </c>
      <c r="BH359" t="inlineStr">
        <is>
          <t>30258f4a77704b55a9a2714350441cbb</t>
        </is>
      </c>
      <c r="BI359" t="inlineStr">
        <is>
          <t>15246</t>
        </is>
      </c>
      <c r="BJ359" t="inlineStr">
        <is>
          <t>XFormInstance</t>
        </is>
      </c>
      <c r="BK359" t="inlineStr">
        <is>
          <t>bf50c5b2dc2c11efb8caf7a39a18eb0c</t>
        </is>
      </c>
      <c r="BL359" t="b">
        <v>0</v>
      </c>
      <c r="BM359" t="inlineStr">
        <is>
          <t>---</t>
        </is>
      </c>
      <c r="BN359" t="inlineStr">
        <is>
          <t>200.113.253.42</t>
        </is>
      </c>
      <c r="BO359" t="inlineStr">
        <is>
          <t>Djenie Bastien</t>
        </is>
      </c>
    </row>
    <row r="360">
      <c r="A360" t="inlineStr">
        <is>
          <t>358</t>
        </is>
      </c>
      <c r="B360" t="inlineStr">
        <is>
          <t>9c394540-c8b0-4a71-b5c8-1f18d45fe240</t>
        </is>
      </c>
      <c r="C360" t="inlineStr">
        <is>
          <t>2025-01-08</t>
        </is>
      </c>
      <c r="D360" t="inlineStr">
        <is>
          <t>3</t>
        </is>
      </c>
      <c r="E360" t="inlineStr">
        <is>
          <t>---</t>
        </is>
      </c>
      <c r="F360" t="inlineStr">
        <is>
          <t>0</t>
        </is>
      </c>
      <c r="G360" t="inlineStr">
        <is>
          <t>---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---</t>
        </is>
      </c>
      <c r="L360" t="inlineStr">
        <is>
          <t>---</t>
        </is>
      </c>
      <c r="M360" t="inlineStr">
        <is>
          <t>---</t>
        </is>
      </c>
      <c r="N360" t="inlineStr">
        <is>
          <t>---</t>
        </is>
      </c>
      <c r="O360" t="inlineStr">
        <is>
          <t>---</t>
        </is>
      </c>
      <c r="P360" t="inlineStr">
        <is>
          <t>---</t>
        </is>
      </c>
      <c r="Q360" t="inlineStr">
        <is>
          <t>---</t>
        </is>
      </c>
      <c r="R360" t="inlineStr"/>
      <c r="S360" t="inlineStr"/>
      <c r="T360" t="inlineStr"/>
      <c r="U360" t="inlineStr"/>
      <c r="V360" t="inlineStr"/>
      <c r="W360" t="inlineStr"/>
      <c r="X360" t="inlineStr">
        <is>
          <t>MCH/HCHM/PED00213</t>
        </is>
      </c>
      <c r="Y360" t="inlineStr">
        <is>
          <t>MCH/HCHM/PED00213</t>
        </is>
      </c>
      <c r="Z360" t="inlineStr">
        <is>
          <t>2025-01-26 21:56:59</t>
        </is>
      </c>
      <c r="AA360" t="inlineStr">
        <is>
          <t>2025-01-26 21:56:32</t>
        </is>
      </c>
      <c r="AB360" t="inlineStr">
        <is>
          <t>6evelyne</t>
        </is>
      </c>
      <c r="AC360" t="inlineStr">
        <is>
          <t>2025-01-26 21:58:03</t>
        </is>
      </c>
      <c r="AD360" s="1" t="inlineStr">
        <is>
          <t>https://www.commcarehq.org/a/caris-test/reports/form_data/9c394540-c8b0-4a71-b5c8-1f18d45fe240/</t>
        </is>
      </c>
      <c r="AE360" t="inlineStr">
        <is>
          <t>---</t>
        </is>
      </c>
      <c r="AF360" t="inlineStr">
        <is>
          <t>9c4a786decac4d1cb24034a0f4dbaceb</t>
        </is>
      </c>
      <c r="AG360" t="inlineStr">
        <is>
          <t>OK</t>
        </is>
      </c>
      <c r="AH360" t="inlineStr">
        <is>
          <t>2025-01-26 21:56:59</t>
        </is>
      </c>
      <c r="AI360" t="inlineStr">
        <is>
          <t>4a46325eb6794fee8a54ef2fbf119d12</t>
        </is>
      </c>
      <c r="AJ360" t="inlineStr">
        <is>
          <t>2025-01-08</t>
        </is>
      </c>
      <c r="AK360" t="inlineStr">
        <is>
          <t>3</t>
        </is>
      </c>
      <c r="AL360" t="inlineStr">
        <is>
          <t>---</t>
        </is>
      </c>
      <c r="AM360" t="inlineStr">
        <is>
          <t>0</t>
        </is>
      </c>
      <c r="AN360" t="inlineStr">
        <is>
          <t>---</t>
        </is>
      </c>
      <c r="AO360" t="inlineStr">
        <is>
          <t>1</t>
        </is>
      </c>
      <c r="AP360" t="inlineStr">
        <is>
          <t>1</t>
        </is>
      </c>
      <c r="AQ360" t="inlineStr"/>
      <c r="AR360" t="inlineStr"/>
      <c r="AS360" t="inlineStr"/>
      <c r="AT360" t="inlineStr"/>
      <c r="AU360" t="inlineStr">
        <is>
          <t>---</t>
        </is>
      </c>
      <c r="AV360" t="inlineStr">
        <is>
          <t>---</t>
        </is>
      </c>
      <c r="AW360" t="inlineStr">
        <is>
          <t>---</t>
        </is>
      </c>
      <c r="AX360" t="inlineStr">
        <is>
          <t>---</t>
        </is>
      </c>
      <c r="AY360" t="inlineStr">
        <is>
          <t>---</t>
        </is>
      </c>
      <c r="AZ360" t="inlineStr">
        <is>
          <t>---</t>
        </is>
      </c>
      <c r="BA360" t="inlineStr">
        <is>
          <t>4a46325eb6794fee8a54ef2fbf119d12</t>
        </is>
      </c>
      <c r="BB360" t="inlineStr">
        <is>
          <t>http://openrosa.org/formdesigner/0B48E039-1E80-49A7-AC24-732B6E788E39</t>
        </is>
      </c>
      <c r="BC360" t="inlineStr">
        <is>
          <t>Ration et autres visites</t>
        </is>
      </c>
      <c r="BD360" t="inlineStr">
        <is>
          <t>CommCare Android, version "2.54.1"(467561). App v15929. CommCare Version 2.54.1. Build 467561, built on: 2024-10-25</t>
        </is>
      </c>
      <c r="BE360" t="inlineStr">
        <is>
          <t>commcare_40296b7d-43c6-4fdb-ac84-9d72c5f544fb</t>
        </is>
      </c>
      <c r="BF360" t="inlineStr"/>
      <c r="BG360" t="inlineStr">
        <is>
          <t>f13d8149fc6d39ebe86af18272310ff9</t>
        </is>
      </c>
      <c r="BH360" t="inlineStr">
        <is>
          <t>30258f4a77704b55a9a2714350441cbb</t>
        </is>
      </c>
      <c r="BI360" t="inlineStr">
        <is>
          <t>15246</t>
        </is>
      </c>
      <c r="BJ360" t="inlineStr">
        <is>
          <t>XFormInstance</t>
        </is>
      </c>
      <c r="BK360" t="inlineStr">
        <is>
          <t>bf50c5b2dc2c11efb8caf7a39a18eb0c</t>
        </is>
      </c>
      <c r="BL360" t="b">
        <v>0</v>
      </c>
      <c r="BM360" t="inlineStr">
        <is>
          <t>---</t>
        </is>
      </c>
      <c r="BN360" t="inlineStr">
        <is>
          <t>200.113.253.42</t>
        </is>
      </c>
      <c r="BO360" t="inlineStr">
        <is>
          <t>Love Neldjine Augustin</t>
        </is>
      </c>
    </row>
    <row r="361">
      <c r="A361" t="inlineStr">
        <is>
          <t>359</t>
        </is>
      </c>
      <c r="B361" t="inlineStr">
        <is>
          <t>3c389409-ffc6-4687-92f6-97c9a007ee62</t>
        </is>
      </c>
      <c r="C361" t="inlineStr">
        <is>
          <t>2025-01-08</t>
        </is>
      </c>
      <c r="D361" t="inlineStr">
        <is>
          <t>3</t>
        </is>
      </c>
      <c r="E361" t="inlineStr">
        <is>
          <t>---</t>
        </is>
      </c>
      <c r="F361" t="inlineStr">
        <is>
          <t>0</t>
        </is>
      </c>
      <c r="G361" t="inlineStr">
        <is>
          <t>---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---</t>
        </is>
      </c>
      <c r="L361" t="inlineStr">
        <is>
          <t>---</t>
        </is>
      </c>
      <c r="M361" t="inlineStr">
        <is>
          <t>---</t>
        </is>
      </c>
      <c r="N361" t="inlineStr">
        <is>
          <t>---</t>
        </is>
      </c>
      <c r="O361" t="inlineStr">
        <is>
          <t>---</t>
        </is>
      </c>
      <c r="P361" t="inlineStr">
        <is>
          <t>---</t>
        </is>
      </c>
      <c r="Q361" t="inlineStr">
        <is>
          <t>---</t>
        </is>
      </c>
      <c r="R361" t="inlineStr"/>
      <c r="S361" t="inlineStr"/>
      <c r="T361" t="inlineStr"/>
      <c r="U361" t="inlineStr"/>
      <c r="V361" t="inlineStr"/>
      <c r="W361" t="inlineStr"/>
      <c r="X361" t="inlineStr">
        <is>
          <t>MCH/DSCA/ST01156</t>
        </is>
      </c>
      <c r="Y361" t="inlineStr">
        <is>
          <t>MCH/DSCA/ST01156</t>
        </is>
      </c>
      <c r="Z361" t="inlineStr">
        <is>
          <t>2025-01-26 21:57:30</t>
        </is>
      </c>
      <c r="AA361" t="inlineStr">
        <is>
          <t>2025-01-26 21:57:12</t>
        </is>
      </c>
      <c r="AB361" t="inlineStr">
        <is>
          <t>6evelyne</t>
        </is>
      </c>
      <c r="AC361" t="inlineStr">
        <is>
          <t>2025-01-26 21:58:34</t>
        </is>
      </c>
      <c r="AD361" s="1" t="inlineStr">
        <is>
          <t>https://www.commcarehq.org/a/caris-test/reports/form_data/3c389409-ffc6-4687-92f6-97c9a007ee62/</t>
        </is>
      </c>
      <c r="AE361" t="inlineStr">
        <is>
          <t>---</t>
        </is>
      </c>
      <c r="AF361" t="inlineStr">
        <is>
          <t>3c5a623af057e23a32ae4000_119703</t>
        </is>
      </c>
      <c r="AG361" t="inlineStr">
        <is>
          <t>OK</t>
        </is>
      </c>
      <c r="AH361" t="inlineStr">
        <is>
          <t>2025-01-26 21:57:30</t>
        </is>
      </c>
      <c r="AI361" t="inlineStr">
        <is>
          <t>4a46325eb6794fee8a54ef2fbf119d12</t>
        </is>
      </c>
      <c r="AJ361" t="inlineStr">
        <is>
          <t>2025-01-08</t>
        </is>
      </c>
      <c r="AK361" t="inlineStr">
        <is>
          <t>3</t>
        </is>
      </c>
      <c r="AL361" t="inlineStr">
        <is>
          <t>---</t>
        </is>
      </c>
      <c r="AM361" t="inlineStr">
        <is>
          <t>0</t>
        </is>
      </c>
      <c r="AN361" t="inlineStr">
        <is>
          <t>---</t>
        </is>
      </c>
      <c r="AO361" t="inlineStr">
        <is>
          <t>1</t>
        </is>
      </c>
      <c r="AP361" t="inlineStr">
        <is>
          <t>1</t>
        </is>
      </c>
      <c r="AQ361" t="inlineStr"/>
      <c r="AR361" t="inlineStr"/>
      <c r="AS361" t="inlineStr"/>
      <c r="AT361" t="inlineStr"/>
      <c r="AU361" t="inlineStr">
        <is>
          <t>---</t>
        </is>
      </c>
      <c r="AV361" t="inlineStr">
        <is>
          <t>---</t>
        </is>
      </c>
      <c r="AW361" t="inlineStr">
        <is>
          <t>---</t>
        </is>
      </c>
      <c r="AX361" t="inlineStr">
        <is>
          <t>---</t>
        </is>
      </c>
      <c r="AY361" t="inlineStr">
        <is>
          <t>---</t>
        </is>
      </c>
      <c r="AZ361" t="inlineStr">
        <is>
          <t>---</t>
        </is>
      </c>
      <c r="BA361" t="inlineStr">
        <is>
          <t>4a46325eb6794fee8a54ef2fbf119d12</t>
        </is>
      </c>
      <c r="BB361" t="inlineStr">
        <is>
          <t>http://openrosa.org/formdesigner/0B48E039-1E80-49A7-AC24-732B6E788E39</t>
        </is>
      </c>
      <c r="BC361" t="inlineStr">
        <is>
          <t>Ration et autres visites</t>
        </is>
      </c>
      <c r="BD361" t="inlineStr">
        <is>
          <t>CommCare Android, version "2.54.1"(467561). App v15929. CommCare Version 2.54.1. Build 467561, built on: 2024-10-25</t>
        </is>
      </c>
      <c r="BE361" t="inlineStr">
        <is>
          <t>commcare_40296b7d-43c6-4fdb-ac84-9d72c5f544fb</t>
        </is>
      </c>
      <c r="BF361" t="inlineStr"/>
      <c r="BG361" t="inlineStr">
        <is>
          <t>f13d8149fc6d39ebe86af18272310ff9</t>
        </is>
      </c>
      <c r="BH361" t="inlineStr">
        <is>
          <t>30258f4a77704b55a9a2714350441cbb</t>
        </is>
      </c>
      <c r="BI361" t="inlineStr">
        <is>
          <t>15246</t>
        </is>
      </c>
      <c r="BJ361" t="inlineStr">
        <is>
          <t>XFormInstance</t>
        </is>
      </c>
      <c r="BK361" t="inlineStr">
        <is>
          <t>bf50c5b2dc2c11efb8caf7a39a18eb0c</t>
        </is>
      </c>
      <c r="BL361" t="b">
        <v>0</v>
      </c>
      <c r="BM361" t="inlineStr">
        <is>
          <t>---</t>
        </is>
      </c>
      <c r="BN361" t="inlineStr">
        <is>
          <t>200.113.253.42</t>
        </is>
      </c>
      <c r="BO361" t="inlineStr">
        <is>
          <t>Wislande Dort</t>
        </is>
      </c>
    </row>
    <row r="362">
      <c r="A362" t="inlineStr">
        <is>
          <t>360</t>
        </is>
      </c>
      <c r="B362" t="inlineStr">
        <is>
          <t>dc32b20a-8931-4140-9698-f1cc4823b014</t>
        </is>
      </c>
      <c r="C362" t="inlineStr">
        <is>
          <t>2025-01-10</t>
        </is>
      </c>
      <c r="D362" t="inlineStr">
        <is>
          <t>3</t>
        </is>
      </c>
      <c r="E362" t="inlineStr">
        <is>
          <t>---</t>
        </is>
      </c>
      <c r="F362" t="inlineStr">
        <is>
          <t>0</t>
        </is>
      </c>
      <c r="G362" t="inlineStr">
        <is>
          <t>---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---</t>
        </is>
      </c>
      <c r="L362" t="inlineStr">
        <is>
          <t>---</t>
        </is>
      </c>
      <c r="M362" t="inlineStr">
        <is>
          <t>---</t>
        </is>
      </c>
      <c r="N362" t="inlineStr">
        <is>
          <t>---</t>
        </is>
      </c>
      <c r="O362" t="inlineStr">
        <is>
          <t>---</t>
        </is>
      </c>
      <c r="P362" t="inlineStr">
        <is>
          <t>---</t>
        </is>
      </c>
      <c r="Q362" t="inlineStr">
        <is>
          <t>---</t>
        </is>
      </c>
      <c r="R362" t="inlineStr"/>
      <c r="S362" t="inlineStr"/>
      <c r="T362" t="inlineStr"/>
      <c r="U362" t="inlineStr"/>
      <c r="V362" t="inlineStr"/>
      <c r="W362" t="inlineStr"/>
      <c r="X362" t="inlineStr">
        <is>
          <t>MCH/HCHM/ST00968</t>
        </is>
      </c>
      <c r="Y362" t="inlineStr">
        <is>
          <t>MCH/HCHM/ST00968</t>
        </is>
      </c>
      <c r="Z362" t="inlineStr">
        <is>
          <t>2025-01-26 22:06:38</t>
        </is>
      </c>
      <c r="AA362" t="inlineStr">
        <is>
          <t>2025-01-26 22:06:14</t>
        </is>
      </c>
      <c r="AB362" t="inlineStr">
        <is>
          <t>6evelyne</t>
        </is>
      </c>
      <c r="AC362" t="inlineStr">
        <is>
          <t>2025-01-26 22:07:42</t>
        </is>
      </c>
      <c r="AD362" s="1" t="inlineStr">
        <is>
          <t>https://www.commcarehq.org/a/caris-test/reports/form_data/dc32b20a-8931-4140-9698-f1cc4823b014/</t>
        </is>
      </c>
      <c r="AE362" t="inlineStr">
        <is>
          <t>---</t>
        </is>
      </c>
      <c r="AF362" t="inlineStr">
        <is>
          <t>f97f5f943eba46e4afa5a9471723e598</t>
        </is>
      </c>
      <c r="AG362" t="inlineStr">
        <is>
          <t>OK</t>
        </is>
      </c>
      <c r="AH362" t="inlineStr">
        <is>
          <t>2025-01-26 22:06:38</t>
        </is>
      </c>
      <c r="AI362" t="inlineStr">
        <is>
          <t>4a46325eb6794fee8a54ef2fbf119d12</t>
        </is>
      </c>
      <c r="AJ362" t="inlineStr">
        <is>
          <t>2025-01-10</t>
        </is>
      </c>
      <c r="AK362" t="inlineStr">
        <is>
          <t>3</t>
        </is>
      </c>
      <c r="AL362" t="inlineStr">
        <is>
          <t>---</t>
        </is>
      </c>
      <c r="AM362" t="inlineStr">
        <is>
          <t>0</t>
        </is>
      </c>
      <c r="AN362" t="inlineStr">
        <is>
          <t>---</t>
        </is>
      </c>
      <c r="AO362" t="inlineStr">
        <is>
          <t>1</t>
        </is>
      </c>
      <c r="AP362" t="inlineStr">
        <is>
          <t>1</t>
        </is>
      </c>
      <c r="AQ362" t="inlineStr"/>
      <c r="AR362" t="inlineStr"/>
      <c r="AS362" t="inlineStr"/>
      <c r="AT362" t="inlineStr"/>
      <c r="AU362" t="inlineStr">
        <is>
          <t>---</t>
        </is>
      </c>
      <c r="AV362" t="inlineStr">
        <is>
          <t>---</t>
        </is>
      </c>
      <c r="AW362" t="inlineStr">
        <is>
          <t>---</t>
        </is>
      </c>
      <c r="AX362" t="inlineStr">
        <is>
          <t>---</t>
        </is>
      </c>
      <c r="AY362" t="inlineStr">
        <is>
          <t>---</t>
        </is>
      </c>
      <c r="AZ362" t="inlineStr">
        <is>
          <t>---</t>
        </is>
      </c>
      <c r="BA362" t="inlineStr">
        <is>
          <t>4a46325eb6794fee8a54ef2fbf119d12</t>
        </is>
      </c>
      <c r="BB362" t="inlineStr">
        <is>
          <t>http://openrosa.org/formdesigner/0B48E039-1E80-49A7-AC24-732B6E788E39</t>
        </is>
      </c>
      <c r="BC362" t="inlineStr">
        <is>
          <t>Ration et autres visites</t>
        </is>
      </c>
      <c r="BD362" t="inlineStr">
        <is>
          <t>CommCare Android, version "2.54.1"(467561). App v15929. CommCare Version 2.54.1. Build 467561, built on: 2024-10-25</t>
        </is>
      </c>
      <c r="BE362" t="inlineStr">
        <is>
          <t>commcare_40296b7d-43c6-4fdb-ac84-9d72c5f544fb</t>
        </is>
      </c>
      <c r="BF362" t="inlineStr"/>
      <c r="BG362" t="inlineStr">
        <is>
          <t>f13d8149fc6d39ebe86af18272310ff9</t>
        </is>
      </c>
      <c r="BH362" t="inlineStr">
        <is>
          <t>30258f4a77704b55a9a2714350441cbb</t>
        </is>
      </c>
      <c r="BI362" t="inlineStr">
        <is>
          <t>15246</t>
        </is>
      </c>
      <c r="BJ362" t="inlineStr">
        <is>
          <t>XFormInstance</t>
        </is>
      </c>
      <c r="BK362" t="inlineStr">
        <is>
          <t>bf50c5b2dc2c11efb8caf7a39a18eb0c</t>
        </is>
      </c>
      <c r="BL362" t="b">
        <v>0</v>
      </c>
      <c r="BM362" t="inlineStr">
        <is>
          <t>---</t>
        </is>
      </c>
      <c r="BN362" t="inlineStr">
        <is>
          <t>200.113.253.42</t>
        </is>
      </c>
      <c r="BO362" t="inlineStr">
        <is>
          <t>Louis-Jacques Fixon/Fredson</t>
        </is>
      </c>
    </row>
    <row r="363">
      <c r="A363" t="inlineStr">
        <is>
          <t>361</t>
        </is>
      </c>
      <c r="B363" t="inlineStr">
        <is>
          <t>225b966d-7d0e-4592-b9c4-a3a04ac24d7f</t>
        </is>
      </c>
      <c r="C363" t="inlineStr">
        <is>
          <t>2025-01-23</t>
        </is>
      </c>
      <c r="D363" t="inlineStr">
        <is>
          <t>4</t>
        </is>
      </c>
      <c r="E363" t="inlineStr">
        <is>
          <t>motivation charge virale</t>
        </is>
      </c>
      <c r="F363" t="inlineStr">
        <is>
          <t>1</t>
        </is>
      </c>
      <c r="G363" t="inlineStr">
        <is>
          <t>motivation charge virale</t>
        </is>
      </c>
      <c r="H363" t="inlineStr">
        <is>
          <t>0</t>
        </is>
      </c>
      <c r="I363" t="inlineStr">
        <is>
          <t>1</t>
        </is>
      </c>
      <c r="J363" t="inlineStr">
        <is>
          <t>1</t>
        </is>
      </c>
      <c r="K363" t="inlineStr">
        <is>
          <t>---</t>
        </is>
      </c>
      <c r="L363" t="inlineStr">
        <is>
          <t>---</t>
        </is>
      </c>
      <c r="M363" t="inlineStr">
        <is>
          <t>---</t>
        </is>
      </c>
      <c r="N363" t="inlineStr">
        <is>
          <t>---</t>
        </is>
      </c>
      <c r="O363" t="inlineStr">
        <is>
          <t>---</t>
        </is>
      </c>
      <c r="P363" t="inlineStr">
        <is>
          <t>---</t>
        </is>
      </c>
      <c r="Q363" t="inlineStr">
        <is>
          <t>---</t>
        </is>
      </c>
      <c r="R363" t="inlineStr"/>
      <c r="S363" t="inlineStr"/>
      <c r="T363" t="inlineStr"/>
      <c r="U363" t="inlineStr"/>
      <c r="V363" t="inlineStr"/>
      <c r="W363" t="inlineStr"/>
      <c r="X363" t="inlineStr">
        <is>
          <t>PAP/HSFS/ST01195</t>
        </is>
      </c>
      <c r="Y363" t="inlineStr">
        <is>
          <t>PAP/HSFS/ST01195</t>
        </is>
      </c>
      <c r="Z363" t="inlineStr">
        <is>
          <t>2025-01-26 23:47:26</t>
        </is>
      </c>
      <c r="AA363" t="inlineStr">
        <is>
          <t>2025-01-26 23:46:34</t>
        </is>
      </c>
      <c r="AB363" t="inlineStr">
        <is>
          <t>2jessica</t>
        </is>
      </c>
      <c r="AC363" t="inlineStr">
        <is>
          <t>2025-01-27 00:58:34</t>
        </is>
      </c>
      <c r="AD363" s="1" t="inlineStr">
        <is>
          <t>https://www.commcarehq.org/a/caris-test/reports/form_data/225b966d-7d0e-4592-b9c4-a3a04ac24d7f/</t>
        </is>
      </c>
      <c r="AE363" t="inlineStr">
        <is>
          <t>---</t>
        </is>
      </c>
      <c r="AF363" t="inlineStr">
        <is>
          <t>3c5a623af057e23a32ae4000_132942</t>
        </is>
      </c>
      <c r="AG363" t="inlineStr">
        <is>
          <t>---</t>
        </is>
      </c>
      <c r="AH363" t="inlineStr">
        <is>
          <t>2025-01-26 23:47:26</t>
        </is>
      </c>
      <c r="AI363" t="inlineStr">
        <is>
          <t>6b7066b672544b4cabd3a14f9f012e2c</t>
        </is>
      </c>
      <c r="AJ363" t="inlineStr">
        <is>
          <t>2025-01-23</t>
        </is>
      </c>
      <c r="AK363" t="inlineStr">
        <is>
          <t>4</t>
        </is>
      </c>
      <c r="AL363" t="inlineStr">
        <is>
          <t>motivation charge virale</t>
        </is>
      </c>
      <c r="AM363" t="inlineStr">
        <is>
          <t>1</t>
        </is>
      </c>
      <c r="AN363" t="inlineStr">
        <is>
          <t>motivation charge virale</t>
        </is>
      </c>
      <c r="AO363" t="inlineStr">
        <is>
          <t>0</t>
        </is>
      </c>
      <c r="AP363" t="inlineStr">
        <is>
          <t>1</t>
        </is>
      </c>
      <c r="AQ363" t="inlineStr"/>
      <c r="AR363" t="inlineStr"/>
      <c r="AS363" t="inlineStr"/>
      <c r="AT363" t="inlineStr"/>
      <c r="AU363" t="inlineStr">
        <is>
          <t>---</t>
        </is>
      </c>
      <c r="AV363" t="inlineStr">
        <is>
          <t>---</t>
        </is>
      </c>
      <c r="AW363" t="inlineStr">
        <is>
          <t>---</t>
        </is>
      </c>
      <c r="AX363" t="inlineStr">
        <is>
          <t>---</t>
        </is>
      </c>
      <c r="AY363" t="inlineStr">
        <is>
          <t>---</t>
        </is>
      </c>
      <c r="AZ363" t="inlineStr">
        <is>
          <t>---</t>
        </is>
      </c>
      <c r="BA363" t="inlineStr">
        <is>
          <t>6b7066b672544b4cabd3a14f9f012e2c</t>
        </is>
      </c>
      <c r="BB363" t="inlineStr">
        <is>
          <t>http://openrosa.org/formdesigner/0B48E039-1E80-49A7-AC24-732B6E788E39</t>
        </is>
      </c>
      <c r="BC363" t="inlineStr">
        <is>
          <t>Ration et autres visites</t>
        </is>
      </c>
      <c r="BD363" t="inlineStr">
        <is>
          <t>CommCare Android, version "2.56"(468027). App v15929. CommCare Version 2.56.0. Build 468027, built on: 2025-01-18</t>
        </is>
      </c>
      <c r="BE363" t="inlineStr">
        <is>
          <t>commcare_f18d6b7a-4a28-4b1e-ba72-371ee279da9f</t>
        </is>
      </c>
      <c r="BF363" t="inlineStr"/>
      <c r="BG363" t="inlineStr">
        <is>
          <t>f13d8149fc6d39ebe86af18272310ff9</t>
        </is>
      </c>
      <c r="BH363" t="inlineStr">
        <is>
          <t>30258f4a77704b55a9a2714350441cbb</t>
        </is>
      </c>
      <c r="BI363" t="inlineStr">
        <is>
          <t>15246</t>
        </is>
      </c>
      <c r="BJ363" t="inlineStr">
        <is>
          <t>XFormInstance</t>
        </is>
      </c>
      <c r="BK363" t="inlineStr">
        <is>
          <t>a2ea020dda7511ef9d2ff399dbb46855</t>
        </is>
      </c>
      <c r="BL363" t="b">
        <v>0</v>
      </c>
      <c r="BM363" t="inlineStr">
        <is>
          <t>---</t>
        </is>
      </c>
      <c r="BN363" t="inlineStr">
        <is>
          <t>148.102.131.43</t>
        </is>
      </c>
      <c r="BO363" t="inlineStr">
        <is>
          <t>Vallere Jean  Sabatina</t>
        </is>
      </c>
    </row>
    <row r="364">
      <c r="A364" t="inlineStr">
        <is>
          <t>362</t>
        </is>
      </c>
      <c r="B364" t="inlineStr">
        <is>
          <t>d589be5d-0c90-4fab-a97d-691dcfaa611e</t>
        </is>
      </c>
      <c r="C364" t="inlineStr">
        <is>
          <t>2025-01-24</t>
        </is>
      </c>
      <c r="D364" t="inlineStr">
        <is>
          <t>4</t>
        </is>
      </c>
      <c r="E364" t="inlineStr">
        <is>
          <t>Demotivation  Club</t>
        </is>
      </c>
      <c r="F364" t="inlineStr">
        <is>
          <t>1</t>
        </is>
      </c>
      <c r="G364" t="inlineStr">
        <is>
          <t>non trouvée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---</t>
        </is>
      </c>
      <c r="L364" t="inlineStr">
        <is>
          <t>---</t>
        </is>
      </c>
      <c r="M364" t="inlineStr">
        <is>
          <t>---</t>
        </is>
      </c>
      <c r="N364" t="inlineStr">
        <is>
          <t>---</t>
        </is>
      </c>
      <c r="O364" t="inlineStr">
        <is>
          <t>---</t>
        </is>
      </c>
      <c r="P364" t="inlineStr">
        <is>
          <t>---</t>
        </is>
      </c>
      <c r="Q364" t="inlineStr">
        <is>
          <t>---</t>
        </is>
      </c>
      <c r="R364" t="inlineStr"/>
      <c r="S364" t="inlineStr"/>
      <c r="T364" t="inlineStr"/>
      <c r="U364" t="inlineStr"/>
      <c r="V364" t="inlineStr"/>
      <c r="W364" t="inlineStr"/>
      <c r="X364" t="inlineStr">
        <is>
          <t>CAP/CDSF/WT0920G</t>
        </is>
      </c>
      <c r="Y364" t="inlineStr">
        <is>
          <t>CAP/CDSF/WT0920G</t>
        </is>
      </c>
      <c r="Z364" t="inlineStr">
        <is>
          <t>2025-01-25 02:54:02</t>
        </is>
      </c>
      <c r="AA364" t="inlineStr">
        <is>
          <t>2025-01-25 02:53:01</t>
        </is>
      </c>
      <c r="AB364" t="inlineStr">
        <is>
          <t>1plyviose</t>
        </is>
      </c>
      <c r="AC364" t="inlineStr">
        <is>
          <t>2025-01-27 02:54:20</t>
        </is>
      </c>
      <c r="AD364" s="1" t="inlineStr">
        <is>
          <t>https://www.commcarehq.org/a/caris-test/reports/form_data/d589be5d-0c90-4fab-a97d-691dcfaa611e/</t>
        </is>
      </c>
      <c r="AE364" t="inlineStr">
        <is>
          <t>---</t>
        </is>
      </c>
      <c r="AF364" t="inlineStr">
        <is>
          <t>3c5a623af057e23a32ae4000_104916</t>
        </is>
      </c>
      <c r="AG364" t="inlineStr">
        <is>
          <t>---</t>
        </is>
      </c>
      <c r="AH364" t="inlineStr">
        <is>
          <t>2025-01-25 02:54:02</t>
        </is>
      </c>
      <c r="AI364" t="inlineStr">
        <is>
          <t>aab7a2415e99453fbcb8ebd109e92b4f</t>
        </is>
      </c>
      <c r="AJ364" t="inlineStr">
        <is>
          <t>2025-01-24</t>
        </is>
      </c>
      <c r="AK364" t="inlineStr">
        <is>
          <t>4</t>
        </is>
      </c>
      <c r="AL364" t="inlineStr">
        <is>
          <t>Demotivation  Club</t>
        </is>
      </c>
      <c r="AM364" t="inlineStr">
        <is>
          <t>1</t>
        </is>
      </c>
      <c r="AN364" t="inlineStr">
        <is>
          <t>non trouvée</t>
        </is>
      </c>
      <c r="AO364" t="inlineStr">
        <is>
          <t>1</t>
        </is>
      </c>
      <c r="AP364" t="inlineStr">
        <is>
          <t>1</t>
        </is>
      </c>
      <c r="AQ364" t="inlineStr"/>
      <c r="AR364" t="inlineStr"/>
      <c r="AS364" t="inlineStr"/>
      <c r="AT364" t="inlineStr"/>
      <c r="AU364" t="inlineStr">
        <is>
          <t>---</t>
        </is>
      </c>
      <c r="AV364" t="inlineStr">
        <is>
          <t>---</t>
        </is>
      </c>
      <c r="AW364" t="inlineStr">
        <is>
          <t>---</t>
        </is>
      </c>
      <c r="AX364" t="inlineStr">
        <is>
          <t>---</t>
        </is>
      </c>
      <c r="AY364" t="inlineStr">
        <is>
          <t>---</t>
        </is>
      </c>
      <c r="AZ364" t="inlineStr">
        <is>
          <t>---</t>
        </is>
      </c>
      <c r="BA364" t="inlineStr">
        <is>
          <t>aab7a2415e99453fbcb8ebd109e92b4f</t>
        </is>
      </c>
      <c r="BB364" t="inlineStr">
        <is>
          <t>http://openrosa.org/formdesigner/0B48E039-1E80-49A7-AC24-732B6E788E39</t>
        </is>
      </c>
      <c r="BC364" t="inlineStr">
        <is>
          <t>Ration et autres visites</t>
        </is>
      </c>
      <c r="BD364" t="inlineStr">
        <is>
          <t>CommCare Android, version "2.54.1"(467561). App v15929. CommCare Version 2.54.1. Build 467561, built on: 2024-10-25</t>
        </is>
      </c>
      <c r="BE364" t="inlineStr">
        <is>
          <t>commcare_d17d77c2-a7e5-4f4b-9b21-6b80894e9762</t>
        </is>
      </c>
      <c r="BF364" t="inlineStr"/>
      <c r="BG364" t="inlineStr">
        <is>
          <t>f13d8149fc6d39ebe86af18272310ff9</t>
        </is>
      </c>
      <c r="BH364" t="inlineStr">
        <is>
          <t>30258f4a77704b55a9a2714350441cbb</t>
        </is>
      </c>
      <c r="BI364" t="inlineStr">
        <is>
          <t>15246</t>
        </is>
      </c>
      <c r="BJ364" t="inlineStr">
        <is>
          <t>XFormInstance</t>
        </is>
      </c>
      <c r="BK364" t="inlineStr">
        <is>
          <t>9fa3ddf8dc5911efb8caf7a39a18eb0c</t>
        </is>
      </c>
      <c r="BL364" t="b">
        <v>0</v>
      </c>
      <c r="BM364" t="inlineStr">
        <is>
          <t>---</t>
        </is>
      </c>
      <c r="BN364" t="inlineStr">
        <is>
          <t>200.113.238.46</t>
        </is>
      </c>
      <c r="BO364" t="inlineStr">
        <is>
          <t>Wednica Tertulien</t>
        </is>
      </c>
    </row>
    <row r="365">
      <c r="A365" t="inlineStr">
        <is>
          <t>363</t>
        </is>
      </c>
      <c r="B365" t="inlineStr">
        <is>
          <t>6d223e3c-0dca-454a-a91a-257084171c93</t>
        </is>
      </c>
      <c r="C365" t="inlineStr">
        <is>
          <t>2025-01-24</t>
        </is>
      </c>
      <c r="D365" t="inlineStr">
        <is>
          <t>4</t>
        </is>
      </c>
      <c r="E365" t="inlineStr">
        <is>
          <t>Demotivation Club</t>
        </is>
      </c>
      <c r="F365" t="inlineStr">
        <is>
          <t>0</t>
        </is>
      </c>
      <c r="G365" t="inlineStr">
        <is>
          <t>pas de Telephone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---</t>
        </is>
      </c>
      <c r="L365" t="inlineStr">
        <is>
          <t>---</t>
        </is>
      </c>
      <c r="M365" t="inlineStr">
        <is>
          <t>---</t>
        </is>
      </c>
      <c r="N365" t="inlineStr">
        <is>
          <t>---</t>
        </is>
      </c>
      <c r="O365" t="inlineStr">
        <is>
          <t>---</t>
        </is>
      </c>
      <c r="P365" t="inlineStr">
        <is>
          <t>---</t>
        </is>
      </c>
      <c r="Q365" t="inlineStr">
        <is>
          <t>---</t>
        </is>
      </c>
      <c r="R365" t="inlineStr"/>
      <c r="S365" t="inlineStr"/>
      <c r="T365" t="inlineStr"/>
      <c r="U365" t="inlineStr"/>
      <c r="V365" t="inlineStr"/>
      <c r="W365" t="inlineStr"/>
      <c r="X365" t="inlineStr">
        <is>
          <t>CAP/CDSF/LP0818M</t>
        </is>
      </c>
      <c r="Y365" t="inlineStr">
        <is>
          <t>CAP/CDSF/LP0818M</t>
        </is>
      </c>
      <c r="Z365" t="inlineStr">
        <is>
          <t>2025-01-25 02:58:41</t>
        </is>
      </c>
      <c r="AA365" t="inlineStr">
        <is>
          <t>2025-01-25 02:55:45</t>
        </is>
      </c>
      <c r="AB365" t="inlineStr">
        <is>
          <t>1plyviose</t>
        </is>
      </c>
      <c r="AC365" t="inlineStr">
        <is>
          <t>2025-01-27 02:58:59</t>
        </is>
      </c>
      <c r="AD365" s="1" t="inlineStr">
        <is>
          <t>https://www.commcarehq.org/a/caris-test/reports/form_data/6d223e3c-0dca-454a-a91a-257084171c93/</t>
        </is>
      </c>
      <c r="AE365" t="inlineStr">
        <is>
          <t>---</t>
        </is>
      </c>
      <c r="AF365" t="inlineStr">
        <is>
          <t>3c5a623af057e23a32ae4000_41291</t>
        </is>
      </c>
      <c r="AG365" t="inlineStr">
        <is>
          <t>---</t>
        </is>
      </c>
      <c r="AH365" t="inlineStr">
        <is>
          <t>2025-01-25 02:58:41</t>
        </is>
      </c>
      <c r="AI365" t="inlineStr">
        <is>
          <t>aab7a2415e99453fbcb8ebd109e92b4f</t>
        </is>
      </c>
      <c r="AJ365" t="inlineStr">
        <is>
          <t>2025-01-24</t>
        </is>
      </c>
      <c r="AK365" t="inlineStr">
        <is>
          <t>4</t>
        </is>
      </c>
      <c r="AL365" t="inlineStr">
        <is>
          <t>Demotivation Club</t>
        </is>
      </c>
      <c r="AM365" t="inlineStr">
        <is>
          <t>0</t>
        </is>
      </c>
      <c r="AN365" t="inlineStr">
        <is>
          <t>pas de Telephone</t>
        </is>
      </c>
      <c r="AO365" t="inlineStr">
        <is>
          <t>1</t>
        </is>
      </c>
      <c r="AP365" t="inlineStr">
        <is>
          <t>1</t>
        </is>
      </c>
      <c r="AQ365" t="inlineStr"/>
      <c r="AR365" t="inlineStr"/>
      <c r="AS365" t="inlineStr"/>
      <c r="AT365" t="inlineStr"/>
      <c r="AU365" t="inlineStr">
        <is>
          <t>---</t>
        </is>
      </c>
      <c r="AV365" t="inlineStr">
        <is>
          <t>---</t>
        </is>
      </c>
      <c r="AW365" t="inlineStr">
        <is>
          <t>---</t>
        </is>
      </c>
      <c r="AX365" t="inlineStr">
        <is>
          <t>---</t>
        </is>
      </c>
      <c r="AY365" t="inlineStr">
        <is>
          <t>---</t>
        </is>
      </c>
      <c r="AZ365" t="inlineStr">
        <is>
          <t>---</t>
        </is>
      </c>
      <c r="BA365" t="inlineStr">
        <is>
          <t>aab7a2415e99453fbcb8ebd109e92b4f</t>
        </is>
      </c>
      <c r="BB365" t="inlineStr">
        <is>
          <t>http://openrosa.org/formdesigner/0B48E039-1E80-49A7-AC24-732B6E788E39</t>
        </is>
      </c>
      <c r="BC365" t="inlineStr">
        <is>
          <t>Ration et autres visites</t>
        </is>
      </c>
      <c r="BD365" t="inlineStr">
        <is>
          <t>CommCare Android, version "2.54.1"(467561). App v15929. CommCare Version 2.54.1. Build 467561, built on: 2024-10-25</t>
        </is>
      </c>
      <c r="BE365" t="inlineStr">
        <is>
          <t>commcare_d17d77c2-a7e5-4f4b-9b21-6b80894e9762</t>
        </is>
      </c>
      <c r="BF365" t="inlineStr"/>
      <c r="BG365" t="inlineStr">
        <is>
          <t>f13d8149fc6d39ebe86af18272310ff9</t>
        </is>
      </c>
      <c r="BH365" t="inlineStr">
        <is>
          <t>30258f4a77704b55a9a2714350441cbb</t>
        </is>
      </c>
      <c r="BI365" t="inlineStr">
        <is>
          <t>15246</t>
        </is>
      </c>
      <c r="BJ365" t="inlineStr">
        <is>
          <t>XFormInstance</t>
        </is>
      </c>
      <c r="BK365" t="inlineStr">
        <is>
          <t>9fa3ddf8dc5911efb8caf7a39a18eb0c</t>
        </is>
      </c>
      <c r="BL365" t="b">
        <v>0</v>
      </c>
      <c r="BM365" t="inlineStr">
        <is>
          <t>---</t>
        </is>
      </c>
      <c r="BN365" t="inlineStr">
        <is>
          <t>200.113.238.46</t>
        </is>
      </c>
      <c r="BO365" t="inlineStr">
        <is>
          <t>Lovensca Pierre</t>
        </is>
      </c>
    </row>
    <row r="366">
      <c r="A366" t="inlineStr">
        <is>
          <t>364</t>
        </is>
      </c>
      <c r="B366" t="inlineStr">
        <is>
          <t>fed69049-52d9-4d71-bcbb-e5e89b5b215a</t>
        </is>
      </c>
      <c r="C366" t="inlineStr">
        <is>
          <t>2025-01-24</t>
        </is>
      </c>
      <c r="D366" t="inlineStr">
        <is>
          <t>4</t>
        </is>
      </c>
      <c r="E366" t="inlineStr">
        <is>
          <t>Demotivation Club</t>
        </is>
      </c>
      <c r="F366" t="inlineStr">
        <is>
          <t>1</t>
        </is>
      </c>
      <c r="G366" t="inlineStr">
        <is>
          <t>non disponible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---</t>
        </is>
      </c>
      <c r="L366" t="inlineStr">
        <is>
          <t>---</t>
        </is>
      </c>
      <c r="M366" t="inlineStr">
        <is>
          <t>---</t>
        </is>
      </c>
      <c r="N366" t="inlineStr">
        <is>
          <t>---</t>
        </is>
      </c>
      <c r="O366" t="inlineStr">
        <is>
          <t>---</t>
        </is>
      </c>
      <c r="P366" t="inlineStr">
        <is>
          <t>---</t>
        </is>
      </c>
      <c r="Q366" t="inlineStr">
        <is>
          <t>---</t>
        </is>
      </c>
      <c r="R366" t="inlineStr"/>
      <c r="S366" t="inlineStr"/>
      <c r="T366" t="inlineStr"/>
      <c r="U366" t="inlineStr"/>
      <c r="V366" t="inlineStr"/>
      <c r="W366" t="inlineStr"/>
      <c r="X366" t="inlineStr">
        <is>
          <t>CAP/CDSF/ST02348</t>
        </is>
      </c>
      <c r="Y366" t="inlineStr">
        <is>
          <t>CAP/CDSF/ST02348</t>
        </is>
      </c>
      <c r="Z366" t="inlineStr">
        <is>
          <t>2025-01-25 03:00:34</t>
        </is>
      </c>
      <c r="AA366" t="inlineStr">
        <is>
          <t>2025-01-25 02:59:22</t>
        </is>
      </c>
      <c r="AB366" t="inlineStr">
        <is>
          <t>1plyviose</t>
        </is>
      </c>
      <c r="AC366" t="inlineStr">
        <is>
          <t>2025-01-27 03:00:52</t>
        </is>
      </c>
      <c r="AD366" s="1" t="inlineStr">
        <is>
          <t>https://www.commcarehq.org/a/caris-test/reports/form_data/fed69049-52d9-4d71-bcbb-e5e89b5b215a/</t>
        </is>
      </c>
      <c r="AE366" t="inlineStr">
        <is>
          <t>---</t>
        </is>
      </c>
      <c r="AF366" t="inlineStr">
        <is>
          <t>3c5a623af057e23a32ae4000_35534</t>
        </is>
      </c>
      <c r="AG366" t="inlineStr">
        <is>
          <t>---</t>
        </is>
      </c>
      <c r="AH366" t="inlineStr">
        <is>
          <t>2025-01-25 03:00:34</t>
        </is>
      </c>
      <c r="AI366" t="inlineStr">
        <is>
          <t>aab7a2415e99453fbcb8ebd109e92b4f</t>
        </is>
      </c>
      <c r="AJ366" t="inlineStr">
        <is>
          <t>2025-01-24</t>
        </is>
      </c>
      <c r="AK366" t="inlineStr">
        <is>
          <t>4</t>
        </is>
      </c>
      <c r="AL366" t="inlineStr">
        <is>
          <t>Demotivation Club</t>
        </is>
      </c>
      <c r="AM366" t="inlineStr">
        <is>
          <t>1</t>
        </is>
      </c>
      <c r="AN366" t="inlineStr">
        <is>
          <t>non disponible</t>
        </is>
      </c>
      <c r="AO366" t="inlineStr">
        <is>
          <t>1</t>
        </is>
      </c>
      <c r="AP366" t="inlineStr">
        <is>
          <t>1</t>
        </is>
      </c>
      <c r="AQ366" t="inlineStr"/>
      <c r="AR366" t="inlineStr"/>
      <c r="AS366" t="inlineStr"/>
      <c r="AT366" t="inlineStr"/>
      <c r="AU366" t="inlineStr">
        <is>
          <t>---</t>
        </is>
      </c>
      <c r="AV366" t="inlineStr">
        <is>
          <t>---</t>
        </is>
      </c>
      <c r="AW366" t="inlineStr">
        <is>
          <t>---</t>
        </is>
      </c>
      <c r="AX366" t="inlineStr">
        <is>
          <t>---</t>
        </is>
      </c>
      <c r="AY366" t="inlineStr">
        <is>
          <t>---</t>
        </is>
      </c>
      <c r="AZ366" t="inlineStr">
        <is>
          <t>---</t>
        </is>
      </c>
      <c r="BA366" t="inlineStr">
        <is>
          <t>aab7a2415e99453fbcb8ebd109e92b4f</t>
        </is>
      </c>
      <c r="BB366" t="inlineStr">
        <is>
          <t>http://openrosa.org/formdesigner/0B48E039-1E80-49A7-AC24-732B6E788E39</t>
        </is>
      </c>
      <c r="BC366" t="inlineStr">
        <is>
          <t>Ration et autres visites</t>
        </is>
      </c>
      <c r="BD366" t="inlineStr">
        <is>
          <t>CommCare Android, version "2.54.1"(467561). App v15929. CommCare Version 2.54.1. Build 467561, built on: 2024-10-25</t>
        </is>
      </c>
      <c r="BE366" t="inlineStr">
        <is>
          <t>commcare_d17d77c2-a7e5-4f4b-9b21-6b80894e9762</t>
        </is>
      </c>
      <c r="BF366" t="inlineStr"/>
      <c r="BG366" t="inlineStr">
        <is>
          <t>f13d8149fc6d39ebe86af18272310ff9</t>
        </is>
      </c>
      <c r="BH366" t="inlineStr">
        <is>
          <t>30258f4a77704b55a9a2714350441cbb</t>
        </is>
      </c>
      <c r="BI366" t="inlineStr">
        <is>
          <t>15246</t>
        </is>
      </c>
      <c r="BJ366" t="inlineStr">
        <is>
          <t>XFormInstance</t>
        </is>
      </c>
      <c r="BK366" t="inlineStr">
        <is>
          <t>9fa3ddf8dc5911efb8caf7a39a18eb0c</t>
        </is>
      </c>
      <c r="BL366" t="b">
        <v>0</v>
      </c>
      <c r="BM366" t="inlineStr">
        <is>
          <t>---</t>
        </is>
      </c>
      <c r="BN366" t="inlineStr">
        <is>
          <t>200.113.238.46</t>
        </is>
      </c>
      <c r="BO366" t="inlineStr">
        <is>
          <t>John Guerby Prevalus</t>
        </is>
      </c>
    </row>
    <row r="367">
      <c r="A367" t="inlineStr">
        <is>
          <t>365</t>
        </is>
      </c>
      <c r="B367" t="inlineStr">
        <is>
          <t>e8731866-a6c8-4f63-9497-1dab521e9641</t>
        </is>
      </c>
      <c r="C367" t="inlineStr">
        <is>
          <t>2025-01-23</t>
        </is>
      </c>
      <c r="D367" t="inlineStr">
        <is>
          <t>4</t>
        </is>
      </c>
      <c r="E367" t="inlineStr">
        <is>
          <t>Demotivation Club</t>
        </is>
      </c>
      <c r="F367" t="inlineStr">
        <is>
          <t>1</t>
        </is>
      </c>
      <c r="G367" t="inlineStr">
        <is>
          <t>non disponible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---</t>
        </is>
      </c>
      <c r="L367" t="inlineStr">
        <is>
          <t>---</t>
        </is>
      </c>
      <c r="M367" t="inlineStr">
        <is>
          <t>---</t>
        </is>
      </c>
      <c r="N367" t="inlineStr">
        <is>
          <t>---</t>
        </is>
      </c>
      <c r="O367" t="inlineStr">
        <is>
          <t>---</t>
        </is>
      </c>
      <c r="P367" t="inlineStr">
        <is>
          <t>---</t>
        </is>
      </c>
      <c r="Q367" t="inlineStr">
        <is>
          <t>---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CAP/CMBV/ST02499</t>
        </is>
      </c>
      <c r="Y367" t="inlineStr">
        <is>
          <t>CAP/CMBV/ST02499</t>
        </is>
      </c>
      <c r="Z367" t="inlineStr">
        <is>
          <t>2025-01-24 03:11:07</t>
        </is>
      </c>
      <c r="AA367" t="inlineStr">
        <is>
          <t>2025-01-24 03:09:55</t>
        </is>
      </c>
      <c r="AB367" t="inlineStr">
        <is>
          <t>1plyviose</t>
        </is>
      </c>
      <c r="AC367" t="inlineStr">
        <is>
          <t>2025-01-27 03:11:25</t>
        </is>
      </c>
      <c r="AD367" s="1" t="inlineStr">
        <is>
          <t>https://www.commcarehq.org/a/caris-test/reports/form_data/e8731866-a6c8-4f63-9497-1dab521e9641/</t>
        </is>
      </c>
      <c r="AE367" t="inlineStr">
        <is>
          <t>---</t>
        </is>
      </c>
      <c r="AF367" t="inlineStr">
        <is>
          <t>3c5a623af057e23a32ae4000_30630</t>
        </is>
      </c>
      <c r="AG367" t="inlineStr">
        <is>
          <t>---</t>
        </is>
      </c>
      <c r="AH367" t="inlineStr">
        <is>
          <t>2025-01-24 03:11:07</t>
        </is>
      </c>
      <c r="AI367" t="inlineStr">
        <is>
          <t>aab7a2415e99453fbcb8ebd109e92b4f</t>
        </is>
      </c>
      <c r="AJ367" t="inlineStr">
        <is>
          <t>2025-01-23</t>
        </is>
      </c>
      <c r="AK367" t="inlineStr">
        <is>
          <t>4</t>
        </is>
      </c>
      <c r="AL367" t="inlineStr">
        <is>
          <t>Demotivation Club</t>
        </is>
      </c>
      <c r="AM367" t="inlineStr">
        <is>
          <t>1</t>
        </is>
      </c>
      <c r="AN367" t="inlineStr">
        <is>
          <t>non disponible</t>
        </is>
      </c>
      <c r="AO367" t="inlineStr">
        <is>
          <t>1</t>
        </is>
      </c>
      <c r="AP367" t="inlineStr">
        <is>
          <t>1</t>
        </is>
      </c>
      <c r="AQ367" t="inlineStr"/>
      <c r="AR367" t="inlineStr"/>
      <c r="AS367" t="inlineStr"/>
      <c r="AT367" t="inlineStr"/>
      <c r="AU367" t="inlineStr">
        <is>
          <t>---</t>
        </is>
      </c>
      <c r="AV367" t="inlineStr">
        <is>
          <t>---</t>
        </is>
      </c>
      <c r="AW367" t="inlineStr">
        <is>
          <t>---</t>
        </is>
      </c>
      <c r="AX367" t="inlineStr">
        <is>
          <t>---</t>
        </is>
      </c>
      <c r="AY367" t="inlineStr">
        <is>
          <t>---</t>
        </is>
      </c>
      <c r="AZ367" t="inlineStr">
        <is>
          <t>---</t>
        </is>
      </c>
      <c r="BA367" t="inlineStr">
        <is>
          <t>aab7a2415e99453fbcb8ebd109e92b4f</t>
        </is>
      </c>
      <c r="BB367" t="inlineStr">
        <is>
          <t>http://openrosa.org/formdesigner/0B48E039-1E80-49A7-AC24-732B6E788E39</t>
        </is>
      </c>
      <c r="BC367" t="inlineStr">
        <is>
          <t>Ration et autres visites</t>
        </is>
      </c>
      <c r="BD367" t="inlineStr">
        <is>
          <t>CommCare Android, version "2.54.1"(467561). App v15929. CommCare Version 2.54.1. Build 467561, built on: 2024-10-25</t>
        </is>
      </c>
      <c r="BE367" t="inlineStr">
        <is>
          <t>commcare_d17d77c2-a7e5-4f4b-9b21-6b80894e9762</t>
        </is>
      </c>
      <c r="BF367" t="inlineStr"/>
      <c r="BG367" t="inlineStr">
        <is>
          <t>f13d8149fc6d39ebe86af18272310ff9</t>
        </is>
      </c>
      <c r="BH367" t="inlineStr">
        <is>
          <t>30258f4a77704b55a9a2714350441cbb</t>
        </is>
      </c>
      <c r="BI367" t="inlineStr">
        <is>
          <t>15246</t>
        </is>
      </c>
      <c r="BJ367" t="inlineStr">
        <is>
          <t>XFormInstance</t>
        </is>
      </c>
      <c r="BK367" t="inlineStr">
        <is>
          <t>9fa3ddf8dc5911efb8caf7a39a18eb0c</t>
        </is>
      </c>
      <c r="BL367" t="b">
        <v>0</v>
      </c>
      <c r="BM367" t="inlineStr">
        <is>
          <t>---</t>
        </is>
      </c>
      <c r="BN367" t="inlineStr">
        <is>
          <t>200.113.238.46</t>
        </is>
      </c>
      <c r="BO367" t="inlineStr">
        <is>
          <t>Isaac St hilaire</t>
        </is>
      </c>
    </row>
    <row r="368">
      <c r="A368" t="inlineStr">
        <is>
          <t>366</t>
        </is>
      </c>
      <c r="B368" t="inlineStr">
        <is>
          <t>212ec6ac-88d2-4527-98b4-f5860c64cd86</t>
        </is>
      </c>
      <c r="C368" t="inlineStr">
        <is>
          <t>2025-01-23</t>
        </is>
      </c>
      <c r="D368" t="inlineStr">
        <is>
          <t>4</t>
        </is>
      </c>
      <c r="E368" t="inlineStr">
        <is>
          <t>Demotivation  Club</t>
        </is>
      </c>
      <c r="F368" t="inlineStr">
        <is>
          <t>1</t>
        </is>
      </c>
      <c r="G368" t="inlineStr">
        <is>
          <t>Non trouvé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---</t>
        </is>
      </c>
      <c r="L368" t="inlineStr">
        <is>
          <t>---</t>
        </is>
      </c>
      <c r="M368" t="inlineStr">
        <is>
          <t>---</t>
        </is>
      </c>
      <c r="N368" t="inlineStr">
        <is>
          <t>---</t>
        </is>
      </c>
      <c r="O368" t="inlineStr">
        <is>
          <t>---</t>
        </is>
      </c>
      <c r="P368" t="inlineStr">
        <is>
          <t>---</t>
        </is>
      </c>
      <c r="Q368" t="inlineStr">
        <is>
          <t>---</t>
        </is>
      </c>
      <c r="R368" t="inlineStr"/>
      <c r="S368" t="inlineStr"/>
      <c r="T368" t="inlineStr"/>
      <c r="U368" t="inlineStr"/>
      <c r="V368" t="inlineStr"/>
      <c r="W368" t="inlineStr"/>
      <c r="X368" t="inlineStr">
        <is>
          <t>CAP/CMBV/ST02180</t>
        </is>
      </c>
      <c r="Y368" t="inlineStr">
        <is>
          <t>CAP/CMBV/ST02180</t>
        </is>
      </c>
      <c r="Z368" t="inlineStr">
        <is>
          <t>2025-01-24 03:14:50</t>
        </is>
      </c>
      <c r="AA368" t="inlineStr">
        <is>
          <t>2025-01-24 03:12:25</t>
        </is>
      </c>
      <c r="AB368" t="inlineStr">
        <is>
          <t>1plyviose</t>
        </is>
      </c>
      <c r="AC368" t="inlineStr">
        <is>
          <t>2025-01-27 03:15:09</t>
        </is>
      </c>
      <c r="AD368" s="1" t="inlineStr">
        <is>
          <t>https://www.commcarehq.org/a/caris-test/reports/form_data/212ec6ac-88d2-4527-98b4-f5860c64cd86/</t>
        </is>
      </c>
      <c r="AE368" t="inlineStr">
        <is>
          <t>---</t>
        </is>
      </c>
      <c r="AF368" t="inlineStr">
        <is>
          <t>3c5a623af057e23a32ae4000_20598</t>
        </is>
      </c>
      <c r="AG368" t="inlineStr">
        <is>
          <t>---</t>
        </is>
      </c>
      <c r="AH368" t="inlineStr">
        <is>
          <t>2025-01-24 03:14:50</t>
        </is>
      </c>
      <c r="AI368" t="inlineStr">
        <is>
          <t>aab7a2415e99453fbcb8ebd109e92b4f</t>
        </is>
      </c>
      <c r="AJ368" t="inlineStr">
        <is>
          <t>2025-01-23</t>
        </is>
      </c>
      <c r="AK368" t="inlineStr">
        <is>
          <t>4</t>
        </is>
      </c>
      <c r="AL368" t="inlineStr">
        <is>
          <t>Demotivation  Club</t>
        </is>
      </c>
      <c r="AM368" t="inlineStr">
        <is>
          <t>1</t>
        </is>
      </c>
      <c r="AN368" t="inlineStr">
        <is>
          <t>Non trouvé</t>
        </is>
      </c>
      <c r="AO368" t="inlineStr">
        <is>
          <t>1</t>
        </is>
      </c>
      <c r="AP368" t="inlineStr">
        <is>
          <t>1</t>
        </is>
      </c>
      <c r="AQ368" t="inlineStr"/>
      <c r="AR368" t="inlineStr"/>
      <c r="AS368" t="inlineStr"/>
      <c r="AT368" t="inlineStr"/>
      <c r="AU368" t="inlineStr">
        <is>
          <t>---</t>
        </is>
      </c>
      <c r="AV368" t="inlineStr">
        <is>
          <t>---</t>
        </is>
      </c>
      <c r="AW368" t="inlineStr">
        <is>
          <t>---</t>
        </is>
      </c>
      <c r="AX368" t="inlineStr">
        <is>
          <t>---</t>
        </is>
      </c>
      <c r="AY368" t="inlineStr">
        <is>
          <t>---</t>
        </is>
      </c>
      <c r="AZ368" t="inlineStr">
        <is>
          <t>---</t>
        </is>
      </c>
      <c r="BA368" t="inlineStr">
        <is>
          <t>aab7a2415e99453fbcb8ebd109e92b4f</t>
        </is>
      </c>
      <c r="BB368" t="inlineStr">
        <is>
          <t>http://openrosa.org/formdesigner/0B48E039-1E80-49A7-AC24-732B6E788E39</t>
        </is>
      </c>
      <c r="BC368" t="inlineStr">
        <is>
          <t>Ration et autres visites</t>
        </is>
      </c>
      <c r="BD368" t="inlineStr">
        <is>
          <t>CommCare Android, version "2.54.1"(467561). App v15929. CommCare Version 2.54.1. Build 467561, built on: 2024-10-25</t>
        </is>
      </c>
      <c r="BE368" t="inlineStr">
        <is>
          <t>commcare_d17d77c2-a7e5-4f4b-9b21-6b80894e9762</t>
        </is>
      </c>
      <c r="BF368" t="inlineStr"/>
      <c r="BG368" t="inlineStr">
        <is>
          <t>f13d8149fc6d39ebe86af18272310ff9</t>
        </is>
      </c>
      <c r="BH368" t="inlineStr">
        <is>
          <t>30258f4a77704b55a9a2714350441cbb</t>
        </is>
      </c>
      <c r="BI368" t="inlineStr">
        <is>
          <t>15246</t>
        </is>
      </c>
      <c r="BJ368" t="inlineStr">
        <is>
          <t>XFormInstance</t>
        </is>
      </c>
      <c r="BK368" t="inlineStr">
        <is>
          <t>9fa3ddf8dc5911efb8caf7a39a18eb0c</t>
        </is>
      </c>
      <c r="BL368" t="b">
        <v>0</v>
      </c>
      <c r="BM368" t="inlineStr">
        <is>
          <t>---</t>
        </is>
      </c>
      <c r="BN368" t="inlineStr">
        <is>
          <t>200.113.238.46</t>
        </is>
      </c>
      <c r="BO368" t="inlineStr">
        <is>
          <t>Mackendy Floreal</t>
        </is>
      </c>
    </row>
    <row r="369">
      <c r="A369" t="inlineStr">
        <is>
          <t>367</t>
        </is>
      </c>
      <c r="B369" t="inlineStr">
        <is>
          <t>4cf48148-b780-4c86-9f6a-a98eccdf361f</t>
        </is>
      </c>
      <c r="C369" t="inlineStr">
        <is>
          <t>2025-01-27</t>
        </is>
      </c>
      <c r="D369" t="inlineStr">
        <is>
          <t>3</t>
        </is>
      </c>
      <c r="E369" t="inlineStr">
        <is>
          <t>---</t>
        </is>
      </c>
      <c r="F369" t="inlineStr">
        <is>
          <t>1</t>
        </is>
      </c>
      <c r="G369" t="inlineStr">
        <is>
          <t>---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---</t>
        </is>
      </c>
      <c r="L369" t="inlineStr">
        <is>
          <t>---</t>
        </is>
      </c>
      <c r="M369" t="inlineStr">
        <is>
          <t>---</t>
        </is>
      </c>
      <c r="N369" t="inlineStr">
        <is>
          <t>---</t>
        </is>
      </c>
      <c r="O369" t="inlineStr">
        <is>
          <t>---</t>
        </is>
      </c>
      <c r="P369" t="inlineStr">
        <is>
          <t>---</t>
        </is>
      </c>
      <c r="Q369" t="inlineStr">
        <is>
          <t>---</t>
        </is>
      </c>
      <c r="R369" t="inlineStr"/>
      <c r="S369" t="inlineStr"/>
      <c r="T369" t="inlineStr"/>
      <c r="U369" t="inlineStr"/>
      <c r="V369" t="inlineStr"/>
      <c r="W369" t="inlineStr"/>
      <c r="X369" t="inlineStr">
        <is>
          <t>CAP/HSCM/ST04399</t>
        </is>
      </c>
      <c r="Y369" t="inlineStr">
        <is>
          <t>CAP/HSCM/ST04399</t>
        </is>
      </c>
      <c r="Z369" t="inlineStr">
        <is>
          <t>2025-01-27 14:40:35</t>
        </is>
      </c>
      <c r="AA369" t="inlineStr">
        <is>
          <t>2025-01-27 14:40:19</t>
        </is>
      </c>
      <c r="AB369" t="inlineStr">
        <is>
          <t>1maselaine</t>
        </is>
      </c>
      <c r="AC369" t="inlineStr">
        <is>
          <t>2025-01-27 14:40:35</t>
        </is>
      </c>
      <c r="AD369" s="1" t="inlineStr">
        <is>
          <t>https://www.commcarehq.org/a/caris-test/reports/form_data/4cf48148-b780-4c86-9f6a-a98eccdf361f/</t>
        </is>
      </c>
      <c r="AE369" t="inlineStr">
        <is>
          <t>---</t>
        </is>
      </c>
      <c r="AF369" t="inlineStr">
        <is>
          <t>3c5a623af057e23a32ae4000_101657</t>
        </is>
      </c>
      <c r="AG369" t="inlineStr">
        <is>
          <t>OK</t>
        </is>
      </c>
      <c r="AH369" t="inlineStr">
        <is>
          <t>2025-01-27 14:40:35</t>
        </is>
      </c>
      <c r="AI369" t="inlineStr">
        <is>
          <t>1b833c2586eb49459103874b6462448b</t>
        </is>
      </c>
      <c r="AJ369" t="inlineStr">
        <is>
          <t>2025-01-27</t>
        </is>
      </c>
      <c r="AK369" t="inlineStr">
        <is>
          <t>3</t>
        </is>
      </c>
      <c r="AL369" t="inlineStr">
        <is>
          <t>---</t>
        </is>
      </c>
      <c r="AM369" t="inlineStr">
        <is>
          <t>1</t>
        </is>
      </c>
      <c r="AN369" t="inlineStr">
        <is>
          <t>---</t>
        </is>
      </c>
      <c r="AO369" t="inlineStr">
        <is>
          <t>1</t>
        </is>
      </c>
      <c r="AP369" t="inlineStr">
        <is>
          <t>1</t>
        </is>
      </c>
      <c r="AQ369" t="inlineStr"/>
      <c r="AR369" t="inlineStr"/>
      <c r="AS369" t="inlineStr"/>
      <c r="AT369" t="inlineStr"/>
      <c r="AU369" t="inlineStr">
        <is>
          <t>---</t>
        </is>
      </c>
      <c r="AV369" t="inlineStr">
        <is>
          <t>---</t>
        </is>
      </c>
      <c r="AW369" t="inlineStr">
        <is>
          <t>---</t>
        </is>
      </c>
      <c r="AX369" t="inlineStr">
        <is>
          <t>---</t>
        </is>
      </c>
      <c r="AY369" t="inlineStr">
        <is>
          <t>---</t>
        </is>
      </c>
      <c r="AZ369" t="inlineStr">
        <is>
          <t>---</t>
        </is>
      </c>
      <c r="BA369" t="inlineStr">
        <is>
          <t>1b833c2586eb49459103874b6462448b</t>
        </is>
      </c>
      <c r="BB369" t="inlineStr">
        <is>
          <t>http://openrosa.org/formdesigner/0B48E039-1E80-49A7-AC24-732B6E788E39</t>
        </is>
      </c>
      <c r="BC369" t="inlineStr">
        <is>
          <t>Ration et autres visites</t>
        </is>
      </c>
      <c r="BD369" t="inlineStr">
        <is>
          <t>CommCare Android, version "2.54.1"(467561). App v15929. CommCare Version 2.54.1. Build 467561, built on: 2024-10-25</t>
        </is>
      </c>
      <c r="BE369" t="inlineStr">
        <is>
          <t>commcare_05d78f59-ebda-491c-89b8-6c42bab0e02e</t>
        </is>
      </c>
      <c r="BF369" t="inlineStr"/>
      <c r="BG369" t="inlineStr">
        <is>
          <t>f13d8149fc6d39ebe86af18272310ff9</t>
        </is>
      </c>
      <c r="BH369" t="inlineStr">
        <is>
          <t>30258f4a77704b55a9a2714350441cbb</t>
        </is>
      </c>
      <c r="BI369" t="inlineStr">
        <is>
          <t>15246</t>
        </is>
      </c>
      <c r="BJ369" t="inlineStr">
        <is>
          <t>XFormInstance</t>
        </is>
      </c>
      <c r="BK369" t="inlineStr">
        <is>
          <t>94f6f688dcbc11efbdcb85606e6ffa00</t>
        </is>
      </c>
      <c r="BL369" t="b">
        <v>0</v>
      </c>
      <c r="BM369" t="inlineStr">
        <is>
          <t>---</t>
        </is>
      </c>
      <c r="BN369" t="inlineStr">
        <is>
          <t>200.113.253.81</t>
        </is>
      </c>
      <c r="BO369" t="inlineStr">
        <is>
          <t>Ednaica Compere</t>
        </is>
      </c>
    </row>
    <row r="370">
      <c r="A370" t="inlineStr">
        <is>
          <t>368</t>
        </is>
      </c>
      <c r="B370" t="inlineStr">
        <is>
          <t>8ce62601-2130-42a2-baf7-b63a444a2bc4</t>
        </is>
      </c>
      <c r="C370" t="inlineStr">
        <is>
          <t>2025-01-27</t>
        </is>
      </c>
      <c r="D370" t="inlineStr">
        <is>
          <t>3</t>
        </is>
      </c>
      <c r="E370" t="inlineStr">
        <is>
          <t>---</t>
        </is>
      </c>
      <c r="F370" t="inlineStr">
        <is>
          <t>1</t>
        </is>
      </c>
      <c r="G370" t="inlineStr">
        <is>
          <t>---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---</t>
        </is>
      </c>
      <c r="L370" t="inlineStr">
        <is>
          <t>---</t>
        </is>
      </c>
      <c r="M370" t="inlineStr">
        <is>
          <t>---</t>
        </is>
      </c>
      <c r="N370" t="inlineStr">
        <is>
          <t>---</t>
        </is>
      </c>
      <c r="O370" t="inlineStr">
        <is>
          <t>---</t>
        </is>
      </c>
      <c r="P370" t="inlineStr">
        <is>
          <t>---</t>
        </is>
      </c>
      <c r="Q370" t="inlineStr">
        <is>
          <t>---</t>
        </is>
      </c>
      <c r="R370" t="inlineStr"/>
      <c r="S370" t="inlineStr"/>
      <c r="T370" t="inlineStr"/>
      <c r="U370" t="inlineStr"/>
      <c r="V370" t="inlineStr"/>
      <c r="W370" t="inlineStr"/>
      <c r="X370" t="inlineStr">
        <is>
          <t>CAP/HSCM/ST03012</t>
        </is>
      </c>
      <c r="Y370" t="inlineStr">
        <is>
          <t>CAP/HSCM/ST03012</t>
        </is>
      </c>
      <c r="Z370" t="inlineStr">
        <is>
          <t>2025-01-27 14:45:22</t>
        </is>
      </c>
      <c r="AA370" t="inlineStr">
        <is>
          <t>2025-01-27 14:44:42</t>
        </is>
      </c>
      <c r="AB370" t="inlineStr">
        <is>
          <t>1maselaine</t>
        </is>
      </c>
      <c r="AC370" t="inlineStr">
        <is>
          <t>2025-01-27 14:45:21</t>
        </is>
      </c>
      <c r="AD370" s="1" t="inlineStr">
        <is>
          <t>https://www.commcarehq.org/a/caris-test/reports/form_data/8ce62601-2130-42a2-baf7-b63a444a2bc4/</t>
        </is>
      </c>
      <c r="AE370" t="inlineStr">
        <is>
          <t>---</t>
        </is>
      </c>
      <c r="AF370" t="inlineStr">
        <is>
          <t>3c5a623af057e23a32ae4000_105931</t>
        </is>
      </c>
      <c r="AG370" t="inlineStr">
        <is>
          <t>OK</t>
        </is>
      </c>
      <c r="AH370" t="inlineStr">
        <is>
          <t>2025-01-27 14:45:22</t>
        </is>
      </c>
      <c r="AI370" t="inlineStr">
        <is>
          <t>1b833c2586eb49459103874b6462448b</t>
        </is>
      </c>
      <c r="AJ370" t="inlineStr">
        <is>
          <t>2025-01-27</t>
        </is>
      </c>
      <c r="AK370" t="inlineStr">
        <is>
          <t>3</t>
        </is>
      </c>
      <c r="AL370" t="inlineStr">
        <is>
          <t>---</t>
        </is>
      </c>
      <c r="AM370" t="inlineStr">
        <is>
          <t>1</t>
        </is>
      </c>
      <c r="AN370" t="inlineStr">
        <is>
          <t>---</t>
        </is>
      </c>
      <c r="AO370" t="inlineStr">
        <is>
          <t>1</t>
        </is>
      </c>
      <c r="AP370" t="inlineStr">
        <is>
          <t>1</t>
        </is>
      </c>
      <c r="AQ370" t="inlineStr"/>
      <c r="AR370" t="inlineStr"/>
      <c r="AS370" t="inlineStr"/>
      <c r="AT370" t="inlineStr"/>
      <c r="AU370" t="inlineStr">
        <is>
          <t>---</t>
        </is>
      </c>
      <c r="AV370" t="inlineStr">
        <is>
          <t>---</t>
        </is>
      </c>
      <c r="AW370" t="inlineStr">
        <is>
          <t>---</t>
        </is>
      </c>
      <c r="AX370" t="inlineStr">
        <is>
          <t>---</t>
        </is>
      </c>
      <c r="AY370" t="inlineStr">
        <is>
          <t>---</t>
        </is>
      </c>
      <c r="AZ370" t="inlineStr">
        <is>
          <t>---</t>
        </is>
      </c>
      <c r="BA370" t="inlineStr">
        <is>
          <t>1b833c2586eb49459103874b6462448b</t>
        </is>
      </c>
      <c r="BB370" t="inlineStr">
        <is>
          <t>http://openrosa.org/formdesigner/0B48E039-1E80-49A7-AC24-732B6E788E39</t>
        </is>
      </c>
      <c r="BC370" t="inlineStr">
        <is>
          <t>Ration et autres visites</t>
        </is>
      </c>
      <c r="BD370" t="inlineStr">
        <is>
          <t>CommCare Android, version "2.54.1"(467561). App v15929. CommCare Version 2.54.1. Build 467561, built on: 2024-10-25</t>
        </is>
      </c>
      <c r="BE370" t="inlineStr">
        <is>
          <t>commcare_05d78f59-ebda-491c-89b8-6c42bab0e02e</t>
        </is>
      </c>
      <c r="BF370" t="inlineStr"/>
      <c r="BG370" t="inlineStr">
        <is>
          <t>f13d8149fc6d39ebe86af18272310ff9</t>
        </is>
      </c>
      <c r="BH370" t="inlineStr">
        <is>
          <t>30258f4a77704b55a9a2714350441cbb</t>
        </is>
      </c>
      <c r="BI370" t="inlineStr">
        <is>
          <t>15246</t>
        </is>
      </c>
      <c r="BJ370" t="inlineStr">
        <is>
          <t>XFormInstance</t>
        </is>
      </c>
      <c r="BK370" t="inlineStr">
        <is>
          <t>94f6f688dcbc11efbdcb85606e6ffa00</t>
        </is>
      </c>
      <c r="BL370" t="b">
        <v>0</v>
      </c>
      <c r="BM370" t="inlineStr">
        <is>
          <t>---</t>
        </is>
      </c>
      <c r="BN370" t="inlineStr">
        <is>
          <t>200.113.253.81</t>
        </is>
      </c>
      <c r="BO370" t="inlineStr">
        <is>
          <t>Sendeline Myrtil</t>
        </is>
      </c>
    </row>
    <row r="371">
      <c r="A371" t="inlineStr">
        <is>
          <t>369</t>
        </is>
      </c>
      <c r="B371" t="inlineStr">
        <is>
          <t>568ae1dc-416f-4b3c-9ecd-388979db9696</t>
        </is>
      </c>
      <c r="C371" t="inlineStr">
        <is>
          <t>2025-01-27</t>
        </is>
      </c>
      <c r="D371" t="inlineStr">
        <is>
          <t>4</t>
        </is>
      </c>
      <c r="E371" t="inlineStr">
        <is>
          <t>suivi médical</t>
        </is>
      </c>
      <c r="F371" t="inlineStr">
        <is>
          <t>0</t>
        </is>
      </c>
      <c r="G371" t="inlineStr">
        <is>
          <t>n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---</t>
        </is>
      </c>
      <c r="L371" t="inlineStr">
        <is>
          <t>---</t>
        </is>
      </c>
      <c r="M371" t="inlineStr">
        <is>
          <t>---</t>
        </is>
      </c>
      <c r="N371" t="inlineStr">
        <is>
          <t>---</t>
        </is>
      </c>
      <c r="O371" t="inlineStr">
        <is>
          <t>---</t>
        </is>
      </c>
      <c r="P371" t="inlineStr">
        <is>
          <t>---</t>
        </is>
      </c>
      <c r="Q371" t="inlineStr">
        <is>
          <t>---</t>
        </is>
      </c>
      <c r="R371" t="inlineStr"/>
      <c r="S371" t="inlineStr"/>
      <c r="T371" t="inlineStr"/>
      <c r="U371" t="inlineStr"/>
      <c r="V371" t="inlineStr"/>
      <c r="W371" t="inlineStr">
        <is>
          <t>18.4725241 -72.5888579 60.65 31.51</t>
        </is>
      </c>
      <c r="X371" t="inlineStr">
        <is>
          <t>LEG/HSCL/ST00747</t>
        </is>
      </c>
      <c r="Y371" t="inlineStr">
        <is>
          <t>LEG/HSCL/ST00747</t>
        </is>
      </c>
      <c r="Z371" t="inlineStr">
        <is>
          <t>2025-01-27 15:43:59</t>
        </is>
      </c>
      <c r="AA371" t="inlineStr">
        <is>
          <t>2025-01-27 15:42:59</t>
        </is>
      </c>
      <c r="AB371" t="inlineStr">
        <is>
          <t>2francesca</t>
        </is>
      </c>
      <c r="AC371" t="inlineStr">
        <is>
          <t>2025-01-27 15:17:51</t>
        </is>
      </c>
      <c r="AD371" s="1" t="inlineStr">
        <is>
          <t>https://www.commcarehq.org/a/caris-test/reports/form_data/568ae1dc-416f-4b3c-9ecd-388979db9696/</t>
        </is>
      </c>
      <c r="AE371" t="inlineStr">
        <is>
          <t>---</t>
        </is>
      </c>
      <c r="AF371" t="inlineStr">
        <is>
          <t>3c5a623af057e23a32ae4000_120429</t>
        </is>
      </c>
      <c r="AG371" t="inlineStr">
        <is>
          <t>---</t>
        </is>
      </c>
      <c r="AH371" t="inlineStr">
        <is>
          <t>2025-01-27 15:43:59</t>
        </is>
      </c>
      <c r="AI371" t="inlineStr">
        <is>
          <t>e108d3187abb44a0a8a40ae0f9d2582f</t>
        </is>
      </c>
      <c r="AJ371" t="inlineStr">
        <is>
          <t>2025-01-27</t>
        </is>
      </c>
      <c r="AK371" t="inlineStr">
        <is>
          <t>4</t>
        </is>
      </c>
      <c r="AL371" t="inlineStr">
        <is>
          <t>suivi médical</t>
        </is>
      </c>
      <c r="AM371" t="inlineStr">
        <is>
          <t>0</t>
        </is>
      </c>
      <c r="AN371" t="inlineStr">
        <is>
          <t>n</t>
        </is>
      </c>
      <c r="AO371" t="inlineStr">
        <is>
          <t>1</t>
        </is>
      </c>
      <c r="AP371" t="inlineStr">
        <is>
          <t>1</t>
        </is>
      </c>
      <c r="AQ371" t="inlineStr"/>
      <c r="AR371" t="inlineStr"/>
      <c r="AS371" t="inlineStr"/>
      <c r="AT371" t="inlineStr">
        <is>
          <t>18.4725241 -72.5888579 60.65 31.51</t>
        </is>
      </c>
      <c r="AU371" t="inlineStr">
        <is>
          <t>---</t>
        </is>
      </c>
      <c r="AV371" t="inlineStr">
        <is>
          <t>---</t>
        </is>
      </c>
      <c r="AW371" t="inlineStr">
        <is>
          <t>---</t>
        </is>
      </c>
      <c r="AX371" t="inlineStr">
        <is>
          <t>---</t>
        </is>
      </c>
      <c r="AY371" t="inlineStr">
        <is>
          <t>---</t>
        </is>
      </c>
      <c r="AZ371" t="inlineStr">
        <is>
          <t>---</t>
        </is>
      </c>
      <c r="BA371" t="inlineStr">
        <is>
          <t>e108d3187abb44a0a8a40ae0f9d2582f</t>
        </is>
      </c>
      <c r="BB371" t="inlineStr">
        <is>
          <t>http://openrosa.org/formdesigner/0B48E039-1E80-49A7-AC24-732B6E788E39</t>
        </is>
      </c>
      <c r="BC371" t="inlineStr">
        <is>
          <t>Ration et autres visites</t>
        </is>
      </c>
      <c r="BD371" t="inlineStr">
        <is>
          <t>CommCare Android, version "2.54.1"(467561). App v15929. CommCare Version 2.54.1. Build 467561, built on: 2024-10-25</t>
        </is>
      </c>
      <c r="BE371" t="inlineStr">
        <is>
          <t>commcare_c385521c-9dd7-441e-a9b4-f45ce8677555</t>
        </is>
      </c>
      <c r="BF371" t="inlineStr">
        <is>
          <t>18.4726606 -72.5888173 56.14 17.96</t>
        </is>
      </c>
      <c r="BG371" t="inlineStr">
        <is>
          <t>f13d8149fc6d39ebe86af18272310ff9</t>
        </is>
      </c>
      <c r="BH371" t="inlineStr">
        <is>
          <t>30258f4a77704b55a9a2714350441cbb</t>
        </is>
      </c>
      <c r="BI371" t="inlineStr">
        <is>
          <t>15246</t>
        </is>
      </c>
      <c r="BJ371" t="inlineStr">
        <is>
          <t>XFormInstance</t>
        </is>
      </c>
      <c r="BK371" t="inlineStr">
        <is>
          <t>1472b2c8da9111ef9d30f399dbb46855</t>
        </is>
      </c>
      <c r="BL371" t="b">
        <v>0</v>
      </c>
      <c r="BM371" t="inlineStr">
        <is>
          <t>---</t>
        </is>
      </c>
      <c r="BN371" t="inlineStr">
        <is>
          <t>66.9.168.247</t>
        </is>
      </c>
      <c r="BO371" t="inlineStr">
        <is>
          <t>Haicha Guirand</t>
        </is>
      </c>
    </row>
    <row r="372">
      <c r="A372" t="inlineStr">
        <is>
          <t>370</t>
        </is>
      </c>
      <c r="B372" t="inlineStr">
        <is>
          <t>e486114f-dbe1-4665-8109-7a4592e2a664</t>
        </is>
      </c>
      <c r="C372" t="inlineStr">
        <is>
          <t>2025-01-27</t>
        </is>
      </c>
      <c r="D372" t="inlineStr">
        <is>
          <t>4</t>
        </is>
      </c>
      <c r="E372" t="inlineStr">
        <is>
          <t>demotivation club</t>
        </is>
      </c>
      <c r="F372" t="inlineStr">
        <is>
          <t>1</t>
        </is>
      </c>
      <c r="G372" t="inlineStr">
        <is>
          <t>club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---</t>
        </is>
      </c>
      <c r="L372" t="inlineStr">
        <is>
          <t>---</t>
        </is>
      </c>
      <c r="M372" t="inlineStr">
        <is>
          <t>---</t>
        </is>
      </c>
      <c r="N372" t="inlineStr">
        <is>
          <t>---</t>
        </is>
      </c>
      <c r="O372" t="inlineStr">
        <is>
          <t>---</t>
        </is>
      </c>
      <c r="P372" t="inlineStr">
        <is>
          <t>---</t>
        </is>
      </c>
      <c r="Q372" t="inlineStr">
        <is>
          <t>---</t>
        </is>
      </c>
      <c r="R372" t="inlineStr"/>
      <c r="S372" t="inlineStr"/>
      <c r="T372" t="inlineStr"/>
      <c r="U372" t="inlineStr"/>
      <c r="V372" t="inlineStr"/>
      <c r="W372" t="inlineStr"/>
      <c r="X372" t="inlineStr">
        <is>
          <t>CAP/HSCM/ST04220</t>
        </is>
      </c>
      <c r="Y372" t="inlineStr">
        <is>
          <t>CAP/HSCM/ST04220</t>
        </is>
      </c>
      <c r="Z372" t="inlineStr">
        <is>
          <t>2025-01-27 17:31:24</t>
        </is>
      </c>
      <c r="AA372" t="inlineStr">
        <is>
          <t>2025-01-27 17:30:44</t>
        </is>
      </c>
      <c r="AB372" t="inlineStr">
        <is>
          <t>1maselaine</t>
        </is>
      </c>
      <c r="AC372" t="inlineStr">
        <is>
          <t>2025-01-27 17:31:25</t>
        </is>
      </c>
      <c r="AD372" s="1" t="inlineStr">
        <is>
          <t>https://www.commcarehq.org/a/caris-test/reports/form_data/e486114f-dbe1-4665-8109-7a4592e2a664/</t>
        </is>
      </c>
      <c r="AE372" t="inlineStr">
        <is>
          <t>---</t>
        </is>
      </c>
      <c r="AF372" t="inlineStr">
        <is>
          <t>3c5a623af057e23a32ae4000_105780</t>
        </is>
      </c>
      <c r="AG372" t="inlineStr">
        <is>
          <t>---</t>
        </is>
      </c>
      <c r="AH372" t="inlineStr">
        <is>
          <t>2025-01-27 17:31:24</t>
        </is>
      </c>
      <c r="AI372" t="inlineStr">
        <is>
          <t>1b833c2586eb49459103874b6462448b</t>
        </is>
      </c>
      <c r="AJ372" t="inlineStr">
        <is>
          <t>2025-01-27</t>
        </is>
      </c>
      <c r="AK372" t="inlineStr">
        <is>
          <t>4</t>
        </is>
      </c>
      <c r="AL372" t="inlineStr">
        <is>
          <t>demotivation club</t>
        </is>
      </c>
      <c r="AM372" t="inlineStr">
        <is>
          <t>1</t>
        </is>
      </c>
      <c r="AN372" t="inlineStr">
        <is>
          <t>club</t>
        </is>
      </c>
      <c r="AO372" t="inlineStr">
        <is>
          <t>1</t>
        </is>
      </c>
      <c r="AP372" t="inlineStr">
        <is>
          <t>1</t>
        </is>
      </c>
      <c r="AQ372" t="inlineStr"/>
      <c r="AR372" t="inlineStr"/>
      <c r="AS372" t="inlineStr"/>
      <c r="AT372" t="inlineStr"/>
      <c r="AU372" t="inlineStr">
        <is>
          <t>---</t>
        </is>
      </c>
      <c r="AV372" t="inlineStr">
        <is>
          <t>---</t>
        </is>
      </c>
      <c r="AW372" t="inlineStr">
        <is>
          <t>---</t>
        </is>
      </c>
      <c r="AX372" t="inlineStr">
        <is>
          <t>---</t>
        </is>
      </c>
      <c r="AY372" t="inlineStr">
        <is>
          <t>---</t>
        </is>
      </c>
      <c r="AZ372" t="inlineStr">
        <is>
          <t>---</t>
        </is>
      </c>
      <c r="BA372" t="inlineStr">
        <is>
          <t>1b833c2586eb49459103874b6462448b</t>
        </is>
      </c>
      <c r="BB372" t="inlineStr">
        <is>
          <t>http://openrosa.org/formdesigner/0B48E039-1E80-49A7-AC24-732B6E788E39</t>
        </is>
      </c>
      <c r="BC372" t="inlineStr">
        <is>
          <t>Ration et autres visites</t>
        </is>
      </c>
      <c r="BD372" t="inlineStr">
        <is>
          <t>CommCare Android, version "2.54.1"(467561). App v15929. CommCare Version 2.54.1. Build 467561, built on: 2024-10-25</t>
        </is>
      </c>
      <c r="BE372" t="inlineStr">
        <is>
          <t>commcare_05d78f59-ebda-491c-89b8-6c42bab0e02e</t>
        </is>
      </c>
      <c r="BF372" t="inlineStr"/>
      <c r="BG372" t="inlineStr">
        <is>
          <t>f13d8149fc6d39ebe86af18272310ff9</t>
        </is>
      </c>
      <c r="BH372" t="inlineStr">
        <is>
          <t>30258f4a77704b55a9a2714350441cbb</t>
        </is>
      </c>
      <c r="BI372" t="inlineStr">
        <is>
          <t>15246</t>
        </is>
      </c>
      <c r="BJ372" t="inlineStr">
        <is>
          <t>XFormInstance</t>
        </is>
      </c>
      <c r="BK372" t="inlineStr">
        <is>
          <t>94f6f688dcbc11efbdcb85606e6ffa00</t>
        </is>
      </c>
      <c r="BL372" t="b">
        <v>0</v>
      </c>
      <c r="BM372" t="inlineStr">
        <is>
          <t>---</t>
        </is>
      </c>
      <c r="BN372" t="inlineStr">
        <is>
          <t>200.113.253.189</t>
        </is>
      </c>
      <c r="BO372" t="inlineStr">
        <is>
          <t>Rolanda Saimbert</t>
        </is>
      </c>
    </row>
    <row r="373">
      <c r="A373" t="inlineStr">
        <is>
          <t>371</t>
        </is>
      </c>
      <c r="B373" t="inlineStr">
        <is>
          <t>4db70e2e-e27d-429d-ac4a-b6d03cd12a81</t>
        </is>
      </c>
      <c r="C373" t="inlineStr">
        <is>
          <t>2025-01-27</t>
        </is>
      </c>
      <c r="D373" t="inlineStr">
        <is>
          <t>4</t>
        </is>
      </c>
      <c r="E373" t="inlineStr">
        <is>
          <t>demotivation club</t>
        </is>
      </c>
      <c r="F373" t="inlineStr">
        <is>
          <t>1</t>
        </is>
      </c>
      <c r="G373" t="inlineStr">
        <is>
          <t>club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---</t>
        </is>
      </c>
      <c r="L373" t="inlineStr">
        <is>
          <t>---</t>
        </is>
      </c>
      <c r="M373" t="inlineStr">
        <is>
          <t>---</t>
        </is>
      </c>
      <c r="N373" t="inlineStr">
        <is>
          <t>---</t>
        </is>
      </c>
      <c r="O373" t="inlineStr">
        <is>
          <t>---</t>
        </is>
      </c>
      <c r="P373" t="inlineStr">
        <is>
          <t>---</t>
        </is>
      </c>
      <c r="Q373" t="inlineStr">
        <is>
          <t>---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CAP/HSCM/ST03724</t>
        </is>
      </c>
      <c r="Y373" t="inlineStr">
        <is>
          <t>CAP/HSCM/ST03724</t>
        </is>
      </c>
      <c r="Z373" t="inlineStr">
        <is>
          <t>2025-01-27 17:53:37</t>
        </is>
      </c>
      <c r="AA373" t="inlineStr">
        <is>
          <t>2025-01-27 17:53:08</t>
        </is>
      </c>
      <c r="AB373" t="inlineStr">
        <is>
          <t>1maselaine</t>
        </is>
      </c>
      <c r="AC373" t="inlineStr">
        <is>
          <t>2025-01-27 17:53:37</t>
        </is>
      </c>
      <c r="AD373" s="1" t="inlineStr">
        <is>
          <t>https://www.commcarehq.org/a/caris-test/reports/form_data/4db70e2e-e27d-429d-ac4a-b6d03cd12a81/</t>
        </is>
      </c>
      <c r="AE373" t="inlineStr">
        <is>
          <t>---</t>
        </is>
      </c>
      <c r="AF373" t="inlineStr">
        <is>
          <t>3c5a623af057e23a32ae4000_105929</t>
        </is>
      </c>
      <c r="AG373" t="inlineStr">
        <is>
          <t>---</t>
        </is>
      </c>
      <c r="AH373" t="inlineStr">
        <is>
          <t>2025-01-27 17:53:37</t>
        </is>
      </c>
      <c r="AI373" t="inlineStr">
        <is>
          <t>1b833c2586eb49459103874b6462448b</t>
        </is>
      </c>
      <c r="AJ373" t="inlineStr">
        <is>
          <t>2025-01-27</t>
        </is>
      </c>
      <c r="AK373" t="inlineStr">
        <is>
          <t>4</t>
        </is>
      </c>
      <c r="AL373" t="inlineStr">
        <is>
          <t>demotivation club</t>
        </is>
      </c>
      <c r="AM373" t="inlineStr">
        <is>
          <t>1</t>
        </is>
      </c>
      <c r="AN373" t="inlineStr">
        <is>
          <t>club</t>
        </is>
      </c>
      <c r="AO373" t="inlineStr">
        <is>
          <t>1</t>
        </is>
      </c>
      <c r="AP373" t="inlineStr">
        <is>
          <t>1</t>
        </is>
      </c>
      <c r="AQ373" t="inlineStr"/>
      <c r="AR373" t="inlineStr"/>
      <c r="AS373" t="inlineStr"/>
      <c r="AT373" t="inlineStr"/>
      <c r="AU373" t="inlineStr">
        <is>
          <t>---</t>
        </is>
      </c>
      <c r="AV373" t="inlineStr">
        <is>
          <t>---</t>
        </is>
      </c>
      <c r="AW373" t="inlineStr">
        <is>
          <t>---</t>
        </is>
      </c>
      <c r="AX373" t="inlineStr">
        <is>
          <t>---</t>
        </is>
      </c>
      <c r="AY373" t="inlineStr">
        <is>
          <t>---</t>
        </is>
      </c>
      <c r="AZ373" t="inlineStr">
        <is>
          <t>---</t>
        </is>
      </c>
      <c r="BA373" t="inlineStr">
        <is>
          <t>1b833c2586eb49459103874b6462448b</t>
        </is>
      </c>
      <c r="BB373" t="inlineStr">
        <is>
          <t>http://openrosa.org/formdesigner/0B48E039-1E80-49A7-AC24-732B6E788E39</t>
        </is>
      </c>
      <c r="BC373" t="inlineStr">
        <is>
          <t>Ration et autres visites</t>
        </is>
      </c>
      <c r="BD373" t="inlineStr">
        <is>
          <t>CommCare Android, version "2.54.1"(467561). App v15929. CommCare Version 2.54.1. Build 467561, built on: 2024-10-25</t>
        </is>
      </c>
      <c r="BE373" t="inlineStr">
        <is>
          <t>commcare_05d78f59-ebda-491c-89b8-6c42bab0e02e</t>
        </is>
      </c>
      <c r="BF373" t="inlineStr">
        <is>
          <t>19.7249778 -72.1817814 -27.9 100.0</t>
        </is>
      </c>
      <c r="BG373" t="inlineStr">
        <is>
          <t>f13d8149fc6d39ebe86af18272310ff9</t>
        </is>
      </c>
      <c r="BH373" t="inlineStr">
        <is>
          <t>30258f4a77704b55a9a2714350441cbb</t>
        </is>
      </c>
      <c r="BI373" t="inlineStr">
        <is>
          <t>15246</t>
        </is>
      </c>
      <c r="BJ373" t="inlineStr">
        <is>
          <t>XFormInstance</t>
        </is>
      </c>
      <c r="BK373" t="inlineStr">
        <is>
          <t>94f6f688dcbc11efbdcb85606e6ffa00</t>
        </is>
      </c>
      <c r="BL373" t="b">
        <v>0</v>
      </c>
      <c r="BM373" t="inlineStr">
        <is>
          <t>---</t>
        </is>
      </c>
      <c r="BN373" t="inlineStr">
        <is>
          <t>200.113.214.66</t>
        </is>
      </c>
      <c r="BO373" t="inlineStr">
        <is>
          <t>Daphca Jeanty</t>
        </is>
      </c>
    </row>
    <row r="374">
      <c r="A374" t="inlineStr">
        <is>
          <t>372</t>
        </is>
      </c>
      <c r="B374" t="inlineStr">
        <is>
          <t>23e9a8f8-6319-4b4b-87ec-ad20f8eac1de</t>
        </is>
      </c>
      <c r="C374" t="inlineStr">
        <is>
          <t>2025-01-27</t>
        </is>
      </c>
      <c r="D374" t="inlineStr">
        <is>
          <t>4</t>
        </is>
      </c>
      <c r="E374" t="inlineStr">
        <is>
          <t>demotivation club</t>
        </is>
      </c>
      <c r="F374" t="inlineStr">
        <is>
          <t>1</t>
        </is>
      </c>
      <c r="G374" t="inlineStr">
        <is>
          <t>demotivation club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---</t>
        </is>
      </c>
      <c r="L374" t="inlineStr">
        <is>
          <t>---</t>
        </is>
      </c>
      <c r="M374" t="inlineStr">
        <is>
          <t>---</t>
        </is>
      </c>
      <c r="N374" t="inlineStr">
        <is>
          <t>---</t>
        </is>
      </c>
      <c r="O374" t="inlineStr">
        <is>
          <t>---</t>
        </is>
      </c>
      <c r="P374" t="inlineStr">
        <is>
          <t>---</t>
        </is>
      </c>
      <c r="Q374" t="inlineStr">
        <is>
          <t>---</t>
        </is>
      </c>
      <c r="R374" t="inlineStr"/>
      <c r="S374" t="inlineStr"/>
      <c r="T374" t="inlineStr"/>
      <c r="U374" t="inlineStr"/>
      <c r="V374" t="inlineStr"/>
      <c r="W374" t="inlineStr"/>
      <c r="X374" t="inlineStr">
        <is>
          <t>CAP/HSCM/ST01804</t>
        </is>
      </c>
      <c r="Y374" t="inlineStr">
        <is>
          <t>CAP/HSCM/ST01804</t>
        </is>
      </c>
      <c r="Z374" t="inlineStr">
        <is>
          <t>2025-01-27 17:54:30</t>
        </is>
      </c>
      <c r="AA374" t="inlineStr">
        <is>
          <t>2025-01-27 17:53:54</t>
        </is>
      </c>
      <c r="AB374" t="inlineStr">
        <is>
          <t>1maselaine</t>
        </is>
      </c>
      <c r="AC374" t="inlineStr">
        <is>
          <t>2025-01-27 17:54:29</t>
        </is>
      </c>
      <c r="AD374" s="1" t="inlineStr">
        <is>
          <t>https://www.commcarehq.org/a/caris-test/reports/form_data/23e9a8f8-6319-4b4b-87ec-ad20f8eac1de/</t>
        </is>
      </c>
      <c r="AE374" t="inlineStr">
        <is>
          <t>---</t>
        </is>
      </c>
      <c r="AF374" t="inlineStr">
        <is>
          <t>358af3b75ddc4198860a36378845c2d4</t>
        </is>
      </c>
      <c r="AG374" t="inlineStr">
        <is>
          <t>---</t>
        </is>
      </c>
      <c r="AH374" t="inlineStr">
        <is>
          <t>2025-01-27 17:54:30</t>
        </is>
      </c>
      <c r="AI374" t="inlineStr">
        <is>
          <t>1b833c2586eb49459103874b6462448b</t>
        </is>
      </c>
      <c r="AJ374" t="inlineStr">
        <is>
          <t>2025-01-27</t>
        </is>
      </c>
      <c r="AK374" t="inlineStr">
        <is>
          <t>4</t>
        </is>
      </c>
      <c r="AL374" t="inlineStr">
        <is>
          <t>demotivation club</t>
        </is>
      </c>
      <c r="AM374" t="inlineStr">
        <is>
          <t>1</t>
        </is>
      </c>
      <c r="AN374" t="inlineStr">
        <is>
          <t>demotivation club</t>
        </is>
      </c>
      <c r="AO374" t="inlineStr">
        <is>
          <t>1</t>
        </is>
      </c>
      <c r="AP374" t="inlineStr">
        <is>
          <t>1</t>
        </is>
      </c>
      <c r="AQ374" t="inlineStr"/>
      <c r="AR374" t="inlineStr"/>
      <c r="AS374" t="inlineStr"/>
      <c r="AT374" t="inlineStr"/>
      <c r="AU374" t="inlineStr">
        <is>
          <t>---</t>
        </is>
      </c>
      <c r="AV374" t="inlineStr">
        <is>
          <t>---</t>
        </is>
      </c>
      <c r="AW374" t="inlineStr">
        <is>
          <t>---</t>
        </is>
      </c>
      <c r="AX374" t="inlineStr">
        <is>
          <t>---</t>
        </is>
      </c>
      <c r="AY374" t="inlineStr">
        <is>
          <t>---</t>
        </is>
      </c>
      <c r="AZ374" t="inlineStr">
        <is>
          <t>---</t>
        </is>
      </c>
      <c r="BA374" t="inlineStr">
        <is>
          <t>1b833c2586eb49459103874b6462448b</t>
        </is>
      </c>
      <c r="BB374" t="inlineStr">
        <is>
          <t>http://openrosa.org/formdesigner/0B48E039-1E80-49A7-AC24-732B6E788E39</t>
        </is>
      </c>
      <c r="BC374" t="inlineStr">
        <is>
          <t>Ration et autres visites</t>
        </is>
      </c>
      <c r="BD374" t="inlineStr">
        <is>
          <t>CommCare Android, version "2.54.1"(467561). App v15929. CommCare Version 2.54.1. Build 467561, built on: 2024-10-25</t>
        </is>
      </c>
      <c r="BE374" t="inlineStr">
        <is>
          <t>commcare_05d78f59-ebda-491c-89b8-6c42bab0e02e</t>
        </is>
      </c>
      <c r="BF374" t="inlineStr">
        <is>
          <t>19.7317003 -72.1875913 -27.9 1280.55</t>
        </is>
      </c>
      <c r="BG374" t="inlineStr">
        <is>
          <t>f13d8149fc6d39ebe86af18272310ff9</t>
        </is>
      </c>
      <c r="BH374" t="inlineStr">
        <is>
          <t>30258f4a77704b55a9a2714350441cbb</t>
        </is>
      </c>
      <c r="BI374" t="inlineStr">
        <is>
          <t>15246</t>
        </is>
      </c>
      <c r="BJ374" t="inlineStr">
        <is>
          <t>XFormInstance</t>
        </is>
      </c>
      <c r="BK374" t="inlineStr">
        <is>
          <t>94f6f688dcbc11efbdcb85606e6ffa00</t>
        </is>
      </c>
      <c r="BL374" t="b">
        <v>0</v>
      </c>
      <c r="BM374" t="inlineStr">
        <is>
          <t>---</t>
        </is>
      </c>
      <c r="BN374" t="inlineStr">
        <is>
          <t>200.113.214.66</t>
        </is>
      </c>
      <c r="BO374" t="inlineStr">
        <is>
          <t>Benson Charles</t>
        </is>
      </c>
    </row>
    <row r="375">
      <c r="A375" t="inlineStr">
        <is>
          <t>373</t>
        </is>
      </c>
      <c r="B375" t="inlineStr">
        <is>
          <t>65d69cd7-bbfe-4249-bc45-202b1a1f3d8c</t>
        </is>
      </c>
      <c r="C375" t="inlineStr">
        <is>
          <t>2025-01-27</t>
        </is>
      </c>
      <c r="D375" t="inlineStr">
        <is>
          <t>4</t>
        </is>
      </c>
      <c r="E375" t="inlineStr">
        <is>
          <t>demotivation club</t>
        </is>
      </c>
      <c r="F375" t="inlineStr">
        <is>
          <t>1</t>
        </is>
      </c>
      <c r="G375" t="inlineStr">
        <is>
          <t>club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---</t>
        </is>
      </c>
      <c r="L375" t="inlineStr">
        <is>
          <t>---</t>
        </is>
      </c>
      <c r="M375" t="inlineStr">
        <is>
          <t>---</t>
        </is>
      </c>
      <c r="N375" t="inlineStr">
        <is>
          <t>---</t>
        </is>
      </c>
      <c r="O375" t="inlineStr">
        <is>
          <t>---</t>
        </is>
      </c>
      <c r="P375" t="inlineStr">
        <is>
          <t>---</t>
        </is>
      </c>
      <c r="Q375" t="inlineStr">
        <is>
          <t>---</t>
        </is>
      </c>
      <c r="R375" t="inlineStr"/>
      <c r="S375" t="inlineStr"/>
      <c r="T375" t="inlineStr"/>
      <c r="U375" t="inlineStr"/>
      <c r="V375" t="inlineStr"/>
      <c r="W375" t="inlineStr"/>
      <c r="X375" t="inlineStr">
        <is>
          <t>CAP/HSCM/SO00616</t>
        </is>
      </c>
      <c r="Y375" t="inlineStr">
        <is>
          <t>CAP/HSCM/SO00616</t>
        </is>
      </c>
      <c r="Z375" t="inlineStr">
        <is>
          <t>2025-01-27 17:57:39</t>
        </is>
      </c>
      <c r="AA375" t="inlineStr">
        <is>
          <t>2025-01-27 17:57:07</t>
        </is>
      </c>
      <c r="AB375" t="inlineStr">
        <is>
          <t>1maselaine</t>
        </is>
      </c>
      <c r="AC375" t="inlineStr">
        <is>
          <t>2025-01-27 17:57:38</t>
        </is>
      </c>
      <c r="AD375" s="1" t="inlineStr">
        <is>
          <t>https://www.commcarehq.org/a/caris-test/reports/form_data/65d69cd7-bbfe-4249-bc45-202b1a1f3d8c/</t>
        </is>
      </c>
      <c r="AE375" t="inlineStr">
        <is>
          <t>---</t>
        </is>
      </c>
      <c r="AF375" t="inlineStr">
        <is>
          <t>3c5a623af057e23a32ae4000_106535</t>
        </is>
      </c>
      <c r="AG375" t="inlineStr">
        <is>
          <t>---</t>
        </is>
      </c>
      <c r="AH375" t="inlineStr">
        <is>
          <t>2025-01-27 17:57:39</t>
        </is>
      </c>
      <c r="AI375" t="inlineStr">
        <is>
          <t>1b833c2586eb49459103874b6462448b</t>
        </is>
      </c>
      <c r="AJ375" t="inlineStr">
        <is>
          <t>2025-01-27</t>
        </is>
      </c>
      <c r="AK375" t="inlineStr">
        <is>
          <t>4</t>
        </is>
      </c>
      <c r="AL375" t="inlineStr">
        <is>
          <t>demotivation club</t>
        </is>
      </c>
      <c r="AM375" t="inlineStr">
        <is>
          <t>1</t>
        </is>
      </c>
      <c r="AN375" t="inlineStr">
        <is>
          <t>club</t>
        </is>
      </c>
      <c r="AO375" t="inlineStr">
        <is>
          <t>1</t>
        </is>
      </c>
      <c r="AP375" t="inlineStr">
        <is>
          <t>1</t>
        </is>
      </c>
      <c r="AQ375" t="inlineStr"/>
      <c r="AR375" t="inlineStr"/>
      <c r="AS375" t="inlineStr"/>
      <c r="AT375" t="inlineStr"/>
      <c r="AU375" t="inlineStr">
        <is>
          <t>---</t>
        </is>
      </c>
      <c r="AV375" t="inlineStr">
        <is>
          <t>---</t>
        </is>
      </c>
      <c r="AW375" t="inlineStr">
        <is>
          <t>---</t>
        </is>
      </c>
      <c r="AX375" t="inlineStr">
        <is>
          <t>---</t>
        </is>
      </c>
      <c r="AY375" t="inlineStr">
        <is>
          <t>---</t>
        </is>
      </c>
      <c r="AZ375" t="inlineStr">
        <is>
          <t>---</t>
        </is>
      </c>
      <c r="BA375" t="inlineStr">
        <is>
          <t>1b833c2586eb49459103874b6462448b</t>
        </is>
      </c>
      <c r="BB375" t="inlineStr">
        <is>
          <t>http://openrosa.org/formdesigner/0B48E039-1E80-49A7-AC24-732B6E788E39</t>
        </is>
      </c>
      <c r="BC375" t="inlineStr">
        <is>
          <t>Ration et autres visites</t>
        </is>
      </c>
      <c r="BD375" t="inlineStr">
        <is>
          <t>CommCare Android, version "2.54.1"(467561). App v15929. CommCare Version 2.54.1. Build 467561, built on: 2024-10-25</t>
        </is>
      </c>
      <c r="BE375" t="inlineStr">
        <is>
          <t>commcare_05d78f59-ebda-491c-89b8-6c42bab0e02e</t>
        </is>
      </c>
      <c r="BF375" t="inlineStr">
        <is>
          <t>19.7249778 -72.1817814 -27.9 100.0</t>
        </is>
      </c>
      <c r="BG375" t="inlineStr">
        <is>
          <t>f13d8149fc6d39ebe86af18272310ff9</t>
        </is>
      </c>
      <c r="BH375" t="inlineStr">
        <is>
          <t>30258f4a77704b55a9a2714350441cbb</t>
        </is>
      </c>
      <c r="BI375" t="inlineStr">
        <is>
          <t>15246</t>
        </is>
      </c>
      <c r="BJ375" t="inlineStr">
        <is>
          <t>XFormInstance</t>
        </is>
      </c>
      <c r="BK375" t="inlineStr">
        <is>
          <t>94f6f688dcbc11efbdcb85606e6ffa00</t>
        </is>
      </c>
      <c r="BL375" t="b">
        <v>0</v>
      </c>
      <c r="BM375" t="inlineStr">
        <is>
          <t>---</t>
        </is>
      </c>
      <c r="BN375" t="inlineStr">
        <is>
          <t>200.113.214.66</t>
        </is>
      </c>
      <c r="BO375" t="inlineStr">
        <is>
          <t>Bensika Bazil</t>
        </is>
      </c>
    </row>
    <row r="376">
      <c r="A376" t="inlineStr">
        <is>
          <t>374</t>
        </is>
      </c>
      <c r="B376" t="inlineStr">
        <is>
          <t>f143b52e-3520-478d-b1c0-e0a7c5ca46c4</t>
        </is>
      </c>
      <c r="C376" t="inlineStr">
        <is>
          <t>2025-01-23</t>
        </is>
      </c>
      <c r="D376" t="inlineStr">
        <is>
          <t>4</t>
        </is>
      </c>
      <c r="E376" t="inlineStr">
        <is>
          <t>Visite sur demande de la coordonnatrice pour voir comment elle va physiquement et psychologiquement. 
Elle va bien</t>
        </is>
      </c>
      <c r="F376" t="inlineStr">
        <is>
          <t>1</t>
        </is>
      </c>
      <c r="G376" t="inlineStr">
        <is>
          <t>pour planifier la visite.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---</t>
        </is>
      </c>
      <c r="L376" t="inlineStr">
        <is>
          <t>---</t>
        </is>
      </c>
      <c r="M376" t="inlineStr">
        <is>
          <t>---</t>
        </is>
      </c>
      <c r="N376" t="inlineStr">
        <is>
          <t>---</t>
        </is>
      </c>
      <c r="O376" t="inlineStr">
        <is>
          <t>---</t>
        </is>
      </c>
      <c r="P376" t="inlineStr">
        <is>
          <t>---</t>
        </is>
      </c>
      <c r="Q376" t="inlineStr">
        <is>
          <t>---</t>
        </is>
      </c>
      <c r="R376" t="inlineStr"/>
      <c r="S376" t="inlineStr"/>
      <c r="T376" t="inlineStr"/>
      <c r="U376">
        <f>HYPERLINK("https://www.commcarehq.org/a/caris-test/api/form_attachment/v1/f143b52e-3520-478d-b1c0-e0a7c5ca46c4/1737647483528.jpg")</f>
        <v/>
      </c>
      <c r="V376" t="inlineStr"/>
      <c r="W376" t="inlineStr"/>
      <c r="X376" t="inlineStr">
        <is>
          <t>PAP/NPFS/ST02424</t>
        </is>
      </c>
      <c r="Y376" t="inlineStr">
        <is>
          <t>PAP/NPFS/ST02424</t>
        </is>
      </c>
      <c r="Z376" t="inlineStr">
        <is>
          <t>2025-01-23 15:51:26</t>
        </is>
      </c>
      <c r="AA376" t="inlineStr">
        <is>
          <t>2025-01-23 15:42:13</t>
        </is>
      </c>
      <c r="AB376" t="inlineStr">
        <is>
          <t>2christelle</t>
        </is>
      </c>
      <c r="AC376" t="inlineStr">
        <is>
          <t>2025-01-27 19:51:10</t>
        </is>
      </c>
      <c r="AD376" s="1" t="inlineStr">
        <is>
          <t>https://www.commcarehq.org/a/caris-test/reports/form_data/f143b52e-3520-478d-b1c0-e0a7c5ca46c4/</t>
        </is>
      </c>
      <c r="AE376" t="inlineStr">
        <is>
          <t>---</t>
        </is>
      </c>
      <c r="AF376" t="inlineStr">
        <is>
          <t>3c5a623af057e23a32ae4000_24544</t>
        </is>
      </c>
      <c r="AG376" t="inlineStr">
        <is>
          <t>---</t>
        </is>
      </c>
      <c r="AH376" t="inlineStr">
        <is>
          <t>2025-01-23 15:51:26</t>
        </is>
      </c>
      <c r="AI376" t="inlineStr">
        <is>
          <t>246df32431d94e4a97fb5b1b8bef6b0e</t>
        </is>
      </c>
      <c r="AJ376" t="inlineStr">
        <is>
          <t>2025-01-23</t>
        </is>
      </c>
      <c r="AK376" t="inlineStr">
        <is>
          <t>4</t>
        </is>
      </c>
      <c r="AL376" t="inlineStr">
        <is>
          <t>Visite sur demande de la coordonnatrice pour voir comment elle va physiquement et psychologiquement. 
Elle va bien</t>
        </is>
      </c>
      <c r="AM376" t="inlineStr">
        <is>
          <t>1</t>
        </is>
      </c>
      <c r="AN376" t="inlineStr">
        <is>
          <t>pour planifier la visite.</t>
        </is>
      </c>
      <c r="AO376" t="inlineStr">
        <is>
          <t>1</t>
        </is>
      </c>
      <c r="AP376" t="inlineStr">
        <is>
          <t>1</t>
        </is>
      </c>
      <c r="AQ376" t="inlineStr"/>
      <c r="AR376" t="inlineStr"/>
      <c r="AS376" t="inlineStr"/>
      <c r="AT376" t="inlineStr"/>
      <c r="AU376" t="inlineStr">
        <is>
          <t>---</t>
        </is>
      </c>
      <c r="AV376" t="inlineStr">
        <is>
          <t>---</t>
        </is>
      </c>
      <c r="AW376" t="inlineStr">
        <is>
          <t>---</t>
        </is>
      </c>
      <c r="AX376" t="inlineStr">
        <is>
          <t>---</t>
        </is>
      </c>
      <c r="AY376" t="inlineStr">
        <is>
          <t>---</t>
        </is>
      </c>
      <c r="AZ376" t="inlineStr">
        <is>
          <t>---</t>
        </is>
      </c>
      <c r="BA376" t="inlineStr">
        <is>
          <t>246df32431d94e4a97fb5b1b8bef6b0e</t>
        </is>
      </c>
      <c r="BB376" t="inlineStr">
        <is>
          <t>http://openrosa.org/formdesigner/0B48E039-1E80-49A7-AC24-732B6E788E39</t>
        </is>
      </c>
      <c r="BC376" t="inlineStr">
        <is>
          <t>Ration et autres visites</t>
        </is>
      </c>
      <c r="BD376" t="inlineStr">
        <is>
          <t>CommCare Android, version "2.54.1"(467561). App v15929. CommCare Version 2.54.1. Build 467561, built on: 2024-10-25</t>
        </is>
      </c>
      <c r="BE376" t="inlineStr">
        <is>
          <t>commcare_95f1782f-8426-4434-b328-8386bbd0e352</t>
        </is>
      </c>
      <c r="BF376" t="inlineStr">
        <is>
          <t>18.4774194 -72.2795951 1153.0 9.9</t>
        </is>
      </c>
      <c r="BG376" t="inlineStr">
        <is>
          <t>f13d8149fc6d39ebe86af18272310ff9</t>
        </is>
      </c>
      <c r="BH376" t="inlineStr">
        <is>
          <t>30258f4a77704b55a9a2714350441cbb</t>
        </is>
      </c>
      <c r="BI376" t="inlineStr">
        <is>
          <t>15246</t>
        </is>
      </c>
      <c r="BJ376" t="inlineStr">
        <is>
          <t>XFormInstance</t>
        </is>
      </c>
      <c r="BK376" t="inlineStr">
        <is>
          <t>7d3af9c6dce611efb8d8f7a39a18eb0c</t>
        </is>
      </c>
      <c r="BL376" t="b">
        <v>0</v>
      </c>
      <c r="BM376" t="inlineStr">
        <is>
          <t>---</t>
        </is>
      </c>
      <c r="BN376" t="inlineStr">
        <is>
          <t>200.113.230.207</t>
        </is>
      </c>
      <c r="BO376" t="inlineStr">
        <is>
          <t>Racheline Cherestal</t>
        </is>
      </c>
    </row>
    <row r="377">
      <c r="A377" t="inlineStr">
        <is>
          <t>375</t>
        </is>
      </c>
      <c r="B377" t="inlineStr">
        <is>
          <t>6526e5af-540c-487f-b78a-2b9b78606fc7</t>
        </is>
      </c>
      <c r="C377" t="inlineStr">
        <is>
          <t>2025-01-24</t>
        </is>
      </c>
      <c r="D377" t="inlineStr">
        <is>
          <t>4</t>
        </is>
      </c>
      <c r="E377" t="inlineStr">
        <is>
          <t>suivi Schooling</t>
        </is>
      </c>
      <c r="F377" t="inlineStr">
        <is>
          <t>1</t>
        </is>
      </c>
      <c r="G377" t="inlineStr">
        <is>
          <t>pour planifier la visite.</t>
        </is>
      </c>
      <c r="H377" t="inlineStr">
        <is>
          <t>1</t>
        </is>
      </c>
      <c r="I377" t="inlineStr">
        <is>
          <t>1</t>
        </is>
      </c>
      <c r="J377" t="inlineStr">
        <is>
          <t>4</t>
        </is>
      </c>
      <c r="K377" t="inlineStr">
        <is>
          <t>---</t>
        </is>
      </c>
      <c r="L377" t="inlineStr">
        <is>
          <t>---</t>
        </is>
      </c>
      <c r="M377" t="inlineStr">
        <is>
          <t>---</t>
        </is>
      </c>
      <c r="N377" t="inlineStr">
        <is>
          <t>---</t>
        </is>
      </c>
      <c r="O377" t="inlineStr">
        <is>
          <t>---</t>
        </is>
      </c>
      <c r="P377" t="inlineStr">
        <is>
          <t>---</t>
        </is>
      </c>
      <c r="Q377" t="inlineStr">
        <is>
          <t>---</t>
        </is>
      </c>
      <c r="R377" t="inlineStr"/>
      <c r="S377" t="inlineStr"/>
      <c r="T377" t="inlineStr"/>
      <c r="U377" t="inlineStr"/>
      <c r="V377" t="inlineStr"/>
      <c r="W377" t="inlineStr"/>
      <c r="X377" t="inlineStr">
        <is>
          <t>PAP/NPFS/ST02580</t>
        </is>
      </c>
      <c r="Y377" t="inlineStr">
        <is>
          <t>PAP/NPFS/ST02580</t>
        </is>
      </c>
      <c r="Z377" t="inlineStr">
        <is>
          <t>2025-01-24 18:37:40</t>
        </is>
      </c>
      <c r="AA377" t="inlineStr">
        <is>
          <t>2025-01-24 18:36:43</t>
        </is>
      </c>
      <c r="AB377" t="inlineStr">
        <is>
          <t>2christelle</t>
        </is>
      </c>
      <c r="AC377" t="inlineStr">
        <is>
          <t>2025-01-27 20:13:56</t>
        </is>
      </c>
      <c r="AD377" s="1" t="inlineStr">
        <is>
          <t>https://www.commcarehq.org/a/caris-test/reports/form_data/6526e5af-540c-487f-b78a-2b9b78606fc7/</t>
        </is>
      </c>
      <c r="AE377" t="inlineStr">
        <is>
          <t>---</t>
        </is>
      </c>
      <c r="AF377" t="inlineStr">
        <is>
          <t>3c5a623af057e23a32ae4000_25070</t>
        </is>
      </c>
      <c r="AG377" t="inlineStr">
        <is>
          <t>---</t>
        </is>
      </c>
      <c r="AH377" t="inlineStr">
        <is>
          <t>2025-01-24 18:37:40</t>
        </is>
      </c>
      <c r="AI377" t="inlineStr">
        <is>
          <t>246df32431d94e4a97fb5b1b8bef6b0e</t>
        </is>
      </c>
      <c r="AJ377" t="inlineStr">
        <is>
          <t>2025-01-24</t>
        </is>
      </c>
      <c r="AK377" t="inlineStr">
        <is>
          <t>4</t>
        </is>
      </c>
      <c r="AL377" t="inlineStr">
        <is>
          <t>suivi Schooling</t>
        </is>
      </c>
      <c r="AM377" t="inlineStr">
        <is>
          <t>1</t>
        </is>
      </c>
      <c r="AN377" t="inlineStr">
        <is>
          <t>pour planifier la visite.</t>
        </is>
      </c>
      <c r="AO377" t="inlineStr">
        <is>
          <t>1</t>
        </is>
      </c>
      <c r="AP377" t="inlineStr">
        <is>
          <t>1</t>
        </is>
      </c>
      <c r="AQ377" t="inlineStr"/>
      <c r="AR377" t="inlineStr"/>
      <c r="AS377" t="inlineStr"/>
      <c r="AT377" t="inlineStr"/>
      <c r="AU377" t="inlineStr">
        <is>
          <t>---</t>
        </is>
      </c>
      <c r="AV377" t="inlineStr">
        <is>
          <t>---</t>
        </is>
      </c>
      <c r="AW377" t="inlineStr">
        <is>
          <t>---</t>
        </is>
      </c>
      <c r="AX377" t="inlineStr">
        <is>
          <t>---</t>
        </is>
      </c>
      <c r="AY377" t="inlineStr">
        <is>
          <t>---</t>
        </is>
      </c>
      <c r="AZ377" t="inlineStr">
        <is>
          <t>---</t>
        </is>
      </c>
      <c r="BA377" t="inlineStr">
        <is>
          <t>246df32431d94e4a97fb5b1b8bef6b0e</t>
        </is>
      </c>
      <c r="BB377" t="inlineStr">
        <is>
          <t>http://openrosa.org/formdesigner/0B48E039-1E80-49A7-AC24-732B6E788E39</t>
        </is>
      </c>
      <c r="BC377" t="inlineStr">
        <is>
          <t>Ration et autres visites</t>
        </is>
      </c>
      <c r="BD377" t="inlineStr">
        <is>
          <t>CommCare Android, version "2.54.1"(467561). App v15929. CommCare Version 2.54.1. Build 467561, built on: 2024-10-25</t>
        </is>
      </c>
      <c r="BE377" t="inlineStr">
        <is>
          <t>commcare_95f1782f-8426-4434-b328-8386bbd0e352</t>
        </is>
      </c>
      <c r="BF377" t="inlineStr">
        <is>
          <t>18.4774706 -72.2796709 1200.0 9.9</t>
        </is>
      </c>
      <c r="BG377" t="inlineStr">
        <is>
          <t>f13d8149fc6d39ebe86af18272310ff9</t>
        </is>
      </c>
      <c r="BH377" t="inlineStr">
        <is>
          <t>30258f4a77704b55a9a2714350441cbb</t>
        </is>
      </c>
      <c r="BI377" t="inlineStr">
        <is>
          <t>15246</t>
        </is>
      </c>
      <c r="BJ377" t="inlineStr">
        <is>
          <t>XFormInstance</t>
        </is>
      </c>
      <c r="BK377" t="inlineStr">
        <is>
          <t>52d6392cdce811ef9d4cf399dbb46855</t>
        </is>
      </c>
      <c r="BL377" t="b">
        <v>0</v>
      </c>
      <c r="BM377" t="inlineStr">
        <is>
          <t>---</t>
        </is>
      </c>
      <c r="BN377" t="inlineStr">
        <is>
          <t>200.113.230.222</t>
        </is>
      </c>
      <c r="BO377" t="inlineStr">
        <is>
          <t>Dieunie Chery</t>
        </is>
      </c>
    </row>
    <row r="378">
      <c r="A378" t="inlineStr">
        <is>
          <t>376</t>
        </is>
      </c>
      <c r="B378" t="inlineStr">
        <is>
          <t>56400e3b-0a52-4465-8c4f-ba1fe0d82d18</t>
        </is>
      </c>
      <c r="C378" t="inlineStr">
        <is>
          <t>2025-01-27</t>
        </is>
      </c>
      <c r="D378" t="inlineStr">
        <is>
          <t>4</t>
        </is>
      </c>
      <c r="E378" t="inlineStr">
        <is>
          <t>demotivation club</t>
        </is>
      </c>
      <c r="F378" t="inlineStr">
        <is>
          <t>1</t>
        </is>
      </c>
      <c r="G378" t="inlineStr">
        <is>
          <t>demotivation club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---</t>
        </is>
      </c>
      <c r="L378" t="inlineStr">
        <is>
          <t>---</t>
        </is>
      </c>
      <c r="M378" t="inlineStr">
        <is>
          <t>---</t>
        </is>
      </c>
      <c r="N378" t="inlineStr">
        <is>
          <t>---</t>
        </is>
      </c>
      <c r="O378" t="inlineStr">
        <is>
          <t>---</t>
        </is>
      </c>
      <c r="P378" t="inlineStr">
        <is>
          <t>---</t>
        </is>
      </c>
      <c r="Q378" t="inlineStr">
        <is>
          <t>---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CAP/HSCM/ST04160</t>
        </is>
      </c>
      <c r="Y378" t="inlineStr">
        <is>
          <t>CAP/HSCM/ST04160</t>
        </is>
      </c>
      <c r="Z378" t="inlineStr">
        <is>
          <t>2025-01-27 21:28:05</t>
        </is>
      </c>
      <c r="AA378" t="inlineStr">
        <is>
          <t>2025-01-27 21:27:25</t>
        </is>
      </c>
      <c r="AB378" t="inlineStr">
        <is>
          <t>1maselaine</t>
        </is>
      </c>
      <c r="AC378" t="inlineStr">
        <is>
          <t>2025-01-27 21:28:17</t>
        </is>
      </c>
      <c r="AD378" s="1" t="inlineStr">
        <is>
          <t>https://www.commcarehq.org/a/caris-test/reports/form_data/56400e3b-0a52-4465-8c4f-ba1fe0d82d18/</t>
        </is>
      </c>
      <c r="AE378" t="inlineStr">
        <is>
          <t>---</t>
        </is>
      </c>
      <c r="AF378" t="inlineStr">
        <is>
          <t>3c5a623af057e23a32ae4000_170982</t>
        </is>
      </c>
      <c r="AG378" t="inlineStr">
        <is>
          <t>---</t>
        </is>
      </c>
      <c r="AH378" t="inlineStr">
        <is>
          <t>2025-01-27 21:28:05</t>
        </is>
      </c>
      <c r="AI378" t="inlineStr">
        <is>
          <t>1b833c2586eb49459103874b6462448b</t>
        </is>
      </c>
      <c r="AJ378" t="inlineStr">
        <is>
          <t>2025-01-27</t>
        </is>
      </c>
      <c r="AK378" t="inlineStr">
        <is>
          <t>4</t>
        </is>
      </c>
      <c r="AL378" t="inlineStr">
        <is>
          <t>demotivation club</t>
        </is>
      </c>
      <c r="AM378" t="inlineStr">
        <is>
          <t>1</t>
        </is>
      </c>
      <c r="AN378" t="inlineStr">
        <is>
          <t>demotivation club</t>
        </is>
      </c>
      <c r="AO378" t="inlineStr">
        <is>
          <t>1</t>
        </is>
      </c>
      <c r="AP378" t="inlineStr">
        <is>
          <t>1</t>
        </is>
      </c>
      <c r="AQ378" t="inlineStr"/>
      <c r="AR378" t="inlineStr"/>
      <c r="AS378" t="inlineStr"/>
      <c r="AT378" t="inlineStr"/>
      <c r="AU378" t="inlineStr">
        <is>
          <t>---</t>
        </is>
      </c>
      <c r="AV378" t="inlineStr">
        <is>
          <t>---</t>
        </is>
      </c>
      <c r="AW378" t="inlineStr">
        <is>
          <t>---</t>
        </is>
      </c>
      <c r="AX378" t="inlineStr">
        <is>
          <t>---</t>
        </is>
      </c>
      <c r="AY378" t="inlineStr">
        <is>
          <t>---</t>
        </is>
      </c>
      <c r="AZ378" t="inlineStr">
        <is>
          <t>---</t>
        </is>
      </c>
      <c r="BA378" t="inlineStr">
        <is>
          <t>1b833c2586eb49459103874b6462448b</t>
        </is>
      </c>
      <c r="BB378" t="inlineStr">
        <is>
          <t>http://openrosa.org/formdesigner/0B48E039-1E80-49A7-AC24-732B6E788E39</t>
        </is>
      </c>
      <c r="BC378" t="inlineStr">
        <is>
          <t>Ration et autres visites</t>
        </is>
      </c>
      <c r="BD378" t="inlineStr">
        <is>
          <t>CommCare Android, version "2.54.1"(467561). App v15929. CommCare Version 2.54.1. Build 467561, built on: 2024-10-25</t>
        </is>
      </c>
      <c r="BE378" t="inlineStr">
        <is>
          <t>commcare_05d78f59-ebda-491c-89b8-6c42bab0e02e</t>
        </is>
      </c>
      <c r="BF378" t="inlineStr">
        <is>
          <t>19.7000283 -72.1613433 -46.2 3.8</t>
        </is>
      </c>
      <c r="BG378" t="inlineStr">
        <is>
          <t>f13d8149fc6d39ebe86af18272310ff9</t>
        </is>
      </c>
      <c r="BH378" t="inlineStr">
        <is>
          <t>30258f4a77704b55a9a2714350441cbb</t>
        </is>
      </c>
      <c r="BI378" t="inlineStr">
        <is>
          <t>15246</t>
        </is>
      </c>
      <c r="BJ378" t="inlineStr">
        <is>
          <t>XFormInstance</t>
        </is>
      </c>
      <c r="BK378" t="inlineStr">
        <is>
          <t>94f6f688dcbc11efbdcb85606e6ffa00</t>
        </is>
      </c>
      <c r="BL378" t="b">
        <v>0</v>
      </c>
      <c r="BM378" t="inlineStr">
        <is>
          <t>---</t>
        </is>
      </c>
      <c r="BN378" t="inlineStr">
        <is>
          <t>200.113.253.151</t>
        </is>
      </c>
      <c r="BO378" t="inlineStr">
        <is>
          <t>Franckline Beauvil</t>
        </is>
      </c>
    </row>
    <row r="379">
      <c r="A379" t="inlineStr">
        <is>
          <t>377</t>
        </is>
      </c>
      <c r="B379" t="inlineStr">
        <is>
          <t>b164bdc9-1700-4869-ac99-8c63ea8bfbaf</t>
        </is>
      </c>
      <c r="C379" t="inlineStr">
        <is>
          <t>2025-01-27</t>
        </is>
      </c>
      <c r="D379" t="inlineStr">
        <is>
          <t>4</t>
        </is>
      </c>
      <c r="E379" t="inlineStr">
        <is>
          <t>Annulation club</t>
        </is>
      </c>
      <c r="F379" t="inlineStr">
        <is>
          <t>1</t>
        </is>
      </c>
      <c r="G379" t="inlineStr">
        <is>
          <t>.</t>
        </is>
      </c>
      <c r="H379" t="inlineStr">
        <is>
          <t>1</t>
        </is>
      </c>
      <c r="I379" t="inlineStr">
        <is>
          <t>1</t>
        </is>
      </c>
      <c r="J379" t="inlineStr"/>
      <c r="K379" t="inlineStr">
        <is>
          <t>---</t>
        </is>
      </c>
      <c r="L379" t="inlineStr">
        <is>
          <t>---</t>
        </is>
      </c>
      <c r="M379" t="inlineStr">
        <is>
          <t>---</t>
        </is>
      </c>
      <c r="N379" t="inlineStr">
        <is>
          <t>---</t>
        </is>
      </c>
      <c r="O379" t="inlineStr">
        <is>
          <t>---</t>
        </is>
      </c>
      <c r="P379" t="inlineStr">
        <is>
          <t>---</t>
        </is>
      </c>
      <c r="Q379" t="inlineStr">
        <is>
          <t>---</t>
        </is>
      </c>
      <c r="R379" t="inlineStr"/>
      <c r="S379" t="inlineStr"/>
      <c r="T379" t="inlineStr"/>
      <c r="U379" t="inlineStr"/>
      <c r="V379" t="inlineStr"/>
      <c r="W379" t="inlineStr"/>
      <c r="X379" t="inlineStr">
        <is>
          <t>PAP/HOCH/ST00524</t>
        </is>
      </c>
      <c r="Y379" t="inlineStr">
        <is>
          <t>PAP/HOCH/ST00524</t>
        </is>
      </c>
      <c r="Z379" t="inlineStr">
        <is>
          <t>2025-01-27 21:58:47</t>
        </is>
      </c>
      <c r="AA379" t="inlineStr">
        <is>
          <t>2025-01-27 21:58:29</t>
        </is>
      </c>
      <c r="AB379" t="inlineStr">
        <is>
          <t>2paulette</t>
        </is>
      </c>
      <c r="AC379" t="inlineStr">
        <is>
          <t>2025-01-27 22:09:55</t>
        </is>
      </c>
      <c r="AD379" s="1" t="inlineStr">
        <is>
          <t>https://www.commcarehq.org/a/caris-test/reports/form_data/b164bdc9-1700-4869-ac99-8c63ea8bfbaf/</t>
        </is>
      </c>
      <c r="AE379" t="inlineStr">
        <is>
          <t>---</t>
        </is>
      </c>
      <c r="AF379" t="inlineStr">
        <is>
          <t>3c5a623af057e23a32ae4000_194610</t>
        </is>
      </c>
      <c r="AG379" t="inlineStr">
        <is>
          <t>---</t>
        </is>
      </c>
      <c r="AH379" t="inlineStr">
        <is>
          <t>2025-01-27 21:58:47</t>
        </is>
      </c>
      <c r="AI379" t="inlineStr">
        <is>
          <t>e219d21e6ff4490790269c5de8767b64</t>
        </is>
      </c>
      <c r="AJ379" t="inlineStr">
        <is>
          <t>2025-01-27</t>
        </is>
      </c>
      <c r="AK379" t="inlineStr">
        <is>
          <t>4</t>
        </is>
      </c>
      <c r="AL379" t="inlineStr">
        <is>
          <t>Annulation club</t>
        </is>
      </c>
      <c r="AM379" t="inlineStr">
        <is>
          <t>1</t>
        </is>
      </c>
      <c r="AN379" t="inlineStr">
        <is>
          <t>.</t>
        </is>
      </c>
      <c r="AO379" t="inlineStr">
        <is>
          <t>1</t>
        </is>
      </c>
      <c r="AP379" t="inlineStr">
        <is>
          <t>1</t>
        </is>
      </c>
      <c r="AQ379" t="inlineStr"/>
      <c r="AR379" t="inlineStr"/>
      <c r="AS379" t="inlineStr"/>
      <c r="AT379" t="inlineStr"/>
      <c r="AU379" t="inlineStr">
        <is>
          <t>---</t>
        </is>
      </c>
      <c r="AV379" t="inlineStr">
        <is>
          <t>---</t>
        </is>
      </c>
      <c r="AW379" t="inlineStr">
        <is>
          <t>---</t>
        </is>
      </c>
      <c r="AX379" t="inlineStr">
        <is>
          <t>---</t>
        </is>
      </c>
      <c r="AY379" t="inlineStr">
        <is>
          <t>---</t>
        </is>
      </c>
      <c r="AZ379" t="inlineStr">
        <is>
          <t>---</t>
        </is>
      </c>
      <c r="BA379" t="inlineStr">
        <is>
          <t>e219d21e6ff4490790269c5de8767b64</t>
        </is>
      </c>
      <c r="BB379" t="inlineStr">
        <is>
          <t>http://openrosa.org/formdesigner/0B48E039-1E80-49A7-AC24-732B6E788E39</t>
        </is>
      </c>
      <c r="BC379" t="inlineStr">
        <is>
          <t>Ration et autres visites</t>
        </is>
      </c>
      <c r="BD379" t="inlineStr">
        <is>
          <t>CommCare Android, version "2.54.1"(467561). App v15929. CommCare Version 2.54.1. Build 467561, built on: 2024-10-25</t>
        </is>
      </c>
      <c r="BE379" t="inlineStr">
        <is>
          <t>commcare_128eeb89-2b69-45ca-a0c0-a60a042eb53e</t>
        </is>
      </c>
      <c r="BF379" t="inlineStr"/>
      <c r="BG379" t="inlineStr">
        <is>
          <t>f13d8149fc6d39ebe86af18272310ff9</t>
        </is>
      </c>
      <c r="BH379" t="inlineStr">
        <is>
          <t>30258f4a77704b55a9a2714350441cbb</t>
        </is>
      </c>
      <c r="BI379" t="inlineStr">
        <is>
          <t>15246</t>
        </is>
      </c>
      <c r="BJ379" t="inlineStr">
        <is>
          <t>XFormInstance</t>
        </is>
      </c>
      <c r="BK379" t="inlineStr">
        <is>
          <t>0be0f3bed6b711efbd6085606e6ffa00</t>
        </is>
      </c>
      <c r="BL379" t="b">
        <v>0</v>
      </c>
      <c r="BM379" t="inlineStr">
        <is>
          <t>---</t>
        </is>
      </c>
      <c r="BN379" t="inlineStr">
        <is>
          <t>200.113.253.234</t>
        </is>
      </c>
      <c r="BO379" t="inlineStr">
        <is>
          <t>Lequestre Pierre Louis</t>
        </is>
      </c>
    </row>
    <row r="380">
      <c r="A380" t="inlineStr">
        <is>
          <t>378</t>
        </is>
      </c>
      <c r="B380" t="inlineStr">
        <is>
          <t>70adaa29-3171-405d-ad14-9206b24f727b</t>
        </is>
      </c>
      <c r="C380" t="inlineStr">
        <is>
          <t>2025-01-27</t>
        </is>
      </c>
      <c r="D380" t="inlineStr">
        <is>
          <t>4</t>
        </is>
      </c>
      <c r="E380" t="inlineStr">
        <is>
          <t>Annulation club.</t>
        </is>
      </c>
      <c r="F380" t="inlineStr">
        <is>
          <t>1</t>
        </is>
      </c>
      <c r="G380" t="inlineStr">
        <is>
          <t>.</t>
        </is>
      </c>
      <c r="H380" t="inlineStr">
        <is>
          <t>1</t>
        </is>
      </c>
      <c r="I380" t="inlineStr">
        <is>
          <t>1</t>
        </is>
      </c>
      <c r="J380" t="inlineStr"/>
      <c r="K380" t="inlineStr">
        <is>
          <t>---</t>
        </is>
      </c>
      <c r="L380" t="inlineStr">
        <is>
          <t>---</t>
        </is>
      </c>
      <c r="M380" t="inlineStr">
        <is>
          <t>---</t>
        </is>
      </c>
      <c r="N380" t="inlineStr">
        <is>
          <t>---</t>
        </is>
      </c>
      <c r="O380" t="inlineStr">
        <is>
          <t>---</t>
        </is>
      </c>
      <c r="P380" t="inlineStr">
        <is>
          <t>---</t>
        </is>
      </c>
      <c r="Q380" t="inlineStr">
        <is>
          <t>---</t>
        </is>
      </c>
      <c r="R380" t="inlineStr"/>
      <c r="S380" t="inlineStr"/>
      <c r="T380" t="inlineStr"/>
      <c r="U380" t="inlineStr"/>
      <c r="V380" t="inlineStr"/>
      <c r="W380" t="inlineStr"/>
      <c r="X380" t="inlineStr">
        <is>
          <t>PAP/HOCH/ST00496</t>
        </is>
      </c>
      <c r="Y380" t="inlineStr">
        <is>
          <t>PAP/HOCH/ST00496</t>
        </is>
      </c>
      <c r="Z380" t="inlineStr">
        <is>
          <t>2025-01-27 21:59:58</t>
        </is>
      </c>
      <c r="AA380" t="inlineStr">
        <is>
          <t>2025-01-27 21:59:14</t>
        </is>
      </c>
      <c r="AB380" t="inlineStr">
        <is>
          <t>2paulette</t>
        </is>
      </c>
      <c r="AC380" t="inlineStr">
        <is>
          <t>2025-01-27 22:09:56</t>
        </is>
      </c>
      <c r="AD380" s="1" t="inlineStr">
        <is>
          <t>https://www.commcarehq.org/a/caris-test/reports/form_data/70adaa29-3171-405d-ad14-9206b24f727b/</t>
        </is>
      </c>
      <c r="AE380" t="inlineStr">
        <is>
          <t>---</t>
        </is>
      </c>
      <c r="AF380" t="inlineStr">
        <is>
          <t>3c5a623af057e23a32ae4000_190539</t>
        </is>
      </c>
      <c r="AG380" t="inlineStr">
        <is>
          <t>---</t>
        </is>
      </c>
      <c r="AH380" t="inlineStr">
        <is>
          <t>2025-01-27 21:59:58</t>
        </is>
      </c>
      <c r="AI380" t="inlineStr">
        <is>
          <t>e219d21e6ff4490790269c5de8767b64</t>
        </is>
      </c>
      <c r="AJ380" t="inlineStr">
        <is>
          <t>2025-01-27</t>
        </is>
      </c>
      <c r="AK380" t="inlineStr">
        <is>
          <t>4</t>
        </is>
      </c>
      <c r="AL380" t="inlineStr">
        <is>
          <t>Annulation club.</t>
        </is>
      </c>
      <c r="AM380" t="inlineStr">
        <is>
          <t>1</t>
        </is>
      </c>
      <c r="AN380" t="inlineStr">
        <is>
          <t>.</t>
        </is>
      </c>
      <c r="AO380" t="inlineStr">
        <is>
          <t>1</t>
        </is>
      </c>
      <c r="AP380" t="inlineStr">
        <is>
          <t>1</t>
        </is>
      </c>
      <c r="AQ380" t="inlineStr"/>
      <c r="AR380" t="inlineStr"/>
      <c r="AS380" t="inlineStr"/>
      <c r="AT380" t="inlineStr"/>
      <c r="AU380" t="inlineStr">
        <is>
          <t>---</t>
        </is>
      </c>
      <c r="AV380" t="inlineStr">
        <is>
          <t>---</t>
        </is>
      </c>
      <c r="AW380" t="inlineStr">
        <is>
          <t>---</t>
        </is>
      </c>
      <c r="AX380" t="inlineStr">
        <is>
          <t>---</t>
        </is>
      </c>
      <c r="AY380" t="inlineStr">
        <is>
          <t>---</t>
        </is>
      </c>
      <c r="AZ380" t="inlineStr">
        <is>
          <t>---</t>
        </is>
      </c>
      <c r="BA380" t="inlineStr">
        <is>
          <t>e219d21e6ff4490790269c5de8767b64</t>
        </is>
      </c>
      <c r="BB380" t="inlineStr">
        <is>
          <t>http://openrosa.org/formdesigner/0B48E039-1E80-49A7-AC24-732B6E788E39</t>
        </is>
      </c>
      <c r="BC380" t="inlineStr">
        <is>
          <t>Ration et autres visites</t>
        </is>
      </c>
      <c r="BD380" t="inlineStr">
        <is>
          <t>CommCare Android, version "2.54.1"(467561). App v15929. CommCare Version 2.54.1. Build 467561, built on: 2024-10-25</t>
        </is>
      </c>
      <c r="BE380" t="inlineStr">
        <is>
          <t>commcare_128eeb89-2b69-45ca-a0c0-a60a042eb53e</t>
        </is>
      </c>
      <c r="BF380" t="inlineStr"/>
      <c r="BG380" t="inlineStr">
        <is>
          <t>f13d8149fc6d39ebe86af18272310ff9</t>
        </is>
      </c>
      <c r="BH380" t="inlineStr">
        <is>
          <t>30258f4a77704b55a9a2714350441cbb</t>
        </is>
      </c>
      <c r="BI380" t="inlineStr">
        <is>
          <t>15246</t>
        </is>
      </c>
      <c r="BJ380" t="inlineStr">
        <is>
          <t>XFormInstance</t>
        </is>
      </c>
      <c r="BK380" t="inlineStr">
        <is>
          <t>0be0f3bed6b711efbd6085606e6ffa00</t>
        </is>
      </c>
      <c r="BL380" t="b">
        <v>0</v>
      </c>
      <c r="BM380" t="inlineStr">
        <is>
          <t>---</t>
        </is>
      </c>
      <c r="BN380" t="inlineStr">
        <is>
          <t>200.113.253.234</t>
        </is>
      </c>
      <c r="BO380" t="inlineStr">
        <is>
          <t>---</t>
        </is>
      </c>
    </row>
    <row r="381">
      <c r="A381" t="inlineStr">
        <is>
          <t>379</t>
        </is>
      </c>
      <c r="B381" t="inlineStr">
        <is>
          <t>26f04624-9890-4918-bd76-b683ce0e8f90</t>
        </is>
      </c>
      <c r="C381" t="inlineStr">
        <is>
          <t>2025-01-23</t>
        </is>
      </c>
      <c r="D381" t="inlineStr">
        <is>
          <t>3</t>
        </is>
      </c>
      <c r="E381" t="inlineStr">
        <is>
          <t>---</t>
        </is>
      </c>
      <c r="F381" t="inlineStr">
        <is>
          <t>1</t>
        </is>
      </c>
      <c r="G381" t="inlineStr">
        <is>
          <t>---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---</t>
        </is>
      </c>
      <c r="L381" t="inlineStr">
        <is>
          <t>---</t>
        </is>
      </c>
      <c r="M381" t="inlineStr">
        <is>
          <t>---</t>
        </is>
      </c>
      <c r="N381" t="inlineStr">
        <is>
          <t>---</t>
        </is>
      </c>
      <c r="O381" t="inlineStr">
        <is>
          <t>---</t>
        </is>
      </c>
      <c r="P381" t="inlineStr">
        <is>
          <t>---</t>
        </is>
      </c>
      <c r="Q381" t="inlineStr">
        <is>
          <t>---</t>
        </is>
      </c>
      <c r="R381" t="inlineStr"/>
      <c r="S381" t="inlineStr"/>
      <c r="T381" t="inlineStr"/>
      <c r="U381" t="inlineStr"/>
      <c r="V381" t="inlineStr"/>
      <c r="W381" t="inlineStr"/>
      <c r="X381" t="inlineStr">
        <is>
          <t>PAP/GCHO/ST08039</t>
        </is>
      </c>
      <c r="Y381" t="inlineStr">
        <is>
          <t>PAP/GCHO/ST08039</t>
        </is>
      </c>
      <c r="Z381" t="inlineStr">
        <is>
          <t>2025-01-28 00:25:32</t>
        </is>
      </c>
      <c r="AA381" t="inlineStr">
        <is>
          <t>2025-01-28 00:25:03</t>
        </is>
      </c>
      <c r="AB381" t="inlineStr">
        <is>
          <t>2nathalie</t>
        </is>
      </c>
      <c r="AC381" t="inlineStr">
        <is>
          <t>2025-01-28 00:34:45</t>
        </is>
      </c>
      <c r="AD381" s="1" t="inlineStr">
        <is>
          <t>https://www.commcarehq.org/a/caris-test/reports/form_data/26f04624-9890-4918-bd76-b683ce0e8f90/</t>
        </is>
      </c>
      <c r="AE381" t="inlineStr">
        <is>
          <t>---</t>
        </is>
      </c>
      <c r="AF381" t="inlineStr">
        <is>
          <t>3c5a623af057e23a32ae4000_110398</t>
        </is>
      </c>
      <c r="AG381" t="inlineStr">
        <is>
          <t>OK</t>
        </is>
      </c>
      <c r="AH381" t="inlineStr">
        <is>
          <t>2025-01-28 00:25:32</t>
        </is>
      </c>
      <c r="AI381" t="inlineStr">
        <is>
          <t>3c7e14bc31cb425997c89e194bb7c839</t>
        </is>
      </c>
      <c r="AJ381" t="inlineStr">
        <is>
          <t>2025-01-23</t>
        </is>
      </c>
      <c r="AK381" t="inlineStr">
        <is>
          <t>3</t>
        </is>
      </c>
      <c r="AL381" t="inlineStr">
        <is>
          <t>---</t>
        </is>
      </c>
      <c r="AM381" t="inlineStr">
        <is>
          <t>1</t>
        </is>
      </c>
      <c r="AN381" t="inlineStr">
        <is>
          <t>---</t>
        </is>
      </c>
      <c r="AO381" t="inlineStr">
        <is>
          <t>1</t>
        </is>
      </c>
      <c r="AP381" t="inlineStr">
        <is>
          <t>1</t>
        </is>
      </c>
      <c r="AQ381" t="inlineStr"/>
      <c r="AR381" t="inlineStr"/>
      <c r="AS381" t="inlineStr"/>
      <c r="AT381" t="inlineStr"/>
      <c r="AU381" t="inlineStr">
        <is>
          <t>---</t>
        </is>
      </c>
      <c r="AV381" t="inlineStr">
        <is>
          <t>---</t>
        </is>
      </c>
      <c r="AW381" t="inlineStr">
        <is>
          <t>---</t>
        </is>
      </c>
      <c r="AX381" t="inlineStr">
        <is>
          <t>---</t>
        </is>
      </c>
      <c r="AY381" t="inlineStr">
        <is>
          <t>---</t>
        </is>
      </c>
      <c r="AZ381" t="inlineStr">
        <is>
          <t>---</t>
        </is>
      </c>
      <c r="BA381" t="inlineStr">
        <is>
          <t>3c7e14bc31cb425997c89e194bb7c839</t>
        </is>
      </c>
      <c r="BB381" t="inlineStr">
        <is>
          <t>http://openrosa.org/formdesigner/0B48E039-1E80-49A7-AC24-732B6E788E39</t>
        </is>
      </c>
      <c r="BC381" t="inlineStr">
        <is>
          <t>Ration et autres visites</t>
        </is>
      </c>
      <c r="BD381" t="inlineStr">
        <is>
          <t>CommCare Android, version "2.54.1"(467561). App v15929. CommCare Version 2.54.1. Build 467561, built on: 2024-10-25</t>
        </is>
      </c>
      <c r="BE381" t="inlineStr">
        <is>
          <t>commcare_03216a9b-083b-41ac-b53f-fe4f1b36c5ed</t>
        </is>
      </c>
      <c r="BF381" t="inlineStr"/>
      <c r="BG381" t="inlineStr">
        <is>
          <t>f13d8149fc6d39ebe86af18272310ff9</t>
        </is>
      </c>
      <c r="BH381" t="inlineStr">
        <is>
          <t>30258f4a77704b55a9a2714350441cbb</t>
        </is>
      </c>
      <c r="BI381" t="inlineStr">
        <is>
          <t>15246</t>
        </is>
      </c>
      <c r="BJ381" t="inlineStr">
        <is>
          <t>XFormInstance</t>
        </is>
      </c>
      <c r="BK381" t="inlineStr">
        <is>
          <t>55cfcb78dcf011ef9d4df399dbb46855</t>
        </is>
      </c>
      <c r="BL381" t="b">
        <v>0</v>
      </c>
      <c r="BM381" t="inlineStr">
        <is>
          <t>---</t>
        </is>
      </c>
      <c r="BN381" t="inlineStr">
        <is>
          <t>200.113.253.112</t>
        </is>
      </c>
      <c r="BO381" t="inlineStr">
        <is>
          <t>Christella Appolon</t>
        </is>
      </c>
    </row>
    <row r="382">
      <c r="A382" t="inlineStr">
        <is>
          <t>380</t>
        </is>
      </c>
      <c r="B382" t="inlineStr">
        <is>
          <t>fc390cf9-2765-4ec5-97c9-6a69e62f05b7</t>
        </is>
      </c>
      <c r="C382" t="inlineStr">
        <is>
          <t>2025-01-27</t>
        </is>
      </c>
      <c r="D382" t="inlineStr">
        <is>
          <t>3</t>
        </is>
      </c>
      <c r="E382" t="inlineStr">
        <is>
          <t>---</t>
        </is>
      </c>
      <c r="F382" t="inlineStr">
        <is>
          <t>1</t>
        </is>
      </c>
      <c r="G382" t="inlineStr">
        <is>
          <t>---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---</t>
        </is>
      </c>
      <c r="L382" t="inlineStr">
        <is>
          <t>---</t>
        </is>
      </c>
      <c r="M382" t="inlineStr">
        <is>
          <t>---</t>
        </is>
      </c>
      <c r="N382" t="inlineStr">
        <is>
          <t>---</t>
        </is>
      </c>
      <c r="O382" t="inlineStr">
        <is>
          <t>---</t>
        </is>
      </c>
      <c r="P382" t="inlineStr">
        <is>
          <t>---</t>
        </is>
      </c>
      <c r="Q382" t="inlineStr">
        <is>
          <t>---</t>
        </is>
      </c>
      <c r="R382" t="inlineStr"/>
      <c r="S382" t="inlineStr"/>
      <c r="T382" t="inlineStr"/>
      <c r="U382" t="inlineStr"/>
      <c r="V382" t="inlineStr"/>
      <c r="W382" t="inlineStr"/>
      <c r="X382" t="inlineStr">
        <is>
          <t>PAP/GCHO/ST05614</t>
        </is>
      </c>
      <c r="Y382" t="inlineStr">
        <is>
          <t>PAP/GCHO/ST05614</t>
        </is>
      </c>
      <c r="Z382" t="inlineStr">
        <is>
          <t>2025-01-28 00:26:13</t>
        </is>
      </c>
      <c r="AA382" t="inlineStr">
        <is>
          <t>2025-01-28 00:25:57</t>
        </is>
      </c>
      <c r="AB382" t="inlineStr">
        <is>
          <t>2nathalie</t>
        </is>
      </c>
      <c r="AC382" t="inlineStr">
        <is>
          <t>2025-01-28 00:34:46</t>
        </is>
      </c>
      <c r="AD382" s="1" t="inlineStr">
        <is>
          <t>https://www.commcarehq.org/a/caris-test/reports/form_data/fc390cf9-2765-4ec5-97c9-6a69e62f05b7/</t>
        </is>
      </c>
      <c r="AE382" t="inlineStr">
        <is>
          <t>---</t>
        </is>
      </c>
      <c r="AF382" t="inlineStr">
        <is>
          <t>16a8dd323acc43b4a5cfae1e274b7c62</t>
        </is>
      </c>
      <c r="AG382" t="inlineStr">
        <is>
          <t>OK</t>
        </is>
      </c>
      <c r="AH382" t="inlineStr">
        <is>
          <t>2025-01-28 00:26:13</t>
        </is>
      </c>
      <c r="AI382" t="inlineStr">
        <is>
          <t>3c7e14bc31cb425997c89e194bb7c839</t>
        </is>
      </c>
      <c r="AJ382" t="inlineStr">
        <is>
          <t>2025-01-27</t>
        </is>
      </c>
      <c r="AK382" t="inlineStr">
        <is>
          <t>3</t>
        </is>
      </c>
      <c r="AL382" t="inlineStr">
        <is>
          <t>---</t>
        </is>
      </c>
      <c r="AM382" t="inlineStr">
        <is>
          <t>1</t>
        </is>
      </c>
      <c r="AN382" t="inlineStr">
        <is>
          <t>---</t>
        </is>
      </c>
      <c r="AO382" t="inlineStr">
        <is>
          <t>1</t>
        </is>
      </c>
      <c r="AP382" t="inlineStr">
        <is>
          <t>1</t>
        </is>
      </c>
      <c r="AQ382" t="inlineStr"/>
      <c r="AR382" t="inlineStr"/>
      <c r="AS382" t="inlineStr"/>
      <c r="AT382" t="inlineStr"/>
      <c r="AU382" t="inlineStr">
        <is>
          <t>---</t>
        </is>
      </c>
      <c r="AV382" t="inlineStr">
        <is>
          <t>---</t>
        </is>
      </c>
      <c r="AW382" t="inlineStr">
        <is>
          <t>---</t>
        </is>
      </c>
      <c r="AX382" t="inlineStr">
        <is>
          <t>---</t>
        </is>
      </c>
      <c r="AY382" t="inlineStr">
        <is>
          <t>---</t>
        </is>
      </c>
      <c r="AZ382" t="inlineStr">
        <is>
          <t>---</t>
        </is>
      </c>
      <c r="BA382" t="inlineStr">
        <is>
          <t>3c7e14bc31cb425997c89e194bb7c839</t>
        </is>
      </c>
      <c r="BB382" t="inlineStr">
        <is>
          <t>http://openrosa.org/formdesigner/0B48E039-1E80-49A7-AC24-732B6E788E39</t>
        </is>
      </c>
      <c r="BC382" t="inlineStr">
        <is>
          <t>Ration et autres visites</t>
        </is>
      </c>
      <c r="BD382" t="inlineStr">
        <is>
          <t>CommCare Android, version "2.54.1"(467561). App v15929. CommCare Version 2.54.1. Build 467561, built on: 2024-10-25</t>
        </is>
      </c>
      <c r="BE382" t="inlineStr">
        <is>
          <t>commcare_03216a9b-083b-41ac-b53f-fe4f1b36c5ed</t>
        </is>
      </c>
      <c r="BF382" t="inlineStr"/>
      <c r="BG382" t="inlineStr">
        <is>
          <t>f13d8149fc6d39ebe86af18272310ff9</t>
        </is>
      </c>
      <c r="BH382" t="inlineStr">
        <is>
          <t>30258f4a77704b55a9a2714350441cbb</t>
        </is>
      </c>
      <c r="BI382" t="inlineStr">
        <is>
          <t>15246</t>
        </is>
      </c>
      <c r="BJ382" t="inlineStr">
        <is>
          <t>XFormInstance</t>
        </is>
      </c>
      <c r="BK382" t="inlineStr">
        <is>
          <t>55cfcb78dcf011ef9d4df399dbb46855</t>
        </is>
      </c>
      <c r="BL382" t="b">
        <v>0</v>
      </c>
      <c r="BM382" t="inlineStr">
        <is>
          <t>---</t>
        </is>
      </c>
      <c r="BN382" t="inlineStr">
        <is>
          <t>200.113.253.112</t>
        </is>
      </c>
      <c r="BO382" t="inlineStr">
        <is>
          <t>Nekita Dorcival</t>
        </is>
      </c>
    </row>
    <row r="383">
      <c r="A383" t="inlineStr">
        <is>
          <t>381</t>
        </is>
      </c>
      <c r="B383" t="inlineStr">
        <is>
          <t>95a4f4aa-0390-4425-8fec-51ec42aa3411</t>
        </is>
      </c>
      <c r="C383" t="inlineStr">
        <is>
          <t>2025-01-24</t>
        </is>
      </c>
      <c r="D383" t="inlineStr">
        <is>
          <t>3</t>
        </is>
      </c>
      <c r="E383" t="inlineStr">
        <is>
          <t>---</t>
        </is>
      </c>
      <c r="F383" t="inlineStr">
        <is>
          <t>1</t>
        </is>
      </c>
      <c r="G383" t="inlineStr">
        <is>
          <t>---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---</t>
        </is>
      </c>
      <c r="L383" t="inlineStr">
        <is>
          <t>---</t>
        </is>
      </c>
      <c r="M383" t="inlineStr">
        <is>
          <t>---</t>
        </is>
      </c>
      <c r="N383" t="inlineStr">
        <is>
          <t>---</t>
        </is>
      </c>
      <c r="O383" t="inlineStr">
        <is>
          <t>---</t>
        </is>
      </c>
      <c r="P383" t="inlineStr">
        <is>
          <t>---</t>
        </is>
      </c>
      <c r="Q383" t="inlineStr">
        <is>
          <t>---</t>
        </is>
      </c>
      <c r="R383" t="inlineStr"/>
      <c r="S383" t="inlineStr"/>
      <c r="T383" t="inlineStr"/>
      <c r="U383" t="inlineStr"/>
      <c r="V383" t="inlineStr"/>
      <c r="W383" t="inlineStr"/>
      <c r="X383" t="inlineStr">
        <is>
          <t>PAP/GCHO/ST06523</t>
        </is>
      </c>
      <c r="Y383" t="inlineStr">
        <is>
          <t>PAP/GCHO/ST06523</t>
        </is>
      </c>
      <c r="Z383" t="inlineStr">
        <is>
          <t>2025-01-28 00:29:23</t>
        </is>
      </c>
      <c r="AA383" t="inlineStr">
        <is>
          <t>2025-01-28 00:29:02</t>
        </is>
      </c>
      <c r="AB383" t="inlineStr">
        <is>
          <t>2nathalie</t>
        </is>
      </c>
      <c r="AC383" t="inlineStr">
        <is>
          <t>2025-01-28 00:34:47</t>
        </is>
      </c>
      <c r="AD383" s="1" t="inlineStr">
        <is>
          <t>https://www.commcarehq.org/a/caris-test/reports/form_data/95a4f4aa-0390-4425-8fec-51ec42aa3411/</t>
        </is>
      </c>
      <c r="AE383" t="inlineStr">
        <is>
          <t>---</t>
        </is>
      </c>
      <c r="AF383" t="inlineStr">
        <is>
          <t>3c5a623af057e23a32ae4000_31443</t>
        </is>
      </c>
      <c r="AG383" t="inlineStr">
        <is>
          <t>OK</t>
        </is>
      </c>
      <c r="AH383" t="inlineStr">
        <is>
          <t>2025-01-28 00:29:23</t>
        </is>
      </c>
      <c r="AI383" t="inlineStr">
        <is>
          <t>3c7e14bc31cb425997c89e194bb7c839</t>
        </is>
      </c>
      <c r="AJ383" t="inlineStr">
        <is>
          <t>2025-01-24</t>
        </is>
      </c>
      <c r="AK383" t="inlineStr">
        <is>
          <t>3</t>
        </is>
      </c>
      <c r="AL383" t="inlineStr">
        <is>
          <t>---</t>
        </is>
      </c>
      <c r="AM383" t="inlineStr">
        <is>
          <t>1</t>
        </is>
      </c>
      <c r="AN383" t="inlineStr">
        <is>
          <t>---</t>
        </is>
      </c>
      <c r="AO383" t="inlineStr">
        <is>
          <t>1</t>
        </is>
      </c>
      <c r="AP383" t="inlineStr">
        <is>
          <t>1</t>
        </is>
      </c>
      <c r="AQ383" t="inlineStr"/>
      <c r="AR383" t="inlineStr"/>
      <c r="AS383" t="inlineStr"/>
      <c r="AT383" t="inlineStr"/>
      <c r="AU383" t="inlineStr">
        <is>
          <t>---</t>
        </is>
      </c>
      <c r="AV383" t="inlineStr">
        <is>
          <t>---</t>
        </is>
      </c>
      <c r="AW383" t="inlineStr">
        <is>
          <t>---</t>
        </is>
      </c>
      <c r="AX383" t="inlineStr">
        <is>
          <t>---</t>
        </is>
      </c>
      <c r="AY383" t="inlineStr">
        <is>
          <t>---</t>
        </is>
      </c>
      <c r="AZ383" t="inlineStr">
        <is>
          <t>---</t>
        </is>
      </c>
      <c r="BA383" t="inlineStr">
        <is>
          <t>3c7e14bc31cb425997c89e194bb7c839</t>
        </is>
      </c>
      <c r="BB383" t="inlineStr">
        <is>
          <t>http://openrosa.org/formdesigner/0B48E039-1E80-49A7-AC24-732B6E788E39</t>
        </is>
      </c>
      <c r="BC383" t="inlineStr">
        <is>
          <t>Ration et autres visites</t>
        </is>
      </c>
      <c r="BD383" t="inlineStr">
        <is>
          <t>CommCare Android, version "2.54.1"(467561). App v15929. CommCare Version 2.54.1. Build 467561, built on: 2024-10-25</t>
        </is>
      </c>
      <c r="BE383" t="inlineStr">
        <is>
          <t>commcare_03216a9b-083b-41ac-b53f-fe4f1b36c5ed</t>
        </is>
      </c>
      <c r="BF383" t="inlineStr"/>
      <c r="BG383" t="inlineStr">
        <is>
          <t>f13d8149fc6d39ebe86af18272310ff9</t>
        </is>
      </c>
      <c r="BH383" t="inlineStr">
        <is>
          <t>30258f4a77704b55a9a2714350441cbb</t>
        </is>
      </c>
      <c r="BI383" t="inlineStr">
        <is>
          <t>15246</t>
        </is>
      </c>
      <c r="BJ383" t="inlineStr">
        <is>
          <t>XFormInstance</t>
        </is>
      </c>
      <c r="BK383" t="inlineStr">
        <is>
          <t>55cfcb78dcf011ef9d4df399dbb46855</t>
        </is>
      </c>
      <c r="BL383" t="b">
        <v>0</v>
      </c>
      <c r="BM383" t="inlineStr">
        <is>
          <t>---</t>
        </is>
      </c>
      <c r="BN383" t="inlineStr">
        <is>
          <t>200.113.253.112</t>
        </is>
      </c>
      <c r="BO383" t="inlineStr">
        <is>
          <t>Alvens Belange</t>
        </is>
      </c>
    </row>
    <row r="384">
      <c r="A384" t="inlineStr">
        <is>
          <t>382</t>
        </is>
      </c>
      <c r="B384" t="inlineStr">
        <is>
          <t>b22f15d4-6a91-4aee-afee-39a02f01f0ae</t>
        </is>
      </c>
      <c r="C384" t="inlineStr">
        <is>
          <t>2025-01-22</t>
        </is>
      </c>
      <c r="D384" t="inlineStr">
        <is>
          <t>8</t>
        </is>
      </c>
      <c r="E384" t="inlineStr">
        <is>
          <t>---</t>
        </is>
      </c>
      <c r="F384" t="inlineStr">
        <is>
          <t>1</t>
        </is>
      </c>
      <c r="G384" t="inlineStr">
        <is>
          <t>---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---</t>
        </is>
      </c>
      <c r="L384" t="inlineStr">
        <is>
          <t>---</t>
        </is>
      </c>
      <c r="M384" t="inlineStr">
        <is>
          <t>---</t>
        </is>
      </c>
      <c r="N384" t="inlineStr">
        <is>
          <t>---</t>
        </is>
      </c>
      <c r="O384" t="inlineStr">
        <is>
          <t>---</t>
        </is>
      </c>
      <c r="P384" t="inlineStr">
        <is>
          <t>---</t>
        </is>
      </c>
      <c r="Q384" t="inlineStr">
        <is>
          <t>---</t>
        </is>
      </c>
      <c r="R384" t="inlineStr"/>
      <c r="S384" t="inlineStr"/>
      <c r="T384" t="inlineStr"/>
      <c r="U384" t="inlineStr"/>
      <c r="V384" t="inlineStr"/>
      <c r="W384" t="inlineStr"/>
      <c r="X384" t="inlineStr">
        <is>
          <t>PAP/GCHO/ST07693</t>
        </is>
      </c>
      <c r="Y384" t="inlineStr">
        <is>
          <t>PAP/GCHO/ST07693</t>
        </is>
      </c>
      <c r="Z384" t="inlineStr">
        <is>
          <t>2025-01-28 00:31:34</t>
        </is>
      </c>
      <c r="AA384" t="inlineStr">
        <is>
          <t>2025-01-28 00:31:06</t>
        </is>
      </c>
      <c r="AB384" t="inlineStr">
        <is>
          <t>2nathalie</t>
        </is>
      </c>
      <c r="AC384" t="inlineStr">
        <is>
          <t>2025-01-28 00:34:49</t>
        </is>
      </c>
      <c r="AD384" s="1" t="inlineStr">
        <is>
          <t>https://www.commcarehq.org/a/caris-test/reports/form_data/b22f15d4-6a91-4aee-afee-39a02f01f0ae/</t>
        </is>
      </c>
      <c r="AE384" t="inlineStr">
        <is>
          <t>---</t>
        </is>
      </c>
      <c r="AF384" t="inlineStr">
        <is>
          <t>3c5a623af057e23a32ae4000_126144</t>
        </is>
      </c>
      <c r="AG384" t="inlineStr">
        <is>
          <t>---</t>
        </is>
      </c>
      <c r="AH384" t="inlineStr">
        <is>
          <t>2025-01-28 00:31:34</t>
        </is>
      </c>
      <c r="AI384" t="inlineStr">
        <is>
          <t>3c7e14bc31cb425997c89e194bb7c839</t>
        </is>
      </c>
      <c r="AJ384" t="inlineStr">
        <is>
          <t>2025-01-22</t>
        </is>
      </c>
      <c r="AK384" t="inlineStr">
        <is>
          <t>8</t>
        </is>
      </c>
      <c r="AL384" t="inlineStr">
        <is>
          <t>---</t>
        </is>
      </c>
      <c r="AM384" t="inlineStr">
        <is>
          <t>1</t>
        </is>
      </c>
      <c r="AN384" t="inlineStr">
        <is>
          <t>---</t>
        </is>
      </c>
      <c r="AO384" t="inlineStr">
        <is>
          <t>1</t>
        </is>
      </c>
      <c r="AP384" t="inlineStr">
        <is>
          <t>1</t>
        </is>
      </c>
      <c r="AQ384" t="inlineStr"/>
      <c r="AR384" t="inlineStr"/>
      <c r="AS384" t="inlineStr"/>
      <c r="AT384" t="inlineStr"/>
      <c r="AU384" t="inlineStr">
        <is>
          <t>---</t>
        </is>
      </c>
      <c r="AV384" t="inlineStr">
        <is>
          <t>---</t>
        </is>
      </c>
      <c r="AW384" t="inlineStr">
        <is>
          <t>---</t>
        </is>
      </c>
      <c r="AX384" t="inlineStr">
        <is>
          <t>---</t>
        </is>
      </c>
      <c r="AY384" t="inlineStr">
        <is>
          <t>---</t>
        </is>
      </c>
      <c r="AZ384" t="inlineStr">
        <is>
          <t>---</t>
        </is>
      </c>
      <c r="BA384" t="inlineStr">
        <is>
          <t>3c7e14bc31cb425997c89e194bb7c839</t>
        </is>
      </c>
      <c r="BB384" t="inlineStr">
        <is>
          <t>http://openrosa.org/formdesigner/0B48E039-1E80-49A7-AC24-732B6E788E39</t>
        </is>
      </c>
      <c r="BC384" t="inlineStr">
        <is>
          <t>Ration et autres visites</t>
        </is>
      </c>
      <c r="BD384" t="inlineStr">
        <is>
          <t>CommCare Android, version "2.54.1"(467561). App v15929. CommCare Version 2.54.1. Build 467561, built on: 2024-10-25</t>
        </is>
      </c>
      <c r="BE384" t="inlineStr">
        <is>
          <t>commcare_03216a9b-083b-41ac-b53f-fe4f1b36c5ed</t>
        </is>
      </c>
      <c r="BF384" t="inlineStr"/>
      <c r="BG384" t="inlineStr">
        <is>
          <t>f13d8149fc6d39ebe86af18272310ff9</t>
        </is>
      </c>
      <c r="BH384" t="inlineStr">
        <is>
          <t>30258f4a77704b55a9a2714350441cbb</t>
        </is>
      </c>
      <c r="BI384" t="inlineStr">
        <is>
          <t>15246</t>
        </is>
      </c>
      <c r="BJ384" t="inlineStr">
        <is>
          <t>XFormInstance</t>
        </is>
      </c>
      <c r="BK384" t="inlineStr">
        <is>
          <t>55cfcb78dcf011ef9d4df399dbb46855</t>
        </is>
      </c>
      <c r="BL384" t="b">
        <v>0</v>
      </c>
      <c r="BM384" t="inlineStr">
        <is>
          <t>---</t>
        </is>
      </c>
      <c r="BN384" t="inlineStr">
        <is>
          <t>200.113.253.112</t>
        </is>
      </c>
      <c r="BO384" t="inlineStr">
        <is>
          <t>Ronel Jean Louis</t>
        </is>
      </c>
    </row>
    <row r="385">
      <c r="A385" t="inlineStr">
        <is>
          <t>383</t>
        </is>
      </c>
      <c r="B385" t="inlineStr">
        <is>
          <t>016676f1-e103-4ef6-b009-0206a8abac49</t>
        </is>
      </c>
      <c r="C385" t="inlineStr">
        <is>
          <t>2025-01-22</t>
        </is>
      </c>
      <c r="D385" t="inlineStr">
        <is>
          <t>8</t>
        </is>
      </c>
      <c r="E385" t="inlineStr">
        <is>
          <t>---</t>
        </is>
      </c>
      <c r="F385" t="inlineStr">
        <is>
          <t>1</t>
        </is>
      </c>
      <c r="G385" t="inlineStr">
        <is>
          <t>---</t>
        </is>
      </c>
      <c r="H385" t="inlineStr">
        <is>
          <t>1</t>
        </is>
      </c>
      <c r="I385" t="inlineStr">
        <is>
          <t>1</t>
        </is>
      </c>
      <c r="J385" t="inlineStr">
        <is>
          <t>2</t>
        </is>
      </c>
      <c r="K385" t="inlineStr">
        <is>
          <t>---</t>
        </is>
      </c>
      <c r="L385" t="inlineStr">
        <is>
          <t>---</t>
        </is>
      </c>
      <c r="M385" t="inlineStr">
        <is>
          <t>---</t>
        </is>
      </c>
      <c r="N385" t="inlineStr">
        <is>
          <t>---</t>
        </is>
      </c>
      <c r="O385" t="inlineStr">
        <is>
          <t>---</t>
        </is>
      </c>
      <c r="P385" t="inlineStr">
        <is>
          <t>---</t>
        </is>
      </c>
      <c r="Q385" t="inlineStr">
        <is>
          <t>---</t>
        </is>
      </c>
      <c r="R385" t="inlineStr"/>
      <c r="S385" t="inlineStr"/>
      <c r="T385" t="inlineStr"/>
      <c r="U385" t="inlineStr"/>
      <c r="V385" t="inlineStr"/>
      <c r="W385" t="inlineStr"/>
      <c r="X385" t="inlineStr">
        <is>
          <t>PAP/GCHO/ST05314</t>
        </is>
      </c>
      <c r="Y385" t="inlineStr">
        <is>
          <t>PAP/GCHO/ST05314</t>
        </is>
      </c>
      <c r="Z385" t="inlineStr">
        <is>
          <t>2025-01-28 00:32:49</t>
        </is>
      </c>
      <c r="AA385" t="inlineStr">
        <is>
          <t>2025-01-28 00:32:28</t>
        </is>
      </c>
      <c r="AB385" t="inlineStr">
        <is>
          <t>2nathalie</t>
        </is>
      </c>
      <c r="AC385" t="inlineStr">
        <is>
          <t>2025-01-28 00:34:49</t>
        </is>
      </c>
      <c r="AD385" s="1" t="inlineStr">
        <is>
          <t>https://www.commcarehq.org/a/caris-test/reports/form_data/016676f1-e103-4ef6-b009-0206a8abac49/</t>
        </is>
      </c>
      <c r="AE385" t="inlineStr">
        <is>
          <t>---</t>
        </is>
      </c>
      <c r="AF385" t="inlineStr">
        <is>
          <t>f386a1f8ed6c4f879eaf5fb727b69af7</t>
        </is>
      </c>
      <c r="AG385" t="inlineStr">
        <is>
          <t>---</t>
        </is>
      </c>
      <c r="AH385" t="inlineStr">
        <is>
          <t>2025-01-28 00:32:49</t>
        </is>
      </c>
      <c r="AI385" t="inlineStr">
        <is>
          <t>3c7e14bc31cb425997c89e194bb7c839</t>
        </is>
      </c>
      <c r="AJ385" t="inlineStr">
        <is>
          <t>2025-01-22</t>
        </is>
      </c>
      <c r="AK385" t="inlineStr">
        <is>
          <t>8</t>
        </is>
      </c>
      <c r="AL385" t="inlineStr">
        <is>
          <t>---</t>
        </is>
      </c>
      <c r="AM385" t="inlineStr">
        <is>
          <t>1</t>
        </is>
      </c>
      <c r="AN385" t="inlineStr">
        <is>
          <t>---</t>
        </is>
      </c>
      <c r="AO385" t="inlineStr">
        <is>
          <t>1</t>
        </is>
      </c>
      <c r="AP385" t="inlineStr">
        <is>
          <t>1</t>
        </is>
      </c>
      <c r="AQ385" t="inlineStr"/>
      <c r="AR385" t="inlineStr"/>
      <c r="AS385" t="inlineStr"/>
      <c r="AT385" t="inlineStr"/>
      <c r="AU385" t="inlineStr">
        <is>
          <t>---</t>
        </is>
      </c>
      <c r="AV385" t="inlineStr">
        <is>
          <t>---</t>
        </is>
      </c>
      <c r="AW385" t="inlineStr">
        <is>
          <t>---</t>
        </is>
      </c>
      <c r="AX385" t="inlineStr">
        <is>
          <t>---</t>
        </is>
      </c>
      <c r="AY385" t="inlineStr">
        <is>
          <t>---</t>
        </is>
      </c>
      <c r="AZ385" t="inlineStr">
        <is>
          <t>---</t>
        </is>
      </c>
      <c r="BA385" t="inlineStr">
        <is>
          <t>3c7e14bc31cb425997c89e194bb7c839</t>
        </is>
      </c>
      <c r="BB385" t="inlineStr">
        <is>
          <t>http://openrosa.org/formdesigner/0B48E039-1E80-49A7-AC24-732B6E788E39</t>
        </is>
      </c>
      <c r="BC385" t="inlineStr">
        <is>
          <t>Ration et autres visites</t>
        </is>
      </c>
      <c r="BD385" t="inlineStr">
        <is>
          <t>CommCare Android, version "2.54.1"(467561). App v15929. CommCare Version 2.54.1. Build 467561, built on: 2024-10-25</t>
        </is>
      </c>
      <c r="BE385" t="inlineStr">
        <is>
          <t>commcare_03216a9b-083b-41ac-b53f-fe4f1b36c5ed</t>
        </is>
      </c>
      <c r="BF385" t="inlineStr"/>
      <c r="BG385" t="inlineStr">
        <is>
          <t>f13d8149fc6d39ebe86af18272310ff9</t>
        </is>
      </c>
      <c r="BH385" t="inlineStr">
        <is>
          <t>30258f4a77704b55a9a2714350441cbb</t>
        </is>
      </c>
      <c r="BI385" t="inlineStr">
        <is>
          <t>15246</t>
        </is>
      </c>
      <c r="BJ385" t="inlineStr">
        <is>
          <t>XFormInstance</t>
        </is>
      </c>
      <c r="BK385" t="inlineStr">
        <is>
          <t>55cfcb78dcf011ef9d4df399dbb46855</t>
        </is>
      </c>
      <c r="BL385" t="b">
        <v>0</v>
      </c>
      <c r="BM385" t="inlineStr">
        <is>
          <t>---</t>
        </is>
      </c>
      <c r="BN385" t="inlineStr">
        <is>
          <t>200.113.253.112</t>
        </is>
      </c>
      <c r="BO385" t="inlineStr">
        <is>
          <t>Abigael Joseph</t>
        </is>
      </c>
    </row>
    <row r="386">
      <c r="A386" t="inlineStr">
        <is>
          <t>384</t>
        </is>
      </c>
      <c r="B386" t="inlineStr">
        <is>
          <t>04ad85d4-281f-4dad-8787-0befe4359c62</t>
        </is>
      </c>
      <c r="C386" t="inlineStr">
        <is>
          <t>2025-01-24</t>
        </is>
      </c>
      <c r="D386" t="inlineStr">
        <is>
          <t>4</t>
        </is>
      </c>
      <c r="E386" t="inlineStr">
        <is>
          <t>Demotivation club.</t>
        </is>
      </c>
      <c r="F386" t="inlineStr">
        <is>
          <t>1</t>
        </is>
      </c>
      <c r="G386" t="inlineStr">
        <is>
          <t>Demotivation club.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---</t>
        </is>
      </c>
      <c r="L386" t="inlineStr">
        <is>
          <t>---</t>
        </is>
      </c>
      <c r="M386" t="inlineStr">
        <is>
          <t>---</t>
        </is>
      </c>
      <c r="N386" t="inlineStr">
        <is>
          <t>---</t>
        </is>
      </c>
      <c r="O386" t="inlineStr">
        <is>
          <t>---</t>
        </is>
      </c>
      <c r="P386" t="inlineStr">
        <is>
          <t>---</t>
        </is>
      </c>
      <c r="Q386" t="inlineStr">
        <is>
          <t>---</t>
        </is>
      </c>
      <c r="R386" t="inlineStr"/>
      <c r="S386" t="inlineStr"/>
      <c r="T386" t="inlineStr"/>
      <c r="U386" t="inlineStr"/>
      <c r="V386" t="inlineStr"/>
      <c r="W386" t="inlineStr"/>
      <c r="X386" t="inlineStr">
        <is>
          <t>CAP/HSCM/ST03686</t>
        </is>
      </c>
      <c r="Y386" t="inlineStr">
        <is>
          <t>CAP/HSCM/ST03686</t>
        </is>
      </c>
      <c r="Z386" t="inlineStr">
        <is>
          <t>2025-01-24 19:46:20</t>
        </is>
      </c>
      <c r="AA386" t="inlineStr">
        <is>
          <t>2025-01-24 19:44:37</t>
        </is>
      </c>
      <c r="AB386" t="inlineStr">
        <is>
          <t>1fleurgile</t>
        </is>
      </c>
      <c r="AC386" t="inlineStr">
        <is>
          <t>2025-01-28 03:46:15</t>
        </is>
      </c>
      <c r="AD386" s="1" t="inlineStr">
        <is>
          <t>https://www.commcarehq.org/a/caris-test/reports/form_data/04ad85d4-281f-4dad-8787-0befe4359c62/</t>
        </is>
      </c>
      <c r="AE386" t="inlineStr">
        <is>
          <t>---</t>
        </is>
      </c>
      <c r="AF386" t="inlineStr">
        <is>
          <t>3c5a623af057e23a32ae4000_32527</t>
        </is>
      </c>
      <c r="AG386" t="inlineStr">
        <is>
          <t>---</t>
        </is>
      </c>
      <c r="AH386" t="inlineStr">
        <is>
          <t>2025-01-24 19:46:20</t>
        </is>
      </c>
      <c r="AI386" t="inlineStr">
        <is>
          <t>9cfdf7db54419d22491b2c964b5162b3</t>
        </is>
      </c>
      <c r="AJ386" t="inlineStr">
        <is>
          <t>2025-01-24</t>
        </is>
      </c>
      <c r="AK386" t="inlineStr">
        <is>
          <t>4</t>
        </is>
      </c>
      <c r="AL386" t="inlineStr">
        <is>
          <t>Demotivation club.</t>
        </is>
      </c>
      <c r="AM386" t="inlineStr">
        <is>
          <t>1</t>
        </is>
      </c>
      <c r="AN386" t="inlineStr">
        <is>
          <t>Demotivation club.</t>
        </is>
      </c>
      <c r="AO386" t="inlineStr">
        <is>
          <t>1</t>
        </is>
      </c>
      <c r="AP386" t="inlineStr">
        <is>
          <t>1</t>
        </is>
      </c>
      <c r="AQ386" t="inlineStr"/>
      <c r="AR386" t="inlineStr"/>
      <c r="AS386" t="inlineStr"/>
      <c r="AT386" t="inlineStr"/>
      <c r="AU386" t="inlineStr">
        <is>
          <t>---</t>
        </is>
      </c>
      <c r="AV386" t="inlineStr">
        <is>
          <t>---</t>
        </is>
      </c>
      <c r="AW386" t="inlineStr">
        <is>
          <t>---</t>
        </is>
      </c>
      <c r="AX386" t="inlineStr">
        <is>
          <t>---</t>
        </is>
      </c>
      <c r="AY386" t="inlineStr">
        <is>
          <t>---</t>
        </is>
      </c>
      <c r="AZ386" t="inlineStr">
        <is>
          <t>---</t>
        </is>
      </c>
      <c r="BA386" t="inlineStr">
        <is>
          <t>9cfdf7db54419d22491b2c964b5162b3</t>
        </is>
      </c>
      <c r="BB386" t="inlineStr">
        <is>
          <t>http://openrosa.org/formdesigner/0B48E039-1E80-49A7-AC24-732B6E788E39</t>
        </is>
      </c>
      <c r="BC386" t="inlineStr">
        <is>
          <t>Ration et autres visites</t>
        </is>
      </c>
      <c r="BD386" t="inlineStr">
        <is>
          <t>CommCare Android, version "2.54.1"(467561). App v15929. CommCare Version 2.54.1. Build 467561, built on: 2024-10-25</t>
        </is>
      </c>
      <c r="BE386" t="inlineStr">
        <is>
          <t>commcare_76b456dd-7d90-498a-a785-92f136625a61</t>
        </is>
      </c>
      <c r="BF386" t="inlineStr">
        <is>
          <t>19.7481223 -72.2074783 -28.5 9.24</t>
        </is>
      </c>
      <c r="BG386" t="inlineStr">
        <is>
          <t>f13d8149fc6d39ebe86af18272310ff9</t>
        </is>
      </c>
      <c r="BH386" t="inlineStr">
        <is>
          <t>30258f4a77704b55a9a2714350441cbb</t>
        </is>
      </c>
      <c r="BI386" t="inlineStr">
        <is>
          <t>15246</t>
        </is>
      </c>
      <c r="BJ386" t="inlineStr">
        <is>
          <t>XFormInstance</t>
        </is>
      </c>
      <c r="BK386" t="inlineStr">
        <is>
          <t>a7d43d44da0411efbda885606e6ffa00</t>
        </is>
      </c>
      <c r="BL386" t="b">
        <v>0</v>
      </c>
      <c r="BM386" t="inlineStr">
        <is>
          <t>---</t>
        </is>
      </c>
      <c r="BN386" t="inlineStr">
        <is>
          <t>200.113.215.106</t>
        </is>
      </c>
      <c r="BO386" t="inlineStr">
        <is>
          <t>Philippe Djaisly</t>
        </is>
      </c>
    </row>
    <row r="387">
      <c r="A387" t="inlineStr">
        <is>
          <t>385</t>
        </is>
      </c>
      <c r="B387" t="inlineStr">
        <is>
          <t>05329932-37f8-4ff2-a20e-54a51952e1e4</t>
        </is>
      </c>
      <c r="C387" t="inlineStr">
        <is>
          <t>2025-01-24</t>
        </is>
      </c>
      <c r="D387" t="inlineStr">
        <is>
          <t>4</t>
        </is>
      </c>
      <c r="E387" t="inlineStr">
        <is>
          <t>Demotivation club</t>
        </is>
      </c>
      <c r="F387" t="inlineStr">
        <is>
          <t>0</t>
        </is>
      </c>
      <c r="G387" t="inlineStr">
        <is>
          <t>Demotivation club.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---</t>
        </is>
      </c>
      <c r="L387" t="inlineStr">
        <is>
          <t>---</t>
        </is>
      </c>
      <c r="M387" t="inlineStr">
        <is>
          <t>---</t>
        </is>
      </c>
      <c r="N387" t="inlineStr">
        <is>
          <t>---</t>
        </is>
      </c>
      <c r="O387" t="inlineStr">
        <is>
          <t>---</t>
        </is>
      </c>
      <c r="P387" t="inlineStr">
        <is>
          <t>---</t>
        </is>
      </c>
      <c r="Q387" t="inlineStr">
        <is>
          <t>---</t>
        </is>
      </c>
      <c r="R387" t="inlineStr"/>
      <c r="S387" t="inlineStr"/>
      <c r="T387" t="inlineStr"/>
      <c r="U387" t="inlineStr"/>
      <c r="V387" t="inlineStr"/>
      <c r="W387" t="inlineStr"/>
      <c r="X387" t="inlineStr">
        <is>
          <t>CAP/HSCM/ST04374</t>
        </is>
      </c>
      <c r="Y387" t="inlineStr">
        <is>
          <t>CAP/HSCM/ST04374</t>
        </is>
      </c>
      <c r="Z387" t="inlineStr">
        <is>
          <t>2025-01-24 19:47:40</t>
        </is>
      </c>
      <c r="AA387" t="inlineStr">
        <is>
          <t>2025-01-24 19:46:44</t>
        </is>
      </c>
      <c r="AB387" t="inlineStr">
        <is>
          <t>1fleurgile</t>
        </is>
      </c>
      <c r="AC387" t="inlineStr">
        <is>
          <t>2025-01-28 03:46:17</t>
        </is>
      </c>
      <c r="AD387" s="1" t="inlineStr">
        <is>
          <t>https://www.commcarehq.org/a/caris-test/reports/form_data/05329932-37f8-4ff2-a20e-54a51952e1e4/</t>
        </is>
      </c>
      <c r="AE387" t="inlineStr">
        <is>
          <t>---</t>
        </is>
      </c>
      <c r="AF387" t="inlineStr">
        <is>
          <t>3c5a623af057e23a32ae4000_124639</t>
        </is>
      </c>
      <c r="AG387" t="inlineStr">
        <is>
          <t>---</t>
        </is>
      </c>
      <c r="AH387" t="inlineStr">
        <is>
          <t>2025-01-24 19:47:40</t>
        </is>
      </c>
      <c r="AI387" t="inlineStr">
        <is>
          <t>9cfdf7db54419d22491b2c964b5162b3</t>
        </is>
      </c>
      <c r="AJ387" t="inlineStr">
        <is>
          <t>2025-01-24</t>
        </is>
      </c>
      <c r="AK387" t="inlineStr">
        <is>
          <t>4</t>
        </is>
      </c>
      <c r="AL387" t="inlineStr">
        <is>
          <t>Demotivation club</t>
        </is>
      </c>
      <c r="AM387" t="inlineStr">
        <is>
          <t>0</t>
        </is>
      </c>
      <c r="AN387" t="inlineStr">
        <is>
          <t>Demotivation club.</t>
        </is>
      </c>
      <c r="AO387" t="inlineStr">
        <is>
          <t>1</t>
        </is>
      </c>
      <c r="AP387" t="inlineStr">
        <is>
          <t>1</t>
        </is>
      </c>
      <c r="AQ387" t="inlineStr"/>
      <c r="AR387" t="inlineStr"/>
      <c r="AS387" t="inlineStr"/>
      <c r="AT387" t="inlineStr"/>
      <c r="AU387" t="inlineStr">
        <is>
          <t>---</t>
        </is>
      </c>
      <c r="AV387" t="inlineStr">
        <is>
          <t>---</t>
        </is>
      </c>
      <c r="AW387" t="inlineStr">
        <is>
          <t>---</t>
        </is>
      </c>
      <c r="AX387" t="inlineStr">
        <is>
          <t>---</t>
        </is>
      </c>
      <c r="AY387" t="inlineStr">
        <is>
          <t>---</t>
        </is>
      </c>
      <c r="AZ387" t="inlineStr">
        <is>
          <t>---</t>
        </is>
      </c>
      <c r="BA387" t="inlineStr">
        <is>
          <t>9cfdf7db54419d22491b2c964b5162b3</t>
        </is>
      </c>
      <c r="BB387" t="inlineStr">
        <is>
          <t>http://openrosa.org/formdesigner/0B48E039-1E80-49A7-AC24-732B6E788E39</t>
        </is>
      </c>
      <c r="BC387" t="inlineStr">
        <is>
          <t>Ration et autres visites</t>
        </is>
      </c>
      <c r="BD387" t="inlineStr">
        <is>
          <t>CommCare Android, version "2.54.1"(467561). App v15929. CommCare Version 2.54.1. Build 467561, built on: 2024-10-25</t>
        </is>
      </c>
      <c r="BE387" t="inlineStr">
        <is>
          <t>commcare_76b456dd-7d90-498a-a785-92f136625a61</t>
        </is>
      </c>
      <c r="BF387" t="inlineStr">
        <is>
          <t>19.7480161 -72.2076374 -28.5 8.69</t>
        </is>
      </c>
      <c r="BG387" t="inlineStr">
        <is>
          <t>f13d8149fc6d39ebe86af18272310ff9</t>
        </is>
      </c>
      <c r="BH387" t="inlineStr">
        <is>
          <t>30258f4a77704b55a9a2714350441cbb</t>
        </is>
      </c>
      <c r="BI387" t="inlineStr">
        <is>
          <t>15246</t>
        </is>
      </c>
      <c r="BJ387" t="inlineStr">
        <is>
          <t>XFormInstance</t>
        </is>
      </c>
      <c r="BK387" t="inlineStr">
        <is>
          <t>a7d43d44da0411efbda885606e6ffa00</t>
        </is>
      </c>
      <c r="BL387" t="b">
        <v>0</v>
      </c>
      <c r="BM387" t="inlineStr">
        <is>
          <t>---</t>
        </is>
      </c>
      <c r="BN387" t="inlineStr">
        <is>
          <t>200.113.215.106</t>
        </is>
      </c>
      <c r="BO387" t="inlineStr">
        <is>
          <t>Wandalie Pierre</t>
        </is>
      </c>
    </row>
    <row r="388">
      <c r="A388" t="inlineStr">
        <is>
          <t>386</t>
        </is>
      </c>
      <c r="B388" t="inlineStr">
        <is>
          <t>d8ebc71d-a336-4757-9bb7-6d4ce0bb63aa</t>
        </is>
      </c>
      <c r="C388" t="inlineStr">
        <is>
          <t>2025-01-27</t>
        </is>
      </c>
      <c r="D388" t="inlineStr">
        <is>
          <t>4</t>
        </is>
      </c>
      <c r="E388" t="inlineStr">
        <is>
          <t>Demorivation club.</t>
        </is>
      </c>
      <c r="F388" t="inlineStr">
        <is>
          <t>0</t>
        </is>
      </c>
      <c r="G388" t="inlineStr">
        <is>
          <t>Demotivation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---</t>
        </is>
      </c>
      <c r="L388" t="inlineStr">
        <is>
          <t>---</t>
        </is>
      </c>
      <c r="M388" t="inlineStr">
        <is>
          <t>---</t>
        </is>
      </c>
      <c r="N388" t="inlineStr">
        <is>
          <t>---</t>
        </is>
      </c>
      <c r="O388" t="inlineStr">
        <is>
          <t>---</t>
        </is>
      </c>
      <c r="P388" t="inlineStr">
        <is>
          <t>---</t>
        </is>
      </c>
      <c r="Q388" t="inlineStr">
        <is>
          <t>---</t>
        </is>
      </c>
      <c r="R388" t="inlineStr"/>
      <c r="S388" t="inlineStr"/>
      <c r="T388" t="inlineStr"/>
      <c r="U388" t="inlineStr"/>
      <c r="V388" t="inlineStr"/>
      <c r="W388" t="inlineStr"/>
      <c r="X388" t="inlineStr">
        <is>
          <t>CAP/HSCM/ST01211</t>
        </is>
      </c>
      <c r="Y388" t="inlineStr">
        <is>
          <t>CAP/HSCM/ST01211</t>
        </is>
      </c>
      <c r="Z388" t="inlineStr">
        <is>
          <t>2025-01-28 03:30:23</t>
        </is>
      </c>
      <c r="AA388" t="inlineStr">
        <is>
          <t>2025-01-28 03:28:50</t>
        </is>
      </c>
      <c r="AB388" t="inlineStr">
        <is>
          <t>1fleurgile</t>
        </is>
      </c>
      <c r="AC388" t="inlineStr">
        <is>
          <t>2025-01-28 03:46:20</t>
        </is>
      </c>
      <c r="AD388" s="1" t="inlineStr">
        <is>
          <t>https://www.commcarehq.org/a/caris-test/reports/form_data/d8ebc71d-a336-4757-9bb7-6d4ce0bb63aa/</t>
        </is>
      </c>
      <c r="AE388" t="inlineStr">
        <is>
          <t>---</t>
        </is>
      </c>
      <c r="AF388" t="inlineStr">
        <is>
          <t>8d986b9280e64aa9869cb75de86acd44</t>
        </is>
      </c>
      <c r="AG388" t="inlineStr">
        <is>
          <t>---</t>
        </is>
      </c>
      <c r="AH388" t="inlineStr">
        <is>
          <t>2025-01-28 03:30:23</t>
        </is>
      </c>
      <c r="AI388" t="inlineStr">
        <is>
          <t>9cfdf7db54419d22491b2c964b5162b3</t>
        </is>
      </c>
      <c r="AJ388" t="inlineStr">
        <is>
          <t>2025-01-27</t>
        </is>
      </c>
      <c r="AK388" t="inlineStr">
        <is>
          <t>4</t>
        </is>
      </c>
      <c r="AL388" t="inlineStr">
        <is>
          <t>Demorivation club.</t>
        </is>
      </c>
      <c r="AM388" t="inlineStr">
        <is>
          <t>0</t>
        </is>
      </c>
      <c r="AN388" t="inlineStr">
        <is>
          <t>Demotivation</t>
        </is>
      </c>
      <c r="AO388" t="inlineStr">
        <is>
          <t>1</t>
        </is>
      </c>
      <c r="AP388" t="inlineStr">
        <is>
          <t>1</t>
        </is>
      </c>
      <c r="AQ388" t="inlineStr"/>
      <c r="AR388" t="inlineStr"/>
      <c r="AS388" t="inlineStr"/>
      <c r="AT388" t="inlineStr"/>
      <c r="AU388" t="inlineStr">
        <is>
          <t>---</t>
        </is>
      </c>
      <c r="AV388" t="inlineStr">
        <is>
          <t>---</t>
        </is>
      </c>
      <c r="AW388" t="inlineStr">
        <is>
          <t>---</t>
        </is>
      </c>
      <c r="AX388" t="inlineStr">
        <is>
          <t>---</t>
        </is>
      </c>
      <c r="AY388" t="inlineStr">
        <is>
          <t>---</t>
        </is>
      </c>
      <c r="AZ388" t="inlineStr">
        <is>
          <t>---</t>
        </is>
      </c>
      <c r="BA388" t="inlineStr">
        <is>
          <t>9cfdf7db54419d22491b2c964b5162b3</t>
        </is>
      </c>
      <c r="BB388" t="inlineStr">
        <is>
          <t>http://openrosa.org/formdesigner/0B48E039-1E80-49A7-AC24-732B6E788E39</t>
        </is>
      </c>
      <c r="BC388" t="inlineStr">
        <is>
          <t>Ration et autres visites</t>
        </is>
      </c>
      <c r="BD388" t="inlineStr">
        <is>
          <t>CommCare Android, version "2.54.1"(467561). App v15929. CommCare Version 2.54.1. Build 467561, built on: 2024-10-25</t>
        </is>
      </c>
      <c r="BE388" t="inlineStr">
        <is>
          <t>commcare_76b456dd-7d90-498a-a785-92f136625a61</t>
        </is>
      </c>
      <c r="BF388" t="inlineStr">
        <is>
          <t>19.7265423 -72.2201007 -34.17 8.15</t>
        </is>
      </c>
      <c r="BG388" t="inlineStr">
        <is>
          <t>f13d8149fc6d39ebe86af18272310ff9</t>
        </is>
      </c>
      <c r="BH388" t="inlineStr">
        <is>
          <t>30258f4a77704b55a9a2714350441cbb</t>
        </is>
      </c>
      <c r="BI388" t="inlineStr">
        <is>
          <t>15246</t>
        </is>
      </c>
      <c r="BJ388" t="inlineStr">
        <is>
          <t>XFormInstance</t>
        </is>
      </c>
      <c r="BK388" t="inlineStr">
        <is>
          <t>a7d43d44da0411efbda885606e6ffa00</t>
        </is>
      </c>
      <c r="BL388" t="b">
        <v>0</v>
      </c>
      <c r="BM388" t="inlineStr">
        <is>
          <t>---</t>
        </is>
      </c>
      <c r="BN388" t="inlineStr">
        <is>
          <t>200.113.215.106</t>
        </is>
      </c>
      <c r="BO388" t="inlineStr">
        <is>
          <t>Claudson Toussaint</t>
        </is>
      </c>
    </row>
    <row r="389">
      <c r="A389" t="inlineStr">
        <is>
          <t>387</t>
        </is>
      </c>
      <c r="B389" t="inlineStr">
        <is>
          <t>bf8eeaac-e8c1-4867-a4e2-ff5c11ad79c2</t>
        </is>
      </c>
      <c r="C389" t="inlineStr">
        <is>
          <t>2025-01-27</t>
        </is>
      </c>
      <c r="D389" t="inlineStr">
        <is>
          <t>4</t>
        </is>
      </c>
      <c r="E389" t="inlineStr">
        <is>
          <t>Demotivation club</t>
        </is>
      </c>
      <c r="F389" t="inlineStr">
        <is>
          <t>0</t>
        </is>
      </c>
      <c r="G389" t="inlineStr">
        <is>
          <t>Demotivation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---</t>
        </is>
      </c>
      <c r="L389" t="inlineStr">
        <is>
          <t>---</t>
        </is>
      </c>
      <c r="M389" t="inlineStr">
        <is>
          <t>---</t>
        </is>
      </c>
      <c r="N389" t="inlineStr">
        <is>
          <t>---</t>
        </is>
      </c>
      <c r="O389" t="inlineStr">
        <is>
          <t>---</t>
        </is>
      </c>
      <c r="P389" t="inlineStr">
        <is>
          <t>---</t>
        </is>
      </c>
      <c r="Q389" t="inlineStr">
        <is>
          <t>---</t>
        </is>
      </c>
      <c r="R389" t="inlineStr"/>
      <c r="S389" t="inlineStr"/>
      <c r="T389" t="inlineStr"/>
      <c r="U389" t="inlineStr"/>
      <c r="V389" t="inlineStr"/>
      <c r="W389" t="inlineStr"/>
      <c r="X389" t="inlineStr">
        <is>
          <t>CAP/HSCM/ST04362</t>
        </is>
      </c>
      <c r="Y389" t="inlineStr">
        <is>
          <t>CAP/HSCM/ST04362</t>
        </is>
      </c>
      <c r="Z389" t="inlineStr">
        <is>
          <t>2025-01-28 03:31:41</t>
        </is>
      </c>
      <c r="AA389" t="inlineStr">
        <is>
          <t>2025-01-28 03:30:57</t>
        </is>
      </c>
      <c r="AB389" t="inlineStr">
        <is>
          <t>1fleurgile</t>
        </is>
      </c>
      <c r="AC389" t="inlineStr">
        <is>
          <t>2025-01-28 03:46:24</t>
        </is>
      </c>
      <c r="AD389" s="1" t="inlineStr">
        <is>
          <t>https://www.commcarehq.org/a/caris-test/reports/form_data/bf8eeaac-e8c1-4867-a4e2-ff5c11ad79c2/</t>
        </is>
      </c>
      <c r="AE389" t="inlineStr">
        <is>
          <t>---</t>
        </is>
      </c>
      <c r="AF389" t="inlineStr">
        <is>
          <t>3c5a623af057e23a32ae4000_104283</t>
        </is>
      </c>
      <c r="AG389" t="inlineStr">
        <is>
          <t>---</t>
        </is>
      </c>
      <c r="AH389" t="inlineStr">
        <is>
          <t>2025-01-28 03:31:41</t>
        </is>
      </c>
      <c r="AI389" t="inlineStr">
        <is>
          <t>9cfdf7db54419d22491b2c964b5162b3</t>
        </is>
      </c>
      <c r="AJ389" t="inlineStr">
        <is>
          <t>2025-01-27</t>
        </is>
      </c>
      <c r="AK389" t="inlineStr">
        <is>
          <t>4</t>
        </is>
      </c>
      <c r="AL389" t="inlineStr">
        <is>
          <t>Demotivation club</t>
        </is>
      </c>
      <c r="AM389" t="inlineStr">
        <is>
          <t>0</t>
        </is>
      </c>
      <c r="AN389" t="inlineStr">
        <is>
          <t>Demotivation</t>
        </is>
      </c>
      <c r="AO389" t="inlineStr">
        <is>
          <t>1</t>
        </is>
      </c>
      <c r="AP389" t="inlineStr">
        <is>
          <t>1</t>
        </is>
      </c>
      <c r="AQ389" t="inlineStr"/>
      <c r="AR389" t="inlineStr"/>
      <c r="AS389" t="inlineStr"/>
      <c r="AT389" t="inlineStr"/>
      <c r="AU389" t="inlineStr">
        <is>
          <t>---</t>
        </is>
      </c>
      <c r="AV389" t="inlineStr">
        <is>
          <t>---</t>
        </is>
      </c>
      <c r="AW389" t="inlineStr">
        <is>
          <t>---</t>
        </is>
      </c>
      <c r="AX389" t="inlineStr">
        <is>
          <t>---</t>
        </is>
      </c>
      <c r="AY389" t="inlineStr">
        <is>
          <t>---</t>
        </is>
      </c>
      <c r="AZ389" t="inlineStr">
        <is>
          <t>---</t>
        </is>
      </c>
      <c r="BA389" t="inlineStr">
        <is>
          <t>9cfdf7db54419d22491b2c964b5162b3</t>
        </is>
      </c>
      <c r="BB389" t="inlineStr">
        <is>
          <t>http://openrosa.org/formdesigner/0B48E039-1E80-49A7-AC24-732B6E788E39</t>
        </is>
      </c>
      <c r="BC389" t="inlineStr">
        <is>
          <t>Ration et autres visites</t>
        </is>
      </c>
      <c r="BD389" t="inlineStr">
        <is>
          <t>CommCare Android, version "2.54.1"(467561). App v15929. CommCare Version 2.54.1. Build 467561, built on: 2024-10-25</t>
        </is>
      </c>
      <c r="BE389" t="inlineStr">
        <is>
          <t>commcare_76b456dd-7d90-498a-a785-92f136625a61</t>
        </is>
      </c>
      <c r="BF389" t="inlineStr">
        <is>
          <t>19.7263556 -72.2201118 -88.81 9.4</t>
        </is>
      </c>
      <c r="BG389" t="inlineStr">
        <is>
          <t>f13d8149fc6d39ebe86af18272310ff9</t>
        </is>
      </c>
      <c r="BH389" t="inlineStr">
        <is>
          <t>30258f4a77704b55a9a2714350441cbb</t>
        </is>
      </c>
      <c r="BI389" t="inlineStr">
        <is>
          <t>15246</t>
        </is>
      </c>
      <c r="BJ389" t="inlineStr">
        <is>
          <t>XFormInstance</t>
        </is>
      </c>
      <c r="BK389" t="inlineStr">
        <is>
          <t>a7d43d44da0411efbda885606e6ffa00</t>
        </is>
      </c>
      <c r="BL389" t="b">
        <v>0</v>
      </c>
      <c r="BM389" t="inlineStr">
        <is>
          <t>---</t>
        </is>
      </c>
      <c r="BN389" t="inlineStr">
        <is>
          <t>200.113.215.106</t>
        </is>
      </c>
      <c r="BO389" t="inlineStr">
        <is>
          <t>Edwige Gracia</t>
        </is>
      </c>
    </row>
    <row r="390">
      <c r="A390" t="inlineStr">
        <is>
          <t>388</t>
        </is>
      </c>
      <c r="B390" t="inlineStr">
        <is>
          <t>269446f2-7885-4592-817e-54987563daa3</t>
        </is>
      </c>
      <c r="C390" t="inlineStr">
        <is>
          <t>2025-01-27</t>
        </is>
      </c>
      <c r="D390" t="inlineStr">
        <is>
          <t>4</t>
        </is>
      </c>
      <c r="E390" t="inlineStr">
        <is>
          <t>Demotivation club.</t>
        </is>
      </c>
      <c r="F390" t="inlineStr">
        <is>
          <t>0</t>
        </is>
      </c>
      <c r="G390" t="inlineStr">
        <is>
          <t>Demotivation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---</t>
        </is>
      </c>
      <c r="L390" t="inlineStr">
        <is>
          <t>---</t>
        </is>
      </c>
      <c r="M390" t="inlineStr">
        <is>
          <t>---</t>
        </is>
      </c>
      <c r="N390" t="inlineStr">
        <is>
          <t>---</t>
        </is>
      </c>
      <c r="O390" t="inlineStr">
        <is>
          <t>---</t>
        </is>
      </c>
      <c r="P390" t="inlineStr">
        <is>
          <t>---</t>
        </is>
      </c>
      <c r="Q390" t="inlineStr">
        <is>
          <t>---</t>
        </is>
      </c>
      <c r="R390" t="inlineStr"/>
      <c r="S390" t="inlineStr"/>
      <c r="T390" t="inlineStr"/>
      <c r="U390" t="inlineStr"/>
      <c r="V390" t="inlineStr"/>
      <c r="W390" t="inlineStr"/>
      <c r="X390" t="inlineStr">
        <is>
          <t>CAP/HSCM/ST01318</t>
        </is>
      </c>
      <c r="Y390" t="inlineStr">
        <is>
          <t>CAP/HSCM/ST01318</t>
        </is>
      </c>
      <c r="Z390" t="inlineStr">
        <is>
          <t>2025-01-28 03:32:49</t>
        </is>
      </c>
      <c r="AA390" t="inlineStr">
        <is>
          <t>2025-01-28 03:32:04</t>
        </is>
      </c>
      <c r="AB390" t="inlineStr">
        <is>
          <t>1fleurgile</t>
        </is>
      </c>
      <c r="AC390" t="inlineStr">
        <is>
          <t>2025-01-28 03:46:28</t>
        </is>
      </c>
      <c r="AD390" s="1" t="inlineStr">
        <is>
          <t>https://www.commcarehq.org/a/caris-test/reports/form_data/269446f2-7885-4592-817e-54987563daa3/</t>
        </is>
      </c>
      <c r="AE390" t="inlineStr">
        <is>
          <t>---</t>
        </is>
      </c>
      <c r="AF390" t="inlineStr">
        <is>
          <t>73d84cfc5cb44675879bf627aaaffe84</t>
        </is>
      </c>
      <c r="AG390" t="inlineStr">
        <is>
          <t>---</t>
        </is>
      </c>
      <c r="AH390" t="inlineStr">
        <is>
          <t>2025-01-28 03:32:49</t>
        </is>
      </c>
      <c r="AI390" t="inlineStr">
        <is>
          <t>9cfdf7db54419d22491b2c964b5162b3</t>
        </is>
      </c>
      <c r="AJ390" t="inlineStr">
        <is>
          <t>2025-01-27</t>
        </is>
      </c>
      <c r="AK390" t="inlineStr">
        <is>
          <t>4</t>
        </is>
      </c>
      <c r="AL390" t="inlineStr">
        <is>
          <t>Demotivation club.</t>
        </is>
      </c>
      <c r="AM390" t="inlineStr">
        <is>
          <t>0</t>
        </is>
      </c>
      <c r="AN390" t="inlineStr">
        <is>
          <t>Demotivation</t>
        </is>
      </c>
      <c r="AO390" t="inlineStr">
        <is>
          <t>1</t>
        </is>
      </c>
      <c r="AP390" t="inlineStr">
        <is>
          <t>1</t>
        </is>
      </c>
      <c r="AQ390" t="inlineStr"/>
      <c r="AR390" t="inlineStr"/>
      <c r="AS390" t="inlineStr"/>
      <c r="AT390" t="inlineStr"/>
      <c r="AU390" t="inlineStr">
        <is>
          <t>---</t>
        </is>
      </c>
      <c r="AV390" t="inlineStr">
        <is>
          <t>---</t>
        </is>
      </c>
      <c r="AW390" t="inlineStr">
        <is>
          <t>---</t>
        </is>
      </c>
      <c r="AX390" t="inlineStr">
        <is>
          <t>---</t>
        </is>
      </c>
      <c r="AY390" t="inlineStr">
        <is>
          <t>---</t>
        </is>
      </c>
      <c r="AZ390" t="inlineStr">
        <is>
          <t>---</t>
        </is>
      </c>
      <c r="BA390" t="inlineStr">
        <is>
          <t>9cfdf7db54419d22491b2c964b5162b3</t>
        </is>
      </c>
      <c r="BB390" t="inlineStr">
        <is>
          <t>http://openrosa.org/formdesigner/0B48E039-1E80-49A7-AC24-732B6E788E39</t>
        </is>
      </c>
      <c r="BC390" t="inlineStr">
        <is>
          <t>Ration et autres visites</t>
        </is>
      </c>
      <c r="BD390" t="inlineStr">
        <is>
          <t>CommCare Android, version "2.54.1"(467561). App v15929. CommCare Version 2.54.1. Build 467561, built on: 2024-10-25</t>
        </is>
      </c>
      <c r="BE390" t="inlineStr">
        <is>
          <t>commcare_76b456dd-7d90-498a-a785-92f136625a61</t>
        </is>
      </c>
      <c r="BF390" t="inlineStr">
        <is>
          <t>19.7265207 -72.220151 -35.15 8.69</t>
        </is>
      </c>
      <c r="BG390" t="inlineStr">
        <is>
          <t>f13d8149fc6d39ebe86af18272310ff9</t>
        </is>
      </c>
      <c r="BH390" t="inlineStr">
        <is>
          <t>30258f4a77704b55a9a2714350441cbb</t>
        </is>
      </c>
      <c r="BI390" t="inlineStr">
        <is>
          <t>15246</t>
        </is>
      </c>
      <c r="BJ390" t="inlineStr">
        <is>
          <t>XFormInstance</t>
        </is>
      </c>
      <c r="BK390" t="inlineStr">
        <is>
          <t>a7d43d44da0411efbda885606e6ffa00</t>
        </is>
      </c>
      <c r="BL390" t="b">
        <v>0</v>
      </c>
      <c r="BM390" t="inlineStr">
        <is>
          <t>---</t>
        </is>
      </c>
      <c r="BN390" t="inlineStr">
        <is>
          <t>200.113.215.106</t>
        </is>
      </c>
      <c r="BO390" t="inlineStr">
        <is>
          <t>Peterson jean louis</t>
        </is>
      </c>
    </row>
    <row r="391">
      <c r="A391" t="inlineStr">
        <is>
          <t>389</t>
        </is>
      </c>
      <c r="B391" t="inlineStr">
        <is>
          <t>805cf682-3caa-41c5-b328-1d9fccd2de27</t>
        </is>
      </c>
      <c r="C391" t="inlineStr">
        <is>
          <t>2025-01-27</t>
        </is>
      </c>
      <c r="D391" t="inlineStr">
        <is>
          <t>4</t>
        </is>
      </c>
      <c r="E391" t="inlineStr">
        <is>
          <t>Demotivation club.</t>
        </is>
      </c>
      <c r="F391" t="inlineStr">
        <is>
          <t>0</t>
        </is>
      </c>
      <c r="G391" t="inlineStr">
        <is>
          <t>Demotivation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---</t>
        </is>
      </c>
      <c r="L391" t="inlineStr">
        <is>
          <t>---</t>
        </is>
      </c>
      <c r="M391" t="inlineStr">
        <is>
          <t>---</t>
        </is>
      </c>
      <c r="N391" t="inlineStr">
        <is>
          <t>---</t>
        </is>
      </c>
      <c r="O391" t="inlineStr">
        <is>
          <t>---</t>
        </is>
      </c>
      <c r="P391" t="inlineStr">
        <is>
          <t>---</t>
        </is>
      </c>
      <c r="Q391" t="inlineStr">
        <is>
          <t>---</t>
        </is>
      </c>
      <c r="R391" t="inlineStr"/>
      <c r="S391" t="inlineStr"/>
      <c r="T391" t="inlineStr"/>
      <c r="U391" t="inlineStr"/>
      <c r="V391" t="inlineStr"/>
      <c r="W391" t="inlineStr"/>
      <c r="X391" t="inlineStr">
        <is>
          <t>CAP/HSCM/ST02807</t>
        </is>
      </c>
      <c r="Y391" t="inlineStr">
        <is>
          <t>CAP/HSCM/ST02807</t>
        </is>
      </c>
      <c r="Z391" t="inlineStr">
        <is>
          <t>2025-01-28 03:34:07</t>
        </is>
      </c>
      <c r="AA391" t="inlineStr">
        <is>
          <t>2025-01-28 03:33:23</t>
        </is>
      </c>
      <c r="AB391" t="inlineStr">
        <is>
          <t>1fleurgile</t>
        </is>
      </c>
      <c r="AC391" t="inlineStr">
        <is>
          <t>2025-01-28 03:46:29</t>
        </is>
      </c>
      <c r="AD391" s="1" t="inlineStr">
        <is>
          <t>https://www.commcarehq.org/a/caris-test/reports/form_data/805cf682-3caa-41c5-b328-1d9fccd2de27/</t>
        </is>
      </c>
      <c r="AE391" t="inlineStr">
        <is>
          <t>---</t>
        </is>
      </c>
      <c r="AF391" t="inlineStr">
        <is>
          <t>b02407e6770c47ee8226094daa71f4db</t>
        </is>
      </c>
      <c r="AG391" t="inlineStr">
        <is>
          <t>---</t>
        </is>
      </c>
      <c r="AH391" t="inlineStr">
        <is>
          <t>2025-01-28 03:34:07</t>
        </is>
      </c>
      <c r="AI391" t="inlineStr">
        <is>
          <t>9cfdf7db54419d22491b2c964b5162b3</t>
        </is>
      </c>
      <c r="AJ391" t="inlineStr">
        <is>
          <t>2025-01-27</t>
        </is>
      </c>
      <c r="AK391" t="inlineStr">
        <is>
          <t>4</t>
        </is>
      </c>
      <c r="AL391" t="inlineStr">
        <is>
          <t>Demotivation club.</t>
        </is>
      </c>
      <c r="AM391" t="inlineStr">
        <is>
          <t>0</t>
        </is>
      </c>
      <c r="AN391" t="inlineStr">
        <is>
          <t>Demotivation</t>
        </is>
      </c>
      <c r="AO391" t="inlineStr">
        <is>
          <t>1</t>
        </is>
      </c>
      <c r="AP391" t="inlineStr">
        <is>
          <t>1</t>
        </is>
      </c>
      <c r="AQ391" t="inlineStr"/>
      <c r="AR391" t="inlineStr"/>
      <c r="AS391" t="inlineStr"/>
      <c r="AT391" t="inlineStr"/>
      <c r="AU391" t="inlineStr">
        <is>
          <t>---</t>
        </is>
      </c>
      <c r="AV391" t="inlineStr">
        <is>
          <t>---</t>
        </is>
      </c>
      <c r="AW391" t="inlineStr">
        <is>
          <t>---</t>
        </is>
      </c>
      <c r="AX391" t="inlineStr">
        <is>
          <t>---</t>
        </is>
      </c>
      <c r="AY391" t="inlineStr">
        <is>
          <t>---</t>
        </is>
      </c>
      <c r="AZ391" t="inlineStr">
        <is>
          <t>---</t>
        </is>
      </c>
      <c r="BA391" t="inlineStr">
        <is>
          <t>9cfdf7db54419d22491b2c964b5162b3</t>
        </is>
      </c>
      <c r="BB391" t="inlineStr">
        <is>
          <t>http://openrosa.org/formdesigner/0B48E039-1E80-49A7-AC24-732B6E788E39</t>
        </is>
      </c>
      <c r="BC391" t="inlineStr">
        <is>
          <t>Ration et autres visites</t>
        </is>
      </c>
      <c r="BD391" t="inlineStr">
        <is>
          <t>CommCare Android, version "2.54.1"(467561). App v15929. CommCare Version 2.54.1. Build 467561, built on: 2024-10-25</t>
        </is>
      </c>
      <c r="BE391" t="inlineStr">
        <is>
          <t>commcare_76b456dd-7d90-498a-a785-92f136625a61</t>
        </is>
      </c>
      <c r="BF391" t="inlineStr">
        <is>
          <t>19.7265647 -72.2201951 1.6 9.5</t>
        </is>
      </c>
      <c r="BG391" t="inlineStr">
        <is>
          <t>f13d8149fc6d39ebe86af18272310ff9</t>
        </is>
      </c>
      <c r="BH391" t="inlineStr">
        <is>
          <t>30258f4a77704b55a9a2714350441cbb</t>
        </is>
      </c>
      <c r="BI391" t="inlineStr">
        <is>
          <t>15246</t>
        </is>
      </c>
      <c r="BJ391" t="inlineStr">
        <is>
          <t>XFormInstance</t>
        </is>
      </c>
      <c r="BK391" t="inlineStr">
        <is>
          <t>a7d43d44da0411efbda885606e6ffa00</t>
        </is>
      </c>
      <c r="BL391" t="b">
        <v>0</v>
      </c>
      <c r="BM391" t="inlineStr">
        <is>
          <t>---</t>
        </is>
      </c>
      <c r="BN391" t="inlineStr">
        <is>
          <t>200.113.215.106</t>
        </is>
      </c>
      <c r="BO391" t="inlineStr">
        <is>
          <t>Rivenson Michel</t>
        </is>
      </c>
    </row>
    <row r="392">
      <c r="A392" t="inlineStr">
        <is>
          <t>390</t>
        </is>
      </c>
      <c r="B392" t="inlineStr">
        <is>
          <t>73fe8657-b2f8-42f4-8efd-3bc783cac245</t>
        </is>
      </c>
      <c r="C392" t="inlineStr">
        <is>
          <t>2025-01-27</t>
        </is>
      </c>
      <c r="D392" t="inlineStr">
        <is>
          <t>4</t>
        </is>
      </c>
      <c r="E392" t="inlineStr">
        <is>
          <t>Demotivation club.</t>
        </is>
      </c>
      <c r="F392" t="inlineStr">
        <is>
          <t>0</t>
        </is>
      </c>
      <c r="G392" t="inlineStr">
        <is>
          <t>Demotivation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---</t>
        </is>
      </c>
      <c r="L392" t="inlineStr">
        <is>
          <t>---</t>
        </is>
      </c>
      <c r="M392" t="inlineStr">
        <is>
          <t>---</t>
        </is>
      </c>
      <c r="N392" t="inlineStr">
        <is>
          <t>---</t>
        </is>
      </c>
      <c r="O392" t="inlineStr">
        <is>
          <t>---</t>
        </is>
      </c>
      <c r="P392" t="inlineStr">
        <is>
          <t>---</t>
        </is>
      </c>
      <c r="Q392" t="inlineStr">
        <is>
          <t>---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CAP/HSCM/ST01977</t>
        </is>
      </c>
      <c r="Y392" t="inlineStr">
        <is>
          <t>CAP/HSCM/ST01977</t>
        </is>
      </c>
      <c r="Z392" t="inlineStr">
        <is>
          <t>2025-01-28 03:35:35</t>
        </is>
      </c>
      <c r="AA392" t="inlineStr">
        <is>
          <t>2025-01-28 03:34:43</t>
        </is>
      </c>
      <c r="AB392" t="inlineStr">
        <is>
          <t>1fleurgile</t>
        </is>
      </c>
      <c r="AC392" t="inlineStr">
        <is>
          <t>2025-01-28 03:46:31</t>
        </is>
      </c>
      <c r="AD392" s="1" t="inlineStr">
        <is>
          <t>https://www.commcarehq.org/a/caris-test/reports/form_data/73fe8657-b2f8-42f4-8efd-3bc783cac245/</t>
        </is>
      </c>
      <c r="AE392" t="inlineStr">
        <is>
          <t>---</t>
        </is>
      </c>
      <c r="AF392" t="inlineStr">
        <is>
          <t>7bfcb7c7e7fc46409240d510174585eb</t>
        </is>
      </c>
      <c r="AG392" t="inlineStr">
        <is>
          <t>---</t>
        </is>
      </c>
      <c r="AH392" t="inlineStr">
        <is>
          <t>2025-01-28 03:35:35</t>
        </is>
      </c>
      <c r="AI392" t="inlineStr">
        <is>
          <t>9cfdf7db54419d22491b2c964b5162b3</t>
        </is>
      </c>
      <c r="AJ392" t="inlineStr">
        <is>
          <t>2025-01-27</t>
        </is>
      </c>
      <c r="AK392" t="inlineStr">
        <is>
          <t>4</t>
        </is>
      </c>
      <c r="AL392" t="inlineStr">
        <is>
          <t>Demotivation club.</t>
        </is>
      </c>
      <c r="AM392" t="inlineStr">
        <is>
          <t>0</t>
        </is>
      </c>
      <c r="AN392" t="inlineStr">
        <is>
          <t>Demotivation</t>
        </is>
      </c>
      <c r="AO392" t="inlineStr">
        <is>
          <t>1</t>
        </is>
      </c>
      <c r="AP392" t="inlineStr">
        <is>
          <t>1</t>
        </is>
      </c>
      <c r="AQ392" t="inlineStr"/>
      <c r="AR392" t="inlineStr"/>
      <c r="AS392" t="inlineStr"/>
      <c r="AT392" t="inlineStr"/>
      <c r="AU392" t="inlineStr">
        <is>
          <t>---</t>
        </is>
      </c>
      <c r="AV392" t="inlineStr">
        <is>
          <t>---</t>
        </is>
      </c>
      <c r="AW392" t="inlineStr">
        <is>
          <t>---</t>
        </is>
      </c>
      <c r="AX392" t="inlineStr">
        <is>
          <t>---</t>
        </is>
      </c>
      <c r="AY392" t="inlineStr">
        <is>
          <t>---</t>
        </is>
      </c>
      <c r="AZ392" t="inlineStr">
        <is>
          <t>---</t>
        </is>
      </c>
      <c r="BA392" t="inlineStr">
        <is>
          <t>9cfdf7db54419d22491b2c964b5162b3</t>
        </is>
      </c>
      <c r="BB392" t="inlineStr">
        <is>
          <t>http://openrosa.org/formdesigner/0B48E039-1E80-49A7-AC24-732B6E788E39</t>
        </is>
      </c>
      <c r="BC392" t="inlineStr">
        <is>
          <t>Ration et autres visites</t>
        </is>
      </c>
      <c r="BD392" t="inlineStr">
        <is>
          <t>CommCare Android, version "2.54.1"(467561). App v15929. CommCare Version 2.54.1. Build 467561, built on: 2024-10-25</t>
        </is>
      </c>
      <c r="BE392" t="inlineStr">
        <is>
          <t>commcare_76b456dd-7d90-498a-a785-92f136625a61</t>
        </is>
      </c>
      <c r="BF392" t="inlineStr">
        <is>
          <t>19.7263565 -72.2204132 -22.43 26.83</t>
        </is>
      </c>
      <c r="BG392" t="inlineStr">
        <is>
          <t>f13d8149fc6d39ebe86af18272310ff9</t>
        </is>
      </c>
      <c r="BH392" t="inlineStr">
        <is>
          <t>30258f4a77704b55a9a2714350441cbb</t>
        </is>
      </c>
      <c r="BI392" t="inlineStr">
        <is>
          <t>15246</t>
        </is>
      </c>
      <c r="BJ392" t="inlineStr">
        <is>
          <t>XFormInstance</t>
        </is>
      </c>
      <c r="BK392" t="inlineStr">
        <is>
          <t>a7d43d44da0411efbda885606e6ffa00</t>
        </is>
      </c>
      <c r="BL392" t="b">
        <v>0</v>
      </c>
      <c r="BM392" t="inlineStr">
        <is>
          <t>---</t>
        </is>
      </c>
      <c r="BN392" t="inlineStr">
        <is>
          <t>200.113.215.106</t>
        </is>
      </c>
      <c r="BO392" t="inlineStr">
        <is>
          <t>Lovensky Orvilus</t>
        </is>
      </c>
    </row>
    <row r="393">
      <c r="A393" t="inlineStr">
        <is>
          <t>391</t>
        </is>
      </c>
      <c r="B393" t="inlineStr">
        <is>
          <t>3aa52abc-d640-47bf-96c2-24790c8bc193</t>
        </is>
      </c>
      <c r="C393" t="inlineStr">
        <is>
          <t>2025-01-27</t>
        </is>
      </c>
      <c r="D393" t="inlineStr">
        <is>
          <t>4</t>
        </is>
      </c>
      <c r="E393" t="inlineStr">
        <is>
          <t>Demotivation club.</t>
        </is>
      </c>
      <c r="F393" t="inlineStr">
        <is>
          <t>0</t>
        </is>
      </c>
      <c r="G393" t="inlineStr">
        <is>
          <t>Demotivation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---</t>
        </is>
      </c>
      <c r="L393" t="inlineStr">
        <is>
          <t>---</t>
        </is>
      </c>
      <c r="M393" t="inlineStr">
        <is>
          <t>---</t>
        </is>
      </c>
      <c r="N393" t="inlineStr">
        <is>
          <t>---</t>
        </is>
      </c>
      <c r="O393" t="inlineStr">
        <is>
          <t>---</t>
        </is>
      </c>
      <c r="P393" t="inlineStr">
        <is>
          <t>---</t>
        </is>
      </c>
      <c r="Q393" t="inlineStr">
        <is>
          <t>---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CAP/HSCM/ST02875</t>
        </is>
      </c>
      <c r="Y393" t="inlineStr">
        <is>
          <t>CAP/HSCM/ST02875</t>
        </is>
      </c>
      <c r="Z393" t="inlineStr">
        <is>
          <t>2025-01-28 03:36:53</t>
        </is>
      </c>
      <c r="AA393" t="inlineStr">
        <is>
          <t>2025-01-28 03:36:00</t>
        </is>
      </c>
      <c r="AB393" t="inlineStr">
        <is>
          <t>1fleurgile</t>
        </is>
      </c>
      <c r="AC393" t="inlineStr">
        <is>
          <t>2025-01-28 03:46:32</t>
        </is>
      </c>
      <c r="AD393" s="1" t="inlineStr">
        <is>
          <t>https://www.commcarehq.org/a/caris-test/reports/form_data/3aa52abc-d640-47bf-96c2-24790c8bc193/</t>
        </is>
      </c>
      <c r="AE393" t="inlineStr">
        <is>
          <t>---</t>
        </is>
      </c>
      <c r="AF393" t="inlineStr">
        <is>
          <t>f4319025dea446ebb550b35c834e4c17</t>
        </is>
      </c>
      <c r="AG393" t="inlineStr">
        <is>
          <t>---</t>
        </is>
      </c>
      <c r="AH393" t="inlineStr">
        <is>
          <t>2025-01-28 03:36:53</t>
        </is>
      </c>
      <c r="AI393" t="inlineStr">
        <is>
          <t>9cfdf7db54419d22491b2c964b5162b3</t>
        </is>
      </c>
      <c r="AJ393" t="inlineStr">
        <is>
          <t>2025-01-27</t>
        </is>
      </c>
      <c r="AK393" t="inlineStr">
        <is>
          <t>4</t>
        </is>
      </c>
      <c r="AL393" t="inlineStr">
        <is>
          <t>Demotivation club.</t>
        </is>
      </c>
      <c r="AM393" t="inlineStr">
        <is>
          <t>0</t>
        </is>
      </c>
      <c r="AN393" t="inlineStr">
        <is>
          <t>Demotivation</t>
        </is>
      </c>
      <c r="AO393" t="inlineStr">
        <is>
          <t>1</t>
        </is>
      </c>
      <c r="AP393" t="inlineStr">
        <is>
          <t>1</t>
        </is>
      </c>
      <c r="AQ393" t="inlineStr"/>
      <c r="AR393" t="inlineStr"/>
      <c r="AS393" t="inlineStr"/>
      <c r="AT393" t="inlineStr"/>
      <c r="AU393" t="inlineStr">
        <is>
          <t>---</t>
        </is>
      </c>
      <c r="AV393" t="inlineStr">
        <is>
          <t>---</t>
        </is>
      </c>
      <c r="AW393" t="inlineStr">
        <is>
          <t>---</t>
        </is>
      </c>
      <c r="AX393" t="inlineStr">
        <is>
          <t>---</t>
        </is>
      </c>
      <c r="AY393" t="inlineStr">
        <is>
          <t>---</t>
        </is>
      </c>
      <c r="AZ393" t="inlineStr">
        <is>
          <t>---</t>
        </is>
      </c>
      <c r="BA393" t="inlineStr">
        <is>
          <t>9cfdf7db54419d22491b2c964b5162b3</t>
        </is>
      </c>
      <c r="BB393" t="inlineStr">
        <is>
          <t>http://openrosa.org/formdesigner/0B48E039-1E80-49A7-AC24-732B6E788E39</t>
        </is>
      </c>
      <c r="BC393" t="inlineStr">
        <is>
          <t>Ration et autres visites</t>
        </is>
      </c>
      <c r="BD393" t="inlineStr">
        <is>
          <t>CommCare Android, version "2.54.1"(467561). App v15929. CommCare Version 2.54.1. Build 467561, built on: 2024-10-25</t>
        </is>
      </c>
      <c r="BE393" t="inlineStr">
        <is>
          <t>commcare_76b456dd-7d90-498a-a785-92f136625a61</t>
        </is>
      </c>
      <c r="BF393" t="inlineStr">
        <is>
          <t>19.7265003 -72.2201654 -26.32 9.81</t>
        </is>
      </c>
      <c r="BG393" t="inlineStr">
        <is>
          <t>f13d8149fc6d39ebe86af18272310ff9</t>
        </is>
      </c>
      <c r="BH393" t="inlineStr">
        <is>
          <t>30258f4a77704b55a9a2714350441cbb</t>
        </is>
      </c>
      <c r="BI393" t="inlineStr">
        <is>
          <t>15246</t>
        </is>
      </c>
      <c r="BJ393" t="inlineStr">
        <is>
          <t>XFormInstance</t>
        </is>
      </c>
      <c r="BK393" t="inlineStr">
        <is>
          <t>a7d43d44da0411efbda885606e6ffa00</t>
        </is>
      </c>
      <c r="BL393" t="b">
        <v>0</v>
      </c>
      <c r="BM393" t="inlineStr">
        <is>
          <t>---</t>
        </is>
      </c>
      <c r="BN393" t="inlineStr">
        <is>
          <t>200.113.215.106</t>
        </is>
      </c>
      <c r="BO393" t="inlineStr">
        <is>
          <t>Widlyn Aristild</t>
        </is>
      </c>
    </row>
    <row r="394">
      <c r="A394" t="inlineStr">
        <is>
          <t>392</t>
        </is>
      </c>
      <c r="B394" t="inlineStr">
        <is>
          <t>e3b9c935-a69e-4ff4-a7e7-e805e2b007d0</t>
        </is>
      </c>
      <c r="C394" t="inlineStr">
        <is>
          <t>2025-01-27</t>
        </is>
      </c>
      <c r="D394" t="inlineStr">
        <is>
          <t>4</t>
        </is>
      </c>
      <c r="E394" t="inlineStr">
        <is>
          <t>Demotivation club.</t>
        </is>
      </c>
      <c r="F394" t="inlineStr">
        <is>
          <t>0</t>
        </is>
      </c>
      <c r="G394" t="inlineStr">
        <is>
          <t>Demotivation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---</t>
        </is>
      </c>
      <c r="L394" t="inlineStr">
        <is>
          <t>---</t>
        </is>
      </c>
      <c r="M394" t="inlineStr">
        <is>
          <t>---</t>
        </is>
      </c>
      <c r="N394" t="inlineStr">
        <is>
          <t>---</t>
        </is>
      </c>
      <c r="O394" t="inlineStr">
        <is>
          <t>---</t>
        </is>
      </c>
      <c r="P394" t="inlineStr">
        <is>
          <t>---</t>
        </is>
      </c>
      <c r="Q394" t="inlineStr">
        <is>
          <t>---</t>
        </is>
      </c>
      <c r="R394" t="inlineStr"/>
      <c r="S394" t="inlineStr"/>
      <c r="T394" t="inlineStr"/>
      <c r="U394" t="inlineStr"/>
      <c r="V394" t="inlineStr"/>
      <c r="W394" t="inlineStr"/>
      <c r="X394" t="inlineStr">
        <is>
          <t>CAP/HSCM/ST01703</t>
        </is>
      </c>
      <c r="Y394" t="inlineStr">
        <is>
          <t>CAP/HSCM/ST01703</t>
        </is>
      </c>
      <c r="Z394" t="inlineStr">
        <is>
          <t>2025-01-28 03:43:28</t>
        </is>
      </c>
      <c r="AA394" t="inlineStr">
        <is>
          <t>2025-01-28 03:37:58</t>
        </is>
      </c>
      <c r="AB394" t="inlineStr">
        <is>
          <t>1fleurgile</t>
        </is>
      </c>
      <c r="AC394" t="inlineStr">
        <is>
          <t>2025-01-28 03:46:33</t>
        </is>
      </c>
      <c r="AD394" s="1" t="inlineStr">
        <is>
          <t>https://www.commcarehq.org/a/caris-test/reports/form_data/e3b9c935-a69e-4ff4-a7e7-e805e2b007d0/</t>
        </is>
      </c>
      <c r="AE394" t="inlineStr">
        <is>
          <t>---</t>
        </is>
      </c>
      <c r="AF394" t="inlineStr">
        <is>
          <t>0d419a6060494328b7c57679ee94c71e</t>
        </is>
      </c>
      <c r="AG394" t="inlineStr">
        <is>
          <t>---</t>
        </is>
      </c>
      <c r="AH394" t="inlineStr">
        <is>
          <t>2025-01-28 03:43:28</t>
        </is>
      </c>
      <c r="AI394" t="inlineStr">
        <is>
          <t>9cfdf7db54419d22491b2c964b5162b3</t>
        </is>
      </c>
      <c r="AJ394" t="inlineStr">
        <is>
          <t>2025-01-27</t>
        </is>
      </c>
      <c r="AK394" t="inlineStr">
        <is>
          <t>4</t>
        </is>
      </c>
      <c r="AL394" t="inlineStr">
        <is>
          <t>Demotivation club.</t>
        </is>
      </c>
      <c r="AM394" t="inlineStr">
        <is>
          <t>0</t>
        </is>
      </c>
      <c r="AN394" t="inlineStr">
        <is>
          <t>Demotivation</t>
        </is>
      </c>
      <c r="AO394" t="inlineStr">
        <is>
          <t>1</t>
        </is>
      </c>
      <c r="AP394" t="inlineStr">
        <is>
          <t>1</t>
        </is>
      </c>
      <c r="AQ394" t="inlineStr"/>
      <c r="AR394" t="inlineStr"/>
      <c r="AS394" t="inlineStr"/>
      <c r="AT394" t="inlineStr"/>
      <c r="AU394" t="inlineStr">
        <is>
          <t>---</t>
        </is>
      </c>
      <c r="AV394" t="inlineStr">
        <is>
          <t>---</t>
        </is>
      </c>
      <c r="AW394" t="inlineStr">
        <is>
          <t>---</t>
        </is>
      </c>
      <c r="AX394" t="inlineStr">
        <is>
          <t>---</t>
        </is>
      </c>
      <c r="AY394" t="inlineStr">
        <is>
          <t>---</t>
        </is>
      </c>
      <c r="AZ394" t="inlineStr">
        <is>
          <t>---</t>
        </is>
      </c>
      <c r="BA394" t="inlineStr">
        <is>
          <t>9cfdf7db54419d22491b2c964b5162b3</t>
        </is>
      </c>
      <c r="BB394" t="inlineStr">
        <is>
          <t>http://openrosa.org/formdesigner/0B48E039-1E80-49A7-AC24-732B6E788E39</t>
        </is>
      </c>
      <c r="BC394" t="inlineStr">
        <is>
          <t>Ration et autres visites</t>
        </is>
      </c>
      <c r="BD394" t="inlineStr">
        <is>
          <t>CommCare Android, version "2.54.1"(467561). App v15929. CommCare Version 2.54.1. Build 467561, built on: 2024-10-25</t>
        </is>
      </c>
      <c r="BE394" t="inlineStr">
        <is>
          <t>commcare_76b456dd-7d90-498a-a785-92f136625a61</t>
        </is>
      </c>
      <c r="BF394" t="inlineStr">
        <is>
          <t>19.7265276 -72.2201566 -6.95 9.24</t>
        </is>
      </c>
      <c r="BG394" t="inlineStr">
        <is>
          <t>f13d8149fc6d39ebe86af18272310ff9</t>
        </is>
      </c>
      <c r="BH394" t="inlineStr">
        <is>
          <t>30258f4a77704b55a9a2714350441cbb</t>
        </is>
      </c>
      <c r="BI394" t="inlineStr">
        <is>
          <t>15246</t>
        </is>
      </c>
      <c r="BJ394" t="inlineStr">
        <is>
          <t>XFormInstance</t>
        </is>
      </c>
      <c r="BK394" t="inlineStr">
        <is>
          <t>a7d43d44da0411efbda885606e6ffa00</t>
        </is>
      </c>
      <c r="BL394" t="b">
        <v>0</v>
      </c>
      <c r="BM394" t="inlineStr">
        <is>
          <t>---</t>
        </is>
      </c>
      <c r="BN394" t="inlineStr">
        <is>
          <t>200.113.215.106</t>
        </is>
      </c>
      <c r="BO394" t="inlineStr">
        <is>
          <t>Adrien Monfort</t>
        </is>
      </c>
    </row>
    <row r="395">
      <c r="A395" t="inlineStr">
        <is>
          <t>393</t>
        </is>
      </c>
      <c r="B395" t="inlineStr">
        <is>
          <t>1f947e24-d194-4aa4-b7d1-5f32bd126ce5</t>
        </is>
      </c>
      <c r="C395" t="inlineStr">
        <is>
          <t>2025-01-28</t>
        </is>
      </c>
      <c r="D395" t="inlineStr">
        <is>
          <t>10</t>
        </is>
      </c>
      <c r="E395" t="inlineStr">
        <is>
          <t>---</t>
        </is>
      </c>
      <c r="F395" t="inlineStr">
        <is>
          <t>1</t>
        </is>
      </c>
      <c r="G395" t="inlineStr">
        <is>
          <t>---</t>
        </is>
      </c>
      <c r="H395" t="inlineStr">
        <is>
          <t>1</t>
        </is>
      </c>
      <c r="I395" t="inlineStr">
        <is>
          <t>1</t>
        </is>
      </c>
      <c r="J395" t="inlineStr">
        <is>
          <t>2</t>
        </is>
      </c>
      <c r="K395" t="inlineStr">
        <is>
          <t>---</t>
        </is>
      </c>
      <c r="L395" t="inlineStr">
        <is>
          <t>---</t>
        </is>
      </c>
      <c r="M395" t="inlineStr">
        <is>
          <t>---</t>
        </is>
      </c>
      <c r="N395" t="inlineStr">
        <is>
          <t>---</t>
        </is>
      </c>
      <c r="O395" t="inlineStr">
        <is>
          <t>---</t>
        </is>
      </c>
      <c r="P395" t="inlineStr">
        <is>
          <t>---</t>
        </is>
      </c>
      <c r="Q395" t="inlineStr">
        <is>
          <t>---</t>
        </is>
      </c>
      <c r="R395" t="inlineStr"/>
      <c r="S395" t="inlineStr">
        <is>
          <t>26.0</t>
        </is>
      </c>
      <c r="T395" t="inlineStr">
        <is>
          <t>132.0</t>
        </is>
      </c>
      <c r="U395" t="inlineStr"/>
      <c r="V395" t="inlineStr"/>
      <c r="W395" t="inlineStr"/>
      <c r="X395" t="inlineStr">
        <is>
          <t>PDP/CSAF/ST00171</t>
        </is>
      </c>
      <c r="Y395" t="inlineStr">
        <is>
          <t>PDP/CSAF/ST00171</t>
        </is>
      </c>
      <c r="Z395" t="inlineStr">
        <is>
          <t>2025-01-28 10:54:23</t>
        </is>
      </c>
      <c r="AA395" t="inlineStr">
        <is>
          <t>2025-01-28 10:53:50</t>
        </is>
      </c>
      <c r="AB395" t="inlineStr">
        <is>
          <t>5lally</t>
        </is>
      </c>
      <c r="AC395" t="inlineStr">
        <is>
          <t>2025-01-28 14:31:46</t>
        </is>
      </c>
      <c r="AD395" s="1" t="inlineStr">
        <is>
          <t>https://www.commcarehq.org/a/caris-test/reports/form_data/1f947e24-d194-4aa4-b7d1-5f32bd126ce5/</t>
        </is>
      </c>
      <c r="AE395" t="inlineStr">
        <is>
          <t>---</t>
        </is>
      </c>
      <c r="AF395" t="inlineStr">
        <is>
          <t>3c5a623af057e23a32ae4000_44011</t>
        </is>
      </c>
      <c r="AG395" t="inlineStr">
        <is>
          <t>---</t>
        </is>
      </c>
      <c r="AH395" t="inlineStr">
        <is>
          <t>2025-01-28 10:54:23</t>
        </is>
      </c>
      <c r="AI395" t="inlineStr">
        <is>
          <t>1a48299a1e8c4513b37f86ba0458bf1d</t>
        </is>
      </c>
      <c r="AJ395" t="inlineStr">
        <is>
          <t>2025-01-28</t>
        </is>
      </c>
      <c r="AK395" t="inlineStr">
        <is>
          <t>10</t>
        </is>
      </c>
      <c r="AL395" t="inlineStr">
        <is>
          <t>---</t>
        </is>
      </c>
      <c r="AM395" t="inlineStr">
        <is>
          <t>1</t>
        </is>
      </c>
      <c r="AN395" t="inlineStr">
        <is>
          <t>---</t>
        </is>
      </c>
      <c r="AO395" t="inlineStr">
        <is>
          <t>1</t>
        </is>
      </c>
      <c r="AP395" t="inlineStr">
        <is>
          <t>1</t>
        </is>
      </c>
      <c r="AQ395" t="inlineStr"/>
      <c r="AR395" t="inlineStr">
        <is>
          <t>26</t>
        </is>
      </c>
      <c r="AS395" t="inlineStr">
        <is>
          <t>132</t>
        </is>
      </c>
      <c r="AT395" t="inlineStr"/>
      <c r="AU395" t="inlineStr">
        <is>
          <t>---</t>
        </is>
      </c>
      <c r="AV395" t="inlineStr">
        <is>
          <t>---</t>
        </is>
      </c>
      <c r="AW395" t="inlineStr">
        <is>
          <t>---</t>
        </is>
      </c>
      <c r="AX395" t="inlineStr">
        <is>
          <t>---</t>
        </is>
      </c>
      <c r="AY395" t="inlineStr">
        <is>
          <t>---</t>
        </is>
      </c>
      <c r="AZ395" t="inlineStr">
        <is>
          <t>---</t>
        </is>
      </c>
      <c r="BA395" t="inlineStr">
        <is>
          <t>1a48299a1e8c4513b37f86ba0458bf1d</t>
        </is>
      </c>
      <c r="BB395" t="inlineStr">
        <is>
          <t>http://openrosa.org/formdesigner/0B48E039-1E80-49A7-AC24-732B6E788E39</t>
        </is>
      </c>
      <c r="BC395" t="inlineStr">
        <is>
          <t>Ration et autres visites</t>
        </is>
      </c>
      <c r="BD395" t="inlineStr">
        <is>
          <t>CommCare Android, version "2.56"(468027). App v15929. CommCare Version 2.56.0. Build 468027, built on: 2025-01-18</t>
        </is>
      </c>
      <c r="BE395" t="inlineStr">
        <is>
          <t>commcare_a3391c69-c101-4fc9-9ecf-f9be9e98e738</t>
        </is>
      </c>
      <c r="BF395" t="inlineStr">
        <is>
          <t>19.9460396 -72.7782413 0.0 1799.99</t>
        </is>
      </c>
      <c r="BG395" t="inlineStr">
        <is>
          <t>f13d8149fc6d39ebe86af18272310ff9</t>
        </is>
      </c>
      <c r="BH395" t="inlineStr">
        <is>
          <t>30258f4a77704b55a9a2714350441cbb</t>
        </is>
      </c>
      <c r="BI395" t="inlineStr">
        <is>
          <t>15246</t>
        </is>
      </c>
      <c r="BJ395" t="inlineStr">
        <is>
          <t>XFormInstance</t>
        </is>
      </c>
      <c r="BK395" t="inlineStr">
        <is>
          <t>9c8ad15adcbb11efbdcb85606e6ffa00</t>
        </is>
      </c>
      <c r="BL395" t="b">
        <v>0</v>
      </c>
      <c r="BM395" t="inlineStr">
        <is>
          <t>---</t>
        </is>
      </c>
      <c r="BN395" t="inlineStr">
        <is>
          <t>190.115.190.45</t>
        </is>
      </c>
      <c r="BO395" t="inlineStr">
        <is>
          <t>Luckson Blanc</t>
        </is>
      </c>
    </row>
    <row r="396">
      <c r="A396" t="inlineStr">
        <is>
          <t>394</t>
        </is>
      </c>
      <c r="B396" t="inlineStr">
        <is>
          <t>35ec58ea-39b2-4f32-a827-a246b73d4c17</t>
        </is>
      </c>
      <c r="C396" t="inlineStr">
        <is>
          <t>2025-01-28</t>
        </is>
      </c>
      <c r="D396" t="inlineStr">
        <is>
          <t>10</t>
        </is>
      </c>
      <c r="E396" t="inlineStr">
        <is>
          <t>---</t>
        </is>
      </c>
      <c r="F396" t="inlineStr">
        <is>
          <t>1</t>
        </is>
      </c>
      <c r="G396" t="inlineStr">
        <is>
          <t>---</t>
        </is>
      </c>
      <c r="H396" t="inlineStr">
        <is>
          <t>1</t>
        </is>
      </c>
      <c r="I396" t="inlineStr">
        <is>
          <t>1</t>
        </is>
      </c>
      <c r="J396" t="inlineStr">
        <is>
          <t>2</t>
        </is>
      </c>
      <c r="K396" t="inlineStr">
        <is>
          <t>---</t>
        </is>
      </c>
      <c r="L396" t="inlineStr">
        <is>
          <t>---</t>
        </is>
      </c>
      <c r="M396" t="inlineStr">
        <is>
          <t>---</t>
        </is>
      </c>
      <c r="N396" t="inlineStr">
        <is>
          <t>---</t>
        </is>
      </c>
      <c r="O396" t="inlineStr">
        <is>
          <t>---</t>
        </is>
      </c>
      <c r="P396" t="inlineStr">
        <is>
          <t>---</t>
        </is>
      </c>
      <c r="Q396" t="inlineStr">
        <is>
          <t>---</t>
        </is>
      </c>
      <c r="R396" t="inlineStr"/>
      <c r="S396" t="inlineStr">
        <is>
          <t>18.5</t>
        </is>
      </c>
      <c r="T396" t="inlineStr">
        <is>
          <t>106.0</t>
        </is>
      </c>
      <c r="U396" t="inlineStr"/>
      <c r="V396" t="inlineStr"/>
      <c r="W396" t="inlineStr"/>
      <c r="X396" t="inlineStr">
        <is>
          <t>PDP/CMEB/ST05430</t>
        </is>
      </c>
      <c r="Y396" t="inlineStr">
        <is>
          <t>PDP/CMEB/ST05430</t>
        </is>
      </c>
      <c r="Z396" t="inlineStr">
        <is>
          <t>2025-01-28 10:56:34</t>
        </is>
      </c>
      <c r="AA396" t="inlineStr">
        <is>
          <t>2025-01-28 10:56:05</t>
        </is>
      </c>
      <c r="AB396" t="inlineStr">
        <is>
          <t>5lally</t>
        </is>
      </c>
      <c r="AC396" t="inlineStr">
        <is>
          <t>2025-01-28 14:31:48</t>
        </is>
      </c>
      <c r="AD396" s="1" t="inlineStr">
        <is>
          <t>https://www.commcarehq.org/a/caris-test/reports/form_data/35ec58ea-39b2-4f32-a827-a246b73d4c17/</t>
        </is>
      </c>
      <c r="AE396" t="inlineStr">
        <is>
          <t>---</t>
        </is>
      </c>
      <c r="AF396" t="inlineStr">
        <is>
          <t>3c5a623af057e23a32ae4000_178228</t>
        </is>
      </c>
      <c r="AG396" t="inlineStr">
        <is>
          <t>---</t>
        </is>
      </c>
      <c r="AH396" t="inlineStr">
        <is>
          <t>2025-01-28 10:56:34</t>
        </is>
      </c>
      <c r="AI396" t="inlineStr">
        <is>
          <t>1a48299a1e8c4513b37f86ba0458bf1d</t>
        </is>
      </c>
      <c r="AJ396" t="inlineStr">
        <is>
          <t>2025-01-28</t>
        </is>
      </c>
      <c r="AK396" t="inlineStr">
        <is>
          <t>10</t>
        </is>
      </c>
      <c r="AL396" t="inlineStr">
        <is>
          <t>---</t>
        </is>
      </c>
      <c r="AM396" t="inlineStr">
        <is>
          <t>1</t>
        </is>
      </c>
      <c r="AN396" t="inlineStr">
        <is>
          <t>---</t>
        </is>
      </c>
      <c r="AO396" t="inlineStr">
        <is>
          <t>1</t>
        </is>
      </c>
      <c r="AP396" t="inlineStr">
        <is>
          <t>1</t>
        </is>
      </c>
      <c r="AQ396" t="inlineStr"/>
      <c r="AR396" t="inlineStr">
        <is>
          <t>18.5</t>
        </is>
      </c>
      <c r="AS396" t="inlineStr">
        <is>
          <t>106</t>
        </is>
      </c>
      <c r="AT396" t="inlineStr"/>
      <c r="AU396" t="inlineStr">
        <is>
          <t>---</t>
        </is>
      </c>
      <c r="AV396" t="inlineStr">
        <is>
          <t>---</t>
        </is>
      </c>
      <c r="AW396" t="inlineStr">
        <is>
          <t>---</t>
        </is>
      </c>
      <c r="AX396" t="inlineStr">
        <is>
          <t>---</t>
        </is>
      </c>
      <c r="AY396" t="inlineStr">
        <is>
          <t>---</t>
        </is>
      </c>
      <c r="AZ396" t="inlineStr">
        <is>
          <t>---</t>
        </is>
      </c>
      <c r="BA396" t="inlineStr">
        <is>
          <t>1a48299a1e8c4513b37f86ba0458bf1d</t>
        </is>
      </c>
      <c r="BB396" t="inlineStr">
        <is>
          <t>http://openrosa.org/formdesigner/0B48E039-1E80-49A7-AC24-732B6E788E39</t>
        </is>
      </c>
      <c r="BC396" t="inlineStr">
        <is>
          <t>Ration et autres visites</t>
        </is>
      </c>
      <c r="BD396" t="inlineStr">
        <is>
          <t>CommCare Android, version "2.56"(468027). App v15929. CommCare Version 2.56.0. Build 468027, built on: 2025-01-18</t>
        </is>
      </c>
      <c r="BE396" t="inlineStr">
        <is>
          <t>commcare_a3391c69-c101-4fc9-9ecf-f9be9e98e738</t>
        </is>
      </c>
      <c r="BF396" t="inlineStr">
        <is>
          <t>19.9460396 -72.7782413 0.0 1799.99</t>
        </is>
      </c>
      <c r="BG396" t="inlineStr">
        <is>
          <t>f13d8149fc6d39ebe86af18272310ff9</t>
        </is>
      </c>
      <c r="BH396" t="inlineStr">
        <is>
          <t>30258f4a77704b55a9a2714350441cbb</t>
        </is>
      </c>
      <c r="BI396" t="inlineStr">
        <is>
          <t>15246</t>
        </is>
      </c>
      <c r="BJ396" t="inlineStr">
        <is>
          <t>XFormInstance</t>
        </is>
      </c>
      <c r="BK396" t="inlineStr">
        <is>
          <t>9c8ad15adcbb11efbdcb85606e6ffa00</t>
        </is>
      </c>
      <c r="BL396" t="b">
        <v>0</v>
      </c>
      <c r="BM396" t="inlineStr">
        <is>
          <t>---</t>
        </is>
      </c>
      <c r="BN396" t="inlineStr">
        <is>
          <t>190.115.190.45</t>
        </is>
      </c>
      <c r="BO396" t="inlineStr">
        <is>
          <t xml:space="preserve">Saïna Adelphin </t>
        </is>
      </c>
    </row>
    <row r="397">
      <c r="A397" t="inlineStr">
        <is>
          <t>395</t>
        </is>
      </c>
      <c r="B397" t="inlineStr">
        <is>
          <t>41b8cdf5-2cfb-4b2b-81c5-3a8856222a8e</t>
        </is>
      </c>
      <c r="C397" t="inlineStr">
        <is>
          <t>2025-01-28</t>
        </is>
      </c>
      <c r="D397" t="inlineStr">
        <is>
          <t>8 10 11</t>
        </is>
      </c>
      <c r="E397" t="inlineStr">
        <is>
          <t>---</t>
        </is>
      </c>
      <c r="F397" t="inlineStr">
        <is>
          <t>0</t>
        </is>
      </c>
      <c r="G397" t="inlineStr">
        <is>
          <t>---</t>
        </is>
      </c>
      <c r="H397" t="inlineStr">
        <is>
          <t>1</t>
        </is>
      </c>
      <c r="I397" t="inlineStr">
        <is>
          <t>1</t>
        </is>
      </c>
      <c r="J397" t="inlineStr">
        <is>
          <t>2</t>
        </is>
      </c>
      <c r="K397" t="inlineStr">
        <is>
          <t>---</t>
        </is>
      </c>
      <c r="L397" t="inlineStr">
        <is>
          <t>---</t>
        </is>
      </c>
      <c r="M397" t="inlineStr">
        <is>
          <t>---</t>
        </is>
      </c>
      <c r="N397" t="inlineStr">
        <is>
          <t>---</t>
        </is>
      </c>
      <c r="O397" t="inlineStr">
        <is>
          <t>---</t>
        </is>
      </c>
      <c r="P397" t="inlineStr">
        <is>
          <t>---</t>
        </is>
      </c>
      <c r="Q397" t="inlineStr">
        <is>
          <t>---</t>
        </is>
      </c>
      <c r="R397" t="inlineStr">
        <is>
          <t>10.0</t>
        </is>
      </c>
      <c r="S397" t="inlineStr">
        <is>
          <t>9.0</t>
        </is>
      </c>
      <c r="T397" t="inlineStr">
        <is>
          <t>82.0</t>
        </is>
      </c>
      <c r="U397">
        <f>HYPERLINK("https://www.commcarehq.org/a/caris-test/api/form_attachment/v1/41b8cdf5-2cfb-4b2b-81c5-3a8856222a8e/1738061861819.jpg")</f>
        <v/>
      </c>
      <c r="V397" t="inlineStr"/>
      <c r="W397" t="inlineStr"/>
      <c r="X397" t="inlineStr">
        <is>
          <t>PDP/CMEB/ST05396</t>
        </is>
      </c>
      <c r="Y397" t="inlineStr">
        <is>
          <t>PDP/CMEB/ST05396</t>
        </is>
      </c>
      <c r="Z397" t="inlineStr">
        <is>
          <t>2025-01-28 10:57:44</t>
        </is>
      </c>
      <c r="AA397" t="inlineStr">
        <is>
          <t>2025-01-28 10:56:59</t>
        </is>
      </c>
      <c r="AB397" t="inlineStr">
        <is>
          <t>5lally</t>
        </is>
      </c>
      <c r="AC397" t="inlineStr">
        <is>
          <t>2025-01-28 14:31:49</t>
        </is>
      </c>
      <c r="AD397" s="1" t="inlineStr">
        <is>
          <t>https://www.commcarehq.org/a/caris-test/reports/form_data/41b8cdf5-2cfb-4b2b-81c5-3a8856222a8e/</t>
        </is>
      </c>
      <c r="AE397" t="inlineStr">
        <is>
          <t>---</t>
        </is>
      </c>
      <c r="AF397" t="inlineStr">
        <is>
          <t>3c5a623af057e23a32ae4000_177198</t>
        </is>
      </c>
      <c r="AG397" t="inlineStr">
        <is>
          <t>---</t>
        </is>
      </c>
      <c r="AH397" t="inlineStr">
        <is>
          <t>2025-01-28 10:57:44</t>
        </is>
      </c>
      <c r="AI397" t="inlineStr">
        <is>
          <t>1a48299a1e8c4513b37f86ba0458bf1d</t>
        </is>
      </c>
      <c r="AJ397" t="inlineStr">
        <is>
          <t>2025-01-28</t>
        </is>
      </c>
      <c r="AK397" t="inlineStr">
        <is>
          <t>8 10 11</t>
        </is>
      </c>
      <c r="AL397" t="inlineStr">
        <is>
          <t>---</t>
        </is>
      </c>
      <c r="AM397" t="inlineStr">
        <is>
          <t>0</t>
        </is>
      </c>
      <c r="AN397" t="inlineStr">
        <is>
          <t>---</t>
        </is>
      </c>
      <c r="AO397" t="inlineStr">
        <is>
          <t>1</t>
        </is>
      </c>
      <c r="AP397" t="inlineStr">
        <is>
          <t>1</t>
        </is>
      </c>
      <c r="AQ397" t="inlineStr">
        <is>
          <t>10</t>
        </is>
      </c>
      <c r="AR397" t="inlineStr">
        <is>
          <t>9</t>
        </is>
      </c>
      <c r="AS397" t="inlineStr">
        <is>
          <t>82</t>
        </is>
      </c>
      <c r="AT397" t="inlineStr"/>
      <c r="AU397" t="inlineStr">
        <is>
          <t>---</t>
        </is>
      </c>
      <c r="AV397" t="inlineStr">
        <is>
          <t>---</t>
        </is>
      </c>
      <c r="AW397" t="inlineStr">
        <is>
          <t>---</t>
        </is>
      </c>
      <c r="AX397" t="inlineStr">
        <is>
          <t>---</t>
        </is>
      </c>
      <c r="AY397" t="inlineStr">
        <is>
          <t>---</t>
        </is>
      </c>
      <c r="AZ397" t="inlineStr">
        <is>
          <t>---</t>
        </is>
      </c>
      <c r="BA397" t="inlineStr">
        <is>
          <t>1a48299a1e8c4513b37f86ba0458bf1d</t>
        </is>
      </c>
      <c r="BB397" t="inlineStr">
        <is>
          <t>http://openrosa.org/formdesigner/0B48E039-1E80-49A7-AC24-732B6E788E39</t>
        </is>
      </c>
      <c r="BC397" t="inlineStr">
        <is>
          <t>Ration et autres visites</t>
        </is>
      </c>
      <c r="BD397" t="inlineStr">
        <is>
          <t>CommCare Android, version "2.56"(468027). App v15929. CommCare Version 2.56.0. Build 468027, built on: 2025-01-18</t>
        </is>
      </c>
      <c r="BE397" t="inlineStr">
        <is>
          <t>commcare_a3391c69-c101-4fc9-9ecf-f9be9e98e738</t>
        </is>
      </c>
      <c r="BF397" t="inlineStr">
        <is>
          <t>19.9460396 -72.7782413 0.0 1799.99</t>
        </is>
      </c>
      <c r="BG397" t="inlineStr">
        <is>
          <t>f13d8149fc6d39ebe86af18272310ff9</t>
        </is>
      </c>
      <c r="BH397" t="inlineStr">
        <is>
          <t>30258f4a77704b55a9a2714350441cbb</t>
        </is>
      </c>
      <c r="BI397" t="inlineStr">
        <is>
          <t>15246</t>
        </is>
      </c>
      <c r="BJ397" t="inlineStr">
        <is>
          <t>XFormInstance</t>
        </is>
      </c>
      <c r="BK397" t="inlineStr">
        <is>
          <t>9c8ad15adcbb11efbdcb85606e6ffa00</t>
        </is>
      </c>
      <c r="BL397" t="b">
        <v>0</v>
      </c>
      <c r="BM397" t="inlineStr">
        <is>
          <t>---</t>
        </is>
      </c>
      <c r="BN397" t="inlineStr">
        <is>
          <t>190.115.190.45</t>
        </is>
      </c>
      <c r="BO397" t="inlineStr">
        <is>
          <t xml:space="preserve">Abed Negaud Charles </t>
        </is>
      </c>
    </row>
    <row r="398">
      <c r="A398" t="inlineStr">
        <is>
          <t>396</t>
        </is>
      </c>
      <c r="B398" t="inlineStr">
        <is>
          <t>df536712-5f74-4a0d-acef-be26c82e1868</t>
        </is>
      </c>
      <c r="C398" t="inlineStr">
        <is>
          <t>2025-01-28</t>
        </is>
      </c>
      <c r="D398" t="inlineStr">
        <is>
          <t>10</t>
        </is>
      </c>
      <c r="E398" t="inlineStr">
        <is>
          <t>---</t>
        </is>
      </c>
      <c r="F398" t="inlineStr">
        <is>
          <t>1</t>
        </is>
      </c>
      <c r="G398" t="inlineStr">
        <is>
          <t>---</t>
        </is>
      </c>
      <c r="H398" t="inlineStr">
        <is>
          <t>1</t>
        </is>
      </c>
      <c r="I398" t="inlineStr">
        <is>
          <t>1</t>
        </is>
      </c>
      <c r="J398" t="inlineStr">
        <is>
          <t>2</t>
        </is>
      </c>
      <c r="K398" t="inlineStr">
        <is>
          <t>---</t>
        </is>
      </c>
      <c r="L398" t="inlineStr">
        <is>
          <t>---</t>
        </is>
      </c>
      <c r="M398" t="inlineStr">
        <is>
          <t>---</t>
        </is>
      </c>
      <c r="N398" t="inlineStr">
        <is>
          <t>---</t>
        </is>
      </c>
      <c r="O398" t="inlineStr">
        <is>
          <t>---</t>
        </is>
      </c>
      <c r="P398" t="inlineStr">
        <is>
          <t>---</t>
        </is>
      </c>
      <c r="Q398" t="inlineStr">
        <is>
          <t>---</t>
        </is>
      </c>
      <c r="R398" t="inlineStr"/>
      <c r="S398" t="inlineStr">
        <is>
          <t>33.5</t>
        </is>
      </c>
      <c r="T398" t="inlineStr">
        <is>
          <t>126.0</t>
        </is>
      </c>
      <c r="U398" t="inlineStr"/>
      <c r="V398" t="inlineStr"/>
      <c r="W398" t="inlineStr"/>
      <c r="X398" t="inlineStr">
        <is>
          <t>PDP/CMEB/ST05370</t>
        </is>
      </c>
      <c r="Y398" t="inlineStr">
        <is>
          <t>PDP/CMEB/ST05370</t>
        </is>
      </c>
      <c r="Z398" t="inlineStr">
        <is>
          <t>2025-01-28 10:58:40</t>
        </is>
      </c>
      <c r="AA398" t="inlineStr">
        <is>
          <t>2025-01-28 10:58:10</t>
        </is>
      </c>
      <c r="AB398" t="inlineStr">
        <is>
          <t>5lally</t>
        </is>
      </c>
      <c r="AC398" t="inlineStr">
        <is>
          <t>2025-01-28 14:31:49</t>
        </is>
      </c>
      <c r="AD398" s="1" t="inlineStr">
        <is>
          <t>https://www.commcarehq.org/a/caris-test/reports/form_data/df536712-5f74-4a0d-acef-be26c82e1868/</t>
        </is>
      </c>
      <c r="AE398" t="inlineStr">
        <is>
          <t>---</t>
        </is>
      </c>
      <c r="AF398" t="inlineStr">
        <is>
          <t>3c5a623af057e23a32ae4000_174712</t>
        </is>
      </c>
      <c r="AG398" t="inlineStr">
        <is>
          <t>---</t>
        </is>
      </c>
      <c r="AH398" t="inlineStr">
        <is>
          <t>2025-01-28 10:58:40</t>
        </is>
      </c>
      <c r="AI398" t="inlineStr">
        <is>
          <t>1a48299a1e8c4513b37f86ba0458bf1d</t>
        </is>
      </c>
      <c r="AJ398" t="inlineStr">
        <is>
          <t>2025-01-28</t>
        </is>
      </c>
      <c r="AK398" t="inlineStr">
        <is>
          <t>10</t>
        </is>
      </c>
      <c r="AL398" t="inlineStr">
        <is>
          <t>---</t>
        </is>
      </c>
      <c r="AM398" t="inlineStr">
        <is>
          <t>1</t>
        </is>
      </c>
      <c r="AN398" t="inlineStr">
        <is>
          <t>---</t>
        </is>
      </c>
      <c r="AO398" t="inlineStr">
        <is>
          <t>1</t>
        </is>
      </c>
      <c r="AP398" t="inlineStr">
        <is>
          <t>1</t>
        </is>
      </c>
      <c r="AQ398" t="inlineStr"/>
      <c r="AR398" t="inlineStr">
        <is>
          <t>33.5</t>
        </is>
      </c>
      <c r="AS398" t="inlineStr">
        <is>
          <t>126</t>
        </is>
      </c>
      <c r="AT398" t="inlineStr"/>
      <c r="AU398" t="inlineStr">
        <is>
          <t>---</t>
        </is>
      </c>
      <c r="AV398" t="inlineStr">
        <is>
          <t>---</t>
        </is>
      </c>
      <c r="AW398" t="inlineStr">
        <is>
          <t>---</t>
        </is>
      </c>
      <c r="AX398" t="inlineStr">
        <is>
          <t>---</t>
        </is>
      </c>
      <c r="AY398" t="inlineStr">
        <is>
          <t>---</t>
        </is>
      </c>
      <c r="AZ398" t="inlineStr">
        <is>
          <t>---</t>
        </is>
      </c>
      <c r="BA398" t="inlineStr">
        <is>
          <t>1a48299a1e8c4513b37f86ba0458bf1d</t>
        </is>
      </c>
      <c r="BB398" t="inlineStr">
        <is>
          <t>http://openrosa.org/formdesigner/0B48E039-1E80-49A7-AC24-732B6E788E39</t>
        </is>
      </c>
      <c r="BC398" t="inlineStr">
        <is>
          <t>Ration et autres visites</t>
        </is>
      </c>
      <c r="BD398" t="inlineStr">
        <is>
          <t>CommCare Android, version "2.56"(468027). App v15929. CommCare Version 2.56.0. Build 468027, built on: 2025-01-18</t>
        </is>
      </c>
      <c r="BE398" t="inlineStr">
        <is>
          <t>commcare_a3391c69-c101-4fc9-9ecf-f9be9e98e738</t>
        </is>
      </c>
      <c r="BF398" t="inlineStr">
        <is>
          <t>19.9460396 -72.7782413 0.0 1799.99</t>
        </is>
      </c>
      <c r="BG398" t="inlineStr">
        <is>
          <t>f13d8149fc6d39ebe86af18272310ff9</t>
        </is>
      </c>
      <c r="BH398" t="inlineStr">
        <is>
          <t>30258f4a77704b55a9a2714350441cbb</t>
        </is>
      </c>
      <c r="BI398" t="inlineStr">
        <is>
          <t>15246</t>
        </is>
      </c>
      <c r="BJ398" t="inlineStr">
        <is>
          <t>XFormInstance</t>
        </is>
      </c>
      <c r="BK398" t="inlineStr">
        <is>
          <t>9c8ad15adcbb11efbdcb85606e6ffa00</t>
        </is>
      </c>
      <c r="BL398" t="b">
        <v>0</v>
      </c>
      <c r="BM398" t="inlineStr">
        <is>
          <t>---</t>
        </is>
      </c>
      <c r="BN398" t="inlineStr">
        <is>
          <t>190.115.190.45</t>
        </is>
      </c>
      <c r="BO398" t="inlineStr">
        <is>
          <t>Nerlande Auguste</t>
        </is>
      </c>
    </row>
    <row r="399">
      <c r="A399" t="inlineStr">
        <is>
          <t>397</t>
        </is>
      </c>
      <c r="B399" t="inlineStr">
        <is>
          <t>1523ebbd-7110-4a12-9ba5-b02e7648e2e8</t>
        </is>
      </c>
      <c r="C399" t="inlineStr">
        <is>
          <t>2025-01-28</t>
        </is>
      </c>
      <c r="D399" t="inlineStr">
        <is>
          <t>4</t>
        </is>
      </c>
      <c r="E399" t="inlineStr">
        <is>
          <t>demotivé pour club</t>
        </is>
      </c>
      <c r="F399" t="inlineStr">
        <is>
          <t>0</t>
        </is>
      </c>
      <c r="G399" t="inlineStr">
        <is>
          <t>demotivé pour club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---</t>
        </is>
      </c>
      <c r="L399" t="inlineStr">
        <is>
          <t>---</t>
        </is>
      </c>
      <c r="M399" t="inlineStr">
        <is>
          <t>---</t>
        </is>
      </c>
      <c r="N399" t="inlineStr">
        <is>
          <t>---</t>
        </is>
      </c>
      <c r="O399" t="inlineStr">
        <is>
          <t>---</t>
        </is>
      </c>
      <c r="P399" t="inlineStr">
        <is>
          <t>---</t>
        </is>
      </c>
      <c r="Q399" t="inlineStr">
        <is>
          <t>---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SMA/CSSM/PCR00118</t>
        </is>
      </c>
      <c r="Y399" t="inlineStr">
        <is>
          <t>SMA/CSSM/PCR00118</t>
        </is>
      </c>
      <c r="Z399" t="inlineStr">
        <is>
          <t>2025-01-28 14:20:45</t>
        </is>
      </c>
      <c r="AA399" t="inlineStr">
        <is>
          <t>2025-01-28 14:18:30</t>
        </is>
      </c>
      <c r="AB399" t="inlineStr">
        <is>
          <t>6joseph</t>
        </is>
      </c>
      <c r="AC399" t="inlineStr">
        <is>
          <t>2025-01-28 16:33:23</t>
        </is>
      </c>
      <c r="AD399" s="1" t="inlineStr">
        <is>
          <t>https://www.commcarehq.org/a/caris-test/reports/form_data/1523ebbd-7110-4a12-9ba5-b02e7648e2e8/</t>
        </is>
      </c>
      <c r="AE399" t="inlineStr">
        <is>
          <t>---</t>
        </is>
      </c>
      <c r="AF399" t="inlineStr">
        <is>
          <t>3c5a623af057e23a32ae4000_40289</t>
        </is>
      </c>
      <c r="AG399" t="inlineStr">
        <is>
          <t>---</t>
        </is>
      </c>
      <c r="AH399" t="inlineStr">
        <is>
          <t>2025-01-28 14:20:45</t>
        </is>
      </c>
      <c r="AI399" t="inlineStr">
        <is>
          <t>8a7c43128a4424b0fa27ee8aba471672</t>
        </is>
      </c>
      <c r="AJ399" t="inlineStr">
        <is>
          <t>2025-01-28</t>
        </is>
      </c>
      <c r="AK399" t="inlineStr">
        <is>
          <t>4</t>
        </is>
      </c>
      <c r="AL399" t="inlineStr">
        <is>
          <t>demotivé pour club</t>
        </is>
      </c>
      <c r="AM399" t="inlineStr">
        <is>
          <t>0</t>
        </is>
      </c>
      <c r="AN399" t="inlineStr">
        <is>
          <t>demotivé pour club</t>
        </is>
      </c>
      <c r="AO399" t="inlineStr">
        <is>
          <t>1</t>
        </is>
      </c>
      <c r="AP399" t="inlineStr">
        <is>
          <t>1</t>
        </is>
      </c>
      <c r="AQ399" t="inlineStr"/>
      <c r="AR399" t="inlineStr"/>
      <c r="AS399" t="inlineStr"/>
      <c r="AT399" t="inlineStr"/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inlineStr">
        <is>
          <t>---</t>
        </is>
      </c>
      <c r="BA399" t="inlineStr">
        <is>
          <t>8a7c43128a4424b0fa27ee8aba471672</t>
        </is>
      </c>
      <c r="BB399" t="inlineStr">
        <is>
          <t>http://openrosa.org/formdesigner/0B48E039-1E80-49A7-AC24-732B6E788E39</t>
        </is>
      </c>
      <c r="BC399" t="inlineStr">
        <is>
          <t>Ration et autres visites</t>
        </is>
      </c>
      <c r="BD399" t="inlineStr">
        <is>
          <t>CommCare Android, version "2.56"(468027). App v15929. CommCare Version 2.56.0. Build 468027, built on: 2025-01-18</t>
        </is>
      </c>
      <c r="BE399" t="inlineStr">
        <is>
          <t>commcare_cebd0d31-21f4-4592-9164-16cfd6fc9bcf</t>
        </is>
      </c>
      <c r="BF399" t="inlineStr">
        <is>
          <t>19.3759296 -72.3377731 419.0 9.5</t>
        </is>
      </c>
      <c r="BG399" t="inlineStr">
        <is>
          <t>f13d8149fc6d39ebe86af18272310ff9</t>
        </is>
      </c>
      <c r="BH399" t="inlineStr">
        <is>
          <t>30258f4a77704b55a9a2714350441cbb</t>
        </is>
      </c>
      <c r="BI399" t="inlineStr">
        <is>
          <t>15246</t>
        </is>
      </c>
      <c r="BJ399" t="inlineStr">
        <is>
          <t>XFormInstance</t>
        </is>
      </c>
      <c r="BK399" t="inlineStr">
        <is>
          <t>ca4ee03cdd2311efbdd185606e6ffa00</t>
        </is>
      </c>
      <c r="BL399" t="b">
        <v>0</v>
      </c>
      <c r="BM399" t="inlineStr">
        <is>
          <t>---</t>
        </is>
      </c>
      <c r="BN399" t="inlineStr">
        <is>
          <t>200.113.253.12</t>
        </is>
      </c>
      <c r="BO399" t="inlineStr">
        <is>
          <t>Mycendjy Mondesir</t>
        </is>
      </c>
    </row>
    <row r="400">
      <c r="A400" t="inlineStr">
        <is>
          <t>398</t>
        </is>
      </c>
      <c r="B400" t="inlineStr">
        <is>
          <t>448ccb2d-58ac-4631-b9ae-18fbc0500e46</t>
        </is>
      </c>
      <c r="C400" t="inlineStr">
        <is>
          <t>2025-01-28</t>
        </is>
      </c>
      <c r="D400" t="inlineStr">
        <is>
          <t>4</t>
        </is>
      </c>
      <c r="E400" t="inlineStr">
        <is>
          <t>demotivé pour club</t>
        </is>
      </c>
      <c r="F400" t="inlineStr">
        <is>
          <t>0</t>
        </is>
      </c>
      <c r="G400" t="inlineStr">
        <is>
          <t>demotivé pour club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---</t>
        </is>
      </c>
      <c r="L400" t="inlineStr">
        <is>
          <t>---</t>
        </is>
      </c>
      <c r="M400" t="inlineStr">
        <is>
          <t>---</t>
        </is>
      </c>
      <c r="N400" t="inlineStr">
        <is>
          <t>---</t>
        </is>
      </c>
      <c r="O400" t="inlineStr">
        <is>
          <t>---</t>
        </is>
      </c>
      <c r="P400" t="inlineStr">
        <is>
          <t>---</t>
        </is>
      </c>
      <c r="Q400" t="inlineStr">
        <is>
          <t>---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SMA/CSSM/ST00224</t>
        </is>
      </c>
      <c r="Y400" t="inlineStr">
        <is>
          <t>SMA/CSSM/ST00224</t>
        </is>
      </c>
      <c r="Z400" t="inlineStr">
        <is>
          <t>2025-01-28 14:23:13</t>
        </is>
      </c>
      <c r="AA400" t="inlineStr">
        <is>
          <t>2025-01-28 14:21:55</t>
        </is>
      </c>
      <c r="AB400" t="inlineStr">
        <is>
          <t>6joseph</t>
        </is>
      </c>
      <c r="AC400" t="inlineStr">
        <is>
          <t>2025-01-28 16:33:24</t>
        </is>
      </c>
      <c r="AD400" s="1" t="inlineStr">
        <is>
          <t>https://www.commcarehq.org/a/caris-test/reports/form_data/448ccb2d-58ac-4631-b9ae-18fbc0500e46/</t>
        </is>
      </c>
      <c r="AE400" t="inlineStr">
        <is>
          <t>---</t>
        </is>
      </c>
      <c r="AF400" t="inlineStr">
        <is>
          <t>c4d9b346bc81478baa4f26a2216c05af</t>
        </is>
      </c>
      <c r="AG400" t="inlineStr">
        <is>
          <t>---</t>
        </is>
      </c>
      <c r="AH400" t="inlineStr">
        <is>
          <t>2025-01-28 14:23:13</t>
        </is>
      </c>
      <c r="AI400" t="inlineStr">
        <is>
          <t>8a7c43128a4424b0fa27ee8aba471672</t>
        </is>
      </c>
      <c r="AJ400" t="inlineStr">
        <is>
          <t>2025-01-28</t>
        </is>
      </c>
      <c r="AK400" t="inlineStr">
        <is>
          <t>4</t>
        </is>
      </c>
      <c r="AL400" t="inlineStr">
        <is>
          <t>demotivé pour club</t>
        </is>
      </c>
      <c r="AM400" t="inlineStr">
        <is>
          <t>0</t>
        </is>
      </c>
      <c r="AN400" t="inlineStr">
        <is>
          <t>demotivé pour club</t>
        </is>
      </c>
      <c r="AO400" t="inlineStr">
        <is>
          <t>1</t>
        </is>
      </c>
      <c r="AP400" t="inlineStr">
        <is>
          <t>1</t>
        </is>
      </c>
      <c r="AQ400" t="inlineStr"/>
      <c r="AR400" t="inlineStr"/>
      <c r="AS400" t="inlineStr"/>
      <c r="AT400" t="inlineStr"/>
      <c r="AU400" t="inlineStr">
        <is>
          <t>---</t>
        </is>
      </c>
      <c r="AV400" t="inlineStr">
        <is>
          <t>---</t>
        </is>
      </c>
      <c r="AW400" t="inlineStr">
        <is>
          <t>---</t>
        </is>
      </c>
      <c r="AX400" t="inlineStr">
        <is>
          <t>---</t>
        </is>
      </c>
      <c r="AY400" t="inlineStr">
        <is>
          <t>---</t>
        </is>
      </c>
      <c r="AZ400" t="inlineStr">
        <is>
          <t>---</t>
        </is>
      </c>
      <c r="BA400" t="inlineStr">
        <is>
          <t>8a7c43128a4424b0fa27ee8aba471672</t>
        </is>
      </c>
      <c r="BB400" t="inlineStr">
        <is>
          <t>http://openrosa.org/formdesigner/0B48E039-1E80-49A7-AC24-732B6E788E39</t>
        </is>
      </c>
      <c r="BC400" t="inlineStr">
        <is>
          <t>Ration et autres visites</t>
        </is>
      </c>
      <c r="BD400" t="inlineStr">
        <is>
          <t>CommCare Android, version "2.56"(468027). App v15929. CommCare Version 2.56.0. Build 468027, built on: 2025-01-18</t>
        </is>
      </c>
      <c r="BE400" t="inlineStr">
        <is>
          <t>commcare_cebd0d31-21f4-4592-9164-16cfd6fc9bcf</t>
        </is>
      </c>
      <c r="BF400" t="inlineStr">
        <is>
          <t>19.3768835 -72.3385445 406.0 9.0</t>
        </is>
      </c>
      <c r="BG400" t="inlineStr">
        <is>
          <t>f13d8149fc6d39ebe86af18272310ff9</t>
        </is>
      </c>
      <c r="BH400" t="inlineStr">
        <is>
          <t>30258f4a77704b55a9a2714350441cbb</t>
        </is>
      </c>
      <c r="BI400" t="inlineStr">
        <is>
          <t>15246</t>
        </is>
      </c>
      <c r="BJ400" t="inlineStr">
        <is>
          <t>XFormInstance</t>
        </is>
      </c>
      <c r="BK400" t="inlineStr">
        <is>
          <t>ca4ee03cdd2311efbdd185606e6ffa00</t>
        </is>
      </c>
      <c r="BL400" t="b">
        <v>0</v>
      </c>
      <c r="BM400" t="inlineStr">
        <is>
          <t>---</t>
        </is>
      </c>
      <c r="BN400" t="inlineStr">
        <is>
          <t>200.113.253.12</t>
        </is>
      </c>
      <c r="BO400" t="inlineStr">
        <is>
          <t xml:space="preserve"> Altalina Zephirin</t>
        </is>
      </c>
    </row>
    <row r="401">
      <c r="A401" t="inlineStr">
        <is>
          <t>399</t>
        </is>
      </c>
      <c r="B401" t="inlineStr">
        <is>
          <t>a3b46b03-b8e9-4964-9dde-d351818b5463</t>
        </is>
      </c>
      <c r="C401" t="inlineStr">
        <is>
          <t>2025-01-28</t>
        </is>
      </c>
      <c r="D401" t="inlineStr">
        <is>
          <t>4</t>
        </is>
      </c>
      <c r="E401" t="inlineStr">
        <is>
          <t>demotivé pour club</t>
        </is>
      </c>
      <c r="F401" t="inlineStr">
        <is>
          <t>0</t>
        </is>
      </c>
      <c r="G401" t="inlineStr">
        <is>
          <t>demotive pour club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---</t>
        </is>
      </c>
      <c r="L401" t="inlineStr">
        <is>
          <t>---</t>
        </is>
      </c>
      <c r="M401" t="inlineStr">
        <is>
          <t>---</t>
        </is>
      </c>
      <c r="N401" t="inlineStr">
        <is>
          <t>---</t>
        </is>
      </c>
      <c r="O401" t="inlineStr">
        <is>
          <t>---</t>
        </is>
      </c>
      <c r="P401" t="inlineStr">
        <is>
          <t>---</t>
        </is>
      </c>
      <c r="Q401" t="inlineStr">
        <is>
          <t>---</t>
        </is>
      </c>
      <c r="R401" t="inlineStr"/>
      <c r="S401" t="inlineStr"/>
      <c r="T401" t="inlineStr"/>
      <c r="U401" t="inlineStr"/>
      <c r="V401" t="inlineStr"/>
      <c r="W401" t="inlineStr"/>
      <c r="X401" t="inlineStr">
        <is>
          <t>SMA/CSSM/PCR00100</t>
        </is>
      </c>
      <c r="Y401" t="inlineStr">
        <is>
          <t>SMA/CSSM/PCR00100</t>
        </is>
      </c>
      <c r="Z401" t="inlineStr">
        <is>
          <t>2025-01-28 14:26:24</t>
        </is>
      </c>
      <c r="AA401" t="inlineStr">
        <is>
          <t>2025-01-28 14:23:52</t>
        </is>
      </c>
      <c r="AB401" t="inlineStr">
        <is>
          <t>6joseph</t>
        </is>
      </c>
      <c r="AC401" t="inlineStr">
        <is>
          <t>2025-01-28 16:33:25</t>
        </is>
      </c>
      <c r="AD401" s="1" t="inlineStr">
        <is>
          <t>https://www.commcarehq.org/a/caris-test/reports/form_data/a3b46b03-b8e9-4964-9dde-d351818b5463/</t>
        </is>
      </c>
      <c r="AE401" t="inlineStr">
        <is>
          <t>---</t>
        </is>
      </c>
      <c r="AF401" t="inlineStr">
        <is>
          <t>3c5a623af057e23a32ae4000_35864</t>
        </is>
      </c>
      <c r="AG401" t="inlineStr">
        <is>
          <t>---</t>
        </is>
      </c>
      <c r="AH401" t="inlineStr">
        <is>
          <t>2025-01-28 14:26:24</t>
        </is>
      </c>
      <c r="AI401" t="inlineStr">
        <is>
          <t>8a7c43128a4424b0fa27ee8aba471672</t>
        </is>
      </c>
      <c r="AJ401" t="inlineStr">
        <is>
          <t>2025-01-28</t>
        </is>
      </c>
      <c r="AK401" t="inlineStr">
        <is>
          <t>4</t>
        </is>
      </c>
      <c r="AL401" t="inlineStr">
        <is>
          <t>demotivé pour club</t>
        </is>
      </c>
      <c r="AM401" t="inlineStr">
        <is>
          <t>0</t>
        </is>
      </c>
      <c r="AN401" t="inlineStr">
        <is>
          <t>demotive pour club</t>
        </is>
      </c>
      <c r="AO401" t="inlineStr">
        <is>
          <t>1</t>
        </is>
      </c>
      <c r="AP401" t="inlineStr">
        <is>
          <t>1</t>
        </is>
      </c>
      <c r="AQ401" t="inlineStr"/>
      <c r="AR401" t="inlineStr"/>
      <c r="AS401" t="inlineStr"/>
      <c r="AT401" t="inlineStr"/>
      <c r="AU401" t="inlineStr">
        <is>
          <t>---</t>
        </is>
      </c>
      <c r="AV401" t="inlineStr">
        <is>
          <t>---</t>
        </is>
      </c>
      <c r="AW401" t="inlineStr">
        <is>
          <t>---</t>
        </is>
      </c>
      <c r="AX401" t="inlineStr">
        <is>
          <t>---</t>
        </is>
      </c>
      <c r="AY401" t="inlineStr">
        <is>
          <t>---</t>
        </is>
      </c>
      <c r="AZ401" t="inlineStr">
        <is>
          <t>---</t>
        </is>
      </c>
      <c r="BA401" t="inlineStr">
        <is>
          <t>8a7c43128a4424b0fa27ee8aba471672</t>
        </is>
      </c>
      <c r="BB401" t="inlineStr">
        <is>
          <t>http://openrosa.org/formdesigner/0B48E039-1E80-49A7-AC24-732B6E788E39</t>
        </is>
      </c>
      <c r="BC401" t="inlineStr">
        <is>
          <t>Ration et autres visites</t>
        </is>
      </c>
      <c r="BD401" t="inlineStr">
        <is>
          <t>CommCare Android, version "2.56"(468027). App v15929. CommCare Version 2.56.0. Build 468027, built on: 2025-01-18</t>
        </is>
      </c>
      <c r="BE401" t="inlineStr">
        <is>
          <t>commcare_cebd0d31-21f4-4592-9164-16cfd6fc9bcf</t>
        </is>
      </c>
      <c r="BF401" t="inlineStr">
        <is>
          <t>19.3769375 -72.3384318 454.0 8.5</t>
        </is>
      </c>
      <c r="BG401" t="inlineStr">
        <is>
          <t>f13d8149fc6d39ebe86af18272310ff9</t>
        </is>
      </c>
      <c r="BH401" t="inlineStr">
        <is>
          <t>30258f4a77704b55a9a2714350441cbb</t>
        </is>
      </c>
      <c r="BI401" t="inlineStr">
        <is>
          <t>15246</t>
        </is>
      </c>
      <c r="BJ401" t="inlineStr">
        <is>
          <t>XFormInstance</t>
        </is>
      </c>
      <c r="BK401" t="inlineStr">
        <is>
          <t>ca4ee03cdd2311efbdd185606e6ffa00</t>
        </is>
      </c>
      <c r="BL401" t="b">
        <v>0</v>
      </c>
      <c r="BM401" t="inlineStr">
        <is>
          <t>---</t>
        </is>
      </c>
      <c r="BN401" t="inlineStr">
        <is>
          <t>200.113.253.12</t>
        </is>
      </c>
      <c r="BO401" t="inlineStr">
        <is>
          <t>Kemeldine Dorcenat</t>
        </is>
      </c>
    </row>
    <row r="402">
      <c r="A402" t="inlineStr">
        <is>
          <t>400</t>
        </is>
      </c>
      <c r="B402" t="inlineStr">
        <is>
          <t>7a97c6fd-f6c8-48c9-960e-3255b5597995</t>
        </is>
      </c>
      <c r="C402" t="inlineStr">
        <is>
          <t>2025-01-28</t>
        </is>
      </c>
      <c r="D402" t="inlineStr">
        <is>
          <t>4</t>
        </is>
      </c>
      <c r="E402" t="inlineStr">
        <is>
          <t>demotivé pour club</t>
        </is>
      </c>
      <c r="F402" t="inlineStr">
        <is>
          <t>1</t>
        </is>
      </c>
      <c r="G402" t="inlineStr">
        <is>
          <t>demotive pour club</t>
        </is>
      </c>
      <c r="H402" t="inlineStr">
        <is>
          <t>1</t>
        </is>
      </c>
      <c r="I402" t="inlineStr">
        <is>
          <t>0</t>
        </is>
      </c>
      <c r="J402" t="inlineStr">
        <is>
          <t>---</t>
        </is>
      </c>
      <c r="K402" t="inlineStr">
        <is>
          <t>---</t>
        </is>
      </c>
      <c r="L402" t="inlineStr">
        <is>
          <t>---</t>
        </is>
      </c>
      <c r="M402" t="inlineStr">
        <is>
          <t>---</t>
        </is>
      </c>
      <c r="N402" t="inlineStr">
        <is>
          <t>---</t>
        </is>
      </c>
      <c r="O402" t="inlineStr">
        <is>
          <t>---</t>
        </is>
      </c>
      <c r="P402" t="inlineStr">
        <is>
          <t>---</t>
        </is>
      </c>
      <c r="Q402" t="inlineStr">
        <is>
          <t>---</t>
        </is>
      </c>
      <c r="R402" t="inlineStr">
        <is>
          <t>---</t>
        </is>
      </c>
      <c r="S402" t="inlineStr">
        <is>
          <t>---</t>
        </is>
      </c>
      <c r="T402" t="inlineStr">
        <is>
          <t>---</t>
        </is>
      </c>
      <c r="U402" t="inlineStr">
        <is>
          <t>---</t>
        </is>
      </c>
      <c r="V402" t="inlineStr">
        <is>
          <t>---</t>
        </is>
      </c>
      <c r="W402" t="inlineStr"/>
      <c r="X402" t="inlineStr">
        <is>
          <t>SMA/CSSM/ST00871</t>
        </is>
      </c>
      <c r="Y402" t="inlineStr">
        <is>
          <t>SMA/CSSM/ST00871</t>
        </is>
      </c>
      <c r="Z402" t="inlineStr">
        <is>
          <t>2025-01-28 14:28:24</t>
        </is>
      </c>
      <c r="AA402" t="inlineStr">
        <is>
          <t>2025-01-28 14:26:50</t>
        </is>
      </c>
      <c r="AB402" t="inlineStr">
        <is>
          <t>6joseph</t>
        </is>
      </c>
      <c r="AC402" t="inlineStr">
        <is>
          <t>2025-01-28 16:33:26</t>
        </is>
      </c>
      <c r="AD402" s="1" t="inlineStr">
        <is>
          <t>https://www.commcarehq.org/a/caris-test/reports/form_data/7a97c6fd-f6c8-48c9-960e-3255b5597995/</t>
        </is>
      </c>
      <c r="AE402" t="inlineStr">
        <is>
          <t>---</t>
        </is>
      </c>
      <c r="AF402" t="inlineStr">
        <is>
          <t>3c5a623af057e23a32ae4000_53146</t>
        </is>
      </c>
      <c r="AG402" t="inlineStr">
        <is>
          <t>---</t>
        </is>
      </c>
      <c r="AH402" t="inlineStr">
        <is>
          <t>2025-01-28 14:28:24</t>
        </is>
      </c>
      <c r="AI402" t="inlineStr">
        <is>
          <t>8a7c43128a4424b0fa27ee8aba471672</t>
        </is>
      </c>
      <c r="AJ402" t="inlineStr">
        <is>
          <t>2025-01-28</t>
        </is>
      </c>
      <c r="AK402" t="inlineStr">
        <is>
          <t>4</t>
        </is>
      </c>
      <c r="AL402" t="inlineStr">
        <is>
          <t>demotivé pour club</t>
        </is>
      </c>
      <c r="AM402" t="inlineStr">
        <is>
          <t>1</t>
        </is>
      </c>
      <c r="AN402" t="inlineStr">
        <is>
          <t>demotive pour club</t>
        </is>
      </c>
      <c r="AO402" t="inlineStr">
        <is>
          <t>1</t>
        </is>
      </c>
      <c r="AP402" t="inlineStr">
        <is>
          <t>0</t>
        </is>
      </c>
      <c r="AQ402" t="inlineStr">
        <is>
          <t>---</t>
        </is>
      </c>
      <c r="AR402" t="inlineStr">
        <is>
          <t>---</t>
        </is>
      </c>
      <c r="AS402" t="inlineStr">
        <is>
          <t>---</t>
        </is>
      </c>
      <c r="AT402" t="inlineStr"/>
      <c r="AU402" t="inlineStr">
        <is>
          <t>---</t>
        </is>
      </c>
      <c r="AV402" t="inlineStr">
        <is>
          <t>---</t>
        </is>
      </c>
      <c r="AW402" t="inlineStr">
        <is>
          <t>---</t>
        </is>
      </c>
      <c r="AX402" t="inlineStr">
        <is>
          <t>---</t>
        </is>
      </c>
      <c r="AY402" t="inlineStr">
        <is>
          <t>---</t>
        </is>
      </c>
      <c r="AZ402" t="inlineStr">
        <is>
          <t>---</t>
        </is>
      </c>
      <c r="BA402" t="inlineStr">
        <is>
          <t>8a7c43128a4424b0fa27ee8aba471672</t>
        </is>
      </c>
      <c r="BB402" t="inlineStr">
        <is>
          <t>http://openrosa.org/formdesigner/0B48E039-1E80-49A7-AC24-732B6E788E39</t>
        </is>
      </c>
      <c r="BC402" t="inlineStr">
        <is>
          <t>Ration et autres visites</t>
        </is>
      </c>
      <c r="BD402" t="inlineStr">
        <is>
          <t>CommCare Android, version "2.56"(468027). App v15929. CommCare Version 2.56.0. Build 468027, built on: 2025-01-18</t>
        </is>
      </c>
      <c r="BE402" t="inlineStr">
        <is>
          <t>commcare_cebd0d31-21f4-4592-9164-16cfd6fc9bcf</t>
        </is>
      </c>
      <c r="BF402" t="inlineStr">
        <is>
          <t>19.3779266 -72.3389797 381.0 9.5</t>
        </is>
      </c>
      <c r="BG402" t="inlineStr">
        <is>
          <t>f13d8149fc6d39ebe86af18272310ff9</t>
        </is>
      </c>
      <c r="BH402" t="inlineStr">
        <is>
          <t>30258f4a77704b55a9a2714350441cbb</t>
        </is>
      </c>
      <c r="BI402" t="inlineStr">
        <is>
          <t>15246</t>
        </is>
      </c>
      <c r="BJ402" t="inlineStr">
        <is>
          <t>XFormInstance</t>
        </is>
      </c>
      <c r="BK402" t="inlineStr">
        <is>
          <t>ca4ee03cdd2311efbdd185606e6ffa00</t>
        </is>
      </c>
      <c r="BL402" t="b">
        <v>0</v>
      </c>
      <c r="BM402" t="inlineStr">
        <is>
          <t>---</t>
        </is>
      </c>
      <c r="BN402" t="inlineStr">
        <is>
          <t>200.113.253.12</t>
        </is>
      </c>
      <c r="BO402" t="inlineStr">
        <is>
          <t>Djaxelo Dorcenat</t>
        </is>
      </c>
    </row>
    <row r="403">
      <c r="A403" t="inlineStr">
        <is>
          <t>401</t>
        </is>
      </c>
      <c r="B403" t="inlineStr">
        <is>
          <t>6944106b-18e6-41f9-bf1f-882aacdf5844</t>
        </is>
      </c>
      <c r="C403" t="inlineStr">
        <is>
          <t>2025-01-28</t>
        </is>
      </c>
      <c r="D403" t="inlineStr">
        <is>
          <t>4</t>
        </is>
      </c>
      <c r="E403" t="inlineStr">
        <is>
          <t>demotivé pour club</t>
        </is>
      </c>
      <c r="F403" t="inlineStr">
        <is>
          <t>1</t>
        </is>
      </c>
      <c r="G403" t="inlineStr">
        <is>
          <t>demotivé pour club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---</t>
        </is>
      </c>
      <c r="L403" t="inlineStr">
        <is>
          <t>---</t>
        </is>
      </c>
      <c r="M403" t="inlineStr">
        <is>
          <t>---</t>
        </is>
      </c>
      <c r="N403" t="inlineStr">
        <is>
          <t>---</t>
        </is>
      </c>
      <c r="O403" t="inlineStr">
        <is>
          <t>---</t>
        </is>
      </c>
      <c r="P403" t="inlineStr">
        <is>
          <t>---</t>
        </is>
      </c>
      <c r="Q403" t="inlineStr">
        <is>
          <t>---</t>
        </is>
      </c>
      <c r="R403" t="inlineStr"/>
      <c r="S403" t="inlineStr"/>
      <c r="T403" t="inlineStr"/>
      <c r="U403" t="inlineStr"/>
      <c r="V403" t="inlineStr"/>
      <c r="W403" t="inlineStr"/>
      <c r="X403" t="inlineStr">
        <is>
          <t>SMA/CSSM/PCR00092</t>
        </is>
      </c>
      <c r="Y403" t="inlineStr">
        <is>
          <t>SMA/CSSM/PCR00092</t>
        </is>
      </c>
      <c r="Z403" t="inlineStr">
        <is>
          <t>2025-01-28 14:32:06</t>
        </is>
      </c>
      <c r="AA403" t="inlineStr">
        <is>
          <t>2025-01-28 14:29:46</t>
        </is>
      </c>
      <c r="AB403" t="inlineStr">
        <is>
          <t>6joseph</t>
        </is>
      </c>
      <c r="AC403" t="inlineStr">
        <is>
          <t>2025-01-28 16:33:27</t>
        </is>
      </c>
      <c r="AD403" s="1" t="inlineStr">
        <is>
          <t>https://www.commcarehq.org/a/caris-test/reports/form_data/6944106b-18e6-41f9-bf1f-882aacdf5844/</t>
        </is>
      </c>
      <c r="AE403" t="inlineStr">
        <is>
          <t>---</t>
        </is>
      </c>
      <c r="AF403" t="inlineStr">
        <is>
          <t>3c5a623af057e23a32ae4000_34480</t>
        </is>
      </c>
      <c r="AG403" t="inlineStr">
        <is>
          <t>---</t>
        </is>
      </c>
      <c r="AH403" t="inlineStr">
        <is>
          <t>2025-01-28 14:32:06</t>
        </is>
      </c>
      <c r="AI403" t="inlineStr">
        <is>
          <t>8a7c43128a4424b0fa27ee8aba471672</t>
        </is>
      </c>
      <c r="AJ403" t="inlineStr">
        <is>
          <t>2025-01-28</t>
        </is>
      </c>
      <c r="AK403" t="inlineStr">
        <is>
          <t>4</t>
        </is>
      </c>
      <c r="AL403" t="inlineStr">
        <is>
          <t>demotivé pour club</t>
        </is>
      </c>
      <c r="AM403" t="inlineStr">
        <is>
          <t>1</t>
        </is>
      </c>
      <c r="AN403" t="inlineStr">
        <is>
          <t>demotivé pour club</t>
        </is>
      </c>
      <c r="AO403" t="inlineStr">
        <is>
          <t>1</t>
        </is>
      </c>
      <c r="AP403" t="inlineStr">
        <is>
          <t>1</t>
        </is>
      </c>
      <c r="AQ403" t="inlineStr"/>
      <c r="AR403" t="inlineStr"/>
      <c r="AS403" t="inlineStr"/>
      <c r="AT403" t="inlineStr"/>
      <c r="AU403" t="inlineStr">
        <is>
          <t>---</t>
        </is>
      </c>
      <c r="AV403" t="inlineStr">
        <is>
          <t>---</t>
        </is>
      </c>
      <c r="AW403" t="inlineStr">
        <is>
          <t>---</t>
        </is>
      </c>
      <c r="AX403" t="inlineStr">
        <is>
          <t>---</t>
        </is>
      </c>
      <c r="AY403" t="inlineStr">
        <is>
          <t>---</t>
        </is>
      </c>
      <c r="AZ403" t="inlineStr">
        <is>
          <t>---</t>
        </is>
      </c>
      <c r="BA403" t="inlineStr">
        <is>
          <t>8a7c43128a4424b0fa27ee8aba471672</t>
        </is>
      </c>
      <c r="BB403" t="inlineStr">
        <is>
          <t>http://openrosa.org/formdesigner/0B48E039-1E80-49A7-AC24-732B6E788E39</t>
        </is>
      </c>
      <c r="BC403" t="inlineStr">
        <is>
          <t>Ration et autres visites</t>
        </is>
      </c>
      <c r="BD403" t="inlineStr">
        <is>
          <t>CommCare Android, version "2.56"(468027). App v15929. CommCare Version 2.56.0. Build 468027, built on: 2025-01-18</t>
        </is>
      </c>
      <c r="BE403" t="inlineStr">
        <is>
          <t>commcare_cebd0d31-21f4-4592-9164-16cfd6fc9bcf</t>
        </is>
      </c>
      <c r="BF403" t="inlineStr">
        <is>
          <t>19.3771142 -72.3387109 403.0 8.0</t>
        </is>
      </c>
      <c r="BG403" t="inlineStr">
        <is>
          <t>f13d8149fc6d39ebe86af18272310ff9</t>
        </is>
      </c>
      <c r="BH403" t="inlineStr">
        <is>
          <t>30258f4a77704b55a9a2714350441cbb</t>
        </is>
      </c>
      <c r="BI403" t="inlineStr">
        <is>
          <t>15246</t>
        </is>
      </c>
      <c r="BJ403" t="inlineStr">
        <is>
          <t>XFormInstance</t>
        </is>
      </c>
      <c r="BK403" t="inlineStr">
        <is>
          <t>ca4ee03cdd2311efbdd185606e6ffa00</t>
        </is>
      </c>
      <c r="BL403" t="b">
        <v>0</v>
      </c>
      <c r="BM403" t="inlineStr">
        <is>
          <t>---</t>
        </is>
      </c>
      <c r="BN403" t="inlineStr">
        <is>
          <t>200.113.253.12</t>
        </is>
      </c>
      <c r="BO403" t="inlineStr">
        <is>
          <t>Ruth Naylove Jean-Baptiste</t>
        </is>
      </c>
    </row>
    <row r="404">
      <c r="A404" t="inlineStr">
        <is>
          <t>402</t>
        </is>
      </c>
      <c r="B404" t="inlineStr">
        <is>
          <t>b21a607a-b1ac-4635-a531-ea00f0dfd514</t>
        </is>
      </c>
      <c r="C404" t="inlineStr">
        <is>
          <t>2025-01-27</t>
        </is>
      </c>
      <c r="D404" t="inlineStr">
        <is>
          <t>3 4</t>
        </is>
      </c>
      <c r="E404" t="inlineStr">
        <is>
          <t>Motivation club</t>
        </is>
      </c>
      <c r="F404" t="inlineStr">
        <is>
          <t>0</t>
        </is>
      </c>
      <c r="G404" t="inlineStr">
        <is>
          <t>---</t>
        </is>
      </c>
      <c r="H404" t="inlineStr">
        <is>
          <t>1</t>
        </is>
      </c>
      <c r="I404" t="inlineStr">
        <is>
          <t>1</t>
        </is>
      </c>
      <c r="J404" t="inlineStr"/>
      <c r="K404" t="inlineStr">
        <is>
          <t>---</t>
        </is>
      </c>
      <c r="L404" t="inlineStr">
        <is>
          <t>---</t>
        </is>
      </c>
      <c r="M404" t="inlineStr">
        <is>
          <t>---</t>
        </is>
      </c>
      <c r="N404" t="inlineStr">
        <is>
          <t>---</t>
        </is>
      </c>
      <c r="O404" t="inlineStr">
        <is>
          <t>---</t>
        </is>
      </c>
      <c r="P404" t="inlineStr">
        <is>
          <t>---</t>
        </is>
      </c>
      <c r="Q404" t="inlineStr">
        <is>
          <t>---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MOR/CMSM/ST00465</t>
        </is>
      </c>
      <c r="Y404" t="inlineStr">
        <is>
          <t>MOR/CMSM/ST00465</t>
        </is>
      </c>
      <c r="Z404" t="inlineStr">
        <is>
          <t>2025-01-27 18:06:49</t>
        </is>
      </c>
      <c r="AA404" t="inlineStr">
        <is>
          <t>2025-01-27 18:05:58</t>
        </is>
      </c>
      <c r="AB404" t="inlineStr">
        <is>
          <t>1evana</t>
        </is>
      </c>
      <c r="AC404" t="inlineStr">
        <is>
          <t>2025-01-28 16:57:31</t>
        </is>
      </c>
      <c r="AD404" s="1" t="inlineStr">
        <is>
          <t>https://www.commcarehq.org/a/caris-test/reports/form_data/b21a607a-b1ac-4635-a531-ea00f0dfd514/</t>
        </is>
      </c>
      <c r="AE404" t="inlineStr">
        <is>
          <t>---</t>
        </is>
      </c>
      <c r="AF404" t="inlineStr">
        <is>
          <t>3c5a623af057e23a32ae4000_50586</t>
        </is>
      </c>
      <c r="AG404" t="inlineStr">
        <is>
          <t>OK</t>
        </is>
      </c>
      <c r="AH404" t="inlineStr">
        <is>
          <t>2025-01-27 18:06:49</t>
        </is>
      </c>
      <c r="AI404" t="inlineStr">
        <is>
          <t>675a66fd8f8f48fd178738cd11c8c9b2</t>
        </is>
      </c>
      <c r="AJ404" t="inlineStr">
        <is>
          <t>2025-01-27</t>
        </is>
      </c>
      <c r="AK404" t="inlineStr">
        <is>
          <t>3 4</t>
        </is>
      </c>
      <c r="AL404" t="inlineStr">
        <is>
          <t>Motivation club</t>
        </is>
      </c>
      <c r="AM404" t="inlineStr">
        <is>
          <t>0</t>
        </is>
      </c>
      <c r="AN404" t="inlineStr">
        <is>
          <t>---</t>
        </is>
      </c>
      <c r="AO404" t="inlineStr">
        <is>
          <t>1</t>
        </is>
      </c>
      <c r="AP404" t="inlineStr">
        <is>
          <t>1</t>
        </is>
      </c>
      <c r="AQ404" t="inlineStr"/>
      <c r="AR404" t="inlineStr"/>
      <c r="AS404" t="inlineStr"/>
      <c r="AT404" t="inlineStr"/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inlineStr">
        <is>
          <t>---</t>
        </is>
      </c>
      <c r="BA404" t="inlineStr">
        <is>
          <t>675a66fd8f8f48fd178738cd11c8c9b2</t>
        </is>
      </c>
      <c r="BB404" t="inlineStr">
        <is>
          <t>http://openrosa.org/formdesigner/0B48E039-1E80-49A7-AC24-732B6E788E39</t>
        </is>
      </c>
      <c r="BC404" t="inlineStr">
        <is>
          <t>Ration et autres visites</t>
        </is>
      </c>
      <c r="BD404" t="inlineStr">
        <is>
          <t>CommCare Android, version "2.54.1"(467561). App v15929. CommCare Version 2.54.1. Build 467561, built on: 2024-10-25</t>
        </is>
      </c>
      <c r="BE404" t="inlineStr">
        <is>
          <t>commcare_e1fe266d-14e3-4298-9699-21b818975650</t>
        </is>
      </c>
      <c r="BF404" t="inlineStr">
        <is>
          <t>19.4053074 -71.7783189 667.34 9.74</t>
        </is>
      </c>
      <c r="BG404" t="inlineStr">
        <is>
          <t>f13d8149fc6d39ebe86af18272310ff9</t>
        </is>
      </c>
      <c r="BH404" t="inlineStr">
        <is>
          <t>30258f4a77704b55a9a2714350441cbb</t>
        </is>
      </c>
      <c r="BI404" t="inlineStr">
        <is>
          <t>15246</t>
        </is>
      </c>
      <c r="BJ404" t="inlineStr">
        <is>
          <t>XFormInstance</t>
        </is>
      </c>
      <c r="BK404" t="inlineStr">
        <is>
          <t>059aff8dd81f11efb88ff7a39a18eb0c</t>
        </is>
      </c>
      <c r="BL404" t="b">
        <v>0</v>
      </c>
      <c r="BM404" t="inlineStr">
        <is>
          <t>---</t>
        </is>
      </c>
      <c r="BN404" t="inlineStr">
        <is>
          <t>190.115.182.166</t>
        </is>
      </c>
      <c r="BO404" t="inlineStr">
        <is>
          <t>Dieudeline Theophile</t>
        </is>
      </c>
    </row>
    <row r="405">
      <c r="A405" t="inlineStr">
        <is>
          <t>403</t>
        </is>
      </c>
      <c r="B405" t="inlineStr">
        <is>
          <t>00ccc845-9c3f-4a1d-8755-b9dca5c206ef</t>
        </is>
      </c>
      <c r="C405" t="inlineStr">
        <is>
          <t>2025-01-27</t>
        </is>
      </c>
      <c r="D405" t="inlineStr">
        <is>
          <t>3 4</t>
        </is>
      </c>
      <c r="E405" t="inlineStr">
        <is>
          <t>Motivation club</t>
        </is>
      </c>
      <c r="F405" t="inlineStr">
        <is>
          <t>0</t>
        </is>
      </c>
      <c r="G405" t="inlineStr">
        <is>
          <t>---</t>
        </is>
      </c>
      <c r="H405" t="inlineStr">
        <is>
          <t>1</t>
        </is>
      </c>
      <c r="I405" t="inlineStr">
        <is>
          <t>1</t>
        </is>
      </c>
      <c r="J405" t="inlineStr"/>
      <c r="K405" t="inlineStr">
        <is>
          <t>---</t>
        </is>
      </c>
      <c r="L405" t="inlineStr">
        <is>
          <t>---</t>
        </is>
      </c>
      <c r="M405" t="inlineStr">
        <is>
          <t>---</t>
        </is>
      </c>
      <c r="N405" t="inlineStr">
        <is>
          <t>---</t>
        </is>
      </c>
      <c r="O405" t="inlineStr">
        <is>
          <t>---</t>
        </is>
      </c>
      <c r="P405" t="inlineStr">
        <is>
          <t>---</t>
        </is>
      </c>
      <c r="Q405" t="inlineStr">
        <is>
          <t>---</t>
        </is>
      </c>
      <c r="R405" t="inlineStr"/>
      <c r="S405" t="inlineStr"/>
      <c r="T405" t="inlineStr"/>
      <c r="U405" t="inlineStr"/>
      <c r="V405" t="inlineStr"/>
      <c r="W405" t="inlineStr"/>
      <c r="X405" t="inlineStr">
        <is>
          <t>MOR/CMSM/ST00466</t>
        </is>
      </c>
      <c r="Y405" t="inlineStr">
        <is>
          <t>MOR/CMSM/ST00466</t>
        </is>
      </c>
      <c r="Z405" t="inlineStr">
        <is>
          <t>2025-01-27 18:07:38</t>
        </is>
      </c>
      <c r="AA405" t="inlineStr">
        <is>
          <t>2025-01-27 18:07:06</t>
        </is>
      </c>
      <c r="AB405" t="inlineStr">
        <is>
          <t>1evana</t>
        </is>
      </c>
      <c r="AC405" t="inlineStr">
        <is>
          <t>2025-01-28 16:57:56</t>
        </is>
      </c>
      <c r="AD405" s="1" t="inlineStr">
        <is>
          <t>https://www.commcarehq.org/a/caris-test/reports/form_data/00ccc845-9c3f-4a1d-8755-b9dca5c206ef/</t>
        </is>
      </c>
      <c r="AE405" t="inlineStr">
        <is>
          <t>---</t>
        </is>
      </c>
      <c r="AF405" t="inlineStr">
        <is>
          <t>3c5a623af057e23a32ae4000_50584</t>
        </is>
      </c>
      <c r="AG405" t="inlineStr">
        <is>
          <t>OK</t>
        </is>
      </c>
      <c r="AH405" t="inlineStr">
        <is>
          <t>2025-01-27 18:07:38</t>
        </is>
      </c>
      <c r="AI405" t="inlineStr">
        <is>
          <t>675a66fd8f8f48fd178738cd11c8c9b2</t>
        </is>
      </c>
      <c r="AJ405" t="inlineStr">
        <is>
          <t>2025-01-27</t>
        </is>
      </c>
      <c r="AK405" t="inlineStr">
        <is>
          <t>3 4</t>
        </is>
      </c>
      <c r="AL405" t="inlineStr">
        <is>
          <t>Motivation club</t>
        </is>
      </c>
      <c r="AM405" t="inlineStr">
        <is>
          <t>0</t>
        </is>
      </c>
      <c r="AN405" t="inlineStr">
        <is>
          <t>---</t>
        </is>
      </c>
      <c r="AO405" t="inlineStr">
        <is>
          <t>1</t>
        </is>
      </c>
      <c r="AP405" t="inlineStr">
        <is>
          <t>1</t>
        </is>
      </c>
      <c r="AQ405" t="inlineStr"/>
      <c r="AR405" t="inlineStr"/>
      <c r="AS405" t="inlineStr"/>
      <c r="AT405" t="inlineStr"/>
      <c r="AU405" t="inlineStr">
        <is>
          <t>---</t>
        </is>
      </c>
      <c r="AV405" t="inlineStr">
        <is>
          <t>---</t>
        </is>
      </c>
      <c r="AW405" t="inlineStr">
        <is>
          <t>---</t>
        </is>
      </c>
      <c r="AX405" t="inlineStr">
        <is>
          <t>---</t>
        </is>
      </c>
      <c r="AY405" t="inlineStr">
        <is>
          <t>---</t>
        </is>
      </c>
      <c r="AZ405" t="inlineStr">
        <is>
          <t>---</t>
        </is>
      </c>
      <c r="BA405" t="inlineStr">
        <is>
          <t>675a66fd8f8f48fd178738cd11c8c9b2</t>
        </is>
      </c>
      <c r="BB405" t="inlineStr">
        <is>
          <t>http://openrosa.org/formdesigner/0B48E039-1E80-49A7-AC24-732B6E788E39</t>
        </is>
      </c>
      <c r="BC405" t="inlineStr">
        <is>
          <t>Ration et autres visites</t>
        </is>
      </c>
      <c r="BD405" t="inlineStr">
        <is>
          <t>CommCare Android, version "2.54.1"(467561). App v15929. CommCare Version 2.54.1. Build 467561, built on: 2024-10-25</t>
        </is>
      </c>
      <c r="BE405" t="inlineStr">
        <is>
          <t>commcare_e1fe266d-14e3-4298-9699-21b818975650</t>
        </is>
      </c>
      <c r="BF405" t="inlineStr">
        <is>
          <t>19.4052899 -71.7782153 660.48 12.79</t>
        </is>
      </c>
      <c r="BG405" t="inlineStr">
        <is>
          <t>f13d8149fc6d39ebe86af18272310ff9</t>
        </is>
      </c>
      <c r="BH405" t="inlineStr">
        <is>
          <t>30258f4a77704b55a9a2714350441cbb</t>
        </is>
      </c>
      <c r="BI405" t="inlineStr">
        <is>
          <t>15246</t>
        </is>
      </c>
      <c r="BJ405" t="inlineStr">
        <is>
          <t>XFormInstance</t>
        </is>
      </c>
      <c r="BK405" t="inlineStr">
        <is>
          <t>059aff8dd81f11efb88ff7a39a18eb0c</t>
        </is>
      </c>
      <c r="BL405" t="b">
        <v>0</v>
      </c>
      <c r="BM405" t="inlineStr">
        <is>
          <t>---</t>
        </is>
      </c>
      <c r="BN405" t="inlineStr">
        <is>
          <t>190.115.182.166</t>
        </is>
      </c>
      <c r="BO405" t="inlineStr">
        <is>
          <t>Junia Theophile</t>
        </is>
      </c>
    </row>
    <row r="406">
      <c r="A406" t="inlineStr">
        <is>
          <t>404</t>
        </is>
      </c>
      <c r="B406" t="inlineStr">
        <is>
          <t>303f45e1-cf28-459f-ae20-1a3b40be424e</t>
        </is>
      </c>
      <c r="C406" t="inlineStr">
        <is>
          <t>2025-01-28</t>
        </is>
      </c>
      <c r="D406" t="inlineStr">
        <is>
          <t>4</t>
        </is>
      </c>
      <c r="E406" t="inlineStr">
        <is>
          <t>demotivation club</t>
        </is>
      </c>
      <c r="F406" t="inlineStr">
        <is>
          <t>1</t>
        </is>
      </c>
      <c r="G406" t="inlineStr">
        <is>
          <t>demotivation club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---</t>
        </is>
      </c>
      <c r="L406" t="inlineStr">
        <is>
          <t>---</t>
        </is>
      </c>
      <c r="M406" t="inlineStr">
        <is>
          <t>---</t>
        </is>
      </c>
      <c r="N406" t="inlineStr">
        <is>
          <t>---</t>
        </is>
      </c>
      <c r="O406" t="inlineStr">
        <is>
          <t>---</t>
        </is>
      </c>
      <c r="P406" t="inlineStr">
        <is>
          <t>---</t>
        </is>
      </c>
      <c r="Q406" t="inlineStr">
        <is>
          <t>---</t>
        </is>
      </c>
      <c r="R406" t="inlineStr"/>
      <c r="S406" t="inlineStr"/>
      <c r="T406" t="inlineStr"/>
      <c r="U406" t="inlineStr"/>
      <c r="V406" t="inlineStr"/>
      <c r="W406" t="inlineStr"/>
      <c r="X406" t="inlineStr">
        <is>
          <t>CAP/HSCM/ST02613</t>
        </is>
      </c>
      <c r="Y406" t="inlineStr">
        <is>
          <t>CAP/HSCM/ST02613</t>
        </is>
      </c>
      <c r="Z406" t="inlineStr">
        <is>
          <t>2025-01-28 19:45:54</t>
        </is>
      </c>
      <c r="AA406" t="inlineStr">
        <is>
          <t>2025-01-28 19:45:12</t>
        </is>
      </c>
      <c r="AB406" t="inlineStr">
        <is>
          <t>1maselaine</t>
        </is>
      </c>
      <c r="AC406" t="inlineStr">
        <is>
          <t>2025-01-28 19:45:56</t>
        </is>
      </c>
      <c r="AD406" s="1" t="inlineStr">
        <is>
          <t>https://www.commcarehq.org/a/caris-test/reports/form_data/303f45e1-cf28-459f-ae20-1a3b40be424e/</t>
        </is>
      </c>
      <c r="AE406" t="inlineStr">
        <is>
          <t>---</t>
        </is>
      </c>
      <c r="AF406" t="inlineStr">
        <is>
          <t>927a8187438f4cb79daac70800d97714</t>
        </is>
      </c>
      <c r="AG406" t="inlineStr">
        <is>
          <t>---</t>
        </is>
      </c>
      <c r="AH406" t="inlineStr">
        <is>
          <t>2025-01-28 19:45:54</t>
        </is>
      </c>
      <c r="AI406" t="inlineStr">
        <is>
          <t>1b833c2586eb49459103874b6462448b</t>
        </is>
      </c>
      <c r="AJ406" t="inlineStr">
        <is>
          <t>2025-01-28</t>
        </is>
      </c>
      <c r="AK406" t="inlineStr">
        <is>
          <t>4</t>
        </is>
      </c>
      <c r="AL406" t="inlineStr">
        <is>
          <t>demotivation club</t>
        </is>
      </c>
      <c r="AM406" t="inlineStr">
        <is>
          <t>1</t>
        </is>
      </c>
      <c r="AN406" t="inlineStr">
        <is>
          <t>demotivation club</t>
        </is>
      </c>
      <c r="AO406" t="inlineStr">
        <is>
          <t>1</t>
        </is>
      </c>
      <c r="AP406" t="inlineStr">
        <is>
          <t>1</t>
        </is>
      </c>
      <c r="AQ406" t="inlineStr"/>
      <c r="AR406" t="inlineStr"/>
      <c r="AS406" t="inlineStr"/>
      <c r="AT406" t="inlineStr"/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inlineStr">
        <is>
          <t>---</t>
        </is>
      </c>
      <c r="BA406" t="inlineStr">
        <is>
          <t>1b833c2586eb49459103874b6462448b</t>
        </is>
      </c>
      <c r="BB406" t="inlineStr">
        <is>
          <t>http://openrosa.org/formdesigner/0B48E039-1E80-49A7-AC24-732B6E788E39</t>
        </is>
      </c>
      <c r="BC406" t="inlineStr">
        <is>
          <t>Ration et autres visites</t>
        </is>
      </c>
      <c r="BD406" t="inlineStr">
        <is>
          <t>CommCare Android, version "2.54.1"(467561). App v15929. CommCare Version 2.54.1. Build 467561, built on: 2024-10-25</t>
        </is>
      </c>
      <c r="BE406" t="inlineStr">
        <is>
          <t>commcare_05d78f59-ebda-491c-89b8-6c42bab0e02e</t>
        </is>
      </c>
      <c r="BF406" t="inlineStr"/>
      <c r="BG406" t="inlineStr">
        <is>
          <t>f13d8149fc6d39ebe86af18272310ff9</t>
        </is>
      </c>
      <c r="BH406" t="inlineStr">
        <is>
          <t>30258f4a77704b55a9a2714350441cbb</t>
        </is>
      </c>
      <c r="BI406" t="inlineStr">
        <is>
          <t>15246</t>
        </is>
      </c>
      <c r="BJ406" t="inlineStr">
        <is>
          <t>XFormInstance</t>
        </is>
      </c>
      <c r="BK406" t="inlineStr">
        <is>
          <t>94f6f688dcbc11efbdcb85606e6ffa00</t>
        </is>
      </c>
      <c r="BL406" t="b">
        <v>0</v>
      </c>
      <c r="BM406" t="inlineStr">
        <is>
          <t>---</t>
        </is>
      </c>
      <c r="BN406" t="inlineStr">
        <is>
          <t>200.113.253.204</t>
        </is>
      </c>
      <c r="BO406" t="inlineStr">
        <is>
          <t>Djoulinio LUMAS</t>
        </is>
      </c>
    </row>
    <row r="407">
      <c r="A407" t="inlineStr">
        <is>
          <t>405</t>
        </is>
      </c>
      <c r="B407" t="inlineStr">
        <is>
          <t>cfaccb74-6473-4e9b-8ab5-705c742f1e1c</t>
        </is>
      </c>
      <c r="C407" t="inlineStr">
        <is>
          <t>2025-01-28</t>
        </is>
      </c>
      <c r="D407" t="inlineStr">
        <is>
          <t>3 4</t>
        </is>
      </c>
      <c r="E407" t="inlineStr">
        <is>
          <t>Suivie md</t>
        </is>
      </c>
      <c r="F407" t="inlineStr">
        <is>
          <t>0</t>
        </is>
      </c>
      <c r="G407" t="inlineStr">
        <is>
          <t>---</t>
        </is>
      </c>
      <c r="H407" t="inlineStr">
        <is>
          <t>0</t>
        </is>
      </c>
      <c r="I407" t="inlineStr">
        <is>
          <t>1</t>
        </is>
      </c>
      <c r="J407" t="inlineStr"/>
      <c r="K407" t="inlineStr">
        <is>
          <t>---</t>
        </is>
      </c>
      <c r="L407" t="inlineStr">
        <is>
          <t>---</t>
        </is>
      </c>
      <c r="M407" t="inlineStr">
        <is>
          <t>---</t>
        </is>
      </c>
      <c r="N407" t="inlineStr">
        <is>
          <t>---</t>
        </is>
      </c>
      <c r="O407" t="inlineStr">
        <is>
          <t>---</t>
        </is>
      </c>
      <c r="P407" t="inlineStr">
        <is>
          <t>---</t>
        </is>
      </c>
      <c r="Q407" t="inlineStr">
        <is>
          <t>---</t>
        </is>
      </c>
      <c r="R407" t="inlineStr"/>
      <c r="S407" t="inlineStr"/>
      <c r="T407" t="inlineStr"/>
      <c r="U407" t="inlineStr"/>
      <c r="V407" t="inlineStr"/>
      <c r="W407" t="inlineStr"/>
      <c r="X407" t="inlineStr">
        <is>
          <t>MOR/CMSM/ST00465</t>
        </is>
      </c>
      <c r="Y407" t="inlineStr">
        <is>
          <t>MOR/CMSM/ST00465</t>
        </is>
      </c>
      <c r="Z407" t="inlineStr">
        <is>
          <t>2025-01-28 19:59:22</t>
        </is>
      </c>
      <c r="AA407" t="inlineStr">
        <is>
          <t>2025-01-28 19:58:07</t>
        </is>
      </c>
      <c r="AB407" t="inlineStr">
        <is>
          <t>1evana</t>
        </is>
      </c>
      <c r="AC407" t="inlineStr">
        <is>
          <t>2025-01-28 20:00:58</t>
        </is>
      </c>
      <c r="AD407" s="1" t="inlineStr">
        <is>
          <t>https://www.commcarehq.org/a/caris-test/reports/form_data/cfaccb74-6473-4e9b-8ab5-705c742f1e1c/</t>
        </is>
      </c>
      <c r="AE407" t="inlineStr">
        <is>
          <t>---</t>
        </is>
      </c>
      <c r="AF407" t="inlineStr">
        <is>
          <t>3c5a623af057e23a32ae4000_50586</t>
        </is>
      </c>
      <c r="AG407" t="inlineStr">
        <is>
          <t>OK</t>
        </is>
      </c>
      <c r="AH407" t="inlineStr">
        <is>
          <t>2025-01-28 19:59:22</t>
        </is>
      </c>
      <c r="AI407" t="inlineStr">
        <is>
          <t>675a66fd8f8f48fd178738cd11c8c9b2</t>
        </is>
      </c>
      <c r="AJ407" t="inlineStr">
        <is>
          <t>2025-01-28</t>
        </is>
      </c>
      <c r="AK407" t="inlineStr">
        <is>
          <t>3 4</t>
        </is>
      </c>
      <c r="AL407" t="inlineStr">
        <is>
          <t>Suivie md</t>
        </is>
      </c>
      <c r="AM407" t="inlineStr">
        <is>
          <t>0</t>
        </is>
      </c>
      <c r="AN407" t="inlineStr">
        <is>
          <t>---</t>
        </is>
      </c>
      <c r="AO407" t="inlineStr">
        <is>
          <t>0</t>
        </is>
      </c>
      <c r="AP407" t="inlineStr">
        <is>
          <t>1</t>
        </is>
      </c>
      <c r="AQ407" t="inlineStr"/>
      <c r="AR407" t="inlineStr"/>
      <c r="AS407" t="inlineStr"/>
      <c r="AT407" t="inlineStr"/>
      <c r="AU407" t="inlineStr">
        <is>
          <t>---</t>
        </is>
      </c>
      <c r="AV407" t="inlineStr">
        <is>
          <t>---</t>
        </is>
      </c>
      <c r="AW407" t="inlineStr">
        <is>
          <t>---</t>
        </is>
      </c>
      <c r="AX407" t="inlineStr">
        <is>
          <t>---</t>
        </is>
      </c>
      <c r="AY407" t="inlineStr">
        <is>
          <t>---</t>
        </is>
      </c>
      <c r="AZ407" t="inlineStr">
        <is>
          <t>---</t>
        </is>
      </c>
      <c r="BA407" t="inlineStr">
        <is>
          <t>675a66fd8f8f48fd178738cd11c8c9b2</t>
        </is>
      </c>
      <c r="BB407" t="inlineStr">
        <is>
          <t>http://openrosa.org/formdesigner/0B48E039-1E80-49A7-AC24-732B6E788E39</t>
        </is>
      </c>
      <c r="BC407" t="inlineStr">
        <is>
          <t>Ration et autres visites</t>
        </is>
      </c>
      <c r="BD407" t="inlineStr">
        <is>
          <t>CommCare Android, version "2.54.1"(467561). App v15929. CommCare Version 2.54.1. Build 467561, built on: 2024-10-25</t>
        </is>
      </c>
      <c r="BE407" t="inlineStr">
        <is>
          <t>commcare_e1fe266d-14e3-4298-9699-21b818975650</t>
        </is>
      </c>
      <c r="BF407" t="inlineStr">
        <is>
          <t>19.4053551 -71.7781448 663.44 9.64</t>
        </is>
      </c>
      <c r="BG407" t="inlineStr">
        <is>
          <t>f13d8149fc6d39ebe86af18272310ff9</t>
        </is>
      </c>
      <c r="BH407" t="inlineStr">
        <is>
          <t>30258f4a77704b55a9a2714350441cbb</t>
        </is>
      </c>
      <c r="BI407" t="inlineStr">
        <is>
          <t>15246</t>
        </is>
      </c>
      <c r="BJ407" t="inlineStr">
        <is>
          <t>XFormInstance</t>
        </is>
      </c>
      <c r="BK407" t="inlineStr">
        <is>
          <t>80ec3c96dda011ef88e1f9cccb2417e2</t>
        </is>
      </c>
      <c r="BL407" t="b">
        <v>0</v>
      </c>
      <c r="BM407" t="inlineStr">
        <is>
          <t>---</t>
        </is>
      </c>
      <c r="BN407" t="inlineStr">
        <is>
          <t>190.115.177.83</t>
        </is>
      </c>
      <c r="BO407" t="inlineStr">
        <is>
          <t>Dieudeline Theophile</t>
        </is>
      </c>
    </row>
    <row r="408">
      <c r="A408" t="inlineStr">
        <is>
          <t>406</t>
        </is>
      </c>
      <c r="B408" t="inlineStr">
        <is>
          <t>e2671426-b2d3-4333-8d20-21554ae8c946</t>
        </is>
      </c>
      <c r="C408" t="inlineStr">
        <is>
          <t>2025-01-28</t>
        </is>
      </c>
      <c r="D408" t="inlineStr">
        <is>
          <t>3 4</t>
        </is>
      </c>
      <c r="E408" t="inlineStr">
        <is>
          <t>suivie md</t>
        </is>
      </c>
      <c r="F408" t="inlineStr">
        <is>
          <t>0</t>
        </is>
      </c>
      <c r="G408" t="inlineStr">
        <is>
          <t>---</t>
        </is>
      </c>
      <c r="H408" t="inlineStr">
        <is>
          <t>1</t>
        </is>
      </c>
      <c r="I408" t="inlineStr">
        <is>
          <t>1</t>
        </is>
      </c>
      <c r="J408" t="inlineStr"/>
      <c r="K408" t="inlineStr">
        <is>
          <t>---</t>
        </is>
      </c>
      <c r="L408" t="inlineStr">
        <is>
          <t>---</t>
        </is>
      </c>
      <c r="M408" t="inlineStr">
        <is>
          <t>---</t>
        </is>
      </c>
      <c r="N408" t="inlineStr">
        <is>
          <t>---</t>
        </is>
      </c>
      <c r="O408" t="inlineStr">
        <is>
          <t>---</t>
        </is>
      </c>
      <c r="P408" t="inlineStr">
        <is>
          <t>---</t>
        </is>
      </c>
      <c r="Q408" t="inlineStr">
        <is>
          <t>---</t>
        </is>
      </c>
      <c r="R408" t="inlineStr"/>
      <c r="S408" t="inlineStr"/>
      <c r="T408" t="inlineStr"/>
      <c r="U408" t="inlineStr"/>
      <c r="V408" t="inlineStr"/>
      <c r="W408" t="inlineStr"/>
      <c r="X408" t="inlineStr">
        <is>
          <t>MOR/CMSM/ST00466</t>
        </is>
      </c>
      <c r="Y408" t="inlineStr">
        <is>
          <t>MOR/CMSM/ST00466</t>
        </is>
      </c>
      <c r="Z408" t="inlineStr">
        <is>
          <t>2025-01-28 20:00:21</t>
        </is>
      </c>
      <c r="AA408" t="inlineStr">
        <is>
          <t>2025-01-28 19:59:38</t>
        </is>
      </c>
      <c r="AB408" t="inlineStr">
        <is>
          <t>1evana</t>
        </is>
      </c>
      <c r="AC408" t="inlineStr">
        <is>
          <t>2025-01-28 20:01:51</t>
        </is>
      </c>
      <c r="AD408" s="1" t="inlineStr">
        <is>
          <t>https://www.commcarehq.org/a/caris-test/reports/form_data/e2671426-b2d3-4333-8d20-21554ae8c946/</t>
        </is>
      </c>
      <c r="AE408" t="inlineStr">
        <is>
          <t>---</t>
        </is>
      </c>
      <c r="AF408" t="inlineStr">
        <is>
          <t>3c5a623af057e23a32ae4000_50584</t>
        </is>
      </c>
      <c r="AG408" t="inlineStr">
        <is>
          <t>OK</t>
        </is>
      </c>
      <c r="AH408" t="inlineStr">
        <is>
          <t>2025-01-28 20:00:21</t>
        </is>
      </c>
      <c r="AI408" t="inlineStr">
        <is>
          <t>675a66fd8f8f48fd178738cd11c8c9b2</t>
        </is>
      </c>
      <c r="AJ408" t="inlineStr">
        <is>
          <t>2025-01-28</t>
        </is>
      </c>
      <c r="AK408" t="inlineStr">
        <is>
          <t>3 4</t>
        </is>
      </c>
      <c r="AL408" t="inlineStr">
        <is>
          <t>suivie md</t>
        </is>
      </c>
      <c r="AM408" t="inlineStr">
        <is>
          <t>0</t>
        </is>
      </c>
      <c r="AN408" t="inlineStr">
        <is>
          <t>---</t>
        </is>
      </c>
      <c r="AO408" t="inlineStr">
        <is>
          <t>1</t>
        </is>
      </c>
      <c r="AP408" t="inlineStr">
        <is>
          <t>1</t>
        </is>
      </c>
      <c r="AQ408" t="inlineStr"/>
      <c r="AR408" t="inlineStr"/>
      <c r="AS408" t="inlineStr"/>
      <c r="AT408" t="inlineStr"/>
      <c r="AU408" t="inlineStr">
        <is>
          <t>---</t>
        </is>
      </c>
      <c r="AV408" t="inlineStr">
        <is>
          <t>---</t>
        </is>
      </c>
      <c r="AW408" t="inlineStr">
        <is>
          <t>---</t>
        </is>
      </c>
      <c r="AX408" t="inlineStr">
        <is>
          <t>---</t>
        </is>
      </c>
      <c r="AY408" t="inlineStr">
        <is>
          <t>---</t>
        </is>
      </c>
      <c r="AZ408" t="inlineStr">
        <is>
          <t>---</t>
        </is>
      </c>
      <c r="BA408" t="inlineStr">
        <is>
          <t>675a66fd8f8f48fd178738cd11c8c9b2</t>
        </is>
      </c>
      <c r="BB408" t="inlineStr">
        <is>
          <t>http://openrosa.org/formdesigner/0B48E039-1E80-49A7-AC24-732B6E788E39</t>
        </is>
      </c>
      <c r="BC408" t="inlineStr">
        <is>
          <t>Ration et autres visites</t>
        </is>
      </c>
      <c r="BD408" t="inlineStr">
        <is>
          <t>CommCare Android, version "2.54.1"(467561). App v15929. CommCare Version 2.54.1. Build 467561, built on: 2024-10-25</t>
        </is>
      </c>
      <c r="BE408" t="inlineStr">
        <is>
          <t>commcare_e1fe266d-14e3-4298-9699-21b818975650</t>
        </is>
      </c>
      <c r="BF408" t="inlineStr">
        <is>
          <t>19.4054847 -71.7781807 654.89 9.64</t>
        </is>
      </c>
      <c r="BG408" t="inlineStr">
        <is>
          <t>f13d8149fc6d39ebe86af18272310ff9</t>
        </is>
      </c>
      <c r="BH408" t="inlineStr">
        <is>
          <t>30258f4a77704b55a9a2714350441cbb</t>
        </is>
      </c>
      <c r="BI408" t="inlineStr">
        <is>
          <t>15246</t>
        </is>
      </c>
      <c r="BJ408" t="inlineStr">
        <is>
          <t>XFormInstance</t>
        </is>
      </c>
      <c r="BK408" t="inlineStr">
        <is>
          <t>80ec3c96dda011ef88e1f9cccb2417e2</t>
        </is>
      </c>
      <c r="BL408" t="b">
        <v>0</v>
      </c>
      <c r="BM408" t="inlineStr">
        <is>
          <t>---</t>
        </is>
      </c>
      <c r="BN408" t="inlineStr">
        <is>
          <t>190.115.177.83</t>
        </is>
      </c>
      <c r="BO408" t="inlineStr">
        <is>
          <t>Junia Theophile</t>
        </is>
      </c>
    </row>
    <row r="409">
      <c r="A409" t="inlineStr">
        <is>
          <t>407</t>
        </is>
      </c>
      <c r="B409" t="inlineStr">
        <is>
          <t>c0d35d94-38fe-466e-9aff-0dcf1936111e</t>
        </is>
      </c>
      <c r="C409" t="inlineStr">
        <is>
          <t>2025-01-17</t>
        </is>
      </c>
      <c r="D409" t="inlineStr">
        <is>
          <t>3</t>
        </is>
      </c>
      <c r="E409" t="inlineStr">
        <is>
          <t>---</t>
        </is>
      </c>
      <c r="F409" t="inlineStr">
        <is>
          <t>1</t>
        </is>
      </c>
      <c r="G409" t="inlineStr">
        <is>
          <t>---</t>
        </is>
      </c>
      <c r="H409" t="inlineStr">
        <is>
          <t>1</t>
        </is>
      </c>
      <c r="I409" t="inlineStr">
        <is>
          <t>1</t>
        </is>
      </c>
      <c r="J409" t="inlineStr">
        <is>
          <t>4</t>
        </is>
      </c>
      <c r="K409" t="inlineStr">
        <is>
          <t>---</t>
        </is>
      </c>
      <c r="L409" t="inlineStr">
        <is>
          <t>---</t>
        </is>
      </c>
      <c r="M409" t="inlineStr">
        <is>
          <t>---</t>
        </is>
      </c>
      <c r="N409" t="inlineStr">
        <is>
          <t>---</t>
        </is>
      </c>
      <c r="O409" t="inlineStr">
        <is>
          <t>---</t>
        </is>
      </c>
      <c r="P409" t="inlineStr">
        <is>
          <t>---</t>
        </is>
      </c>
      <c r="Q409" t="inlineStr">
        <is>
          <t>---</t>
        </is>
      </c>
      <c r="R409" t="inlineStr"/>
      <c r="S409" t="inlineStr"/>
      <c r="T409" t="inlineStr"/>
      <c r="U409" t="inlineStr"/>
      <c r="V409" t="inlineStr"/>
      <c r="W409" t="inlineStr"/>
      <c r="X409" t="inlineStr">
        <is>
          <t>PDP/CMEB/PED00521</t>
        </is>
      </c>
      <c r="Y409" t="inlineStr">
        <is>
          <t>PDP/CMEB/PED00521</t>
        </is>
      </c>
      <c r="Z409" t="inlineStr">
        <is>
          <t>2025-01-17 22:21:17</t>
        </is>
      </c>
      <c r="AA409" t="inlineStr">
        <is>
          <t>2025-01-17 22:21:05</t>
        </is>
      </c>
      <c r="AB409" t="inlineStr">
        <is>
          <t>5guerlande</t>
        </is>
      </c>
      <c r="AC409" t="inlineStr">
        <is>
          <t>2025-01-28 22:21:17</t>
        </is>
      </c>
      <c r="AD409" s="1" t="inlineStr">
        <is>
          <t>https://www.commcarehq.org/a/caris-test/reports/form_data/c0d35d94-38fe-466e-9aff-0dcf1936111e/</t>
        </is>
      </c>
      <c r="AE409" t="inlineStr">
        <is>
          <t>---</t>
        </is>
      </c>
      <c r="AF409" t="inlineStr">
        <is>
          <t>3c5a623af057e23a32ae4000_22842</t>
        </is>
      </c>
      <c r="AG409" t="inlineStr">
        <is>
          <t>OK</t>
        </is>
      </c>
      <c r="AH409" t="inlineStr">
        <is>
          <t>2025-01-17 22:21:17</t>
        </is>
      </c>
      <c r="AI409" t="inlineStr">
        <is>
          <t>1b52563f66be7b3d0843fa02f8f5a965</t>
        </is>
      </c>
      <c r="AJ409" t="inlineStr">
        <is>
          <t>2025-01-17</t>
        </is>
      </c>
      <c r="AK409" t="inlineStr">
        <is>
          <t>3</t>
        </is>
      </c>
      <c r="AL409" t="inlineStr">
        <is>
          <t>---</t>
        </is>
      </c>
      <c r="AM409" t="inlineStr">
        <is>
          <t>1</t>
        </is>
      </c>
      <c r="AN409" t="inlineStr">
        <is>
          <t>---</t>
        </is>
      </c>
      <c r="AO409" t="inlineStr">
        <is>
          <t>1</t>
        </is>
      </c>
      <c r="AP409" t="inlineStr">
        <is>
          <t>1</t>
        </is>
      </c>
      <c r="AQ409" t="inlineStr"/>
      <c r="AR409" t="inlineStr"/>
      <c r="AS409" t="inlineStr"/>
      <c r="AT409" t="inlineStr"/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inlineStr">
        <is>
          <t>---</t>
        </is>
      </c>
      <c r="BA409" t="inlineStr">
        <is>
          <t>1b52563f66be7b3d0843fa02f8f5a965</t>
        </is>
      </c>
      <c r="BB409" t="inlineStr">
        <is>
          <t>http://openrosa.org/formdesigner/0B48E039-1E80-49A7-AC24-732B6E788E39</t>
        </is>
      </c>
      <c r="BC409" t="inlineStr">
        <is>
          <t>Ration et autres visites</t>
        </is>
      </c>
      <c r="BD409" t="inlineStr">
        <is>
          <t>CommCare Android, version "2.56"(468027). App v15929. CommCare Version 2.56.0. Build 468027, built on: 2025-01-18</t>
        </is>
      </c>
      <c r="BE409" t="inlineStr">
        <is>
          <t>commcare_8cc0a821-6123-47ba-bfc9-44547f89f64e</t>
        </is>
      </c>
      <c r="BF409" t="inlineStr">
        <is>
          <t>19.94904 -72.8195933 -2.91 9.5</t>
        </is>
      </c>
      <c r="BG409" t="inlineStr">
        <is>
          <t>f13d8149fc6d39ebe86af18272310ff9</t>
        </is>
      </c>
      <c r="BH409" t="inlineStr">
        <is>
          <t>30258f4a77704b55a9a2714350441cbb</t>
        </is>
      </c>
      <c r="BI409" t="inlineStr">
        <is>
          <t>15246</t>
        </is>
      </c>
      <c r="BJ409" t="inlineStr">
        <is>
          <t>XFormInstance</t>
        </is>
      </c>
      <c r="BK409" t="inlineStr">
        <is>
          <t>1604b5ccddc611efb8e7f7a39a18eb0c</t>
        </is>
      </c>
      <c r="BL409" t="b">
        <v>0</v>
      </c>
      <c r="BM409" t="inlineStr">
        <is>
          <t>---</t>
        </is>
      </c>
      <c r="BN409" t="inlineStr">
        <is>
          <t>190.115.174.144</t>
        </is>
      </c>
      <c r="BO409" t="inlineStr">
        <is>
          <t>Lendsay Lorwens Petit-Dos</t>
        </is>
      </c>
    </row>
    <row r="410">
      <c r="A410" t="inlineStr">
        <is>
          <t>408</t>
        </is>
      </c>
      <c r="B410" t="inlineStr">
        <is>
          <t>601628c3-d733-4e9e-bf6d-6dccb90781ce</t>
        </is>
      </c>
      <c r="C410" t="inlineStr">
        <is>
          <t>2025-01-17</t>
        </is>
      </c>
      <c r="D410" t="inlineStr">
        <is>
          <t>3</t>
        </is>
      </c>
      <c r="E410" t="inlineStr">
        <is>
          <t>---</t>
        </is>
      </c>
      <c r="F410" t="inlineStr">
        <is>
          <t>1</t>
        </is>
      </c>
      <c r="G410" t="inlineStr">
        <is>
          <t>---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---</t>
        </is>
      </c>
      <c r="L410" t="inlineStr">
        <is>
          <t>---</t>
        </is>
      </c>
      <c r="M410" t="inlineStr">
        <is>
          <t>---</t>
        </is>
      </c>
      <c r="N410" t="inlineStr">
        <is>
          <t>---</t>
        </is>
      </c>
      <c r="O410" t="inlineStr">
        <is>
          <t>---</t>
        </is>
      </c>
      <c r="P410" t="inlineStr">
        <is>
          <t>---</t>
        </is>
      </c>
      <c r="Q410" t="inlineStr">
        <is>
          <t>---</t>
        </is>
      </c>
      <c r="R410" t="inlineStr"/>
      <c r="S410" t="inlineStr"/>
      <c r="T410" t="inlineStr"/>
      <c r="U410" t="inlineStr"/>
      <c r="V410" t="inlineStr"/>
      <c r="W410" t="inlineStr"/>
      <c r="X410" t="inlineStr">
        <is>
          <t>PDP/CMEB/ST04230</t>
        </is>
      </c>
      <c r="Y410" t="inlineStr">
        <is>
          <t>PDP/CMEB/ST04230</t>
        </is>
      </c>
      <c r="Z410" t="inlineStr">
        <is>
          <t>2025-01-17 22:22:03</t>
        </is>
      </c>
      <c r="AA410" t="inlineStr">
        <is>
          <t>2025-01-17 22:21:52</t>
        </is>
      </c>
      <c r="AB410" t="inlineStr">
        <is>
          <t>5guerlande</t>
        </is>
      </c>
      <c r="AC410" t="inlineStr">
        <is>
          <t>2025-01-28 22:22:03</t>
        </is>
      </c>
      <c r="AD410" s="1" t="inlineStr">
        <is>
          <t>https://www.commcarehq.org/a/caris-test/reports/form_data/601628c3-d733-4e9e-bf6d-6dccb90781ce/</t>
        </is>
      </c>
      <c r="AE410" t="inlineStr">
        <is>
          <t>---</t>
        </is>
      </c>
      <c r="AF410" t="inlineStr">
        <is>
          <t>3c5a623af057e23a32ae4000_74371</t>
        </is>
      </c>
      <c r="AG410" t="inlineStr">
        <is>
          <t>OK</t>
        </is>
      </c>
      <c r="AH410" t="inlineStr">
        <is>
          <t>2025-01-17 22:22:03</t>
        </is>
      </c>
      <c r="AI410" t="inlineStr">
        <is>
          <t>1b52563f66be7b3d0843fa02f8f5a965</t>
        </is>
      </c>
      <c r="AJ410" t="inlineStr">
        <is>
          <t>2025-01-17</t>
        </is>
      </c>
      <c r="AK410" t="inlineStr">
        <is>
          <t>3</t>
        </is>
      </c>
      <c r="AL410" t="inlineStr">
        <is>
          <t>---</t>
        </is>
      </c>
      <c r="AM410" t="inlineStr">
        <is>
          <t>1</t>
        </is>
      </c>
      <c r="AN410" t="inlineStr">
        <is>
          <t>---</t>
        </is>
      </c>
      <c r="AO410" t="inlineStr">
        <is>
          <t>1</t>
        </is>
      </c>
      <c r="AP410" t="inlineStr">
        <is>
          <t>1</t>
        </is>
      </c>
      <c r="AQ410" t="inlineStr"/>
      <c r="AR410" t="inlineStr"/>
      <c r="AS410" t="inlineStr"/>
      <c r="AT410" t="inlineStr"/>
      <c r="AU410" t="inlineStr">
        <is>
          <t>---</t>
        </is>
      </c>
      <c r="AV410" t="inlineStr">
        <is>
          <t>---</t>
        </is>
      </c>
      <c r="AW410" t="inlineStr">
        <is>
          <t>---</t>
        </is>
      </c>
      <c r="AX410" t="inlineStr">
        <is>
          <t>---</t>
        </is>
      </c>
      <c r="AY410" t="inlineStr">
        <is>
          <t>---</t>
        </is>
      </c>
      <c r="AZ410" t="inlineStr">
        <is>
          <t>---</t>
        </is>
      </c>
      <c r="BA410" t="inlineStr">
        <is>
          <t>1b52563f66be7b3d0843fa02f8f5a965</t>
        </is>
      </c>
      <c r="BB410" t="inlineStr">
        <is>
          <t>http://openrosa.org/formdesigner/0B48E039-1E80-49A7-AC24-732B6E788E39</t>
        </is>
      </c>
      <c r="BC410" t="inlineStr">
        <is>
          <t>Ration et autres visites</t>
        </is>
      </c>
      <c r="BD410" t="inlineStr">
        <is>
          <t>CommCare Android, version "2.56"(468027). App v15929. CommCare Version 2.56.0. Build 468027, built on: 2025-01-18</t>
        </is>
      </c>
      <c r="BE410" t="inlineStr">
        <is>
          <t>commcare_8cc0a821-6123-47ba-bfc9-44547f89f64e</t>
        </is>
      </c>
      <c r="BF410" t="inlineStr">
        <is>
          <t>19.9488883 -72.8196867 -2.91 9.4</t>
        </is>
      </c>
      <c r="BG410" t="inlineStr">
        <is>
          <t>f13d8149fc6d39ebe86af18272310ff9</t>
        </is>
      </c>
      <c r="BH410" t="inlineStr">
        <is>
          <t>30258f4a77704b55a9a2714350441cbb</t>
        </is>
      </c>
      <c r="BI410" t="inlineStr">
        <is>
          <t>15246</t>
        </is>
      </c>
      <c r="BJ410" t="inlineStr">
        <is>
          <t>XFormInstance</t>
        </is>
      </c>
      <c r="BK410" t="inlineStr">
        <is>
          <t>1604b5ccddc611efb8e7f7a39a18eb0c</t>
        </is>
      </c>
      <c r="BL410" t="b">
        <v>0</v>
      </c>
      <c r="BM410" t="inlineStr">
        <is>
          <t>---</t>
        </is>
      </c>
      <c r="BN410" t="inlineStr">
        <is>
          <t>190.115.174.144</t>
        </is>
      </c>
      <c r="BO410" t="inlineStr">
        <is>
          <t xml:space="preserve">Dapheysha Josaphat </t>
        </is>
      </c>
    </row>
    <row r="411">
      <c r="A411" t="inlineStr">
        <is>
          <t>409</t>
        </is>
      </c>
      <c r="B411" t="inlineStr">
        <is>
          <t>a8ae3dba-8d52-49aa-9d48-6de0c743c331</t>
        </is>
      </c>
      <c r="C411" t="inlineStr">
        <is>
          <t>2025-01-17</t>
        </is>
      </c>
      <c r="D411" t="inlineStr">
        <is>
          <t>3</t>
        </is>
      </c>
      <c r="E411" t="inlineStr">
        <is>
          <t>---</t>
        </is>
      </c>
      <c r="F411" t="inlineStr">
        <is>
          <t>0</t>
        </is>
      </c>
      <c r="G411" t="inlineStr">
        <is>
          <t>---</t>
        </is>
      </c>
      <c r="H411" t="inlineStr">
        <is>
          <t>1</t>
        </is>
      </c>
      <c r="I411" t="inlineStr">
        <is>
          <t>1</t>
        </is>
      </c>
      <c r="J411" t="inlineStr">
        <is>
          <t>2</t>
        </is>
      </c>
      <c r="K411" t="inlineStr">
        <is>
          <t>---</t>
        </is>
      </c>
      <c r="L411" t="inlineStr">
        <is>
          <t>---</t>
        </is>
      </c>
      <c r="M411" t="inlineStr">
        <is>
          <t>---</t>
        </is>
      </c>
      <c r="N411" t="inlineStr">
        <is>
          <t>---</t>
        </is>
      </c>
      <c r="O411" t="inlineStr">
        <is>
          <t>---</t>
        </is>
      </c>
      <c r="P411" t="inlineStr">
        <is>
          <t>---</t>
        </is>
      </c>
      <c r="Q411" t="inlineStr">
        <is>
          <t>---</t>
        </is>
      </c>
      <c r="R411" t="inlineStr"/>
      <c r="S411" t="inlineStr"/>
      <c r="T411" t="inlineStr"/>
      <c r="U411" t="inlineStr"/>
      <c r="V411" t="inlineStr"/>
      <c r="W411" t="inlineStr"/>
      <c r="X411" t="inlineStr">
        <is>
          <t>PDP/CMEB/ST04616</t>
        </is>
      </c>
      <c r="Y411" t="inlineStr">
        <is>
          <t>PDP/CMEB/ST04616</t>
        </is>
      </c>
      <c r="Z411" t="inlineStr">
        <is>
          <t>2025-01-17 22:22:53</t>
        </is>
      </c>
      <c r="AA411" t="inlineStr">
        <is>
          <t>2025-01-17 22:22:36</t>
        </is>
      </c>
      <c r="AB411" t="inlineStr">
        <is>
          <t>5guerlande</t>
        </is>
      </c>
      <c r="AC411" t="inlineStr">
        <is>
          <t>2025-01-28 22:22:54</t>
        </is>
      </c>
      <c r="AD411" s="1" t="inlineStr">
        <is>
          <t>https://www.commcarehq.org/a/caris-test/reports/form_data/a8ae3dba-8d52-49aa-9d48-6de0c743c331/</t>
        </is>
      </c>
      <c r="AE411" t="inlineStr">
        <is>
          <t>---</t>
        </is>
      </c>
      <c r="AF411" t="inlineStr">
        <is>
          <t>3c5a623af057e23a32ae4000_50861</t>
        </is>
      </c>
      <c r="AG411" t="inlineStr">
        <is>
          <t>OK</t>
        </is>
      </c>
      <c r="AH411" t="inlineStr">
        <is>
          <t>2025-01-17 22:22:53</t>
        </is>
      </c>
      <c r="AI411" t="inlineStr">
        <is>
          <t>1b52563f66be7b3d0843fa02f8f5a965</t>
        </is>
      </c>
      <c r="AJ411" t="inlineStr">
        <is>
          <t>2025-01-17</t>
        </is>
      </c>
      <c r="AK411" t="inlineStr">
        <is>
          <t>3</t>
        </is>
      </c>
      <c r="AL411" t="inlineStr">
        <is>
          <t>---</t>
        </is>
      </c>
      <c r="AM411" t="inlineStr">
        <is>
          <t>0</t>
        </is>
      </c>
      <c r="AN411" t="inlineStr">
        <is>
          <t>---</t>
        </is>
      </c>
      <c r="AO411" t="inlineStr">
        <is>
          <t>1</t>
        </is>
      </c>
      <c r="AP411" t="inlineStr">
        <is>
          <t>1</t>
        </is>
      </c>
      <c r="AQ411" t="inlineStr"/>
      <c r="AR411" t="inlineStr"/>
      <c r="AS411" t="inlineStr"/>
      <c r="AT411" t="inlineStr"/>
      <c r="AU411" t="inlineStr">
        <is>
          <t>---</t>
        </is>
      </c>
      <c r="AV411" t="inlineStr">
        <is>
          <t>---</t>
        </is>
      </c>
      <c r="AW411" t="inlineStr">
        <is>
          <t>---</t>
        </is>
      </c>
      <c r="AX411" t="inlineStr">
        <is>
          <t>---</t>
        </is>
      </c>
      <c r="AY411" t="inlineStr">
        <is>
          <t>---</t>
        </is>
      </c>
      <c r="AZ411" t="inlineStr">
        <is>
          <t>---</t>
        </is>
      </c>
      <c r="BA411" t="inlineStr">
        <is>
          <t>1b52563f66be7b3d0843fa02f8f5a965</t>
        </is>
      </c>
      <c r="BB411" t="inlineStr">
        <is>
          <t>http://openrosa.org/formdesigner/0B48E039-1E80-49A7-AC24-732B6E788E39</t>
        </is>
      </c>
      <c r="BC411" t="inlineStr">
        <is>
          <t>Ration et autres visites</t>
        </is>
      </c>
      <c r="BD411" t="inlineStr">
        <is>
          <t>CommCare Android, version "2.56"(468027). App v15929. CommCare Version 2.56.0. Build 468027, built on: 2025-01-18</t>
        </is>
      </c>
      <c r="BE411" t="inlineStr">
        <is>
          <t>commcare_8cc0a821-6123-47ba-bfc9-44547f89f64e</t>
        </is>
      </c>
      <c r="BF411" t="inlineStr">
        <is>
          <t>19.9488636 -72.8196969 -3.0 7.6</t>
        </is>
      </c>
      <c r="BG411" t="inlineStr">
        <is>
          <t>f13d8149fc6d39ebe86af18272310ff9</t>
        </is>
      </c>
      <c r="BH411" t="inlineStr">
        <is>
          <t>30258f4a77704b55a9a2714350441cbb</t>
        </is>
      </c>
      <c r="BI411" t="inlineStr">
        <is>
          <t>15246</t>
        </is>
      </c>
      <c r="BJ411" t="inlineStr">
        <is>
          <t>XFormInstance</t>
        </is>
      </c>
      <c r="BK411" t="inlineStr">
        <is>
          <t>1604b5ccddc611efb8e7f7a39a18eb0c</t>
        </is>
      </c>
      <c r="BL411" t="b">
        <v>0</v>
      </c>
      <c r="BM411" t="inlineStr">
        <is>
          <t>---</t>
        </is>
      </c>
      <c r="BN411" t="inlineStr">
        <is>
          <t>190.115.174.144</t>
        </is>
      </c>
      <c r="BO411" t="inlineStr">
        <is>
          <t>Kerlinda Prudhomme</t>
        </is>
      </c>
    </row>
    <row r="412">
      <c r="A412" t="inlineStr">
        <is>
          <t>410</t>
        </is>
      </c>
      <c r="B412" t="inlineStr">
        <is>
          <t>f0040ca4-ade4-47f3-806a-a93601465348</t>
        </is>
      </c>
      <c r="C412" t="inlineStr">
        <is>
          <t>2025-01-17</t>
        </is>
      </c>
      <c r="D412" t="inlineStr">
        <is>
          <t>3</t>
        </is>
      </c>
      <c r="E412" t="inlineStr">
        <is>
          <t>---</t>
        </is>
      </c>
      <c r="F412" t="inlineStr">
        <is>
          <t>1</t>
        </is>
      </c>
      <c r="G412" t="inlineStr">
        <is>
          <t>---</t>
        </is>
      </c>
      <c r="H412" t="inlineStr">
        <is>
          <t>1</t>
        </is>
      </c>
      <c r="I412" t="inlineStr">
        <is>
          <t>1</t>
        </is>
      </c>
      <c r="J412" t="inlineStr">
        <is>
          <t>3</t>
        </is>
      </c>
      <c r="K412" t="inlineStr">
        <is>
          <t>---</t>
        </is>
      </c>
      <c r="L412" t="inlineStr">
        <is>
          <t>---</t>
        </is>
      </c>
      <c r="M412" t="inlineStr">
        <is>
          <t>---</t>
        </is>
      </c>
      <c r="N412" t="inlineStr">
        <is>
          <t>---</t>
        </is>
      </c>
      <c r="O412" t="inlineStr">
        <is>
          <t>---</t>
        </is>
      </c>
      <c r="P412" t="inlineStr">
        <is>
          <t>---</t>
        </is>
      </c>
      <c r="Q412" t="inlineStr">
        <is>
          <t>---</t>
        </is>
      </c>
      <c r="R412" t="inlineStr"/>
      <c r="S412" t="inlineStr"/>
      <c r="T412" t="inlineStr"/>
      <c r="U412" t="inlineStr"/>
      <c r="V412" t="inlineStr"/>
      <c r="W412" t="inlineStr"/>
      <c r="X412" t="inlineStr">
        <is>
          <t>PDP/CMEB/ST04308</t>
        </is>
      </c>
      <c r="Y412" t="inlineStr">
        <is>
          <t>PDP/CMEB/ST04308</t>
        </is>
      </c>
      <c r="Z412" t="inlineStr">
        <is>
          <t>2025-01-17 22:26:37</t>
        </is>
      </c>
      <c r="AA412" t="inlineStr">
        <is>
          <t>2025-01-17 22:26:01</t>
        </is>
      </c>
      <c r="AB412" t="inlineStr">
        <is>
          <t>5guerlande</t>
        </is>
      </c>
      <c r="AC412" t="inlineStr">
        <is>
          <t>2025-01-28 22:26:37</t>
        </is>
      </c>
      <c r="AD412" s="1" t="inlineStr">
        <is>
          <t>https://www.commcarehq.org/a/caris-test/reports/form_data/f0040ca4-ade4-47f3-806a-a93601465348/</t>
        </is>
      </c>
      <c r="AE412" t="inlineStr">
        <is>
          <t>---</t>
        </is>
      </c>
      <c r="AF412" t="inlineStr">
        <is>
          <t>3c5a623af057e23a32ae4000_35746</t>
        </is>
      </c>
      <c r="AG412" t="inlineStr">
        <is>
          <t>OK</t>
        </is>
      </c>
      <c r="AH412" t="inlineStr">
        <is>
          <t>2025-01-17 22:26:37</t>
        </is>
      </c>
      <c r="AI412" t="inlineStr">
        <is>
          <t>1b52563f66be7b3d0843fa02f8f5a965</t>
        </is>
      </c>
      <c r="AJ412" t="inlineStr">
        <is>
          <t>2025-01-17</t>
        </is>
      </c>
      <c r="AK412" t="inlineStr">
        <is>
          <t>3</t>
        </is>
      </c>
      <c r="AL412" t="inlineStr">
        <is>
          <t>---</t>
        </is>
      </c>
      <c r="AM412" t="inlineStr">
        <is>
          <t>1</t>
        </is>
      </c>
      <c r="AN412" t="inlineStr">
        <is>
          <t>---</t>
        </is>
      </c>
      <c r="AO412" t="inlineStr">
        <is>
          <t>1</t>
        </is>
      </c>
      <c r="AP412" t="inlineStr">
        <is>
          <t>1</t>
        </is>
      </c>
      <c r="AQ412" t="inlineStr"/>
      <c r="AR412" t="inlineStr"/>
      <c r="AS412" t="inlineStr"/>
      <c r="AT412" t="inlineStr"/>
      <c r="AU412" t="inlineStr">
        <is>
          <t>---</t>
        </is>
      </c>
      <c r="AV412" t="inlineStr">
        <is>
          <t>---</t>
        </is>
      </c>
      <c r="AW412" t="inlineStr">
        <is>
          <t>---</t>
        </is>
      </c>
      <c r="AX412" t="inlineStr">
        <is>
          <t>---</t>
        </is>
      </c>
      <c r="AY412" t="inlineStr">
        <is>
          <t>---</t>
        </is>
      </c>
      <c r="AZ412" t="inlineStr">
        <is>
          <t>---</t>
        </is>
      </c>
      <c r="BA412" t="inlineStr">
        <is>
          <t>1b52563f66be7b3d0843fa02f8f5a965</t>
        </is>
      </c>
      <c r="BB412" t="inlineStr">
        <is>
          <t>http://openrosa.org/formdesigner/0B48E039-1E80-49A7-AC24-732B6E788E39</t>
        </is>
      </c>
      <c r="BC412" t="inlineStr">
        <is>
          <t>Ration et autres visites</t>
        </is>
      </c>
      <c r="BD412" t="inlineStr">
        <is>
          <t>CommCare Android, version "2.56"(468027). App v15929. CommCare Version 2.56.0. Build 468027, built on: 2025-01-18</t>
        </is>
      </c>
      <c r="BE412" t="inlineStr">
        <is>
          <t>commcare_8cc0a821-6123-47ba-bfc9-44547f89f64e</t>
        </is>
      </c>
      <c r="BF412" t="inlineStr">
        <is>
          <t>19.9493212 -72.8197003 -3.0 9.6</t>
        </is>
      </c>
      <c r="BG412" t="inlineStr">
        <is>
          <t>f13d8149fc6d39ebe86af18272310ff9</t>
        </is>
      </c>
      <c r="BH412" t="inlineStr">
        <is>
          <t>30258f4a77704b55a9a2714350441cbb</t>
        </is>
      </c>
      <c r="BI412" t="inlineStr">
        <is>
          <t>15246</t>
        </is>
      </c>
      <c r="BJ412" t="inlineStr">
        <is>
          <t>XFormInstance</t>
        </is>
      </c>
      <c r="BK412" t="inlineStr">
        <is>
          <t>1604b5ccddc611efb8e7f7a39a18eb0c</t>
        </is>
      </c>
      <c r="BL412" t="b">
        <v>0</v>
      </c>
      <c r="BM412" t="inlineStr">
        <is>
          <t>---</t>
        </is>
      </c>
      <c r="BN412" t="inlineStr">
        <is>
          <t>190.115.174.144</t>
        </is>
      </c>
      <c r="BO412" t="inlineStr">
        <is>
          <t>Lwensky Pierre-Smailey Honorat</t>
        </is>
      </c>
    </row>
    <row r="413">
      <c r="A413" t="inlineStr">
        <is>
          <t>411</t>
        </is>
      </c>
      <c r="B413" t="inlineStr">
        <is>
          <t>ac771fb5-7db8-4507-9150-a79bd7aca8e1</t>
        </is>
      </c>
      <c r="C413" t="inlineStr">
        <is>
          <t>2025-01-21</t>
        </is>
      </c>
      <c r="D413" t="inlineStr">
        <is>
          <t>3</t>
        </is>
      </c>
      <c r="E413" t="inlineStr">
        <is>
          <t>---</t>
        </is>
      </c>
      <c r="F413" t="inlineStr">
        <is>
          <t>0</t>
        </is>
      </c>
      <c r="G413" t="inlineStr">
        <is>
          <t>---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---</t>
        </is>
      </c>
      <c r="L413" t="inlineStr">
        <is>
          <t>---</t>
        </is>
      </c>
      <c r="M413" t="inlineStr">
        <is>
          <t>---</t>
        </is>
      </c>
      <c r="N413" t="inlineStr">
        <is>
          <t>---</t>
        </is>
      </c>
      <c r="O413" t="inlineStr">
        <is>
          <t>---</t>
        </is>
      </c>
      <c r="P413" t="inlineStr">
        <is>
          <t>---</t>
        </is>
      </c>
      <c r="Q413" t="inlineStr">
        <is>
          <t>---</t>
        </is>
      </c>
      <c r="R413" t="inlineStr"/>
      <c r="S413" t="inlineStr"/>
      <c r="T413" t="inlineStr"/>
      <c r="U413" t="inlineStr"/>
      <c r="V413" t="inlineStr"/>
      <c r="W413" t="inlineStr"/>
      <c r="X413" t="inlineStr">
        <is>
          <t>CAP/CALT/ST02529</t>
        </is>
      </c>
      <c r="Y413" t="inlineStr">
        <is>
          <t>CAP/CALT/ST02529</t>
        </is>
      </c>
      <c r="Z413" t="inlineStr">
        <is>
          <t>2025-01-22 19:17:20</t>
        </is>
      </c>
      <c r="AA413" t="inlineStr">
        <is>
          <t>2025-01-22 19:17:05</t>
        </is>
      </c>
      <c r="AB413" t="inlineStr">
        <is>
          <t>1irania</t>
        </is>
      </c>
      <c r="AC413" t="inlineStr">
        <is>
          <t>2025-01-28 22:26:56</t>
        </is>
      </c>
      <c r="AD413" s="1" t="inlineStr">
        <is>
          <t>https://www.commcarehq.org/a/caris-test/reports/form_data/ac771fb5-7db8-4507-9150-a79bd7aca8e1/</t>
        </is>
      </c>
      <c r="AE413" t="inlineStr">
        <is>
          <t>---</t>
        </is>
      </c>
      <c r="AF413" t="inlineStr">
        <is>
          <t>3c5a623af057e23a32ae4000_194509</t>
        </is>
      </c>
      <c r="AG413" t="inlineStr">
        <is>
          <t>OK</t>
        </is>
      </c>
      <c r="AH413" t="inlineStr">
        <is>
          <t>2025-01-22 19:17:20</t>
        </is>
      </c>
      <c r="AI413" t="inlineStr">
        <is>
          <t>42a82b7de9e609ae71648670ad4c56aa</t>
        </is>
      </c>
      <c r="AJ413" t="inlineStr">
        <is>
          <t>2025-01-21</t>
        </is>
      </c>
      <c r="AK413" t="inlineStr">
        <is>
          <t>3</t>
        </is>
      </c>
      <c r="AL413" t="inlineStr">
        <is>
          <t>---</t>
        </is>
      </c>
      <c r="AM413" t="inlineStr">
        <is>
          <t>0</t>
        </is>
      </c>
      <c r="AN413" t="inlineStr">
        <is>
          <t>---</t>
        </is>
      </c>
      <c r="AO413" t="inlineStr">
        <is>
          <t>1</t>
        </is>
      </c>
      <c r="AP413" t="inlineStr">
        <is>
          <t>1</t>
        </is>
      </c>
      <c r="AQ413" t="inlineStr"/>
      <c r="AR413" t="inlineStr"/>
      <c r="AS413" t="inlineStr"/>
      <c r="AT413" t="inlineStr"/>
      <c r="AU413" t="inlineStr">
        <is>
          <t>---</t>
        </is>
      </c>
      <c r="AV413" t="inlineStr">
        <is>
          <t>---</t>
        </is>
      </c>
      <c r="AW413" t="inlineStr">
        <is>
          <t>---</t>
        </is>
      </c>
      <c r="AX413" t="inlineStr">
        <is>
          <t>---</t>
        </is>
      </c>
      <c r="AY413" t="inlineStr">
        <is>
          <t>---</t>
        </is>
      </c>
      <c r="AZ413" t="inlineStr">
        <is>
          <t>---</t>
        </is>
      </c>
      <c r="BA413" t="inlineStr">
        <is>
          <t>42a82b7de9e609ae71648670ad4c56aa</t>
        </is>
      </c>
      <c r="BB413" t="inlineStr">
        <is>
          <t>http://openrosa.org/formdesigner/0B48E039-1E80-49A7-AC24-732B6E788E39</t>
        </is>
      </c>
      <c r="BC413" t="inlineStr">
        <is>
          <t>Ration et autres visites</t>
        </is>
      </c>
      <c r="BD413" t="inlineStr">
        <is>
          <t>CommCare Android, version "2.56"(468027). App v15929. CommCare Version 2.56.0. Build 468027, built on: 2025-01-18</t>
        </is>
      </c>
      <c r="BE413" t="inlineStr">
        <is>
          <t>commcare_6c8d6b29-ddee-4573-a4bf-ff173bbf52d8</t>
        </is>
      </c>
      <c r="BF413" t="inlineStr"/>
      <c r="BG413" t="inlineStr">
        <is>
          <t>f13d8149fc6d39ebe86af18272310ff9</t>
        </is>
      </c>
      <c r="BH413" t="inlineStr">
        <is>
          <t>30258f4a77704b55a9a2714350441cbb</t>
        </is>
      </c>
      <c r="BI413" t="inlineStr">
        <is>
          <t>15246</t>
        </is>
      </c>
      <c r="BJ413" t="inlineStr">
        <is>
          <t>XFormInstance</t>
        </is>
      </c>
      <c r="BK413" t="inlineStr">
        <is>
          <t>662dcfbdd42311ef885cf9cccb2417e2</t>
        </is>
      </c>
      <c r="BL413" t="b">
        <v>0</v>
      </c>
      <c r="BM413" t="inlineStr">
        <is>
          <t>---</t>
        </is>
      </c>
      <c r="BN413" t="inlineStr">
        <is>
          <t>190.115.179.45</t>
        </is>
      </c>
      <c r="BO413" t="inlineStr">
        <is>
          <t>Doudayky Louis</t>
        </is>
      </c>
    </row>
    <row r="414">
      <c r="A414" t="inlineStr">
        <is>
          <t>412</t>
        </is>
      </c>
      <c r="B414" t="inlineStr">
        <is>
          <t>6c44a3e8-6ab2-4624-968a-9c9d6ab622b9</t>
        </is>
      </c>
      <c r="C414" t="inlineStr">
        <is>
          <t>2025-01-22</t>
        </is>
      </c>
      <c r="D414" t="inlineStr">
        <is>
          <t>4</t>
        </is>
      </c>
      <c r="E414" t="inlineStr">
        <is>
          <t>visite pour dévoilement status</t>
        </is>
      </c>
      <c r="F414" t="inlineStr">
        <is>
          <t>0</t>
        </is>
      </c>
      <c r="G414" t="inlineStr">
        <is>
          <t>dévoilement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---</t>
        </is>
      </c>
      <c r="L414" t="inlineStr">
        <is>
          <t>---</t>
        </is>
      </c>
      <c r="M414" t="inlineStr">
        <is>
          <t>---</t>
        </is>
      </c>
      <c r="N414" t="inlineStr">
        <is>
          <t>---</t>
        </is>
      </c>
      <c r="O414" t="inlineStr">
        <is>
          <t>---</t>
        </is>
      </c>
      <c r="P414" t="inlineStr">
        <is>
          <t>---</t>
        </is>
      </c>
      <c r="Q414" t="inlineStr">
        <is>
          <t>---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CAP/CSLT/S00397</t>
        </is>
      </c>
      <c r="Y414" t="inlineStr">
        <is>
          <t>CAP/CSLT/S00397</t>
        </is>
      </c>
      <c r="Z414" t="inlineStr">
        <is>
          <t>2025-01-22 19:25:04</t>
        </is>
      </c>
      <c r="AA414" t="inlineStr">
        <is>
          <t>2025-01-22 19:24:11</t>
        </is>
      </c>
      <c r="AB414" t="inlineStr">
        <is>
          <t>1irania</t>
        </is>
      </c>
      <c r="AC414" t="inlineStr">
        <is>
          <t>2025-01-28 22:26:59</t>
        </is>
      </c>
      <c r="AD414" s="1" t="inlineStr">
        <is>
          <t>https://www.commcarehq.org/a/caris-test/reports/form_data/6c44a3e8-6ab2-4624-968a-9c9d6ab622b9/</t>
        </is>
      </c>
      <c r="AE414" t="inlineStr">
        <is>
          <t>---</t>
        </is>
      </c>
      <c r="AF414" t="inlineStr">
        <is>
          <t>3c5a623af057e23a32ae4000_28246</t>
        </is>
      </c>
      <c r="AG414" t="inlineStr">
        <is>
          <t>---</t>
        </is>
      </c>
      <c r="AH414" t="inlineStr">
        <is>
          <t>2025-01-22 19:25:04</t>
        </is>
      </c>
      <c r="AI414" t="inlineStr">
        <is>
          <t>42a82b7de9e609ae71648670ad4c56aa</t>
        </is>
      </c>
      <c r="AJ414" t="inlineStr">
        <is>
          <t>2025-01-22</t>
        </is>
      </c>
      <c r="AK414" t="inlineStr">
        <is>
          <t>4</t>
        </is>
      </c>
      <c r="AL414" t="inlineStr">
        <is>
          <t>visite pour dévoilement status</t>
        </is>
      </c>
      <c r="AM414" t="inlineStr">
        <is>
          <t>0</t>
        </is>
      </c>
      <c r="AN414" t="inlineStr">
        <is>
          <t>dévoilement</t>
        </is>
      </c>
      <c r="AO414" t="inlineStr">
        <is>
          <t>1</t>
        </is>
      </c>
      <c r="AP414" t="inlineStr">
        <is>
          <t>1</t>
        </is>
      </c>
      <c r="AQ414" t="inlineStr"/>
      <c r="AR414" t="inlineStr"/>
      <c r="AS414" t="inlineStr"/>
      <c r="AT414" t="inlineStr"/>
      <c r="AU414" t="inlineStr">
        <is>
          <t>---</t>
        </is>
      </c>
      <c r="AV414" t="inlineStr">
        <is>
          <t>---</t>
        </is>
      </c>
      <c r="AW414" t="inlineStr">
        <is>
          <t>---</t>
        </is>
      </c>
      <c r="AX414" t="inlineStr">
        <is>
          <t>---</t>
        </is>
      </c>
      <c r="AY414" t="inlineStr">
        <is>
          <t>---</t>
        </is>
      </c>
      <c r="AZ414" t="inlineStr">
        <is>
          <t>---</t>
        </is>
      </c>
      <c r="BA414" t="inlineStr">
        <is>
          <t>42a82b7de9e609ae71648670ad4c56aa</t>
        </is>
      </c>
      <c r="BB414" t="inlineStr">
        <is>
          <t>http://openrosa.org/formdesigner/0B48E039-1E80-49A7-AC24-732B6E788E39</t>
        </is>
      </c>
      <c r="BC414" t="inlineStr">
        <is>
          <t>Ration et autres visites</t>
        </is>
      </c>
      <c r="BD414" t="inlineStr">
        <is>
          <t>CommCare Android, version "2.56"(468027). App v15929. CommCare Version 2.56.0. Build 468027, built on: 2025-01-18</t>
        </is>
      </c>
      <c r="BE414" t="inlineStr">
        <is>
          <t>commcare_6c8d6b29-ddee-4573-a4bf-ff173bbf52d8</t>
        </is>
      </c>
      <c r="BF414" t="inlineStr"/>
      <c r="BG414" t="inlineStr">
        <is>
          <t>f13d8149fc6d39ebe86af18272310ff9</t>
        </is>
      </c>
      <c r="BH414" t="inlineStr">
        <is>
          <t>30258f4a77704b55a9a2714350441cbb</t>
        </is>
      </c>
      <c r="BI414" t="inlineStr">
        <is>
          <t>15246</t>
        </is>
      </c>
      <c r="BJ414" t="inlineStr">
        <is>
          <t>XFormInstance</t>
        </is>
      </c>
      <c r="BK414" t="inlineStr">
        <is>
          <t>662dcfbdd42311ef885cf9cccb2417e2</t>
        </is>
      </c>
      <c r="BL414" t="b">
        <v>0</v>
      </c>
      <c r="BM414" t="inlineStr">
        <is>
          <t>---</t>
        </is>
      </c>
      <c r="BN414" t="inlineStr">
        <is>
          <t>190.115.179.45</t>
        </is>
      </c>
      <c r="BO414" t="inlineStr">
        <is>
          <t>Saintilmond Naika</t>
        </is>
      </c>
    </row>
    <row r="415">
      <c r="A415" t="inlineStr">
        <is>
          <t>413</t>
        </is>
      </c>
      <c r="B415" t="inlineStr">
        <is>
          <t>f204d071-ea20-415b-8a6a-d5ec57ca9e40</t>
        </is>
      </c>
      <c r="C415" t="inlineStr">
        <is>
          <t>2025-01-22</t>
        </is>
      </c>
      <c r="D415" t="inlineStr">
        <is>
          <t>3</t>
        </is>
      </c>
      <c r="E415" t="inlineStr">
        <is>
          <t>---</t>
        </is>
      </c>
      <c r="F415" t="inlineStr">
        <is>
          <t>0</t>
        </is>
      </c>
      <c r="G415" t="inlineStr">
        <is>
          <t>---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---</t>
        </is>
      </c>
      <c r="L415" t="inlineStr">
        <is>
          <t>---</t>
        </is>
      </c>
      <c r="M415" t="inlineStr">
        <is>
          <t>---</t>
        </is>
      </c>
      <c r="N415" t="inlineStr">
        <is>
          <t>---</t>
        </is>
      </c>
      <c r="O415" t="inlineStr">
        <is>
          <t>---</t>
        </is>
      </c>
      <c r="P415" t="inlineStr">
        <is>
          <t>---</t>
        </is>
      </c>
      <c r="Q415" t="inlineStr">
        <is>
          <t>---</t>
        </is>
      </c>
      <c r="R415" t="inlineStr"/>
      <c r="S415" t="inlineStr"/>
      <c r="T415" t="inlineStr"/>
      <c r="U415" t="inlineStr"/>
      <c r="V415" t="inlineStr"/>
      <c r="W415" t="inlineStr"/>
      <c r="X415" t="inlineStr">
        <is>
          <t>CAP/HOFL/ST00413</t>
        </is>
      </c>
      <c r="Y415" t="inlineStr">
        <is>
          <t>CAP/HOFL/ST00413</t>
        </is>
      </c>
      <c r="Z415" t="inlineStr">
        <is>
          <t>2025-01-22 19:26:00</t>
        </is>
      </c>
      <c r="AA415" t="inlineStr">
        <is>
          <t>2025-01-22 19:25:49</t>
        </is>
      </c>
      <c r="AB415" t="inlineStr">
        <is>
          <t>1irania</t>
        </is>
      </c>
      <c r="AC415" t="inlineStr">
        <is>
          <t>2025-01-28 22:27:00</t>
        </is>
      </c>
      <c r="AD415" s="1" t="inlineStr">
        <is>
          <t>https://www.commcarehq.org/a/caris-test/reports/form_data/f204d071-ea20-415b-8a6a-d5ec57ca9e40/</t>
        </is>
      </c>
      <c r="AE415" t="inlineStr">
        <is>
          <t>---</t>
        </is>
      </c>
      <c r="AF415" t="inlineStr">
        <is>
          <t>fa2ecffd1f4d4e7294ef88f5dc2a3675</t>
        </is>
      </c>
      <c r="AG415" t="inlineStr">
        <is>
          <t>OK</t>
        </is>
      </c>
      <c r="AH415" t="inlineStr">
        <is>
          <t>2025-01-22 19:26:00</t>
        </is>
      </c>
      <c r="AI415" t="inlineStr">
        <is>
          <t>42a82b7de9e609ae71648670ad4c56aa</t>
        </is>
      </c>
      <c r="AJ415" t="inlineStr">
        <is>
          <t>2025-01-22</t>
        </is>
      </c>
      <c r="AK415" t="inlineStr">
        <is>
          <t>3</t>
        </is>
      </c>
      <c r="AL415" t="inlineStr">
        <is>
          <t>---</t>
        </is>
      </c>
      <c r="AM415" t="inlineStr">
        <is>
          <t>0</t>
        </is>
      </c>
      <c r="AN415" t="inlineStr">
        <is>
          <t>---</t>
        </is>
      </c>
      <c r="AO415" t="inlineStr">
        <is>
          <t>1</t>
        </is>
      </c>
      <c r="AP415" t="inlineStr">
        <is>
          <t>1</t>
        </is>
      </c>
      <c r="AQ415" t="inlineStr"/>
      <c r="AR415" t="inlineStr"/>
      <c r="AS415" t="inlineStr"/>
      <c r="AT415" t="inlineStr"/>
      <c r="AU415" t="inlineStr">
        <is>
          <t>---</t>
        </is>
      </c>
      <c r="AV415" t="inlineStr">
        <is>
          <t>---</t>
        </is>
      </c>
      <c r="AW415" t="inlineStr">
        <is>
          <t>---</t>
        </is>
      </c>
      <c r="AX415" t="inlineStr">
        <is>
          <t>---</t>
        </is>
      </c>
      <c r="AY415" t="inlineStr">
        <is>
          <t>---</t>
        </is>
      </c>
      <c r="AZ415" t="inlineStr">
        <is>
          <t>---</t>
        </is>
      </c>
      <c r="BA415" t="inlineStr">
        <is>
          <t>42a82b7de9e609ae71648670ad4c56aa</t>
        </is>
      </c>
      <c r="BB415" t="inlineStr">
        <is>
          <t>http://openrosa.org/formdesigner/0B48E039-1E80-49A7-AC24-732B6E788E39</t>
        </is>
      </c>
      <c r="BC415" t="inlineStr">
        <is>
          <t>Ration et autres visites</t>
        </is>
      </c>
      <c r="BD415" t="inlineStr">
        <is>
          <t>CommCare Android, version "2.56"(468027). App v15929. CommCare Version 2.56.0. Build 468027, built on: 2025-01-18</t>
        </is>
      </c>
      <c r="BE415" t="inlineStr">
        <is>
          <t>commcare_6c8d6b29-ddee-4573-a4bf-ff173bbf52d8</t>
        </is>
      </c>
      <c r="BF415" t="inlineStr"/>
      <c r="BG415" t="inlineStr">
        <is>
          <t>f13d8149fc6d39ebe86af18272310ff9</t>
        </is>
      </c>
      <c r="BH415" t="inlineStr">
        <is>
          <t>30258f4a77704b55a9a2714350441cbb</t>
        </is>
      </c>
      <c r="BI415" t="inlineStr">
        <is>
          <t>15246</t>
        </is>
      </c>
      <c r="BJ415" t="inlineStr">
        <is>
          <t>XFormInstance</t>
        </is>
      </c>
      <c r="BK415" t="inlineStr">
        <is>
          <t>662dcfbdd42311ef885cf9cccb2417e2</t>
        </is>
      </c>
      <c r="BL415" t="b">
        <v>0</v>
      </c>
      <c r="BM415" t="inlineStr">
        <is>
          <t>---</t>
        </is>
      </c>
      <c r="BN415" t="inlineStr">
        <is>
          <t>190.115.179.45</t>
        </is>
      </c>
      <c r="BO415" t="inlineStr">
        <is>
          <t>David Hyacinthe</t>
        </is>
      </c>
    </row>
    <row r="416">
      <c r="A416" t="inlineStr">
        <is>
          <t>414</t>
        </is>
      </c>
      <c r="B416" t="inlineStr">
        <is>
          <t>9b195636-21ab-4f42-ae25-3d0798634477</t>
        </is>
      </c>
      <c r="C416" t="inlineStr">
        <is>
          <t>2025-01-22</t>
        </is>
      </c>
      <c r="D416" t="inlineStr">
        <is>
          <t>3</t>
        </is>
      </c>
      <c r="E416" t="inlineStr">
        <is>
          <t>---</t>
        </is>
      </c>
      <c r="F416" t="inlineStr">
        <is>
          <t>0</t>
        </is>
      </c>
      <c r="G416" t="inlineStr">
        <is>
          <t>---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---</t>
        </is>
      </c>
      <c r="L416" t="inlineStr">
        <is>
          <t>---</t>
        </is>
      </c>
      <c r="M416" t="inlineStr">
        <is>
          <t>---</t>
        </is>
      </c>
      <c r="N416" t="inlineStr">
        <is>
          <t>---</t>
        </is>
      </c>
      <c r="O416" t="inlineStr">
        <is>
          <t>---</t>
        </is>
      </c>
      <c r="P416" t="inlineStr">
        <is>
          <t>---</t>
        </is>
      </c>
      <c r="Q416" t="inlineStr">
        <is>
          <t>---</t>
        </is>
      </c>
      <c r="R416" t="inlineStr"/>
      <c r="S416" t="inlineStr"/>
      <c r="T416" t="inlineStr"/>
      <c r="U416" t="inlineStr"/>
      <c r="V416" t="inlineStr"/>
      <c r="W416" t="inlineStr"/>
      <c r="X416" t="inlineStr">
        <is>
          <t>CAP/HOFL/ST01553</t>
        </is>
      </c>
      <c r="Y416" t="inlineStr">
        <is>
          <t>CAP/HOFL/ST01553</t>
        </is>
      </c>
      <c r="Z416" t="inlineStr">
        <is>
          <t>2025-01-22 19:29:05</t>
        </is>
      </c>
      <c r="AA416" t="inlineStr">
        <is>
          <t>2025-01-22 19:26:15</t>
        </is>
      </c>
      <c r="AB416" t="inlineStr">
        <is>
          <t>1irania</t>
        </is>
      </c>
      <c r="AC416" t="inlineStr">
        <is>
          <t>2025-01-28 22:27:01</t>
        </is>
      </c>
      <c r="AD416" s="1" t="inlineStr">
        <is>
          <t>https://www.commcarehq.org/a/caris-test/reports/form_data/9b195636-21ab-4f42-ae25-3d0798634477/</t>
        </is>
      </c>
      <c r="AE416" t="inlineStr">
        <is>
          <t>---</t>
        </is>
      </c>
      <c r="AF416" t="inlineStr">
        <is>
          <t>2df0040e591d4d43b3343f2f4c70cdab</t>
        </is>
      </c>
      <c r="AG416" t="inlineStr">
        <is>
          <t>OK</t>
        </is>
      </c>
      <c r="AH416" t="inlineStr">
        <is>
          <t>2025-01-22 19:29:05</t>
        </is>
      </c>
      <c r="AI416" t="inlineStr">
        <is>
          <t>42a82b7de9e609ae71648670ad4c56aa</t>
        </is>
      </c>
      <c r="AJ416" t="inlineStr">
        <is>
          <t>2025-01-22</t>
        </is>
      </c>
      <c r="AK416" t="inlineStr">
        <is>
          <t>3</t>
        </is>
      </c>
      <c r="AL416" t="inlineStr">
        <is>
          <t>---</t>
        </is>
      </c>
      <c r="AM416" t="inlineStr">
        <is>
          <t>0</t>
        </is>
      </c>
      <c r="AN416" t="inlineStr">
        <is>
          <t>---</t>
        </is>
      </c>
      <c r="AO416" t="inlineStr">
        <is>
          <t>1</t>
        </is>
      </c>
      <c r="AP416" t="inlineStr">
        <is>
          <t>1</t>
        </is>
      </c>
      <c r="AQ416" t="inlineStr"/>
      <c r="AR416" t="inlineStr"/>
      <c r="AS416" t="inlineStr"/>
      <c r="AT416" t="inlineStr"/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inlineStr">
        <is>
          <t>---</t>
        </is>
      </c>
      <c r="BA416" t="inlineStr">
        <is>
          <t>42a82b7de9e609ae71648670ad4c56aa</t>
        </is>
      </c>
      <c r="BB416" t="inlineStr">
        <is>
          <t>http://openrosa.org/formdesigner/0B48E039-1E80-49A7-AC24-732B6E788E39</t>
        </is>
      </c>
      <c r="BC416" t="inlineStr">
        <is>
          <t>Ration et autres visites</t>
        </is>
      </c>
      <c r="BD416" t="inlineStr">
        <is>
          <t>CommCare Android, version "2.56"(468027). App v15929. CommCare Version 2.56.0. Build 468027, built on: 2025-01-18</t>
        </is>
      </c>
      <c r="BE416" t="inlineStr">
        <is>
          <t>commcare_6c8d6b29-ddee-4573-a4bf-ff173bbf52d8</t>
        </is>
      </c>
      <c r="BF416" t="inlineStr"/>
      <c r="BG416" t="inlineStr">
        <is>
          <t>f13d8149fc6d39ebe86af18272310ff9</t>
        </is>
      </c>
      <c r="BH416" t="inlineStr">
        <is>
          <t>30258f4a77704b55a9a2714350441cbb</t>
        </is>
      </c>
      <c r="BI416" t="inlineStr">
        <is>
          <t>15246</t>
        </is>
      </c>
      <c r="BJ416" t="inlineStr">
        <is>
          <t>XFormInstance</t>
        </is>
      </c>
      <c r="BK416" t="inlineStr">
        <is>
          <t>662dcfbdd42311ef885cf9cccb2417e2</t>
        </is>
      </c>
      <c r="BL416" t="b">
        <v>0</v>
      </c>
      <c r="BM416" t="inlineStr">
        <is>
          <t>---</t>
        </is>
      </c>
      <c r="BN416" t="inlineStr">
        <is>
          <t>190.115.179.45</t>
        </is>
      </c>
      <c r="BO416" t="inlineStr">
        <is>
          <t>Lyns Herby Riviere</t>
        </is>
      </c>
    </row>
    <row r="417">
      <c r="A417" t="inlineStr">
        <is>
          <t>415</t>
        </is>
      </c>
      <c r="B417" t="inlineStr">
        <is>
          <t>db83b7ab-537d-4fe7-88c0-1dc9eda555bc</t>
        </is>
      </c>
      <c r="C417" t="inlineStr">
        <is>
          <t>2025-01-22</t>
        </is>
      </c>
      <c r="D417" t="inlineStr">
        <is>
          <t>4</t>
        </is>
      </c>
      <c r="E417" t="inlineStr">
        <is>
          <t>démotivation club</t>
        </is>
      </c>
      <c r="F417" t="inlineStr">
        <is>
          <t>0</t>
        </is>
      </c>
      <c r="G417" t="inlineStr">
        <is>
          <t>démotivation club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---</t>
        </is>
      </c>
      <c r="L417" t="inlineStr">
        <is>
          <t>---</t>
        </is>
      </c>
      <c r="M417" t="inlineStr">
        <is>
          <t>---</t>
        </is>
      </c>
      <c r="N417" t="inlineStr">
        <is>
          <t>---</t>
        </is>
      </c>
      <c r="O417" t="inlineStr">
        <is>
          <t>---</t>
        </is>
      </c>
      <c r="P417" t="inlineStr">
        <is>
          <t>---</t>
        </is>
      </c>
      <c r="Q417" t="inlineStr">
        <is>
          <t>---</t>
        </is>
      </c>
      <c r="R417" t="inlineStr"/>
      <c r="S417" t="inlineStr"/>
      <c r="T417" t="inlineStr"/>
      <c r="U417" t="inlineStr"/>
      <c r="V417" t="inlineStr"/>
      <c r="W417" t="inlineStr"/>
      <c r="X417" t="inlineStr">
        <is>
          <t>CAP/CALT/ST01255</t>
        </is>
      </c>
      <c r="Y417" t="inlineStr">
        <is>
          <t>CAP/CALT/ST01255</t>
        </is>
      </c>
      <c r="Z417" t="inlineStr">
        <is>
          <t>2025-01-22 19:30:15</t>
        </is>
      </c>
      <c r="AA417" t="inlineStr">
        <is>
          <t>2025-01-22 19:29:30</t>
        </is>
      </c>
      <c r="AB417" t="inlineStr">
        <is>
          <t>1irania</t>
        </is>
      </c>
      <c r="AC417" t="inlineStr">
        <is>
          <t>2025-01-28 22:27:03</t>
        </is>
      </c>
      <c r="AD417" s="1" t="inlineStr">
        <is>
          <t>https://www.commcarehq.org/a/caris-test/reports/form_data/db83b7ab-537d-4fe7-88c0-1dc9eda555bc/</t>
        </is>
      </c>
      <c r="AE417" t="inlineStr">
        <is>
          <t>---</t>
        </is>
      </c>
      <c r="AF417" t="inlineStr">
        <is>
          <t>3c5a623af057e23a32ae4000_32024</t>
        </is>
      </c>
      <c r="AG417" t="inlineStr">
        <is>
          <t>---</t>
        </is>
      </c>
      <c r="AH417" t="inlineStr">
        <is>
          <t>2025-01-22 19:30:15</t>
        </is>
      </c>
      <c r="AI417" t="inlineStr">
        <is>
          <t>42a82b7de9e609ae71648670ad4c56aa</t>
        </is>
      </c>
      <c r="AJ417" t="inlineStr">
        <is>
          <t>2025-01-22</t>
        </is>
      </c>
      <c r="AK417" t="inlineStr">
        <is>
          <t>4</t>
        </is>
      </c>
      <c r="AL417" t="inlineStr">
        <is>
          <t>démotivation club</t>
        </is>
      </c>
      <c r="AM417" t="inlineStr">
        <is>
          <t>0</t>
        </is>
      </c>
      <c r="AN417" t="inlineStr">
        <is>
          <t>démotivation club</t>
        </is>
      </c>
      <c r="AO417" t="inlineStr">
        <is>
          <t>1</t>
        </is>
      </c>
      <c r="AP417" t="inlineStr">
        <is>
          <t>1</t>
        </is>
      </c>
      <c r="AQ417" t="inlineStr"/>
      <c r="AR417" t="inlineStr"/>
      <c r="AS417" t="inlineStr"/>
      <c r="AT417" t="inlineStr"/>
      <c r="AU417" t="inlineStr">
        <is>
          <t>---</t>
        </is>
      </c>
      <c r="AV417" t="inlineStr">
        <is>
          <t>---</t>
        </is>
      </c>
      <c r="AW417" t="inlineStr">
        <is>
          <t>---</t>
        </is>
      </c>
      <c r="AX417" t="inlineStr">
        <is>
          <t>---</t>
        </is>
      </c>
      <c r="AY417" t="inlineStr">
        <is>
          <t>---</t>
        </is>
      </c>
      <c r="AZ417" t="inlineStr">
        <is>
          <t>---</t>
        </is>
      </c>
      <c r="BA417" t="inlineStr">
        <is>
          <t>42a82b7de9e609ae71648670ad4c56aa</t>
        </is>
      </c>
      <c r="BB417" t="inlineStr">
        <is>
          <t>http://openrosa.org/formdesigner/0B48E039-1E80-49A7-AC24-732B6E788E39</t>
        </is>
      </c>
      <c r="BC417" t="inlineStr">
        <is>
          <t>Ration et autres visites</t>
        </is>
      </c>
      <c r="BD417" t="inlineStr">
        <is>
          <t>CommCare Android, version "2.56"(468027). App v15929. CommCare Version 2.56.0. Build 468027, built on: 2025-01-18</t>
        </is>
      </c>
      <c r="BE417" t="inlineStr">
        <is>
          <t>commcare_6c8d6b29-ddee-4573-a4bf-ff173bbf52d8</t>
        </is>
      </c>
      <c r="BF417" t="inlineStr"/>
      <c r="BG417" t="inlineStr">
        <is>
          <t>f13d8149fc6d39ebe86af18272310ff9</t>
        </is>
      </c>
      <c r="BH417" t="inlineStr">
        <is>
          <t>30258f4a77704b55a9a2714350441cbb</t>
        </is>
      </c>
      <c r="BI417" t="inlineStr">
        <is>
          <t>15246</t>
        </is>
      </c>
      <c r="BJ417" t="inlineStr">
        <is>
          <t>XFormInstance</t>
        </is>
      </c>
      <c r="BK417" t="inlineStr">
        <is>
          <t>662dcfbdd42311ef885cf9cccb2417e2</t>
        </is>
      </c>
      <c r="BL417" t="b">
        <v>0</v>
      </c>
      <c r="BM417" t="inlineStr">
        <is>
          <t>---</t>
        </is>
      </c>
      <c r="BN417" t="inlineStr">
        <is>
          <t>190.115.179.45</t>
        </is>
      </c>
      <c r="BO417" t="inlineStr">
        <is>
          <t>WILIAMSON PIERRE</t>
        </is>
      </c>
    </row>
    <row r="418">
      <c r="A418" t="inlineStr">
        <is>
          <t>416</t>
        </is>
      </c>
      <c r="B418" t="inlineStr">
        <is>
          <t>e4ab5e31-93b2-4d39-aeef-80d8e0fd1cc3</t>
        </is>
      </c>
      <c r="C418" t="inlineStr">
        <is>
          <t>2025-01-23</t>
        </is>
      </c>
      <c r="D418" t="inlineStr">
        <is>
          <t>4</t>
        </is>
      </c>
      <c r="E418" t="inlineStr">
        <is>
          <t>démotivation</t>
        </is>
      </c>
      <c r="F418" t="inlineStr">
        <is>
          <t>0</t>
        </is>
      </c>
      <c r="G418" t="inlineStr">
        <is>
          <t>démotivation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---</t>
        </is>
      </c>
      <c r="L418" t="inlineStr">
        <is>
          <t>---</t>
        </is>
      </c>
      <c r="M418" t="inlineStr">
        <is>
          <t>---</t>
        </is>
      </c>
      <c r="N418" t="inlineStr">
        <is>
          <t>---</t>
        </is>
      </c>
      <c r="O418" t="inlineStr">
        <is>
          <t>---</t>
        </is>
      </c>
      <c r="P418" t="inlineStr">
        <is>
          <t>---</t>
        </is>
      </c>
      <c r="Q418" t="inlineStr">
        <is>
          <t>---</t>
        </is>
      </c>
      <c r="R418" t="inlineStr"/>
      <c r="S418" t="inlineStr"/>
      <c r="T418" t="inlineStr"/>
      <c r="U418" t="inlineStr"/>
      <c r="V418" t="inlineStr"/>
      <c r="W418" t="inlineStr">
        <is>
          <t>19.5829555 -72.0131072 39.07 4.34</t>
        </is>
      </c>
      <c r="X418" t="inlineStr">
        <is>
          <t>CAP/HOFL/ST00413</t>
        </is>
      </c>
      <c r="Y418" t="inlineStr">
        <is>
          <t>CAP/HOFL/ST00413</t>
        </is>
      </c>
      <c r="Z418" t="inlineStr">
        <is>
          <t>2025-01-23 21:14:38</t>
        </is>
      </c>
      <c r="AA418" t="inlineStr">
        <is>
          <t>2025-01-21 19:15:11</t>
        </is>
      </c>
      <c r="AB418" t="inlineStr">
        <is>
          <t>1irania</t>
        </is>
      </c>
      <c r="AC418" t="inlineStr">
        <is>
          <t>2025-01-28 22:27:06</t>
        </is>
      </c>
      <c r="AD418" s="1" t="inlineStr">
        <is>
          <t>https://www.commcarehq.org/a/caris-test/reports/form_data/e4ab5e31-93b2-4d39-aeef-80d8e0fd1cc3/</t>
        </is>
      </c>
      <c r="AE418" t="inlineStr">
        <is>
          <t>---</t>
        </is>
      </c>
      <c r="AF418" t="inlineStr">
        <is>
          <t>fa2ecffd1f4d4e7294ef88f5dc2a3675</t>
        </is>
      </c>
      <c r="AG418" t="inlineStr">
        <is>
          <t>---</t>
        </is>
      </c>
      <c r="AH418" t="inlineStr">
        <is>
          <t>2025-01-23 21:14:38</t>
        </is>
      </c>
      <c r="AI418" t="inlineStr">
        <is>
          <t>42a82b7de9e609ae71648670ad4c56aa</t>
        </is>
      </c>
      <c r="AJ418" t="inlineStr">
        <is>
          <t>2025-01-23</t>
        </is>
      </c>
      <c r="AK418" t="inlineStr">
        <is>
          <t>4</t>
        </is>
      </c>
      <c r="AL418" t="inlineStr">
        <is>
          <t>démotivation</t>
        </is>
      </c>
      <c r="AM418" t="inlineStr">
        <is>
          <t>0</t>
        </is>
      </c>
      <c r="AN418" t="inlineStr">
        <is>
          <t>démotivation</t>
        </is>
      </c>
      <c r="AO418" t="inlineStr">
        <is>
          <t>1</t>
        </is>
      </c>
      <c r="AP418" t="inlineStr">
        <is>
          <t>1</t>
        </is>
      </c>
      <c r="AQ418" t="inlineStr"/>
      <c r="AR418" t="inlineStr"/>
      <c r="AS418" t="inlineStr"/>
      <c r="AT418" t="inlineStr">
        <is>
          <t>19.5829555 -72.0131072 39.07 4.34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inlineStr">
        <is>
          <t>---</t>
        </is>
      </c>
      <c r="BA418" t="inlineStr">
        <is>
          <t>42a82b7de9e609ae71648670ad4c56aa</t>
        </is>
      </c>
      <c r="BB418" t="inlineStr">
        <is>
          <t>http://openrosa.org/formdesigner/0B48E039-1E80-49A7-AC24-732B6E788E39</t>
        </is>
      </c>
      <c r="BC418" t="inlineStr">
        <is>
          <t>Ration et autres visites</t>
        </is>
      </c>
      <c r="BD418" t="inlineStr">
        <is>
          <t>CommCare Android, version "2.56"(468027). App v15929. CommCare Version 2.56.0. Build 468027, built on: 2025-01-18</t>
        </is>
      </c>
      <c r="BE418" t="inlineStr">
        <is>
          <t>commcare_6c8d6b29-ddee-4573-a4bf-ff173bbf52d8</t>
        </is>
      </c>
      <c r="BF418" t="inlineStr">
        <is>
          <t>19.5831041 -72.01331 39.07 7.48</t>
        </is>
      </c>
      <c r="BG418" t="inlineStr">
        <is>
          <t>f13d8149fc6d39ebe86af18272310ff9</t>
        </is>
      </c>
      <c r="BH418" t="inlineStr">
        <is>
          <t>30258f4a77704b55a9a2714350441cbb</t>
        </is>
      </c>
      <c r="BI418" t="inlineStr">
        <is>
          <t>15246</t>
        </is>
      </c>
      <c r="BJ418" t="inlineStr">
        <is>
          <t>XFormInstance</t>
        </is>
      </c>
      <c r="BK418" t="inlineStr">
        <is>
          <t>662dcfbdd42311ef885cf9cccb2417e2</t>
        </is>
      </c>
      <c r="BL418" t="b">
        <v>0</v>
      </c>
      <c r="BM418" t="inlineStr">
        <is>
          <t>---</t>
        </is>
      </c>
      <c r="BN418" t="inlineStr">
        <is>
          <t>190.115.179.45</t>
        </is>
      </c>
      <c r="BO418" t="inlineStr">
        <is>
          <t>David Hyacinthe</t>
        </is>
      </c>
    </row>
    <row r="419">
      <c r="A419" t="inlineStr">
        <is>
          <t>417</t>
        </is>
      </c>
      <c r="B419" t="inlineStr">
        <is>
          <t>ec431409-618a-492c-a641-aae09e9efb75</t>
        </is>
      </c>
      <c r="C419" t="inlineStr">
        <is>
          <t>2025-01-27</t>
        </is>
      </c>
      <c r="D419" t="inlineStr">
        <is>
          <t>4</t>
        </is>
      </c>
      <c r="E419" t="inlineStr">
        <is>
          <t>démotivation club</t>
        </is>
      </c>
      <c r="F419" t="inlineStr">
        <is>
          <t>1</t>
        </is>
      </c>
      <c r="G419" t="inlineStr">
        <is>
          <t>démotivation club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---</t>
        </is>
      </c>
      <c r="L419" t="inlineStr">
        <is>
          <t>---</t>
        </is>
      </c>
      <c r="M419" t="inlineStr">
        <is>
          <t>---</t>
        </is>
      </c>
      <c r="N419" t="inlineStr">
        <is>
          <t>---</t>
        </is>
      </c>
      <c r="O419" t="inlineStr">
        <is>
          <t>---</t>
        </is>
      </c>
      <c r="P419" t="inlineStr">
        <is>
          <t>---</t>
        </is>
      </c>
      <c r="Q419" t="inlineStr">
        <is>
          <t>---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CAP/CALT/ST01780</t>
        </is>
      </c>
      <c r="Y419" t="inlineStr">
        <is>
          <t>CAP/CALT/ST01780</t>
        </is>
      </c>
      <c r="Z419" t="inlineStr">
        <is>
          <t>2025-01-28 01:15:09</t>
        </is>
      </c>
      <c r="AA419" t="inlineStr">
        <is>
          <t>2025-01-28 01:14:35</t>
        </is>
      </c>
      <c r="AB419" t="inlineStr">
        <is>
          <t>1irania</t>
        </is>
      </c>
      <c r="AC419" t="inlineStr">
        <is>
          <t>2025-01-28 22:27:24</t>
        </is>
      </c>
      <c r="AD419" s="1" t="inlineStr">
        <is>
          <t>https://www.commcarehq.org/a/caris-test/reports/form_data/ec431409-618a-492c-a641-aae09e9efb75/</t>
        </is>
      </c>
      <c r="AE419" t="inlineStr">
        <is>
          <t>---</t>
        </is>
      </c>
      <c r="AF419" t="inlineStr">
        <is>
          <t>3c5a623af057e23a32ae4000_108701</t>
        </is>
      </c>
      <c r="AG419" t="inlineStr">
        <is>
          <t>---</t>
        </is>
      </c>
      <c r="AH419" t="inlineStr">
        <is>
          <t>2025-01-28 01:15:09</t>
        </is>
      </c>
      <c r="AI419" t="inlineStr">
        <is>
          <t>42a82b7de9e609ae71648670ad4c56aa</t>
        </is>
      </c>
      <c r="AJ419" t="inlineStr">
        <is>
          <t>2025-01-27</t>
        </is>
      </c>
      <c r="AK419" t="inlineStr">
        <is>
          <t>4</t>
        </is>
      </c>
      <c r="AL419" t="inlineStr">
        <is>
          <t>démotivation club</t>
        </is>
      </c>
      <c r="AM419" t="inlineStr">
        <is>
          <t>1</t>
        </is>
      </c>
      <c r="AN419" t="inlineStr">
        <is>
          <t>démotivation club</t>
        </is>
      </c>
      <c r="AO419" t="inlineStr">
        <is>
          <t>1</t>
        </is>
      </c>
      <c r="AP419" t="inlineStr">
        <is>
          <t>1</t>
        </is>
      </c>
      <c r="AQ419" t="inlineStr"/>
      <c r="AR419" t="inlineStr"/>
      <c r="AS419" t="inlineStr"/>
      <c r="AT419" t="inlineStr"/>
      <c r="AU419" t="inlineStr">
        <is>
          <t>---</t>
        </is>
      </c>
      <c r="AV419" t="inlineStr">
        <is>
          <t>---</t>
        </is>
      </c>
      <c r="AW419" t="inlineStr">
        <is>
          <t>---</t>
        </is>
      </c>
      <c r="AX419" t="inlineStr">
        <is>
          <t>---</t>
        </is>
      </c>
      <c r="AY419" t="inlineStr">
        <is>
          <t>---</t>
        </is>
      </c>
      <c r="AZ419" t="inlineStr">
        <is>
          <t>---</t>
        </is>
      </c>
      <c r="BA419" t="inlineStr">
        <is>
          <t>42a82b7de9e609ae71648670ad4c56aa</t>
        </is>
      </c>
      <c r="BB419" t="inlineStr">
        <is>
          <t>http://openrosa.org/formdesigner/0B48E039-1E80-49A7-AC24-732B6E788E39</t>
        </is>
      </c>
      <c r="BC419" t="inlineStr">
        <is>
          <t>Ration et autres visites</t>
        </is>
      </c>
      <c r="BD419" t="inlineStr">
        <is>
          <t>CommCare Android, version "2.56"(468027). App v15929. CommCare Version 2.56.0. Build 468027, built on: 2025-01-18</t>
        </is>
      </c>
      <c r="BE419" t="inlineStr">
        <is>
          <t>commcare_6c8d6b29-ddee-4573-a4bf-ff173bbf52d8</t>
        </is>
      </c>
      <c r="BF419" t="inlineStr"/>
      <c r="BG419" t="inlineStr">
        <is>
          <t>f13d8149fc6d39ebe86af18272310ff9</t>
        </is>
      </c>
      <c r="BH419" t="inlineStr">
        <is>
          <t>30258f4a77704b55a9a2714350441cbb</t>
        </is>
      </c>
      <c r="BI419" t="inlineStr">
        <is>
          <t>15246</t>
        </is>
      </c>
      <c r="BJ419" t="inlineStr">
        <is>
          <t>XFormInstance</t>
        </is>
      </c>
      <c r="BK419" t="inlineStr">
        <is>
          <t>662dcfbdd42311ef885cf9cccb2417e2</t>
        </is>
      </c>
      <c r="BL419" t="b">
        <v>0</v>
      </c>
      <c r="BM419" t="inlineStr">
        <is>
          <t>---</t>
        </is>
      </c>
      <c r="BN419" t="inlineStr">
        <is>
          <t>190.115.179.45</t>
        </is>
      </c>
      <c r="BO419" t="inlineStr">
        <is>
          <t>Djefnise Jean</t>
        </is>
      </c>
    </row>
    <row r="420">
      <c r="A420" t="inlineStr">
        <is>
          <t>418</t>
        </is>
      </c>
      <c r="B420" t="inlineStr">
        <is>
          <t>e5eedf8f-2460-413c-93fc-047afad683a8</t>
        </is>
      </c>
      <c r="C420" t="inlineStr">
        <is>
          <t>2025-01-17</t>
        </is>
      </c>
      <c r="D420" t="inlineStr">
        <is>
          <t>3</t>
        </is>
      </c>
      <c r="E420" t="inlineStr">
        <is>
          <t>---</t>
        </is>
      </c>
      <c r="F420" t="inlineStr">
        <is>
          <t>1</t>
        </is>
      </c>
      <c r="G420" t="inlineStr">
        <is>
          <t>---</t>
        </is>
      </c>
      <c r="H420" t="inlineStr">
        <is>
          <t>1</t>
        </is>
      </c>
      <c r="I420" t="inlineStr">
        <is>
          <t>1</t>
        </is>
      </c>
      <c r="J420" t="inlineStr">
        <is>
          <t>4</t>
        </is>
      </c>
      <c r="K420" t="inlineStr">
        <is>
          <t>---</t>
        </is>
      </c>
      <c r="L420" t="inlineStr">
        <is>
          <t>---</t>
        </is>
      </c>
      <c r="M420" t="inlineStr">
        <is>
          <t>---</t>
        </is>
      </c>
      <c r="N420" t="inlineStr">
        <is>
          <t>---</t>
        </is>
      </c>
      <c r="O420" t="inlineStr">
        <is>
          <t>---</t>
        </is>
      </c>
      <c r="P420" t="inlineStr">
        <is>
          <t>---</t>
        </is>
      </c>
      <c r="Q420" t="inlineStr">
        <is>
          <t>---</t>
        </is>
      </c>
      <c r="R420" t="inlineStr"/>
      <c r="S420" t="inlineStr"/>
      <c r="T420" t="inlineStr"/>
      <c r="U420" t="inlineStr"/>
      <c r="V420" t="inlineStr"/>
      <c r="W420" t="inlineStr"/>
      <c r="X420" t="inlineStr">
        <is>
          <t>PDP/CMEB/ST03315</t>
        </is>
      </c>
      <c r="Y420" t="inlineStr">
        <is>
          <t>PDP/CMEB/ST03315</t>
        </is>
      </c>
      <c r="Z420" t="inlineStr">
        <is>
          <t>2025-01-17 22:33:35</t>
        </is>
      </c>
      <c r="AA420" t="inlineStr">
        <is>
          <t>2025-01-17 22:33:02</t>
        </is>
      </c>
      <c r="AB420" t="inlineStr">
        <is>
          <t>5guerlande</t>
        </is>
      </c>
      <c r="AC420" t="inlineStr">
        <is>
          <t>2025-01-28 22:33:36</t>
        </is>
      </c>
      <c r="AD420" s="1" t="inlineStr">
        <is>
          <t>https://www.commcarehq.org/a/caris-test/reports/form_data/e5eedf8f-2460-413c-93fc-047afad683a8/</t>
        </is>
      </c>
      <c r="AE420" t="inlineStr">
        <is>
          <t>---</t>
        </is>
      </c>
      <c r="AF420" t="inlineStr">
        <is>
          <t>f2bc286c9e87463db14c83cea5197b1b</t>
        </is>
      </c>
      <c r="AG420" t="inlineStr">
        <is>
          <t>OK</t>
        </is>
      </c>
      <c r="AH420" t="inlineStr">
        <is>
          <t>2025-01-17 22:33:35</t>
        </is>
      </c>
      <c r="AI420" t="inlineStr">
        <is>
          <t>1b52563f66be7b3d0843fa02f8f5a965</t>
        </is>
      </c>
      <c r="AJ420" t="inlineStr">
        <is>
          <t>2025-01-17</t>
        </is>
      </c>
      <c r="AK420" t="inlineStr">
        <is>
          <t>3</t>
        </is>
      </c>
      <c r="AL420" t="inlineStr">
        <is>
          <t>---</t>
        </is>
      </c>
      <c r="AM420" t="inlineStr">
        <is>
          <t>1</t>
        </is>
      </c>
      <c r="AN420" t="inlineStr">
        <is>
          <t>---</t>
        </is>
      </c>
      <c r="AO420" t="inlineStr">
        <is>
          <t>1</t>
        </is>
      </c>
      <c r="AP420" t="inlineStr">
        <is>
          <t>1</t>
        </is>
      </c>
      <c r="AQ420" t="inlineStr"/>
      <c r="AR420" t="inlineStr"/>
      <c r="AS420" t="inlineStr"/>
      <c r="AT420" t="inlineStr"/>
      <c r="AU420" t="inlineStr">
        <is>
          <t>---</t>
        </is>
      </c>
      <c r="AV420" t="inlineStr">
        <is>
          <t>---</t>
        </is>
      </c>
      <c r="AW420" t="inlineStr">
        <is>
          <t>---</t>
        </is>
      </c>
      <c r="AX420" t="inlineStr">
        <is>
          <t>---</t>
        </is>
      </c>
      <c r="AY420" t="inlineStr">
        <is>
          <t>---</t>
        </is>
      </c>
      <c r="AZ420" t="inlineStr">
        <is>
          <t>---</t>
        </is>
      </c>
      <c r="BA420" t="inlineStr">
        <is>
          <t>1b52563f66be7b3d0843fa02f8f5a965</t>
        </is>
      </c>
      <c r="BB420" t="inlineStr">
        <is>
          <t>http://openrosa.org/formdesigner/0B48E039-1E80-49A7-AC24-732B6E788E39</t>
        </is>
      </c>
      <c r="BC420" t="inlineStr">
        <is>
          <t>Ration et autres visites</t>
        </is>
      </c>
      <c r="BD420" t="inlineStr">
        <is>
          <t>CommCare Android, version "2.56"(468027). App v15929. CommCare Version 2.56.0. Build 468027, built on: 2025-01-18</t>
        </is>
      </c>
      <c r="BE420" t="inlineStr">
        <is>
          <t>commcare_8cc0a821-6123-47ba-bfc9-44547f89f64e</t>
        </is>
      </c>
      <c r="BF420" t="inlineStr">
        <is>
          <t>19.947554 -72.8188673 -3.0 1799.99</t>
        </is>
      </c>
      <c r="BG420" t="inlineStr">
        <is>
          <t>f13d8149fc6d39ebe86af18272310ff9</t>
        </is>
      </c>
      <c r="BH420" t="inlineStr">
        <is>
          <t>30258f4a77704b55a9a2714350441cbb</t>
        </is>
      </c>
      <c r="BI420" t="inlineStr">
        <is>
          <t>15246</t>
        </is>
      </c>
      <c r="BJ420" t="inlineStr">
        <is>
          <t>XFormInstance</t>
        </is>
      </c>
      <c r="BK420" t="inlineStr">
        <is>
          <t>1604b5ccddc611efb8e7f7a39a18eb0c</t>
        </is>
      </c>
      <c r="BL420" t="b">
        <v>0</v>
      </c>
      <c r="BM420" t="inlineStr">
        <is>
          <t>---</t>
        </is>
      </c>
      <c r="BN420" t="inlineStr">
        <is>
          <t>190.115.174.144</t>
        </is>
      </c>
      <c r="BO420" t="inlineStr">
        <is>
          <t>Djilens Ulysse</t>
        </is>
      </c>
    </row>
    <row r="421">
      <c r="A421" t="inlineStr">
        <is>
          <t>419</t>
        </is>
      </c>
      <c r="B421" t="inlineStr">
        <is>
          <t>37adc270-7ec1-4454-921a-47c25d5947ea</t>
        </is>
      </c>
      <c r="C421" t="inlineStr">
        <is>
          <t>2025-01-24</t>
        </is>
      </c>
      <c r="D421" t="inlineStr">
        <is>
          <t>2</t>
        </is>
      </c>
      <c r="E421" t="inlineStr">
        <is>
          <t>---</t>
        </is>
      </c>
      <c r="F421" t="inlineStr">
        <is>
          <t>1</t>
        </is>
      </c>
      <c r="G421" t="inlineStr">
        <is>
          <t>---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/>
      <c r="L421" t="inlineStr">
        <is>
          <t>---</t>
        </is>
      </c>
      <c r="M421" t="inlineStr">
        <is>
          <t>---</t>
        </is>
      </c>
      <c r="N421" t="inlineStr">
        <is>
          <t>---</t>
        </is>
      </c>
      <c r="O421" t="inlineStr">
        <is>
          <t>3</t>
        </is>
      </c>
      <c r="P421" t="inlineStr">
        <is>
          <t>2 boite pour deux semaine.</t>
        </is>
      </c>
      <c r="Q421" t="inlineStr">
        <is>
          <t>1</t>
        </is>
      </c>
      <c r="R421" t="inlineStr"/>
      <c r="S421" t="inlineStr">
        <is>
          <t>6.7</t>
        </is>
      </c>
      <c r="T421" t="inlineStr"/>
      <c r="U421">
        <f>HYPERLINK("https://www.commcarehq.org/a/caris-test/api/form_attachment/v1/37adc270-7ec1-4454-921a-47c25d5947ea/1737737715341.jpg")</f>
        <v/>
      </c>
      <c r="V421">
        <f>HYPERLINK("https://www.commcarehq.org/a/caris-test/api/form_attachment/v1/37adc270-7ec1-4454-921a-47c25d5947ea/1737737740490.jpg")</f>
        <v/>
      </c>
      <c r="W421" t="inlineStr"/>
      <c r="X421" t="inlineStr">
        <is>
          <t>PDP/CMEB/ST05788</t>
        </is>
      </c>
      <c r="Y421" t="inlineStr">
        <is>
          <t>PDP/CMEB/ST05788</t>
        </is>
      </c>
      <c r="Z421" t="inlineStr">
        <is>
          <t>2025-01-24 16:56:04</t>
        </is>
      </c>
      <c r="AA421" t="inlineStr">
        <is>
          <t>2025-01-24 16:54:09</t>
        </is>
      </c>
      <c r="AB421" t="inlineStr">
        <is>
          <t>5edeline</t>
        </is>
      </c>
      <c r="AC421" t="inlineStr">
        <is>
          <t>2025-01-28 22:59:04</t>
        </is>
      </c>
      <c r="AD421" s="1" t="inlineStr">
        <is>
          <t>https://www.commcarehq.org/a/caris-test/reports/form_data/37adc270-7ec1-4454-921a-47c25d5947ea/</t>
        </is>
      </c>
      <c r="AE421" t="inlineStr">
        <is>
          <t>---</t>
        </is>
      </c>
      <c r="AF421" t="inlineStr">
        <is>
          <t>3c5a623af057e23a32ae4000_195625</t>
        </is>
      </c>
      <c r="AG421" t="inlineStr">
        <is>
          <t>---</t>
        </is>
      </c>
      <c r="AH421" t="inlineStr">
        <is>
          <t>2025-01-24 16:56:04</t>
        </is>
      </c>
      <c r="AI421" t="inlineStr">
        <is>
          <t>49c83a0dcc274f1a85f9433f3309532d</t>
        </is>
      </c>
      <c r="AJ421" t="inlineStr">
        <is>
          <t>2025-01-24</t>
        </is>
      </c>
      <c r="AK421" t="inlineStr">
        <is>
          <t>2</t>
        </is>
      </c>
      <c r="AL421" t="inlineStr">
        <is>
          <t>---</t>
        </is>
      </c>
      <c r="AM421" t="inlineStr">
        <is>
          <t>1</t>
        </is>
      </c>
      <c r="AN421" t="inlineStr">
        <is>
          <t>---</t>
        </is>
      </c>
      <c r="AO421" t="inlineStr">
        <is>
          <t>1</t>
        </is>
      </c>
      <c r="AP421" t="inlineStr">
        <is>
          <t>1</t>
        </is>
      </c>
      <c r="AQ421" t="inlineStr"/>
      <c r="AR421" t="inlineStr">
        <is>
          <t>6.7</t>
        </is>
      </c>
      <c r="AS421" t="inlineStr"/>
      <c r="AT421" t="inlineStr"/>
      <c r="AU421" t="inlineStr">
        <is>
          <t>---</t>
        </is>
      </c>
      <c r="AV421" t="inlineStr">
        <is>
          <t>---</t>
        </is>
      </c>
      <c r="AW421" t="inlineStr">
        <is>
          <t>---</t>
        </is>
      </c>
      <c r="AX421" t="inlineStr">
        <is>
          <t>---</t>
        </is>
      </c>
      <c r="AY421" t="inlineStr">
        <is>
          <t>---</t>
        </is>
      </c>
      <c r="AZ421" t="inlineStr">
        <is>
          <t>---</t>
        </is>
      </c>
      <c r="BA421" t="inlineStr">
        <is>
          <t>49c83a0dcc274f1a85f9433f3309532d</t>
        </is>
      </c>
      <c r="BB421" t="inlineStr">
        <is>
          <t>http://openrosa.org/formdesigner/0B48E039-1E80-49A7-AC24-732B6E788E39</t>
        </is>
      </c>
      <c r="BC421" t="inlineStr">
        <is>
          <t>Ration et autres visites</t>
        </is>
      </c>
      <c r="BD421" t="inlineStr">
        <is>
          <t>CommCare Android, version "2.56"(468027). App v15929. CommCare Version 2.56.0. Build 468027, built on: 2025-01-18</t>
        </is>
      </c>
      <c r="BE421" t="inlineStr">
        <is>
          <t>commcare_f5c01cb3-ad69-46f7-81c0-4740896f4262</t>
        </is>
      </c>
      <c r="BF421" t="inlineStr">
        <is>
          <t>19.935613 -72.8472918 0.0 300.0</t>
        </is>
      </c>
      <c r="BG421" t="inlineStr">
        <is>
          <t>f13d8149fc6d39ebe86af18272310ff9</t>
        </is>
      </c>
      <c r="BH421" t="inlineStr">
        <is>
          <t>30258f4a77704b55a9a2714350441cbb</t>
        </is>
      </c>
      <c r="BI421" t="inlineStr">
        <is>
          <t>15246</t>
        </is>
      </c>
      <c r="BJ421" t="inlineStr">
        <is>
          <t>XFormInstance</t>
        </is>
      </c>
      <c r="BK421" t="inlineStr">
        <is>
          <t>a86ffbb0dda811ef9d5cf399dbb46855</t>
        </is>
      </c>
      <c r="BL421" t="b">
        <v>0</v>
      </c>
      <c r="BM421" t="inlineStr">
        <is>
          <t>---</t>
        </is>
      </c>
      <c r="BN421" t="inlineStr">
        <is>
          <t>190.102.76.176</t>
        </is>
      </c>
      <c r="BO421" t="inlineStr">
        <is>
          <t>---</t>
        </is>
      </c>
    </row>
    <row r="422">
      <c r="A422" t="inlineStr">
        <is>
          <t>420</t>
        </is>
      </c>
      <c r="B422" t="inlineStr">
        <is>
          <t>62f48a29-1ab1-4809-afcc-a8c22f7f982c</t>
        </is>
      </c>
      <c r="C422" t="inlineStr">
        <is>
          <t>2025-01-24</t>
        </is>
      </c>
      <c r="D422" t="inlineStr">
        <is>
          <t>2</t>
        </is>
      </c>
      <c r="E422" t="inlineStr">
        <is>
          <t>---</t>
        </is>
      </c>
      <c r="F422" t="inlineStr">
        <is>
          <t>1</t>
        </is>
      </c>
      <c r="G422" t="inlineStr">
        <is>
          <t>---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>
        <f>HYPERLINK("https://www.commcarehq.org/a/caris-test/api/form_attachment/v1/62f48a29-1ab1-4809-afcc-a8c22f7f982c/1737737908419.jpg")</f>
        <v/>
      </c>
      <c r="M422" t="inlineStr">
        <is>
          <t>---</t>
        </is>
      </c>
      <c r="N422" t="inlineStr">
        <is>
          <t>---</t>
        </is>
      </c>
      <c r="O422" t="inlineStr">
        <is>
          <t>3</t>
        </is>
      </c>
      <c r="P422" t="inlineStr">
        <is>
          <t>2 boites lait pour deux semaines.</t>
        </is>
      </c>
      <c r="Q422" t="inlineStr">
        <is>
          <t>1</t>
        </is>
      </c>
      <c r="R422" t="inlineStr"/>
      <c r="S422" t="inlineStr">
        <is>
          <t>7.0</t>
        </is>
      </c>
      <c r="T422" t="inlineStr"/>
      <c r="U422">
        <f>HYPERLINK("https://www.commcarehq.org/a/caris-test/api/form_attachment/v1/62f48a29-1ab1-4809-afcc-a8c22f7f982c/1737737849890.jpg")</f>
        <v/>
      </c>
      <c r="V422">
        <f>HYPERLINK("https://www.commcarehq.org/a/caris-test/api/form_attachment/v1/62f48a29-1ab1-4809-afcc-a8c22f7f982c/1737737862580.jpg")</f>
        <v/>
      </c>
      <c r="W422" t="inlineStr"/>
      <c r="X422" t="inlineStr">
        <is>
          <t>PDP/CMEB/ST05789</t>
        </is>
      </c>
      <c r="Y422" t="inlineStr">
        <is>
          <t>PDP/CMEB/ST05789</t>
        </is>
      </c>
      <c r="Z422" t="inlineStr">
        <is>
          <t>2025-01-24 16:58:40</t>
        </is>
      </c>
      <c r="AA422" t="inlineStr">
        <is>
          <t>2025-01-24 16:56:23</t>
        </is>
      </c>
      <c r="AB422" t="inlineStr">
        <is>
          <t>5edeline</t>
        </is>
      </c>
      <c r="AC422" t="inlineStr">
        <is>
          <t>2025-01-28 23:01:12</t>
        </is>
      </c>
      <c r="AD422" s="1" t="inlineStr">
        <is>
          <t>https://www.commcarehq.org/a/caris-test/reports/form_data/62f48a29-1ab1-4809-afcc-a8c22f7f982c/</t>
        </is>
      </c>
      <c r="AE422" t="inlineStr">
        <is>
          <t>---</t>
        </is>
      </c>
      <c r="AF422" t="inlineStr">
        <is>
          <t>3c5a623af057e23a32ae4000_195626</t>
        </is>
      </c>
      <c r="AG422" t="inlineStr">
        <is>
          <t>---</t>
        </is>
      </c>
      <c r="AH422" t="inlineStr">
        <is>
          <t>2025-01-24 16:58:40</t>
        </is>
      </c>
      <c r="AI422" t="inlineStr">
        <is>
          <t>49c83a0dcc274f1a85f9433f3309532d</t>
        </is>
      </c>
      <c r="AJ422" t="inlineStr">
        <is>
          <t>2025-01-24</t>
        </is>
      </c>
      <c r="AK422" t="inlineStr">
        <is>
          <t>2</t>
        </is>
      </c>
      <c r="AL422" t="inlineStr">
        <is>
          <t>---</t>
        </is>
      </c>
      <c r="AM422" t="inlineStr">
        <is>
          <t>1</t>
        </is>
      </c>
      <c r="AN422" t="inlineStr">
        <is>
          <t>---</t>
        </is>
      </c>
      <c r="AO422" t="inlineStr">
        <is>
          <t>1</t>
        </is>
      </c>
      <c r="AP422" t="inlineStr">
        <is>
          <t>1</t>
        </is>
      </c>
      <c r="AQ422" t="inlineStr"/>
      <c r="AR422" t="inlineStr">
        <is>
          <t>7</t>
        </is>
      </c>
      <c r="AS422" t="inlineStr"/>
      <c r="AT422" t="inlineStr"/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inlineStr">
        <is>
          <t>---</t>
        </is>
      </c>
      <c r="BA422" t="inlineStr">
        <is>
          <t>49c83a0dcc274f1a85f9433f3309532d</t>
        </is>
      </c>
      <c r="BB422" t="inlineStr">
        <is>
          <t>http://openrosa.org/formdesigner/0B48E039-1E80-49A7-AC24-732B6E788E39</t>
        </is>
      </c>
      <c r="BC422" t="inlineStr">
        <is>
          <t>Ration et autres visites</t>
        </is>
      </c>
      <c r="BD422" t="inlineStr">
        <is>
          <t>CommCare Android, version "2.56"(468027). App v15929. CommCare Version 2.56.0. Build 468027, built on: 2025-01-18</t>
        </is>
      </c>
      <c r="BE422" t="inlineStr">
        <is>
          <t>commcare_f5c01cb3-ad69-46f7-81c0-4740896f4262</t>
        </is>
      </c>
      <c r="BF422" t="inlineStr">
        <is>
          <t>19.9359388 -72.8469322 0.0 1700.0</t>
        </is>
      </c>
      <c r="BG422" t="inlineStr">
        <is>
          <t>f13d8149fc6d39ebe86af18272310ff9</t>
        </is>
      </c>
      <c r="BH422" t="inlineStr">
        <is>
          <t>30258f4a77704b55a9a2714350441cbb</t>
        </is>
      </c>
      <c r="BI422" t="inlineStr">
        <is>
          <t>15246</t>
        </is>
      </c>
      <c r="BJ422" t="inlineStr">
        <is>
          <t>XFormInstance</t>
        </is>
      </c>
      <c r="BK422" t="inlineStr">
        <is>
          <t>a86ffbb0dda811ef9d5cf399dbb46855</t>
        </is>
      </c>
      <c r="BL422" t="b">
        <v>0</v>
      </c>
      <c r="BM422" t="inlineStr">
        <is>
          <t>---</t>
        </is>
      </c>
      <c r="BN422" t="inlineStr">
        <is>
          <t>190.102.76.176</t>
        </is>
      </c>
      <c r="BO422" t="inlineStr">
        <is>
          <t>---</t>
        </is>
      </c>
    </row>
    <row r="423">
      <c r="A423" t="inlineStr">
        <is>
          <t>421</t>
        </is>
      </c>
      <c r="B423" t="inlineStr">
        <is>
          <t>f578fba5-8928-4403-9459-543a4d3401b7</t>
        </is>
      </c>
      <c r="C423" t="inlineStr">
        <is>
          <t>2025-01-24</t>
        </is>
      </c>
      <c r="D423" t="inlineStr">
        <is>
          <t>1</t>
        </is>
      </c>
      <c r="E423" t="inlineStr">
        <is>
          <t>---</t>
        </is>
      </c>
      <c r="F423" t="inlineStr">
        <is>
          <t>1</t>
        </is>
      </c>
      <c r="G423" t="inlineStr">
        <is>
          <t>---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---</t>
        </is>
      </c>
      <c r="L423" t="inlineStr">
        <is>
          <t>---</t>
        </is>
      </c>
      <c r="M423" t="inlineStr">
        <is>
          <t>1</t>
        </is>
      </c>
      <c r="N423">
        <f>HYPERLINK("https://www.commcarehq.org/a/caris-test/api/form_attachment/v1/f578fba5-8928-4403-9459-543a4d3401b7/1737737961298.jpg")</f>
        <v/>
      </c>
      <c r="O423" t="inlineStr">
        <is>
          <t>---</t>
        </is>
      </c>
      <c r="P423" t="inlineStr">
        <is>
          <t>---</t>
        </is>
      </c>
      <c r="Q423" t="inlineStr">
        <is>
          <t>---</t>
        </is>
      </c>
      <c r="R423" t="inlineStr"/>
      <c r="S423" t="inlineStr">
        <is>
          <t>31.0</t>
        </is>
      </c>
      <c r="T423" t="inlineStr"/>
      <c r="U423" t="inlineStr"/>
      <c r="V423">
        <f>HYPERLINK("https://www.commcarehq.org/a/caris-test/api/form_attachment/v1/f578fba5-8928-4403-9459-543a4d3401b7/1737737978455.jpg")</f>
        <v/>
      </c>
      <c r="W423" t="inlineStr"/>
      <c r="X423" t="inlineStr">
        <is>
          <t>PDP/CMEB/ST02697</t>
        </is>
      </c>
      <c r="Y423" t="inlineStr">
        <is>
          <t>PDP/CMEB/ST02697</t>
        </is>
      </c>
      <c r="Z423" t="inlineStr">
        <is>
          <t>2025-01-24 16:59:55</t>
        </is>
      </c>
      <c r="AA423" t="inlineStr">
        <is>
          <t>2025-01-24 16:59:03</t>
        </is>
      </c>
      <c r="AB423" t="inlineStr">
        <is>
          <t>5edeline</t>
        </is>
      </c>
      <c r="AC423" t="inlineStr">
        <is>
          <t>2025-01-28 23:02:36</t>
        </is>
      </c>
      <c r="AD423" s="1" t="inlineStr">
        <is>
          <t>https://www.commcarehq.org/a/caris-test/reports/form_data/f578fba5-8928-4403-9459-543a4d3401b7/</t>
        </is>
      </c>
      <c r="AE423" t="inlineStr">
        <is>
          <t>---</t>
        </is>
      </c>
      <c r="AF423" t="inlineStr">
        <is>
          <t>53987b0011464ef58282e550026b9225</t>
        </is>
      </c>
      <c r="AG423" t="inlineStr">
        <is>
          <t>---</t>
        </is>
      </c>
      <c r="AH423" t="inlineStr">
        <is>
          <t>2025-01-24 16:59:55</t>
        </is>
      </c>
      <c r="AI423" t="inlineStr">
        <is>
          <t>49c83a0dcc274f1a85f9433f3309532d</t>
        </is>
      </c>
      <c r="AJ423" t="inlineStr">
        <is>
          <t>2025-01-24</t>
        </is>
      </c>
      <c r="AK423" t="inlineStr">
        <is>
          <t>1</t>
        </is>
      </c>
      <c r="AL423" t="inlineStr">
        <is>
          <t>---</t>
        </is>
      </c>
      <c r="AM423" t="inlineStr">
        <is>
          <t>1</t>
        </is>
      </c>
      <c r="AN423" t="inlineStr">
        <is>
          <t>---</t>
        </is>
      </c>
      <c r="AO423" t="inlineStr">
        <is>
          <t>1</t>
        </is>
      </c>
      <c r="AP423" t="inlineStr">
        <is>
          <t>1</t>
        </is>
      </c>
      <c r="AQ423" t="inlineStr"/>
      <c r="AR423" t="inlineStr">
        <is>
          <t>31</t>
        </is>
      </c>
      <c r="AS423" t="inlineStr"/>
      <c r="AT423" t="inlineStr"/>
      <c r="AU423" t="inlineStr">
        <is>
          <t>---</t>
        </is>
      </c>
      <c r="AV423" t="inlineStr">
        <is>
          <t>---</t>
        </is>
      </c>
      <c r="AW423" t="inlineStr">
        <is>
          <t>---</t>
        </is>
      </c>
      <c r="AX423" t="inlineStr">
        <is>
          <t>---</t>
        </is>
      </c>
      <c r="AY423" t="inlineStr">
        <is>
          <t>---</t>
        </is>
      </c>
      <c r="AZ423" t="inlineStr">
        <is>
          <t>---</t>
        </is>
      </c>
      <c r="BA423" t="inlineStr">
        <is>
          <t>49c83a0dcc274f1a85f9433f3309532d</t>
        </is>
      </c>
      <c r="BB423" t="inlineStr">
        <is>
          <t>http://openrosa.org/formdesigner/0B48E039-1E80-49A7-AC24-732B6E788E39</t>
        </is>
      </c>
      <c r="BC423" t="inlineStr">
        <is>
          <t>Ration et autres visites</t>
        </is>
      </c>
      <c r="BD423" t="inlineStr">
        <is>
          <t>CommCare Android, version "2.56"(468027). App v15929. CommCare Version 2.56.0. Build 468027, built on: 2025-01-18</t>
        </is>
      </c>
      <c r="BE423" t="inlineStr">
        <is>
          <t>commcare_f5c01cb3-ad69-46f7-81c0-4740896f4262</t>
        </is>
      </c>
      <c r="BF423" t="inlineStr">
        <is>
          <t>19.9311196 -72.8491477 0.0 2500.0</t>
        </is>
      </c>
      <c r="BG423" t="inlineStr">
        <is>
          <t>f13d8149fc6d39ebe86af18272310ff9</t>
        </is>
      </c>
      <c r="BH423" t="inlineStr">
        <is>
          <t>30258f4a77704b55a9a2714350441cbb</t>
        </is>
      </c>
      <c r="BI423" t="inlineStr">
        <is>
          <t>15246</t>
        </is>
      </c>
      <c r="BJ423" t="inlineStr">
        <is>
          <t>XFormInstance</t>
        </is>
      </c>
      <c r="BK423" t="inlineStr">
        <is>
          <t>a86ffbb0dda811ef9d5cf399dbb46855</t>
        </is>
      </c>
      <c r="BL423" t="b">
        <v>0</v>
      </c>
      <c r="BM423" t="inlineStr">
        <is>
          <t>---</t>
        </is>
      </c>
      <c r="BN423" t="inlineStr">
        <is>
          <t>190.102.76.176</t>
        </is>
      </c>
      <c r="BO423" t="inlineStr">
        <is>
          <t>Withnancia Cinéus</t>
        </is>
      </c>
    </row>
    <row r="424">
      <c r="A424" t="inlineStr">
        <is>
          <t>422</t>
        </is>
      </c>
      <c r="B424" t="inlineStr">
        <is>
          <t>bc3780a4-f632-4429-a1fd-d070b82a0811</t>
        </is>
      </c>
      <c r="C424" t="inlineStr">
        <is>
          <t>2025-01-24</t>
        </is>
      </c>
      <c r="D424" t="inlineStr">
        <is>
          <t>2</t>
        </is>
      </c>
      <c r="E424" t="inlineStr">
        <is>
          <t>---</t>
        </is>
      </c>
      <c r="F424" t="inlineStr">
        <is>
          <t>1</t>
        </is>
      </c>
      <c r="G424" t="inlineStr">
        <is>
          <t>---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>
        <f>HYPERLINK("https://www.commcarehq.org/a/caris-test/api/form_attachment/v1/bc3780a4-f632-4429-a1fd-d070b82a0811/1737739569377.jpg")</f>
        <v/>
      </c>
      <c r="M424" t="inlineStr">
        <is>
          <t>---</t>
        </is>
      </c>
      <c r="N424" t="inlineStr">
        <is>
          <t>---</t>
        </is>
      </c>
      <c r="O424" t="inlineStr">
        <is>
          <t>1</t>
        </is>
      </c>
      <c r="P424" t="inlineStr">
        <is>
          <t>---</t>
        </is>
      </c>
      <c r="Q424" t="inlineStr">
        <is>
          <t>1</t>
        </is>
      </c>
      <c r="R424" t="inlineStr">
        <is>
          <t>12.3</t>
        </is>
      </c>
      <c r="S424" t="inlineStr">
        <is>
          <t>7.0</t>
        </is>
      </c>
      <c r="T424" t="inlineStr"/>
      <c r="U424" t="inlineStr"/>
      <c r="V424" t="inlineStr"/>
      <c r="W424" t="inlineStr"/>
      <c r="X424" t="inlineStr">
        <is>
          <t>PDP/CMEB/ST05704</t>
        </is>
      </c>
      <c r="Y424" t="inlineStr">
        <is>
          <t>PDP/CMEB/ST05704</t>
        </is>
      </c>
      <c r="Z424" t="inlineStr">
        <is>
          <t>2025-01-24 17:26:23</t>
        </is>
      </c>
      <c r="AA424" t="inlineStr">
        <is>
          <t>2025-01-24 17:25:06</t>
        </is>
      </c>
      <c r="AB424" t="inlineStr">
        <is>
          <t>5edeline</t>
        </is>
      </c>
      <c r="AC424" t="inlineStr">
        <is>
          <t>2025-01-28 23:29:03</t>
        </is>
      </c>
      <c r="AD424" s="1" t="inlineStr">
        <is>
          <t>https://www.commcarehq.org/a/caris-test/reports/form_data/bc3780a4-f632-4429-a1fd-d070b82a0811/</t>
        </is>
      </c>
      <c r="AE424" t="inlineStr">
        <is>
          <t>---</t>
        </is>
      </c>
      <c r="AF424" t="inlineStr">
        <is>
          <t>3c5a623af057e23a32ae4000_193664</t>
        </is>
      </c>
      <c r="AG424" t="inlineStr">
        <is>
          <t>---</t>
        </is>
      </c>
      <c r="AH424" t="inlineStr">
        <is>
          <t>2025-01-24 17:26:23</t>
        </is>
      </c>
      <c r="AI424" t="inlineStr">
        <is>
          <t>49c83a0dcc274f1a85f9433f3309532d</t>
        </is>
      </c>
      <c r="AJ424" t="inlineStr">
        <is>
          <t>2025-01-24</t>
        </is>
      </c>
      <c r="AK424" t="inlineStr">
        <is>
          <t>2</t>
        </is>
      </c>
      <c r="AL424" t="inlineStr">
        <is>
          <t>---</t>
        </is>
      </c>
      <c r="AM424" t="inlineStr">
        <is>
          <t>1</t>
        </is>
      </c>
      <c r="AN424" t="inlineStr">
        <is>
          <t>---</t>
        </is>
      </c>
      <c r="AO424" t="inlineStr">
        <is>
          <t>1</t>
        </is>
      </c>
      <c r="AP424" t="inlineStr">
        <is>
          <t>1</t>
        </is>
      </c>
      <c r="AQ424" t="inlineStr">
        <is>
          <t>12.3</t>
        </is>
      </c>
      <c r="AR424" t="inlineStr">
        <is>
          <t>7</t>
        </is>
      </c>
      <c r="AS424" t="inlineStr"/>
      <c r="AT424" t="inlineStr"/>
      <c r="AU424" t="inlineStr">
        <is>
          <t>---</t>
        </is>
      </c>
      <c r="AV424" t="inlineStr">
        <is>
          <t>---</t>
        </is>
      </c>
      <c r="AW424" t="inlineStr">
        <is>
          <t>---</t>
        </is>
      </c>
      <c r="AX424" t="inlineStr">
        <is>
          <t>---</t>
        </is>
      </c>
      <c r="AY424" t="inlineStr">
        <is>
          <t>---</t>
        </is>
      </c>
      <c r="AZ424" t="inlineStr">
        <is>
          <t>---</t>
        </is>
      </c>
      <c r="BA424" t="inlineStr">
        <is>
          <t>49c83a0dcc274f1a85f9433f3309532d</t>
        </is>
      </c>
      <c r="BB424" t="inlineStr">
        <is>
          <t>http://openrosa.org/formdesigner/0B48E039-1E80-49A7-AC24-732B6E788E39</t>
        </is>
      </c>
      <c r="BC424" t="inlineStr">
        <is>
          <t>Ration et autres visites</t>
        </is>
      </c>
      <c r="BD424" t="inlineStr">
        <is>
          <t>CommCare Android, version "2.56"(468027). App v15929. CommCare Version 2.56.0. Build 468027, built on: 2025-01-18</t>
        </is>
      </c>
      <c r="BE424" t="inlineStr">
        <is>
          <t>commcare_f5c01cb3-ad69-46f7-81c0-4740896f4262</t>
        </is>
      </c>
      <c r="BF424" t="inlineStr">
        <is>
          <t>19.9356155 -72.8473015 0.0 300.0</t>
        </is>
      </c>
      <c r="BG424" t="inlineStr">
        <is>
          <t>f13d8149fc6d39ebe86af18272310ff9</t>
        </is>
      </c>
      <c r="BH424" t="inlineStr">
        <is>
          <t>30258f4a77704b55a9a2714350441cbb</t>
        </is>
      </c>
      <c r="BI424" t="inlineStr">
        <is>
          <t>15246</t>
        </is>
      </c>
      <c r="BJ424" t="inlineStr">
        <is>
          <t>XFormInstance</t>
        </is>
      </c>
      <c r="BK424" t="inlineStr">
        <is>
          <t>a86ffbb0dda811ef9d5cf399dbb46855</t>
        </is>
      </c>
      <c r="BL424" t="b">
        <v>0</v>
      </c>
      <c r="BM424" t="inlineStr">
        <is>
          <t>---</t>
        </is>
      </c>
      <c r="BN424" t="inlineStr">
        <is>
          <t>190.102.76.176</t>
        </is>
      </c>
      <c r="BO424" t="inlineStr">
        <is>
          <t>---</t>
        </is>
      </c>
    </row>
    <row r="425">
      <c r="A425" t="inlineStr">
        <is>
          <t>423</t>
        </is>
      </c>
      <c r="B425" t="inlineStr">
        <is>
          <t>aaecbbf9-feb3-4481-b7a1-685b3f886f21</t>
        </is>
      </c>
      <c r="C425" t="inlineStr">
        <is>
          <t>2025-01-27</t>
        </is>
      </c>
      <c r="D425" t="inlineStr">
        <is>
          <t>4</t>
        </is>
      </c>
      <c r="E425" t="inlineStr">
        <is>
          <t>Demotivation Club</t>
        </is>
      </c>
      <c r="F425" t="inlineStr">
        <is>
          <t>0</t>
        </is>
      </c>
      <c r="G425" t="inlineStr">
        <is>
          <t>pas de telephone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---</t>
        </is>
      </c>
      <c r="L425" t="inlineStr">
        <is>
          <t>---</t>
        </is>
      </c>
      <c r="M425" t="inlineStr">
        <is>
          <t>---</t>
        </is>
      </c>
      <c r="N425" t="inlineStr">
        <is>
          <t>---</t>
        </is>
      </c>
      <c r="O425" t="inlineStr">
        <is>
          <t>---</t>
        </is>
      </c>
      <c r="P425" t="inlineStr">
        <is>
          <t>---</t>
        </is>
      </c>
      <c r="Q425" t="inlineStr">
        <is>
          <t>---</t>
        </is>
      </c>
      <c r="R425" t="inlineStr"/>
      <c r="S425" t="inlineStr"/>
      <c r="T425" t="inlineStr"/>
      <c r="U425" t="inlineStr"/>
      <c r="V425" t="inlineStr"/>
      <c r="W425" t="inlineStr"/>
      <c r="X425" t="inlineStr">
        <is>
          <t>CAP/CDSF/ST03067</t>
        </is>
      </c>
      <c r="Y425" t="inlineStr">
        <is>
          <t>CAP/CDSF/ST03067</t>
        </is>
      </c>
      <c r="Z425" t="inlineStr">
        <is>
          <t>2025-01-28 00:28:35</t>
        </is>
      </c>
      <c r="AA425" t="inlineStr">
        <is>
          <t>2025-01-28 00:26:34</t>
        </is>
      </c>
      <c r="AB425" t="inlineStr">
        <is>
          <t>1plyviose</t>
        </is>
      </c>
      <c r="AC425" t="inlineStr">
        <is>
          <t>2025-01-29 00:28:55</t>
        </is>
      </c>
      <c r="AD425" s="1" t="inlineStr">
        <is>
          <t>https://www.commcarehq.org/a/caris-test/reports/form_data/aaecbbf9-feb3-4481-b7a1-685b3f886f21/</t>
        </is>
      </c>
      <c r="AE425" t="inlineStr">
        <is>
          <t>---</t>
        </is>
      </c>
      <c r="AF425" t="inlineStr">
        <is>
          <t>3c5a623af057e23a32ae4000_113632</t>
        </is>
      </c>
      <c r="AG425" t="inlineStr">
        <is>
          <t>---</t>
        </is>
      </c>
      <c r="AH425" t="inlineStr">
        <is>
          <t>2025-01-28 00:28:35</t>
        </is>
      </c>
      <c r="AI425" t="inlineStr">
        <is>
          <t>aab7a2415e99453fbcb8ebd109e92b4f</t>
        </is>
      </c>
      <c r="AJ425" t="inlineStr">
        <is>
          <t>2025-01-27</t>
        </is>
      </c>
      <c r="AK425" t="inlineStr">
        <is>
          <t>4</t>
        </is>
      </c>
      <c r="AL425" t="inlineStr">
        <is>
          <t>Demotivation Club</t>
        </is>
      </c>
      <c r="AM425" t="inlineStr">
        <is>
          <t>0</t>
        </is>
      </c>
      <c r="AN425" t="inlineStr">
        <is>
          <t>pas de telephone</t>
        </is>
      </c>
      <c r="AO425" t="inlineStr">
        <is>
          <t>1</t>
        </is>
      </c>
      <c r="AP425" t="inlineStr">
        <is>
          <t>1</t>
        </is>
      </c>
      <c r="AQ425" t="inlineStr"/>
      <c r="AR425" t="inlineStr"/>
      <c r="AS425" t="inlineStr"/>
      <c r="AT425" t="inlineStr"/>
      <c r="AU425" t="inlineStr">
        <is>
          <t>---</t>
        </is>
      </c>
      <c r="AV425" t="inlineStr">
        <is>
          <t>---</t>
        </is>
      </c>
      <c r="AW425" t="inlineStr">
        <is>
          <t>---</t>
        </is>
      </c>
      <c r="AX425" t="inlineStr">
        <is>
          <t>---</t>
        </is>
      </c>
      <c r="AY425" t="inlineStr">
        <is>
          <t>---</t>
        </is>
      </c>
      <c r="AZ425" t="inlineStr">
        <is>
          <t>---</t>
        </is>
      </c>
      <c r="BA425" t="inlineStr">
        <is>
          <t>aab7a2415e99453fbcb8ebd109e92b4f</t>
        </is>
      </c>
      <c r="BB425" t="inlineStr">
        <is>
          <t>http://openrosa.org/formdesigner/0B48E039-1E80-49A7-AC24-732B6E788E39</t>
        </is>
      </c>
      <c r="BC425" t="inlineStr">
        <is>
          <t>Ration et autres visites</t>
        </is>
      </c>
      <c r="BD425" t="inlineStr">
        <is>
          <t>CommCare Android, version "2.54.1"(467561). App v15929. CommCare Version 2.54.1. Build 467561, built on: 2024-10-25</t>
        </is>
      </c>
      <c r="BE425" t="inlineStr">
        <is>
          <t>commcare_d17d77c2-a7e5-4f4b-9b21-6b80894e9762</t>
        </is>
      </c>
      <c r="BF425" t="inlineStr"/>
      <c r="BG425" t="inlineStr">
        <is>
          <t>f13d8149fc6d39ebe86af18272310ff9</t>
        </is>
      </c>
      <c r="BH425" t="inlineStr">
        <is>
          <t>30258f4a77704b55a9a2714350441cbb</t>
        </is>
      </c>
      <c r="BI425" t="inlineStr">
        <is>
          <t>15246</t>
        </is>
      </c>
      <c r="BJ425" t="inlineStr">
        <is>
          <t>XFormInstance</t>
        </is>
      </c>
      <c r="BK425" t="inlineStr">
        <is>
          <t>644e0496ddcf11ef9d5ef399dbb46855</t>
        </is>
      </c>
      <c r="BL425" t="b">
        <v>0</v>
      </c>
      <c r="BM425" t="inlineStr">
        <is>
          <t>---</t>
        </is>
      </c>
      <c r="BN425" t="inlineStr">
        <is>
          <t>200.113.248.109</t>
        </is>
      </c>
      <c r="BO425" t="inlineStr">
        <is>
          <t>Dieunise Marcilien</t>
        </is>
      </c>
    </row>
    <row r="426">
      <c r="A426" t="inlineStr">
        <is>
          <t>424</t>
        </is>
      </c>
      <c r="B426" t="inlineStr">
        <is>
          <t>09c3cd0b-964c-4538-b0c7-cf78b28a262e</t>
        </is>
      </c>
      <c r="C426" t="inlineStr">
        <is>
          <t>2025-01-27</t>
        </is>
      </c>
      <c r="D426" t="inlineStr">
        <is>
          <t>4</t>
        </is>
      </c>
      <c r="E426" t="inlineStr">
        <is>
          <t>Demotivation Club</t>
        </is>
      </c>
      <c r="F426" t="inlineStr">
        <is>
          <t>0</t>
        </is>
      </c>
      <c r="G426" t="inlineStr">
        <is>
          <t>pas de Telephone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---</t>
        </is>
      </c>
      <c r="L426" t="inlineStr">
        <is>
          <t>---</t>
        </is>
      </c>
      <c r="M426" t="inlineStr">
        <is>
          <t>---</t>
        </is>
      </c>
      <c r="N426" t="inlineStr">
        <is>
          <t>---</t>
        </is>
      </c>
      <c r="O426" t="inlineStr">
        <is>
          <t>---</t>
        </is>
      </c>
      <c r="P426" t="inlineStr">
        <is>
          <t>---</t>
        </is>
      </c>
      <c r="Q426" t="inlineStr">
        <is>
          <t>---</t>
        </is>
      </c>
      <c r="R426" t="inlineStr"/>
      <c r="S426" t="inlineStr"/>
      <c r="T426" t="inlineStr"/>
      <c r="U426" t="inlineStr"/>
      <c r="V426" t="inlineStr"/>
      <c r="W426" t="inlineStr"/>
      <c r="X426" t="inlineStr">
        <is>
          <t>CAP/CDSF/KJ0919R</t>
        </is>
      </c>
      <c r="Y426" t="inlineStr">
        <is>
          <t>CAP/CDSF/KJ0919R</t>
        </is>
      </c>
      <c r="Z426" t="inlineStr">
        <is>
          <t>2025-01-28 00:32:20</t>
        </is>
      </c>
      <c r="AA426" t="inlineStr">
        <is>
          <t>2025-01-28 00:30:32</t>
        </is>
      </c>
      <c r="AB426" t="inlineStr">
        <is>
          <t>1plyviose</t>
        </is>
      </c>
      <c r="AC426" t="inlineStr">
        <is>
          <t>2025-01-29 00:32:40</t>
        </is>
      </c>
      <c r="AD426" s="1" t="inlineStr">
        <is>
          <t>https://www.commcarehq.org/a/caris-test/reports/form_data/09c3cd0b-964c-4538-b0c7-cf78b28a262e/</t>
        </is>
      </c>
      <c r="AE426" t="inlineStr">
        <is>
          <t>---</t>
        </is>
      </c>
      <c r="AF426" t="inlineStr">
        <is>
          <t>3c5a623af057e23a32ae4000_48898</t>
        </is>
      </c>
      <c r="AG426" t="inlineStr">
        <is>
          <t>---</t>
        </is>
      </c>
      <c r="AH426" t="inlineStr">
        <is>
          <t>2025-01-28 00:32:20</t>
        </is>
      </c>
      <c r="AI426" t="inlineStr">
        <is>
          <t>aab7a2415e99453fbcb8ebd109e92b4f</t>
        </is>
      </c>
      <c r="AJ426" t="inlineStr">
        <is>
          <t>2025-01-27</t>
        </is>
      </c>
      <c r="AK426" t="inlineStr">
        <is>
          <t>4</t>
        </is>
      </c>
      <c r="AL426" t="inlineStr">
        <is>
          <t>Demotivation Club</t>
        </is>
      </c>
      <c r="AM426" t="inlineStr">
        <is>
          <t>0</t>
        </is>
      </c>
      <c r="AN426" t="inlineStr">
        <is>
          <t>pas de Telephone</t>
        </is>
      </c>
      <c r="AO426" t="inlineStr">
        <is>
          <t>1</t>
        </is>
      </c>
      <c r="AP426" t="inlineStr">
        <is>
          <t>1</t>
        </is>
      </c>
      <c r="AQ426" t="inlineStr"/>
      <c r="AR426" t="inlineStr"/>
      <c r="AS426" t="inlineStr"/>
      <c r="AT426" t="inlineStr"/>
      <c r="AU426" t="inlineStr">
        <is>
          <t>---</t>
        </is>
      </c>
      <c r="AV426" t="inlineStr">
        <is>
          <t>---</t>
        </is>
      </c>
      <c r="AW426" t="inlineStr">
        <is>
          <t>---</t>
        </is>
      </c>
      <c r="AX426" t="inlineStr">
        <is>
          <t>---</t>
        </is>
      </c>
      <c r="AY426" t="inlineStr">
        <is>
          <t>---</t>
        </is>
      </c>
      <c r="AZ426" t="inlineStr">
        <is>
          <t>---</t>
        </is>
      </c>
      <c r="BA426" t="inlineStr">
        <is>
          <t>aab7a2415e99453fbcb8ebd109e92b4f</t>
        </is>
      </c>
      <c r="BB426" t="inlineStr">
        <is>
          <t>http://openrosa.org/formdesigner/0B48E039-1E80-49A7-AC24-732B6E788E39</t>
        </is>
      </c>
      <c r="BC426" t="inlineStr">
        <is>
          <t>Ration et autres visites</t>
        </is>
      </c>
      <c r="BD426" t="inlineStr">
        <is>
          <t>CommCare Android, version "2.54.1"(467561). App v15929. CommCare Version 2.54.1. Build 467561, built on: 2024-10-25</t>
        </is>
      </c>
      <c r="BE426" t="inlineStr">
        <is>
          <t>commcare_d17d77c2-a7e5-4f4b-9b21-6b80894e9762</t>
        </is>
      </c>
      <c r="BF426" t="inlineStr"/>
      <c r="BG426" t="inlineStr">
        <is>
          <t>f13d8149fc6d39ebe86af18272310ff9</t>
        </is>
      </c>
      <c r="BH426" t="inlineStr">
        <is>
          <t>30258f4a77704b55a9a2714350441cbb</t>
        </is>
      </c>
      <c r="BI426" t="inlineStr">
        <is>
          <t>15246</t>
        </is>
      </c>
      <c r="BJ426" t="inlineStr">
        <is>
          <t>XFormInstance</t>
        </is>
      </c>
      <c r="BK426" t="inlineStr">
        <is>
          <t>644e0496ddcf11ef9d5ef399dbb46855</t>
        </is>
      </c>
      <c r="BL426" t="b">
        <v>0</v>
      </c>
      <c r="BM426" t="inlineStr">
        <is>
          <t>---</t>
        </is>
      </c>
      <c r="BN426" t="inlineStr">
        <is>
          <t>200.113.248.109</t>
        </is>
      </c>
      <c r="BO426" t="inlineStr">
        <is>
          <t>Kerry Jean</t>
        </is>
      </c>
    </row>
    <row r="427">
      <c r="A427" t="inlineStr">
        <is>
          <t>425</t>
        </is>
      </c>
      <c r="B427" t="inlineStr">
        <is>
          <t>b893d1ec-d363-4df7-b7a8-67e20dbd562f</t>
        </is>
      </c>
      <c r="C427" t="inlineStr">
        <is>
          <t>2025-01-27</t>
        </is>
      </c>
      <c r="D427" t="inlineStr">
        <is>
          <t>3 4</t>
        </is>
      </c>
      <c r="E427" t="inlineStr">
        <is>
          <t>Demotivation Club</t>
        </is>
      </c>
      <c r="F427" t="inlineStr">
        <is>
          <t>0</t>
        </is>
      </c>
      <c r="G427" t="inlineStr">
        <is>
          <t>---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---</t>
        </is>
      </c>
      <c r="L427" t="inlineStr">
        <is>
          <t>---</t>
        </is>
      </c>
      <c r="M427" t="inlineStr">
        <is>
          <t>---</t>
        </is>
      </c>
      <c r="N427" t="inlineStr">
        <is>
          <t>---</t>
        </is>
      </c>
      <c r="O427" t="inlineStr">
        <is>
          <t>---</t>
        </is>
      </c>
      <c r="P427" t="inlineStr">
        <is>
          <t>---</t>
        </is>
      </c>
      <c r="Q427" t="inlineStr">
        <is>
          <t>---</t>
        </is>
      </c>
      <c r="R427" t="inlineStr"/>
      <c r="S427" t="inlineStr"/>
      <c r="T427" t="inlineStr"/>
      <c r="U427" t="inlineStr"/>
      <c r="V427" t="inlineStr"/>
      <c r="W427" t="inlineStr"/>
      <c r="X427" t="inlineStr">
        <is>
          <t>CAP/CDSF/PJ1018M</t>
        </is>
      </c>
      <c r="Y427" t="inlineStr">
        <is>
          <t>CAP/CDSF/PJ1018M</t>
        </is>
      </c>
      <c r="Z427" t="inlineStr">
        <is>
          <t>2025-01-28 00:34:12</t>
        </is>
      </c>
      <c r="AA427" t="inlineStr">
        <is>
          <t>2025-01-28 00:33:31</t>
        </is>
      </c>
      <c r="AB427" t="inlineStr">
        <is>
          <t>1plyviose</t>
        </is>
      </c>
      <c r="AC427" t="inlineStr">
        <is>
          <t>2025-01-29 00:34:31</t>
        </is>
      </c>
      <c r="AD427" s="1" t="inlineStr">
        <is>
          <t>https://www.commcarehq.org/a/caris-test/reports/form_data/b893d1ec-d363-4df7-b7a8-67e20dbd562f/</t>
        </is>
      </c>
      <c r="AE427" t="inlineStr">
        <is>
          <t>---</t>
        </is>
      </c>
      <c r="AF427" t="inlineStr">
        <is>
          <t>3c5a623af057e23a32ae4000_42421</t>
        </is>
      </c>
      <c r="AG427" t="inlineStr">
        <is>
          <t>OK</t>
        </is>
      </c>
      <c r="AH427" t="inlineStr">
        <is>
          <t>2025-01-28 00:34:12</t>
        </is>
      </c>
      <c r="AI427" t="inlineStr">
        <is>
          <t>aab7a2415e99453fbcb8ebd109e92b4f</t>
        </is>
      </c>
      <c r="AJ427" t="inlineStr">
        <is>
          <t>2025-01-27</t>
        </is>
      </c>
      <c r="AK427" t="inlineStr">
        <is>
          <t>3 4</t>
        </is>
      </c>
      <c r="AL427" t="inlineStr">
        <is>
          <t>Demotivation Club</t>
        </is>
      </c>
      <c r="AM427" t="inlineStr">
        <is>
          <t>0</t>
        </is>
      </c>
      <c r="AN427" t="inlineStr">
        <is>
          <t>---</t>
        </is>
      </c>
      <c r="AO427" t="inlineStr">
        <is>
          <t>1</t>
        </is>
      </c>
      <c r="AP427" t="inlineStr">
        <is>
          <t>1</t>
        </is>
      </c>
      <c r="AQ427" t="inlineStr"/>
      <c r="AR427" t="inlineStr"/>
      <c r="AS427" t="inlineStr"/>
      <c r="AT427" t="inlineStr"/>
      <c r="AU427" t="inlineStr">
        <is>
          <t>---</t>
        </is>
      </c>
      <c r="AV427" t="inlineStr">
        <is>
          <t>---</t>
        </is>
      </c>
      <c r="AW427" t="inlineStr">
        <is>
          <t>---</t>
        </is>
      </c>
      <c r="AX427" t="inlineStr">
        <is>
          <t>---</t>
        </is>
      </c>
      <c r="AY427" t="inlineStr">
        <is>
          <t>---</t>
        </is>
      </c>
      <c r="AZ427" t="inlineStr">
        <is>
          <t>---</t>
        </is>
      </c>
      <c r="BA427" t="inlineStr">
        <is>
          <t>aab7a2415e99453fbcb8ebd109e92b4f</t>
        </is>
      </c>
      <c r="BB427" t="inlineStr">
        <is>
          <t>http://openrosa.org/formdesigner/0B48E039-1E80-49A7-AC24-732B6E788E39</t>
        </is>
      </c>
      <c r="BC427" t="inlineStr">
        <is>
          <t>Ration et autres visites</t>
        </is>
      </c>
      <c r="BD427" t="inlineStr">
        <is>
          <t>CommCare Android, version "2.54.1"(467561). App v15929. CommCare Version 2.54.1. Build 467561, built on: 2024-10-25</t>
        </is>
      </c>
      <c r="BE427" t="inlineStr">
        <is>
          <t>commcare_d17d77c2-a7e5-4f4b-9b21-6b80894e9762</t>
        </is>
      </c>
      <c r="BF427" t="inlineStr"/>
      <c r="BG427" t="inlineStr">
        <is>
          <t>f13d8149fc6d39ebe86af18272310ff9</t>
        </is>
      </c>
      <c r="BH427" t="inlineStr">
        <is>
          <t>30258f4a77704b55a9a2714350441cbb</t>
        </is>
      </c>
      <c r="BI427" t="inlineStr">
        <is>
          <t>15246</t>
        </is>
      </c>
      <c r="BJ427" t="inlineStr">
        <is>
          <t>XFormInstance</t>
        </is>
      </c>
      <c r="BK427" t="inlineStr">
        <is>
          <t>644e0496ddcf11ef9d5ef399dbb46855</t>
        </is>
      </c>
      <c r="BL427" t="b">
        <v>0</v>
      </c>
      <c r="BM427" t="inlineStr">
        <is>
          <t>---</t>
        </is>
      </c>
      <c r="BN427" t="inlineStr">
        <is>
          <t>200.113.248.109</t>
        </is>
      </c>
      <c r="BO427" t="inlineStr">
        <is>
          <t>Phania Joseph</t>
        </is>
      </c>
    </row>
    <row r="428">
      <c r="A428" t="inlineStr">
        <is>
          <t>426</t>
        </is>
      </c>
      <c r="B428" t="inlineStr">
        <is>
          <t>f84465b8-92f0-4378-9389-f046718933f4</t>
        </is>
      </c>
      <c r="C428" t="inlineStr">
        <is>
          <t>2025-01-28</t>
        </is>
      </c>
      <c r="D428" t="inlineStr">
        <is>
          <t>4</t>
        </is>
      </c>
      <c r="E428" t="inlineStr">
        <is>
          <t>Demotivation club</t>
        </is>
      </c>
      <c r="F428" t="inlineStr">
        <is>
          <t>0</t>
        </is>
      </c>
      <c r="G428" t="inlineStr">
        <is>
          <t>Demotivation club.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---</t>
        </is>
      </c>
      <c r="L428" t="inlineStr">
        <is>
          <t>---</t>
        </is>
      </c>
      <c r="M428" t="inlineStr">
        <is>
          <t>---</t>
        </is>
      </c>
      <c r="N428" t="inlineStr">
        <is>
          <t>---</t>
        </is>
      </c>
      <c r="O428" t="inlineStr">
        <is>
          <t>---</t>
        </is>
      </c>
      <c r="P428" t="inlineStr">
        <is>
          <t>---</t>
        </is>
      </c>
      <c r="Q428" t="inlineStr">
        <is>
          <t>---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CAP/HSCM/ST04918</t>
        </is>
      </c>
      <c r="Y428" t="inlineStr">
        <is>
          <t>CAP/HSCM/ST04918</t>
        </is>
      </c>
      <c r="Z428" t="inlineStr">
        <is>
          <t>2025-01-29 00:39:24</t>
        </is>
      </c>
      <c r="AA428" t="inlineStr">
        <is>
          <t>2025-01-29 00:38:27</t>
        </is>
      </c>
      <c r="AB428" t="inlineStr">
        <is>
          <t>1fleurgile</t>
        </is>
      </c>
      <c r="AC428" t="inlineStr">
        <is>
          <t>2025-01-29 01:15:27</t>
        </is>
      </c>
      <c r="AD428" s="1" t="inlineStr">
        <is>
          <t>https://www.commcarehq.org/a/caris-test/reports/form_data/f84465b8-92f0-4378-9389-f046718933f4/</t>
        </is>
      </c>
      <c r="AE428" t="inlineStr">
        <is>
          <t>---</t>
        </is>
      </c>
      <c r="AF428" t="inlineStr">
        <is>
          <t>3c5a623af057e23a32ae4000_197560</t>
        </is>
      </c>
      <c r="AG428" t="inlineStr">
        <is>
          <t>---</t>
        </is>
      </c>
      <c r="AH428" t="inlineStr">
        <is>
          <t>2025-01-29 00:39:24</t>
        </is>
      </c>
      <c r="AI428" t="inlineStr">
        <is>
          <t>9cfdf7db54419d22491b2c964b5162b3</t>
        </is>
      </c>
      <c r="AJ428" t="inlineStr">
        <is>
          <t>2025-01-28</t>
        </is>
      </c>
      <c r="AK428" t="inlineStr">
        <is>
          <t>4</t>
        </is>
      </c>
      <c r="AL428" t="inlineStr">
        <is>
          <t>Demotivation club</t>
        </is>
      </c>
      <c r="AM428" t="inlineStr">
        <is>
          <t>0</t>
        </is>
      </c>
      <c r="AN428" t="inlineStr">
        <is>
          <t>Demotivation club.</t>
        </is>
      </c>
      <c r="AO428" t="inlineStr">
        <is>
          <t>1</t>
        </is>
      </c>
      <c r="AP428" t="inlineStr">
        <is>
          <t>1</t>
        </is>
      </c>
      <c r="AQ428" t="inlineStr"/>
      <c r="AR428" t="inlineStr"/>
      <c r="AS428" t="inlineStr"/>
      <c r="AT428" t="inlineStr"/>
      <c r="AU428" t="inlineStr">
        <is>
          <t>---</t>
        </is>
      </c>
      <c r="AV428" t="inlineStr">
        <is>
          <t>---</t>
        </is>
      </c>
      <c r="AW428" t="inlineStr">
        <is>
          <t>---</t>
        </is>
      </c>
      <c r="AX428" t="inlineStr">
        <is>
          <t>---</t>
        </is>
      </c>
      <c r="AY428" t="inlineStr">
        <is>
          <t>---</t>
        </is>
      </c>
      <c r="AZ428" t="inlineStr">
        <is>
          <t>---</t>
        </is>
      </c>
      <c r="BA428" t="inlineStr">
        <is>
          <t>9cfdf7db54419d22491b2c964b5162b3</t>
        </is>
      </c>
      <c r="BB428" t="inlineStr">
        <is>
          <t>http://openrosa.org/formdesigner/0B48E039-1E80-49A7-AC24-732B6E788E39</t>
        </is>
      </c>
      <c r="BC428" t="inlineStr">
        <is>
          <t>Ration et autres visites</t>
        </is>
      </c>
      <c r="BD428" t="inlineStr">
        <is>
          <t>CommCare Android, version "2.54.1"(467561). App v15929. CommCare Version 2.54.1. Build 467561, built on: 2024-10-25</t>
        </is>
      </c>
      <c r="BE428" t="inlineStr">
        <is>
          <t>commcare_76b456dd-7d90-498a-a785-92f136625a61</t>
        </is>
      </c>
      <c r="BF428" t="inlineStr">
        <is>
          <t>19.7266338 -72.2204012 -16.92 7.43</t>
        </is>
      </c>
      <c r="BG428" t="inlineStr">
        <is>
          <t>f13d8149fc6d39ebe86af18272310ff9</t>
        </is>
      </c>
      <c r="BH428" t="inlineStr">
        <is>
          <t>30258f4a77704b55a9a2714350441cbb</t>
        </is>
      </c>
      <c r="BI428" t="inlineStr">
        <is>
          <t>15246</t>
        </is>
      </c>
      <c r="BJ428" t="inlineStr">
        <is>
          <t>XFormInstance</t>
        </is>
      </c>
      <c r="BK428" t="inlineStr">
        <is>
          <t>7963acdcdd2a11efb8d9f7a39a18eb0c</t>
        </is>
      </c>
      <c r="BL428" t="b">
        <v>0</v>
      </c>
      <c r="BM428" t="inlineStr">
        <is>
          <t>---</t>
        </is>
      </c>
      <c r="BN428" t="inlineStr">
        <is>
          <t>200.113.238.29</t>
        </is>
      </c>
      <c r="BO428" t="inlineStr">
        <is>
          <t>Steevenson Archile</t>
        </is>
      </c>
    </row>
    <row r="429">
      <c r="A429" t="inlineStr">
        <is>
          <t>427</t>
        </is>
      </c>
      <c r="B429" t="inlineStr">
        <is>
          <t>6fc4174f-bf47-4cf6-b1da-38c38630bbfd</t>
        </is>
      </c>
      <c r="C429" t="inlineStr">
        <is>
          <t>2025-01-28</t>
        </is>
      </c>
      <c r="D429" t="inlineStr">
        <is>
          <t>4</t>
        </is>
      </c>
      <c r="E429" t="inlineStr">
        <is>
          <t>Demotivation club</t>
        </is>
      </c>
      <c r="F429" t="inlineStr">
        <is>
          <t>0</t>
        </is>
      </c>
      <c r="G429" t="inlineStr">
        <is>
          <t>Demotivation club.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---</t>
        </is>
      </c>
      <c r="L429" t="inlineStr">
        <is>
          <t>---</t>
        </is>
      </c>
      <c r="M429" t="inlineStr">
        <is>
          <t>---</t>
        </is>
      </c>
      <c r="N429" t="inlineStr">
        <is>
          <t>---</t>
        </is>
      </c>
      <c r="O429" t="inlineStr">
        <is>
          <t>---</t>
        </is>
      </c>
      <c r="P429" t="inlineStr">
        <is>
          <t>---</t>
        </is>
      </c>
      <c r="Q429" t="inlineStr">
        <is>
          <t>---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CAP/HSCM/ST04617</t>
        </is>
      </c>
      <c r="Y429" t="inlineStr">
        <is>
          <t>CAP/HSCM/ST04617</t>
        </is>
      </c>
      <c r="Z429" t="inlineStr">
        <is>
          <t>2025-01-29 00:41:29</t>
        </is>
      </c>
      <c r="AA429" t="inlineStr">
        <is>
          <t>2025-01-29 00:39:41</t>
        </is>
      </c>
      <c r="AB429" t="inlineStr">
        <is>
          <t>1fleurgile</t>
        </is>
      </c>
      <c r="AC429" t="inlineStr">
        <is>
          <t>2025-01-29 01:15:29</t>
        </is>
      </c>
      <c r="AD429" s="1" t="inlineStr">
        <is>
          <t>https://www.commcarehq.org/a/caris-test/reports/form_data/6fc4174f-bf47-4cf6-b1da-38c38630bbfd/</t>
        </is>
      </c>
      <c r="AE429" t="inlineStr">
        <is>
          <t>---</t>
        </is>
      </c>
      <c r="AF429" t="inlineStr">
        <is>
          <t>3c5a623af057e23a32ae4000_166510</t>
        </is>
      </c>
      <c r="AG429" t="inlineStr">
        <is>
          <t>---</t>
        </is>
      </c>
      <c r="AH429" t="inlineStr">
        <is>
          <t>2025-01-29 00:41:29</t>
        </is>
      </c>
      <c r="AI429" t="inlineStr">
        <is>
          <t>9cfdf7db54419d22491b2c964b5162b3</t>
        </is>
      </c>
      <c r="AJ429" t="inlineStr">
        <is>
          <t>2025-01-28</t>
        </is>
      </c>
      <c r="AK429" t="inlineStr">
        <is>
          <t>4</t>
        </is>
      </c>
      <c r="AL429" t="inlineStr">
        <is>
          <t>Demotivation club</t>
        </is>
      </c>
      <c r="AM429" t="inlineStr">
        <is>
          <t>0</t>
        </is>
      </c>
      <c r="AN429" t="inlineStr">
        <is>
          <t>Demotivation club.</t>
        </is>
      </c>
      <c r="AO429" t="inlineStr">
        <is>
          <t>1</t>
        </is>
      </c>
      <c r="AP429" t="inlineStr">
        <is>
          <t>1</t>
        </is>
      </c>
      <c r="AQ429" t="inlineStr"/>
      <c r="AR429" t="inlineStr"/>
      <c r="AS429" t="inlineStr"/>
      <c r="AT429" t="inlineStr"/>
      <c r="AU429" t="inlineStr">
        <is>
          <t>---</t>
        </is>
      </c>
      <c r="AV429" t="inlineStr">
        <is>
          <t>---</t>
        </is>
      </c>
      <c r="AW429" t="inlineStr">
        <is>
          <t>---</t>
        </is>
      </c>
      <c r="AX429" t="inlineStr">
        <is>
          <t>---</t>
        </is>
      </c>
      <c r="AY429" t="inlineStr">
        <is>
          <t>---</t>
        </is>
      </c>
      <c r="AZ429" t="inlineStr">
        <is>
          <t>---</t>
        </is>
      </c>
      <c r="BA429" t="inlineStr">
        <is>
          <t>9cfdf7db54419d22491b2c964b5162b3</t>
        </is>
      </c>
      <c r="BB429" t="inlineStr">
        <is>
          <t>http://openrosa.org/formdesigner/0B48E039-1E80-49A7-AC24-732B6E788E39</t>
        </is>
      </c>
      <c r="BC429" t="inlineStr">
        <is>
          <t>Ration et autres visites</t>
        </is>
      </c>
      <c r="BD429" t="inlineStr">
        <is>
          <t>CommCare Android, version "2.54.1"(467561). App v15929. CommCare Version 2.54.1. Build 467561, built on: 2024-10-25</t>
        </is>
      </c>
      <c r="BE429" t="inlineStr">
        <is>
          <t>commcare_76b456dd-7d90-498a-a785-92f136625a61</t>
        </is>
      </c>
      <c r="BF429" t="inlineStr">
        <is>
          <t>19.7266185 -72.220175 17.08 9.19</t>
        </is>
      </c>
      <c r="BG429" t="inlineStr">
        <is>
          <t>f13d8149fc6d39ebe86af18272310ff9</t>
        </is>
      </c>
      <c r="BH429" t="inlineStr">
        <is>
          <t>30258f4a77704b55a9a2714350441cbb</t>
        </is>
      </c>
      <c r="BI429" t="inlineStr">
        <is>
          <t>15246</t>
        </is>
      </c>
      <c r="BJ429" t="inlineStr">
        <is>
          <t>XFormInstance</t>
        </is>
      </c>
      <c r="BK429" t="inlineStr">
        <is>
          <t>7963acdcdd2a11efb8d9f7a39a18eb0c</t>
        </is>
      </c>
      <c r="BL429" t="b">
        <v>0</v>
      </c>
      <c r="BM429" t="inlineStr">
        <is>
          <t>---</t>
        </is>
      </c>
      <c r="BN429" t="inlineStr">
        <is>
          <t>200.113.238.29</t>
        </is>
      </c>
      <c r="BO429" t="inlineStr">
        <is>
          <t>Inna St Fleur</t>
        </is>
      </c>
    </row>
    <row r="430">
      <c r="A430" t="inlineStr">
        <is>
          <t>428</t>
        </is>
      </c>
      <c r="B430" t="inlineStr">
        <is>
          <t>3e629cf9-c479-4660-b74a-d13d0f17f344</t>
        </is>
      </c>
      <c r="C430" t="inlineStr">
        <is>
          <t>2025-01-28</t>
        </is>
      </c>
      <c r="D430" t="inlineStr">
        <is>
          <t>4</t>
        </is>
      </c>
      <c r="E430" t="inlineStr">
        <is>
          <t>Demotivation club.</t>
        </is>
      </c>
      <c r="F430" t="inlineStr">
        <is>
          <t>0</t>
        </is>
      </c>
      <c r="G430" t="inlineStr">
        <is>
          <t>Demotivation club
.</t>
        </is>
      </c>
      <c r="H430" t="inlineStr">
        <is>
          <t>1</t>
        </is>
      </c>
      <c r="I430" t="inlineStr">
        <is>
          <t>1</t>
        </is>
      </c>
      <c r="J430" t="inlineStr">
        <is>
          <t>4</t>
        </is>
      </c>
      <c r="K430" t="inlineStr">
        <is>
          <t>---</t>
        </is>
      </c>
      <c r="L430" t="inlineStr">
        <is>
          <t>---</t>
        </is>
      </c>
      <c r="M430" t="inlineStr">
        <is>
          <t>---</t>
        </is>
      </c>
      <c r="N430" t="inlineStr">
        <is>
          <t>---</t>
        </is>
      </c>
      <c r="O430" t="inlineStr">
        <is>
          <t>---</t>
        </is>
      </c>
      <c r="P430" t="inlineStr">
        <is>
          <t>---</t>
        </is>
      </c>
      <c r="Q430" t="inlineStr">
        <is>
          <t>---</t>
        </is>
      </c>
      <c r="R430" t="inlineStr"/>
      <c r="S430" t="inlineStr"/>
      <c r="T430" t="inlineStr"/>
      <c r="U430" t="inlineStr"/>
      <c r="V430" t="inlineStr"/>
      <c r="W430" t="inlineStr"/>
      <c r="X430" t="inlineStr">
        <is>
          <t>CAP/HSCM/ST04125</t>
        </is>
      </c>
      <c r="Y430" t="inlineStr">
        <is>
          <t>CAP/HSCM/ST04125</t>
        </is>
      </c>
      <c r="Z430" t="inlineStr">
        <is>
          <t>2025-01-29 00:43:26</t>
        </is>
      </c>
      <c r="AA430" t="inlineStr">
        <is>
          <t>2025-01-29 00:41:50</t>
        </is>
      </c>
      <c r="AB430" t="inlineStr">
        <is>
          <t>1fleurgile</t>
        </is>
      </c>
      <c r="AC430" t="inlineStr">
        <is>
          <t>2025-01-29 01:15:29</t>
        </is>
      </c>
      <c r="AD430" s="1" t="inlineStr">
        <is>
          <t>https://www.commcarehq.org/a/caris-test/reports/form_data/3e629cf9-c479-4660-b74a-d13d0f17f344/</t>
        </is>
      </c>
      <c r="AE430" t="inlineStr">
        <is>
          <t>---</t>
        </is>
      </c>
      <c r="AF430" t="inlineStr">
        <is>
          <t>3c5a623af057e23a32ae4000_194440</t>
        </is>
      </c>
      <c r="AG430" t="inlineStr">
        <is>
          <t>---</t>
        </is>
      </c>
      <c r="AH430" t="inlineStr">
        <is>
          <t>2025-01-29 00:43:26</t>
        </is>
      </c>
      <c r="AI430" t="inlineStr">
        <is>
          <t>9cfdf7db54419d22491b2c964b5162b3</t>
        </is>
      </c>
      <c r="AJ430" t="inlineStr">
        <is>
          <t>2025-01-28</t>
        </is>
      </c>
      <c r="AK430" t="inlineStr">
        <is>
          <t>4</t>
        </is>
      </c>
      <c r="AL430" t="inlineStr">
        <is>
          <t>Demotivation club.</t>
        </is>
      </c>
      <c r="AM430" t="inlineStr">
        <is>
          <t>0</t>
        </is>
      </c>
      <c r="AN430" t="inlineStr">
        <is>
          <t>Demotivation club
.</t>
        </is>
      </c>
      <c r="AO430" t="inlineStr">
        <is>
          <t>1</t>
        </is>
      </c>
      <c r="AP430" t="inlineStr">
        <is>
          <t>1</t>
        </is>
      </c>
      <c r="AQ430" t="inlineStr"/>
      <c r="AR430" t="inlineStr"/>
      <c r="AS430" t="inlineStr"/>
      <c r="AT430" t="inlineStr"/>
      <c r="AU430" t="inlineStr">
        <is>
          <t>---</t>
        </is>
      </c>
      <c r="AV430" t="inlineStr">
        <is>
          <t>---</t>
        </is>
      </c>
      <c r="AW430" t="inlineStr">
        <is>
          <t>---</t>
        </is>
      </c>
      <c r="AX430" t="inlineStr">
        <is>
          <t>---</t>
        </is>
      </c>
      <c r="AY430" t="inlineStr">
        <is>
          <t>---</t>
        </is>
      </c>
      <c r="AZ430" t="inlineStr">
        <is>
          <t>---</t>
        </is>
      </c>
      <c r="BA430" t="inlineStr">
        <is>
          <t>9cfdf7db54419d22491b2c964b5162b3</t>
        </is>
      </c>
      <c r="BB430" t="inlineStr">
        <is>
          <t>http://openrosa.org/formdesigner/0B48E039-1E80-49A7-AC24-732B6E788E39</t>
        </is>
      </c>
      <c r="BC430" t="inlineStr">
        <is>
          <t>Ration et autres visites</t>
        </is>
      </c>
      <c r="BD430" t="inlineStr">
        <is>
          <t>CommCare Android, version "2.54.1"(467561). App v15929. CommCare Version 2.54.1. Build 467561, built on: 2024-10-25</t>
        </is>
      </c>
      <c r="BE430" t="inlineStr">
        <is>
          <t>commcare_76b456dd-7d90-498a-a785-92f136625a61</t>
        </is>
      </c>
      <c r="BF430" t="inlineStr">
        <is>
          <t>19.7266936 -72.2202174 -34.79 8.39</t>
        </is>
      </c>
      <c r="BG430" t="inlineStr">
        <is>
          <t>f13d8149fc6d39ebe86af18272310ff9</t>
        </is>
      </c>
      <c r="BH430" t="inlineStr">
        <is>
          <t>30258f4a77704b55a9a2714350441cbb</t>
        </is>
      </c>
      <c r="BI430" t="inlineStr">
        <is>
          <t>15246</t>
        </is>
      </c>
      <c r="BJ430" t="inlineStr">
        <is>
          <t>XFormInstance</t>
        </is>
      </c>
      <c r="BK430" t="inlineStr">
        <is>
          <t>7963acdcdd2a11efb8d9f7a39a18eb0c</t>
        </is>
      </c>
      <c r="BL430" t="b">
        <v>0</v>
      </c>
      <c r="BM430" t="inlineStr">
        <is>
          <t>---</t>
        </is>
      </c>
      <c r="BN430" t="inlineStr">
        <is>
          <t>200.113.238.29</t>
        </is>
      </c>
      <c r="BO430" t="inlineStr">
        <is>
          <t>Christlove Pierre</t>
        </is>
      </c>
    </row>
    <row r="431">
      <c r="A431" t="inlineStr">
        <is>
          <t>429</t>
        </is>
      </c>
      <c r="B431" t="inlineStr">
        <is>
          <t>cd2644dd-d65e-40e1-b2b3-9229937049e0</t>
        </is>
      </c>
      <c r="C431" t="inlineStr">
        <is>
          <t>2025-01-27</t>
        </is>
      </c>
      <c r="D431" t="inlineStr">
        <is>
          <t>4</t>
        </is>
      </c>
      <c r="E431" t="inlineStr">
        <is>
          <t>demotive pour club</t>
        </is>
      </c>
      <c r="F431" t="inlineStr">
        <is>
          <t>0</t>
        </is>
      </c>
      <c r="G431" t="inlineStr">
        <is>
          <t>demotive pour club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---</t>
        </is>
      </c>
      <c r="L431" t="inlineStr">
        <is>
          <t>---</t>
        </is>
      </c>
      <c r="M431" t="inlineStr">
        <is>
          <t>---</t>
        </is>
      </c>
      <c r="N431" t="inlineStr">
        <is>
          <t>---</t>
        </is>
      </c>
      <c r="O431" t="inlineStr">
        <is>
          <t>---</t>
        </is>
      </c>
      <c r="P431" t="inlineStr">
        <is>
          <t>---</t>
        </is>
      </c>
      <c r="Q431" t="inlineStr">
        <is>
          <t>---</t>
        </is>
      </c>
      <c r="R431" t="inlineStr"/>
      <c r="S431" t="inlineStr"/>
      <c r="T431" t="inlineStr"/>
      <c r="U431" t="inlineStr"/>
      <c r="V431" t="inlineStr"/>
      <c r="W431" t="inlineStr"/>
      <c r="X431" t="inlineStr">
        <is>
          <t>SMA/CSSM/ST00935</t>
        </is>
      </c>
      <c r="Y431" t="inlineStr">
        <is>
          <t>SMA/CSSM/ST00935</t>
        </is>
      </c>
      <c r="Z431" t="inlineStr">
        <is>
          <t>2025-01-28 19:26:03</t>
        </is>
      </c>
      <c r="AA431" t="inlineStr">
        <is>
          <t>2025-01-28 19:25:18</t>
        </is>
      </c>
      <c r="AB431" t="inlineStr">
        <is>
          <t>6joseph</t>
        </is>
      </c>
      <c r="AC431" t="inlineStr">
        <is>
          <t>2025-01-29 03:19:15</t>
        </is>
      </c>
      <c r="AD431" s="1" t="inlineStr">
        <is>
          <t>https://www.commcarehq.org/a/caris-test/reports/form_data/cd2644dd-d65e-40e1-b2b3-9229937049e0/</t>
        </is>
      </c>
      <c r="AE431" t="inlineStr">
        <is>
          <t>---</t>
        </is>
      </c>
      <c r="AF431" t="inlineStr">
        <is>
          <t>3c5a623af057e23a32ae4000_104057</t>
        </is>
      </c>
      <c r="AG431" t="inlineStr">
        <is>
          <t>---</t>
        </is>
      </c>
      <c r="AH431" t="inlineStr">
        <is>
          <t>2025-01-28 19:26:03</t>
        </is>
      </c>
      <c r="AI431" t="inlineStr">
        <is>
          <t>8a7c43128a4424b0fa27ee8aba471672</t>
        </is>
      </c>
      <c r="AJ431" t="inlineStr">
        <is>
          <t>2025-01-27</t>
        </is>
      </c>
      <c r="AK431" t="inlineStr">
        <is>
          <t>4</t>
        </is>
      </c>
      <c r="AL431" t="inlineStr">
        <is>
          <t>demotive pour club</t>
        </is>
      </c>
      <c r="AM431" t="inlineStr">
        <is>
          <t>0</t>
        </is>
      </c>
      <c r="AN431" t="inlineStr">
        <is>
          <t>demotive pour club</t>
        </is>
      </c>
      <c r="AO431" t="inlineStr">
        <is>
          <t>1</t>
        </is>
      </c>
      <c r="AP431" t="inlineStr">
        <is>
          <t>1</t>
        </is>
      </c>
      <c r="AQ431" t="inlineStr"/>
      <c r="AR431" t="inlineStr"/>
      <c r="AS431" t="inlineStr"/>
      <c r="AT431" t="inlineStr"/>
      <c r="AU431" t="inlineStr">
        <is>
          <t>---</t>
        </is>
      </c>
      <c r="AV431" t="inlineStr">
        <is>
          <t>---</t>
        </is>
      </c>
      <c r="AW431" t="inlineStr">
        <is>
          <t>---</t>
        </is>
      </c>
      <c r="AX431" t="inlineStr">
        <is>
          <t>---</t>
        </is>
      </c>
      <c r="AY431" t="inlineStr">
        <is>
          <t>---</t>
        </is>
      </c>
      <c r="AZ431" t="inlineStr">
        <is>
          <t>---</t>
        </is>
      </c>
      <c r="BA431" t="inlineStr">
        <is>
          <t>8a7c43128a4424b0fa27ee8aba471672</t>
        </is>
      </c>
      <c r="BB431" t="inlineStr">
        <is>
          <t>http://openrosa.org/formdesigner/0B48E039-1E80-49A7-AC24-732B6E788E39</t>
        </is>
      </c>
      <c r="BC431" t="inlineStr">
        <is>
          <t>Ration et autres visites</t>
        </is>
      </c>
      <c r="BD431" t="inlineStr">
        <is>
          <t>CommCare Android, version "2.56"(468027). App v15929. CommCare Version 2.56.0. Build 468027, built on: 2025-01-18</t>
        </is>
      </c>
      <c r="BE431" t="inlineStr">
        <is>
          <t>commcare_cebd0d31-21f4-4592-9164-16cfd6fc9bcf</t>
        </is>
      </c>
      <c r="BF431" t="inlineStr">
        <is>
          <t>19.3769524 -72.3363134 410.2 9.3</t>
        </is>
      </c>
      <c r="BG431" t="inlineStr">
        <is>
          <t>f13d8149fc6d39ebe86af18272310ff9</t>
        </is>
      </c>
      <c r="BH431" t="inlineStr">
        <is>
          <t>30258f4a77704b55a9a2714350441cbb</t>
        </is>
      </c>
      <c r="BI431" t="inlineStr">
        <is>
          <t>15246</t>
        </is>
      </c>
      <c r="BJ431" t="inlineStr">
        <is>
          <t>XFormInstance</t>
        </is>
      </c>
      <c r="BK431" t="inlineStr">
        <is>
          <t>ca4ee03cdd2311efbdd185606e6ffa00</t>
        </is>
      </c>
      <c r="BL431" t="b">
        <v>0</v>
      </c>
      <c r="BM431" t="inlineStr">
        <is>
          <t>---</t>
        </is>
      </c>
      <c r="BN431" t="inlineStr">
        <is>
          <t>200.113.214.171</t>
        </is>
      </c>
      <c r="BO431" t="inlineStr">
        <is>
          <t>Daslin Loralus</t>
        </is>
      </c>
    </row>
    <row r="432">
      <c r="A432" t="inlineStr">
        <is>
          <t>430</t>
        </is>
      </c>
      <c r="B432" t="inlineStr">
        <is>
          <t>497c9a63-589b-47b5-9b31-222ea65e5531</t>
        </is>
      </c>
      <c r="C432" t="inlineStr">
        <is>
          <t>2025-01-20</t>
        </is>
      </c>
      <c r="D432" t="inlineStr">
        <is>
          <t>4</t>
        </is>
      </c>
      <c r="E432" t="inlineStr">
        <is>
          <t>pour savoir s'il allait mieux</t>
        </is>
      </c>
      <c r="F432" t="inlineStr">
        <is>
          <t>1</t>
        </is>
      </c>
      <c r="G432" t="inlineStr">
        <is>
          <t>pour savoir s'il a des médicaments</t>
        </is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---</t>
        </is>
      </c>
      <c r="L432" t="inlineStr">
        <is>
          <t>---</t>
        </is>
      </c>
      <c r="M432" t="inlineStr">
        <is>
          <t>---</t>
        </is>
      </c>
      <c r="N432" t="inlineStr">
        <is>
          <t>---</t>
        </is>
      </c>
      <c r="O432" t="inlineStr">
        <is>
          <t>---</t>
        </is>
      </c>
      <c r="P432" t="inlineStr">
        <is>
          <t>---</t>
        </is>
      </c>
      <c r="Q432" t="inlineStr">
        <is>
          <t>---</t>
        </is>
      </c>
      <c r="R432" t="inlineStr"/>
      <c r="S432" t="inlineStr"/>
      <c r="T432" t="inlineStr"/>
      <c r="U432" t="inlineStr"/>
      <c r="V432" t="inlineStr"/>
      <c r="W432" t="inlineStr">
        <is>
          <t>18.5138715 -72.6373102 -14.67 9.61</t>
        </is>
      </c>
      <c r="X432" t="inlineStr">
        <is>
          <t>LEG/HSCL/ST01343</t>
        </is>
      </c>
      <c r="Y432" t="inlineStr">
        <is>
          <t>LEG/HSCL/ST01343</t>
        </is>
      </c>
      <c r="Z432" t="inlineStr">
        <is>
          <t>2025-01-20 16:43:59</t>
        </is>
      </c>
      <c r="AA432" t="inlineStr">
        <is>
          <t>2024-12-19 14:21:07</t>
        </is>
      </c>
      <c r="AB432" t="inlineStr">
        <is>
          <t>2toussaint</t>
        </is>
      </c>
      <c r="AC432" t="inlineStr">
        <is>
          <t>2025-01-29 03:23:28</t>
        </is>
      </c>
      <c r="AD432" s="1" t="inlineStr">
        <is>
          <t>https://www.commcarehq.org/a/caris-test/reports/form_data/497c9a63-589b-47b5-9b31-222ea65e5531/</t>
        </is>
      </c>
      <c r="AE432" t="inlineStr">
        <is>
          <t>---</t>
        </is>
      </c>
      <c r="AF432" t="inlineStr">
        <is>
          <t>3c5a623af057e23a32ae4000_197087</t>
        </is>
      </c>
      <c r="AG432" t="inlineStr">
        <is>
          <t>---</t>
        </is>
      </c>
      <c r="AH432" t="inlineStr">
        <is>
          <t>2025-01-20 16:43:59</t>
        </is>
      </c>
      <c r="AI432" t="inlineStr">
        <is>
          <t>bf15ded1c441caeee7b3790beacaa107</t>
        </is>
      </c>
      <c r="AJ432" t="inlineStr">
        <is>
          <t>2025-01-20</t>
        </is>
      </c>
      <c r="AK432" t="inlineStr">
        <is>
          <t>4</t>
        </is>
      </c>
      <c r="AL432" t="inlineStr">
        <is>
          <t>pour savoir s'il allait mieux</t>
        </is>
      </c>
      <c r="AM432" t="inlineStr">
        <is>
          <t>1</t>
        </is>
      </c>
      <c r="AN432" t="inlineStr">
        <is>
          <t>pour savoir s'il a des médicaments</t>
        </is>
      </c>
      <c r="AO432" t="inlineStr">
        <is>
          <t>1</t>
        </is>
      </c>
      <c r="AP432" t="inlineStr">
        <is>
          <t>1</t>
        </is>
      </c>
      <c r="AQ432" t="inlineStr"/>
      <c r="AR432" t="inlineStr"/>
      <c r="AS432" t="inlineStr"/>
      <c r="AT432" t="inlineStr">
        <is>
          <t>18.5138715 -72.6373102 -14.67 9.61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inlineStr">
        <is>
          <t>---</t>
        </is>
      </c>
      <c r="BA432" t="inlineStr">
        <is>
          <t>bf15ded1c441caeee7b3790beacaa107</t>
        </is>
      </c>
      <c r="BB432" t="inlineStr">
        <is>
          <t>http://openrosa.org/formdesigner/0B48E039-1E80-49A7-AC24-732B6E788E39</t>
        </is>
      </c>
      <c r="BC432" t="inlineStr">
        <is>
          <t>Ration et autres visites</t>
        </is>
      </c>
      <c r="BD432" t="inlineStr">
        <is>
          <t>CommCare Android, version "2.54.1"(467561). App v15929. CommCare Version 2.54.1. Build 467561, built on: 2024-10-25</t>
        </is>
      </c>
      <c r="BE432" t="inlineStr">
        <is>
          <t>commcare_6ba4fa04-2ee5-4472-8c22-35182b767bd8</t>
        </is>
      </c>
      <c r="BF432" t="inlineStr">
        <is>
          <t>18.5138715 -72.6373102 -14.67 9.61</t>
        </is>
      </c>
      <c r="BG432" t="inlineStr">
        <is>
          <t>f13d8149fc6d39ebe86af18272310ff9</t>
        </is>
      </c>
      <c r="BH432" t="inlineStr">
        <is>
          <t>30258f4a77704b55a9a2714350441cbb</t>
        </is>
      </c>
      <c r="BI432" t="inlineStr">
        <is>
          <t>15246</t>
        </is>
      </c>
      <c r="BJ432" t="inlineStr">
        <is>
          <t>XFormInstance</t>
        </is>
      </c>
      <c r="BK432" t="inlineStr">
        <is>
          <t>d7d1795dd80411ef9d00f399dbb46855</t>
        </is>
      </c>
      <c r="BL432" t="b">
        <v>0</v>
      </c>
      <c r="BM432" t="inlineStr">
        <is>
          <t>---</t>
        </is>
      </c>
      <c r="BN432" t="inlineStr">
        <is>
          <t>200.113.215.81</t>
        </is>
      </c>
      <c r="BO432" t="inlineStr">
        <is>
          <t>---</t>
        </is>
      </c>
    </row>
    <row r="433">
      <c r="A433" t="inlineStr">
        <is>
          <t>431</t>
        </is>
      </c>
      <c r="B433" t="inlineStr">
        <is>
          <t>6b78fc6a-f534-4430-9138-f6da3e80e2e8</t>
        </is>
      </c>
      <c r="C433" t="inlineStr">
        <is>
          <t>2025-01-21</t>
        </is>
      </c>
      <c r="D433" t="inlineStr">
        <is>
          <t>3</t>
        </is>
      </c>
      <c r="E433" t="inlineStr">
        <is>
          <t>---</t>
        </is>
      </c>
      <c r="F433" t="inlineStr">
        <is>
          <t>1</t>
        </is>
      </c>
      <c r="G433" t="inlineStr">
        <is>
          <t>---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---</t>
        </is>
      </c>
      <c r="L433" t="inlineStr">
        <is>
          <t>---</t>
        </is>
      </c>
      <c r="M433" t="inlineStr">
        <is>
          <t>---</t>
        </is>
      </c>
      <c r="N433" t="inlineStr">
        <is>
          <t>---</t>
        </is>
      </c>
      <c r="O433" t="inlineStr">
        <is>
          <t>---</t>
        </is>
      </c>
      <c r="P433" t="inlineStr">
        <is>
          <t>---</t>
        </is>
      </c>
      <c r="Q433" t="inlineStr">
        <is>
          <t>---</t>
        </is>
      </c>
      <c r="R433" t="inlineStr"/>
      <c r="S433" t="inlineStr"/>
      <c r="T433" t="inlineStr"/>
      <c r="U433" t="inlineStr"/>
      <c r="V433" t="inlineStr"/>
      <c r="W433" t="inlineStr"/>
      <c r="X433" t="inlineStr">
        <is>
          <t>LEG/HSCL/ST00714</t>
        </is>
      </c>
      <c r="Y433" t="inlineStr">
        <is>
          <t>LEG/HSCL/ST00714</t>
        </is>
      </c>
      <c r="Z433" t="inlineStr">
        <is>
          <t>2025-01-21 18:46:10</t>
        </is>
      </c>
      <c r="AA433" t="inlineStr">
        <is>
          <t>2025-01-21 18:45:31</t>
        </is>
      </c>
      <c r="AB433" t="inlineStr">
        <is>
          <t>2toussaint</t>
        </is>
      </c>
      <c r="AC433" t="inlineStr">
        <is>
          <t>2025-01-29 03:23:43</t>
        </is>
      </c>
      <c r="AD433" s="1" t="inlineStr">
        <is>
          <t>https://www.commcarehq.org/a/caris-test/reports/form_data/6b78fc6a-f534-4430-9138-f6da3e80e2e8/</t>
        </is>
      </c>
      <c r="AE433" t="inlineStr">
        <is>
          <t>---</t>
        </is>
      </c>
      <c r="AF433" t="inlineStr">
        <is>
          <t>3c5a623af057e23a32ae4000_117240</t>
        </is>
      </c>
      <c r="AG433" t="inlineStr">
        <is>
          <t>OK</t>
        </is>
      </c>
      <c r="AH433" t="inlineStr">
        <is>
          <t>2025-01-21 18:46:10</t>
        </is>
      </c>
      <c r="AI433" t="inlineStr">
        <is>
          <t>bf15ded1c441caeee7b3790beacaa107</t>
        </is>
      </c>
      <c r="AJ433" t="inlineStr">
        <is>
          <t>2025-01-21</t>
        </is>
      </c>
      <c r="AK433" t="inlineStr">
        <is>
          <t>3</t>
        </is>
      </c>
      <c r="AL433" t="inlineStr">
        <is>
          <t>---</t>
        </is>
      </c>
      <c r="AM433" t="inlineStr">
        <is>
          <t>1</t>
        </is>
      </c>
      <c r="AN433" t="inlineStr">
        <is>
          <t>---</t>
        </is>
      </c>
      <c r="AO433" t="inlineStr">
        <is>
          <t>1</t>
        </is>
      </c>
      <c r="AP433" t="inlineStr">
        <is>
          <t>1</t>
        </is>
      </c>
      <c r="AQ433" t="inlineStr"/>
      <c r="AR433" t="inlineStr"/>
      <c r="AS433" t="inlineStr"/>
      <c r="AT433" t="inlineStr"/>
      <c r="AU433" t="inlineStr">
        <is>
          <t>---</t>
        </is>
      </c>
      <c r="AV433" t="inlineStr">
        <is>
          <t>---</t>
        </is>
      </c>
      <c r="AW433" t="inlineStr">
        <is>
          <t>---</t>
        </is>
      </c>
      <c r="AX433" t="inlineStr">
        <is>
          <t>---</t>
        </is>
      </c>
      <c r="AY433" t="inlineStr">
        <is>
          <t>---</t>
        </is>
      </c>
      <c r="AZ433" t="inlineStr">
        <is>
          <t>---</t>
        </is>
      </c>
      <c r="BA433" t="inlineStr">
        <is>
          <t>bf15ded1c441caeee7b3790beacaa107</t>
        </is>
      </c>
      <c r="BB433" t="inlineStr">
        <is>
          <t>http://openrosa.org/formdesigner/0B48E039-1E80-49A7-AC24-732B6E788E39</t>
        </is>
      </c>
      <c r="BC433" t="inlineStr">
        <is>
          <t>Ration et autres visites</t>
        </is>
      </c>
      <c r="BD433" t="inlineStr">
        <is>
          <t>CommCare Android, version "2.54.1"(467561). App v15929. CommCare Version 2.54.1. Build 467561, built on: 2024-10-25</t>
        </is>
      </c>
      <c r="BE433" t="inlineStr">
        <is>
          <t>commcare_6ba4fa04-2ee5-4472-8c22-35182b767bd8</t>
        </is>
      </c>
      <c r="BF433" t="inlineStr">
        <is>
          <t>18.4876801 -72.6331714 -6.68 9.47</t>
        </is>
      </c>
      <c r="BG433" t="inlineStr">
        <is>
          <t>f13d8149fc6d39ebe86af18272310ff9</t>
        </is>
      </c>
      <c r="BH433" t="inlineStr">
        <is>
          <t>30258f4a77704b55a9a2714350441cbb</t>
        </is>
      </c>
      <c r="BI433" t="inlineStr">
        <is>
          <t>15246</t>
        </is>
      </c>
      <c r="BJ433" t="inlineStr">
        <is>
          <t>XFormInstance</t>
        </is>
      </c>
      <c r="BK433" t="inlineStr">
        <is>
          <t>d7d1795dd80411ef9d00f399dbb46855</t>
        </is>
      </c>
      <c r="BL433" t="b">
        <v>0</v>
      </c>
      <c r="BM433" t="inlineStr">
        <is>
          <t>---</t>
        </is>
      </c>
      <c r="BN433" t="inlineStr">
        <is>
          <t>200.113.215.81</t>
        </is>
      </c>
      <c r="BO433" t="inlineStr">
        <is>
          <t>Saphira St Hilaire</t>
        </is>
      </c>
    </row>
    <row r="434">
      <c r="A434" t="inlineStr">
        <is>
          <t>432</t>
        </is>
      </c>
      <c r="B434" t="inlineStr">
        <is>
          <t>7ef94b48-ca4b-44a5-8cfd-0bcd8673681d</t>
        </is>
      </c>
      <c r="C434" t="inlineStr">
        <is>
          <t>2025-01-23</t>
        </is>
      </c>
      <c r="D434" t="inlineStr">
        <is>
          <t>1 4</t>
        </is>
      </c>
      <c r="E434" t="inlineStr">
        <is>
          <t>pour montrer a Francesca son adresse</t>
        </is>
      </c>
      <c r="F434" t="inlineStr">
        <is>
          <t>1</t>
        </is>
      </c>
      <c r="G434" t="inlineStr">
        <is>
          <t>---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---</t>
        </is>
      </c>
      <c r="L434" t="inlineStr">
        <is>
          <t>---</t>
        </is>
      </c>
      <c r="M434" t="inlineStr"/>
      <c r="N434" t="inlineStr">
        <is>
          <t>---</t>
        </is>
      </c>
      <c r="O434" t="inlineStr">
        <is>
          <t>---</t>
        </is>
      </c>
      <c r="P434" t="inlineStr">
        <is>
          <t>---</t>
        </is>
      </c>
      <c r="Q434" t="inlineStr">
        <is>
          <t>---</t>
        </is>
      </c>
      <c r="R434" t="inlineStr"/>
      <c r="S434" t="inlineStr"/>
      <c r="T434" t="inlineStr"/>
      <c r="U434" t="inlineStr"/>
      <c r="V434" t="inlineStr"/>
      <c r="W434" t="inlineStr">
        <is>
          <t>18.4565546 -72.6312692 -16.27 10.43</t>
        </is>
      </c>
      <c r="X434" t="inlineStr">
        <is>
          <t>LEG/HSCL/ST00671</t>
        </is>
      </c>
      <c r="Y434" t="inlineStr">
        <is>
          <t>LEG/HSCL/ST00671</t>
        </is>
      </c>
      <c r="Z434" t="inlineStr">
        <is>
          <t>2025-01-23 15:07:00</t>
        </is>
      </c>
      <c r="AA434" t="inlineStr">
        <is>
          <t>2025-01-23 15:04:10</t>
        </is>
      </c>
      <c r="AB434" t="inlineStr">
        <is>
          <t>2toussaint</t>
        </is>
      </c>
      <c r="AC434" t="inlineStr">
        <is>
          <t>2025-01-29 03:23:48</t>
        </is>
      </c>
      <c r="AD434" s="1" t="inlineStr">
        <is>
          <t>https://www.commcarehq.org/a/caris-test/reports/form_data/7ef94b48-ca4b-44a5-8cfd-0bcd8673681d/</t>
        </is>
      </c>
      <c r="AE434" t="inlineStr">
        <is>
          <t>---</t>
        </is>
      </c>
      <c r="AF434" t="inlineStr">
        <is>
          <t>3c5a623af057e23a32ae4000_124098</t>
        </is>
      </c>
      <c r="AG434" t="inlineStr">
        <is>
          <t>---</t>
        </is>
      </c>
      <c r="AH434" t="inlineStr">
        <is>
          <t>2025-01-23 15:07:00</t>
        </is>
      </c>
      <c r="AI434" t="inlineStr">
        <is>
          <t>bf15ded1c441caeee7b3790beacaa107</t>
        </is>
      </c>
      <c r="AJ434" t="inlineStr">
        <is>
          <t>2025-01-23</t>
        </is>
      </c>
      <c r="AK434" t="inlineStr">
        <is>
          <t>1 4</t>
        </is>
      </c>
      <c r="AL434" t="inlineStr">
        <is>
          <t>pour montrer a Francesca son adresse</t>
        </is>
      </c>
      <c r="AM434" t="inlineStr">
        <is>
          <t>1</t>
        </is>
      </c>
      <c r="AN434" t="inlineStr">
        <is>
          <t>---</t>
        </is>
      </c>
      <c r="AO434" t="inlineStr">
        <is>
          <t>1</t>
        </is>
      </c>
      <c r="AP434" t="inlineStr">
        <is>
          <t>1</t>
        </is>
      </c>
      <c r="AQ434" t="inlineStr"/>
      <c r="AR434" t="inlineStr"/>
      <c r="AS434" t="inlineStr"/>
      <c r="AT434" t="inlineStr">
        <is>
          <t>18.4565546 -72.6312692 -16.27 10.43</t>
        </is>
      </c>
      <c r="AU434" t="inlineStr">
        <is>
          <t>---</t>
        </is>
      </c>
      <c r="AV434" t="inlineStr">
        <is>
          <t>---</t>
        </is>
      </c>
      <c r="AW434" t="inlineStr">
        <is>
          <t>---</t>
        </is>
      </c>
      <c r="AX434" t="inlineStr">
        <is>
          <t>---</t>
        </is>
      </c>
      <c r="AY434" t="inlineStr">
        <is>
          <t>---</t>
        </is>
      </c>
      <c r="AZ434" t="inlineStr">
        <is>
          <t>---</t>
        </is>
      </c>
      <c r="BA434" t="inlineStr">
        <is>
          <t>bf15ded1c441caeee7b3790beacaa107</t>
        </is>
      </c>
      <c r="BB434" t="inlineStr">
        <is>
          <t>http://openrosa.org/formdesigner/0B48E039-1E80-49A7-AC24-732B6E788E39</t>
        </is>
      </c>
      <c r="BC434" t="inlineStr">
        <is>
          <t>Ration et autres visites</t>
        </is>
      </c>
      <c r="BD434" t="inlineStr">
        <is>
          <t>CommCare Android, version "2.54.1"(467561). App v15929. CommCare Version 2.54.1. Build 467561, built on: 2024-10-25</t>
        </is>
      </c>
      <c r="BE434" t="inlineStr">
        <is>
          <t>commcare_6ba4fa04-2ee5-4472-8c22-35182b767bd8</t>
        </is>
      </c>
      <c r="BF434" t="inlineStr">
        <is>
          <t>18.4566302 -72.6312818 6.4 7.89</t>
        </is>
      </c>
      <c r="BG434" t="inlineStr">
        <is>
          <t>f13d8149fc6d39ebe86af18272310ff9</t>
        </is>
      </c>
      <c r="BH434" t="inlineStr">
        <is>
          <t>30258f4a77704b55a9a2714350441cbb</t>
        </is>
      </c>
      <c r="BI434" t="inlineStr">
        <is>
          <t>15246</t>
        </is>
      </c>
      <c r="BJ434" t="inlineStr">
        <is>
          <t>XFormInstance</t>
        </is>
      </c>
      <c r="BK434" t="inlineStr">
        <is>
          <t>d7d1795dd80411ef9d00f399dbb46855</t>
        </is>
      </c>
      <c r="BL434" t="b">
        <v>0</v>
      </c>
      <c r="BM434" t="inlineStr">
        <is>
          <t>---</t>
        </is>
      </c>
      <c r="BN434" t="inlineStr">
        <is>
          <t>200.113.215.81</t>
        </is>
      </c>
      <c r="BO434" t="inlineStr">
        <is>
          <t>---</t>
        </is>
      </c>
    </row>
    <row r="435">
      <c r="A435" t="inlineStr">
        <is>
          <t>433</t>
        </is>
      </c>
      <c r="B435" t="inlineStr">
        <is>
          <t>b5627006-5615-4763-9644-0f69d8eb00c7</t>
        </is>
      </c>
      <c r="C435" t="inlineStr">
        <is>
          <t>2025-01-24</t>
        </is>
      </c>
      <c r="D435" t="inlineStr">
        <is>
          <t>11 4</t>
        </is>
      </c>
      <c r="E435" t="inlineStr">
        <is>
          <t>accompagnement pour examen laboratoire</t>
        </is>
      </c>
      <c r="F435" t="inlineStr">
        <is>
          <t>1</t>
        </is>
      </c>
      <c r="G435" t="inlineStr">
        <is>
          <t>---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---</t>
        </is>
      </c>
      <c r="L435" t="inlineStr">
        <is>
          <t>---</t>
        </is>
      </c>
      <c r="M435" t="inlineStr">
        <is>
          <t>---</t>
        </is>
      </c>
      <c r="N435" t="inlineStr">
        <is>
          <t>---</t>
        </is>
      </c>
      <c r="O435" t="inlineStr">
        <is>
          <t>---</t>
        </is>
      </c>
      <c r="P435" t="inlineStr">
        <is>
          <t>---</t>
        </is>
      </c>
      <c r="Q435" t="inlineStr">
        <is>
          <t>---</t>
        </is>
      </c>
      <c r="R435" t="inlineStr"/>
      <c r="S435" t="inlineStr"/>
      <c r="T435" t="inlineStr"/>
      <c r="U435">
        <f>HYPERLINK("https://www.commcarehq.org/a/caris-test/api/form_attachment/v1/b5627006-5615-4763-9644-0f69d8eb00c7/1737724942511.jpg")</f>
        <v/>
      </c>
      <c r="V435" t="inlineStr"/>
      <c r="W435" t="inlineStr"/>
      <c r="X435" t="inlineStr">
        <is>
          <t>LEG/HSCL/ST00671</t>
        </is>
      </c>
      <c r="Y435" t="inlineStr">
        <is>
          <t>LEG/HSCL/ST00671</t>
        </is>
      </c>
      <c r="Z435" t="inlineStr">
        <is>
          <t>2025-01-24 13:22:49</t>
        </is>
      </c>
      <c r="AA435" t="inlineStr">
        <is>
          <t>2025-01-24 13:20:49</t>
        </is>
      </c>
      <c r="AB435" t="inlineStr">
        <is>
          <t>2toussaint</t>
        </is>
      </c>
      <c r="AC435" t="inlineStr">
        <is>
          <t>2025-01-29 03:23:57</t>
        </is>
      </c>
      <c r="AD435" s="1" t="inlineStr">
        <is>
          <t>https://www.commcarehq.org/a/caris-test/reports/form_data/b5627006-5615-4763-9644-0f69d8eb00c7/</t>
        </is>
      </c>
      <c r="AE435" t="inlineStr">
        <is>
          <t>---</t>
        </is>
      </c>
      <c r="AF435" t="inlineStr">
        <is>
          <t>3c5a623af057e23a32ae4000_124098</t>
        </is>
      </c>
      <c r="AG435" t="inlineStr">
        <is>
          <t>---</t>
        </is>
      </c>
      <c r="AH435" t="inlineStr">
        <is>
          <t>2025-01-24 13:22:49</t>
        </is>
      </c>
      <c r="AI435" t="inlineStr">
        <is>
          <t>bf15ded1c441caeee7b3790beacaa107</t>
        </is>
      </c>
      <c r="AJ435" t="inlineStr">
        <is>
          <t>2025-01-24</t>
        </is>
      </c>
      <c r="AK435" t="inlineStr">
        <is>
          <t>11 4</t>
        </is>
      </c>
      <c r="AL435" t="inlineStr">
        <is>
          <t>accompagnement pour examen laboratoire</t>
        </is>
      </c>
      <c r="AM435" t="inlineStr">
        <is>
          <t>1</t>
        </is>
      </c>
      <c r="AN435" t="inlineStr">
        <is>
          <t>---</t>
        </is>
      </c>
      <c r="AO435" t="inlineStr">
        <is>
          <t>1</t>
        </is>
      </c>
      <c r="AP435" t="inlineStr">
        <is>
          <t>1</t>
        </is>
      </c>
      <c r="AQ435" t="inlineStr"/>
      <c r="AR435" t="inlineStr"/>
      <c r="AS435" t="inlineStr"/>
      <c r="AT435" t="inlineStr"/>
      <c r="AU435" t="inlineStr">
        <is>
          <t>---</t>
        </is>
      </c>
      <c r="AV435" t="inlineStr">
        <is>
          <t>---</t>
        </is>
      </c>
      <c r="AW435" t="inlineStr">
        <is>
          <t>---</t>
        </is>
      </c>
      <c r="AX435" t="inlineStr">
        <is>
          <t>---</t>
        </is>
      </c>
      <c r="AY435" t="inlineStr">
        <is>
          <t>---</t>
        </is>
      </c>
      <c r="AZ435" t="inlineStr">
        <is>
          <t>---</t>
        </is>
      </c>
      <c r="BA435" t="inlineStr">
        <is>
          <t>bf15ded1c441caeee7b3790beacaa107</t>
        </is>
      </c>
      <c r="BB435" t="inlineStr">
        <is>
          <t>http://openrosa.org/formdesigner/0B48E039-1E80-49A7-AC24-732B6E788E39</t>
        </is>
      </c>
      <c r="BC435" t="inlineStr">
        <is>
          <t>Ration et autres visites</t>
        </is>
      </c>
      <c r="BD435" t="inlineStr">
        <is>
          <t>CommCare Android, version "2.54.1"(467561). App v15929. CommCare Version 2.54.1. Build 467561, built on: 2024-10-25</t>
        </is>
      </c>
      <c r="BE435" t="inlineStr">
        <is>
          <t>commcare_6ba4fa04-2ee5-4472-8c22-35182b767bd8</t>
        </is>
      </c>
      <c r="BF435" t="inlineStr">
        <is>
          <t>18.487776 -72.6331626 -8.25 6.22</t>
        </is>
      </c>
      <c r="BG435" t="inlineStr">
        <is>
          <t>f13d8149fc6d39ebe86af18272310ff9</t>
        </is>
      </c>
      <c r="BH435" t="inlineStr">
        <is>
          <t>30258f4a77704b55a9a2714350441cbb</t>
        </is>
      </c>
      <c r="BI435" t="inlineStr">
        <is>
          <t>15246</t>
        </is>
      </c>
      <c r="BJ435" t="inlineStr">
        <is>
          <t>XFormInstance</t>
        </is>
      </c>
      <c r="BK435" t="inlineStr">
        <is>
          <t>d7d1795dd80411ef9d00f399dbb46855</t>
        </is>
      </c>
      <c r="BL435" t="b">
        <v>0</v>
      </c>
      <c r="BM435" t="inlineStr">
        <is>
          <t>---</t>
        </is>
      </c>
      <c r="BN435" t="inlineStr">
        <is>
          <t>200.113.215.81</t>
        </is>
      </c>
      <c r="BO435" t="inlineStr">
        <is>
          <t>---</t>
        </is>
      </c>
    </row>
    <row r="436">
      <c r="A436" t="inlineStr">
        <is>
          <t>434</t>
        </is>
      </c>
      <c r="B436" t="inlineStr">
        <is>
          <t>1283a56d-afb2-42ce-9368-394008e7a4c7</t>
        </is>
      </c>
      <c r="C436" t="inlineStr">
        <is>
          <t>2025-01-27</t>
        </is>
      </c>
      <c r="D436" t="inlineStr">
        <is>
          <t>1</t>
        </is>
      </c>
      <c r="E436" t="inlineStr">
        <is>
          <t>---</t>
        </is>
      </c>
      <c r="F436" t="inlineStr">
        <is>
          <t>1</t>
        </is>
      </c>
      <c r="G436" t="inlineStr">
        <is>
          <t>---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---</t>
        </is>
      </c>
      <c r="L436" t="inlineStr">
        <is>
          <t>---</t>
        </is>
      </c>
      <c r="M436" t="inlineStr"/>
      <c r="N436" t="inlineStr">
        <is>
          <t>---</t>
        </is>
      </c>
      <c r="O436" t="inlineStr">
        <is>
          <t>---</t>
        </is>
      </c>
      <c r="P436" t="inlineStr">
        <is>
          <t>---</t>
        </is>
      </c>
      <c r="Q436" t="inlineStr">
        <is>
          <t>---</t>
        </is>
      </c>
      <c r="R436" t="inlineStr"/>
      <c r="S436" t="inlineStr"/>
      <c r="T436" t="inlineStr"/>
      <c r="U436">
        <f>HYPERLINK("https://www.commcarehq.org/a/caris-test/api/form_attachment/v1/1283a56d-afb2-42ce-9368-394008e7a4c7/1737990191956.jpg")</f>
        <v/>
      </c>
      <c r="V436" t="inlineStr"/>
      <c r="W436" t="inlineStr">
        <is>
          <t>18.5162653 -72.6067269 -8.41 7.53</t>
        </is>
      </c>
      <c r="X436" t="inlineStr">
        <is>
          <t>LEG/HSCL/ST00588</t>
        </is>
      </c>
      <c r="Y436" t="inlineStr">
        <is>
          <t>LEG/HSCL/ST00588</t>
        </is>
      </c>
      <c r="Z436" t="inlineStr">
        <is>
          <t>2025-01-27 15:04:24</t>
        </is>
      </c>
      <c r="AA436" t="inlineStr">
        <is>
          <t>2025-01-28 18:47:17</t>
        </is>
      </c>
      <c r="AB436" t="inlineStr">
        <is>
          <t>2toussaint</t>
        </is>
      </c>
      <c r="AC436" t="inlineStr">
        <is>
          <t>2025-01-29 03:24:41</t>
        </is>
      </c>
      <c r="AD436" s="1" t="inlineStr">
        <is>
          <t>https://www.commcarehq.org/a/caris-test/reports/form_data/1283a56d-afb2-42ce-9368-394008e7a4c7/</t>
        </is>
      </c>
      <c r="AE436" t="inlineStr">
        <is>
          <t>---</t>
        </is>
      </c>
      <c r="AF436" t="inlineStr">
        <is>
          <t>3c5a623af057e23a32ae4000_124104</t>
        </is>
      </c>
      <c r="AG436" t="inlineStr">
        <is>
          <t>---</t>
        </is>
      </c>
      <c r="AH436" t="inlineStr">
        <is>
          <t>2025-01-27 15:04:24</t>
        </is>
      </c>
      <c r="AI436" t="inlineStr">
        <is>
          <t>bf15ded1c441caeee7b3790beacaa107</t>
        </is>
      </c>
      <c r="AJ436" t="inlineStr">
        <is>
          <t>2025-01-27</t>
        </is>
      </c>
      <c r="AK436" t="inlineStr">
        <is>
          <t>1</t>
        </is>
      </c>
      <c r="AL436" t="inlineStr">
        <is>
          <t>---</t>
        </is>
      </c>
      <c r="AM436" t="inlineStr">
        <is>
          <t>1</t>
        </is>
      </c>
      <c r="AN436" t="inlineStr">
        <is>
          <t>---</t>
        </is>
      </c>
      <c r="AO436" t="inlineStr">
        <is>
          <t>1</t>
        </is>
      </c>
      <c r="AP436" t="inlineStr">
        <is>
          <t>1</t>
        </is>
      </c>
      <c r="AQ436" t="inlineStr"/>
      <c r="AR436" t="inlineStr"/>
      <c r="AS436" t="inlineStr"/>
      <c r="AT436" t="inlineStr">
        <is>
          <t>18.5162653 -72.6067269 -8.41 7.53</t>
        </is>
      </c>
      <c r="AU436" t="inlineStr">
        <is>
          <t>---</t>
        </is>
      </c>
      <c r="AV436" t="inlineStr">
        <is>
          <t>---</t>
        </is>
      </c>
      <c r="AW436" t="inlineStr">
        <is>
          <t>---</t>
        </is>
      </c>
      <c r="AX436" t="inlineStr">
        <is>
          <t>---</t>
        </is>
      </c>
      <c r="AY436" t="inlineStr">
        <is>
          <t>---</t>
        </is>
      </c>
      <c r="AZ436" t="inlineStr">
        <is>
          <t>---</t>
        </is>
      </c>
      <c r="BA436" t="inlineStr">
        <is>
          <t>bf15ded1c441caeee7b3790beacaa107</t>
        </is>
      </c>
      <c r="BB436" t="inlineStr">
        <is>
          <t>http://openrosa.org/formdesigner/0B48E039-1E80-49A7-AC24-732B6E788E39</t>
        </is>
      </c>
      <c r="BC436" t="inlineStr">
        <is>
          <t>Ration et autres visites</t>
        </is>
      </c>
      <c r="BD436" t="inlineStr">
        <is>
          <t>CommCare Android, version "2.54.1"(467561). App v15929. CommCare Version 2.54.1. Build 467561, built on: 2024-10-25</t>
        </is>
      </c>
      <c r="BE436" t="inlineStr">
        <is>
          <t>commcare_6ba4fa04-2ee5-4472-8c22-35182b767bd8</t>
        </is>
      </c>
      <c r="BF436" t="inlineStr">
        <is>
          <t>18.5162653 -72.6067269 -8.41 7.53</t>
        </is>
      </c>
      <c r="BG436" t="inlineStr">
        <is>
          <t>f13d8149fc6d39ebe86af18272310ff9</t>
        </is>
      </c>
      <c r="BH436" t="inlineStr">
        <is>
          <t>30258f4a77704b55a9a2714350441cbb</t>
        </is>
      </c>
      <c r="BI436" t="inlineStr">
        <is>
          <t>15246</t>
        </is>
      </c>
      <c r="BJ436" t="inlineStr">
        <is>
          <t>XFormInstance</t>
        </is>
      </c>
      <c r="BK436" t="inlineStr">
        <is>
          <t>d7d1795dd80411ef9d00f399dbb46855</t>
        </is>
      </c>
      <c r="BL436" t="b">
        <v>0</v>
      </c>
      <c r="BM436" t="inlineStr">
        <is>
          <t>---</t>
        </is>
      </c>
      <c r="BN436" t="inlineStr">
        <is>
          <t>200.113.215.81</t>
        </is>
      </c>
      <c r="BO436" t="inlineStr">
        <is>
          <t>Joel Jean Julien</t>
        </is>
      </c>
    </row>
    <row r="437">
      <c r="A437" t="inlineStr">
        <is>
          <t>435</t>
        </is>
      </c>
      <c r="B437" t="inlineStr">
        <is>
          <t>0db8d22e-56a5-4dfb-9b11-aca172c23807</t>
        </is>
      </c>
      <c r="C437" t="inlineStr">
        <is>
          <t>2025-01-17</t>
        </is>
      </c>
      <c r="D437" t="inlineStr">
        <is>
          <t>3</t>
        </is>
      </c>
      <c r="E437" t="inlineStr">
        <is>
          <t>---</t>
        </is>
      </c>
      <c r="F437" t="inlineStr">
        <is>
          <t>0</t>
        </is>
      </c>
      <c r="G437" t="inlineStr">
        <is>
          <t>---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---</t>
        </is>
      </c>
      <c r="L437" t="inlineStr">
        <is>
          <t>---</t>
        </is>
      </c>
      <c r="M437" t="inlineStr">
        <is>
          <t>---</t>
        </is>
      </c>
      <c r="N437" t="inlineStr">
        <is>
          <t>---</t>
        </is>
      </c>
      <c r="O437" t="inlineStr">
        <is>
          <t>---</t>
        </is>
      </c>
      <c r="P437" t="inlineStr">
        <is>
          <t>---</t>
        </is>
      </c>
      <c r="Q437" t="inlineStr">
        <is>
          <t>---</t>
        </is>
      </c>
      <c r="R437" t="inlineStr"/>
      <c r="S437" t="inlineStr"/>
      <c r="T437" t="inlineStr"/>
      <c r="U437" t="inlineStr"/>
      <c r="V437" t="inlineStr"/>
      <c r="W437" t="inlineStr"/>
      <c r="X437" t="inlineStr">
        <is>
          <t>MCH/HCHM/ST01388</t>
        </is>
      </c>
      <c r="Y437" t="inlineStr">
        <is>
          <t>MCH/HCHM/ST01388</t>
        </is>
      </c>
      <c r="Z437" t="inlineStr">
        <is>
          <t>2025-01-30 12:23:58</t>
        </is>
      </c>
      <c r="AA437" t="inlineStr">
        <is>
          <t>2025-01-30 12:23:34</t>
        </is>
      </c>
      <c r="AB437" t="inlineStr">
        <is>
          <t>6evelyne</t>
        </is>
      </c>
      <c r="AC437" t="inlineStr">
        <is>
          <t>2025-01-30 16:47:02</t>
        </is>
      </c>
      <c r="AD437" s="1" t="inlineStr">
        <is>
          <t>https://www.commcarehq.org/a/caris-test/reports/form_data/0db8d22e-56a5-4dfb-9b11-aca172c23807/</t>
        </is>
      </c>
      <c r="AE437" t="inlineStr">
        <is>
          <t>---</t>
        </is>
      </c>
      <c r="AF437" t="inlineStr">
        <is>
          <t>3c5a623af057e23a32ae4000_33076</t>
        </is>
      </c>
      <c r="AG437" t="inlineStr">
        <is>
          <t>OK</t>
        </is>
      </c>
      <c r="AH437" t="inlineStr">
        <is>
          <t>2025-01-30 12:23:58</t>
        </is>
      </c>
      <c r="AI437" t="inlineStr">
        <is>
          <t>4a46325eb6794fee8a54ef2fbf119d12</t>
        </is>
      </c>
      <c r="AJ437" t="inlineStr">
        <is>
          <t>2025-01-17</t>
        </is>
      </c>
      <c r="AK437" t="inlineStr">
        <is>
          <t>3</t>
        </is>
      </c>
      <c r="AL437" t="inlineStr">
        <is>
          <t>---</t>
        </is>
      </c>
      <c r="AM437" t="inlineStr">
        <is>
          <t>0</t>
        </is>
      </c>
      <c r="AN437" t="inlineStr">
        <is>
          <t>---</t>
        </is>
      </c>
      <c r="AO437" t="inlineStr">
        <is>
          <t>1</t>
        </is>
      </c>
      <c r="AP437" t="inlineStr">
        <is>
          <t>1</t>
        </is>
      </c>
      <c r="AQ437" t="inlineStr"/>
      <c r="AR437" t="inlineStr"/>
      <c r="AS437" t="inlineStr"/>
      <c r="AT437" t="inlineStr"/>
      <c r="AU437" t="inlineStr">
        <is>
          <t>---</t>
        </is>
      </c>
      <c r="AV437" t="inlineStr">
        <is>
          <t>---</t>
        </is>
      </c>
      <c r="AW437" t="inlineStr">
        <is>
          <t>---</t>
        </is>
      </c>
      <c r="AX437" t="inlineStr">
        <is>
          <t>---</t>
        </is>
      </c>
      <c r="AY437" t="inlineStr">
        <is>
          <t>---</t>
        </is>
      </c>
      <c r="AZ437" t="inlineStr">
        <is>
          <t>---</t>
        </is>
      </c>
      <c r="BA437" t="inlineStr">
        <is>
          <t>4a46325eb6794fee8a54ef2fbf119d12</t>
        </is>
      </c>
      <c r="BB437" t="inlineStr">
        <is>
          <t>http://openrosa.org/formdesigner/0B48E039-1E80-49A7-AC24-732B6E788E39</t>
        </is>
      </c>
      <c r="BC437" t="inlineStr">
        <is>
          <t>Ration et autres visites</t>
        </is>
      </c>
      <c r="BD437" t="inlineStr">
        <is>
          <t>CommCare Android, version "2.54.1"(467561). App v15929. CommCare Version 2.54.1. Build 467561, built on: 2024-10-25</t>
        </is>
      </c>
      <c r="BE437" t="inlineStr">
        <is>
          <t>commcare_40296b7d-43c6-4fdb-ac84-9d72c5f544fb</t>
        </is>
      </c>
      <c r="BF437" t="inlineStr"/>
      <c r="BG437" t="inlineStr">
        <is>
          <t>f13d8149fc6d39ebe86af18272310ff9</t>
        </is>
      </c>
      <c r="BH437" t="inlineStr">
        <is>
          <t>30258f4a77704b55a9a2714350441cbb</t>
        </is>
      </c>
      <c r="BI437" t="inlineStr">
        <is>
          <t>15246</t>
        </is>
      </c>
      <c r="BJ437" t="inlineStr">
        <is>
          <t>XFormInstance</t>
        </is>
      </c>
      <c r="BK437" t="inlineStr">
        <is>
          <t>9d3fbbdedcf111ef9d4df399dbb46855</t>
        </is>
      </c>
      <c r="BL437" t="b">
        <v>0</v>
      </c>
      <c r="BM437" t="inlineStr">
        <is>
          <t>---</t>
        </is>
      </c>
      <c r="BN437" t="inlineStr">
        <is>
          <t>200.113.214.37</t>
        </is>
      </c>
      <c r="BO437" t="inlineStr">
        <is>
          <t>Wendy/Windy Exavier</t>
        </is>
      </c>
    </row>
    <row r="438">
      <c r="A438" t="inlineStr">
        <is>
          <t>436</t>
        </is>
      </c>
      <c r="B438" t="inlineStr">
        <is>
          <t>ef3be655-41b8-43d6-a0ad-a92b3774d23b</t>
        </is>
      </c>
      <c r="C438" t="inlineStr">
        <is>
          <t>2025-01-29</t>
        </is>
      </c>
      <c r="D438" t="inlineStr">
        <is>
          <t>3</t>
        </is>
      </c>
      <c r="E438" t="inlineStr">
        <is>
          <t>---</t>
        </is>
      </c>
      <c r="F438" t="inlineStr">
        <is>
          <t>0</t>
        </is>
      </c>
      <c r="G438" t="inlineStr">
        <is>
          <t>---</t>
        </is>
      </c>
      <c r="H438" t="inlineStr">
        <is>
          <t>1</t>
        </is>
      </c>
      <c r="I438" t="inlineStr">
        <is>
          <t>1</t>
        </is>
      </c>
      <c r="J438" t="inlineStr">
        <is>
          <t>3</t>
        </is>
      </c>
      <c r="K438" t="inlineStr">
        <is>
          <t>---</t>
        </is>
      </c>
      <c r="L438" t="inlineStr">
        <is>
          <t>---</t>
        </is>
      </c>
      <c r="M438" t="inlineStr">
        <is>
          <t>---</t>
        </is>
      </c>
      <c r="N438" t="inlineStr">
        <is>
          <t>---</t>
        </is>
      </c>
      <c r="O438" t="inlineStr">
        <is>
          <t>---</t>
        </is>
      </c>
      <c r="P438" t="inlineStr">
        <is>
          <t>---</t>
        </is>
      </c>
      <c r="Q438" t="inlineStr">
        <is>
          <t>---</t>
        </is>
      </c>
      <c r="R438" t="inlineStr"/>
      <c r="S438" t="inlineStr"/>
      <c r="T438" t="inlineStr"/>
      <c r="U438" t="inlineStr"/>
      <c r="V438" t="inlineStr"/>
      <c r="W438" t="inlineStr"/>
      <c r="X438" t="inlineStr">
        <is>
          <t>PDP/CMEB/ST04467</t>
        </is>
      </c>
      <c r="Y438" t="inlineStr">
        <is>
          <t>PDP/CMEB/ST04467</t>
        </is>
      </c>
      <c r="Z438" t="inlineStr">
        <is>
          <t>2025-01-29 18:04:48</t>
        </is>
      </c>
      <c r="AA438" t="inlineStr">
        <is>
          <t>2025-01-29 18:04:35</t>
        </is>
      </c>
      <c r="AB438" t="inlineStr">
        <is>
          <t>5guerlande</t>
        </is>
      </c>
      <c r="AC438" t="inlineStr">
        <is>
          <t>2025-01-31 01:23:25</t>
        </is>
      </c>
      <c r="AD438" s="1" t="inlineStr">
        <is>
          <t>https://www.commcarehq.org/a/caris-test/reports/form_data/ef3be655-41b8-43d6-a0ad-a92b3774d23b/</t>
        </is>
      </c>
      <c r="AE438" t="inlineStr">
        <is>
          <t>---</t>
        </is>
      </c>
      <c r="AF438" t="inlineStr">
        <is>
          <t>3c5a623af057e23a32ae4000_41504</t>
        </is>
      </c>
      <c r="AG438" t="inlineStr">
        <is>
          <t>OK</t>
        </is>
      </c>
      <c r="AH438" t="inlineStr">
        <is>
          <t>2025-01-29 18:04:48</t>
        </is>
      </c>
      <c r="AI438" t="inlineStr">
        <is>
          <t>1b52563f66be7b3d0843fa02f8f5a965</t>
        </is>
      </c>
      <c r="AJ438" t="inlineStr">
        <is>
          <t>2025-01-29</t>
        </is>
      </c>
      <c r="AK438" t="inlineStr">
        <is>
          <t>3</t>
        </is>
      </c>
      <c r="AL438" t="inlineStr">
        <is>
          <t>---</t>
        </is>
      </c>
      <c r="AM438" t="inlineStr">
        <is>
          <t>0</t>
        </is>
      </c>
      <c r="AN438" t="inlineStr">
        <is>
          <t>---</t>
        </is>
      </c>
      <c r="AO438" t="inlineStr">
        <is>
          <t>1</t>
        </is>
      </c>
      <c r="AP438" t="inlineStr">
        <is>
          <t>1</t>
        </is>
      </c>
      <c r="AQ438" t="inlineStr"/>
      <c r="AR438" t="inlineStr"/>
      <c r="AS438" t="inlineStr"/>
      <c r="AT438" t="inlineStr"/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inlineStr">
        <is>
          <t>---</t>
        </is>
      </c>
      <c r="BA438" t="inlineStr">
        <is>
          <t>1b52563f66be7b3d0843fa02f8f5a965</t>
        </is>
      </c>
      <c r="BB438" t="inlineStr">
        <is>
          <t>http://openrosa.org/formdesigner/0B48E039-1E80-49A7-AC24-732B6E788E39</t>
        </is>
      </c>
      <c r="BC438" t="inlineStr">
        <is>
          <t>Ration et autres visites</t>
        </is>
      </c>
      <c r="BD438" t="inlineStr">
        <is>
          <t>CommCare Android, version "2.56"(468027). App v15929. CommCare Version 2.56.0. Build 468027, built on: 2025-01-18</t>
        </is>
      </c>
      <c r="BE438" t="inlineStr">
        <is>
          <t>commcare_8cc0a821-6123-47ba-bfc9-44547f89f64e</t>
        </is>
      </c>
      <c r="BF438" t="inlineStr">
        <is>
          <t>19.946078 -72.818498 0.0 2200.0</t>
        </is>
      </c>
      <c r="BG438" t="inlineStr">
        <is>
          <t>f13d8149fc6d39ebe86af18272310ff9</t>
        </is>
      </c>
      <c r="BH438" t="inlineStr">
        <is>
          <t>30258f4a77704b55a9a2714350441cbb</t>
        </is>
      </c>
      <c r="BI438" t="inlineStr">
        <is>
          <t>15246</t>
        </is>
      </c>
      <c r="BJ438" t="inlineStr">
        <is>
          <t>XFormInstance</t>
        </is>
      </c>
      <c r="BK438" t="inlineStr">
        <is>
          <t>7b592589df6811efbe0485606e6ffa00</t>
        </is>
      </c>
      <c r="BL438" t="b">
        <v>0</v>
      </c>
      <c r="BM438" t="inlineStr">
        <is>
          <t>---</t>
        </is>
      </c>
      <c r="BN438" t="inlineStr">
        <is>
          <t>190.102.76.167</t>
        </is>
      </c>
      <c r="BO438" t="inlineStr">
        <is>
          <t>Yoline Maxéus (Docius)</t>
        </is>
      </c>
    </row>
    <row r="439">
      <c r="A439" t="inlineStr">
        <is>
          <t>437</t>
        </is>
      </c>
      <c r="B439" t="inlineStr">
        <is>
          <t>48c2092c-890e-4f66-96e2-6f608155f827</t>
        </is>
      </c>
      <c r="C439" t="inlineStr">
        <is>
          <t>2025-01-28</t>
        </is>
      </c>
      <c r="D439" t="inlineStr">
        <is>
          <t>4</t>
        </is>
      </c>
      <c r="E439" t="inlineStr">
        <is>
          <t>annulation club</t>
        </is>
      </c>
      <c r="F439" t="inlineStr">
        <is>
          <t>0</t>
        </is>
      </c>
      <c r="G439" t="inlineStr">
        <is>
          <t>n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---</t>
        </is>
      </c>
      <c r="L439" t="inlineStr">
        <is>
          <t>---</t>
        </is>
      </c>
      <c r="M439" t="inlineStr">
        <is>
          <t>---</t>
        </is>
      </c>
      <c r="N439" t="inlineStr">
        <is>
          <t>---</t>
        </is>
      </c>
      <c r="O439" t="inlineStr">
        <is>
          <t>---</t>
        </is>
      </c>
      <c r="P439" t="inlineStr">
        <is>
          <t>---</t>
        </is>
      </c>
      <c r="Q439" t="inlineStr">
        <is>
          <t>---</t>
        </is>
      </c>
      <c r="R439" t="inlineStr"/>
      <c r="S439" t="inlineStr"/>
      <c r="T439" t="inlineStr"/>
      <c r="U439" t="inlineStr"/>
      <c r="V439" t="inlineStr"/>
      <c r="W439" t="inlineStr"/>
      <c r="X439" t="inlineStr">
        <is>
          <t>LEG/HSCL/ST00879</t>
        </is>
      </c>
      <c r="Y439" t="inlineStr">
        <is>
          <t>LEG/HSCL/ST00879</t>
        </is>
      </c>
      <c r="Z439" t="inlineStr">
        <is>
          <t>2025-01-28 13:54:05</t>
        </is>
      </c>
      <c r="AA439" t="inlineStr">
        <is>
          <t>2025-01-28 13:53:15</t>
        </is>
      </c>
      <c r="AB439" t="inlineStr">
        <is>
          <t>2francesca</t>
        </is>
      </c>
      <c r="AC439" t="inlineStr">
        <is>
          <t>2025-02-01 13:10:18</t>
        </is>
      </c>
      <c r="AD439" s="1" t="inlineStr">
        <is>
          <t>https://www.commcarehq.org/a/caris-test/reports/form_data/48c2092c-890e-4f66-96e2-6f608155f827/</t>
        </is>
      </c>
      <c r="AE439" t="inlineStr">
        <is>
          <t>---</t>
        </is>
      </c>
      <c r="AF439" t="inlineStr">
        <is>
          <t>3c5a623af057e23a32ae4000_155049</t>
        </is>
      </c>
      <c r="AG439" t="inlineStr">
        <is>
          <t>---</t>
        </is>
      </c>
      <c r="AH439" t="inlineStr">
        <is>
          <t>2025-01-28 13:54:05</t>
        </is>
      </c>
      <c r="AI439" t="inlineStr">
        <is>
          <t>e108d3187abb44a0a8a40ae0f9d2582f</t>
        </is>
      </c>
      <c r="AJ439" t="inlineStr">
        <is>
          <t>2025-01-28</t>
        </is>
      </c>
      <c r="AK439" t="inlineStr">
        <is>
          <t>4</t>
        </is>
      </c>
      <c r="AL439" t="inlineStr">
        <is>
          <t>annulation club</t>
        </is>
      </c>
      <c r="AM439" t="inlineStr">
        <is>
          <t>0</t>
        </is>
      </c>
      <c r="AN439" t="inlineStr">
        <is>
          <t>n</t>
        </is>
      </c>
      <c r="AO439" t="inlineStr">
        <is>
          <t>1</t>
        </is>
      </c>
      <c r="AP439" t="inlineStr">
        <is>
          <t>1</t>
        </is>
      </c>
      <c r="AQ439" t="inlineStr"/>
      <c r="AR439" t="inlineStr"/>
      <c r="AS439" t="inlineStr"/>
      <c r="AT439" t="inlineStr"/>
      <c r="AU439" t="inlineStr">
        <is>
          <t>---</t>
        </is>
      </c>
      <c r="AV439" t="inlineStr">
        <is>
          <t>---</t>
        </is>
      </c>
      <c r="AW439" t="inlineStr">
        <is>
          <t>---</t>
        </is>
      </c>
      <c r="AX439" t="inlineStr">
        <is>
          <t>---</t>
        </is>
      </c>
      <c r="AY439" t="inlineStr">
        <is>
          <t>---</t>
        </is>
      </c>
      <c r="AZ439" t="inlineStr">
        <is>
          <t>---</t>
        </is>
      </c>
      <c r="BA439" t="inlineStr">
        <is>
          <t>e108d3187abb44a0a8a40ae0f9d2582f</t>
        </is>
      </c>
      <c r="BB439" t="inlineStr">
        <is>
          <t>http://openrosa.org/formdesigner/0B48E039-1E80-49A7-AC24-732B6E788E39</t>
        </is>
      </c>
      <c r="BC439" t="inlineStr">
        <is>
          <t>Ration et autres visites</t>
        </is>
      </c>
      <c r="BD439" t="inlineStr">
        <is>
          <t>CommCare Android, version "2.54.1"(467561). App v15929. CommCare Version 2.54.1. Build 467561, built on: 2024-10-25</t>
        </is>
      </c>
      <c r="BE439" t="inlineStr">
        <is>
          <t>commcare_c385521c-9dd7-441e-a9b4-f45ce8677555</t>
        </is>
      </c>
      <c r="BF439" t="inlineStr">
        <is>
          <t>18.4987946 -72.5757517 0.0 300.0</t>
        </is>
      </c>
      <c r="BG439" t="inlineStr">
        <is>
          <t>f13d8149fc6d39ebe86af18272310ff9</t>
        </is>
      </c>
      <c r="BH439" t="inlineStr">
        <is>
          <t>30258f4a77704b55a9a2714350441cbb</t>
        </is>
      </c>
      <c r="BI439" t="inlineStr">
        <is>
          <t>15246</t>
        </is>
      </c>
      <c r="BJ439" t="inlineStr">
        <is>
          <t>XFormInstance</t>
        </is>
      </c>
      <c r="BK439" t="inlineStr">
        <is>
          <t>3f394be4dfe011efb911f7a39a18eb0c</t>
        </is>
      </c>
      <c r="BL439" t="b">
        <v>0</v>
      </c>
      <c r="BM439" t="inlineStr">
        <is>
          <t>---</t>
        </is>
      </c>
      <c r="BN439" t="inlineStr">
        <is>
          <t>200.113.234.77</t>
        </is>
      </c>
      <c r="BO439" t="inlineStr">
        <is>
          <t>Tamar Borgella</t>
        </is>
      </c>
    </row>
    <row r="440">
      <c r="A440" t="inlineStr">
        <is>
          <t>438</t>
        </is>
      </c>
      <c r="B440" t="inlineStr">
        <is>
          <t>85fdab43-17ef-425a-a753-f7a7f451c0fd</t>
        </is>
      </c>
      <c r="C440" t="inlineStr">
        <is>
          <t>2025-01-28</t>
        </is>
      </c>
      <c r="D440" t="inlineStr">
        <is>
          <t>4</t>
        </is>
      </c>
      <c r="E440" t="inlineStr">
        <is>
          <t>suivi d'adhérence</t>
        </is>
      </c>
      <c r="F440" t="inlineStr">
        <is>
          <t>0</t>
        </is>
      </c>
      <c r="G440" t="inlineStr">
        <is>
          <t>n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---</t>
        </is>
      </c>
      <c r="L440" t="inlineStr">
        <is>
          <t>---</t>
        </is>
      </c>
      <c r="M440" t="inlineStr">
        <is>
          <t>---</t>
        </is>
      </c>
      <c r="N440" t="inlineStr">
        <is>
          <t>---</t>
        </is>
      </c>
      <c r="O440" t="inlineStr">
        <is>
          <t>---</t>
        </is>
      </c>
      <c r="P440" t="inlineStr">
        <is>
          <t>---</t>
        </is>
      </c>
      <c r="Q440" t="inlineStr">
        <is>
          <t>---</t>
        </is>
      </c>
      <c r="R440" t="inlineStr"/>
      <c r="S440" t="inlineStr"/>
      <c r="T440" t="inlineStr"/>
      <c r="U440" t="inlineStr"/>
      <c r="V440" t="inlineStr"/>
      <c r="W440" t="inlineStr"/>
      <c r="X440" t="inlineStr">
        <is>
          <t>LEG/HSCL/ST00486</t>
        </is>
      </c>
      <c r="Y440" t="inlineStr">
        <is>
          <t>LEG/HSCL/ST00486</t>
        </is>
      </c>
      <c r="Z440" t="inlineStr">
        <is>
          <t>2025-01-28 13:56:13</t>
        </is>
      </c>
      <c r="AA440" t="inlineStr">
        <is>
          <t>2025-01-28 13:54:31</t>
        </is>
      </c>
      <c r="AB440" t="inlineStr">
        <is>
          <t>2francesca</t>
        </is>
      </c>
      <c r="AC440" t="inlineStr">
        <is>
          <t>2025-02-01 13:10:19</t>
        </is>
      </c>
      <c r="AD440" s="1" t="inlineStr">
        <is>
          <t>https://www.commcarehq.org/a/caris-test/reports/form_data/85fdab43-17ef-425a-a753-f7a7f451c0fd/</t>
        </is>
      </c>
      <c r="AE440" t="inlineStr">
        <is>
          <t>---</t>
        </is>
      </c>
      <c r="AF440" t="inlineStr">
        <is>
          <t>3c5a623af057e23a32ae4000_77378</t>
        </is>
      </c>
      <c r="AG440" t="inlineStr">
        <is>
          <t>---</t>
        </is>
      </c>
      <c r="AH440" t="inlineStr">
        <is>
          <t>2025-01-28 13:56:13</t>
        </is>
      </c>
      <c r="AI440" t="inlineStr">
        <is>
          <t>e108d3187abb44a0a8a40ae0f9d2582f</t>
        </is>
      </c>
      <c r="AJ440" t="inlineStr">
        <is>
          <t>2025-01-28</t>
        </is>
      </c>
      <c r="AK440" t="inlineStr">
        <is>
          <t>4</t>
        </is>
      </c>
      <c r="AL440" t="inlineStr">
        <is>
          <t>suivi d'adhérence</t>
        </is>
      </c>
      <c r="AM440" t="inlineStr">
        <is>
          <t>0</t>
        </is>
      </c>
      <c r="AN440" t="inlineStr">
        <is>
          <t>n</t>
        </is>
      </c>
      <c r="AO440" t="inlineStr">
        <is>
          <t>1</t>
        </is>
      </c>
      <c r="AP440" t="inlineStr">
        <is>
          <t>1</t>
        </is>
      </c>
      <c r="AQ440" t="inlineStr"/>
      <c r="AR440" t="inlineStr"/>
      <c r="AS440" t="inlineStr"/>
      <c r="AT440" t="inlineStr"/>
      <c r="AU440" t="inlineStr">
        <is>
          <t>---</t>
        </is>
      </c>
      <c r="AV440" t="inlineStr">
        <is>
          <t>---</t>
        </is>
      </c>
      <c r="AW440" t="inlineStr">
        <is>
          <t>---</t>
        </is>
      </c>
      <c r="AX440" t="inlineStr">
        <is>
          <t>---</t>
        </is>
      </c>
      <c r="AY440" t="inlineStr">
        <is>
          <t>---</t>
        </is>
      </c>
      <c r="AZ440" t="inlineStr">
        <is>
          <t>---</t>
        </is>
      </c>
      <c r="BA440" t="inlineStr">
        <is>
          <t>e108d3187abb44a0a8a40ae0f9d2582f</t>
        </is>
      </c>
      <c r="BB440" t="inlineStr">
        <is>
          <t>http://openrosa.org/formdesigner/0B48E039-1E80-49A7-AC24-732B6E788E39</t>
        </is>
      </c>
      <c r="BC440" t="inlineStr">
        <is>
          <t>Ration et autres visites</t>
        </is>
      </c>
      <c r="BD440" t="inlineStr">
        <is>
          <t>CommCare Android, version "2.54.1"(467561). App v15929. CommCare Version 2.54.1. Build 467561, built on: 2024-10-25</t>
        </is>
      </c>
      <c r="BE440" t="inlineStr">
        <is>
          <t>commcare_c385521c-9dd7-441e-a9b4-f45ce8677555</t>
        </is>
      </c>
      <c r="BF440" t="inlineStr">
        <is>
          <t>18.4987946 -72.5757517 0.0 300.0</t>
        </is>
      </c>
      <c r="BG440" t="inlineStr">
        <is>
          <t>f13d8149fc6d39ebe86af18272310ff9</t>
        </is>
      </c>
      <c r="BH440" t="inlineStr">
        <is>
          <t>30258f4a77704b55a9a2714350441cbb</t>
        </is>
      </c>
      <c r="BI440" t="inlineStr">
        <is>
          <t>15246</t>
        </is>
      </c>
      <c r="BJ440" t="inlineStr">
        <is>
          <t>XFormInstance</t>
        </is>
      </c>
      <c r="BK440" t="inlineStr">
        <is>
          <t>3f394be4dfe011efb911f7a39a18eb0c</t>
        </is>
      </c>
      <c r="BL440" t="b">
        <v>0</v>
      </c>
      <c r="BM440" t="inlineStr">
        <is>
          <t>---</t>
        </is>
      </c>
      <c r="BN440" t="inlineStr">
        <is>
          <t>200.113.234.77</t>
        </is>
      </c>
      <c r="BO440" t="inlineStr">
        <is>
          <t>Lovenson Pierre</t>
        </is>
      </c>
    </row>
    <row r="441">
      <c r="A441" t="inlineStr">
        <is>
          <t>439</t>
        </is>
      </c>
      <c r="B441" t="inlineStr">
        <is>
          <t>ccabe9db-fdd8-4f8e-bccd-f9d8aefb65d8</t>
        </is>
      </c>
      <c r="C441" t="inlineStr">
        <is>
          <t>2025-01-29</t>
        </is>
      </c>
      <c r="D441" t="inlineStr">
        <is>
          <t>4</t>
        </is>
      </c>
      <c r="E441" t="inlineStr">
        <is>
          <t>prendre des ARV</t>
        </is>
      </c>
      <c r="F441" t="inlineStr">
        <is>
          <t>1</t>
        </is>
      </c>
      <c r="G441" t="inlineStr">
        <is>
          <t>n</t>
        </is>
      </c>
      <c r="H441" t="inlineStr">
        <is>
          <t>0</t>
        </is>
      </c>
      <c r="I441" t="inlineStr">
        <is>
          <t>1</t>
        </is>
      </c>
      <c r="J441" t="inlineStr">
        <is>
          <t>2</t>
        </is>
      </c>
      <c r="K441" t="inlineStr">
        <is>
          <t>---</t>
        </is>
      </c>
      <c r="L441" t="inlineStr">
        <is>
          <t>---</t>
        </is>
      </c>
      <c r="M441" t="inlineStr">
        <is>
          <t>---</t>
        </is>
      </c>
      <c r="N441" t="inlineStr">
        <is>
          <t>---</t>
        </is>
      </c>
      <c r="O441" t="inlineStr">
        <is>
          <t>---</t>
        </is>
      </c>
      <c r="P441" t="inlineStr">
        <is>
          <t>---</t>
        </is>
      </c>
      <c r="Q441" t="inlineStr">
        <is>
          <t>---</t>
        </is>
      </c>
      <c r="R441" t="inlineStr"/>
      <c r="S441" t="inlineStr"/>
      <c r="T441" t="inlineStr"/>
      <c r="U441" t="inlineStr"/>
      <c r="V441" t="inlineStr"/>
      <c r="W441" t="inlineStr"/>
      <c r="X441" t="inlineStr">
        <is>
          <t>LEG/HSCL/ST00704</t>
        </is>
      </c>
      <c r="Y441" t="inlineStr">
        <is>
          <t>LEG/HSCL/ST00704</t>
        </is>
      </c>
      <c r="Z441" t="inlineStr">
        <is>
          <t>2025-01-29 13:59:02</t>
        </is>
      </c>
      <c r="AA441" t="inlineStr">
        <is>
          <t>2025-01-29 13:58:10</t>
        </is>
      </c>
      <c r="AB441" t="inlineStr">
        <is>
          <t>2francesca</t>
        </is>
      </c>
      <c r="AC441" t="inlineStr">
        <is>
          <t>2025-02-01 13:10:20</t>
        </is>
      </c>
      <c r="AD441" s="1" t="inlineStr">
        <is>
          <t>https://www.commcarehq.org/a/caris-test/reports/form_data/ccabe9db-fdd8-4f8e-bccd-f9d8aefb65d8/</t>
        </is>
      </c>
      <c r="AE441" t="inlineStr">
        <is>
          <t>---</t>
        </is>
      </c>
      <c r="AF441" t="inlineStr">
        <is>
          <t>3c5a623af057e23a32ae4000_120431</t>
        </is>
      </c>
      <c r="AG441" t="inlineStr">
        <is>
          <t>---</t>
        </is>
      </c>
      <c r="AH441" t="inlineStr">
        <is>
          <t>2025-01-29 13:59:02</t>
        </is>
      </c>
      <c r="AI441" t="inlineStr">
        <is>
          <t>e108d3187abb44a0a8a40ae0f9d2582f</t>
        </is>
      </c>
      <c r="AJ441" t="inlineStr">
        <is>
          <t>2025-01-29</t>
        </is>
      </c>
      <c r="AK441" t="inlineStr">
        <is>
          <t>4</t>
        </is>
      </c>
      <c r="AL441" t="inlineStr">
        <is>
          <t>prendre des ARV</t>
        </is>
      </c>
      <c r="AM441" t="inlineStr">
        <is>
          <t>1</t>
        </is>
      </c>
      <c r="AN441" t="inlineStr">
        <is>
          <t>n</t>
        </is>
      </c>
      <c r="AO441" t="inlineStr">
        <is>
          <t>0</t>
        </is>
      </c>
      <c r="AP441" t="inlineStr">
        <is>
          <t>1</t>
        </is>
      </c>
      <c r="AQ441" t="inlineStr"/>
      <c r="AR441" t="inlineStr"/>
      <c r="AS441" t="inlineStr"/>
      <c r="AT441" t="inlineStr"/>
      <c r="AU441" t="inlineStr">
        <is>
          <t>---</t>
        </is>
      </c>
      <c r="AV441" t="inlineStr">
        <is>
          <t>---</t>
        </is>
      </c>
      <c r="AW441" t="inlineStr">
        <is>
          <t>---</t>
        </is>
      </c>
      <c r="AX441" t="inlineStr">
        <is>
          <t>---</t>
        </is>
      </c>
      <c r="AY441" t="inlineStr">
        <is>
          <t>---</t>
        </is>
      </c>
      <c r="AZ441" t="inlineStr">
        <is>
          <t>---</t>
        </is>
      </c>
      <c r="BA441" t="inlineStr">
        <is>
          <t>e108d3187abb44a0a8a40ae0f9d2582f</t>
        </is>
      </c>
      <c r="BB441" t="inlineStr">
        <is>
          <t>http://openrosa.org/formdesigner/0B48E039-1E80-49A7-AC24-732B6E788E39</t>
        </is>
      </c>
      <c r="BC441" t="inlineStr">
        <is>
          <t>Ration et autres visites</t>
        </is>
      </c>
      <c r="BD441" t="inlineStr">
        <is>
          <t>CommCare Android, version "2.54.1"(467561). App v15929. CommCare Version 2.54.1. Build 467561, built on: 2024-10-25</t>
        </is>
      </c>
      <c r="BE441" t="inlineStr">
        <is>
          <t>commcare_c385521c-9dd7-441e-a9b4-f45ce8677555</t>
        </is>
      </c>
      <c r="BF441" t="inlineStr">
        <is>
          <t>18.5009468 -72.5811976 16.1 22.15</t>
        </is>
      </c>
      <c r="BG441" t="inlineStr">
        <is>
          <t>f13d8149fc6d39ebe86af18272310ff9</t>
        </is>
      </c>
      <c r="BH441" t="inlineStr">
        <is>
          <t>30258f4a77704b55a9a2714350441cbb</t>
        </is>
      </c>
      <c r="BI441" t="inlineStr">
        <is>
          <t>15246</t>
        </is>
      </c>
      <c r="BJ441" t="inlineStr">
        <is>
          <t>XFormInstance</t>
        </is>
      </c>
      <c r="BK441" t="inlineStr">
        <is>
          <t>3f394be4dfe011efb911f7a39a18eb0c</t>
        </is>
      </c>
      <c r="BL441" t="b">
        <v>0</v>
      </c>
      <c r="BM441" t="inlineStr">
        <is>
          <t>---</t>
        </is>
      </c>
      <c r="BN441" t="inlineStr">
        <is>
          <t>200.113.234.77</t>
        </is>
      </c>
      <c r="BO441" t="inlineStr">
        <is>
          <t>Sainadelle Naelle Delmas</t>
        </is>
      </c>
    </row>
    <row r="442">
      <c r="A442" t="inlineStr">
        <is>
          <t>440</t>
        </is>
      </c>
      <c r="B442" t="inlineStr">
        <is>
          <t>c67ca1f5-8fe8-4ee4-b0de-4f9e24fdd4e3</t>
        </is>
      </c>
      <c r="C442" t="inlineStr">
        <is>
          <t>2025-01-29</t>
        </is>
      </c>
      <c r="D442" t="inlineStr">
        <is>
          <t>10 4</t>
        </is>
      </c>
      <c r="E442" t="inlineStr">
        <is>
          <t>prendre des ARVs</t>
        </is>
      </c>
      <c r="F442" t="inlineStr">
        <is>
          <t>1</t>
        </is>
      </c>
      <c r="G442" t="inlineStr">
        <is>
          <t>---</t>
        </is>
      </c>
      <c r="H442" t="inlineStr">
        <is>
          <t>0</t>
        </is>
      </c>
      <c r="I442" t="inlineStr">
        <is>
          <t>1</t>
        </is>
      </c>
      <c r="J442" t="inlineStr">
        <is>
          <t>2</t>
        </is>
      </c>
      <c r="K442" t="inlineStr">
        <is>
          <t>---</t>
        </is>
      </c>
      <c r="L442" t="inlineStr">
        <is>
          <t>---</t>
        </is>
      </c>
      <c r="M442" t="inlineStr">
        <is>
          <t>---</t>
        </is>
      </c>
      <c r="N442" t="inlineStr">
        <is>
          <t>---</t>
        </is>
      </c>
      <c r="O442" t="inlineStr">
        <is>
          <t>---</t>
        </is>
      </c>
      <c r="P442" t="inlineStr">
        <is>
          <t>---</t>
        </is>
      </c>
      <c r="Q442" t="inlineStr">
        <is>
          <t>---</t>
        </is>
      </c>
      <c r="R442" t="inlineStr"/>
      <c r="S442" t="inlineStr"/>
      <c r="T442" t="inlineStr"/>
      <c r="U442" t="inlineStr"/>
      <c r="V442" t="inlineStr"/>
      <c r="W442" t="inlineStr"/>
      <c r="X442" t="inlineStr">
        <is>
          <t>LEG/HSCL/ST00747</t>
        </is>
      </c>
      <c r="Y442" t="inlineStr">
        <is>
          <t>LEG/HSCL/ST00747</t>
        </is>
      </c>
      <c r="Z442" t="inlineStr">
        <is>
          <t>2025-01-29 14:00:38</t>
        </is>
      </c>
      <c r="AA442" t="inlineStr">
        <is>
          <t>2025-01-29 13:59:30</t>
        </is>
      </c>
      <c r="AB442" t="inlineStr">
        <is>
          <t>2francesca</t>
        </is>
      </c>
      <c r="AC442" t="inlineStr">
        <is>
          <t>2025-02-01 13:10:21</t>
        </is>
      </c>
      <c r="AD442" s="1" t="inlineStr">
        <is>
          <t>https://www.commcarehq.org/a/caris-test/reports/form_data/c67ca1f5-8fe8-4ee4-b0de-4f9e24fdd4e3/</t>
        </is>
      </c>
      <c r="AE442" t="inlineStr">
        <is>
          <t>---</t>
        </is>
      </c>
      <c r="AF442" t="inlineStr">
        <is>
          <t>3c5a623af057e23a32ae4000_120429</t>
        </is>
      </c>
      <c r="AG442" t="inlineStr">
        <is>
          <t>---</t>
        </is>
      </c>
      <c r="AH442" t="inlineStr">
        <is>
          <t>2025-01-29 14:00:38</t>
        </is>
      </c>
      <c r="AI442" t="inlineStr">
        <is>
          <t>e108d3187abb44a0a8a40ae0f9d2582f</t>
        </is>
      </c>
      <c r="AJ442" t="inlineStr">
        <is>
          <t>2025-01-29</t>
        </is>
      </c>
      <c r="AK442" t="inlineStr">
        <is>
          <t>10 4</t>
        </is>
      </c>
      <c r="AL442" t="inlineStr">
        <is>
          <t>prendre des ARVs</t>
        </is>
      </c>
      <c r="AM442" t="inlineStr">
        <is>
          <t>1</t>
        </is>
      </c>
      <c r="AN442" t="inlineStr">
        <is>
          <t>---</t>
        </is>
      </c>
      <c r="AO442" t="inlineStr">
        <is>
          <t>0</t>
        </is>
      </c>
      <c r="AP442" t="inlineStr">
        <is>
          <t>1</t>
        </is>
      </c>
      <c r="AQ442" t="inlineStr"/>
      <c r="AR442" t="inlineStr"/>
      <c r="AS442" t="inlineStr"/>
      <c r="AT442" t="inlineStr"/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inlineStr">
        <is>
          <t>---</t>
        </is>
      </c>
      <c r="BA442" t="inlineStr">
        <is>
          <t>e108d3187abb44a0a8a40ae0f9d2582f</t>
        </is>
      </c>
      <c r="BB442" t="inlineStr">
        <is>
          <t>http://openrosa.org/formdesigner/0B48E039-1E80-49A7-AC24-732B6E788E39</t>
        </is>
      </c>
      <c r="BC442" t="inlineStr">
        <is>
          <t>Ration et autres visites</t>
        </is>
      </c>
      <c r="BD442" t="inlineStr">
        <is>
          <t>CommCare Android, version "2.54.1"(467561). App v15929. CommCare Version 2.54.1. Build 467561, built on: 2024-10-25</t>
        </is>
      </c>
      <c r="BE442" t="inlineStr">
        <is>
          <t>commcare_c385521c-9dd7-441e-a9b4-f45ce8677555</t>
        </is>
      </c>
      <c r="BF442" t="inlineStr">
        <is>
          <t>18.5009871 -72.580984 11.42 9.09</t>
        </is>
      </c>
      <c r="BG442" t="inlineStr">
        <is>
          <t>f13d8149fc6d39ebe86af18272310ff9</t>
        </is>
      </c>
      <c r="BH442" t="inlineStr">
        <is>
          <t>30258f4a77704b55a9a2714350441cbb</t>
        </is>
      </c>
      <c r="BI442" t="inlineStr">
        <is>
          <t>15246</t>
        </is>
      </c>
      <c r="BJ442" t="inlineStr">
        <is>
          <t>XFormInstance</t>
        </is>
      </c>
      <c r="BK442" t="inlineStr">
        <is>
          <t>3f394be4dfe011efb911f7a39a18eb0c</t>
        </is>
      </c>
      <c r="BL442" t="b">
        <v>0</v>
      </c>
      <c r="BM442" t="inlineStr">
        <is>
          <t>---</t>
        </is>
      </c>
      <c r="BN442" t="inlineStr">
        <is>
          <t>200.113.234.77</t>
        </is>
      </c>
      <c r="BO442" t="inlineStr">
        <is>
          <t>Haicha Guirand</t>
        </is>
      </c>
    </row>
    <row r="443">
      <c r="A443" t="inlineStr">
        <is>
          <t>441</t>
        </is>
      </c>
      <c r="B443" t="inlineStr">
        <is>
          <t>b77c7d96-3672-4ed4-8b87-a43737d81f17</t>
        </is>
      </c>
      <c r="C443" t="inlineStr">
        <is>
          <t>2025-01-07</t>
        </is>
      </c>
      <c r="D443" t="inlineStr">
        <is>
          <t>3</t>
        </is>
      </c>
      <c r="E443" t="inlineStr">
        <is>
          <t>---</t>
        </is>
      </c>
      <c r="F443" t="inlineStr">
        <is>
          <t>0</t>
        </is>
      </c>
      <c r="G443" t="inlineStr">
        <is>
          <t>---</t>
        </is>
      </c>
      <c r="H443" t="inlineStr">
        <is>
          <t>1</t>
        </is>
      </c>
      <c r="I443" t="inlineStr">
        <is>
          <t>1</t>
        </is>
      </c>
      <c r="J443" t="inlineStr"/>
      <c r="K443" t="inlineStr">
        <is>
          <t>---</t>
        </is>
      </c>
      <c r="L443" t="inlineStr">
        <is>
          <t>---</t>
        </is>
      </c>
      <c r="M443" t="inlineStr">
        <is>
          <t>---</t>
        </is>
      </c>
      <c r="N443" t="inlineStr">
        <is>
          <t>---</t>
        </is>
      </c>
      <c r="O443" t="inlineStr">
        <is>
          <t>---</t>
        </is>
      </c>
      <c r="P443" t="inlineStr">
        <is>
          <t>---</t>
        </is>
      </c>
      <c r="Q443" t="inlineStr">
        <is>
          <t>---</t>
        </is>
      </c>
      <c r="R443" t="inlineStr"/>
      <c r="S443" t="inlineStr"/>
      <c r="T443" t="inlineStr"/>
      <c r="U443" t="inlineStr"/>
      <c r="V443" t="inlineStr"/>
      <c r="W443" t="inlineStr"/>
      <c r="X443" t="inlineStr">
        <is>
          <t>LIM/HBSL/ST00153</t>
        </is>
      </c>
      <c r="Y443" t="inlineStr">
        <is>
          <t>LIM/HBSL/ST00153</t>
        </is>
      </c>
      <c r="Z443" t="inlineStr">
        <is>
          <t>2025-01-07 14:09:11</t>
        </is>
      </c>
      <c r="AA443" t="inlineStr">
        <is>
          <t>2025-01-07 14:08:59</t>
        </is>
      </c>
      <c r="AB443" t="inlineStr">
        <is>
          <t>1jeanelie</t>
        </is>
      </c>
      <c r="AC443" t="inlineStr">
        <is>
          <t>2025-02-03 14:10:13</t>
        </is>
      </c>
      <c r="AD443" s="1" t="inlineStr">
        <is>
          <t>https://www.commcarehq.org/a/caris-test/reports/form_data/b77c7d96-3672-4ed4-8b87-a43737d81f17/</t>
        </is>
      </c>
      <c r="AE443" t="inlineStr">
        <is>
          <t>---</t>
        </is>
      </c>
      <c r="AF443" t="inlineStr">
        <is>
          <t>bddebc58823242ab8057ac476c8fafbf</t>
        </is>
      </c>
      <c r="AG443" t="inlineStr">
        <is>
          <t>OK</t>
        </is>
      </c>
      <c r="AH443" t="inlineStr">
        <is>
          <t>2025-01-07 14:09:11</t>
        </is>
      </c>
      <c r="AI443" t="inlineStr">
        <is>
          <t>1b922c6cae0e4a4e9e08c400d46b6ba7</t>
        </is>
      </c>
      <c r="AJ443" t="inlineStr">
        <is>
          <t>2025-01-07</t>
        </is>
      </c>
      <c r="AK443" t="inlineStr">
        <is>
          <t>3</t>
        </is>
      </c>
      <c r="AL443" t="inlineStr">
        <is>
          <t>---</t>
        </is>
      </c>
      <c r="AM443" t="inlineStr">
        <is>
          <t>0</t>
        </is>
      </c>
      <c r="AN443" t="inlineStr">
        <is>
          <t>---</t>
        </is>
      </c>
      <c r="AO443" t="inlineStr">
        <is>
          <t>1</t>
        </is>
      </c>
      <c r="AP443" t="inlineStr">
        <is>
          <t>1</t>
        </is>
      </c>
      <c r="AQ443" t="inlineStr"/>
      <c r="AR443" t="inlineStr"/>
      <c r="AS443" t="inlineStr"/>
      <c r="AT443" t="inlineStr"/>
      <c r="AU443" t="inlineStr">
        <is>
          <t>---</t>
        </is>
      </c>
      <c r="AV443" t="inlineStr">
        <is>
          <t>---</t>
        </is>
      </c>
      <c r="AW443" t="inlineStr">
        <is>
          <t>---</t>
        </is>
      </c>
      <c r="AX443" t="inlineStr">
        <is>
          <t>---</t>
        </is>
      </c>
      <c r="AY443" t="inlineStr">
        <is>
          <t>---</t>
        </is>
      </c>
      <c r="AZ443" t="inlineStr">
        <is>
          <t>---</t>
        </is>
      </c>
      <c r="BA443" t="inlineStr">
        <is>
          <t>1b922c6cae0e4a4e9e08c400d46b6ba7</t>
        </is>
      </c>
      <c r="BB443" t="inlineStr">
        <is>
          <t>http://openrosa.org/formdesigner/0B48E039-1E80-49A7-AC24-732B6E788E39</t>
        </is>
      </c>
      <c r="BC443" t="inlineStr">
        <is>
          <t>Ration et autres visites</t>
        </is>
      </c>
      <c r="BD443" t="inlineStr">
        <is>
          <t>CommCare Android, version "2.54.1"(467561). App v15929. CommCare Version 2.54.1. Build 467561, built on: 2024-10-25</t>
        </is>
      </c>
      <c r="BE443" t="inlineStr">
        <is>
          <t>commcare_734f7fdd-cbb1-463f-aa8e-b4bd89e56188</t>
        </is>
      </c>
      <c r="BF443" t="inlineStr"/>
      <c r="BG443" t="inlineStr">
        <is>
          <t>f13d8149fc6d39ebe86af18272310ff9</t>
        </is>
      </c>
      <c r="BH443" t="inlineStr">
        <is>
          <t>30258f4a77704b55a9a2714350441cbb</t>
        </is>
      </c>
      <c r="BI443" t="inlineStr">
        <is>
          <t>15246</t>
        </is>
      </c>
      <c r="BJ443" t="inlineStr">
        <is>
          <t>XFormInstance</t>
        </is>
      </c>
      <c r="BK443" t="inlineStr">
        <is>
          <t>9d4fdf68e23711efbe2085606e6ffa00</t>
        </is>
      </c>
      <c r="BL443" t="b">
        <v>0</v>
      </c>
      <c r="BM443" t="inlineStr">
        <is>
          <t>---</t>
        </is>
      </c>
      <c r="BN443" t="inlineStr">
        <is>
          <t>200.113.214.21</t>
        </is>
      </c>
      <c r="BO443" t="inlineStr">
        <is>
          <t>SODELIN MARCELIN</t>
        </is>
      </c>
    </row>
    <row r="444">
      <c r="A444" t="inlineStr">
        <is>
          <t>442</t>
        </is>
      </c>
      <c r="B444" t="inlineStr">
        <is>
          <t>7493cc6c-e947-418f-a310-52bb9d5b2f98</t>
        </is>
      </c>
      <c r="C444" t="inlineStr">
        <is>
          <t>2025-01-07</t>
        </is>
      </c>
      <c r="D444" t="inlineStr">
        <is>
          <t>3</t>
        </is>
      </c>
      <c r="E444" t="inlineStr">
        <is>
          <t>---</t>
        </is>
      </c>
      <c r="F444" t="inlineStr">
        <is>
          <t>0</t>
        </is>
      </c>
      <c r="G444" t="inlineStr">
        <is>
          <t>---</t>
        </is>
      </c>
      <c r="H444" t="inlineStr">
        <is>
          <t>1</t>
        </is>
      </c>
      <c r="I444" t="inlineStr">
        <is>
          <t>1</t>
        </is>
      </c>
      <c r="J444" t="inlineStr"/>
      <c r="K444" t="inlineStr">
        <is>
          <t>---</t>
        </is>
      </c>
      <c r="L444" t="inlineStr">
        <is>
          <t>---</t>
        </is>
      </c>
      <c r="M444" t="inlineStr">
        <is>
          <t>---</t>
        </is>
      </c>
      <c r="N444" t="inlineStr">
        <is>
          <t>---</t>
        </is>
      </c>
      <c r="O444" t="inlineStr">
        <is>
          <t>---</t>
        </is>
      </c>
      <c r="P444" t="inlineStr">
        <is>
          <t>---</t>
        </is>
      </c>
      <c r="Q444" t="inlineStr">
        <is>
          <t>---</t>
        </is>
      </c>
      <c r="R444" t="inlineStr"/>
      <c r="S444" t="inlineStr"/>
      <c r="T444" t="inlineStr"/>
      <c r="U444" t="inlineStr"/>
      <c r="V444" t="inlineStr"/>
      <c r="W444" t="inlineStr"/>
      <c r="X444" t="inlineStr">
        <is>
          <t>LIM/HOSJ/ST01329</t>
        </is>
      </c>
      <c r="Y444" t="inlineStr">
        <is>
          <t>LIM/HOSJ/ST01329</t>
        </is>
      </c>
      <c r="Z444" t="inlineStr">
        <is>
          <t>2025-01-07 14:10:10</t>
        </is>
      </c>
      <c r="AA444" t="inlineStr">
        <is>
          <t>2025-01-07 14:10:00</t>
        </is>
      </c>
      <c r="AB444" t="inlineStr">
        <is>
          <t>1jeanelie</t>
        </is>
      </c>
      <c r="AC444" t="inlineStr">
        <is>
          <t>2025-02-03 14:10:14</t>
        </is>
      </c>
      <c r="AD444" s="1" t="inlineStr">
        <is>
          <t>https://www.commcarehq.org/a/caris-test/reports/form_data/7493cc6c-e947-418f-a310-52bb9d5b2f98/</t>
        </is>
      </c>
      <c r="AE444" t="inlineStr">
        <is>
          <t>---</t>
        </is>
      </c>
      <c r="AF444" t="inlineStr">
        <is>
          <t>511a45ebb27f4f4ebebe87f231f08339</t>
        </is>
      </c>
      <c r="AG444" t="inlineStr">
        <is>
          <t>OK</t>
        </is>
      </c>
      <c r="AH444" t="inlineStr">
        <is>
          <t>2025-01-07 14:10:10</t>
        </is>
      </c>
      <c r="AI444" t="inlineStr">
        <is>
          <t>1b922c6cae0e4a4e9e08c400d46b6ba7</t>
        </is>
      </c>
      <c r="AJ444" t="inlineStr">
        <is>
          <t>2025-01-07</t>
        </is>
      </c>
      <c r="AK444" t="inlineStr">
        <is>
          <t>3</t>
        </is>
      </c>
      <c r="AL444" t="inlineStr">
        <is>
          <t>---</t>
        </is>
      </c>
      <c r="AM444" t="inlineStr">
        <is>
          <t>0</t>
        </is>
      </c>
      <c r="AN444" t="inlineStr">
        <is>
          <t>---</t>
        </is>
      </c>
      <c r="AO444" t="inlineStr">
        <is>
          <t>1</t>
        </is>
      </c>
      <c r="AP444" t="inlineStr">
        <is>
          <t>1</t>
        </is>
      </c>
      <c r="AQ444" t="inlineStr"/>
      <c r="AR444" t="inlineStr"/>
      <c r="AS444" t="inlineStr"/>
      <c r="AT444" t="inlineStr"/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inlineStr">
        <is>
          <t>---</t>
        </is>
      </c>
      <c r="BA444" t="inlineStr">
        <is>
          <t>1b922c6cae0e4a4e9e08c400d46b6ba7</t>
        </is>
      </c>
      <c r="BB444" t="inlineStr">
        <is>
          <t>http://openrosa.org/formdesigner/0B48E039-1E80-49A7-AC24-732B6E788E39</t>
        </is>
      </c>
      <c r="BC444" t="inlineStr">
        <is>
          <t>Ration et autres visites</t>
        </is>
      </c>
      <c r="BD444" t="inlineStr">
        <is>
          <t>CommCare Android, version "2.54.1"(467561). App v15929. CommCare Version 2.54.1. Build 467561, built on: 2024-10-25</t>
        </is>
      </c>
      <c r="BE444" t="inlineStr">
        <is>
          <t>commcare_734f7fdd-cbb1-463f-aa8e-b4bd89e56188</t>
        </is>
      </c>
      <c r="BF444" t="inlineStr"/>
      <c r="BG444" t="inlineStr">
        <is>
          <t>f13d8149fc6d39ebe86af18272310ff9</t>
        </is>
      </c>
      <c r="BH444" t="inlineStr">
        <is>
          <t>30258f4a77704b55a9a2714350441cbb</t>
        </is>
      </c>
      <c r="BI444" t="inlineStr">
        <is>
          <t>15246</t>
        </is>
      </c>
      <c r="BJ444" t="inlineStr">
        <is>
          <t>XFormInstance</t>
        </is>
      </c>
      <c r="BK444" t="inlineStr">
        <is>
          <t>9d4fdf68e23711efbe2085606e6ffa00</t>
        </is>
      </c>
      <c r="BL444" t="b">
        <v>0</v>
      </c>
      <c r="BM444" t="inlineStr">
        <is>
          <t>---</t>
        </is>
      </c>
      <c r="BN444" t="inlineStr">
        <is>
          <t>200.113.214.21</t>
        </is>
      </c>
      <c r="BO444" t="inlineStr">
        <is>
          <t>Kervenson Lincifort</t>
        </is>
      </c>
    </row>
    <row r="445">
      <c r="A445" t="inlineStr">
        <is>
          <t>443</t>
        </is>
      </c>
      <c r="B445" t="inlineStr">
        <is>
          <t>98841a96-9532-4747-86c8-1a32f3b4ec0e</t>
        </is>
      </c>
      <c r="C445" t="inlineStr">
        <is>
          <t>2025-01-07</t>
        </is>
      </c>
      <c r="D445" t="inlineStr">
        <is>
          <t>3</t>
        </is>
      </c>
      <c r="E445" t="inlineStr">
        <is>
          <t>---</t>
        </is>
      </c>
      <c r="F445" t="inlineStr">
        <is>
          <t>0</t>
        </is>
      </c>
      <c r="G445" t="inlineStr">
        <is>
          <t>---</t>
        </is>
      </c>
      <c r="H445" t="inlineStr">
        <is>
          <t>1</t>
        </is>
      </c>
      <c r="I445" t="inlineStr">
        <is>
          <t>1</t>
        </is>
      </c>
      <c r="J445" t="inlineStr"/>
      <c r="K445" t="inlineStr">
        <is>
          <t>---</t>
        </is>
      </c>
      <c r="L445" t="inlineStr">
        <is>
          <t>---</t>
        </is>
      </c>
      <c r="M445" t="inlineStr">
        <is>
          <t>---</t>
        </is>
      </c>
      <c r="N445" t="inlineStr">
        <is>
          <t>---</t>
        </is>
      </c>
      <c r="O445" t="inlineStr">
        <is>
          <t>---</t>
        </is>
      </c>
      <c r="P445" t="inlineStr">
        <is>
          <t>---</t>
        </is>
      </c>
      <c r="Q445" t="inlineStr">
        <is>
          <t>---</t>
        </is>
      </c>
      <c r="R445" t="inlineStr"/>
      <c r="S445" t="inlineStr"/>
      <c r="T445" t="inlineStr"/>
      <c r="U445" t="inlineStr"/>
      <c r="V445" t="inlineStr"/>
      <c r="W445" t="inlineStr"/>
      <c r="X445" t="inlineStr">
        <is>
          <t>LIM/HOSJ/S000070</t>
        </is>
      </c>
      <c r="Y445" t="inlineStr">
        <is>
          <t>LIM/HOSJ/S000070</t>
        </is>
      </c>
      <c r="Z445" t="inlineStr">
        <is>
          <t>2025-01-07 14:10:34</t>
        </is>
      </c>
      <c r="AA445" t="inlineStr">
        <is>
          <t>2025-01-07 14:10:26</t>
        </is>
      </c>
      <c r="AB445" t="inlineStr">
        <is>
          <t>1jeanelie</t>
        </is>
      </c>
      <c r="AC445" t="inlineStr">
        <is>
          <t>2025-02-03 14:10:37</t>
        </is>
      </c>
      <c r="AD445" s="1" t="inlineStr">
        <is>
          <t>https://www.commcarehq.org/a/caris-test/reports/form_data/98841a96-9532-4747-86c8-1a32f3b4ec0e/</t>
        </is>
      </c>
      <c r="AE445" t="inlineStr">
        <is>
          <t>---</t>
        </is>
      </c>
      <c r="AF445" t="inlineStr">
        <is>
          <t>352bcc6d898c4fb98491001249f77bbb</t>
        </is>
      </c>
      <c r="AG445" t="inlineStr">
        <is>
          <t>OK</t>
        </is>
      </c>
      <c r="AH445" t="inlineStr">
        <is>
          <t>2025-01-07 14:10:34</t>
        </is>
      </c>
      <c r="AI445" t="inlineStr">
        <is>
          <t>1b922c6cae0e4a4e9e08c400d46b6ba7</t>
        </is>
      </c>
      <c r="AJ445" t="inlineStr">
        <is>
          <t>2025-01-07</t>
        </is>
      </c>
      <c r="AK445" t="inlineStr">
        <is>
          <t>3</t>
        </is>
      </c>
      <c r="AL445" t="inlineStr">
        <is>
          <t>---</t>
        </is>
      </c>
      <c r="AM445" t="inlineStr">
        <is>
          <t>0</t>
        </is>
      </c>
      <c r="AN445" t="inlineStr">
        <is>
          <t>---</t>
        </is>
      </c>
      <c r="AO445" t="inlineStr">
        <is>
          <t>1</t>
        </is>
      </c>
      <c r="AP445" t="inlineStr">
        <is>
          <t>1</t>
        </is>
      </c>
      <c r="AQ445" t="inlineStr"/>
      <c r="AR445" t="inlineStr"/>
      <c r="AS445" t="inlineStr"/>
      <c r="AT445" t="inlineStr"/>
      <c r="AU445" t="inlineStr">
        <is>
          <t>---</t>
        </is>
      </c>
      <c r="AV445" t="inlineStr">
        <is>
          <t>---</t>
        </is>
      </c>
      <c r="AW445" t="inlineStr">
        <is>
          <t>---</t>
        </is>
      </c>
      <c r="AX445" t="inlineStr">
        <is>
          <t>---</t>
        </is>
      </c>
      <c r="AY445" t="inlineStr">
        <is>
          <t>---</t>
        </is>
      </c>
      <c r="AZ445" t="inlineStr">
        <is>
          <t>---</t>
        </is>
      </c>
      <c r="BA445" t="inlineStr">
        <is>
          <t>1b922c6cae0e4a4e9e08c400d46b6ba7</t>
        </is>
      </c>
      <c r="BB445" t="inlineStr">
        <is>
          <t>http://openrosa.org/formdesigner/0B48E039-1E80-49A7-AC24-732B6E788E39</t>
        </is>
      </c>
      <c r="BC445" t="inlineStr">
        <is>
          <t>Ration et autres visites</t>
        </is>
      </c>
      <c r="BD445" t="inlineStr">
        <is>
          <t>CommCare Android, version "2.54.1"(467561). App v15929. CommCare Version 2.54.1. Build 467561, built on: 2024-10-25</t>
        </is>
      </c>
      <c r="BE445" t="inlineStr">
        <is>
          <t>commcare_734f7fdd-cbb1-463f-aa8e-b4bd89e56188</t>
        </is>
      </c>
      <c r="BF445" t="inlineStr"/>
      <c r="BG445" t="inlineStr">
        <is>
          <t>f13d8149fc6d39ebe86af18272310ff9</t>
        </is>
      </c>
      <c r="BH445" t="inlineStr">
        <is>
          <t>30258f4a77704b55a9a2714350441cbb</t>
        </is>
      </c>
      <c r="BI445" t="inlineStr">
        <is>
          <t>15246</t>
        </is>
      </c>
      <c r="BJ445" t="inlineStr">
        <is>
          <t>XFormInstance</t>
        </is>
      </c>
      <c r="BK445" t="inlineStr">
        <is>
          <t>9d4fdf68e23711efbe2085606e6ffa00</t>
        </is>
      </c>
      <c r="BL445" t="b">
        <v>0</v>
      </c>
      <c r="BM445" t="inlineStr">
        <is>
          <t>---</t>
        </is>
      </c>
      <c r="BN445" t="inlineStr">
        <is>
          <t>200.113.214.21</t>
        </is>
      </c>
      <c r="BO445" t="inlineStr">
        <is>
          <t>SANDLEY ST. FORT</t>
        </is>
      </c>
    </row>
    <row r="446">
      <c r="A446" t="inlineStr">
        <is>
          <t>444</t>
        </is>
      </c>
      <c r="B446" t="inlineStr">
        <is>
          <t>95a53b2a-a17d-4154-89ca-c92e8dacbe5c</t>
        </is>
      </c>
      <c r="C446" t="inlineStr">
        <is>
          <t>2025-01-07</t>
        </is>
      </c>
      <c r="D446" t="inlineStr">
        <is>
          <t>3</t>
        </is>
      </c>
      <c r="E446" t="inlineStr">
        <is>
          <t>---</t>
        </is>
      </c>
      <c r="F446" t="inlineStr">
        <is>
          <t>0</t>
        </is>
      </c>
      <c r="G446" t="inlineStr">
        <is>
          <t>---</t>
        </is>
      </c>
      <c r="H446" t="inlineStr">
        <is>
          <t>1</t>
        </is>
      </c>
      <c r="I446" t="inlineStr">
        <is>
          <t>1</t>
        </is>
      </c>
      <c r="J446" t="inlineStr"/>
      <c r="K446" t="inlineStr">
        <is>
          <t>---</t>
        </is>
      </c>
      <c r="L446" t="inlineStr">
        <is>
          <t>---</t>
        </is>
      </c>
      <c r="M446" t="inlineStr">
        <is>
          <t>---</t>
        </is>
      </c>
      <c r="N446" t="inlineStr">
        <is>
          <t>---</t>
        </is>
      </c>
      <c r="O446" t="inlineStr">
        <is>
          <t>---</t>
        </is>
      </c>
      <c r="P446" t="inlineStr">
        <is>
          <t>---</t>
        </is>
      </c>
      <c r="Q446" t="inlineStr">
        <is>
          <t>---</t>
        </is>
      </c>
      <c r="R446" t="inlineStr"/>
      <c r="S446" t="inlineStr"/>
      <c r="T446" t="inlineStr"/>
      <c r="U446" t="inlineStr"/>
      <c r="V446" t="inlineStr"/>
      <c r="W446" t="inlineStr"/>
      <c r="X446" t="inlineStr">
        <is>
          <t>LIM/HOSJ/ST00899</t>
        </is>
      </c>
      <c r="Y446" t="inlineStr">
        <is>
          <t>LIM/HOSJ/ST00899</t>
        </is>
      </c>
      <c r="Z446" t="inlineStr">
        <is>
          <t>2025-01-07 14:11:08</t>
        </is>
      </c>
      <c r="AA446" t="inlineStr">
        <is>
          <t>2025-01-07 14:11:00</t>
        </is>
      </c>
      <c r="AB446" t="inlineStr">
        <is>
          <t>1jeanelie</t>
        </is>
      </c>
      <c r="AC446" t="inlineStr">
        <is>
          <t>2025-02-03 14:11:49</t>
        </is>
      </c>
      <c r="AD446" s="1" t="inlineStr">
        <is>
          <t>https://www.commcarehq.org/a/caris-test/reports/form_data/95a53b2a-a17d-4154-89ca-c92e8dacbe5c/</t>
        </is>
      </c>
      <c r="AE446" t="inlineStr">
        <is>
          <t>---</t>
        </is>
      </c>
      <c r="AF446" t="inlineStr">
        <is>
          <t>11fa703d02024f56838c624cc0b40dbb</t>
        </is>
      </c>
      <c r="AG446" t="inlineStr">
        <is>
          <t>OK</t>
        </is>
      </c>
      <c r="AH446" t="inlineStr">
        <is>
          <t>2025-01-07 14:11:08</t>
        </is>
      </c>
      <c r="AI446" t="inlineStr">
        <is>
          <t>1b922c6cae0e4a4e9e08c400d46b6ba7</t>
        </is>
      </c>
      <c r="AJ446" t="inlineStr">
        <is>
          <t>2025-01-07</t>
        </is>
      </c>
      <c r="AK446" t="inlineStr">
        <is>
          <t>3</t>
        </is>
      </c>
      <c r="AL446" t="inlineStr">
        <is>
          <t>---</t>
        </is>
      </c>
      <c r="AM446" t="inlineStr">
        <is>
          <t>0</t>
        </is>
      </c>
      <c r="AN446" t="inlineStr">
        <is>
          <t>---</t>
        </is>
      </c>
      <c r="AO446" t="inlineStr">
        <is>
          <t>1</t>
        </is>
      </c>
      <c r="AP446" t="inlineStr">
        <is>
          <t>1</t>
        </is>
      </c>
      <c r="AQ446" t="inlineStr"/>
      <c r="AR446" t="inlineStr"/>
      <c r="AS446" t="inlineStr"/>
      <c r="AT446" t="inlineStr"/>
      <c r="AU446" t="inlineStr">
        <is>
          <t>---</t>
        </is>
      </c>
      <c r="AV446" t="inlineStr">
        <is>
          <t>---</t>
        </is>
      </c>
      <c r="AW446" t="inlineStr">
        <is>
          <t>---</t>
        </is>
      </c>
      <c r="AX446" t="inlineStr">
        <is>
          <t>---</t>
        </is>
      </c>
      <c r="AY446" t="inlineStr">
        <is>
          <t>---</t>
        </is>
      </c>
      <c r="AZ446" t="inlineStr">
        <is>
          <t>---</t>
        </is>
      </c>
      <c r="BA446" t="inlineStr">
        <is>
          <t>1b922c6cae0e4a4e9e08c400d46b6ba7</t>
        </is>
      </c>
      <c r="BB446" t="inlineStr">
        <is>
          <t>http://openrosa.org/formdesigner/0B48E039-1E80-49A7-AC24-732B6E788E39</t>
        </is>
      </c>
      <c r="BC446" t="inlineStr">
        <is>
          <t>Ration et autres visites</t>
        </is>
      </c>
      <c r="BD446" t="inlineStr">
        <is>
          <t>CommCare Android, version "2.54.1"(467561). App v15929. CommCare Version 2.54.1. Build 467561, built on: 2024-10-25</t>
        </is>
      </c>
      <c r="BE446" t="inlineStr">
        <is>
          <t>commcare_734f7fdd-cbb1-463f-aa8e-b4bd89e56188</t>
        </is>
      </c>
      <c r="BF446" t="inlineStr"/>
      <c r="BG446" t="inlineStr">
        <is>
          <t>f13d8149fc6d39ebe86af18272310ff9</t>
        </is>
      </c>
      <c r="BH446" t="inlineStr">
        <is>
          <t>30258f4a77704b55a9a2714350441cbb</t>
        </is>
      </c>
      <c r="BI446" t="inlineStr">
        <is>
          <t>15246</t>
        </is>
      </c>
      <c r="BJ446" t="inlineStr">
        <is>
          <t>XFormInstance</t>
        </is>
      </c>
      <c r="BK446" t="inlineStr">
        <is>
          <t>9d4fdf68e23711efbe2085606e6ffa00</t>
        </is>
      </c>
      <c r="BL446" t="b">
        <v>0</v>
      </c>
      <c r="BM446" t="inlineStr">
        <is>
          <t>---</t>
        </is>
      </c>
      <c r="BN446" t="inlineStr">
        <is>
          <t>200.113.214.21</t>
        </is>
      </c>
      <c r="BO446" t="inlineStr">
        <is>
          <t>Lourde Mika Laurent</t>
        </is>
      </c>
    </row>
    <row r="447">
      <c r="A447" t="inlineStr">
        <is>
          <t>445</t>
        </is>
      </c>
      <c r="B447" t="inlineStr">
        <is>
          <t>cb226331-973b-4dd8-9942-8a960cc0aa75</t>
        </is>
      </c>
      <c r="C447" t="inlineStr">
        <is>
          <t>2025-01-07</t>
        </is>
      </c>
      <c r="D447" t="inlineStr">
        <is>
          <t>3</t>
        </is>
      </c>
      <c r="E447" t="inlineStr">
        <is>
          <t>---</t>
        </is>
      </c>
      <c r="F447" t="inlineStr">
        <is>
          <t>0</t>
        </is>
      </c>
      <c r="G447" t="inlineStr">
        <is>
          <t>---</t>
        </is>
      </c>
      <c r="H447" t="inlineStr">
        <is>
          <t>1</t>
        </is>
      </c>
      <c r="I447" t="inlineStr">
        <is>
          <t>1</t>
        </is>
      </c>
      <c r="J447" t="inlineStr"/>
      <c r="K447" t="inlineStr">
        <is>
          <t>---</t>
        </is>
      </c>
      <c r="L447" t="inlineStr">
        <is>
          <t>---</t>
        </is>
      </c>
      <c r="M447" t="inlineStr">
        <is>
          <t>---</t>
        </is>
      </c>
      <c r="N447" t="inlineStr">
        <is>
          <t>---</t>
        </is>
      </c>
      <c r="O447" t="inlineStr">
        <is>
          <t>---</t>
        </is>
      </c>
      <c r="P447" t="inlineStr">
        <is>
          <t>---</t>
        </is>
      </c>
      <c r="Q447" t="inlineStr">
        <is>
          <t>---</t>
        </is>
      </c>
      <c r="R447" t="inlineStr"/>
      <c r="S447" t="inlineStr"/>
      <c r="T447" t="inlineStr"/>
      <c r="U447" t="inlineStr"/>
      <c r="V447" t="inlineStr"/>
      <c r="W447" t="inlineStr"/>
      <c r="X447" t="inlineStr">
        <is>
          <t>LIM/HOSJ/ST01120</t>
        </is>
      </c>
      <c r="Y447" t="inlineStr">
        <is>
          <t>LIM/HOSJ/ST01120</t>
        </is>
      </c>
      <c r="Z447" t="inlineStr">
        <is>
          <t>2025-01-07 14:11:31</t>
        </is>
      </c>
      <c r="AA447" t="inlineStr">
        <is>
          <t>2025-01-07 14:11:22</t>
        </is>
      </c>
      <c r="AB447" t="inlineStr">
        <is>
          <t>1jeanelie</t>
        </is>
      </c>
      <c r="AC447" t="inlineStr">
        <is>
          <t>2025-02-03 14:11:54</t>
        </is>
      </c>
      <c r="AD447" s="1" t="inlineStr">
        <is>
          <t>https://www.commcarehq.org/a/caris-test/reports/form_data/cb226331-973b-4dd8-9942-8a960cc0aa75/</t>
        </is>
      </c>
      <c r="AE447" t="inlineStr">
        <is>
          <t>---</t>
        </is>
      </c>
      <c r="AF447" t="inlineStr">
        <is>
          <t>6cb41ba2cf9a4fe0ab3f3720cfef2321</t>
        </is>
      </c>
      <c r="AG447" t="inlineStr">
        <is>
          <t>OK</t>
        </is>
      </c>
      <c r="AH447" t="inlineStr">
        <is>
          <t>2025-01-07 14:11:31</t>
        </is>
      </c>
      <c r="AI447" t="inlineStr">
        <is>
          <t>1b922c6cae0e4a4e9e08c400d46b6ba7</t>
        </is>
      </c>
      <c r="AJ447" t="inlineStr">
        <is>
          <t>2025-01-07</t>
        </is>
      </c>
      <c r="AK447" t="inlineStr">
        <is>
          <t>3</t>
        </is>
      </c>
      <c r="AL447" t="inlineStr">
        <is>
          <t>---</t>
        </is>
      </c>
      <c r="AM447" t="inlineStr">
        <is>
          <t>0</t>
        </is>
      </c>
      <c r="AN447" t="inlineStr">
        <is>
          <t>---</t>
        </is>
      </c>
      <c r="AO447" t="inlineStr">
        <is>
          <t>1</t>
        </is>
      </c>
      <c r="AP447" t="inlineStr">
        <is>
          <t>1</t>
        </is>
      </c>
      <c r="AQ447" t="inlineStr"/>
      <c r="AR447" t="inlineStr"/>
      <c r="AS447" t="inlineStr"/>
      <c r="AT447" t="inlineStr"/>
      <c r="AU447" t="inlineStr">
        <is>
          <t>---</t>
        </is>
      </c>
      <c r="AV447" t="inlineStr">
        <is>
          <t>---</t>
        </is>
      </c>
      <c r="AW447" t="inlineStr">
        <is>
          <t>---</t>
        </is>
      </c>
      <c r="AX447" t="inlineStr">
        <is>
          <t>---</t>
        </is>
      </c>
      <c r="AY447" t="inlineStr">
        <is>
          <t>---</t>
        </is>
      </c>
      <c r="AZ447" t="inlineStr">
        <is>
          <t>---</t>
        </is>
      </c>
      <c r="BA447" t="inlineStr">
        <is>
          <t>1b922c6cae0e4a4e9e08c400d46b6ba7</t>
        </is>
      </c>
      <c r="BB447" t="inlineStr">
        <is>
          <t>http://openrosa.org/formdesigner/0B48E039-1E80-49A7-AC24-732B6E788E39</t>
        </is>
      </c>
      <c r="BC447" t="inlineStr">
        <is>
          <t>Ration et autres visites</t>
        </is>
      </c>
      <c r="BD447" t="inlineStr">
        <is>
          <t>CommCare Android, version "2.54.1"(467561). App v15929. CommCare Version 2.54.1. Build 467561, built on: 2024-10-25</t>
        </is>
      </c>
      <c r="BE447" t="inlineStr">
        <is>
          <t>commcare_734f7fdd-cbb1-463f-aa8e-b4bd89e56188</t>
        </is>
      </c>
      <c r="BF447" t="inlineStr"/>
      <c r="BG447" t="inlineStr">
        <is>
          <t>f13d8149fc6d39ebe86af18272310ff9</t>
        </is>
      </c>
      <c r="BH447" t="inlineStr">
        <is>
          <t>30258f4a77704b55a9a2714350441cbb</t>
        </is>
      </c>
      <c r="BI447" t="inlineStr">
        <is>
          <t>15246</t>
        </is>
      </c>
      <c r="BJ447" t="inlineStr">
        <is>
          <t>XFormInstance</t>
        </is>
      </c>
      <c r="BK447" t="inlineStr">
        <is>
          <t>9d4fdf68e23711efbe2085606e6ffa00</t>
        </is>
      </c>
      <c r="BL447" t="b">
        <v>0</v>
      </c>
      <c r="BM447" t="inlineStr">
        <is>
          <t>---</t>
        </is>
      </c>
      <c r="BN447" t="inlineStr">
        <is>
          <t>200.113.214.21</t>
        </is>
      </c>
      <c r="BO447" t="inlineStr">
        <is>
          <t>Ricardo SAINVIL</t>
        </is>
      </c>
    </row>
    <row r="448">
      <c r="A448" t="inlineStr">
        <is>
          <t>446</t>
        </is>
      </c>
      <c r="B448" t="inlineStr">
        <is>
          <t>3dcef035-0f07-456f-9bdf-8d0829d67377</t>
        </is>
      </c>
      <c r="C448" t="inlineStr">
        <is>
          <t>2025-01-07</t>
        </is>
      </c>
      <c r="D448" t="inlineStr">
        <is>
          <t>3</t>
        </is>
      </c>
      <c r="E448" t="inlineStr">
        <is>
          <t>---</t>
        </is>
      </c>
      <c r="F448" t="inlineStr">
        <is>
          <t>0</t>
        </is>
      </c>
      <c r="G448" t="inlineStr">
        <is>
          <t>---</t>
        </is>
      </c>
      <c r="H448" t="inlineStr">
        <is>
          <t>1</t>
        </is>
      </c>
      <c r="I448" t="inlineStr">
        <is>
          <t>1</t>
        </is>
      </c>
      <c r="J448" t="inlineStr"/>
      <c r="K448" t="inlineStr">
        <is>
          <t>---</t>
        </is>
      </c>
      <c r="L448" t="inlineStr">
        <is>
          <t>---</t>
        </is>
      </c>
      <c r="M448" t="inlineStr">
        <is>
          <t>---</t>
        </is>
      </c>
      <c r="N448" t="inlineStr">
        <is>
          <t>---</t>
        </is>
      </c>
      <c r="O448" t="inlineStr">
        <is>
          <t>---</t>
        </is>
      </c>
      <c r="P448" t="inlineStr">
        <is>
          <t>---</t>
        </is>
      </c>
      <c r="Q448" t="inlineStr">
        <is>
          <t>---</t>
        </is>
      </c>
      <c r="R448" t="inlineStr"/>
      <c r="S448" t="inlineStr"/>
      <c r="T448" t="inlineStr"/>
      <c r="U448" t="inlineStr"/>
      <c r="V448" t="inlineStr"/>
      <c r="W448" t="inlineStr"/>
      <c r="X448" t="inlineStr">
        <is>
          <t>LIM/HOSJ/ST01997</t>
        </is>
      </c>
      <c r="Y448" t="inlineStr">
        <is>
          <t>LIM/HOSJ/ST01997</t>
        </is>
      </c>
      <c r="Z448" t="inlineStr">
        <is>
          <t>2025-01-07 14:13:34</t>
        </is>
      </c>
      <c r="AA448" t="inlineStr">
        <is>
          <t>2025-01-07 14:13:22</t>
        </is>
      </c>
      <c r="AB448" t="inlineStr">
        <is>
          <t>1jeanelie</t>
        </is>
      </c>
      <c r="AC448" t="inlineStr">
        <is>
          <t>2025-02-03 14:20:13</t>
        </is>
      </c>
      <c r="AD448" s="1" t="inlineStr">
        <is>
          <t>https://www.commcarehq.org/a/caris-test/reports/form_data/3dcef035-0f07-456f-9bdf-8d0829d67377/</t>
        </is>
      </c>
      <c r="AE448" t="inlineStr">
        <is>
          <t>---</t>
        </is>
      </c>
      <c r="AF448" t="inlineStr">
        <is>
          <t>3c5a623af057e23a32ae4000_21432</t>
        </is>
      </c>
      <c r="AG448" t="inlineStr">
        <is>
          <t>OK</t>
        </is>
      </c>
      <c r="AH448" t="inlineStr">
        <is>
          <t>2025-01-07 14:13:34</t>
        </is>
      </c>
      <c r="AI448" t="inlineStr">
        <is>
          <t>1b922c6cae0e4a4e9e08c400d46b6ba7</t>
        </is>
      </c>
      <c r="AJ448" t="inlineStr">
        <is>
          <t>2025-01-07</t>
        </is>
      </c>
      <c r="AK448" t="inlineStr">
        <is>
          <t>3</t>
        </is>
      </c>
      <c r="AL448" t="inlineStr">
        <is>
          <t>---</t>
        </is>
      </c>
      <c r="AM448" t="inlineStr">
        <is>
          <t>0</t>
        </is>
      </c>
      <c r="AN448" t="inlineStr">
        <is>
          <t>---</t>
        </is>
      </c>
      <c r="AO448" t="inlineStr">
        <is>
          <t>1</t>
        </is>
      </c>
      <c r="AP448" t="inlineStr">
        <is>
          <t>1</t>
        </is>
      </c>
      <c r="AQ448" t="inlineStr"/>
      <c r="AR448" t="inlineStr"/>
      <c r="AS448" t="inlineStr"/>
      <c r="AT448" t="inlineStr"/>
      <c r="AU448" t="inlineStr">
        <is>
          <t>---</t>
        </is>
      </c>
      <c r="AV448" t="inlineStr">
        <is>
          <t>---</t>
        </is>
      </c>
      <c r="AW448" t="inlineStr">
        <is>
          <t>---</t>
        </is>
      </c>
      <c r="AX448" t="inlineStr">
        <is>
          <t>---</t>
        </is>
      </c>
      <c r="AY448" t="inlineStr">
        <is>
          <t>---</t>
        </is>
      </c>
      <c r="AZ448" t="inlineStr">
        <is>
          <t>---</t>
        </is>
      </c>
      <c r="BA448" t="inlineStr">
        <is>
          <t>1b922c6cae0e4a4e9e08c400d46b6ba7</t>
        </is>
      </c>
      <c r="BB448" t="inlineStr">
        <is>
          <t>http://openrosa.org/formdesigner/0B48E039-1E80-49A7-AC24-732B6E788E39</t>
        </is>
      </c>
      <c r="BC448" t="inlineStr">
        <is>
          <t>Ration et autres visites</t>
        </is>
      </c>
      <c r="BD448" t="inlineStr">
        <is>
          <t>CommCare Android, version "2.54.1"(467561). App v15929. CommCare Version 2.54.1. Build 467561, built on: 2024-10-25</t>
        </is>
      </c>
      <c r="BE448" t="inlineStr">
        <is>
          <t>commcare_734f7fdd-cbb1-463f-aa8e-b4bd89e56188</t>
        </is>
      </c>
      <c r="BF448" t="inlineStr"/>
      <c r="BG448" t="inlineStr">
        <is>
          <t>f13d8149fc6d39ebe86af18272310ff9</t>
        </is>
      </c>
      <c r="BH448" t="inlineStr">
        <is>
          <t>30258f4a77704b55a9a2714350441cbb</t>
        </is>
      </c>
      <c r="BI448" t="inlineStr">
        <is>
          <t>15246</t>
        </is>
      </c>
      <c r="BJ448" t="inlineStr">
        <is>
          <t>XFormInstance</t>
        </is>
      </c>
      <c r="BK448" t="inlineStr">
        <is>
          <t>9d4fdf68e23711efbe2085606e6ffa00</t>
        </is>
      </c>
      <c r="BL448" t="b">
        <v>0</v>
      </c>
      <c r="BM448" t="inlineStr">
        <is>
          <t>---</t>
        </is>
      </c>
      <c r="BN448" t="inlineStr">
        <is>
          <t>200.113.214.21</t>
        </is>
      </c>
      <c r="BO448" t="inlineStr">
        <is>
          <t>Herode Calistin</t>
        </is>
      </c>
    </row>
    <row r="449">
      <c r="A449" t="inlineStr">
        <is>
          <t>447</t>
        </is>
      </c>
      <c r="B449" t="inlineStr">
        <is>
          <t>83097cca-2f5a-46c0-9513-5601a40d1e9a</t>
        </is>
      </c>
      <c r="C449" t="inlineStr">
        <is>
          <t>2025-01-07</t>
        </is>
      </c>
      <c r="D449" t="inlineStr">
        <is>
          <t>3</t>
        </is>
      </c>
      <c r="E449" t="inlineStr">
        <is>
          <t>---</t>
        </is>
      </c>
      <c r="F449" t="inlineStr">
        <is>
          <t>0</t>
        </is>
      </c>
      <c r="G449" t="inlineStr">
        <is>
          <t>---</t>
        </is>
      </c>
      <c r="H449" t="inlineStr">
        <is>
          <t>1</t>
        </is>
      </c>
      <c r="I449" t="inlineStr">
        <is>
          <t>1</t>
        </is>
      </c>
      <c r="J449" t="inlineStr"/>
      <c r="K449" t="inlineStr">
        <is>
          <t>---</t>
        </is>
      </c>
      <c r="L449" t="inlineStr">
        <is>
          <t>---</t>
        </is>
      </c>
      <c r="M449" t="inlineStr">
        <is>
          <t>---</t>
        </is>
      </c>
      <c r="N449" t="inlineStr">
        <is>
          <t>---</t>
        </is>
      </c>
      <c r="O449" t="inlineStr">
        <is>
          <t>---</t>
        </is>
      </c>
      <c r="P449" t="inlineStr">
        <is>
          <t>---</t>
        </is>
      </c>
      <c r="Q449" t="inlineStr">
        <is>
          <t>---</t>
        </is>
      </c>
      <c r="R449" t="inlineStr"/>
      <c r="S449" t="inlineStr"/>
      <c r="T449" t="inlineStr"/>
      <c r="U449" t="inlineStr"/>
      <c r="V449" t="inlineStr"/>
      <c r="W449" t="inlineStr"/>
      <c r="X449" t="inlineStr">
        <is>
          <t>LIM/HBSL/PED00012</t>
        </is>
      </c>
      <c r="Y449" t="inlineStr">
        <is>
          <t>LIM/HBSL/PED00012</t>
        </is>
      </c>
      <c r="Z449" t="inlineStr">
        <is>
          <t>2025-01-07 14:14:14</t>
        </is>
      </c>
      <c r="AA449" t="inlineStr">
        <is>
          <t>2025-01-07 14:14:05</t>
        </is>
      </c>
      <c r="AB449" t="inlineStr">
        <is>
          <t>1jeanelie</t>
        </is>
      </c>
      <c r="AC449" t="inlineStr">
        <is>
          <t>2025-02-03 14:20:15</t>
        </is>
      </c>
      <c r="AD449" s="1" t="inlineStr">
        <is>
          <t>https://www.commcarehq.org/a/caris-test/reports/form_data/83097cca-2f5a-46c0-9513-5601a40d1e9a/</t>
        </is>
      </c>
      <c r="AE449" t="inlineStr">
        <is>
          <t>---</t>
        </is>
      </c>
      <c r="AF449" t="inlineStr">
        <is>
          <t>4599f819aa57426985c31a779898c980</t>
        </is>
      </c>
      <c r="AG449" t="inlineStr">
        <is>
          <t>OK</t>
        </is>
      </c>
      <c r="AH449" t="inlineStr">
        <is>
          <t>2025-01-07 14:14:14</t>
        </is>
      </c>
      <c r="AI449" t="inlineStr">
        <is>
          <t>1b922c6cae0e4a4e9e08c400d46b6ba7</t>
        </is>
      </c>
      <c r="AJ449" t="inlineStr">
        <is>
          <t>2025-01-07</t>
        </is>
      </c>
      <c r="AK449" t="inlineStr">
        <is>
          <t>3</t>
        </is>
      </c>
      <c r="AL449" t="inlineStr">
        <is>
          <t>---</t>
        </is>
      </c>
      <c r="AM449" t="inlineStr">
        <is>
          <t>0</t>
        </is>
      </c>
      <c r="AN449" t="inlineStr">
        <is>
          <t>---</t>
        </is>
      </c>
      <c r="AO449" t="inlineStr">
        <is>
          <t>1</t>
        </is>
      </c>
      <c r="AP449" t="inlineStr">
        <is>
          <t>1</t>
        </is>
      </c>
      <c r="AQ449" t="inlineStr"/>
      <c r="AR449" t="inlineStr"/>
      <c r="AS449" t="inlineStr"/>
      <c r="AT449" t="inlineStr"/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inlineStr">
        <is>
          <t>---</t>
        </is>
      </c>
      <c r="BA449" t="inlineStr">
        <is>
          <t>1b922c6cae0e4a4e9e08c400d46b6ba7</t>
        </is>
      </c>
      <c r="BB449" t="inlineStr">
        <is>
          <t>http://openrosa.org/formdesigner/0B48E039-1E80-49A7-AC24-732B6E788E39</t>
        </is>
      </c>
      <c r="BC449" t="inlineStr">
        <is>
          <t>Ration et autres visites</t>
        </is>
      </c>
      <c r="BD449" t="inlineStr">
        <is>
          <t>CommCare Android, version "2.54.1"(467561). App v15929. CommCare Version 2.54.1. Build 467561, built on: 2024-10-25</t>
        </is>
      </c>
      <c r="BE449" t="inlineStr">
        <is>
          <t>commcare_734f7fdd-cbb1-463f-aa8e-b4bd89e56188</t>
        </is>
      </c>
      <c r="BF449" t="inlineStr"/>
      <c r="BG449" t="inlineStr">
        <is>
          <t>f13d8149fc6d39ebe86af18272310ff9</t>
        </is>
      </c>
      <c r="BH449" t="inlineStr">
        <is>
          <t>30258f4a77704b55a9a2714350441cbb</t>
        </is>
      </c>
      <c r="BI449" t="inlineStr">
        <is>
          <t>15246</t>
        </is>
      </c>
      <c r="BJ449" t="inlineStr">
        <is>
          <t>XFormInstance</t>
        </is>
      </c>
      <c r="BK449" t="inlineStr">
        <is>
          <t>9d4fdf68e23711efbe2085606e6ffa00</t>
        </is>
      </c>
      <c r="BL449" t="b">
        <v>0</v>
      </c>
      <c r="BM449" t="inlineStr">
        <is>
          <t>---</t>
        </is>
      </c>
      <c r="BN449" t="inlineStr">
        <is>
          <t>200.113.214.21</t>
        </is>
      </c>
      <c r="BO449" t="inlineStr">
        <is>
          <t>Wislandline Boyer</t>
        </is>
      </c>
    </row>
    <row r="450">
      <c r="A450" t="inlineStr">
        <is>
          <t>448</t>
        </is>
      </c>
      <c r="B450" t="inlineStr">
        <is>
          <t>f3b8d7ab-dc44-4eac-bd38-576a88f86c96</t>
        </is>
      </c>
      <c r="C450" t="inlineStr">
        <is>
          <t>2025-01-07</t>
        </is>
      </c>
      <c r="D450" t="inlineStr">
        <is>
          <t>3</t>
        </is>
      </c>
      <c r="E450" t="inlineStr">
        <is>
          <t>---</t>
        </is>
      </c>
      <c r="F450" t="inlineStr">
        <is>
          <t>0</t>
        </is>
      </c>
      <c r="G450" t="inlineStr">
        <is>
          <t>---</t>
        </is>
      </c>
      <c r="H450" t="inlineStr">
        <is>
          <t>1</t>
        </is>
      </c>
      <c r="I450" t="inlineStr">
        <is>
          <t>1</t>
        </is>
      </c>
      <c r="J450" t="inlineStr"/>
      <c r="K450" t="inlineStr">
        <is>
          <t>---</t>
        </is>
      </c>
      <c r="L450" t="inlineStr">
        <is>
          <t>---</t>
        </is>
      </c>
      <c r="M450" t="inlineStr">
        <is>
          <t>---</t>
        </is>
      </c>
      <c r="N450" t="inlineStr">
        <is>
          <t>---</t>
        </is>
      </c>
      <c r="O450" t="inlineStr">
        <is>
          <t>---</t>
        </is>
      </c>
      <c r="P450" t="inlineStr">
        <is>
          <t>---</t>
        </is>
      </c>
      <c r="Q450" t="inlineStr">
        <is>
          <t>---</t>
        </is>
      </c>
      <c r="R450" t="inlineStr"/>
      <c r="S450" t="inlineStr"/>
      <c r="T450" t="inlineStr"/>
      <c r="U450" t="inlineStr"/>
      <c r="V450" t="inlineStr"/>
      <c r="W450" t="inlineStr"/>
      <c r="X450" t="inlineStr">
        <is>
          <t>LIM/HOSJ/ST02443</t>
        </is>
      </c>
      <c r="Y450" t="inlineStr">
        <is>
          <t>LIM/HOSJ/ST02443</t>
        </is>
      </c>
      <c r="Z450" t="inlineStr">
        <is>
          <t>2025-01-07 14:15:42</t>
        </is>
      </c>
      <c r="AA450" t="inlineStr">
        <is>
          <t>2025-01-07 14:15:34</t>
        </is>
      </c>
      <c r="AB450" t="inlineStr">
        <is>
          <t>1jeanelie</t>
        </is>
      </c>
      <c r="AC450" t="inlineStr">
        <is>
          <t>2025-02-03 14:20:16</t>
        </is>
      </c>
      <c r="AD450" s="1" t="inlineStr">
        <is>
          <t>https://www.commcarehq.org/a/caris-test/reports/form_data/f3b8d7ab-dc44-4eac-bd38-576a88f86c96/</t>
        </is>
      </c>
      <c r="AE450" t="inlineStr">
        <is>
          <t>---</t>
        </is>
      </c>
      <c r="AF450" t="inlineStr">
        <is>
          <t>3c5a623af057e23a32ae4000_29806</t>
        </is>
      </c>
      <c r="AG450" t="inlineStr">
        <is>
          <t>OK</t>
        </is>
      </c>
      <c r="AH450" t="inlineStr">
        <is>
          <t>2025-01-07 14:15:42</t>
        </is>
      </c>
      <c r="AI450" t="inlineStr">
        <is>
          <t>1b922c6cae0e4a4e9e08c400d46b6ba7</t>
        </is>
      </c>
      <c r="AJ450" t="inlineStr">
        <is>
          <t>2025-01-07</t>
        </is>
      </c>
      <c r="AK450" t="inlineStr">
        <is>
          <t>3</t>
        </is>
      </c>
      <c r="AL450" t="inlineStr">
        <is>
          <t>---</t>
        </is>
      </c>
      <c r="AM450" t="inlineStr">
        <is>
          <t>0</t>
        </is>
      </c>
      <c r="AN450" t="inlineStr">
        <is>
          <t>---</t>
        </is>
      </c>
      <c r="AO450" t="inlineStr">
        <is>
          <t>1</t>
        </is>
      </c>
      <c r="AP450" t="inlineStr">
        <is>
          <t>1</t>
        </is>
      </c>
      <c r="AQ450" t="inlineStr"/>
      <c r="AR450" t="inlineStr"/>
      <c r="AS450" t="inlineStr"/>
      <c r="AT450" t="inlineStr"/>
      <c r="AU450" t="inlineStr">
        <is>
          <t>---</t>
        </is>
      </c>
      <c r="AV450" t="inlineStr">
        <is>
          <t>---</t>
        </is>
      </c>
      <c r="AW450" t="inlineStr">
        <is>
          <t>---</t>
        </is>
      </c>
      <c r="AX450" t="inlineStr">
        <is>
          <t>---</t>
        </is>
      </c>
      <c r="AY450" t="inlineStr">
        <is>
          <t>---</t>
        </is>
      </c>
      <c r="AZ450" t="inlineStr">
        <is>
          <t>---</t>
        </is>
      </c>
      <c r="BA450" t="inlineStr">
        <is>
          <t>1b922c6cae0e4a4e9e08c400d46b6ba7</t>
        </is>
      </c>
      <c r="BB450" t="inlineStr">
        <is>
          <t>http://openrosa.org/formdesigner/0B48E039-1E80-49A7-AC24-732B6E788E39</t>
        </is>
      </c>
      <c r="BC450" t="inlineStr">
        <is>
          <t>Ration et autres visites</t>
        </is>
      </c>
      <c r="BD450" t="inlineStr">
        <is>
          <t>CommCare Android, version "2.54.1"(467561). App v15929. CommCare Version 2.54.1. Build 467561, built on: 2024-10-25</t>
        </is>
      </c>
      <c r="BE450" t="inlineStr">
        <is>
          <t>commcare_734f7fdd-cbb1-463f-aa8e-b4bd89e56188</t>
        </is>
      </c>
      <c r="BF450" t="inlineStr"/>
      <c r="BG450" t="inlineStr">
        <is>
          <t>f13d8149fc6d39ebe86af18272310ff9</t>
        </is>
      </c>
      <c r="BH450" t="inlineStr">
        <is>
          <t>30258f4a77704b55a9a2714350441cbb</t>
        </is>
      </c>
      <c r="BI450" t="inlineStr">
        <is>
          <t>15246</t>
        </is>
      </c>
      <c r="BJ450" t="inlineStr">
        <is>
          <t>XFormInstance</t>
        </is>
      </c>
      <c r="BK450" t="inlineStr">
        <is>
          <t>9d4fdf68e23711efbe2085606e6ffa00</t>
        </is>
      </c>
      <c r="BL450" t="b">
        <v>0</v>
      </c>
      <c r="BM450" t="inlineStr">
        <is>
          <t>---</t>
        </is>
      </c>
      <c r="BN450" t="inlineStr">
        <is>
          <t>200.113.214.21</t>
        </is>
      </c>
      <c r="BO450" t="inlineStr">
        <is>
          <t>Cheline cadeau</t>
        </is>
      </c>
    </row>
    <row r="451">
      <c r="A451" t="inlineStr">
        <is>
          <t>449</t>
        </is>
      </c>
      <c r="B451" t="inlineStr">
        <is>
          <t>0151d78d-f9e8-407c-b8ab-8c2298ae47ad</t>
        </is>
      </c>
      <c r="C451" t="inlineStr">
        <is>
          <t>2025-01-07</t>
        </is>
      </c>
      <c r="D451" t="inlineStr">
        <is>
          <t>3</t>
        </is>
      </c>
      <c r="E451" t="inlineStr">
        <is>
          <t>---</t>
        </is>
      </c>
      <c r="F451" t="inlineStr">
        <is>
          <t>0</t>
        </is>
      </c>
      <c r="G451" t="inlineStr">
        <is>
          <t>---</t>
        </is>
      </c>
      <c r="H451" t="inlineStr">
        <is>
          <t>1</t>
        </is>
      </c>
      <c r="I451" t="inlineStr">
        <is>
          <t>1</t>
        </is>
      </c>
      <c r="J451" t="inlineStr"/>
      <c r="K451" t="inlineStr">
        <is>
          <t>---</t>
        </is>
      </c>
      <c r="L451" t="inlineStr">
        <is>
          <t>---</t>
        </is>
      </c>
      <c r="M451" t="inlineStr">
        <is>
          <t>---</t>
        </is>
      </c>
      <c r="N451" t="inlineStr">
        <is>
          <t>---</t>
        </is>
      </c>
      <c r="O451" t="inlineStr">
        <is>
          <t>---</t>
        </is>
      </c>
      <c r="P451" t="inlineStr">
        <is>
          <t>---</t>
        </is>
      </c>
      <c r="Q451" t="inlineStr">
        <is>
          <t>---</t>
        </is>
      </c>
      <c r="R451" t="inlineStr"/>
      <c r="S451" t="inlineStr"/>
      <c r="T451" t="inlineStr"/>
      <c r="U451" t="inlineStr"/>
      <c r="V451" t="inlineStr"/>
      <c r="W451" t="inlineStr"/>
      <c r="X451" t="inlineStr">
        <is>
          <t>CAP/CMBV/PED00143</t>
        </is>
      </c>
      <c r="Y451" t="inlineStr">
        <is>
          <t>CAP/CMBV/PED00143</t>
        </is>
      </c>
      <c r="Z451" t="inlineStr">
        <is>
          <t>2025-01-07 14:16:03</t>
        </is>
      </c>
      <c r="AA451" t="inlineStr">
        <is>
          <t>2025-01-07 14:15:55</t>
        </is>
      </c>
      <c r="AB451" t="inlineStr">
        <is>
          <t>1jeanelie</t>
        </is>
      </c>
      <c r="AC451" t="inlineStr">
        <is>
          <t>2025-02-03 16:30:48</t>
        </is>
      </c>
      <c r="AD451" s="1" t="inlineStr">
        <is>
          <t>https://www.commcarehq.org/a/caris-test/reports/form_data/0151d78d-f9e8-407c-b8ab-8c2298ae47ad/</t>
        </is>
      </c>
      <c r="AE451" t="inlineStr">
        <is>
          <t>---</t>
        </is>
      </c>
      <c r="AF451" t="inlineStr">
        <is>
          <t>3c5a623af057e23a32ae4000_27408</t>
        </is>
      </c>
      <c r="AG451" t="inlineStr">
        <is>
          <t>OK</t>
        </is>
      </c>
      <c r="AH451" t="inlineStr">
        <is>
          <t>2025-01-07 14:16:03</t>
        </is>
      </c>
      <c r="AI451" t="inlineStr">
        <is>
          <t>1b922c6cae0e4a4e9e08c400d46b6ba7</t>
        </is>
      </c>
      <c r="AJ451" t="inlineStr">
        <is>
          <t>2025-01-07</t>
        </is>
      </c>
      <c r="AK451" t="inlineStr">
        <is>
          <t>3</t>
        </is>
      </c>
      <c r="AL451" t="inlineStr">
        <is>
          <t>---</t>
        </is>
      </c>
      <c r="AM451" t="inlineStr">
        <is>
          <t>0</t>
        </is>
      </c>
      <c r="AN451" t="inlineStr">
        <is>
          <t>---</t>
        </is>
      </c>
      <c r="AO451" t="inlineStr">
        <is>
          <t>1</t>
        </is>
      </c>
      <c r="AP451" t="inlineStr">
        <is>
          <t>1</t>
        </is>
      </c>
      <c r="AQ451" t="inlineStr"/>
      <c r="AR451" t="inlineStr"/>
      <c r="AS451" t="inlineStr"/>
      <c r="AT451" t="inlineStr"/>
      <c r="AU451" t="inlineStr">
        <is>
          <t>---</t>
        </is>
      </c>
      <c r="AV451" t="inlineStr">
        <is>
          <t>---</t>
        </is>
      </c>
      <c r="AW451" t="inlineStr">
        <is>
          <t>---</t>
        </is>
      </c>
      <c r="AX451" t="inlineStr">
        <is>
          <t>---</t>
        </is>
      </c>
      <c r="AY451" t="inlineStr">
        <is>
          <t>---</t>
        </is>
      </c>
      <c r="AZ451" t="inlineStr">
        <is>
          <t>---</t>
        </is>
      </c>
      <c r="BA451" t="inlineStr">
        <is>
          <t>1b922c6cae0e4a4e9e08c400d46b6ba7</t>
        </is>
      </c>
      <c r="BB451" t="inlineStr">
        <is>
          <t>http://openrosa.org/formdesigner/0B48E039-1E80-49A7-AC24-732B6E788E39</t>
        </is>
      </c>
      <c r="BC451" t="inlineStr">
        <is>
          <t>Ration et autres visites</t>
        </is>
      </c>
      <c r="BD451" t="inlineStr">
        <is>
          <t>CommCare Android, version "2.54.1"(467561). App v15929. CommCare Version 2.54.1. Build 467561, built on: 2024-10-25</t>
        </is>
      </c>
      <c r="BE451" t="inlineStr">
        <is>
          <t>commcare_734f7fdd-cbb1-463f-aa8e-b4bd89e56188</t>
        </is>
      </c>
      <c r="BF451" t="inlineStr"/>
      <c r="BG451" t="inlineStr">
        <is>
          <t>f13d8149fc6d39ebe86af18272310ff9</t>
        </is>
      </c>
      <c r="BH451" t="inlineStr">
        <is>
          <t>30258f4a77704b55a9a2714350441cbb</t>
        </is>
      </c>
      <c r="BI451" t="inlineStr">
        <is>
          <t>15246</t>
        </is>
      </c>
      <c r="BJ451" t="inlineStr">
        <is>
          <t>XFormInstance</t>
        </is>
      </c>
      <c r="BK451" t="inlineStr">
        <is>
          <t>9d4fdf68e23711efbe2085606e6ffa00</t>
        </is>
      </c>
      <c r="BL451" t="b">
        <v>0</v>
      </c>
      <c r="BM451" t="inlineStr">
        <is>
          <t>---</t>
        </is>
      </c>
      <c r="BN451" t="inlineStr">
        <is>
          <t>200.113.253.159</t>
        </is>
      </c>
      <c r="BO451" t="inlineStr">
        <is>
          <t>Elouse ST-Preux</t>
        </is>
      </c>
    </row>
    <row r="452">
      <c r="A452" t="inlineStr">
        <is>
          <t>450</t>
        </is>
      </c>
      <c r="B452" t="inlineStr">
        <is>
          <t>e7015635-9dd2-44f7-a19c-7b2e7fefc230</t>
        </is>
      </c>
      <c r="C452" t="inlineStr">
        <is>
          <t>2025-01-07</t>
        </is>
      </c>
      <c r="D452" t="inlineStr">
        <is>
          <t>3</t>
        </is>
      </c>
      <c r="E452" t="inlineStr">
        <is>
          <t>---</t>
        </is>
      </c>
      <c r="F452" t="inlineStr">
        <is>
          <t>0</t>
        </is>
      </c>
      <c r="G452" t="inlineStr">
        <is>
          <t>---</t>
        </is>
      </c>
      <c r="H452" t="inlineStr">
        <is>
          <t>1</t>
        </is>
      </c>
      <c r="I452" t="inlineStr">
        <is>
          <t>1</t>
        </is>
      </c>
      <c r="J452" t="inlineStr"/>
      <c r="K452" t="inlineStr">
        <is>
          <t>---</t>
        </is>
      </c>
      <c r="L452" t="inlineStr">
        <is>
          <t>---</t>
        </is>
      </c>
      <c r="M452" t="inlineStr">
        <is>
          <t>---</t>
        </is>
      </c>
      <c r="N452" t="inlineStr">
        <is>
          <t>---</t>
        </is>
      </c>
      <c r="O452" t="inlineStr">
        <is>
          <t>---</t>
        </is>
      </c>
      <c r="P452" t="inlineStr">
        <is>
          <t>---</t>
        </is>
      </c>
      <c r="Q452" t="inlineStr">
        <is>
          <t>---</t>
        </is>
      </c>
      <c r="R452" t="inlineStr"/>
      <c r="S452" t="inlineStr"/>
      <c r="T452" t="inlineStr"/>
      <c r="U452" t="inlineStr"/>
      <c r="V452" t="inlineStr"/>
      <c r="W452" t="inlineStr"/>
      <c r="X452" t="inlineStr">
        <is>
          <t>LIM/HOSJ/SO00177</t>
        </is>
      </c>
      <c r="Y452" t="inlineStr">
        <is>
          <t>LIM/HOSJ/SO00177</t>
        </is>
      </c>
      <c r="Z452" t="inlineStr">
        <is>
          <t>2025-01-07 14:16:38</t>
        </is>
      </c>
      <c r="AA452" t="inlineStr">
        <is>
          <t>2025-01-07 14:16:29</t>
        </is>
      </c>
      <c r="AB452" t="inlineStr">
        <is>
          <t>1jeanelie</t>
        </is>
      </c>
      <c r="AC452" t="inlineStr">
        <is>
          <t>2025-02-03 16:30:49</t>
        </is>
      </c>
      <c r="AD452" s="1" t="inlineStr">
        <is>
          <t>https://www.commcarehq.org/a/caris-test/reports/form_data/e7015635-9dd2-44f7-a19c-7b2e7fefc230/</t>
        </is>
      </c>
      <c r="AE452" t="inlineStr">
        <is>
          <t>---</t>
        </is>
      </c>
      <c r="AF452" t="inlineStr">
        <is>
          <t>87dd46fe0f754fe6a40cf4078559ab11</t>
        </is>
      </c>
      <c r="AG452" t="inlineStr">
        <is>
          <t>OK</t>
        </is>
      </c>
      <c r="AH452" t="inlineStr">
        <is>
          <t>2025-01-07 14:16:38</t>
        </is>
      </c>
      <c r="AI452" t="inlineStr">
        <is>
          <t>1b922c6cae0e4a4e9e08c400d46b6ba7</t>
        </is>
      </c>
      <c r="AJ452" t="inlineStr">
        <is>
          <t>2025-01-07</t>
        </is>
      </c>
      <c r="AK452" t="inlineStr">
        <is>
          <t>3</t>
        </is>
      </c>
      <c r="AL452" t="inlineStr">
        <is>
          <t>---</t>
        </is>
      </c>
      <c r="AM452" t="inlineStr">
        <is>
          <t>0</t>
        </is>
      </c>
      <c r="AN452" t="inlineStr">
        <is>
          <t>---</t>
        </is>
      </c>
      <c r="AO452" t="inlineStr">
        <is>
          <t>1</t>
        </is>
      </c>
      <c r="AP452" t="inlineStr">
        <is>
          <t>1</t>
        </is>
      </c>
      <c r="AQ452" t="inlineStr"/>
      <c r="AR452" t="inlineStr"/>
      <c r="AS452" t="inlineStr"/>
      <c r="AT452" t="inlineStr"/>
      <c r="AU452" t="inlineStr">
        <is>
          <t>---</t>
        </is>
      </c>
      <c r="AV452" t="inlineStr">
        <is>
          <t>---</t>
        </is>
      </c>
      <c r="AW452" t="inlineStr">
        <is>
          <t>---</t>
        </is>
      </c>
      <c r="AX452" t="inlineStr">
        <is>
          <t>---</t>
        </is>
      </c>
      <c r="AY452" t="inlineStr">
        <is>
          <t>---</t>
        </is>
      </c>
      <c r="AZ452" t="inlineStr">
        <is>
          <t>---</t>
        </is>
      </c>
      <c r="BA452" t="inlineStr">
        <is>
          <t>1b922c6cae0e4a4e9e08c400d46b6ba7</t>
        </is>
      </c>
      <c r="BB452" t="inlineStr">
        <is>
          <t>http://openrosa.org/formdesigner/0B48E039-1E80-49A7-AC24-732B6E788E39</t>
        </is>
      </c>
      <c r="BC452" t="inlineStr">
        <is>
          <t>Ration et autres visites</t>
        </is>
      </c>
      <c r="BD452" t="inlineStr">
        <is>
          <t>CommCare Android, version "2.54.1"(467561). App v15929. CommCare Version 2.54.1. Build 467561, built on: 2024-10-25</t>
        </is>
      </c>
      <c r="BE452" t="inlineStr">
        <is>
          <t>commcare_734f7fdd-cbb1-463f-aa8e-b4bd89e56188</t>
        </is>
      </c>
      <c r="BF452" t="inlineStr"/>
      <c r="BG452" t="inlineStr">
        <is>
          <t>f13d8149fc6d39ebe86af18272310ff9</t>
        </is>
      </c>
      <c r="BH452" t="inlineStr">
        <is>
          <t>30258f4a77704b55a9a2714350441cbb</t>
        </is>
      </c>
      <c r="BI452" t="inlineStr">
        <is>
          <t>15246</t>
        </is>
      </c>
      <c r="BJ452" t="inlineStr">
        <is>
          <t>XFormInstance</t>
        </is>
      </c>
      <c r="BK452" t="inlineStr">
        <is>
          <t>9d4fdf68e23711efbe2085606e6ffa00</t>
        </is>
      </c>
      <c r="BL452" t="b">
        <v>0</v>
      </c>
      <c r="BM452" t="inlineStr">
        <is>
          <t>---</t>
        </is>
      </c>
      <c r="BN452" t="inlineStr">
        <is>
          <t>200.113.253.159</t>
        </is>
      </c>
      <c r="BO452" t="inlineStr">
        <is>
          <t>Isenaidine Pierre</t>
        </is>
      </c>
    </row>
    <row r="453">
      <c r="A453" t="inlineStr">
        <is>
          <t>451</t>
        </is>
      </c>
      <c r="B453" t="inlineStr">
        <is>
          <t>e830cd19-05ba-4fc7-b798-737b8eaf1de5</t>
        </is>
      </c>
      <c r="C453" t="inlineStr">
        <is>
          <t>2025-01-07</t>
        </is>
      </c>
      <c r="D453" t="inlineStr">
        <is>
          <t>3</t>
        </is>
      </c>
      <c r="E453" t="inlineStr">
        <is>
          <t>---</t>
        </is>
      </c>
      <c r="F453" t="inlineStr">
        <is>
          <t>0</t>
        </is>
      </c>
      <c r="G453" t="inlineStr">
        <is>
          <t>---</t>
        </is>
      </c>
      <c r="H453" t="inlineStr">
        <is>
          <t>1</t>
        </is>
      </c>
      <c r="I453" t="inlineStr">
        <is>
          <t>1</t>
        </is>
      </c>
      <c r="J453" t="inlineStr"/>
      <c r="K453" t="inlineStr">
        <is>
          <t>---</t>
        </is>
      </c>
      <c r="L453" t="inlineStr">
        <is>
          <t>---</t>
        </is>
      </c>
      <c r="M453" t="inlineStr">
        <is>
          <t>---</t>
        </is>
      </c>
      <c r="N453" t="inlineStr">
        <is>
          <t>---</t>
        </is>
      </c>
      <c r="O453" t="inlineStr">
        <is>
          <t>---</t>
        </is>
      </c>
      <c r="P453" t="inlineStr">
        <is>
          <t>---</t>
        </is>
      </c>
      <c r="Q453" t="inlineStr">
        <is>
          <t>---</t>
        </is>
      </c>
      <c r="R453" t="inlineStr"/>
      <c r="S453" t="inlineStr"/>
      <c r="T453" t="inlineStr"/>
      <c r="U453" t="inlineStr"/>
      <c r="V453" t="inlineStr"/>
      <c r="W453" t="inlineStr"/>
      <c r="X453" t="inlineStr">
        <is>
          <t>LIM/HOSJ/SO00248</t>
        </is>
      </c>
      <c r="Y453" t="inlineStr">
        <is>
          <t>LIM/HOSJ/SO00248</t>
        </is>
      </c>
      <c r="Z453" t="inlineStr">
        <is>
          <t>2025-01-07 14:16:56</t>
        </is>
      </c>
      <c r="AA453" t="inlineStr">
        <is>
          <t>2025-01-07 14:16:49</t>
        </is>
      </c>
      <c r="AB453" t="inlineStr">
        <is>
          <t>1jeanelie</t>
        </is>
      </c>
      <c r="AC453" t="inlineStr">
        <is>
          <t>2025-02-03 16:30:50</t>
        </is>
      </c>
      <c r="AD453" s="1" t="inlineStr">
        <is>
          <t>https://www.commcarehq.org/a/caris-test/reports/form_data/e830cd19-05ba-4fc7-b798-737b8eaf1de5/</t>
        </is>
      </c>
      <c r="AE453" t="inlineStr">
        <is>
          <t>---</t>
        </is>
      </c>
      <c r="AF453" t="inlineStr">
        <is>
          <t>3c5a623af057e23a32ae4000_16653</t>
        </is>
      </c>
      <c r="AG453" t="inlineStr">
        <is>
          <t>OK</t>
        </is>
      </c>
      <c r="AH453" t="inlineStr">
        <is>
          <t>2025-01-07 14:16:56</t>
        </is>
      </c>
      <c r="AI453" t="inlineStr">
        <is>
          <t>1b922c6cae0e4a4e9e08c400d46b6ba7</t>
        </is>
      </c>
      <c r="AJ453" t="inlineStr">
        <is>
          <t>2025-01-07</t>
        </is>
      </c>
      <c r="AK453" t="inlineStr">
        <is>
          <t>3</t>
        </is>
      </c>
      <c r="AL453" t="inlineStr">
        <is>
          <t>---</t>
        </is>
      </c>
      <c r="AM453" t="inlineStr">
        <is>
          <t>0</t>
        </is>
      </c>
      <c r="AN453" t="inlineStr">
        <is>
          <t>---</t>
        </is>
      </c>
      <c r="AO453" t="inlineStr">
        <is>
          <t>1</t>
        </is>
      </c>
      <c r="AP453" t="inlineStr">
        <is>
          <t>1</t>
        </is>
      </c>
      <c r="AQ453" t="inlineStr"/>
      <c r="AR453" t="inlineStr"/>
      <c r="AS453" t="inlineStr"/>
      <c r="AT453" t="inlineStr"/>
      <c r="AU453" t="inlineStr">
        <is>
          <t>---</t>
        </is>
      </c>
      <c r="AV453" t="inlineStr">
        <is>
          <t>---</t>
        </is>
      </c>
      <c r="AW453" t="inlineStr">
        <is>
          <t>---</t>
        </is>
      </c>
      <c r="AX453" t="inlineStr">
        <is>
          <t>---</t>
        </is>
      </c>
      <c r="AY453" t="inlineStr">
        <is>
          <t>---</t>
        </is>
      </c>
      <c r="AZ453" t="inlineStr">
        <is>
          <t>---</t>
        </is>
      </c>
      <c r="BA453" t="inlineStr">
        <is>
          <t>1b922c6cae0e4a4e9e08c400d46b6ba7</t>
        </is>
      </c>
      <c r="BB453" t="inlineStr">
        <is>
          <t>http://openrosa.org/formdesigner/0B48E039-1E80-49A7-AC24-732B6E788E39</t>
        </is>
      </c>
      <c r="BC453" t="inlineStr">
        <is>
          <t>Ration et autres visites</t>
        </is>
      </c>
      <c r="BD453" t="inlineStr">
        <is>
          <t>CommCare Android, version "2.54.1"(467561). App v15929. CommCare Version 2.54.1. Build 467561, built on: 2024-10-25</t>
        </is>
      </c>
      <c r="BE453" t="inlineStr">
        <is>
          <t>commcare_734f7fdd-cbb1-463f-aa8e-b4bd89e56188</t>
        </is>
      </c>
      <c r="BF453" t="inlineStr"/>
      <c r="BG453" t="inlineStr">
        <is>
          <t>f13d8149fc6d39ebe86af18272310ff9</t>
        </is>
      </c>
      <c r="BH453" t="inlineStr">
        <is>
          <t>30258f4a77704b55a9a2714350441cbb</t>
        </is>
      </c>
      <c r="BI453" t="inlineStr">
        <is>
          <t>15246</t>
        </is>
      </c>
      <c r="BJ453" t="inlineStr">
        <is>
          <t>XFormInstance</t>
        </is>
      </c>
      <c r="BK453" t="inlineStr">
        <is>
          <t>9d4fdf68e23711efbe2085606e6ffa00</t>
        </is>
      </c>
      <c r="BL453" t="b">
        <v>0</v>
      </c>
      <c r="BM453" t="inlineStr">
        <is>
          <t>---</t>
        </is>
      </c>
      <c r="BN453" t="inlineStr">
        <is>
          <t>200.113.253.159</t>
        </is>
      </c>
      <c r="BO453" t="inlineStr">
        <is>
          <t>Edilson Ambroise</t>
        </is>
      </c>
    </row>
    <row r="454">
      <c r="A454" t="inlineStr">
        <is>
          <t>452</t>
        </is>
      </c>
      <c r="B454" t="inlineStr">
        <is>
          <t>82fdc225-1d28-4f7e-b277-0c3ce5687373</t>
        </is>
      </c>
      <c r="C454" t="inlineStr">
        <is>
          <t>2025-01-07</t>
        </is>
      </c>
      <c r="D454" t="inlineStr">
        <is>
          <t>3</t>
        </is>
      </c>
      <c r="E454" t="inlineStr">
        <is>
          <t>---</t>
        </is>
      </c>
      <c r="F454" t="inlineStr">
        <is>
          <t>0</t>
        </is>
      </c>
      <c r="G454" t="inlineStr">
        <is>
          <t>---</t>
        </is>
      </c>
      <c r="H454" t="inlineStr">
        <is>
          <t>1</t>
        </is>
      </c>
      <c r="I454" t="inlineStr">
        <is>
          <t>1</t>
        </is>
      </c>
      <c r="J454" t="inlineStr"/>
      <c r="K454" t="inlineStr">
        <is>
          <t>---</t>
        </is>
      </c>
      <c r="L454" t="inlineStr">
        <is>
          <t>---</t>
        </is>
      </c>
      <c r="M454" t="inlineStr">
        <is>
          <t>---</t>
        </is>
      </c>
      <c r="N454" t="inlineStr">
        <is>
          <t>---</t>
        </is>
      </c>
      <c r="O454" t="inlineStr">
        <is>
          <t>---</t>
        </is>
      </c>
      <c r="P454" t="inlineStr">
        <is>
          <t>---</t>
        </is>
      </c>
      <c r="Q454" t="inlineStr">
        <is>
          <t>---</t>
        </is>
      </c>
      <c r="R454" t="inlineStr"/>
      <c r="S454" t="inlineStr"/>
      <c r="T454" t="inlineStr"/>
      <c r="U454" t="inlineStr"/>
      <c r="V454" t="inlineStr"/>
      <c r="W454" t="inlineStr"/>
      <c r="X454" t="inlineStr">
        <is>
          <t>LIM/HOSJ/SO01076</t>
        </is>
      </c>
      <c r="Y454" t="inlineStr">
        <is>
          <t>LIM/HOSJ/SO01076</t>
        </is>
      </c>
      <c r="Z454" t="inlineStr">
        <is>
          <t>2025-01-07 14:17:17</t>
        </is>
      </c>
      <c r="AA454" t="inlineStr">
        <is>
          <t>2025-01-07 14:17:09</t>
        </is>
      </c>
      <c r="AB454" t="inlineStr">
        <is>
          <t>1jeanelie</t>
        </is>
      </c>
      <c r="AC454" t="inlineStr">
        <is>
          <t>2025-02-03 16:30:52</t>
        </is>
      </c>
      <c r="AD454" s="1" t="inlineStr">
        <is>
          <t>https://www.commcarehq.org/a/caris-test/reports/form_data/82fdc225-1d28-4f7e-b277-0c3ce5687373/</t>
        </is>
      </c>
      <c r="AE454" t="inlineStr">
        <is>
          <t>---</t>
        </is>
      </c>
      <c r="AF454" t="inlineStr">
        <is>
          <t>2cba54afae10402d9c9bb7c6d9bf81bd</t>
        </is>
      </c>
      <c r="AG454" t="inlineStr">
        <is>
          <t>OK</t>
        </is>
      </c>
      <c r="AH454" t="inlineStr">
        <is>
          <t>2025-01-07 14:17:17</t>
        </is>
      </c>
      <c r="AI454" t="inlineStr">
        <is>
          <t>1b922c6cae0e4a4e9e08c400d46b6ba7</t>
        </is>
      </c>
      <c r="AJ454" t="inlineStr">
        <is>
          <t>2025-01-07</t>
        </is>
      </c>
      <c r="AK454" t="inlineStr">
        <is>
          <t>3</t>
        </is>
      </c>
      <c r="AL454" t="inlineStr">
        <is>
          <t>---</t>
        </is>
      </c>
      <c r="AM454" t="inlineStr">
        <is>
          <t>0</t>
        </is>
      </c>
      <c r="AN454" t="inlineStr">
        <is>
          <t>---</t>
        </is>
      </c>
      <c r="AO454" t="inlineStr">
        <is>
          <t>1</t>
        </is>
      </c>
      <c r="AP454" t="inlineStr">
        <is>
          <t>1</t>
        </is>
      </c>
      <c r="AQ454" t="inlineStr"/>
      <c r="AR454" t="inlineStr"/>
      <c r="AS454" t="inlineStr"/>
      <c r="AT454" t="inlineStr"/>
      <c r="AU454" t="inlineStr">
        <is>
          <t>---</t>
        </is>
      </c>
      <c r="AV454" t="inlineStr">
        <is>
          <t>---</t>
        </is>
      </c>
      <c r="AW454" t="inlineStr">
        <is>
          <t>---</t>
        </is>
      </c>
      <c r="AX454" t="inlineStr">
        <is>
          <t>---</t>
        </is>
      </c>
      <c r="AY454" t="inlineStr">
        <is>
          <t>---</t>
        </is>
      </c>
      <c r="AZ454" t="inlineStr">
        <is>
          <t>---</t>
        </is>
      </c>
      <c r="BA454" t="inlineStr">
        <is>
          <t>1b922c6cae0e4a4e9e08c400d46b6ba7</t>
        </is>
      </c>
      <c r="BB454" t="inlineStr">
        <is>
          <t>http://openrosa.org/formdesigner/0B48E039-1E80-49A7-AC24-732B6E788E39</t>
        </is>
      </c>
      <c r="BC454" t="inlineStr">
        <is>
          <t>Ration et autres visites</t>
        </is>
      </c>
      <c r="BD454" t="inlineStr">
        <is>
          <t>CommCare Android, version "2.54.1"(467561). App v15929. CommCare Version 2.54.1. Build 467561, built on: 2024-10-25</t>
        </is>
      </c>
      <c r="BE454" t="inlineStr">
        <is>
          <t>commcare_734f7fdd-cbb1-463f-aa8e-b4bd89e56188</t>
        </is>
      </c>
      <c r="BF454" t="inlineStr"/>
      <c r="BG454" t="inlineStr">
        <is>
          <t>f13d8149fc6d39ebe86af18272310ff9</t>
        </is>
      </c>
      <c r="BH454" t="inlineStr">
        <is>
          <t>30258f4a77704b55a9a2714350441cbb</t>
        </is>
      </c>
      <c r="BI454" t="inlineStr">
        <is>
          <t>15246</t>
        </is>
      </c>
      <c r="BJ454" t="inlineStr">
        <is>
          <t>XFormInstance</t>
        </is>
      </c>
      <c r="BK454" t="inlineStr">
        <is>
          <t>9d4fdf68e23711efbe2085606e6ffa00</t>
        </is>
      </c>
      <c r="BL454" t="b">
        <v>0</v>
      </c>
      <c r="BM454" t="inlineStr">
        <is>
          <t>---</t>
        </is>
      </c>
      <c r="BN454" t="inlineStr">
        <is>
          <t>200.113.253.159</t>
        </is>
      </c>
      <c r="BO454" t="inlineStr">
        <is>
          <t>Nathalie Ambroise</t>
        </is>
      </c>
    </row>
    <row r="455">
      <c r="A455" t="inlineStr">
        <is>
          <t>453</t>
        </is>
      </c>
      <c r="B455" t="inlineStr">
        <is>
          <t>52156f18-17d8-429e-a381-cfed69756fdb</t>
        </is>
      </c>
      <c r="C455" t="inlineStr">
        <is>
          <t>2025-01-07</t>
        </is>
      </c>
      <c r="D455" t="inlineStr">
        <is>
          <t>3</t>
        </is>
      </c>
      <c r="E455" t="inlineStr">
        <is>
          <t>---</t>
        </is>
      </c>
      <c r="F455" t="inlineStr">
        <is>
          <t>1</t>
        </is>
      </c>
      <c r="G455" t="inlineStr">
        <is>
          <t>---</t>
        </is>
      </c>
      <c r="H455" t="inlineStr">
        <is>
          <t>1</t>
        </is>
      </c>
      <c r="I455" t="inlineStr">
        <is>
          <t>1</t>
        </is>
      </c>
      <c r="J455" t="inlineStr"/>
      <c r="K455" t="inlineStr">
        <is>
          <t>---</t>
        </is>
      </c>
      <c r="L455" t="inlineStr">
        <is>
          <t>---</t>
        </is>
      </c>
      <c r="M455" t="inlineStr">
        <is>
          <t>---</t>
        </is>
      </c>
      <c r="N455" t="inlineStr">
        <is>
          <t>---</t>
        </is>
      </c>
      <c r="O455" t="inlineStr">
        <is>
          <t>---</t>
        </is>
      </c>
      <c r="P455" t="inlineStr">
        <is>
          <t>---</t>
        </is>
      </c>
      <c r="Q455" t="inlineStr">
        <is>
          <t>---</t>
        </is>
      </c>
      <c r="R455" t="inlineStr"/>
      <c r="S455" t="inlineStr"/>
      <c r="T455" t="inlineStr"/>
      <c r="U455" t="inlineStr"/>
      <c r="V455" t="inlineStr"/>
      <c r="W455" t="inlineStr"/>
      <c r="X455" t="inlineStr">
        <is>
          <t>LIM/HBSL/ST00049</t>
        </is>
      </c>
      <c r="Y455" t="inlineStr">
        <is>
          <t>LIM/HBSL/ST00049</t>
        </is>
      </c>
      <c r="Z455" t="inlineStr">
        <is>
          <t>2025-01-07 14:27:34</t>
        </is>
      </c>
      <c r="AA455" t="inlineStr">
        <is>
          <t>2025-01-07 14:27:27</t>
        </is>
      </c>
      <c r="AB455" t="inlineStr">
        <is>
          <t>1jeanelie</t>
        </is>
      </c>
      <c r="AC455" t="inlineStr">
        <is>
          <t>2025-02-03 16:30:53</t>
        </is>
      </c>
      <c r="AD455" s="1" t="inlineStr">
        <is>
          <t>https://www.commcarehq.org/a/caris-test/reports/form_data/52156f18-17d8-429e-a381-cfed69756fdb/</t>
        </is>
      </c>
      <c r="AE455" t="inlineStr">
        <is>
          <t>---</t>
        </is>
      </c>
      <c r="AF455" t="inlineStr">
        <is>
          <t>1c3079da303e488fa2438223b6a5bd0e</t>
        </is>
      </c>
      <c r="AG455" t="inlineStr">
        <is>
          <t>OK</t>
        </is>
      </c>
      <c r="AH455" t="inlineStr">
        <is>
          <t>2025-01-07 14:27:34</t>
        </is>
      </c>
      <c r="AI455" t="inlineStr">
        <is>
          <t>1b922c6cae0e4a4e9e08c400d46b6ba7</t>
        </is>
      </c>
      <c r="AJ455" t="inlineStr">
        <is>
          <t>2025-01-07</t>
        </is>
      </c>
      <c r="AK455" t="inlineStr">
        <is>
          <t>3</t>
        </is>
      </c>
      <c r="AL455" t="inlineStr">
        <is>
          <t>---</t>
        </is>
      </c>
      <c r="AM455" t="inlineStr">
        <is>
          <t>1</t>
        </is>
      </c>
      <c r="AN455" t="inlineStr">
        <is>
          <t>---</t>
        </is>
      </c>
      <c r="AO455" t="inlineStr">
        <is>
          <t>1</t>
        </is>
      </c>
      <c r="AP455" t="inlineStr">
        <is>
          <t>1</t>
        </is>
      </c>
      <c r="AQ455" t="inlineStr"/>
      <c r="AR455" t="inlineStr"/>
      <c r="AS455" t="inlineStr"/>
      <c r="AT455" t="inlineStr"/>
      <c r="AU455" t="inlineStr">
        <is>
          <t>---</t>
        </is>
      </c>
      <c r="AV455" t="inlineStr">
        <is>
          <t>---</t>
        </is>
      </c>
      <c r="AW455" t="inlineStr">
        <is>
          <t>---</t>
        </is>
      </c>
      <c r="AX455" t="inlineStr">
        <is>
          <t>---</t>
        </is>
      </c>
      <c r="AY455" t="inlineStr">
        <is>
          <t>---</t>
        </is>
      </c>
      <c r="AZ455" t="inlineStr">
        <is>
          <t>---</t>
        </is>
      </c>
      <c r="BA455" t="inlineStr">
        <is>
          <t>1b922c6cae0e4a4e9e08c400d46b6ba7</t>
        </is>
      </c>
      <c r="BB455" t="inlineStr">
        <is>
          <t>http://openrosa.org/formdesigner/0B48E039-1E80-49A7-AC24-732B6E788E39</t>
        </is>
      </c>
      <c r="BC455" t="inlineStr">
        <is>
          <t>Ration et autres visites</t>
        </is>
      </c>
      <c r="BD455" t="inlineStr">
        <is>
          <t>CommCare Android, version "2.54.1"(467561). App v15929. CommCare Version 2.54.1. Build 467561, built on: 2024-10-25</t>
        </is>
      </c>
      <c r="BE455" t="inlineStr">
        <is>
          <t>commcare_734f7fdd-cbb1-463f-aa8e-b4bd89e56188</t>
        </is>
      </c>
      <c r="BF455" t="inlineStr"/>
      <c r="BG455" t="inlineStr">
        <is>
          <t>f13d8149fc6d39ebe86af18272310ff9</t>
        </is>
      </c>
      <c r="BH455" t="inlineStr">
        <is>
          <t>30258f4a77704b55a9a2714350441cbb</t>
        </is>
      </c>
      <c r="BI455" t="inlineStr">
        <is>
          <t>15246</t>
        </is>
      </c>
      <c r="BJ455" t="inlineStr">
        <is>
          <t>XFormInstance</t>
        </is>
      </c>
      <c r="BK455" t="inlineStr">
        <is>
          <t>9d4fdf68e23711efbe2085606e6ffa00</t>
        </is>
      </c>
      <c r="BL455" t="b">
        <v>0</v>
      </c>
      <c r="BM455" t="inlineStr">
        <is>
          <t>---</t>
        </is>
      </c>
      <c r="BN455" t="inlineStr">
        <is>
          <t>200.113.253.159</t>
        </is>
      </c>
      <c r="BO455" t="inlineStr">
        <is>
          <t>Jean Eynie</t>
        </is>
      </c>
    </row>
    <row r="456">
      <c r="A456" t="inlineStr">
        <is>
          <t>454</t>
        </is>
      </c>
      <c r="B456" t="inlineStr">
        <is>
          <t>94a7be91-bbec-4b36-a11e-b5c12423a227</t>
        </is>
      </c>
      <c r="C456" t="inlineStr">
        <is>
          <t>2025-01-07</t>
        </is>
      </c>
      <c r="D456" t="inlineStr">
        <is>
          <t>3</t>
        </is>
      </c>
      <c r="E456" t="inlineStr">
        <is>
          <t>---</t>
        </is>
      </c>
      <c r="F456" t="inlineStr">
        <is>
          <t>1</t>
        </is>
      </c>
      <c r="G456" t="inlineStr">
        <is>
          <t>---</t>
        </is>
      </c>
      <c r="H456" t="inlineStr">
        <is>
          <t>1</t>
        </is>
      </c>
      <c r="I456" t="inlineStr">
        <is>
          <t>1</t>
        </is>
      </c>
      <c r="J456" t="inlineStr"/>
      <c r="K456" t="inlineStr">
        <is>
          <t>---</t>
        </is>
      </c>
      <c r="L456" t="inlineStr">
        <is>
          <t>---</t>
        </is>
      </c>
      <c r="M456" t="inlineStr">
        <is>
          <t>---</t>
        </is>
      </c>
      <c r="N456" t="inlineStr">
        <is>
          <t>---</t>
        </is>
      </c>
      <c r="O456" t="inlineStr">
        <is>
          <t>---</t>
        </is>
      </c>
      <c r="P456" t="inlineStr">
        <is>
          <t>---</t>
        </is>
      </c>
      <c r="Q456" t="inlineStr">
        <is>
          <t>---</t>
        </is>
      </c>
      <c r="R456" t="inlineStr"/>
      <c r="S456" t="inlineStr"/>
      <c r="T456" t="inlineStr"/>
      <c r="U456" t="inlineStr"/>
      <c r="V456" t="inlineStr"/>
      <c r="W456" t="inlineStr"/>
      <c r="X456" t="inlineStr">
        <is>
          <t>LIM/HOSJ/ST00679</t>
        </is>
      </c>
      <c r="Y456" t="inlineStr">
        <is>
          <t>LIM/HOSJ/ST00679</t>
        </is>
      </c>
      <c r="Z456" t="inlineStr">
        <is>
          <t>2025-01-07 14:28:06</t>
        </is>
      </c>
      <c r="AA456" t="inlineStr">
        <is>
          <t>2025-01-07 14:27:55</t>
        </is>
      </c>
      <c r="AB456" t="inlineStr">
        <is>
          <t>1jeanelie</t>
        </is>
      </c>
      <c r="AC456" t="inlineStr">
        <is>
          <t>2025-02-03 16:30:54</t>
        </is>
      </c>
      <c r="AD456" s="1" t="inlineStr">
        <is>
          <t>https://www.commcarehq.org/a/caris-test/reports/form_data/94a7be91-bbec-4b36-a11e-b5c12423a227/</t>
        </is>
      </c>
      <c r="AE456" t="inlineStr">
        <is>
          <t>---</t>
        </is>
      </c>
      <c r="AF456" t="inlineStr">
        <is>
          <t>065bb3567de14904a09ae9b8f684b937</t>
        </is>
      </c>
      <c r="AG456" t="inlineStr">
        <is>
          <t>OK</t>
        </is>
      </c>
      <c r="AH456" t="inlineStr">
        <is>
          <t>2025-01-07 14:28:06</t>
        </is>
      </c>
      <c r="AI456" t="inlineStr">
        <is>
          <t>1b922c6cae0e4a4e9e08c400d46b6ba7</t>
        </is>
      </c>
      <c r="AJ456" t="inlineStr">
        <is>
          <t>2025-01-07</t>
        </is>
      </c>
      <c r="AK456" t="inlineStr">
        <is>
          <t>3</t>
        </is>
      </c>
      <c r="AL456" t="inlineStr">
        <is>
          <t>---</t>
        </is>
      </c>
      <c r="AM456" t="inlineStr">
        <is>
          <t>1</t>
        </is>
      </c>
      <c r="AN456" t="inlineStr">
        <is>
          <t>---</t>
        </is>
      </c>
      <c r="AO456" t="inlineStr">
        <is>
          <t>1</t>
        </is>
      </c>
      <c r="AP456" t="inlineStr">
        <is>
          <t>1</t>
        </is>
      </c>
      <c r="AQ456" t="inlineStr"/>
      <c r="AR456" t="inlineStr"/>
      <c r="AS456" t="inlineStr"/>
      <c r="AT456" t="inlineStr"/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inlineStr">
        <is>
          <t>---</t>
        </is>
      </c>
      <c r="BA456" t="inlineStr">
        <is>
          <t>1b922c6cae0e4a4e9e08c400d46b6ba7</t>
        </is>
      </c>
      <c r="BB456" t="inlineStr">
        <is>
          <t>http://openrosa.org/formdesigner/0B48E039-1E80-49A7-AC24-732B6E788E39</t>
        </is>
      </c>
      <c r="BC456" t="inlineStr">
        <is>
          <t>Ration et autres visites</t>
        </is>
      </c>
      <c r="BD456" t="inlineStr">
        <is>
          <t>CommCare Android, version "2.54.1"(467561). App v15929. CommCare Version 2.54.1. Build 467561, built on: 2024-10-25</t>
        </is>
      </c>
      <c r="BE456" t="inlineStr">
        <is>
          <t>commcare_734f7fdd-cbb1-463f-aa8e-b4bd89e56188</t>
        </is>
      </c>
      <c r="BF456" t="inlineStr"/>
      <c r="BG456" t="inlineStr">
        <is>
          <t>f13d8149fc6d39ebe86af18272310ff9</t>
        </is>
      </c>
      <c r="BH456" t="inlineStr">
        <is>
          <t>30258f4a77704b55a9a2714350441cbb</t>
        </is>
      </c>
      <c r="BI456" t="inlineStr">
        <is>
          <t>15246</t>
        </is>
      </c>
      <c r="BJ456" t="inlineStr">
        <is>
          <t>XFormInstance</t>
        </is>
      </c>
      <c r="BK456" t="inlineStr">
        <is>
          <t>9d4fdf68e23711efbe2085606e6ffa00</t>
        </is>
      </c>
      <c r="BL456" t="b">
        <v>0</v>
      </c>
      <c r="BM456" t="inlineStr">
        <is>
          <t>---</t>
        </is>
      </c>
      <c r="BN456" t="inlineStr">
        <is>
          <t>200.113.253.159</t>
        </is>
      </c>
      <c r="BO456" t="inlineStr">
        <is>
          <t>CHRISTELLA LATORTUE</t>
        </is>
      </c>
    </row>
    <row r="457">
      <c r="A457" t="inlineStr">
        <is>
          <t>455</t>
        </is>
      </c>
      <c r="B457" t="inlineStr">
        <is>
          <t>c873389b-18a5-4936-baa0-252fba602aa1</t>
        </is>
      </c>
      <c r="C457" t="inlineStr">
        <is>
          <t>2025-01-07</t>
        </is>
      </c>
      <c r="D457" t="inlineStr">
        <is>
          <t>3</t>
        </is>
      </c>
      <c r="E457" t="inlineStr">
        <is>
          <t>---</t>
        </is>
      </c>
      <c r="F457" t="inlineStr">
        <is>
          <t>1</t>
        </is>
      </c>
      <c r="G457" t="inlineStr">
        <is>
          <t>---</t>
        </is>
      </c>
      <c r="H457" t="inlineStr">
        <is>
          <t>1</t>
        </is>
      </c>
      <c r="I457" t="inlineStr">
        <is>
          <t>1</t>
        </is>
      </c>
      <c r="J457" t="inlineStr"/>
      <c r="K457" t="inlineStr">
        <is>
          <t>---</t>
        </is>
      </c>
      <c r="L457" t="inlineStr">
        <is>
          <t>---</t>
        </is>
      </c>
      <c r="M457" t="inlineStr">
        <is>
          <t>---</t>
        </is>
      </c>
      <c r="N457" t="inlineStr">
        <is>
          <t>---</t>
        </is>
      </c>
      <c r="O457" t="inlineStr">
        <is>
          <t>---</t>
        </is>
      </c>
      <c r="P457" t="inlineStr">
        <is>
          <t>---</t>
        </is>
      </c>
      <c r="Q457" t="inlineStr">
        <is>
          <t>---</t>
        </is>
      </c>
      <c r="R457" t="inlineStr"/>
      <c r="S457" t="inlineStr"/>
      <c r="T457" t="inlineStr"/>
      <c r="U457" t="inlineStr"/>
      <c r="V457" t="inlineStr"/>
      <c r="W457" t="inlineStr"/>
      <c r="X457" t="inlineStr">
        <is>
          <t>LIM/HOSJ/ST03181</t>
        </is>
      </c>
      <c r="Y457" t="inlineStr">
        <is>
          <t>LIM/HOSJ/ST03181</t>
        </is>
      </c>
      <c r="Z457" t="inlineStr">
        <is>
          <t>2025-01-07 14:28:41</t>
        </is>
      </c>
      <c r="AA457" t="inlineStr">
        <is>
          <t>2025-01-07 14:28:29</t>
        </is>
      </c>
      <c r="AB457" t="inlineStr">
        <is>
          <t>1jeanelie</t>
        </is>
      </c>
      <c r="AC457" t="inlineStr">
        <is>
          <t>2025-02-03 16:31:08</t>
        </is>
      </c>
      <c r="AD457" s="1" t="inlineStr">
        <is>
          <t>https://www.commcarehq.org/a/caris-test/reports/form_data/c873389b-18a5-4936-baa0-252fba602aa1/</t>
        </is>
      </c>
      <c r="AE457" t="inlineStr">
        <is>
          <t>---</t>
        </is>
      </c>
      <c r="AF457" t="inlineStr">
        <is>
          <t>3c5a623af057e23a32ae4000_187244</t>
        </is>
      </c>
      <c r="AG457" t="inlineStr">
        <is>
          <t>OK</t>
        </is>
      </c>
      <c r="AH457" t="inlineStr">
        <is>
          <t>2025-01-07 14:28:41</t>
        </is>
      </c>
      <c r="AI457" t="inlineStr">
        <is>
          <t>1b922c6cae0e4a4e9e08c400d46b6ba7</t>
        </is>
      </c>
      <c r="AJ457" t="inlineStr">
        <is>
          <t>2025-01-07</t>
        </is>
      </c>
      <c r="AK457" t="inlineStr">
        <is>
          <t>3</t>
        </is>
      </c>
      <c r="AL457" t="inlineStr">
        <is>
          <t>---</t>
        </is>
      </c>
      <c r="AM457" t="inlineStr">
        <is>
          <t>1</t>
        </is>
      </c>
      <c r="AN457" t="inlineStr">
        <is>
          <t>---</t>
        </is>
      </c>
      <c r="AO457" t="inlineStr">
        <is>
          <t>1</t>
        </is>
      </c>
      <c r="AP457" t="inlineStr">
        <is>
          <t>1</t>
        </is>
      </c>
      <c r="AQ457" t="inlineStr"/>
      <c r="AR457" t="inlineStr"/>
      <c r="AS457" t="inlineStr"/>
      <c r="AT457" t="inlineStr"/>
      <c r="AU457" t="inlineStr">
        <is>
          <t>---</t>
        </is>
      </c>
      <c r="AV457" t="inlineStr">
        <is>
          <t>---</t>
        </is>
      </c>
      <c r="AW457" t="inlineStr">
        <is>
          <t>---</t>
        </is>
      </c>
      <c r="AX457" t="inlineStr">
        <is>
          <t>---</t>
        </is>
      </c>
      <c r="AY457" t="inlineStr">
        <is>
          <t>---</t>
        </is>
      </c>
      <c r="AZ457" t="inlineStr">
        <is>
          <t>---</t>
        </is>
      </c>
      <c r="BA457" t="inlineStr">
        <is>
          <t>1b922c6cae0e4a4e9e08c400d46b6ba7</t>
        </is>
      </c>
      <c r="BB457" t="inlineStr">
        <is>
          <t>http://openrosa.org/formdesigner/0B48E039-1E80-49A7-AC24-732B6E788E39</t>
        </is>
      </c>
      <c r="BC457" t="inlineStr">
        <is>
          <t>Ration et autres visites</t>
        </is>
      </c>
      <c r="BD457" t="inlineStr">
        <is>
          <t>CommCare Android, version "2.54.1"(467561). App v15929. CommCare Version 2.54.1. Build 467561, built on: 2024-10-25</t>
        </is>
      </c>
      <c r="BE457" t="inlineStr">
        <is>
          <t>commcare_734f7fdd-cbb1-463f-aa8e-b4bd89e56188</t>
        </is>
      </c>
      <c r="BF457" t="inlineStr"/>
      <c r="BG457" t="inlineStr">
        <is>
          <t>f13d8149fc6d39ebe86af18272310ff9</t>
        </is>
      </c>
      <c r="BH457" t="inlineStr">
        <is>
          <t>30258f4a77704b55a9a2714350441cbb</t>
        </is>
      </c>
      <c r="BI457" t="inlineStr">
        <is>
          <t>15246</t>
        </is>
      </c>
      <c r="BJ457" t="inlineStr">
        <is>
          <t>XFormInstance</t>
        </is>
      </c>
      <c r="BK457" t="inlineStr">
        <is>
          <t>9d4fdf68e23711efbe2085606e6ffa00</t>
        </is>
      </c>
      <c r="BL457" t="b">
        <v>0</v>
      </c>
      <c r="BM457" t="inlineStr">
        <is>
          <t>---</t>
        </is>
      </c>
      <c r="BN457" t="inlineStr">
        <is>
          <t>200.113.253.159</t>
        </is>
      </c>
      <c r="BO457" t="inlineStr">
        <is>
          <t>Etienne Francisca</t>
        </is>
      </c>
    </row>
    <row r="458">
      <c r="A458" t="inlineStr">
        <is>
          <t>456</t>
        </is>
      </c>
      <c r="B458" t="inlineStr">
        <is>
          <t>3a1a2fcb-3b4a-42ed-b44a-e7ed70868288</t>
        </is>
      </c>
      <c r="C458" t="inlineStr">
        <is>
          <t>2025-01-07</t>
        </is>
      </c>
      <c r="D458" t="inlineStr">
        <is>
          <t>3</t>
        </is>
      </c>
      <c r="E458" t="inlineStr">
        <is>
          <t>---</t>
        </is>
      </c>
      <c r="F458" t="inlineStr">
        <is>
          <t>1</t>
        </is>
      </c>
      <c r="G458" t="inlineStr">
        <is>
          <t>---</t>
        </is>
      </c>
      <c r="H458" t="inlineStr">
        <is>
          <t>1</t>
        </is>
      </c>
      <c r="I458" t="inlineStr">
        <is>
          <t>1</t>
        </is>
      </c>
      <c r="J458" t="inlineStr"/>
      <c r="K458" t="inlineStr">
        <is>
          <t>---</t>
        </is>
      </c>
      <c r="L458" t="inlineStr">
        <is>
          <t>---</t>
        </is>
      </c>
      <c r="M458" t="inlineStr">
        <is>
          <t>---</t>
        </is>
      </c>
      <c r="N458" t="inlineStr">
        <is>
          <t>---</t>
        </is>
      </c>
      <c r="O458" t="inlineStr">
        <is>
          <t>---</t>
        </is>
      </c>
      <c r="P458" t="inlineStr">
        <is>
          <t>---</t>
        </is>
      </c>
      <c r="Q458" t="inlineStr">
        <is>
          <t>---</t>
        </is>
      </c>
      <c r="R458" t="inlineStr"/>
      <c r="S458" t="inlineStr"/>
      <c r="T458" t="inlineStr"/>
      <c r="U458" t="inlineStr"/>
      <c r="V458" t="inlineStr"/>
      <c r="W458" t="inlineStr"/>
      <c r="X458" t="inlineStr">
        <is>
          <t>LIM/HOSJ/SO00234</t>
        </is>
      </c>
      <c r="Y458" t="inlineStr">
        <is>
          <t>LIM/HOSJ/SO00234</t>
        </is>
      </c>
      <c r="Z458" t="inlineStr">
        <is>
          <t>2025-01-07 16:30:38</t>
        </is>
      </c>
      <c r="AA458" t="inlineStr">
        <is>
          <t>2025-01-07 16:30:29</t>
        </is>
      </c>
      <c r="AB458" t="inlineStr">
        <is>
          <t>1jeanelie</t>
        </is>
      </c>
      <c r="AC458" t="inlineStr">
        <is>
          <t>2025-02-03 16:31:40</t>
        </is>
      </c>
      <c r="AD458" s="1" t="inlineStr">
        <is>
          <t>https://www.commcarehq.org/a/caris-test/reports/form_data/3a1a2fcb-3b4a-42ed-b44a-e7ed70868288/</t>
        </is>
      </c>
      <c r="AE458" t="inlineStr">
        <is>
          <t>---</t>
        </is>
      </c>
      <c r="AF458" t="inlineStr">
        <is>
          <t>29cb31f6377f44628565a3b3626abc50</t>
        </is>
      </c>
      <c r="AG458" t="inlineStr">
        <is>
          <t>OK</t>
        </is>
      </c>
      <c r="AH458" t="inlineStr">
        <is>
          <t>2025-01-07 16:30:38</t>
        </is>
      </c>
      <c r="AI458" t="inlineStr">
        <is>
          <t>1b922c6cae0e4a4e9e08c400d46b6ba7</t>
        </is>
      </c>
      <c r="AJ458" t="inlineStr">
        <is>
          <t>2025-01-07</t>
        </is>
      </c>
      <c r="AK458" t="inlineStr">
        <is>
          <t>3</t>
        </is>
      </c>
      <c r="AL458" t="inlineStr">
        <is>
          <t>---</t>
        </is>
      </c>
      <c r="AM458" t="inlineStr">
        <is>
          <t>1</t>
        </is>
      </c>
      <c r="AN458" t="inlineStr">
        <is>
          <t>---</t>
        </is>
      </c>
      <c r="AO458" t="inlineStr">
        <is>
          <t>1</t>
        </is>
      </c>
      <c r="AP458" t="inlineStr">
        <is>
          <t>1</t>
        </is>
      </c>
      <c r="AQ458" t="inlineStr"/>
      <c r="AR458" t="inlineStr"/>
      <c r="AS458" t="inlineStr"/>
      <c r="AT458" t="inlineStr"/>
      <c r="AU458" t="inlineStr">
        <is>
          <t>---</t>
        </is>
      </c>
      <c r="AV458" t="inlineStr">
        <is>
          <t>---</t>
        </is>
      </c>
      <c r="AW458" t="inlineStr">
        <is>
          <t>---</t>
        </is>
      </c>
      <c r="AX458" t="inlineStr">
        <is>
          <t>---</t>
        </is>
      </c>
      <c r="AY458" t="inlineStr">
        <is>
          <t>---</t>
        </is>
      </c>
      <c r="AZ458" t="inlineStr">
        <is>
          <t>---</t>
        </is>
      </c>
      <c r="BA458" t="inlineStr">
        <is>
          <t>1b922c6cae0e4a4e9e08c400d46b6ba7</t>
        </is>
      </c>
      <c r="BB458" t="inlineStr">
        <is>
          <t>http://openrosa.org/formdesigner/0B48E039-1E80-49A7-AC24-732B6E788E39</t>
        </is>
      </c>
      <c r="BC458" t="inlineStr">
        <is>
          <t>Ration et autres visites</t>
        </is>
      </c>
      <c r="BD458" t="inlineStr">
        <is>
          <t>CommCare Android, version "2.54.1"(467561). App v15929. CommCare Version 2.54.1. Build 467561, built on: 2024-10-25</t>
        </is>
      </c>
      <c r="BE458" t="inlineStr">
        <is>
          <t>commcare_734f7fdd-cbb1-463f-aa8e-b4bd89e56188</t>
        </is>
      </c>
      <c r="BF458" t="inlineStr"/>
      <c r="BG458" t="inlineStr">
        <is>
          <t>f13d8149fc6d39ebe86af18272310ff9</t>
        </is>
      </c>
      <c r="BH458" t="inlineStr">
        <is>
          <t>30258f4a77704b55a9a2714350441cbb</t>
        </is>
      </c>
      <c r="BI458" t="inlineStr">
        <is>
          <t>15246</t>
        </is>
      </c>
      <c r="BJ458" t="inlineStr">
        <is>
          <t>XFormInstance</t>
        </is>
      </c>
      <c r="BK458" t="inlineStr">
        <is>
          <t>9d4fdf68e23711efbe2085606e6ffa00</t>
        </is>
      </c>
      <c r="BL458" t="b">
        <v>0</v>
      </c>
      <c r="BM458" t="inlineStr">
        <is>
          <t>---</t>
        </is>
      </c>
      <c r="BN458" t="inlineStr">
        <is>
          <t>200.113.253.159</t>
        </is>
      </c>
      <c r="BO458" t="inlineStr">
        <is>
          <t>Sanderline Louis</t>
        </is>
      </c>
    </row>
    <row r="459">
      <c r="A459" t="inlineStr">
        <is>
          <t>457</t>
        </is>
      </c>
      <c r="B459" t="inlineStr">
        <is>
          <t>7c729d2d-a2c9-402a-a540-644ef9bda7a3</t>
        </is>
      </c>
      <c r="C459" t="inlineStr">
        <is>
          <t>2025-01-07</t>
        </is>
      </c>
      <c r="D459" t="inlineStr">
        <is>
          <t>3</t>
        </is>
      </c>
      <c r="E459" t="inlineStr">
        <is>
          <t>---</t>
        </is>
      </c>
      <c r="F459" t="inlineStr">
        <is>
          <t>0</t>
        </is>
      </c>
      <c r="G459" t="inlineStr">
        <is>
          <t>---</t>
        </is>
      </c>
      <c r="H459" t="inlineStr">
        <is>
          <t>1</t>
        </is>
      </c>
      <c r="I459" t="inlineStr">
        <is>
          <t>1</t>
        </is>
      </c>
      <c r="J459" t="inlineStr"/>
      <c r="K459" t="inlineStr">
        <is>
          <t>---</t>
        </is>
      </c>
      <c r="L459" t="inlineStr">
        <is>
          <t>---</t>
        </is>
      </c>
      <c r="M459" t="inlineStr">
        <is>
          <t>---</t>
        </is>
      </c>
      <c r="N459" t="inlineStr">
        <is>
          <t>---</t>
        </is>
      </c>
      <c r="O459" t="inlineStr">
        <is>
          <t>---</t>
        </is>
      </c>
      <c r="P459" t="inlineStr">
        <is>
          <t>---</t>
        </is>
      </c>
      <c r="Q459" t="inlineStr">
        <is>
          <t>---</t>
        </is>
      </c>
      <c r="R459" t="inlineStr"/>
      <c r="S459" t="inlineStr"/>
      <c r="T459" t="inlineStr"/>
      <c r="U459" t="inlineStr"/>
      <c r="V459" t="inlineStr"/>
      <c r="W459" t="inlineStr"/>
      <c r="X459" t="inlineStr">
        <is>
          <t>LIM/HOSJ/ST00893</t>
        </is>
      </c>
      <c r="Y459" t="inlineStr">
        <is>
          <t>LIM/HOSJ/ST00893</t>
        </is>
      </c>
      <c r="Z459" t="inlineStr">
        <is>
          <t>2025-01-07 16:31:05</t>
        </is>
      </c>
      <c r="AA459" t="inlineStr">
        <is>
          <t>2025-01-07 16:30:57</t>
        </is>
      </c>
      <c r="AB459" t="inlineStr">
        <is>
          <t>1jeanelie</t>
        </is>
      </c>
      <c r="AC459" t="inlineStr">
        <is>
          <t>2025-02-03 16:32:49</t>
        </is>
      </c>
      <c r="AD459" s="1" t="inlineStr">
        <is>
          <t>https://www.commcarehq.org/a/caris-test/reports/form_data/7c729d2d-a2c9-402a-a540-644ef9bda7a3/</t>
        </is>
      </c>
      <c r="AE459" t="inlineStr">
        <is>
          <t>---</t>
        </is>
      </c>
      <c r="AF459" t="inlineStr">
        <is>
          <t>94a37cecf02744b8b62ef42d075b6868</t>
        </is>
      </c>
      <c r="AG459" t="inlineStr">
        <is>
          <t>OK</t>
        </is>
      </c>
      <c r="AH459" t="inlineStr">
        <is>
          <t>2025-01-07 16:31:05</t>
        </is>
      </c>
      <c r="AI459" t="inlineStr">
        <is>
          <t>1b922c6cae0e4a4e9e08c400d46b6ba7</t>
        </is>
      </c>
      <c r="AJ459" t="inlineStr">
        <is>
          <t>2025-01-07</t>
        </is>
      </c>
      <c r="AK459" t="inlineStr">
        <is>
          <t>3</t>
        </is>
      </c>
      <c r="AL459" t="inlineStr">
        <is>
          <t>---</t>
        </is>
      </c>
      <c r="AM459" t="inlineStr">
        <is>
          <t>0</t>
        </is>
      </c>
      <c r="AN459" t="inlineStr">
        <is>
          <t>---</t>
        </is>
      </c>
      <c r="AO459" t="inlineStr">
        <is>
          <t>1</t>
        </is>
      </c>
      <c r="AP459" t="inlineStr">
        <is>
          <t>1</t>
        </is>
      </c>
      <c r="AQ459" t="inlineStr"/>
      <c r="AR459" t="inlineStr"/>
      <c r="AS459" t="inlineStr"/>
      <c r="AT459" t="inlineStr"/>
      <c r="AU459" t="inlineStr">
        <is>
          <t>---</t>
        </is>
      </c>
      <c r="AV459" t="inlineStr">
        <is>
          <t>---</t>
        </is>
      </c>
      <c r="AW459" t="inlineStr">
        <is>
          <t>---</t>
        </is>
      </c>
      <c r="AX459" t="inlineStr">
        <is>
          <t>---</t>
        </is>
      </c>
      <c r="AY459" t="inlineStr">
        <is>
          <t>---</t>
        </is>
      </c>
      <c r="AZ459" t="inlineStr">
        <is>
          <t>---</t>
        </is>
      </c>
      <c r="BA459" t="inlineStr">
        <is>
          <t>1b922c6cae0e4a4e9e08c400d46b6ba7</t>
        </is>
      </c>
      <c r="BB459" t="inlineStr">
        <is>
          <t>http://openrosa.org/formdesigner/0B48E039-1E80-49A7-AC24-732B6E788E39</t>
        </is>
      </c>
      <c r="BC459" t="inlineStr">
        <is>
          <t>Ration et autres visites</t>
        </is>
      </c>
      <c r="BD459" t="inlineStr">
        <is>
          <t>CommCare Android, version "2.54.1"(467561). App v15929. CommCare Version 2.54.1. Build 467561, built on: 2024-10-25</t>
        </is>
      </c>
      <c r="BE459" t="inlineStr">
        <is>
          <t>commcare_734f7fdd-cbb1-463f-aa8e-b4bd89e56188</t>
        </is>
      </c>
      <c r="BF459" t="inlineStr"/>
      <c r="BG459" t="inlineStr">
        <is>
          <t>f13d8149fc6d39ebe86af18272310ff9</t>
        </is>
      </c>
      <c r="BH459" t="inlineStr">
        <is>
          <t>30258f4a77704b55a9a2714350441cbb</t>
        </is>
      </c>
      <c r="BI459" t="inlineStr">
        <is>
          <t>15246</t>
        </is>
      </c>
      <c r="BJ459" t="inlineStr">
        <is>
          <t>XFormInstance</t>
        </is>
      </c>
      <c r="BK459" t="inlineStr">
        <is>
          <t>9d4fdf68e23711efbe2085606e6ffa00</t>
        </is>
      </c>
      <c r="BL459" t="b">
        <v>0</v>
      </c>
      <c r="BM459" t="inlineStr">
        <is>
          <t>---</t>
        </is>
      </c>
      <c r="BN459" t="inlineStr">
        <is>
          <t>200.113.253.159</t>
        </is>
      </c>
      <c r="BO459" t="inlineStr">
        <is>
          <t>PETERSON BENJAMIN</t>
        </is>
      </c>
    </row>
    <row r="460">
      <c r="A460" t="inlineStr">
        <is>
          <t>458</t>
        </is>
      </c>
      <c r="B460" t="inlineStr">
        <is>
          <t>8eabb882-243c-430f-90ad-eb6dd9c0d8a8</t>
        </is>
      </c>
      <c r="C460" t="inlineStr">
        <is>
          <t>2025-02-03</t>
        </is>
      </c>
      <c r="D460" t="inlineStr">
        <is>
          <t>4</t>
        </is>
      </c>
      <c r="E460" t="inlineStr">
        <is>
          <t>⁹</t>
        </is>
      </c>
      <c r="F460" t="inlineStr">
        <is>
          <t>0</t>
        </is>
      </c>
      <c r="G460" t="inlineStr">
        <is>
          <t>suivi adherence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---</t>
        </is>
      </c>
      <c r="L460" t="inlineStr">
        <is>
          <t>---</t>
        </is>
      </c>
      <c r="M460" t="inlineStr">
        <is>
          <t>---</t>
        </is>
      </c>
      <c r="N460" t="inlineStr">
        <is>
          <t>---</t>
        </is>
      </c>
      <c r="O460" t="inlineStr">
        <is>
          <t>---</t>
        </is>
      </c>
      <c r="P460" t="inlineStr">
        <is>
          <t>---</t>
        </is>
      </c>
      <c r="Q460" t="inlineStr">
        <is>
          <t>---</t>
        </is>
      </c>
      <c r="R460" t="inlineStr"/>
      <c r="S460" t="inlineStr"/>
      <c r="T460" t="inlineStr"/>
      <c r="U460">
        <f>HYPERLINK("https://www.commcarehq.org/a/caris-test/api/form_attachment/v1/8eabb882-243c-430f-90ad-eb6dd9c0d8a8/1738617793762.jpg")</f>
        <v/>
      </c>
      <c r="V460" t="inlineStr"/>
      <c r="W460" t="inlineStr">
        <is>
          <t>19.9487227 -72.819276 -31.71 9.5</t>
        </is>
      </c>
      <c r="X460" t="inlineStr">
        <is>
          <t>PDP/CMEB/ST04616</t>
        </is>
      </c>
      <c r="Y460" t="inlineStr">
        <is>
          <t>PDP/CMEB/ST04616</t>
        </is>
      </c>
      <c r="Z460" t="inlineStr">
        <is>
          <t>2025-02-03 21:23:32</t>
        </is>
      </c>
      <c r="AA460" t="inlineStr">
        <is>
          <t>2025-02-03 19:11:14</t>
        </is>
      </c>
      <c r="AB460" t="inlineStr">
        <is>
          <t>5guerlande</t>
        </is>
      </c>
      <c r="AC460" t="inlineStr">
        <is>
          <t>2025-02-03 21:23:35</t>
        </is>
      </c>
      <c r="AD460" s="1" t="inlineStr">
        <is>
          <t>https://www.commcarehq.org/a/caris-test/reports/form_data/8eabb882-243c-430f-90ad-eb6dd9c0d8a8/</t>
        </is>
      </c>
      <c r="AE460" t="inlineStr">
        <is>
          <t>---</t>
        </is>
      </c>
      <c r="AF460" t="inlineStr">
        <is>
          <t>3c5a623af057e23a32ae4000_50861</t>
        </is>
      </c>
      <c r="AG460" t="inlineStr">
        <is>
          <t>---</t>
        </is>
      </c>
      <c r="AH460" t="inlineStr">
        <is>
          <t>2025-02-03 21:23:32</t>
        </is>
      </c>
      <c r="AI460" t="inlineStr">
        <is>
          <t>1b52563f66be7b3d0843fa02f8f5a965</t>
        </is>
      </c>
      <c r="AJ460" t="inlineStr">
        <is>
          <t>2025-02-03</t>
        </is>
      </c>
      <c r="AK460" t="inlineStr">
        <is>
          <t>4</t>
        </is>
      </c>
      <c r="AL460" t="inlineStr">
        <is>
          <t>⁹</t>
        </is>
      </c>
      <c r="AM460" t="inlineStr">
        <is>
          <t>0</t>
        </is>
      </c>
      <c r="AN460" t="inlineStr">
        <is>
          <t>suivi adherence</t>
        </is>
      </c>
      <c r="AO460" t="inlineStr">
        <is>
          <t>1</t>
        </is>
      </c>
      <c r="AP460" t="inlineStr">
        <is>
          <t>1</t>
        </is>
      </c>
      <c r="AQ460" t="inlineStr"/>
      <c r="AR460" t="inlineStr"/>
      <c r="AS460" t="inlineStr"/>
      <c r="AT460" t="inlineStr">
        <is>
          <t>19.9487227 -72.819276 -31.71 9.5</t>
        </is>
      </c>
      <c r="AU460" t="inlineStr">
        <is>
          <t>---</t>
        </is>
      </c>
      <c r="AV460" t="inlineStr">
        <is>
          <t>---</t>
        </is>
      </c>
      <c r="AW460" t="inlineStr">
        <is>
          <t>---</t>
        </is>
      </c>
      <c r="AX460" t="inlineStr">
        <is>
          <t>---</t>
        </is>
      </c>
      <c r="AY460" t="inlineStr">
        <is>
          <t>---</t>
        </is>
      </c>
      <c r="AZ460" t="inlineStr">
        <is>
          <t>---</t>
        </is>
      </c>
      <c r="BA460" t="inlineStr">
        <is>
          <t>1b52563f66be7b3d0843fa02f8f5a965</t>
        </is>
      </c>
      <c r="BB460" t="inlineStr">
        <is>
          <t>http://openrosa.org/formdesigner/0B48E039-1E80-49A7-AC24-732B6E788E39</t>
        </is>
      </c>
      <c r="BC460" t="inlineStr">
        <is>
          <t>Ration et autres visites</t>
        </is>
      </c>
      <c r="BD460" t="inlineStr">
        <is>
          <t>CommCare Android, version "2.56"(468027). App v15929. CommCare Version 2.56.0. Build 468027, built on: 2025-01-18</t>
        </is>
      </c>
      <c r="BE460" t="inlineStr">
        <is>
          <t>commcare_8cc0a821-6123-47ba-bfc9-44547f89f64e</t>
        </is>
      </c>
      <c r="BF460" t="inlineStr">
        <is>
          <t>19.9483836 -72.8199752 0.0 1600.0</t>
        </is>
      </c>
      <c r="BG460" t="inlineStr">
        <is>
          <t>f13d8149fc6d39ebe86af18272310ff9</t>
        </is>
      </c>
      <c r="BH460" t="inlineStr">
        <is>
          <t>30258f4a77704b55a9a2714350441cbb</t>
        </is>
      </c>
      <c r="BI460" t="inlineStr">
        <is>
          <t>15246</t>
        </is>
      </c>
      <c r="BJ460" t="inlineStr">
        <is>
          <t>XFormInstance</t>
        </is>
      </c>
      <c r="BK460" t="inlineStr">
        <is>
          <t>735c8984e26211efbe2385606e6ffa00</t>
        </is>
      </c>
      <c r="BL460" t="b">
        <v>0</v>
      </c>
      <c r="BM460" t="inlineStr">
        <is>
          <t>---</t>
        </is>
      </c>
      <c r="BN460" t="inlineStr">
        <is>
          <t>190.115.175.54</t>
        </is>
      </c>
      <c r="BO460" t="inlineStr">
        <is>
          <t>Kerlinda Prudhomme</t>
        </is>
      </c>
    </row>
    <row r="461">
      <c r="A461" t="inlineStr">
        <is>
          <t>459</t>
        </is>
      </c>
      <c r="B461" t="inlineStr">
        <is>
          <t>a5574b96-5706-4c4e-9a5c-c9b155e1ecc5</t>
        </is>
      </c>
      <c r="C461" t="inlineStr">
        <is>
          <t>2025-02-03</t>
        </is>
      </c>
      <c r="D461" t="inlineStr">
        <is>
          <t>3 4</t>
        </is>
      </c>
      <c r="E461" t="inlineStr">
        <is>
          <t>arrêt club ,suivi adhernce</t>
        </is>
      </c>
      <c r="F461" t="inlineStr">
        <is>
          <t>0</t>
        </is>
      </c>
      <c r="G461" t="inlineStr">
        <is>
          <t>---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---</t>
        </is>
      </c>
      <c r="L461" t="inlineStr">
        <is>
          <t>---</t>
        </is>
      </c>
      <c r="M461" t="inlineStr">
        <is>
          <t>---</t>
        </is>
      </c>
      <c r="N461" t="inlineStr">
        <is>
          <t>---</t>
        </is>
      </c>
      <c r="O461" t="inlineStr">
        <is>
          <t>---</t>
        </is>
      </c>
      <c r="P461" t="inlineStr">
        <is>
          <t>---</t>
        </is>
      </c>
      <c r="Q461" t="inlineStr">
        <is>
          <t>---</t>
        </is>
      </c>
      <c r="R461" t="inlineStr"/>
      <c r="S461" t="inlineStr"/>
      <c r="T461" t="inlineStr"/>
      <c r="U461" t="inlineStr"/>
      <c r="V461" t="inlineStr"/>
      <c r="W461" t="inlineStr"/>
      <c r="X461" t="inlineStr">
        <is>
          <t>PDP/CMEB/ST05658</t>
        </is>
      </c>
      <c r="Y461" t="inlineStr">
        <is>
          <t>PDP/CMEB/ST05658</t>
        </is>
      </c>
      <c r="Z461" t="inlineStr">
        <is>
          <t>2025-02-04 00:15:00</t>
        </is>
      </c>
      <c r="AA461" t="inlineStr">
        <is>
          <t>2025-02-04 00:14:08</t>
        </is>
      </c>
      <c r="AB461" t="inlineStr">
        <is>
          <t>5guerlande</t>
        </is>
      </c>
      <c r="AC461" t="inlineStr">
        <is>
          <t>2025-02-04 00:15:54</t>
        </is>
      </c>
      <c r="AD461" s="1" t="inlineStr">
        <is>
          <t>https://www.commcarehq.org/a/caris-test/reports/form_data/a5574b96-5706-4c4e-9a5c-c9b155e1ecc5/</t>
        </is>
      </c>
      <c r="AE461" t="inlineStr">
        <is>
          <t>---</t>
        </is>
      </c>
      <c r="AF461" t="inlineStr">
        <is>
          <t>3c5a623af057e23a32ae4000_188280</t>
        </is>
      </c>
      <c r="AG461" t="inlineStr">
        <is>
          <t>OK</t>
        </is>
      </c>
      <c r="AH461" t="inlineStr">
        <is>
          <t>2025-02-04 00:15:00</t>
        </is>
      </c>
      <c r="AI461" t="inlineStr">
        <is>
          <t>1b52563f66be7b3d0843fa02f8f5a965</t>
        </is>
      </c>
      <c r="AJ461" t="inlineStr">
        <is>
          <t>2025-02-03</t>
        </is>
      </c>
      <c r="AK461" t="inlineStr">
        <is>
          <t>3 4</t>
        </is>
      </c>
      <c r="AL461" t="inlineStr">
        <is>
          <t>arrêt club ,suivi adhernce</t>
        </is>
      </c>
      <c r="AM461" t="inlineStr">
        <is>
          <t>0</t>
        </is>
      </c>
      <c r="AN461" t="inlineStr">
        <is>
          <t>---</t>
        </is>
      </c>
      <c r="AO461" t="inlineStr">
        <is>
          <t>1</t>
        </is>
      </c>
      <c r="AP461" t="inlineStr">
        <is>
          <t>1</t>
        </is>
      </c>
      <c r="AQ461" t="inlineStr"/>
      <c r="AR461" t="inlineStr"/>
      <c r="AS461" t="inlineStr"/>
      <c r="AT461" t="inlineStr"/>
      <c r="AU461" t="inlineStr">
        <is>
          <t>---</t>
        </is>
      </c>
      <c r="AV461" t="inlineStr">
        <is>
          <t>---</t>
        </is>
      </c>
      <c r="AW461" t="inlineStr">
        <is>
          <t>---</t>
        </is>
      </c>
      <c r="AX461" t="inlineStr">
        <is>
          <t>---</t>
        </is>
      </c>
      <c r="AY461" t="inlineStr">
        <is>
          <t>---</t>
        </is>
      </c>
      <c r="AZ461" t="inlineStr">
        <is>
          <t>---</t>
        </is>
      </c>
      <c r="BA461" t="inlineStr">
        <is>
          <t>1b52563f66be7b3d0843fa02f8f5a965</t>
        </is>
      </c>
      <c r="BB461" t="inlineStr">
        <is>
          <t>http://openrosa.org/formdesigner/0B48E039-1E80-49A7-AC24-732B6E788E39</t>
        </is>
      </c>
      <c r="BC461" t="inlineStr">
        <is>
          <t>Ration et autres visites</t>
        </is>
      </c>
      <c r="BD461" t="inlineStr">
        <is>
          <t>CommCare Android, version "2.56"(468027). App v15929. CommCare Version 2.56.0. Build 468027, built on: 2025-01-18</t>
        </is>
      </c>
      <c r="BE461" t="inlineStr">
        <is>
          <t>commcare_8cc0a821-6123-47ba-bfc9-44547f89f64e</t>
        </is>
      </c>
      <c r="BF461" t="inlineStr">
        <is>
          <t>19.94905 -72.8196167 -31.81 8.8</t>
        </is>
      </c>
      <c r="BG461" t="inlineStr">
        <is>
          <t>f13d8149fc6d39ebe86af18272310ff9</t>
        </is>
      </c>
      <c r="BH461" t="inlineStr">
        <is>
          <t>30258f4a77704b55a9a2714350441cbb</t>
        </is>
      </c>
      <c r="BI461" t="inlineStr">
        <is>
          <t>15246</t>
        </is>
      </c>
      <c r="BJ461" t="inlineStr">
        <is>
          <t>XFormInstance</t>
        </is>
      </c>
      <c r="BK461" t="inlineStr">
        <is>
          <t>735c8984e26211efbe2385606e6ffa00</t>
        </is>
      </c>
      <c r="BL461" t="b">
        <v>0</v>
      </c>
      <c r="BM461" t="inlineStr">
        <is>
          <t>---</t>
        </is>
      </c>
      <c r="BN461" t="inlineStr">
        <is>
          <t>190.115.175.54</t>
        </is>
      </c>
      <c r="BO461" t="inlineStr">
        <is>
          <t>Suze Maëlle Reneilla Pierre</t>
        </is>
      </c>
    </row>
    <row r="462">
      <c r="A462" t="inlineStr">
        <is>
          <t>460</t>
        </is>
      </c>
      <c r="B462" t="inlineStr">
        <is>
          <t>95c30b28-2bc0-4623-8466-fe1731bbe44b</t>
        </is>
      </c>
      <c r="C462" t="inlineStr">
        <is>
          <t>2025-02-05</t>
        </is>
      </c>
      <c r="D462" t="inlineStr">
        <is>
          <t>4</t>
        </is>
      </c>
      <c r="E462" t="inlineStr">
        <is>
          <t>demotivation club</t>
        </is>
      </c>
      <c r="F462" t="inlineStr">
        <is>
          <t>0</t>
        </is>
      </c>
      <c r="G462" t="inlineStr">
        <is>
          <t>,</t>
        </is>
      </c>
      <c r="H462" t="inlineStr">
        <is>
          <t>1</t>
        </is>
      </c>
      <c r="I462" t="inlineStr">
        <is>
          <t>0</t>
        </is>
      </c>
      <c r="J462" t="inlineStr">
        <is>
          <t>---</t>
        </is>
      </c>
      <c r="K462" t="inlineStr">
        <is>
          <t>---</t>
        </is>
      </c>
      <c r="L462" t="inlineStr">
        <is>
          <t>---</t>
        </is>
      </c>
      <c r="M462" t="inlineStr">
        <is>
          <t>---</t>
        </is>
      </c>
      <c r="N462" t="inlineStr">
        <is>
          <t>---</t>
        </is>
      </c>
      <c r="O462" t="inlineStr">
        <is>
          <t>---</t>
        </is>
      </c>
      <c r="P462" t="inlineStr">
        <is>
          <t>---</t>
        </is>
      </c>
      <c r="Q462" t="inlineStr">
        <is>
          <t>---</t>
        </is>
      </c>
      <c r="R462" t="inlineStr">
        <is>
          <t>---</t>
        </is>
      </c>
      <c r="S462" t="inlineStr">
        <is>
          <t>---</t>
        </is>
      </c>
      <c r="T462" t="inlineStr">
        <is>
          <t>---</t>
        </is>
      </c>
      <c r="U462" t="inlineStr">
        <is>
          <t>---</t>
        </is>
      </c>
      <c r="V462" t="inlineStr">
        <is>
          <t>---</t>
        </is>
      </c>
      <c r="W462" t="inlineStr">
        <is>
          <t>19.5582488 -71.7358244 5.0 8.5</t>
        </is>
      </c>
      <c r="X462" t="inlineStr">
        <is>
          <t>CAP/CMSO/ST02821</t>
        </is>
      </c>
      <c r="Y462" t="inlineStr">
        <is>
          <t>CAP/CMSO/ST02821</t>
        </is>
      </c>
      <c r="Z462" t="inlineStr">
        <is>
          <t>2025-02-05 17:13:59</t>
        </is>
      </c>
      <c r="AA462" t="inlineStr">
        <is>
          <t>2025-02-05 17:13:32</t>
        </is>
      </c>
      <c r="AB462" t="inlineStr">
        <is>
          <t>1rose</t>
        </is>
      </c>
      <c r="AC462" t="inlineStr">
        <is>
          <t>2025-02-05 17:15:28</t>
        </is>
      </c>
      <c r="AD462" s="1" t="inlineStr">
        <is>
          <t>https://www.commcarehq.org/a/caris-test/reports/form_data/95c30b28-2bc0-4623-8466-fe1731bbe44b/</t>
        </is>
      </c>
      <c r="AE462" t="inlineStr">
        <is>
          <t>---</t>
        </is>
      </c>
      <c r="AF462" t="inlineStr">
        <is>
          <t>3c5a623af057e23a32ae4000_64914</t>
        </is>
      </c>
      <c r="AG462" t="inlineStr">
        <is>
          <t>---</t>
        </is>
      </c>
      <c r="AH462" t="inlineStr">
        <is>
          <t>2025-02-05 17:13:59</t>
        </is>
      </c>
      <c r="AI462" t="inlineStr">
        <is>
          <t>2dea52d1789dbc2c3c784b18002f6f8d</t>
        </is>
      </c>
      <c r="AJ462" t="inlineStr">
        <is>
          <t>2025-02-05</t>
        </is>
      </c>
      <c r="AK462" t="inlineStr">
        <is>
          <t>4</t>
        </is>
      </c>
      <c r="AL462" t="inlineStr">
        <is>
          <t>demotivation club</t>
        </is>
      </c>
      <c r="AM462" t="inlineStr">
        <is>
          <t>0</t>
        </is>
      </c>
      <c r="AN462" t="inlineStr">
        <is>
          <t>,</t>
        </is>
      </c>
      <c r="AO462" t="inlineStr">
        <is>
          <t>1</t>
        </is>
      </c>
      <c r="AP462" t="inlineStr">
        <is>
          <t>0</t>
        </is>
      </c>
      <c r="AQ462" t="inlineStr">
        <is>
          <t>---</t>
        </is>
      </c>
      <c r="AR462" t="inlineStr">
        <is>
          <t>---</t>
        </is>
      </c>
      <c r="AS462" t="inlineStr">
        <is>
          <t>---</t>
        </is>
      </c>
      <c r="AT462" t="inlineStr">
        <is>
          <t>19.5582488 -71.7358244 5.0 8.5</t>
        </is>
      </c>
      <c r="AU462" t="inlineStr">
        <is>
          <t>---</t>
        </is>
      </c>
      <c r="AV462" t="inlineStr">
        <is>
          <t>---</t>
        </is>
      </c>
      <c r="AW462" t="inlineStr">
        <is>
          <t>---</t>
        </is>
      </c>
      <c r="AX462" t="inlineStr">
        <is>
          <t>---</t>
        </is>
      </c>
      <c r="AY462" t="inlineStr">
        <is>
          <t>---</t>
        </is>
      </c>
      <c r="AZ462" t="inlineStr">
        <is>
          <t>---</t>
        </is>
      </c>
      <c r="BA462" t="inlineStr">
        <is>
          <t>2dea52d1789dbc2c3c784b18002f6f8d</t>
        </is>
      </c>
      <c r="BB462" t="inlineStr">
        <is>
          <t>http://openrosa.org/formdesigner/0B48E039-1E80-49A7-AC24-732B6E788E39</t>
        </is>
      </c>
      <c r="BC462" t="inlineStr">
        <is>
          <t>Ration et autres visites</t>
        </is>
      </c>
      <c r="BD462" t="inlineStr">
        <is>
          <t>CommCare Android, version "2.54.1"(467561). App v15929. CommCare Version 2.54.1. Build 467561, built on: 2024-10-25</t>
        </is>
      </c>
      <c r="BE462" t="inlineStr">
        <is>
          <t>commcare_6f11ce87-99a9-46e8-b6bd-276036be1616</t>
        </is>
      </c>
      <c r="BF462" t="inlineStr">
        <is>
          <t>19.5582883 -71.7358373 0.0 10.0</t>
        </is>
      </c>
      <c r="BG462" t="inlineStr">
        <is>
          <t>f13d8149fc6d39ebe86af18272310ff9</t>
        </is>
      </c>
      <c r="BH462" t="inlineStr">
        <is>
          <t>30258f4a77704b55a9a2714350441cbb</t>
        </is>
      </c>
      <c r="BI462" t="inlineStr">
        <is>
          <t>15246</t>
        </is>
      </c>
      <c r="BJ462" t="inlineStr">
        <is>
          <t>XFormInstance</t>
        </is>
      </c>
      <c r="BK462" t="inlineStr">
        <is>
          <t>9774b40ce22d11ef9da6f399dbb46855</t>
        </is>
      </c>
      <c r="BL462" t="b">
        <v>0</v>
      </c>
      <c r="BM462" t="inlineStr">
        <is>
          <t>---</t>
        </is>
      </c>
      <c r="BN462" t="inlineStr">
        <is>
          <t>190.102.77.147</t>
        </is>
      </c>
      <c r="BO462" t="inlineStr">
        <is>
          <t>Judnelson Joseph</t>
        </is>
      </c>
    </row>
    <row r="463">
      <c r="A463" t="inlineStr">
        <is>
          <t>461</t>
        </is>
      </c>
      <c r="B463" t="inlineStr">
        <is>
          <t>bb0745e1-a41b-4331-a867-960e7887622e</t>
        </is>
      </c>
      <c r="C463" t="inlineStr">
        <is>
          <t>2025-02-05</t>
        </is>
      </c>
      <c r="D463" t="inlineStr">
        <is>
          <t>4</t>
        </is>
      </c>
      <c r="E463" t="inlineStr">
        <is>
          <t>Visite sur demande coordonnatrice</t>
        </is>
      </c>
      <c r="F463" t="inlineStr">
        <is>
          <t>1</t>
        </is>
      </c>
      <c r="G463" t="inlineStr">
        <is>
          <t>Pour planifier la visite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---</t>
        </is>
      </c>
      <c r="L463" t="inlineStr">
        <is>
          <t>---</t>
        </is>
      </c>
      <c r="M463" t="inlineStr">
        <is>
          <t>---</t>
        </is>
      </c>
      <c r="N463" t="inlineStr">
        <is>
          <t>---</t>
        </is>
      </c>
      <c r="O463" t="inlineStr">
        <is>
          <t>---</t>
        </is>
      </c>
      <c r="P463" t="inlineStr">
        <is>
          <t>---</t>
        </is>
      </c>
      <c r="Q463" t="inlineStr">
        <is>
          <t>---</t>
        </is>
      </c>
      <c r="R463" t="inlineStr"/>
      <c r="S463" t="inlineStr"/>
      <c r="T463" t="inlineStr"/>
      <c r="U463">
        <f>HYPERLINK("https://www.commcarehq.org/a/caris-test/api/form_attachment/v1/bb0745e1-a41b-4331-a867-960e7887622e/1738777885866.jpg")</f>
        <v/>
      </c>
      <c r="V463" t="inlineStr"/>
      <c r="W463" t="inlineStr">
        <is>
          <t>18.5595876 -72.2724496 42.0 5.4</t>
        </is>
      </c>
      <c r="X463" t="inlineStr">
        <is>
          <t>PAP/NPFS/ST02559</t>
        </is>
      </c>
      <c r="Y463" t="inlineStr">
        <is>
          <t>PAP/NPFS/ST02559</t>
        </is>
      </c>
      <c r="Z463" t="inlineStr">
        <is>
          <t>2025-02-05 17:52:12</t>
        </is>
      </c>
      <c r="AA463" t="inlineStr">
        <is>
          <t>2025-02-05 17:50:29</t>
        </is>
      </c>
      <c r="AB463" t="inlineStr">
        <is>
          <t>2christelle</t>
        </is>
      </c>
      <c r="AC463" t="inlineStr">
        <is>
          <t>2025-02-05 17:53:13</t>
        </is>
      </c>
      <c r="AD463" s="1" t="inlineStr">
        <is>
          <t>https://www.commcarehq.org/a/caris-test/reports/form_data/bb0745e1-a41b-4331-a867-960e7887622e/</t>
        </is>
      </c>
      <c r="AE463" t="inlineStr">
        <is>
          <t>---</t>
        </is>
      </c>
      <c r="AF463" t="inlineStr">
        <is>
          <t>3c5a623af057e23a32ae4000_25041</t>
        </is>
      </c>
      <c r="AG463" t="inlineStr">
        <is>
          <t>---</t>
        </is>
      </c>
      <c r="AH463" t="inlineStr">
        <is>
          <t>2025-02-05 17:52:12</t>
        </is>
      </c>
      <c r="AI463" t="inlineStr">
        <is>
          <t>246df32431d94e4a97fb5b1b8bef6b0e</t>
        </is>
      </c>
      <c r="AJ463" t="inlineStr">
        <is>
          <t>2025-02-05</t>
        </is>
      </c>
      <c r="AK463" t="inlineStr">
        <is>
          <t>4</t>
        </is>
      </c>
      <c r="AL463" t="inlineStr">
        <is>
          <t>Visite sur demande coordonnatrice</t>
        </is>
      </c>
      <c r="AM463" t="inlineStr">
        <is>
          <t>1</t>
        </is>
      </c>
      <c r="AN463" t="inlineStr">
        <is>
          <t>Pour planifier la visite</t>
        </is>
      </c>
      <c r="AO463" t="inlineStr">
        <is>
          <t>1</t>
        </is>
      </c>
      <c r="AP463" t="inlineStr">
        <is>
          <t>1</t>
        </is>
      </c>
      <c r="AQ463" t="inlineStr"/>
      <c r="AR463" t="inlineStr"/>
      <c r="AS463" t="inlineStr"/>
      <c r="AT463" t="inlineStr">
        <is>
          <t>18.5595876 -72.2724496 42.0 5.4</t>
        </is>
      </c>
      <c r="AU463" t="inlineStr">
        <is>
          <t>---</t>
        </is>
      </c>
      <c r="AV463" t="inlineStr">
        <is>
          <t>---</t>
        </is>
      </c>
      <c r="AW463" t="inlineStr">
        <is>
          <t>---</t>
        </is>
      </c>
      <c r="AX463" t="inlineStr">
        <is>
          <t>---</t>
        </is>
      </c>
      <c r="AY463" t="inlineStr">
        <is>
          <t>---</t>
        </is>
      </c>
      <c r="AZ463" t="inlineStr">
        <is>
          <t>---</t>
        </is>
      </c>
      <c r="BA463" t="inlineStr">
        <is>
          <t>246df32431d94e4a97fb5b1b8bef6b0e</t>
        </is>
      </c>
      <c r="BB463" t="inlineStr">
        <is>
          <t>http://openrosa.org/formdesigner/0B48E039-1E80-49A7-AC24-732B6E788E39</t>
        </is>
      </c>
      <c r="BC463" t="inlineStr">
        <is>
          <t>Ration et autres visites</t>
        </is>
      </c>
      <c r="BD463" t="inlineStr">
        <is>
          <t>CommCare Android, version "2.56"(468027). App v15929. CommCare Version 2.56.0. Build 468027, built on: 2025-01-18</t>
        </is>
      </c>
      <c r="BE463" t="inlineStr">
        <is>
          <t>commcare_95f1782f-8426-4434-b328-8386bbd0e352</t>
        </is>
      </c>
      <c r="BF463" t="inlineStr">
        <is>
          <t>18.5595663 -72.2725269 49.0 8.8</t>
        </is>
      </c>
      <c r="BG463" t="inlineStr">
        <is>
          <t>f13d8149fc6d39ebe86af18272310ff9</t>
        </is>
      </c>
      <c r="BH463" t="inlineStr">
        <is>
          <t>30258f4a77704b55a9a2714350441cbb</t>
        </is>
      </c>
      <c r="BI463" t="inlineStr">
        <is>
          <t>15246</t>
        </is>
      </c>
      <c r="BJ463" t="inlineStr">
        <is>
          <t>XFormInstance</t>
        </is>
      </c>
      <c r="BK463" t="inlineStr">
        <is>
          <t>0d8c5530e3e811ef8926f9cccb2417e2</t>
        </is>
      </c>
      <c r="BL463" t="b">
        <v>0</v>
      </c>
      <c r="BM463" t="inlineStr">
        <is>
          <t>---</t>
        </is>
      </c>
      <c r="BN463" t="inlineStr">
        <is>
          <t>200.113.251.253</t>
        </is>
      </c>
      <c r="BO463" t="inlineStr">
        <is>
          <t>Dany Destine</t>
        </is>
      </c>
    </row>
    <row r="464">
      <c r="A464" t="inlineStr">
        <is>
          <t>462</t>
        </is>
      </c>
      <c r="B464" t="inlineStr">
        <is>
          <t>fd4e1ad0-b87f-4582-920d-79467bbc686c</t>
        </is>
      </c>
      <c r="C464" t="inlineStr">
        <is>
          <t>2025-02-05</t>
        </is>
      </c>
      <c r="D464" t="inlineStr">
        <is>
          <t>4</t>
        </is>
      </c>
      <c r="E464" t="inlineStr">
        <is>
          <t>demotivation club</t>
        </is>
      </c>
      <c r="F464" t="inlineStr">
        <is>
          <t>1</t>
        </is>
      </c>
      <c r="G464" t="inlineStr">
        <is>
          <t>,</t>
        </is>
      </c>
      <c r="H464" t="inlineStr">
        <is>
          <t>1</t>
        </is>
      </c>
      <c r="I464" t="inlineStr">
        <is>
          <t>0</t>
        </is>
      </c>
      <c r="J464" t="inlineStr">
        <is>
          <t>---</t>
        </is>
      </c>
      <c r="K464" t="inlineStr">
        <is>
          <t>---</t>
        </is>
      </c>
      <c r="L464" t="inlineStr">
        <is>
          <t>---</t>
        </is>
      </c>
      <c r="M464" t="inlineStr">
        <is>
          <t>---</t>
        </is>
      </c>
      <c r="N464" t="inlineStr">
        <is>
          <t>---</t>
        </is>
      </c>
      <c r="O464" t="inlineStr">
        <is>
          <t>---</t>
        </is>
      </c>
      <c r="P464" t="inlineStr">
        <is>
          <t>---</t>
        </is>
      </c>
      <c r="Q464" t="inlineStr">
        <is>
          <t>---</t>
        </is>
      </c>
      <c r="R464" t="inlineStr">
        <is>
          <t>---</t>
        </is>
      </c>
      <c r="S464" t="inlineStr">
        <is>
          <t>---</t>
        </is>
      </c>
      <c r="T464" t="inlineStr">
        <is>
          <t>---</t>
        </is>
      </c>
      <c r="U464" t="inlineStr">
        <is>
          <t>---</t>
        </is>
      </c>
      <c r="V464" t="inlineStr">
        <is>
          <t>---</t>
        </is>
      </c>
      <c r="W464" t="inlineStr">
        <is>
          <t>19.5574103 -71.7351519 8.0 9.5</t>
        </is>
      </c>
      <c r="X464" t="inlineStr">
        <is>
          <t>CAP/CMSO/ST03110</t>
        </is>
      </c>
      <c r="Y464" t="inlineStr">
        <is>
          <t>CAP/CMSO/ST03110</t>
        </is>
      </c>
      <c r="Z464" t="inlineStr">
        <is>
          <t>2025-02-05 17:21:16</t>
        </is>
      </c>
      <c r="AA464" t="inlineStr">
        <is>
          <t>2025-02-05 17:20:24</t>
        </is>
      </c>
      <c r="AB464" t="inlineStr">
        <is>
          <t>1rose</t>
        </is>
      </c>
      <c r="AC464" t="inlineStr">
        <is>
          <t>2025-02-05 18:18:36</t>
        </is>
      </c>
      <c r="AD464" s="1" t="inlineStr">
        <is>
          <t>https://www.commcarehq.org/a/caris-test/reports/form_data/fd4e1ad0-b87f-4582-920d-79467bbc686c/</t>
        </is>
      </c>
      <c r="AE464" t="inlineStr">
        <is>
          <t>---</t>
        </is>
      </c>
      <c r="AF464" t="inlineStr">
        <is>
          <t>3c5a623af057e23a32ae4000_188246</t>
        </is>
      </c>
      <c r="AG464" t="inlineStr">
        <is>
          <t>---</t>
        </is>
      </c>
      <c r="AH464" t="inlineStr">
        <is>
          <t>2025-02-05 17:21:16</t>
        </is>
      </c>
      <c r="AI464" t="inlineStr">
        <is>
          <t>2dea52d1789dbc2c3c784b18002f6f8d</t>
        </is>
      </c>
      <c r="AJ464" t="inlineStr">
        <is>
          <t>2025-02-05</t>
        </is>
      </c>
      <c r="AK464" t="inlineStr">
        <is>
          <t>4</t>
        </is>
      </c>
      <c r="AL464" t="inlineStr">
        <is>
          <t>demotivation club</t>
        </is>
      </c>
      <c r="AM464" t="inlineStr">
        <is>
          <t>1</t>
        </is>
      </c>
      <c r="AN464" t="inlineStr">
        <is>
          <t>,</t>
        </is>
      </c>
      <c r="AO464" t="inlineStr">
        <is>
          <t>1</t>
        </is>
      </c>
      <c r="AP464" t="inlineStr">
        <is>
          <t>0</t>
        </is>
      </c>
      <c r="AQ464" t="inlineStr">
        <is>
          <t>---</t>
        </is>
      </c>
      <c r="AR464" t="inlineStr">
        <is>
          <t>---</t>
        </is>
      </c>
      <c r="AS464" t="inlineStr">
        <is>
          <t>---</t>
        </is>
      </c>
      <c r="AT464" t="inlineStr">
        <is>
          <t>19.5574103 -71.7351519 8.0 9.5</t>
        </is>
      </c>
      <c r="AU464" t="inlineStr">
        <is>
          <t>---</t>
        </is>
      </c>
      <c r="AV464" t="inlineStr">
        <is>
          <t>---</t>
        </is>
      </c>
      <c r="AW464" t="inlineStr">
        <is>
          <t>---</t>
        </is>
      </c>
      <c r="AX464" t="inlineStr">
        <is>
          <t>---</t>
        </is>
      </c>
      <c r="AY464" t="inlineStr">
        <is>
          <t>---</t>
        </is>
      </c>
      <c r="AZ464" t="inlineStr">
        <is>
          <t>---</t>
        </is>
      </c>
      <c r="BA464" t="inlineStr">
        <is>
          <t>2dea52d1789dbc2c3c784b18002f6f8d</t>
        </is>
      </c>
      <c r="BB464" t="inlineStr">
        <is>
          <t>http://openrosa.org/formdesigner/0B48E039-1E80-49A7-AC24-732B6E788E39</t>
        </is>
      </c>
      <c r="BC464" t="inlineStr">
        <is>
          <t>Ration et autres visites</t>
        </is>
      </c>
      <c r="BD464" t="inlineStr">
        <is>
          <t>CommCare Android, version "2.54.1"(467561). App v15929. CommCare Version 2.54.1. Build 467561, built on: 2024-10-25</t>
        </is>
      </c>
      <c r="BE464" t="inlineStr">
        <is>
          <t>commcare_6f11ce87-99a9-46e8-b6bd-276036be1616</t>
        </is>
      </c>
      <c r="BF464" t="inlineStr">
        <is>
          <t>19.5574228 -71.7352054 -9.0 10.0</t>
        </is>
      </c>
      <c r="BG464" t="inlineStr">
        <is>
          <t>f13d8149fc6d39ebe86af18272310ff9</t>
        </is>
      </c>
      <c r="BH464" t="inlineStr">
        <is>
          <t>30258f4a77704b55a9a2714350441cbb</t>
        </is>
      </c>
      <c r="BI464" t="inlineStr">
        <is>
          <t>15246</t>
        </is>
      </c>
      <c r="BJ464" t="inlineStr">
        <is>
          <t>XFormInstance</t>
        </is>
      </c>
      <c r="BK464" t="inlineStr">
        <is>
          <t>9774b40ce22d11ef9da6f399dbb46855</t>
        </is>
      </c>
      <c r="BL464" t="b">
        <v>0</v>
      </c>
      <c r="BM464" t="inlineStr">
        <is>
          <t>---</t>
        </is>
      </c>
      <c r="BN464" t="inlineStr">
        <is>
          <t>200.113.238.1</t>
        </is>
      </c>
      <c r="BO464" t="inlineStr">
        <is>
          <t>Love Malaica Dot</t>
        </is>
      </c>
    </row>
    <row r="465">
      <c r="A465" t="inlineStr">
        <is>
          <t>463</t>
        </is>
      </c>
      <c r="B465" t="inlineStr">
        <is>
          <t>d1f54d06-9417-4d85-aa87-834644a25617</t>
        </is>
      </c>
      <c r="C465" t="inlineStr">
        <is>
          <t>2025-02-05</t>
        </is>
      </c>
      <c r="D465" t="inlineStr">
        <is>
          <t>4</t>
        </is>
      </c>
      <c r="E465" t="inlineStr">
        <is>
          <t>demotivation club</t>
        </is>
      </c>
      <c r="F465" t="inlineStr">
        <is>
          <t>0</t>
        </is>
      </c>
      <c r="G465" t="inlineStr">
        <is>
          <t>,</t>
        </is>
      </c>
      <c r="H465" t="inlineStr">
        <is>
          <t>1</t>
        </is>
      </c>
      <c r="I465" t="inlineStr">
        <is>
          <t>0</t>
        </is>
      </c>
      <c r="J465" t="inlineStr">
        <is>
          <t>---</t>
        </is>
      </c>
      <c r="K465" t="inlineStr">
        <is>
          <t>---</t>
        </is>
      </c>
      <c r="L465" t="inlineStr">
        <is>
          <t>---</t>
        </is>
      </c>
      <c r="M465" t="inlineStr">
        <is>
          <t>---</t>
        </is>
      </c>
      <c r="N465" t="inlineStr">
        <is>
          <t>---</t>
        </is>
      </c>
      <c r="O465" t="inlineStr">
        <is>
          <t>---</t>
        </is>
      </c>
      <c r="P465" t="inlineStr">
        <is>
          <t>---</t>
        </is>
      </c>
      <c r="Q465" t="inlineStr">
        <is>
          <t>---</t>
        </is>
      </c>
      <c r="R465" t="inlineStr">
        <is>
          <t>---</t>
        </is>
      </c>
      <c r="S465" t="inlineStr">
        <is>
          <t>---</t>
        </is>
      </c>
      <c r="T465" t="inlineStr">
        <is>
          <t>---</t>
        </is>
      </c>
      <c r="U465" t="inlineStr">
        <is>
          <t>---</t>
        </is>
      </c>
      <c r="V465" t="inlineStr">
        <is>
          <t>---</t>
        </is>
      </c>
      <c r="W465" t="inlineStr">
        <is>
          <t>19.5571807 -71.7342649 -23.0 9.5</t>
        </is>
      </c>
      <c r="X465" t="inlineStr">
        <is>
          <t>CAP/CMSO/ST02064</t>
        </is>
      </c>
      <c r="Y465" t="inlineStr">
        <is>
          <t>CAP/CMSO/ST02064</t>
        </is>
      </c>
      <c r="Z465" t="inlineStr">
        <is>
          <t>2025-02-05 17:26:13</t>
        </is>
      </c>
      <c r="AA465" t="inlineStr">
        <is>
          <t>2025-02-05 17:25:45</t>
        </is>
      </c>
      <c r="AB465" t="inlineStr">
        <is>
          <t>1rose</t>
        </is>
      </c>
      <c r="AC465" t="inlineStr">
        <is>
          <t>2025-02-05 18:18:37</t>
        </is>
      </c>
      <c r="AD465" s="1" t="inlineStr">
        <is>
          <t>https://www.commcarehq.org/a/caris-test/reports/form_data/d1f54d06-9417-4d85-aa87-834644a25617/</t>
        </is>
      </c>
      <c r="AE465" t="inlineStr">
        <is>
          <t>---</t>
        </is>
      </c>
      <c r="AF465" t="inlineStr">
        <is>
          <t>3c5a623af057e23a32ae4000_30517</t>
        </is>
      </c>
      <c r="AG465" t="inlineStr">
        <is>
          <t>---</t>
        </is>
      </c>
      <c r="AH465" t="inlineStr">
        <is>
          <t>2025-02-05 17:26:13</t>
        </is>
      </c>
      <c r="AI465" t="inlineStr">
        <is>
          <t>2dea52d1789dbc2c3c784b18002f6f8d</t>
        </is>
      </c>
      <c r="AJ465" t="inlineStr">
        <is>
          <t>2025-02-05</t>
        </is>
      </c>
      <c r="AK465" t="inlineStr">
        <is>
          <t>4</t>
        </is>
      </c>
      <c r="AL465" t="inlineStr">
        <is>
          <t>demotivation club</t>
        </is>
      </c>
      <c r="AM465" t="inlineStr">
        <is>
          <t>0</t>
        </is>
      </c>
      <c r="AN465" t="inlineStr">
        <is>
          <t>,</t>
        </is>
      </c>
      <c r="AO465" t="inlineStr">
        <is>
          <t>1</t>
        </is>
      </c>
      <c r="AP465" t="inlineStr">
        <is>
          <t>0</t>
        </is>
      </c>
      <c r="AQ465" t="inlineStr">
        <is>
          <t>---</t>
        </is>
      </c>
      <c r="AR465" t="inlineStr">
        <is>
          <t>---</t>
        </is>
      </c>
      <c r="AS465" t="inlineStr">
        <is>
          <t>---</t>
        </is>
      </c>
      <c r="AT465" t="inlineStr">
        <is>
          <t>19.5571807 -71.7342649 -23.0 9.5</t>
        </is>
      </c>
      <c r="AU465" t="inlineStr">
        <is>
          <t>---</t>
        </is>
      </c>
      <c r="AV465" t="inlineStr">
        <is>
          <t>---</t>
        </is>
      </c>
      <c r="AW465" t="inlineStr">
        <is>
          <t>---</t>
        </is>
      </c>
      <c r="AX465" t="inlineStr">
        <is>
          <t>---</t>
        </is>
      </c>
      <c r="AY465" t="inlineStr">
        <is>
          <t>---</t>
        </is>
      </c>
      <c r="AZ465" t="inlineStr">
        <is>
          <t>---</t>
        </is>
      </c>
      <c r="BA465" t="inlineStr">
        <is>
          <t>2dea52d1789dbc2c3c784b18002f6f8d</t>
        </is>
      </c>
      <c r="BB465" t="inlineStr">
        <is>
          <t>http://openrosa.org/formdesigner/0B48E039-1E80-49A7-AC24-732B6E788E39</t>
        </is>
      </c>
      <c r="BC465" t="inlineStr">
        <is>
          <t>Ration et autres visites</t>
        </is>
      </c>
      <c r="BD465" t="inlineStr">
        <is>
          <t>CommCare Android, version "2.54.1"(467561). App v15929. CommCare Version 2.54.1. Build 467561, built on: 2024-10-25</t>
        </is>
      </c>
      <c r="BE465" t="inlineStr">
        <is>
          <t>commcare_6f11ce87-99a9-46e8-b6bd-276036be1616</t>
        </is>
      </c>
      <c r="BF465" t="inlineStr">
        <is>
          <t>19.5571853 -71.7343237 -7.0 10.0</t>
        </is>
      </c>
      <c r="BG465" t="inlineStr">
        <is>
          <t>f13d8149fc6d39ebe86af18272310ff9</t>
        </is>
      </c>
      <c r="BH465" t="inlineStr">
        <is>
          <t>30258f4a77704b55a9a2714350441cbb</t>
        </is>
      </c>
      <c r="BI465" t="inlineStr">
        <is>
          <t>15246</t>
        </is>
      </c>
      <c r="BJ465" t="inlineStr">
        <is>
          <t>XFormInstance</t>
        </is>
      </c>
      <c r="BK465" t="inlineStr">
        <is>
          <t>9774b40ce22d11ef9da6f399dbb46855</t>
        </is>
      </c>
      <c r="BL465" t="b">
        <v>0</v>
      </c>
      <c r="BM465" t="inlineStr">
        <is>
          <t>---</t>
        </is>
      </c>
      <c r="BN465" t="inlineStr">
        <is>
          <t>200.113.238.1</t>
        </is>
      </c>
      <c r="BO465" t="inlineStr">
        <is>
          <t>Keïsha Jean Baptiste</t>
        </is>
      </c>
    </row>
    <row r="466">
      <c r="A466" t="inlineStr">
        <is>
          <t>464</t>
        </is>
      </c>
      <c r="B466" t="inlineStr">
        <is>
          <t>572f3ee2-bf27-4949-a71e-b4d25f9b56db</t>
        </is>
      </c>
      <c r="C466" t="inlineStr">
        <is>
          <t>2025-02-05</t>
        </is>
      </c>
      <c r="D466" t="inlineStr">
        <is>
          <t>4</t>
        </is>
      </c>
      <c r="E466" t="inlineStr">
        <is>
          <t>Visite sur demande coordonnatrice pour vérifier les médicaments.</t>
        </is>
      </c>
      <c r="F466" t="inlineStr">
        <is>
          <t>1</t>
        </is>
      </c>
      <c r="G466" t="inlineStr">
        <is>
          <t>Pour planifier la visite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---</t>
        </is>
      </c>
      <c r="L466" t="inlineStr">
        <is>
          <t>---</t>
        </is>
      </c>
      <c r="M466" t="inlineStr">
        <is>
          <t>---</t>
        </is>
      </c>
      <c r="N466" t="inlineStr">
        <is>
          <t>---</t>
        </is>
      </c>
      <c r="O466" t="inlineStr">
        <is>
          <t>---</t>
        </is>
      </c>
      <c r="P466" t="inlineStr">
        <is>
          <t>---</t>
        </is>
      </c>
      <c r="Q466" t="inlineStr">
        <is>
          <t>---</t>
        </is>
      </c>
      <c r="R466" t="inlineStr"/>
      <c r="S466" t="inlineStr"/>
      <c r="T466" t="inlineStr"/>
      <c r="U466">
        <f>HYPERLINK("https://www.commcarehq.org/a/caris-test/api/form_attachment/v1/572f3ee2-bf27-4949-a71e-b4d25f9b56db/1738780796078.jpg")</f>
        <v/>
      </c>
      <c r="V466" t="inlineStr"/>
      <c r="W466" t="inlineStr">
        <is>
          <t>18.5577206 -72.2662272 64.0 5.83</t>
        </is>
      </c>
      <c r="X466" t="inlineStr">
        <is>
          <t>PAP/NPFS/ST02580</t>
        </is>
      </c>
      <c r="Y466" t="inlineStr">
        <is>
          <t>PAP/NPFS/ST02580</t>
        </is>
      </c>
      <c r="Z466" t="inlineStr">
        <is>
          <t>2025-02-05 18:41:48</t>
        </is>
      </c>
      <c r="AA466" t="inlineStr">
        <is>
          <t>2025-02-05 18:38:40</t>
        </is>
      </c>
      <c r="AB466" t="inlineStr">
        <is>
          <t>2christelle</t>
        </is>
      </c>
      <c r="AC466" t="inlineStr">
        <is>
          <t>2025-02-05 18:42:48</t>
        </is>
      </c>
      <c r="AD466" s="1" t="inlineStr">
        <is>
          <t>https://www.commcarehq.org/a/caris-test/reports/form_data/572f3ee2-bf27-4949-a71e-b4d25f9b56db/</t>
        </is>
      </c>
      <c r="AE466" t="inlineStr">
        <is>
          <t>---</t>
        </is>
      </c>
      <c r="AF466" t="inlineStr">
        <is>
          <t>3c5a623af057e23a32ae4000_25070</t>
        </is>
      </c>
      <c r="AG466" t="inlineStr">
        <is>
          <t>---</t>
        </is>
      </c>
      <c r="AH466" t="inlineStr">
        <is>
          <t>2025-02-05 18:41:48</t>
        </is>
      </c>
      <c r="AI466" t="inlineStr">
        <is>
          <t>246df32431d94e4a97fb5b1b8bef6b0e</t>
        </is>
      </c>
      <c r="AJ466" t="inlineStr">
        <is>
          <t>2025-02-05</t>
        </is>
      </c>
      <c r="AK466" t="inlineStr">
        <is>
          <t>4</t>
        </is>
      </c>
      <c r="AL466" t="inlineStr">
        <is>
          <t>Visite sur demande coordonnatrice pour vérifier les médicaments.</t>
        </is>
      </c>
      <c r="AM466" t="inlineStr">
        <is>
          <t>1</t>
        </is>
      </c>
      <c r="AN466" t="inlineStr">
        <is>
          <t>Pour planifier la visite</t>
        </is>
      </c>
      <c r="AO466" t="inlineStr">
        <is>
          <t>1</t>
        </is>
      </c>
      <c r="AP466" t="inlineStr">
        <is>
          <t>1</t>
        </is>
      </c>
      <c r="AQ466" t="inlineStr"/>
      <c r="AR466" t="inlineStr"/>
      <c r="AS466" t="inlineStr"/>
      <c r="AT466" t="inlineStr">
        <is>
          <t>18.5577206 -72.2662272 64.0 5.83</t>
        </is>
      </c>
      <c r="AU466" t="inlineStr">
        <is>
          <t>---</t>
        </is>
      </c>
      <c r="AV466" t="inlineStr">
        <is>
          <t>---</t>
        </is>
      </c>
      <c r="AW466" t="inlineStr">
        <is>
          <t>---</t>
        </is>
      </c>
      <c r="AX466" t="inlineStr">
        <is>
          <t>---</t>
        </is>
      </c>
      <c r="AY466" t="inlineStr">
        <is>
          <t>---</t>
        </is>
      </c>
      <c r="AZ466" t="inlineStr">
        <is>
          <t>---</t>
        </is>
      </c>
      <c r="BA466" t="inlineStr">
        <is>
          <t>246df32431d94e4a97fb5b1b8bef6b0e</t>
        </is>
      </c>
      <c r="BB466" t="inlineStr">
        <is>
          <t>http://openrosa.org/formdesigner/0B48E039-1E80-49A7-AC24-732B6E788E39</t>
        </is>
      </c>
      <c r="BC466" t="inlineStr">
        <is>
          <t>Ration et autres visites</t>
        </is>
      </c>
      <c r="BD466" t="inlineStr">
        <is>
          <t>CommCare Android, version "2.56"(468027). App v15929. CommCare Version 2.56.0. Build 468027, built on: 2025-01-18</t>
        </is>
      </c>
      <c r="BE466" t="inlineStr">
        <is>
          <t>commcare_95f1782f-8426-4434-b328-8386bbd0e352</t>
        </is>
      </c>
      <c r="BF466" t="inlineStr">
        <is>
          <t>18.5576468 -72.2663231 52.0 9.69</t>
        </is>
      </c>
      <c r="BG466" t="inlineStr">
        <is>
          <t>f13d8149fc6d39ebe86af18272310ff9</t>
        </is>
      </c>
      <c r="BH466" t="inlineStr">
        <is>
          <t>30258f4a77704b55a9a2714350441cbb</t>
        </is>
      </c>
      <c r="BI466" t="inlineStr">
        <is>
          <t>15246</t>
        </is>
      </c>
      <c r="BJ466" t="inlineStr">
        <is>
          <t>XFormInstance</t>
        </is>
      </c>
      <c r="BK466" t="inlineStr">
        <is>
          <t>0d8c5530e3e811ef8926f9cccb2417e2</t>
        </is>
      </c>
      <c r="BL466" t="b">
        <v>0</v>
      </c>
      <c r="BM466" t="inlineStr">
        <is>
          <t>---</t>
        </is>
      </c>
      <c r="BN466" t="inlineStr">
        <is>
          <t>200.113.251.253</t>
        </is>
      </c>
      <c r="BO466" t="inlineStr">
        <is>
          <t>Dieunie Chery</t>
        </is>
      </c>
    </row>
    <row r="467">
      <c r="A467" t="inlineStr">
        <is>
          <t>465</t>
        </is>
      </c>
      <c r="B467" t="inlineStr">
        <is>
          <t>e8557a1f-dff8-400f-b289-65cd3019c901</t>
        </is>
      </c>
      <c r="C467" t="inlineStr">
        <is>
          <t>2025-02-05</t>
        </is>
      </c>
      <c r="D467" t="inlineStr">
        <is>
          <t>3 4</t>
        </is>
      </c>
      <c r="E467" t="inlineStr">
        <is>
          <t>suivie md</t>
        </is>
      </c>
      <c r="F467" t="inlineStr">
        <is>
          <t>0</t>
        </is>
      </c>
      <c r="G467" t="inlineStr">
        <is>
          <t>---</t>
        </is>
      </c>
      <c r="H467" t="inlineStr">
        <is>
          <t>1</t>
        </is>
      </c>
      <c r="I467" t="inlineStr">
        <is>
          <t>1</t>
        </is>
      </c>
      <c r="J467" t="inlineStr"/>
      <c r="K467" t="inlineStr">
        <is>
          <t>---</t>
        </is>
      </c>
      <c r="L467" t="inlineStr">
        <is>
          <t>---</t>
        </is>
      </c>
      <c r="M467" t="inlineStr">
        <is>
          <t>---</t>
        </is>
      </c>
      <c r="N467" t="inlineStr">
        <is>
          <t>---</t>
        </is>
      </c>
      <c r="O467" t="inlineStr">
        <is>
          <t>---</t>
        </is>
      </c>
      <c r="P467" t="inlineStr">
        <is>
          <t>---</t>
        </is>
      </c>
      <c r="Q467" t="inlineStr">
        <is>
          <t>---</t>
        </is>
      </c>
      <c r="R467" t="inlineStr"/>
      <c r="S467" t="inlineStr"/>
      <c r="T467" t="inlineStr"/>
      <c r="U467" t="inlineStr"/>
      <c r="V467" t="inlineStr"/>
      <c r="W467" t="inlineStr"/>
      <c r="X467" t="inlineStr">
        <is>
          <t>MOR/CMSM/ST00465</t>
        </is>
      </c>
      <c r="Y467" t="inlineStr">
        <is>
          <t>MOR/CMSM/ST00465</t>
        </is>
      </c>
      <c r="Z467" t="inlineStr">
        <is>
          <t>2025-02-05 16:26:19</t>
        </is>
      </c>
      <c r="AA467" t="inlineStr">
        <is>
          <t>2025-02-05 16:25:36</t>
        </is>
      </c>
      <c r="AB467" t="inlineStr">
        <is>
          <t>1evana</t>
        </is>
      </c>
      <c r="AC467" t="inlineStr">
        <is>
          <t>2025-02-05 18:49:40</t>
        </is>
      </c>
      <c r="AD467" s="1" t="inlineStr">
        <is>
          <t>https://www.commcarehq.org/a/caris-test/reports/form_data/e8557a1f-dff8-400f-b289-65cd3019c901/</t>
        </is>
      </c>
      <c r="AE467" t="inlineStr">
        <is>
          <t>---</t>
        </is>
      </c>
      <c r="AF467" t="inlineStr">
        <is>
          <t>3c5a623af057e23a32ae4000_50586</t>
        </is>
      </c>
      <c r="AG467" t="inlineStr">
        <is>
          <t>OK</t>
        </is>
      </c>
      <c r="AH467" t="inlineStr">
        <is>
          <t>2025-02-05 16:26:19</t>
        </is>
      </c>
      <c r="AI467" t="inlineStr">
        <is>
          <t>675a66fd8f8f48fd178738cd11c8c9b2</t>
        </is>
      </c>
      <c r="AJ467" t="inlineStr">
        <is>
          <t>2025-02-05</t>
        </is>
      </c>
      <c r="AK467" t="inlineStr">
        <is>
          <t>3 4</t>
        </is>
      </c>
      <c r="AL467" t="inlineStr">
        <is>
          <t>suivie md</t>
        </is>
      </c>
      <c r="AM467" t="inlineStr">
        <is>
          <t>0</t>
        </is>
      </c>
      <c r="AN467" t="inlineStr">
        <is>
          <t>---</t>
        </is>
      </c>
      <c r="AO467" t="inlineStr">
        <is>
          <t>1</t>
        </is>
      </c>
      <c r="AP467" t="inlineStr">
        <is>
          <t>1</t>
        </is>
      </c>
      <c r="AQ467" t="inlineStr"/>
      <c r="AR467" t="inlineStr"/>
      <c r="AS467" t="inlineStr"/>
      <c r="AT467" t="inlineStr"/>
      <c r="AU467" t="inlineStr">
        <is>
          <t>---</t>
        </is>
      </c>
      <c r="AV467" t="inlineStr">
        <is>
          <t>---</t>
        </is>
      </c>
      <c r="AW467" t="inlineStr">
        <is>
          <t>---</t>
        </is>
      </c>
      <c r="AX467" t="inlineStr">
        <is>
          <t>---</t>
        </is>
      </c>
      <c r="AY467" t="inlineStr">
        <is>
          <t>---</t>
        </is>
      </c>
      <c r="AZ467" t="inlineStr">
        <is>
          <t>---</t>
        </is>
      </c>
      <c r="BA467" t="inlineStr">
        <is>
          <t>675a66fd8f8f48fd178738cd11c8c9b2</t>
        </is>
      </c>
      <c r="BB467" t="inlineStr">
        <is>
          <t>http://openrosa.org/formdesigner/0B48E039-1E80-49A7-AC24-732B6E788E39</t>
        </is>
      </c>
      <c r="BC467" t="inlineStr">
        <is>
          <t>Ration et autres visites</t>
        </is>
      </c>
      <c r="BD467" t="inlineStr">
        <is>
          <t>CommCare Android, version "2.54.1"(467561). App v15929. CommCare Version 2.54.1. Build 467561, built on: 2024-10-25</t>
        </is>
      </c>
      <c r="BE467" t="inlineStr">
        <is>
          <t>commcare_e1fe266d-14e3-4298-9699-21b818975650</t>
        </is>
      </c>
      <c r="BF467" t="inlineStr">
        <is>
          <t>19.3779717 -71.833436 604.49 9.11</t>
        </is>
      </c>
      <c r="BG467" t="inlineStr">
        <is>
          <t>f13d8149fc6d39ebe86af18272310ff9</t>
        </is>
      </c>
      <c r="BH467" t="inlineStr">
        <is>
          <t>30258f4a77704b55a9a2714350441cbb</t>
        </is>
      </c>
      <c r="BI467" t="inlineStr">
        <is>
          <t>15246</t>
        </is>
      </c>
      <c r="BJ467" t="inlineStr">
        <is>
          <t>XFormInstance</t>
        </is>
      </c>
      <c r="BK467" t="inlineStr">
        <is>
          <t>d591bf72e30f11ef891ff9cccb2417e2</t>
        </is>
      </c>
      <c r="BL467" t="b">
        <v>0</v>
      </c>
      <c r="BM467" t="inlineStr">
        <is>
          <t>---</t>
        </is>
      </c>
      <c r="BN467" t="inlineStr">
        <is>
          <t>200.113.238.243</t>
        </is>
      </c>
      <c r="BO467" t="inlineStr">
        <is>
          <t>Dieudeline Theophile</t>
        </is>
      </c>
    </row>
    <row r="468">
      <c r="A468" t="inlineStr">
        <is>
          <t>466</t>
        </is>
      </c>
      <c r="B468" t="inlineStr">
        <is>
          <t>ffd24d80-b6ca-4599-836f-1309ad476602</t>
        </is>
      </c>
      <c r="C468" t="inlineStr">
        <is>
          <t>2025-02-05</t>
        </is>
      </c>
      <c r="D468" t="inlineStr">
        <is>
          <t>3 4</t>
        </is>
      </c>
      <c r="E468" t="inlineStr">
        <is>
          <t>Suivie md</t>
        </is>
      </c>
      <c r="F468" t="inlineStr">
        <is>
          <t>0</t>
        </is>
      </c>
      <c r="G468" t="inlineStr">
        <is>
          <t>---</t>
        </is>
      </c>
      <c r="H468" t="inlineStr">
        <is>
          <t>1</t>
        </is>
      </c>
      <c r="I468" t="inlineStr">
        <is>
          <t>1</t>
        </is>
      </c>
      <c r="J468" t="inlineStr"/>
      <c r="K468" t="inlineStr">
        <is>
          <t>---</t>
        </is>
      </c>
      <c r="L468" t="inlineStr">
        <is>
          <t>---</t>
        </is>
      </c>
      <c r="M468" t="inlineStr">
        <is>
          <t>---</t>
        </is>
      </c>
      <c r="N468" t="inlineStr">
        <is>
          <t>---</t>
        </is>
      </c>
      <c r="O468" t="inlineStr">
        <is>
          <t>---</t>
        </is>
      </c>
      <c r="P468" t="inlineStr">
        <is>
          <t>---</t>
        </is>
      </c>
      <c r="Q468" t="inlineStr">
        <is>
          <t>---</t>
        </is>
      </c>
      <c r="R468" t="inlineStr"/>
      <c r="S468" t="inlineStr"/>
      <c r="T468" t="inlineStr"/>
      <c r="U468" t="inlineStr"/>
      <c r="V468" t="inlineStr"/>
      <c r="W468" t="inlineStr"/>
      <c r="X468" t="inlineStr">
        <is>
          <t>MOR/CMSM/ST00466</t>
        </is>
      </c>
      <c r="Y468" t="inlineStr">
        <is>
          <t>MOR/CMSM/ST00466</t>
        </is>
      </c>
      <c r="Z468" t="inlineStr">
        <is>
          <t>2025-02-05 16:27:01</t>
        </is>
      </c>
      <c r="AA468" t="inlineStr">
        <is>
          <t>2025-02-05 16:26:35</t>
        </is>
      </c>
      <c r="AB468" t="inlineStr">
        <is>
          <t>1evana</t>
        </is>
      </c>
      <c r="AC468" t="inlineStr">
        <is>
          <t>2025-02-05 18:49:46</t>
        </is>
      </c>
      <c r="AD468" s="1" t="inlineStr">
        <is>
          <t>https://www.commcarehq.org/a/caris-test/reports/form_data/ffd24d80-b6ca-4599-836f-1309ad476602/</t>
        </is>
      </c>
      <c r="AE468" t="inlineStr">
        <is>
          <t>---</t>
        </is>
      </c>
      <c r="AF468" t="inlineStr">
        <is>
          <t>3c5a623af057e23a32ae4000_50584</t>
        </is>
      </c>
      <c r="AG468" t="inlineStr">
        <is>
          <t>OK</t>
        </is>
      </c>
      <c r="AH468" t="inlineStr">
        <is>
          <t>2025-02-05 16:27:01</t>
        </is>
      </c>
      <c r="AI468" t="inlineStr">
        <is>
          <t>675a66fd8f8f48fd178738cd11c8c9b2</t>
        </is>
      </c>
      <c r="AJ468" t="inlineStr">
        <is>
          <t>2025-02-05</t>
        </is>
      </c>
      <c r="AK468" t="inlineStr">
        <is>
          <t>3 4</t>
        </is>
      </c>
      <c r="AL468" t="inlineStr">
        <is>
          <t>Suivie md</t>
        </is>
      </c>
      <c r="AM468" t="inlineStr">
        <is>
          <t>0</t>
        </is>
      </c>
      <c r="AN468" t="inlineStr">
        <is>
          <t>---</t>
        </is>
      </c>
      <c r="AO468" t="inlineStr">
        <is>
          <t>1</t>
        </is>
      </c>
      <c r="AP468" t="inlineStr">
        <is>
          <t>1</t>
        </is>
      </c>
      <c r="AQ468" t="inlineStr"/>
      <c r="AR468" t="inlineStr"/>
      <c r="AS468" t="inlineStr"/>
      <c r="AT468" t="inlineStr"/>
      <c r="AU468" t="inlineStr">
        <is>
          <t>---</t>
        </is>
      </c>
      <c r="AV468" t="inlineStr">
        <is>
          <t>---</t>
        </is>
      </c>
      <c r="AW468" t="inlineStr">
        <is>
          <t>---</t>
        </is>
      </c>
      <c r="AX468" t="inlineStr">
        <is>
          <t>---</t>
        </is>
      </c>
      <c r="AY468" t="inlineStr">
        <is>
          <t>---</t>
        </is>
      </c>
      <c r="AZ468" t="inlineStr">
        <is>
          <t>---</t>
        </is>
      </c>
      <c r="BA468" t="inlineStr">
        <is>
          <t>675a66fd8f8f48fd178738cd11c8c9b2</t>
        </is>
      </c>
      <c r="BB468" t="inlineStr">
        <is>
          <t>http://openrosa.org/formdesigner/0B48E039-1E80-49A7-AC24-732B6E788E39</t>
        </is>
      </c>
      <c r="BC468" t="inlineStr">
        <is>
          <t>Ration et autres visites</t>
        </is>
      </c>
      <c r="BD468" t="inlineStr">
        <is>
          <t>CommCare Android, version "2.54.1"(467561). App v15929. CommCare Version 2.54.1. Build 467561, built on: 2024-10-25</t>
        </is>
      </c>
      <c r="BE468" t="inlineStr">
        <is>
          <t>commcare_e1fe266d-14e3-4298-9699-21b818975650</t>
        </is>
      </c>
      <c r="BF468" t="inlineStr">
        <is>
          <t>19.3780119 -71.8334347 598.79 9.11</t>
        </is>
      </c>
      <c r="BG468" t="inlineStr">
        <is>
          <t>f13d8149fc6d39ebe86af18272310ff9</t>
        </is>
      </c>
      <c r="BH468" t="inlineStr">
        <is>
          <t>30258f4a77704b55a9a2714350441cbb</t>
        </is>
      </c>
      <c r="BI468" t="inlineStr">
        <is>
          <t>15246</t>
        </is>
      </c>
      <c r="BJ468" t="inlineStr">
        <is>
          <t>XFormInstance</t>
        </is>
      </c>
      <c r="BK468" t="inlineStr">
        <is>
          <t>d591bf72e30f11ef891ff9cccb2417e2</t>
        </is>
      </c>
      <c r="BL468" t="b">
        <v>0</v>
      </c>
      <c r="BM468" t="inlineStr">
        <is>
          <t>---</t>
        </is>
      </c>
      <c r="BN468" t="inlineStr">
        <is>
          <t>200.113.238.243</t>
        </is>
      </c>
      <c r="BO468" t="inlineStr">
        <is>
          <t>Junia Theophile</t>
        </is>
      </c>
    </row>
    <row r="469">
      <c r="A469" t="inlineStr">
        <is>
          <t>467</t>
        </is>
      </c>
      <c r="B469" t="inlineStr">
        <is>
          <t>5bec6ab6-cd1e-42df-8d9a-60cdd54be51c</t>
        </is>
      </c>
      <c r="C469" t="inlineStr">
        <is>
          <t>2025-02-05</t>
        </is>
      </c>
      <c r="D469" t="inlineStr">
        <is>
          <t>3</t>
        </is>
      </c>
      <c r="E469" t="inlineStr">
        <is>
          <t>---</t>
        </is>
      </c>
      <c r="F469" t="inlineStr">
        <is>
          <t>0</t>
        </is>
      </c>
      <c r="G469" t="inlineStr">
        <is>
          <t>---</t>
        </is>
      </c>
      <c r="H469" t="inlineStr">
        <is>
          <t>1</t>
        </is>
      </c>
      <c r="I469" t="inlineStr">
        <is>
          <t>0</t>
        </is>
      </c>
      <c r="J469" t="inlineStr">
        <is>
          <t>---</t>
        </is>
      </c>
      <c r="K469" t="inlineStr">
        <is>
          <t>---</t>
        </is>
      </c>
      <c r="L469" t="inlineStr">
        <is>
          <t>---</t>
        </is>
      </c>
      <c r="M469" t="inlineStr">
        <is>
          <t>---</t>
        </is>
      </c>
      <c r="N469" t="inlineStr">
        <is>
          <t>---</t>
        </is>
      </c>
      <c r="O469" t="inlineStr">
        <is>
          <t>---</t>
        </is>
      </c>
      <c r="P469" t="inlineStr">
        <is>
          <t>---</t>
        </is>
      </c>
      <c r="Q469" t="inlineStr">
        <is>
          <t>---</t>
        </is>
      </c>
      <c r="R469" t="inlineStr">
        <is>
          <t>---</t>
        </is>
      </c>
      <c r="S469" t="inlineStr">
        <is>
          <t>---</t>
        </is>
      </c>
      <c r="T469" t="inlineStr">
        <is>
          <t>---</t>
        </is>
      </c>
      <c r="U469" t="inlineStr">
        <is>
          <t>---</t>
        </is>
      </c>
      <c r="V469" t="inlineStr">
        <is>
          <t>---</t>
        </is>
      </c>
      <c r="W469" t="inlineStr">
        <is>
          <t>18.5118078 -72.6037898 10.85 0.95</t>
        </is>
      </c>
      <c r="X469" t="inlineStr">
        <is>
          <t>PAP/OGRE/ST00090</t>
        </is>
      </c>
      <c r="Y469" t="inlineStr">
        <is>
          <t>PAP/OGRE/ST00090</t>
        </is>
      </c>
      <c r="Z469" t="inlineStr">
        <is>
          <t>2025-02-05 18:50:02</t>
        </is>
      </c>
      <c r="AA469" t="inlineStr">
        <is>
          <t>2025-02-05 18:38:03</t>
        </is>
      </c>
      <c r="AB469" t="inlineStr">
        <is>
          <t>2nerlande</t>
        </is>
      </c>
      <c r="AC469" t="inlineStr">
        <is>
          <t>2025-02-05 18:50:11</t>
        </is>
      </c>
      <c r="AD469" s="1" t="inlineStr">
        <is>
          <t>https://www.commcarehq.org/a/caris-test/reports/form_data/5bec6ab6-cd1e-42df-8d9a-60cdd54be51c/</t>
        </is>
      </c>
      <c r="AE469" t="inlineStr">
        <is>
          <t>---</t>
        </is>
      </c>
      <c r="AF469" t="inlineStr">
        <is>
          <t>3c5a623af057e23a32ae4000_171032</t>
        </is>
      </c>
      <c r="AG469" t="inlineStr">
        <is>
          <t>OK</t>
        </is>
      </c>
      <c r="AH469" t="inlineStr">
        <is>
          <t>2025-02-05 18:50:02</t>
        </is>
      </c>
      <c r="AI469" t="inlineStr">
        <is>
          <t>d519ffdf3562df6e10e26b4cd6e21e4a</t>
        </is>
      </c>
      <c r="AJ469" t="inlineStr">
        <is>
          <t>2025-02-05</t>
        </is>
      </c>
      <c r="AK469" t="inlineStr">
        <is>
          <t>3</t>
        </is>
      </c>
      <c r="AL469" t="inlineStr">
        <is>
          <t>---</t>
        </is>
      </c>
      <c r="AM469" t="inlineStr">
        <is>
          <t>0</t>
        </is>
      </c>
      <c r="AN469" t="inlineStr">
        <is>
          <t>---</t>
        </is>
      </c>
      <c r="AO469" t="inlineStr">
        <is>
          <t>1</t>
        </is>
      </c>
      <c r="AP469" t="inlineStr">
        <is>
          <t>0</t>
        </is>
      </c>
      <c r="AQ469" t="inlineStr">
        <is>
          <t>---</t>
        </is>
      </c>
      <c r="AR469" t="inlineStr">
        <is>
          <t>---</t>
        </is>
      </c>
      <c r="AS469" t="inlineStr">
        <is>
          <t>---</t>
        </is>
      </c>
      <c r="AT469" t="inlineStr">
        <is>
          <t>18.5118078 -72.6037898 10.85 0.95</t>
        </is>
      </c>
      <c r="AU469" t="inlineStr">
        <is>
          <t>---</t>
        </is>
      </c>
      <c r="AV469" t="inlineStr">
        <is>
          <t>---</t>
        </is>
      </c>
      <c r="AW469" t="inlineStr">
        <is>
          <t>---</t>
        </is>
      </c>
      <c r="AX469" t="inlineStr">
        <is>
          <t>---</t>
        </is>
      </c>
      <c r="AY469" t="inlineStr">
        <is>
          <t>---</t>
        </is>
      </c>
      <c r="AZ469" t="inlineStr">
        <is>
          <t>---</t>
        </is>
      </c>
      <c r="BA469" t="inlineStr">
        <is>
          <t>d519ffdf3562df6e10e26b4cd6e21e4a</t>
        </is>
      </c>
      <c r="BB469" t="inlineStr">
        <is>
          <t>http://openrosa.org/formdesigner/0B48E039-1E80-49A7-AC24-732B6E788E39</t>
        </is>
      </c>
      <c r="BC469" t="inlineStr">
        <is>
          <t>Ration et autres visites</t>
        </is>
      </c>
      <c r="BD469" t="inlineStr">
        <is>
          <t>CommCare Android, version "2.54.1"(467561). App v15929. CommCare Version 2.54.1. Build 467561, built on: 2024-10-25</t>
        </is>
      </c>
      <c r="BE469" t="inlineStr">
        <is>
          <t>commcare_61586a7d-5c7d-439f-977e-7eb93d40e271</t>
        </is>
      </c>
      <c r="BF469" t="inlineStr"/>
      <c r="BG469" t="inlineStr">
        <is>
          <t>f13d8149fc6d39ebe86af18272310ff9</t>
        </is>
      </c>
      <c r="BH469" t="inlineStr">
        <is>
          <t>30258f4a77704b55a9a2714350441cbb</t>
        </is>
      </c>
      <c r="BI469" t="inlineStr">
        <is>
          <t>15246</t>
        </is>
      </c>
      <c r="BJ469" t="inlineStr">
        <is>
          <t>XFormInstance</t>
        </is>
      </c>
      <c r="BK469" t="inlineStr">
        <is>
          <t>2978d256e25711efbe2385606e6ffa00</t>
        </is>
      </c>
      <c r="BL469" t="b">
        <v>0</v>
      </c>
      <c r="BM469" t="inlineStr">
        <is>
          <t>---</t>
        </is>
      </c>
      <c r="BN469" t="inlineStr">
        <is>
          <t>190.115.175.43</t>
        </is>
      </c>
      <c r="BO469" t="inlineStr">
        <is>
          <t>Espelandia Juin</t>
        </is>
      </c>
    </row>
    <row r="470">
      <c r="A470" t="inlineStr">
        <is>
          <t>468</t>
        </is>
      </c>
      <c r="B470" t="inlineStr">
        <is>
          <t>103a9b4f-b0ef-4b9d-84af-01ce792565aa</t>
        </is>
      </c>
      <c r="C470" t="inlineStr">
        <is>
          <t>2025-02-05</t>
        </is>
      </c>
      <c r="D470" t="inlineStr">
        <is>
          <t>4</t>
        </is>
      </c>
      <c r="E470" t="inlineStr">
        <is>
          <t>Livraison bonbon</t>
        </is>
      </c>
      <c r="F470" t="inlineStr">
        <is>
          <t>1</t>
        </is>
      </c>
      <c r="G470" t="inlineStr">
        <is>
          <t>Gjoulie est à l'école mais, sa mère a reçu le bonbon</t>
        </is>
      </c>
      <c r="H470" t="inlineStr">
        <is>
          <t>1</t>
        </is>
      </c>
      <c r="I470" t="inlineStr">
        <is>
          <t>0</t>
        </is>
      </c>
      <c r="J470" t="inlineStr">
        <is>
          <t>---</t>
        </is>
      </c>
      <c r="K470" t="inlineStr">
        <is>
          <t>---</t>
        </is>
      </c>
      <c r="L470" t="inlineStr">
        <is>
          <t>---</t>
        </is>
      </c>
      <c r="M470" t="inlineStr">
        <is>
          <t>---</t>
        </is>
      </c>
      <c r="N470" t="inlineStr">
        <is>
          <t>---</t>
        </is>
      </c>
      <c r="O470" t="inlineStr">
        <is>
          <t>---</t>
        </is>
      </c>
      <c r="P470" t="inlineStr">
        <is>
          <t>---</t>
        </is>
      </c>
      <c r="Q470" t="inlineStr">
        <is>
          <t>---</t>
        </is>
      </c>
      <c r="R470" t="inlineStr">
        <is>
          <t>---</t>
        </is>
      </c>
      <c r="S470" t="inlineStr">
        <is>
          <t>---</t>
        </is>
      </c>
      <c r="T470" t="inlineStr">
        <is>
          <t>---</t>
        </is>
      </c>
      <c r="U470" t="inlineStr">
        <is>
          <t>---</t>
        </is>
      </c>
      <c r="V470" t="inlineStr">
        <is>
          <t>---</t>
        </is>
      </c>
      <c r="W470" t="inlineStr"/>
      <c r="X470" t="inlineStr">
        <is>
          <t>PAP/CHAP/ST03418</t>
        </is>
      </c>
      <c r="Y470" t="inlineStr">
        <is>
          <t>PAP/CHAP/ST03418</t>
        </is>
      </c>
      <c r="Z470" t="inlineStr">
        <is>
          <t>2025-02-05 15:57:10</t>
        </is>
      </c>
      <c r="AA470" t="inlineStr">
        <is>
          <t>2025-02-05 19:55:26</t>
        </is>
      </c>
      <c r="AB470" t="inlineStr">
        <is>
          <t>2faustin</t>
        </is>
      </c>
      <c r="AC470" t="inlineStr">
        <is>
          <t>2025-02-05 20:06:37</t>
        </is>
      </c>
      <c r="AD470" s="1" t="inlineStr">
        <is>
          <t>https://www.commcarehq.org/a/caris-test/reports/form_data/103a9b4f-b0ef-4b9d-84af-01ce792565aa/</t>
        </is>
      </c>
      <c r="AE470" t="inlineStr">
        <is>
          <t>---</t>
        </is>
      </c>
      <c r="AF470" t="inlineStr">
        <is>
          <t>3c5a623af057e23a32ae4000_177699</t>
        </is>
      </c>
      <c r="AG470" t="inlineStr">
        <is>
          <t>---</t>
        </is>
      </c>
      <c r="AH470" t="inlineStr">
        <is>
          <t>2025-02-05 15:57:10</t>
        </is>
      </c>
      <c r="AI470" t="inlineStr">
        <is>
          <t>25302d3773ea035e35c3934e3aa8e141</t>
        </is>
      </c>
      <c r="AJ470" t="inlineStr">
        <is>
          <t>2025-02-05</t>
        </is>
      </c>
      <c r="AK470" t="inlineStr">
        <is>
          <t>4</t>
        </is>
      </c>
      <c r="AL470" t="inlineStr">
        <is>
          <t>Livraison bonbon</t>
        </is>
      </c>
      <c r="AM470" t="inlineStr">
        <is>
          <t>1</t>
        </is>
      </c>
      <c r="AN470" t="inlineStr">
        <is>
          <t>Gjoulie est à l'école mais, sa mère a reçu le bonbon</t>
        </is>
      </c>
      <c r="AO470" t="inlineStr">
        <is>
          <t>1</t>
        </is>
      </c>
      <c r="AP470" t="inlineStr">
        <is>
          <t>0</t>
        </is>
      </c>
      <c r="AQ470" t="inlineStr">
        <is>
          <t>---</t>
        </is>
      </c>
      <c r="AR470" t="inlineStr">
        <is>
          <t>---</t>
        </is>
      </c>
      <c r="AS470" t="inlineStr">
        <is>
          <t>---</t>
        </is>
      </c>
      <c r="AT470" t="inlineStr"/>
      <c r="AU470" t="inlineStr">
        <is>
          <t>---</t>
        </is>
      </c>
      <c r="AV470" t="inlineStr">
        <is>
          <t>---</t>
        </is>
      </c>
      <c r="AW470" t="inlineStr">
        <is>
          <t>---</t>
        </is>
      </c>
      <c r="AX470" t="inlineStr">
        <is>
          <t>---</t>
        </is>
      </c>
      <c r="AY470" t="inlineStr">
        <is>
          <t>---</t>
        </is>
      </c>
      <c r="AZ470" t="inlineStr">
        <is>
          <t>---</t>
        </is>
      </c>
      <c r="BA470" t="inlineStr">
        <is>
          <t>25302d3773ea035e35c3934e3aa8e141</t>
        </is>
      </c>
      <c r="BB470" t="inlineStr">
        <is>
          <t>http://openrosa.org/formdesigner/0B48E039-1E80-49A7-AC24-732B6E788E39</t>
        </is>
      </c>
      <c r="BC470" t="inlineStr">
        <is>
          <t>Ration et autres visites</t>
        </is>
      </c>
      <c r="BD470" t="inlineStr">
        <is>
          <t>CommCare Android, version "2.56"(468027). App v15929. CommCare Version 2.56.0. Build 468027, built on: 2025-01-18</t>
        </is>
      </c>
      <c r="BE470" t="inlineStr">
        <is>
          <t>commcare_6e883702-a4ce-475b-b43e-3900cbde0394</t>
        </is>
      </c>
      <c r="BF470" t="inlineStr"/>
      <c r="BG470" t="inlineStr">
        <is>
          <t>f13d8149fc6d39ebe86af18272310ff9</t>
        </is>
      </c>
      <c r="BH470" t="inlineStr">
        <is>
          <t>30258f4a77704b55a9a2714350441cbb</t>
        </is>
      </c>
      <c r="BI470" t="inlineStr">
        <is>
          <t>15246</t>
        </is>
      </c>
      <c r="BJ470" t="inlineStr">
        <is>
          <t>XFormInstance</t>
        </is>
      </c>
      <c r="BK470" t="inlineStr">
        <is>
          <t>e9bd19f4e3c511efbe3885606e6ffa00</t>
        </is>
      </c>
      <c r="BL470" t="b">
        <v>0</v>
      </c>
      <c r="BM470" t="inlineStr">
        <is>
          <t>---</t>
        </is>
      </c>
      <c r="BN470" t="inlineStr">
        <is>
          <t>200.113.230.143</t>
        </is>
      </c>
      <c r="BO470" t="inlineStr">
        <is>
          <t>Youvika Theagene</t>
        </is>
      </c>
    </row>
    <row r="471">
      <c r="A471" t="inlineStr">
        <is>
          <t>469</t>
        </is>
      </c>
      <c r="B471" t="inlineStr">
        <is>
          <t>3cc450b2-3cea-4848-a103-9d73c1cf4f9d</t>
        </is>
      </c>
      <c r="C471" t="inlineStr">
        <is>
          <t>2025-02-05</t>
        </is>
      </c>
      <c r="D471" t="inlineStr">
        <is>
          <t>4</t>
        </is>
      </c>
      <c r="E471" t="inlineStr">
        <is>
          <t>Livraison bonbon</t>
        </is>
      </c>
      <c r="F471" t="inlineStr">
        <is>
          <t>1</t>
        </is>
      </c>
      <c r="G471" t="inlineStr">
        <is>
          <t>Elle n'était pas présente mais, son père a reçu le bonbon</t>
        </is>
      </c>
      <c r="H471" t="inlineStr">
        <is>
          <t>1</t>
        </is>
      </c>
      <c r="I471" t="inlineStr">
        <is>
          <t>0</t>
        </is>
      </c>
      <c r="J471" t="inlineStr">
        <is>
          <t>---</t>
        </is>
      </c>
      <c r="K471" t="inlineStr">
        <is>
          <t>---</t>
        </is>
      </c>
      <c r="L471" t="inlineStr">
        <is>
          <t>---</t>
        </is>
      </c>
      <c r="M471" t="inlineStr">
        <is>
          <t>---</t>
        </is>
      </c>
      <c r="N471" t="inlineStr">
        <is>
          <t>---</t>
        </is>
      </c>
      <c r="O471" t="inlineStr">
        <is>
          <t>---</t>
        </is>
      </c>
      <c r="P471" t="inlineStr">
        <is>
          <t>---</t>
        </is>
      </c>
      <c r="Q471" t="inlineStr">
        <is>
          <t>---</t>
        </is>
      </c>
      <c r="R471" t="inlineStr">
        <is>
          <t>---</t>
        </is>
      </c>
      <c r="S471" t="inlineStr">
        <is>
          <t>---</t>
        </is>
      </c>
      <c r="T471" t="inlineStr">
        <is>
          <t>---</t>
        </is>
      </c>
      <c r="U471" t="inlineStr">
        <is>
          <t>---</t>
        </is>
      </c>
      <c r="V471" t="inlineStr">
        <is>
          <t>---</t>
        </is>
      </c>
      <c r="W471" t="inlineStr"/>
      <c r="X471" t="inlineStr">
        <is>
          <t>PAP/CHAP/ST01806</t>
        </is>
      </c>
      <c r="Y471" t="inlineStr">
        <is>
          <t>PAP/CHAP/ST01806</t>
        </is>
      </c>
      <c r="Z471" t="inlineStr">
        <is>
          <t>2025-02-05 16:59:05</t>
        </is>
      </c>
      <c r="AA471" t="inlineStr">
        <is>
          <t>2025-02-05 15:58:11</t>
        </is>
      </c>
      <c r="AB471" t="inlineStr">
        <is>
          <t>2faustin</t>
        </is>
      </c>
      <c r="AC471" t="inlineStr">
        <is>
          <t>2025-02-05 20:06:55</t>
        </is>
      </c>
      <c r="AD471" s="1" t="inlineStr">
        <is>
          <t>https://www.commcarehq.org/a/caris-test/reports/form_data/3cc450b2-3cea-4848-a103-9d73c1cf4f9d/</t>
        </is>
      </c>
      <c r="AE471" t="inlineStr">
        <is>
          <t>---</t>
        </is>
      </c>
      <c r="AF471" t="inlineStr">
        <is>
          <t>3ff9920f05c3480c8be90f95425f8f79</t>
        </is>
      </c>
      <c r="AG471" t="inlineStr">
        <is>
          <t>---</t>
        </is>
      </c>
      <c r="AH471" t="inlineStr">
        <is>
          <t>2025-02-05 16:59:05</t>
        </is>
      </c>
      <c r="AI471" t="inlineStr">
        <is>
          <t>25302d3773ea035e35c3934e3aa8e141</t>
        </is>
      </c>
      <c r="AJ471" t="inlineStr">
        <is>
          <t>2025-02-05</t>
        </is>
      </c>
      <c r="AK471" t="inlineStr">
        <is>
          <t>4</t>
        </is>
      </c>
      <c r="AL471" t="inlineStr">
        <is>
          <t>Livraison bonbon</t>
        </is>
      </c>
      <c r="AM471" t="inlineStr">
        <is>
          <t>1</t>
        </is>
      </c>
      <c r="AN471" t="inlineStr">
        <is>
          <t>Elle n'était pas présente mais, son père a reçu le bonbon</t>
        </is>
      </c>
      <c r="AO471" t="inlineStr">
        <is>
          <t>1</t>
        </is>
      </c>
      <c r="AP471" t="inlineStr">
        <is>
          <t>0</t>
        </is>
      </c>
      <c r="AQ471" t="inlineStr">
        <is>
          <t>---</t>
        </is>
      </c>
      <c r="AR471" t="inlineStr">
        <is>
          <t>---</t>
        </is>
      </c>
      <c r="AS471" t="inlineStr">
        <is>
          <t>---</t>
        </is>
      </c>
      <c r="AT471" t="inlineStr"/>
      <c r="AU471" t="inlineStr">
        <is>
          <t>---</t>
        </is>
      </c>
      <c r="AV471" t="inlineStr">
        <is>
          <t>---</t>
        </is>
      </c>
      <c r="AW471" t="inlineStr">
        <is>
          <t>---</t>
        </is>
      </c>
      <c r="AX471" t="inlineStr">
        <is>
          <t>---</t>
        </is>
      </c>
      <c r="AY471" t="inlineStr">
        <is>
          <t>---</t>
        </is>
      </c>
      <c r="AZ471" t="inlineStr">
        <is>
          <t>---</t>
        </is>
      </c>
      <c r="BA471" t="inlineStr">
        <is>
          <t>25302d3773ea035e35c3934e3aa8e141</t>
        </is>
      </c>
      <c r="BB471" t="inlineStr">
        <is>
          <t>http://openrosa.org/formdesigner/0B48E039-1E80-49A7-AC24-732B6E788E39</t>
        </is>
      </c>
      <c r="BC471" t="inlineStr">
        <is>
          <t>Ration et autres visites</t>
        </is>
      </c>
      <c r="BD471" t="inlineStr">
        <is>
          <t>CommCare Android, version "2.56"(468027). App v15929. CommCare Version 2.56.0. Build 468027, built on: 2025-01-18</t>
        </is>
      </c>
      <c r="BE471" t="inlineStr">
        <is>
          <t>commcare_6e883702-a4ce-475b-b43e-3900cbde0394</t>
        </is>
      </c>
      <c r="BF471" t="inlineStr"/>
      <c r="BG471" t="inlineStr">
        <is>
          <t>f13d8149fc6d39ebe86af18272310ff9</t>
        </is>
      </c>
      <c r="BH471" t="inlineStr">
        <is>
          <t>30258f4a77704b55a9a2714350441cbb</t>
        </is>
      </c>
      <c r="BI471" t="inlineStr">
        <is>
          <t>15246</t>
        </is>
      </c>
      <c r="BJ471" t="inlineStr">
        <is>
          <t>XFormInstance</t>
        </is>
      </c>
      <c r="BK471" t="inlineStr">
        <is>
          <t>e9bd19f4e3c511efbe3885606e6ffa00</t>
        </is>
      </c>
      <c r="BL471" t="b">
        <v>0</v>
      </c>
      <c r="BM471" t="inlineStr">
        <is>
          <t>---</t>
        </is>
      </c>
      <c r="BN471" t="inlineStr">
        <is>
          <t>200.113.230.143</t>
        </is>
      </c>
      <c r="BO471" t="inlineStr">
        <is>
          <t>NERLINE  RENE</t>
        </is>
      </c>
    </row>
    <row r="472">
      <c r="A472" t="inlineStr">
        <is>
          <t>470</t>
        </is>
      </c>
      <c r="B472" t="inlineStr">
        <is>
          <t>604d5f4f-6608-4136-9866-d3ae716771ef</t>
        </is>
      </c>
      <c r="C472" t="inlineStr">
        <is>
          <t>2025-02-05</t>
        </is>
      </c>
      <c r="D472" t="inlineStr">
        <is>
          <t>4</t>
        </is>
      </c>
      <c r="E472" t="inlineStr">
        <is>
          <t>Suivi médical</t>
        </is>
      </c>
      <c r="F472" t="inlineStr">
        <is>
          <t>0</t>
        </is>
      </c>
      <c r="G472" t="inlineStr">
        <is>
          <t>Suivi médical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---</t>
        </is>
      </c>
      <c r="L472" t="inlineStr">
        <is>
          <t>---</t>
        </is>
      </c>
      <c r="M472" t="inlineStr">
        <is>
          <t>---</t>
        </is>
      </c>
      <c r="N472" t="inlineStr">
        <is>
          <t>---</t>
        </is>
      </c>
      <c r="O472" t="inlineStr">
        <is>
          <t>---</t>
        </is>
      </c>
      <c r="P472" t="inlineStr">
        <is>
          <t>---</t>
        </is>
      </c>
      <c r="Q472" t="inlineStr">
        <is>
          <t>---</t>
        </is>
      </c>
      <c r="R472" t="inlineStr"/>
      <c r="S472" t="inlineStr"/>
      <c r="T472" t="inlineStr"/>
      <c r="U472" t="inlineStr"/>
      <c r="V472" t="inlineStr"/>
      <c r="W472" t="inlineStr"/>
      <c r="X472" t="inlineStr">
        <is>
          <t>CAP/HSCM/ST04750</t>
        </is>
      </c>
      <c r="Y472" t="inlineStr">
        <is>
          <t>CAP/HSCM/ST04750</t>
        </is>
      </c>
      <c r="Z472" t="inlineStr">
        <is>
          <t>2025-02-06 01:15:30</t>
        </is>
      </c>
      <c r="AA472" t="inlineStr">
        <is>
          <t>2025-02-06 01:12:55</t>
        </is>
      </c>
      <c r="AB472" t="inlineStr">
        <is>
          <t>1fleurgile</t>
        </is>
      </c>
      <c r="AC472" t="inlineStr">
        <is>
          <t>2025-02-06 01:44:00</t>
        </is>
      </c>
      <c r="AD472" s="1" t="inlineStr">
        <is>
          <t>https://www.commcarehq.org/a/caris-test/reports/form_data/604d5f4f-6608-4136-9866-d3ae716771ef/</t>
        </is>
      </c>
      <c r="AE472" t="inlineStr">
        <is>
          <t>---</t>
        </is>
      </c>
      <c r="AF472" t="inlineStr">
        <is>
          <t>3c5a623af057e23a32ae4000_184157</t>
        </is>
      </c>
      <c r="AG472" t="inlineStr">
        <is>
          <t>---</t>
        </is>
      </c>
      <c r="AH472" t="inlineStr">
        <is>
          <t>2025-02-06 01:15:30</t>
        </is>
      </c>
      <c r="AI472" t="inlineStr">
        <is>
          <t>9cfdf7db54419d22491b2c964b5162b3</t>
        </is>
      </c>
      <c r="AJ472" t="inlineStr">
        <is>
          <t>2025-02-05</t>
        </is>
      </c>
      <c r="AK472" t="inlineStr">
        <is>
          <t>4</t>
        </is>
      </c>
      <c r="AL472" t="inlineStr">
        <is>
          <t>Suivi médical</t>
        </is>
      </c>
      <c r="AM472" t="inlineStr">
        <is>
          <t>0</t>
        </is>
      </c>
      <c r="AN472" t="inlineStr">
        <is>
          <t>Suivi médical</t>
        </is>
      </c>
      <c r="AO472" t="inlineStr">
        <is>
          <t>1</t>
        </is>
      </c>
      <c r="AP472" t="inlineStr">
        <is>
          <t>1</t>
        </is>
      </c>
      <c r="AQ472" t="inlineStr"/>
      <c r="AR472" t="inlineStr"/>
      <c r="AS472" t="inlineStr"/>
      <c r="AT472" t="inlineStr"/>
      <c r="AU472" t="inlineStr">
        <is>
          <t>---</t>
        </is>
      </c>
      <c r="AV472" t="inlineStr">
        <is>
          <t>---</t>
        </is>
      </c>
      <c r="AW472" t="inlineStr">
        <is>
          <t>---</t>
        </is>
      </c>
      <c r="AX472" t="inlineStr">
        <is>
          <t>---</t>
        </is>
      </c>
      <c r="AY472" t="inlineStr">
        <is>
          <t>---</t>
        </is>
      </c>
      <c r="AZ472" t="inlineStr">
        <is>
          <t>---</t>
        </is>
      </c>
      <c r="BA472" t="inlineStr">
        <is>
          <t>9cfdf7db54419d22491b2c964b5162b3</t>
        </is>
      </c>
      <c r="BB472" t="inlineStr">
        <is>
          <t>http://openrosa.org/formdesigner/0B48E039-1E80-49A7-AC24-732B6E788E39</t>
        </is>
      </c>
      <c r="BC472" t="inlineStr">
        <is>
          <t>Ration et autres visites</t>
        </is>
      </c>
      <c r="BD472" t="inlineStr">
        <is>
          <t>CommCare Android, version "2.54.1"(467561). App v15929. CommCare Version 2.54.1. Build 467561, built on: 2024-10-25</t>
        </is>
      </c>
      <c r="BE472" t="inlineStr">
        <is>
          <t>commcare_76b456dd-7d90-498a-a785-92f136625a61</t>
        </is>
      </c>
      <c r="BF472" t="inlineStr">
        <is>
          <t>19.72653 -72.2201732 -31.19 9.5</t>
        </is>
      </c>
      <c r="BG472" t="inlineStr">
        <is>
          <t>f13d8149fc6d39ebe86af18272310ff9</t>
        </is>
      </c>
      <c r="BH472" t="inlineStr">
        <is>
          <t>30258f4a77704b55a9a2714350441cbb</t>
        </is>
      </c>
      <c r="BI472" t="inlineStr">
        <is>
          <t>15246</t>
        </is>
      </c>
      <c r="BJ472" t="inlineStr">
        <is>
          <t>XFormInstance</t>
        </is>
      </c>
      <c r="BK472" t="inlineStr">
        <is>
          <t>4dca7a5ce35a11efbe3185606e6ffa00</t>
        </is>
      </c>
      <c r="BL472" t="b">
        <v>0</v>
      </c>
      <c r="BM472" t="inlineStr">
        <is>
          <t>---</t>
        </is>
      </c>
      <c r="BN472" t="inlineStr">
        <is>
          <t>200.113.215.182</t>
        </is>
      </c>
      <c r="BO472" t="inlineStr">
        <is>
          <t>Jefferson Thanis</t>
        </is>
      </c>
    </row>
    <row r="473">
      <c r="A473" t="inlineStr">
        <is>
          <t>471</t>
        </is>
      </c>
      <c r="B473" t="inlineStr">
        <is>
          <t>b1c8ab2c-fdad-4997-ba10-f517f317867d</t>
        </is>
      </c>
      <c r="C473" t="inlineStr">
        <is>
          <t>2025-02-05</t>
        </is>
      </c>
      <c r="D473" t="inlineStr">
        <is>
          <t>4</t>
        </is>
      </c>
      <c r="E473" t="inlineStr">
        <is>
          <t>Suivi médical</t>
        </is>
      </c>
      <c r="F473" t="inlineStr">
        <is>
          <t>0</t>
        </is>
      </c>
      <c r="G473" t="inlineStr">
        <is>
          <t>Suivi médical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---</t>
        </is>
      </c>
      <c r="L473" t="inlineStr">
        <is>
          <t>---</t>
        </is>
      </c>
      <c r="M473" t="inlineStr">
        <is>
          <t>---</t>
        </is>
      </c>
      <c r="N473" t="inlineStr">
        <is>
          <t>---</t>
        </is>
      </c>
      <c r="O473" t="inlineStr">
        <is>
          <t>---</t>
        </is>
      </c>
      <c r="P473" t="inlineStr">
        <is>
          <t>---</t>
        </is>
      </c>
      <c r="Q473" t="inlineStr">
        <is>
          <t>---</t>
        </is>
      </c>
      <c r="R473" t="inlineStr"/>
      <c r="S473" t="inlineStr"/>
      <c r="T473" t="inlineStr"/>
      <c r="U473" t="inlineStr"/>
      <c r="V473" t="inlineStr"/>
      <c r="W473" t="inlineStr"/>
      <c r="X473" t="inlineStr">
        <is>
          <t>CAP/HSCM/ST04692</t>
        </is>
      </c>
      <c r="Y473" t="inlineStr">
        <is>
          <t>CAP/HSCM/ST04692</t>
        </is>
      </c>
      <c r="Z473" t="inlineStr">
        <is>
          <t>2025-02-06 01:18:06</t>
        </is>
      </c>
      <c r="AA473" t="inlineStr">
        <is>
          <t>2025-02-06 01:15:48</t>
        </is>
      </c>
      <c r="AB473" t="inlineStr">
        <is>
          <t>1fleurgile</t>
        </is>
      </c>
      <c r="AC473" t="inlineStr">
        <is>
          <t>2025-02-06 01:44:02</t>
        </is>
      </c>
      <c r="AD473" s="1" t="inlineStr">
        <is>
          <t>https://www.commcarehq.org/a/caris-test/reports/form_data/b1c8ab2c-fdad-4997-ba10-f517f317867d/</t>
        </is>
      </c>
      <c r="AE473" t="inlineStr">
        <is>
          <t>---</t>
        </is>
      </c>
      <c r="AF473" t="inlineStr">
        <is>
          <t>3c5a623af057e23a32ae4000_180038</t>
        </is>
      </c>
      <c r="AG473" t="inlineStr">
        <is>
          <t>---</t>
        </is>
      </c>
      <c r="AH473" t="inlineStr">
        <is>
          <t>2025-02-06 01:18:06</t>
        </is>
      </c>
      <c r="AI473" t="inlineStr">
        <is>
          <t>9cfdf7db54419d22491b2c964b5162b3</t>
        </is>
      </c>
      <c r="AJ473" t="inlineStr">
        <is>
          <t>2025-02-05</t>
        </is>
      </c>
      <c r="AK473" t="inlineStr">
        <is>
          <t>4</t>
        </is>
      </c>
      <c r="AL473" t="inlineStr">
        <is>
          <t>Suivi médical</t>
        </is>
      </c>
      <c r="AM473" t="inlineStr">
        <is>
          <t>0</t>
        </is>
      </c>
      <c r="AN473" t="inlineStr">
        <is>
          <t>Suivi médical</t>
        </is>
      </c>
      <c r="AO473" t="inlineStr">
        <is>
          <t>1</t>
        </is>
      </c>
      <c r="AP473" t="inlineStr">
        <is>
          <t>1</t>
        </is>
      </c>
      <c r="AQ473" t="inlineStr"/>
      <c r="AR473" t="inlineStr"/>
      <c r="AS473" t="inlineStr"/>
      <c r="AT473" t="inlineStr"/>
      <c r="AU473" t="inlineStr">
        <is>
          <t>---</t>
        </is>
      </c>
      <c r="AV473" t="inlineStr">
        <is>
          <t>---</t>
        </is>
      </c>
      <c r="AW473" t="inlineStr">
        <is>
          <t>---</t>
        </is>
      </c>
      <c r="AX473" t="inlineStr">
        <is>
          <t>---</t>
        </is>
      </c>
      <c r="AY473" t="inlineStr">
        <is>
          <t>---</t>
        </is>
      </c>
      <c r="AZ473" t="inlineStr">
        <is>
          <t>---</t>
        </is>
      </c>
      <c r="BA473" t="inlineStr">
        <is>
          <t>9cfdf7db54419d22491b2c964b5162b3</t>
        </is>
      </c>
      <c r="BB473" t="inlineStr">
        <is>
          <t>http://openrosa.org/formdesigner/0B48E039-1E80-49A7-AC24-732B6E788E39</t>
        </is>
      </c>
      <c r="BC473" t="inlineStr">
        <is>
          <t>Ration et autres visites</t>
        </is>
      </c>
      <c r="BD473" t="inlineStr">
        <is>
          <t>CommCare Android, version "2.54.1"(467561). App v15929. CommCare Version 2.54.1. Build 467561, built on: 2024-10-25</t>
        </is>
      </c>
      <c r="BE473" t="inlineStr">
        <is>
          <t>commcare_76b456dd-7d90-498a-a785-92f136625a61</t>
        </is>
      </c>
      <c r="BF473" t="inlineStr">
        <is>
          <t>19.7264491 -72.2201319 -76.67 9.58</t>
        </is>
      </c>
      <c r="BG473" t="inlineStr">
        <is>
          <t>f13d8149fc6d39ebe86af18272310ff9</t>
        </is>
      </c>
      <c r="BH473" t="inlineStr">
        <is>
          <t>30258f4a77704b55a9a2714350441cbb</t>
        </is>
      </c>
      <c r="BI473" t="inlineStr">
        <is>
          <t>15246</t>
        </is>
      </c>
      <c r="BJ473" t="inlineStr">
        <is>
          <t>XFormInstance</t>
        </is>
      </c>
      <c r="BK473" t="inlineStr">
        <is>
          <t>4dca7a5ce35a11efbe3185606e6ffa00</t>
        </is>
      </c>
      <c r="BL473" t="b">
        <v>0</v>
      </c>
      <c r="BM473" t="inlineStr">
        <is>
          <t>---</t>
        </is>
      </c>
      <c r="BN473" t="inlineStr">
        <is>
          <t>200.113.215.182</t>
        </is>
      </c>
      <c r="BO473" t="inlineStr">
        <is>
          <t>Gesterlove Toussaint</t>
        </is>
      </c>
    </row>
    <row r="474">
      <c r="A474" t="inlineStr">
        <is>
          <t>472</t>
        </is>
      </c>
      <c r="B474" t="inlineStr">
        <is>
          <t>bb2a2aa6-f298-4756-8609-1fd11762a2ed</t>
        </is>
      </c>
      <c r="C474" t="inlineStr">
        <is>
          <t>2025-02-05</t>
        </is>
      </c>
      <c r="D474" t="inlineStr">
        <is>
          <t>4</t>
        </is>
      </c>
      <c r="E474" t="inlineStr">
        <is>
          <t>Suivi adhérence</t>
        </is>
      </c>
      <c r="F474" t="inlineStr">
        <is>
          <t>0</t>
        </is>
      </c>
      <c r="G474" t="inlineStr">
        <is>
          <t>Suivi adherence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---</t>
        </is>
      </c>
      <c r="L474" t="inlineStr">
        <is>
          <t>---</t>
        </is>
      </c>
      <c r="M474" t="inlineStr">
        <is>
          <t>---</t>
        </is>
      </c>
      <c r="N474" t="inlineStr">
        <is>
          <t>---</t>
        </is>
      </c>
      <c r="O474" t="inlineStr">
        <is>
          <t>---</t>
        </is>
      </c>
      <c r="P474" t="inlineStr">
        <is>
          <t>---</t>
        </is>
      </c>
      <c r="Q474" t="inlineStr">
        <is>
          <t>---</t>
        </is>
      </c>
      <c r="R474" t="inlineStr"/>
      <c r="S474" t="inlineStr"/>
      <c r="T474" t="inlineStr"/>
      <c r="U474" t="inlineStr"/>
      <c r="V474" t="inlineStr"/>
      <c r="W474" t="inlineStr"/>
      <c r="X474" t="inlineStr">
        <is>
          <t>CAP/HSCM/ST04617</t>
        </is>
      </c>
      <c r="Y474" t="inlineStr">
        <is>
          <t>CAP/HSCM/ST04617</t>
        </is>
      </c>
      <c r="Z474" t="inlineStr">
        <is>
          <t>2025-02-06 01:21:19</t>
        </is>
      </c>
      <c r="AA474" t="inlineStr">
        <is>
          <t>2025-02-06 01:18:44</t>
        </is>
      </c>
      <c r="AB474" t="inlineStr">
        <is>
          <t>1fleurgile</t>
        </is>
      </c>
      <c r="AC474" t="inlineStr">
        <is>
          <t>2025-02-06 01:44:47</t>
        </is>
      </c>
      <c r="AD474" s="1" t="inlineStr">
        <is>
          <t>https://www.commcarehq.org/a/caris-test/reports/form_data/bb2a2aa6-f298-4756-8609-1fd11762a2ed/</t>
        </is>
      </c>
      <c r="AE474" t="inlineStr">
        <is>
          <t>---</t>
        </is>
      </c>
      <c r="AF474" t="inlineStr">
        <is>
          <t>3c5a623af057e23a32ae4000_166510</t>
        </is>
      </c>
      <c r="AG474" t="inlineStr">
        <is>
          <t>---</t>
        </is>
      </c>
      <c r="AH474" t="inlineStr">
        <is>
          <t>2025-02-06 01:21:19</t>
        </is>
      </c>
      <c r="AI474" t="inlineStr">
        <is>
          <t>9cfdf7db54419d22491b2c964b5162b3</t>
        </is>
      </c>
      <c r="AJ474" t="inlineStr">
        <is>
          <t>2025-02-05</t>
        </is>
      </c>
      <c r="AK474" t="inlineStr">
        <is>
          <t>4</t>
        </is>
      </c>
      <c r="AL474" t="inlineStr">
        <is>
          <t>Suivi adhérence</t>
        </is>
      </c>
      <c r="AM474" t="inlineStr">
        <is>
          <t>0</t>
        </is>
      </c>
      <c r="AN474" t="inlineStr">
        <is>
          <t>Suivi adherence</t>
        </is>
      </c>
      <c r="AO474" t="inlineStr">
        <is>
          <t>1</t>
        </is>
      </c>
      <c r="AP474" t="inlineStr">
        <is>
          <t>1</t>
        </is>
      </c>
      <c r="AQ474" t="inlineStr"/>
      <c r="AR474" t="inlineStr"/>
      <c r="AS474" t="inlineStr"/>
      <c r="AT474" t="inlineStr"/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inlineStr">
        <is>
          <t>---</t>
        </is>
      </c>
      <c r="BA474" t="inlineStr">
        <is>
          <t>9cfdf7db54419d22491b2c964b5162b3</t>
        </is>
      </c>
      <c r="BB474" t="inlineStr">
        <is>
          <t>http://openrosa.org/formdesigner/0B48E039-1E80-49A7-AC24-732B6E788E39</t>
        </is>
      </c>
      <c r="BC474" t="inlineStr">
        <is>
          <t>Ration et autres visites</t>
        </is>
      </c>
      <c r="BD474" t="inlineStr">
        <is>
          <t>CommCare Android, version "2.54.1"(467561). App v15929. CommCare Version 2.54.1. Build 467561, built on: 2024-10-25</t>
        </is>
      </c>
      <c r="BE474" t="inlineStr">
        <is>
          <t>commcare_76b456dd-7d90-498a-a785-92f136625a61</t>
        </is>
      </c>
      <c r="BF474" t="inlineStr">
        <is>
          <t>19.726592 -72.2201527 -53.9 9.53</t>
        </is>
      </c>
      <c r="BG474" t="inlineStr">
        <is>
          <t>f13d8149fc6d39ebe86af18272310ff9</t>
        </is>
      </c>
      <c r="BH474" t="inlineStr">
        <is>
          <t>30258f4a77704b55a9a2714350441cbb</t>
        </is>
      </c>
      <c r="BI474" t="inlineStr">
        <is>
          <t>15246</t>
        </is>
      </c>
      <c r="BJ474" t="inlineStr">
        <is>
          <t>XFormInstance</t>
        </is>
      </c>
      <c r="BK474" t="inlineStr">
        <is>
          <t>4dca7a5ce35a11efbe3185606e6ffa00</t>
        </is>
      </c>
      <c r="BL474" t="b">
        <v>0</v>
      </c>
      <c r="BM474" t="inlineStr">
        <is>
          <t>---</t>
        </is>
      </c>
      <c r="BN474" t="inlineStr">
        <is>
          <t>200.113.215.182</t>
        </is>
      </c>
      <c r="BO474" t="inlineStr">
        <is>
          <t>Inna St Fleur</t>
        </is>
      </c>
    </row>
    <row r="475">
      <c r="A475" t="inlineStr">
        <is>
          <t>473</t>
        </is>
      </c>
      <c r="B475" t="inlineStr">
        <is>
          <t>bd8f5c99-a1c3-4b5c-8902-fc77579ef290</t>
        </is>
      </c>
      <c r="C475" t="inlineStr">
        <is>
          <t>2025-02-06</t>
        </is>
      </c>
      <c r="D475" t="inlineStr">
        <is>
          <t>4</t>
        </is>
      </c>
      <c r="E475" t="inlineStr">
        <is>
          <t>Date rendez vous proche.</t>
        </is>
      </c>
      <c r="F475" t="inlineStr">
        <is>
          <t>1</t>
        </is>
      </c>
      <c r="G475" t="inlineStr">
        <is>
          <t>Trouve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---</t>
        </is>
      </c>
      <c r="L475" t="inlineStr">
        <is>
          <t>---</t>
        </is>
      </c>
      <c r="M475" t="inlineStr">
        <is>
          <t>---</t>
        </is>
      </c>
      <c r="N475" t="inlineStr">
        <is>
          <t>---</t>
        </is>
      </c>
      <c r="O475" t="inlineStr">
        <is>
          <t>---</t>
        </is>
      </c>
      <c r="P475" t="inlineStr">
        <is>
          <t>---</t>
        </is>
      </c>
      <c r="Q475" t="inlineStr">
        <is>
          <t>---</t>
        </is>
      </c>
      <c r="R475" t="inlineStr">
        <is>
          <t>19.6</t>
        </is>
      </c>
      <c r="S475" t="inlineStr"/>
      <c r="T475" t="inlineStr">
        <is>
          <t>135.0</t>
        </is>
      </c>
      <c r="U475">
        <f>HYPERLINK("https://www.commcarehq.org/a/caris-test/api/form_attachment/v1/bd8f5c99-a1c3-4b5c-8902-fc77579ef290/1738856768766.jpg")</f>
        <v/>
      </c>
      <c r="V475" t="inlineStr"/>
      <c r="W475" t="inlineStr">
        <is>
          <t>18.5303628 -72.2872655 0.0 200.0</t>
        </is>
      </c>
      <c r="X475" t="inlineStr">
        <is>
          <t>PAP/HOFP/ST01906</t>
        </is>
      </c>
      <c r="Y475" t="inlineStr">
        <is>
          <t>PAP/HOFP/ST01906</t>
        </is>
      </c>
      <c r="Z475" t="inlineStr">
        <is>
          <t>2025-02-06 15:46:13</t>
        </is>
      </c>
      <c r="AA475" t="inlineStr">
        <is>
          <t>2025-02-06 15:41:26</t>
        </is>
      </c>
      <c r="AB475" t="inlineStr">
        <is>
          <t>2paulette</t>
        </is>
      </c>
      <c r="AC475" t="inlineStr">
        <is>
          <t>2025-02-06 15:46:24</t>
        </is>
      </c>
      <c r="AD475" s="1" t="inlineStr">
        <is>
          <t>https://www.commcarehq.org/a/caris-test/reports/form_data/bd8f5c99-a1c3-4b5c-8902-fc77579ef290/</t>
        </is>
      </c>
      <c r="AE475" t="inlineStr">
        <is>
          <t>---</t>
        </is>
      </c>
      <c r="AF475" t="inlineStr">
        <is>
          <t>3c5a623af057e23a32ae4000_194617</t>
        </is>
      </c>
      <c r="AG475" t="inlineStr">
        <is>
          <t>---</t>
        </is>
      </c>
      <c r="AH475" t="inlineStr">
        <is>
          <t>2025-02-06 15:46:13</t>
        </is>
      </c>
      <c r="AI475" t="inlineStr">
        <is>
          <t>e219d21e6ff4490790269c5de8767b64</t>
        </is>
      </c>
      <c r="AJ475" t="inlineStr">
        <is>
          <t>2025-02-06</t>
        </is>
      </c>
      <c r="AK475" t="inlineStr">
        <is>
          <t>4</t>
        </is>
      </c>
      <c r="AL475" t="inlineStr">
        <is>
          <t>Date rendez vous proche.</t>
        </is>
      </c>
      <c r="AM475" t="inlineStr">
        <is>
          <t>1</t>
        </is>
      </c>
      <c r="AN475" t="inlineStr">
        <is>
          <t>Trouve</t>
        </is>
      </c>
      <c r="AO475" t="inlineStr">
        <is>
          <t>1</t>
        </is>
      </c>
      <c r="AP475" t="inlineStr">
        <is>
          <t>1</t>
        </is>
      </c>
      <c r="AQ475" t="inlineStr">
        <is>
          <t>19.6</t>
        </is>
      </c>
      <c r="AR475" t="inlineStr"/>
      <c r="AS475" t="inlineStr">
        <is>
          <t>135</t>
        </is>
      </c>
      <c r="AT475" t="inlineStr">
        <is>
          <t>18.5303628 -72.2872655 0.0 200.0</t>
        </is>
      </c>
      <c r="AU475" t="inlineStr">
        <is>
          <t>---</t>
        </is>
      </c>
      <c r="AV475" t="inlineStr">
        <is>
          <t>---</t>
        </is>
      </c>
      <c r="AW475" t="inlineStr">
        <is>
          <t>---</t>
        </is>
      </c>
      <c r="AX475" t="inlineStr">
        <is>
          <t>---</t>
        </is>
      </c>
      <c r="AY475" t="inlineStr">
        <is>
          <t>---</t>
        </is>
      </c>
      <c r="AZ475" t="inlineStr">
        <is>
          <t>---</t>
        </is>
      </c>
      <c r="BA475" t="inlineStr">
        <is>
          <t>e219d21e6ff4490790269c5de8767b64</t>
        </is>
      </c>
      <c r="BB475" t="inlineStr">
        <is>
          <t>http://openrosa.org/formdesigner/0B48E039-1E80-49A7-AC24-732B6E788E39</t>
        </is>
      </c>
      <c r="BC475" t="inlineStr">
        <is>
          <t>Ration et autres visites</t>
        </is>
      </c>
      <c r="BD475" t="inlineStr">
        <is>
          <t>CommCare Android, version "2.54.1"(467561). App v15929. CommCare Version 2.54.1. Build 467561, built on: 2024-10-25</t>
        </is>
      </c>
      <c r="BE475" t="inlineStr">
        <is>
          <t>commcare_128eeb89-2b69-45ca-a0c0-a60a042eb53e</t>
        </is>
      </c>
      <c r="BF475" t="inlineStr"/>
      <c r="BG475" t="inlineStr">
        <is>
          <t>f13d8149fc6d39ebe86af18272310ff9</t>
        </is>
      </c>
      <c r="BH475" t="inlineStr">
        <is>
          <t>30258f4a77704b55a9a2714350441cbb</t>
        </is>
      </c>
      <c r="BI475" t="inlineStr">
        <is>
          <t>15246</t>
        </is>
      </c>
      <c r="BJ475" t="inlineStr">
        <is>
          <t>XFormInstance</t>
        </is>
      </c>
      <c r="BK475" t="inlineStr">
        <is>
          <t>aed76a35e4a011efb942f7a39a18eb0c</t>
        </is>
      </c>
      <c r="BL475" t="b">
        <v>0</v>
      </c>
      <c r="BM475" t="inlineStr">
        <is>
          <t>---</t>
        </is>
      </c>
      <c r="BN475" t="inlineStr">
        <is>
          <t>200.113.253.70</t>
        </is>
      </c>
      <c r="BO475" t="inlineStr">
        <is>
          <t>Christ Marley Saint Juste</t>
        </is>
      </c>
    </row>
    <row r="476">
      <c r="A476" t="inlineStr">
        <is>
          <t>474</t>
        </is>
      </c>
      <c r="B476" t="inlineStr">
        <is>
          <t>21e8f069-7158-4995-a6a7-e924948a64c2</t>
        </is>
      </c>
      <c r="C476" t="inlineStr">
        <is>
          <t>2025-02-05</t>
        </is>
      </c>
      <c r="D476" t="inlineStr">
        <is>
          <t>4</t>
        </is>
      </c>
      <c r="E476" t="inlineStr">
        <is>
          <t>demotivation club</t>
        </is>
      </c>
      <c r="F476" t="inlineStr">
        <is>
          <t>0</t>
        </is>
      </c>
      <c r="G476" t="inlineStr">
        <is>
          <t>,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---</t>
        </is>
      </c>
      <c r="L476" t="inlineStr">
        <is>
          <t>---</t>
        </is>
      </c>
      <c r="M476" t="inlineStr">
        <is>
          <t>---</t>
        </is>
      </c>
      <c r="N476" t="inlineStr">
        <is>
          <t>---</t>
        </is>
      </c>
      <c r="O476" t="inlineStr">
        <is>
          <t>---</t>
        </is>
      </c>
      <c r="P476" t="inlineStr">
        <is>
          <t>---</t>
        </is>
      </c>
      <c r="Q476" t="inlineStr">
        <is>
          <t>---</t>
        </is>
      </c>
      <c r="R476" t="inlineStr"/>
      <c r="S476" t="inlineStr"/>
      <c r="T476" t="inlineStr"/>
      <c r="U476" t="inlineStr"/>
      <c r="V476" t="inlineStr"/>
      <c r="W476" t="inlineStr">
        <is>
          <t>19.542269 -71.7447396 14.0 12.4</t>
        </is>
      </c>
      <c r="X476" t="inlineStr">
        <is>
          <t>CAP/CMSO/00228</t>
        </is>
      </c>
      <c r="Y476" t="inlineStr">
        <is>
          <t>CAP/CMSO/00228</t>
        </is>
      </c>
      <c r="Z476" t="inlineStr">
        <is>
          <t>2025-02-05 16:22:26</t>
        </is>
      </c>
      <c r="AA476" t="inlineStr">
        <is>
          <t>2025-02-05 16:21:16</t>
        </is>
      </c>
      <c r="AB476" t="inlineStr">
        <is>
          <t>1rose</t>
        </is>
      </c>
      <c r="AC476" t="inlineStr">
        <is>
          <t>2025-02-06 16:18:31</t>
        </is>
      </c>
      <c r="AD476" s="1" t="inlineStr">
        <is>
          <t>https://www.commcarehq.org/a/caris-test/reports/form_data/21e8f069-7158-4995-a6a7-e924948a64c2/</t>
        </is>
      </c>
      <c r="AE476" t="inlineStr">
        <is>
          <t>---</t>
        </is>
      </c>
      <c r="AF476" t="inlineStr">
        <is>
          <t>3c5a623af057e23a32ae4000_33629</t>
        </is>
      </c>
      <c r="AG476" t="inlineStr">
        <is>
          <t>---</t>
        </is>
      </c>
      <c r="AH476" t="inlineStr">
        <is>
          <t>2025-02-05 16:22:26</t>
        </is>
      </c>
      <c r="AI476" t="inlineStr">
        <is>
          <t>2dea52d1789dbc2c3c784b18002f6f8d</t>
        </is>
      </c>
      <c r="AJ476" t="inlineStr">
        <is>
          <t>2025-02-05</t>
        </is>
      </c>
      <c r="AK476" t="inlineStr">
        <is>
          <t>4</t>
        </is>
      </c>
      <c r="AL476" t="inlineStr">
        <is>
          <t>demotivation club</t>
        </is>
      </c>
      <c r="AM476" t="inlineStr">
        <is>
          <t>0</t>
        </is>
      </c>
      <c r="AN476" t="inlineStr">
        <is>
          <t>,</t>
        </is>
      </c>
      <c r="AO476" t="inlineStr">
        <is>
          <t>1</t>
        </is>
      </c>
      <c r="AP476" t="inlineStr">
        <is>
          <t>1</t>
        </is>
      </c>
      <c r="AQ476" t="inlineStr"/>
      <c r="AR476" t="inlineStr"/>
      <c r="AS476" t="inlineStr"/>
      <c r="AT476" t="inlineStr">
        <is>
          <t>19.542269 -71.7447396 14.0 12.4</t>
        </is>
      </c>
      <c r="AU476" t="inlineStr">
        <is>
          <t>---</t>
        </is>
      </c>
      <c r="AV476" t="inlineStr">
        <is>
          <t>---</t>
        </is>
      </c>
      <c r="AW476" t="inlineStr">
        <is>
          <t>---</t>
        </is>
      </c>
      <c r="AX476" t="inlineStr">
        <is>
          <t>---</t>
        </is>
      </c>
      <c r="AY476" t="inlineStr">
        <is>
          <t>---</t>
        </is>
      </c>
      <c r="AZ476" t="inlineStr">
        <is>
          <t>---</t>
        </is>
      </c>
      <c r="BA476" t="inlineStr">
        <is>
          <t>2dea52d1789dbc2c3c784b18002f6f8d</t>
        </is>
      </c>
      <c r="BB476" t="inlineStr">
        <is>
          <t>http://openrosa.org/formdesigner/0B48E039-1E80-49A7-AC24-732B6E788E39</t>
        </is>
      </c>
      <c r="BC476" t="inlineStr">
        <is>
          <t>Ration et autres visites</t>
        </is>
      </c>
      <c r="BD476" t="inlineStr">
        <is>
          <t>CommCare Android, version "2.54.1"(467561). App v15929. CommCare Version 2.54.1. Build 467561, built on: 2024-10-25</t>
        </is>
      </c>
      <c r="BE476" t="inlineStr">
        <is>
          <t>commcare_6f11ce87-99a9-46e8-b6bd-276036be1616</t>
        </is>
      </c>
      <c r="BF476" t="inlineStr">
        <is>
          <t>19.5422099 -71.7446935 15.0 9.3</t>
        </is>
      </c>
      <c r="BG476" t="inlineStr">
        <is>
          <t>f13d8149fc6d39ebe86af18272310ff9</t>
        </is>
      </c>
      <c r="BH476" t="inlineStr">
        <is>
          <t>30258f4a77704b55a9a2714350441cbb</t>
        </is>
      </c>
      <c r="BI476" t="inlineStr">
        <is>
          <t>15246</t>
        </is>
      </c>
      <c r="BJ476" t="inlineStr">
        <is>
          <t>XFormInstance</t>
        </is>
      </c>
      <c r="BK476" t="inlineStr">
        <is>
          <t>9774b40ce22d11ef9da6f399dbb46855</t>
        </is>
      </c>
      <c r="BL476" t="b">
        <v>0</v>
      </c>
      <c r="BM476" t="inlineStr">
        <is>
          <t>---</t>
        </is>
      </c>
      <c r="BN476" t="inlineStr">
        <is>
          <t>200.113.215.132</t>
        </is>
      </c>
      <c r="BO476" t="inlineStr">
        <is>
          <t>Loudjina Valcin</t>
        </is>
      </c>
    </row>
    <row r="477">
      <c r="A477" t="inlineStr">
        <is>
          <t>475</t>
        </is>
      </c>
      <c r="B477" t="inlineStr">
        <is>
          <t>71b46e69-63fd-454a-a05a-f8cf0b6e9982</t>
        </is>
      </c>
      <c r="C477" t="inlineStr">
        <is>
          <t>2025-02-06</t>
        </is>
      </c>
      <c r="D477" t="inlineStr">
        <is>
          <t>4</t>
        </is>
      </c>
      <c r="E477" t="inlineStr">
        <is>
          <t>Date rendez vous proche</t>
        </is>
      </c>
      <c r="F477" t="inlineStr">
        <is>
          <t>1</t>
        </is>
      </c>
      <c r="G477" t="inlineStr">
        <is>
          <t>Trouve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---</t>
        </is>
      </c>
      <c r="L477" t="inlineStr">
        <is>
          <t>---</t>
        </is>
      </c>
      <c r="M477" t="inlineStr">
        <is>
          <t>---</t>
        </is>
      </c>
      <c r="N477" t="inlineStr">
        <is>
          <t>---</t>
        </is>
      </c>
      <c r="O477" t="inlineStr">
        <is>
          <t>---</t>
        </is>
      </c>
      <c r="P477" t="inlineStr">
        <is>
          <t>---</t>
        </is>
      </c>
      <c r="Q477" t="inlineStr">
        <is>
          <t>---</t>
        </is>
      </c>
      <c r="R477" t="inlineStr">
        <is>
          <t>19.6</t>
        </is>
      </c>
      <c r="S477" t="inlineStr"/>
      <c r="T477" t="inlineStr">
        <is>
          <t>135.0</t>
        </is>
      </c>
      <c r="U477">
        <f>HYPERLINK("https://www.commcarehq.org/a/caris-test/api/form_attachment/v1/71b46e69-63fd-454a-a05a-f8cf0b6e9982/1738856638798.jpg")</f>
        <v/>
      </c>
      <c r="V477" t="inlineStr"/>
      <c r="W477" t="inlineStr">
        <is>
          <t>18.5294318 -72.2887457 0.0 1899.99</t>
        </is>
      </c>
      <c r="X477" t="inlineStr">
        <is>
          <t>PAP/HOFP/ST01906</t>
        </is>
      </c>
      <c r="Y477" t="inlineStr">
        <is>
          <t>PAP/HOFP/ST01906</t>
        </is>
      </c>
      <c r="Z477" t="inlineStr">
        <is>
          <t>2025-02-06 15:46:01</t>
        </is>
      </c>
      <c r="AA477" t="inlineStr">
        <is>
          <t>2025-02-06 15:41:25</t>
        </is>
      </c>
      <c r="AB477" t="inlineStr">
        <is>
          <t>2mercelie</t>
        </is>
      </c>
      <c r="AC477" t="inlineStr">
        <is>
          <t>2025-02-06 17:12:15</t>
        </is>
      </c>
      <c r="AD477" s="1" t="inlineStr">
        <is>
          <t>https://www.commcarehq.org/a/caris-test/reports/form_data/71b46e69-63fd-454a-a05a-f8cf0b6e9982/</t>
        </is>
      </c>
      <c r="AE477" t="inlineStr">
        <is>
          <t>---</t>
        </is>
      </c>
      <c r="AF477" t="inlineStr">
        <is>
          <t>3c5a623af057e23a32ae4000_194617</t>
        </is>
      </c>
      <c r="AG477" t="inlineStr">
        <is>
          <t>---</t>
        </is>
      </c>
      <c r="AH477" t="inlineStr">
        <is>
          <t>2025-02-06 15:46:01</t>
        </is>
      </c>
      <c r="AI477" t="inlineStr">
        <is>
          <t>2e62b218304042258ccf31696d2c0d45</t>
        </is>
      </c>
      <c r="AJ477" t="inlineStr">
        <is>
          <t>2025-02-06</t>
        </is>
      </c>
      <c r="AK477" t="inlineStr">
        <is>
          <t>4</t>
        </is>
      </c>
      <c r="AL477" t="inlineStr">
        <is>
          <t>Date rendez vous proche</t>
        </is>
      </c>
      <c r="AM477" t="inlineStr">
        <is>
          <t>1</t>
        </is>
      </c>
      <c r="AN477" t="inlineStr">
        <is>
          <t>Trouve</t>
        </is>
      </c>
      <c r="AO477" t="inlineStr">
        <is>
          <t>1</t>
        </is>
      </c>
      <c r="AP477" t="inlineStr">
        <is>
          <t>1</t>
        </is>
      </c>
      <c r="AQ477" t="inlineStr">
        <is>
          <t>19.6</t>
        </is>
      </c>
      <c r="AR477" t="inlineStr"/>
      <c r="AS477" t="inlineStr">
        <is>
          <t>135</t>
        </is>
      </c>
      <c r="AT477" t="inlineStr">
        <is>
          <t>18.5294318 -72.2887457 0.0 1899.99</t>
        </is>
      </c>
      <c r="AU477" t="inlineStr">
        <is>
          <t>---</t>
        </is>
      </c>
      <c r="AV477" t="inlineStr">
        <is>
          <t>---</t>
        </is>
      </c>
      <c r="AW477" t="inlineStr">
        <is>
          <t>---</t>
        </is>
      </c>
      <c r="AX477" t="inlineStr">
        <is>
          <t>---</t>
        </is>
      </c>
      <c r="AY477" t="inlineStr">
        <is>
          <t>---</t>
        </is>
      </c>
      <c r="AZ477" t="inlineStr">
        <is>
          <t>---</t>
        </is>
      </c>
      <c r="BA477" t="inlineStr">
        <is>
          <t>2e62b218304042258ccf31696d2c0d45</t>
        </is>
      </c>
      <c r="BB477" t="inlineStr">
        <is>
          <t>http://openrosa.org/formdesigner/0B48E039-1E80-49A7-AC24-732B6E788E39</t>
        </is>
      </c>
      <c r="BC477" t="inlineStr">
        <is>
          <t>Ration et autres visites</t>
        </is>
      </c>
      <c r="BD477" t="inlineStr">
        <is>
          <t>CommCare Android, version "2.56"(468027). App v15929. CommCare Version 2.56.0. Build 468027, built on: 2025-01-18</t>
        </is>
      </c>
      <c r="BE477" t="inlineStr">
        <is>
          <t>commcare_e07abcec-4b87-4031-85ab-59fcf73e643c</t>
        </is>
      </c>
      <c r="BF477" t="inlineStr">
        <is>
          <t>18.5294318 -72.2887457 0.0 1899.99</t>
        </is>
      </c>
      <c r="BG477" t="inlineStr">
        <is>
          <t>f13d8149fc6d39ebe86af18272310ff9</t>
        </is>
      </c>
      <c r="BH477" t="inlineStr">
        <is>
          <t>30258f4a77704b55a9a2714350441cbb</t>
        </is>
      </c>
      <c r="BI477" t="inlineStr">
        <is>
          <t>15246</t>
        </is>
      </c>
      <c r="BJ477" t="inlineStr">
        <is>
          <t>XFormInstance</t>
        </is>
      </c>
      <c r="BK477" t="inlineStr">
        <is>
          <t>211874acdda911efb8e6f7a39a18eb0c</t>
        </is>
      </c>
      <c r="BL477" t="b">
        <v>0</v>
      </c>
      <c r="BM477" t="inlineStr">
        <is>
          <t>---</t>
        </is>
      </c>
      <c r="BN477" t="inlineStr">
        <is>
          <t>200.113.253.247</t>
        </is>
      </c>
      <c r="BO477" t="inlineStr">
        <is>
          <t>Christ Marley Saint Juste</t>
        </is>
      </c>
    </row>
    <row r="478">
      <c r="A478" t="inlineStr">
        <is>
          <t>476</t>
        </is>
      </c>
      <c r="B478" t="inlineStr">
        <is>
          <t>b0e31222-d726-4671-a3bd-806208328299</t>
        </is>
      </c>
      <c r="C478" t="inlineStr">
        <is>
          <t>2025-02-06</t>
        </is>
      </c>
      <c r="D478" t="inlineStr">
        <is>
          <t>1</t>
        </is>
      </c>
      <c r="E478" t="inlineStr">
        <is>
          <t>---</t>
        </is>
      </c>
      <c r="F478" t="inlineStr">
        <is>
          <t>0</t>
        </is>
      </c>
      <c r="G478" t="inlineStr">
        <is>
          <t>---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---</t>
        </is>
      </c>
      <c r="L478" t="inlineStr">
        <is>
          <t>---</t>
        </is>
      </c>
      <c r="M478" t="inlineStr">
        <is>
          <t>1</t>
        </is>
      </c>
      <c r="N478" t="inlineStr"/>
      <c r="O478" t="inlineStr">
        <is>
          <t>---</t>
        </is>
      </c>
      <c r="P478" t="inlineStr">
        <is>
          <t>---</t>
        </is>
      </c>
      <c r="Q478" t="inlineStr">
        <is>
          <t>---</t>
        </is>
      </c>
      <c r="R478" t="inlineStr"/>
      <c r="S478" t="inlineStr"/>
      <c r="T478" t="inlineStr"/>
      <c r="U478">
        <f>HYPERLINK("https://www.commcarehq.org/a/caris-test/api/form_attachment/v1/b0e31222-d726-4671-a3bd-806208328299/1738862443261.jpg")</f>
        <v/>
      </c>
      <c r="V478" t="inlineStr"/>
      <c r="W478" t="inlineStr">
        <is>
          <t>18.4565838 -72.6312532 1.27 7.48</t>
        </is>
      </c>
      <c r="X478" t="inlineStr">
        <is>
          <t>LEG/HSCL/ST00671</t>
        </is>
      </c>
      <c r="Y478" t="inlineStr">
        <is>
          <t>LEG/HSCL/ST00671</t>
        </is>
      </c>
      <c r="Z478" t="inlineStr">
        <is>
          <t>2025-02-06 17:20:51</t>
        </is>
      </c>
      <c r="AA478" t="inlineStr">
        <is>
          <t>2025-02-06 15:55:50</t>
        </is>
      </c>
      <c r="AB478" t="inlineStr">
        <is>
          <t>2francesca</t>
        </is>
      </c>
      <c r="AC478" t="inlineStr">
        <is>
          <t>2025-02-06 17:59:57</t>
        </is>
      </c>
      <c r="AD478" s="1" t="inlineStr">
        <is>
          <t>https://www.commcarehq.org/a/caris-test/reports/form_data/b0e31222-d726-4671-a3bd-806208328299/</t>
        </is>
      </c>
      <c r="AE478" t="inlineStr">
        <is>
          <t>---</t>
        </is>
      </c>
      <c r="AF478" t="inlineStr">
        <is>
          <t>3c5a623af057e23a32ae4000_124098</t>
        </is>
      </c>
      <c r="AG478" t="inlineStr">
        <is>
          <t>---</t>
        </is>
      </c>
      <c r="AH478" t="inlineStr">
        <is>
          <t>2025-02-06 17:20:51</t>
        </is>
      </c>
      <c r="AI478" t="inlineStr">
        <is>
          <t>e108d3187abb44a0a8a40ae0f9d2582f</t>
        </is>
      </c>
      <c r="AJ478" t="inlineStr">
        <is>
          <t>2025-02-06</t>
        </is>
      </c>
      <c r="AK478" t="inlineStr">
        <is>
          <t>1</t>
        </is>
      </c>
      <c r="AL478" t="inlineStr">
        <is>
          <t>---</t>
        </is>
      </c>
      <c r="AM478" t="inlineStr">
        <is>
          <t>0</t>
        </is>
      </c>
      <c r="AN478" t="inlineStr">
        <is>
          <t>---</t>
        </is>
      </c>
      <c r="AO478" t="inlineStr">
        <is>
          <t>1</t>
        </is>
      </c>
      <c r="AP478" t="inlineStr">
        <is>
          <t>1</t>
        </is>
      </c>
      <c r="AQ478" t="inlineStr"/>
      <c r="AR478" t="inlineStr"/>
      <c r="AS478" t="inlineStr"/>
      <c r="AT478" t="inlineStr">
        <is>
          <t>18.4565838 -72.6312532 1.27 7.48</t>
        </is>
      </c>
      <c r="AU478" t="inlineStr">
        <is>
          <t>---</t>
        </is>
      </c>
      <c r="AV478" t="inlineStr">
        <is>
          <t>---</t>
        </is>
      </c>
      <c r="AW478" t="inlineStr">
        <is>
          <t>---</t>
        </is>
      </c>
      <c r="AX478" t="inlineStr">
        <is>
          <t>---</t>
        </is>
      </c>
      <c r="AY478" t="inlineStr">
        <is>
          <t>---</t>
        </is>
      </c>
      <c r="AZ478" t="inlineStr">
        <is>
          <t>---</t>
        </is>
      </c>
      <c r="BA478" t="inlineStr">
        <is>
          <t>e108d3187abb44a0a8a40ae0f9d2582f</t>
        </is>
      </c>
      <c r="BB478" t="inlineStr">
        <is>
          <t>http://openrosa.org/formdesigner/0B48E039-1E80-49A7-AC24-732B6E788E39</t>
        </is>
      </c>
      <c r="BC478" t="inlineStr">
        <is>
          <t>Ration et autres visites</t>
        </is>
      </c>
      <c r="BD478" t="inlineStr">
        <is>
          <t>CommCare Android, version "2.54.1"(467561). App v15929. CommCare Version 2.54.1. Build 467561, built on: 2024-10-25</t>
        </is>
      </c>
      <c r="BE478" t="inlineStr">
        <is>
          <t>commcare_c385521c-9dd7-441e-a9b4-f45ce8677555</t>
        </is>
      </c>
      <c r="BF478" t="inlineStr">
        <is>
          <t>18.5005762 -72.6056549 12.09 3.79</t>
        </is>
      </c>
      <c r="BG478" t="inlineStr">
        <is>
          <t>f13d8149fc6d39ebe86af18272310ff9</t>
        </is>
      </c>
      <c r="BH478" t="inlineStr">
        <is>
          <t>30258f4a77704b55a9a2714350441cbb</t>
        </is>
      </c>
      <c r="BI478" t="inlineStr">
        <is>
          <t>15246</t>
        </is>
      </c>
      <c r="BJ478" t="inlineStr">
        <is>
          <t>XFormInstance</t>
        </is>
      </c>
      <c r="BK478" t="inlineStr">
        <is>
          <t>59df3246e48711ef9dcef399dbb46855</t>
        </is>
      </c>
      <c r="BL478" t="b">
        <v>0</v>
      </c>
      <c r="BM478" t="inlineStr">
        <is>
          <t>---</t>
        </is>
      </c>
      <c r="BN478" t="inlineStr">
        <is>
          <t>200.113.230.214</t>
        </is>
      </c>
      <c r="BO478" t="inlineStr">
        <is>
          <t>---</t>
        </is>
      </c>
    </row>
    <row r="479">
      <c r="A479" t="inlineStr">
        <is>
          <t>477</t>
        </is>
      </c>
      <c r="B479" t="inlineStr">
        <is>
          <t>4910476f-81b4-4187-831e-db21509ce896</t>
        </is>
      </c>
      <c r="C479" t="inlineStr">
        <is>
          <t>2025-02-05</t>
        </is>
      </c>
      <c r="D479" t="inlineStr">
        <is>
          <t>4</t>
        </is>
      </c>
      <c r="E479" t="inlineStr">
        <is>
          <t>mw tal verifie medikan li genyen yo</t>
        </is>
      </c>
      <c r="F479" t="inlineStr">
        <is>
          <t>1</t>
        </is>
      </c>
      <c r="G479" t="inlineStr">
        <is>
          <t>li gen medikaman pu 3 moid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---</t>
        </is>
      </c>
      <c r="L479" t="inlineStr">
        <is>
          <t>---</t>
        </is>
      </c>
      <c r="M479" t="inlineStr">
        <is>
          <t>---</t>
        </is>
      </c>
      <c r="N479" t="inlineStr">
        <is>
          <t>---</t>
        </is>
      </c>
      <c r="O479" t="inlineStr">
        <is>
          <t>---</t>
        </is>
      </c>
      <c r="P479" t="inlineStr">
        <is>
          <t>---</t>
        </is>
      </c>
      <c r="Q479" t="inlineStr">
        <is>
          <t>---</t>
        </is>
      </c>
      <c r="R479" t="inlineStr"/>
      <c r="S479" t="inlineStr">
        <is>
          <t>27.0</t>
        </is>
      </c>
      <c r="T479" t="inlineStr"/>
      <c r="U479">
        <f>HYPERLINK("https://www.commcarehq.org/a/caris-test/api/form_attachment/v1/4910476f-81b4-4187-831e-db21509ce896/1738865218581.jpg")</f>
        <v/>
      </c>
      <c r="V479">
        <f>HYPERLINK("https://www.commcarehq.org/a/caris-test/api/form_attachment/v1/4910476f-81b4-4187-831e-db21509ce896/1738865186482.jpg")</f>
        <v/>
      </c>
      <c r="W479" t="inlineStr"/>
      <c r="X479" t="inlineStr">
        <is>
          <t>PAP/NPFS/ST02736</t>
        </is>
      </c>
      <c r="Y479" t="inlineStr">
        <is>
          <t>PAP/NPFS/ST02736</t>
        </is>
      </c>
      <c r="Z479" t="inlineStr">
        <is>
          <t>2025-02-06 18:08:31</t>
        </is>
      </c>
      <c r="AA479" t="inlineStr">
        <is>
          <t>2025-02-06 18:02:58</t>
        </is>
      </c>
      <c r="AB479" t="inlineStr">
        <is>
          <t>2paula</t>
        </is>
      </c>
      <c r="AC479" t="inlineStr">
        <is>
          <t>2025-02-06 18:41:28</t>
        </is>
      </c>
      <c r="AD479" s="1" t="inlineStr">
        <is>
          <t>https://www.commcarehq.org/a/caris-test/reports/form_data/4910476f-81b4-4187-831e-db21509ce896/</t>
        </is>
      </c>
      <c r="AE479" t="inlineStr">
        <is>
          <t>---</t>
        </is>
      </c>
      <c r="AF479" t="inlineStr">
        <is>
          <t>3c5a623af057e23a32ae4000_27452</t>
        </is>
      </c>
      <c r="AG479" t="inlineStr">
        <is>
          <t>---</t>
        </is>
      </c>
      <c r="AH479" t="inlineStr">
        <is>
          <t>2025-02-06 18:08:31</t>
        </is>
      </c>
      <c r="AI479" t="inlineStr">
        <is>
          <t>e5870524d7474eb1ae50f2c4107b4683</t>
        </is>
      </c>
      <c r="AJ479" t="inlineStr">
        <is>
          <t>2025-02-05</t>
        </is>
      </c>
      <c r="AK479" t="inlineStr">
        <is>
          <t>4</t>
        </is>
      </c>
      <c r="AL479" t="inlineStr">
        <is>
          <t>mw tal verifie medikan li genyen yo</t>
        </is>
      </c>
      <c r="AM479" t="inlineStr">
        <is>
          <t>1</t>
        </is>
      </c>
      <c r="AN479" t="inlineStr">
        <is>
          <t>li gen medikaman pu 3 moid</t>
        </is>
      </c>
      <c r="AO479" t="inlineStr">
        <is>
          <t>1</t>
        </is>
      </c>
      <c r="AP479" t="inlineStr">
        <is>
          <t>1</t>
        </is>
      </c>
      <c r="AQ479" t="inlineStr"/>
      <c r="AR479" t="inlineStr">
        <is>
          <t>27</t>
        </is>
      </c>
      <c r="AS479" t="inlineStr"/>
      <c r="AT479" t="inlineStr"/>
      <c r="AU479" t="inlineStr">
        <is>
          <t>---</t>
        </is>
      </c>
      <c r="AV479" t="inlineStr">
        <is>
          <t>---</t>
        </is>
      </c>
      <c r="AW479" t="inlineStr">
        <is>
          <t>---</t>
        </is>
      </c>
      <c r="AX479" t="inlineStr">
        <is>
          <t>---</t>
        </is>
      </c>
      <c r="AY479" t="inlineStr">
        <is>
          <t>---</t>
        </is>
      </c>
      <c r="AZ479" t="inlineStr">
        <is>
          <t>---</t>
        </is>
      </c>
      <c r="BA479" t="inlineStr">
        <is>
          <t>e5870524d7474eb1ae50f2c4107b4683</t>
        </is>
      </c>
      <c r="BB479" t="inlineStr">
        <is>
          <t>http://openrosa.org/formdesigner/0B48E039-1E80-49A7-AC24-732B6E788E39</t>
        </is>
      </c>
      <c r="BC479" t="inlineStr">
        <is>
          <t>Ration et autres visites</t>
        </is>
      </c>
      <c r="BD479" t="inlineStr">
        <is>
          <t>CommCare Android, version "2.56"(468027). App v15929. CommCare Version 2.56.0. Build 468027, built on: 2025-01-18</t>
        </is>
      </c>
      <c r="BE479" t="inlineStr">
        <is>
          <t>commcare_1a638df5-b750-4196-ba65-fa624981c493</t>
        </is>
      </c>
      <c r="BF479" t="inlineStr">
        <is>
          <t>18.5350215 -72.311787 135.2 9.05</t>
        </is>
      </c>
      <c r="BG479" t="inlineStr">
        <is>
          <t>f13d8149fc6d39ebe86af18272310ff9</t>
        </is>
      </c>
      <c r="BH479" t="inlineStr">
        <is>
          <t>30258f4a77704b55a9a2714350441cbb</t>
        </is>
      </c>
      <c r="BI479" t="inlineStr">
        <is>
          <t>15246</t>
        </is>
      </c>
      <c r="BJ479" t="inlineStr">
        <is>
          <t>XFormInstance</t>
        </is>
      </c>
      <c r="BK479" t="inlineStr">
        <is>
          <t>c318be44e4aa11ef9dd4f399dbb46855</t>
        </is>
      </c>
      <c r="BL479" t="b">
        <v>0</v>
      </c>
      <c r="BM479" t="inlineStr">
        <is>
          <t>---</t>
        </is>
      </c>
      <c r="BN479" t="inlineStr">
        <is>
          <t>66.9.168.65</t>
        </is>
      </c>
      <c r="BO479" t="inlineStr">
        <is>
          <t>Joseph Angelo</t>
        </is>
      </c>
    </row>
    <row r="480">
      <c r="A480" t="inlineStr">
        <is>
          <t>478</t>
        </is>
      </c>
      <c r="B480" t="inlineStr">
        <is>
          <t>98651c1e-ebe4-46b7-9bef-e77edbcd8229</t>
        </is>
      </c>
      <c r="C480" t="inlineStr">
        <is>
          <t>2025-02-06</t>
        </is>
      </c>
      <c r="D480" t="inlineStr">
        <is>
          <t>4</t>
        </is>
      </c>
      <c r="E480" t="inlineStr">
        <is>
          <t>visite D' approvisionnement</t>
        </is>
      </c>
      <c r="F480" t="inlineStr">
        <is>
          <t>0</t>
        </is>
      </c>
      <c r="G480" t="inlineStr">
        <is>
          <t>approvisionnement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---</t>
        </is>
      </c>
      <c r="L480" t="inlineStr">
        <is>
          <t>---</t>
        </is>
      </c>
      <c r="M480" t="inlineStr">
        <is>
          <t>---</t>
        </is>
      </c>
      <c r="N480" t="inlineStr">
        <is>
          <t>---</t>
        </is>
      </c>
      <c r="O480" t="inlineStr">
        <is>
          <t>---</t>
        </is>
      </c>
      <c r="P480" t="inlineStr">
        <is>
          <t>---</t>
        </is>
      </c>
      <c r="Q480" t="inlineStr">
        <is>
          <t>---</t>
        </is>
      </c>
      <c r="R480" t="inlineStr"/>
      <c r="S480" t="inlineStr">
        <is>
          <t>67.2</t>
        </is>
      </c>
      <c r="T480" t="inlineStr"/>
      <c r="U480">
        <f>HYPERLINK("https://www.commcarehq.org/a/caris-test/api/form_attachment/v1/98651c1e-ebe4-46b7-9bef-e77edbcd8229/1738868049371.jpg")</f>
        <v/>
      </c>
      <c r="V480">
        <f>HYPERLINK("https://www.commcarehq.org/a/caris-test/api/form_attachment/v1/98651c1e-ebe4-46b7-9bef-e77edbcd8229/1738868016391.jpg")</f>
        <v/>
      </c>
      <c r="W480" t="inlineStr">
        <is>
          <t>19.5523622 -71.8990255 58.48 3.93</t>
        </is>
      </c>
      <c r="X480" t="inlineStr">
        <is>
          <t>CAP/CSLT/ST00498</t>
        </is>
      </c>
      <c r="Y480" t="inlineStr">
        <is>
          <t>CAP/CSLT/ST00498</t>
        </is>
      </c>
      <c r="Z480" t="inlineStr">
        <is>
          <t>2025-02-06 18:54:19</t>
        </is>
      </c>
      <c r="AA480" t="inlineStr">
        <is>
          <t>2025-02-06 18:51:52</t>
        </is>
      </c>
      <c r="AB480" t="inlineStr">
        <is>
          <t>1irania</t>
        </is>
      </c>
      <c r="AC480" t="inlineStr">
        <is>
          <t>2025-02-06 19:24:23</t>
        </is>
      </c>
      <c r="AD480" s="1" t="inlineStr">
        <is>
          <t>https://www.commcarehq.org/a/caris-test/reports/form_data/98651c1e-ebe4-46b7-9bef-e77edbcd8229/</t>
        </is>
      </c>
      <c r="AE480" t="inlineStr">
        <is>
          <t>---</t>
        </is>
      </c>
      <c r="AF480" t="inlineStr">
        <is>
          <t>3c5a623af057e23a32ae4000_31950</t>
        </is>
      </c>
      <c r="AG480" t="inlineStr">
        <is>
          <t>---</t>
        </is>
      </c>
      <c r="AH480" t="inlineStr">
        <is>
          <t>2025-02-06 18:54:19</t>
        </is>
      </c>
      <c r="AI480" t="inlineStr">
        <is>
          <t>42a82b7de9e609ae71648670ad4c56aa</t>
        </is>
      </c>
      <c r="AJ480" t="inlineStr">
        <is>
          <t>2025-02-06</t>
        </is>
      </c>
      <c r="AK480" t="inlineStr">
        <is>
          <t>4</t>
        </is>
      </c>
      <c r="AL480" t="inlineStr">
        <is>
          <t>visite D' approvisionnement</t>
        </is>
      </c>
      <c r="AM480" t="inlineStr">
        <is>
          <t>0</t>
        </is>
      </c>
      <c r="AN480" t="inlineStr">
        <is>
          <t>approvisionnement</t>
        </is>
      </c>
      <c r="AO480" t="inlineStr">
        <is>
          <t>1</t>
        </is>
      </c>
      <c r="AP480" t="inlineStr">
        <is>
          <t>1</t>
        </is>
      </c>
      <c r="AQ480" t="inlineStr"/>
      <c r="AR480" t="inlineStr">
        <is>
          <t>67.2</t>
        </is>
      </c>
      <c r="AS480" t="inlineStr"/>
      <c r="AT480" t="inlineStr">
        <is>
          <t>19.5523622 -71.8990255 58.48 3.93</t>
        </is>
      </c>
      <c r="AU480" t="inlineStr">
        <is>
          <t>---</t>
        </is>
      </c>
      <c r="AV480" t="inlineStr">
        <is>
          <t>---</t>
        </is>
      </c>
      <c r="AW480" t="inlineStr">
        <is>
          <t>---</t>
        </is>
      </c>
      <c r="AX480" t="inlineStr">
        <is>
          <t>---</t>
        </is>
      </c>
      <c r="AY480" t="inlineStr">
        <is>
          <t>---</t>
        </is>
      </c>
      <c r="AZ480" t="inlineStr">
        <is>
          <t>---</t>
        </is>
      </c>
      <c r="BA480" t="inlineStr">
        <is>
          <t>42a82b7de9e609ae71648670ad4c56aa</t>
        </is>
      </c>
      <c r="BB480" t="inlineStr">
        <is>
          <t>http://openrosa.org/formdesigner/0B48E039-1E80-49A7-AC24-732B6E788E39</t>
        </is>
      </c>
      <c r="BC480" t="inlineStr">
        <is>
          <t>Ration et autres visites</t>
        </is>
      </c>
      <c r="BD480" t="inlineStr">
        <is>
          <t>CommCare Android, version "2.56"(468027). App v15929. CommCare Version 2.56.0. Build 468027, built on: 2025-01-18</t>
        </is>
      </c>
      <c r="BE480" t="inlineStr">
        <is>
          <t>commcare_6c8d6b29-ddee-4573-a4bf-ff173bbf52d8</t>
        </is>
      </c>
      <c r="BF480" t="inlineStr">
        <is>
          <t>19.5523617 -71.8990311 86.09 8.85</t>
        </is>
      </c>
      <c r="BG480" t="inlineStr">
        <is>
          <t>f13d8149fc6d39ebe86af18272310ff9</t>
        </is>
      </c>
      <c r="BH480" t="inlineStr">
        <is>
          <t>30258f4a77704b55a9a2714350441cbb</t>
        </is>
      </c>
      <c r="BI480" t="inlineStr">
        <is>
          <t>15246</t>
        </is>
      </c>
      <c r="BJ480" t="inlineStr">
        <is>
          <t>XFormInstance</t>
        </is>
      </c>
      <c r="BK480" t="inlineStr">
        <is>
          <t>0d12aac8e3ed11ef9dc6f399dbb46855</t>
        </is>
      </c>
      <c r="BL480" t="b">
        <v>0</v>
      </c>
      <c r="BM480" t="inlineStr">
        <is>
          <t>---</t>
        </is>
      </c>
      <c r="BN480" t="inlineStr">
        <is>
          <t>200.113.234.52</t>
        </is>
      </c>
      <c r="BO480" t="inlineStr">
        <is>
          <t>Antoine Rose-guerdie</t>
        </is>
      </c>
    </row>
    <row r="481">
      <c r="A481" t="inlineStr">
        <is>
          <t>479</t>
        </is>
      </c>
      <c r="B481" t="inlineStr">
        <is>
          <t>2e6903d0-a748-4587-bb13-adc8a54fb31b</t>
        </is>
      </c>
      <c r="C481" t="inlineStr">
        <is>
          <t>2025-02-06</t>
        </is>
      </c>
      <c r="D481" t="inlineStr">
        <is>
          <t>4</t>
        </is>
      </c>
      <c r="E481" t="inlineStr">
        <is>
          <t>visite D' approvisionnement</t>
        </is>
      </c>
      <c r="F481" t="inlineStr">
        <is>
          <t>0</t>
        </is>
      </c>
      <c r="G481" t="inlineStr">
        <is>
          <t>approvisionnement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---</t>
        </is>
      </c>
      <c r="L481" t="inlineStr">
        <is>
          <t>---</t>
        </is>
      </c>
      <c r="M481" t="inlineStr">
        <is>
          <t>---</t>
        </is>
      </c>
      <c r="N481" t="inlineStr">
        <is>
          <t>---</t>
        </is>
      </c>
      <c r="O481" t="inlineStr">
        <is>
          <t>---</t>
        </is>
      </c>
      <c r="P481" t="inlineStr">
        <is>
          <t>---</t>
        </is>
      </c>
      <c r="Q481" t="inlineStr">
        <is>
          <t>---</t>
        </is>
      </c>
      <c r="R481" t="inlineStr"/>
      <c r="S481" t="inlineStr">
        <is>
          <t>63.9</t>
        </is>
      </c>
      <c r="T481" t="inlineStr"/>
      <c r="U481">
        <f>HYPERLINK("https://www.commcarehq.org/a/caris-test/api/form_attachment/v1/2e6903d0-a748-4587-bb13-adc8a54fb31b/1738869790407.jpg")</f>
        <v/>
      </c>
      <c r="V481">
        <f>HYPERLINK("https://www.commcarehq.org/a/caris-test/api/form_attachment/v1/2e6903d0-a748-4587-bb13-adc8a54fb31b/1738869419165.jpg")</f>
        <v/>
      </c>
      <c r="W481" t="inlineStr">
        <is>
          <t>19.5784676 -71.9356842 41.33 7.12</t>
        </is>
      </c>
      <c r="X481" t="inlineStr">
        <is>
          <t>CAP/CSLT/ST00279</t>
        </is>
      </c>
      <c r="Y481" t="inlineStr">
        <is>
          <t>CAP/CSLT/ST00279</t>
        </is>
      </c>
      <c r="Z481" t="inlineStr">
        <is>
          <t>2025-02-06 19:23:19</t>
        </is>
      </c>
      <c r="AA481" t="inlineStr">
        <is>
          <t>2025-02-06 19:15:50</t>
        </is>
      </c>
      <c r="AB481" t="inlineStr">
        <is>
          <t>1irania</t>
        </is>
      </c>
      <c r="AC481" t="inlineStr">
        <is>
          <t>2025-02-06 19:24:38</t>
        </is>
      </c>
      <c r="AD481" s="1" t="inlineStr">
        <is>
          <t>https://www.commcarehq.org/a/caris-test/reports/form_data/2e6903d0-a748-4587-bb13-adc8a54fb31b/</t>
        </is>
      </c>
      <c r="AE481" t="inlineStr">
        <is>
          <t>---</t>
        </is>
      </c>
      <c r="AF481" t="inlineStr">
        <is>
          <t>3c5a623af057e23a32ae4000_34528</t>
        </is>
      </c>
      <c r="AG481" t="inlineStr">
        <is>
          <t>---</t>
        </is>
      </c>
      <c r="AH481" t="inlineStr">
        <is>
          <t>2025-02-06 19:23:19</t>
        </is>
      </c>
      <c r="AI481" t="inlineStr">
        <is>
          <t>42a82b7de9e609ae71648670ad4c56aa</t>
        </is>
      </c>
      <c r="AJ481" t="inlineStr">
        <is>
          <t>2025-02-06</t>
        </is>
      </c>
      <c r="AK481" t="inlineStr">
        <is>
          <t>4</t>
        </is>
      </c>
      <c r="AL481" t="inlineStr">
        <is>
          <t>visite D' approvisionnement</t>
        </is>
      </c>
      <c r="AM481" t="inlineStr">
        <is>
          <t>0</t>
        </is>
      </c>
      <c r="AN481" t="inlineStr">
        <is>
          <t>approvisionnement</t>
        </is>
      </c>
      <c r="AO481" t="inlineStr">
        <is>
          <t>1</t>
        </is>
      </c>
      <c r="AP481" t="inlineStr">
        <is>
          <t>1</t>
        </is>
      </c>
      <c r="AQ481" t="inlineStr"/>
      <c r="AR481" t="inlineStr">
        <is>
          <t>63.9</t>
        </is>
      </c>
      <c r="AS481" t="inlineStr"/>
      <c r="AT481" t="inlineStr">
        <is>
          <t>19.5784676 -71.9356842 41.33 7.12</t>
        </is>
      </c>
      <c r="AU481" t="inlineStr">
        <is>
          <t>---</t>
        </is>
      </c>
      <c r="AV481" t="inlineStr">
        <is>
          <t>---</t>
        </is>
      </c>
      <c r="AW481" t="inlineStr">
        <is>
          <t>---</t>
        </is>
      </c>
      <c r="AX481" t="inlineStr">
        <is>
          <t>---</t>
        </is>
      </c>
      <c r="AY481" t="inlineStr">
        <is>
          <t>---</t>
        </is>
      </c>
      <c r="AZ481" t="inlineStr">
        <is>
          <t>---</t>
        </is>
      </c>
      <c r="BA481" t="inlineStr">
        <is>
          <t>42a82b7de9e609ae71648670ad4c56aa</t>
        </is>
      </c>
      <c r="BB481" t="inlineStr">
        <is>
          <t>http://openrosa.org/formdesigner/0B48E039-1E80-49A7-AC24-732B6E788E39</t>
        </is>
      </c>
      <c r="BC481" t="inlineStr">
        <is>
          <t>Ration et autres visites</t>
        </is>
      </c>
      <c r="BD481" t="inlineStr">
        <is>
          <t>CommCare Android, version "2.56"(468027). App v15929. CommCare Version 2.56.0. Build 468027, built on: 2025-01-18</t>
        </is>
      </c>
      <c r="BE481" t="inlineStr">
        <is>
          <t>commcare_6c8d6b29-ddee-4573-a4bf-ff173bbf52d8</t>
        </is>
      </c>
      <c r="BF481" t="inlineStr">
        <is>
          <t>19.5784532 -71.9357067 58.48 9.75</t>
        </is>
      </c>
      <c r="BG481" t="inlineStr">
        <is>
          <t>f13d8149fc6d39ebe86af18272310ff9</t>
        </is>
      </c>
      <c r="BH481" t="inlineStr">
        <is>
          <t>30258f4a77704b55a9a2714350441cbb</t>
        </is>
      </c>
      <c r="BI481" t="inlineStr">
        <is>
          <t>15246</t>
        </is>
      </c>
      <c r="BJ481" t="inlineStr">
        <is>
          <t>XFormInstance</t>
        </is>
      </c>
      <c r="BK481" t="inlineStr">
        <is>
          <t>0d12aac8e3ed11ef9dc6f399dbb46855</t>
        </is>
      </c>
      <c r="BL481" t="b">
        <v>0</v>
      </c>
      <c r="BM481" t="inlineStr">
        <is>
          <t>---</t>
        </is>
      </c>
      <c r="BN481" t="inlineStr">
        <is>
          <t>200.113.234.52</t>
        </is>
      </c>
      <c r="BO481" t="inlineStr">
        <is>
          <t>Pierre Louis Ruth-Naylove</t>
        </is>
      </c>
    </row>
    <row r="482">
      <c r="A482" t="inlineStr">
        <is>
          <t>480</t>
        </is>
      </c>
      <c r="B482" t="inlineStr">
        <is>
          <t>4bf6e3c5-6c15-4096-b4e1-cb188df73864</t>
        </is>
      </c>
      <c r="C482" t="inlineStr">
        <is>
          <t>2025-02-06</t>
        </is>
      </c>
      <c r="D482" t="inlineStr">
        <is>
          <t>4</t>
        </is>
      </c>
      <c r="E482" t="inlineStr">
        <is>
          <t>visite de suivi</t>
        </is>
      </c>
      <c r="F482" t="inlineStr">
        <is>
          <t>0</t>
        </is>
      </c>
      <c r="G482" t="inlineStr">
        <is>
          <t>n</t>
        </is>
      </c>
      <c r="H482" t="inlineStr">
        <is>
          <t>0</t>
        </is>
      </c>
      <c r="I482" t="inlineStr">
        <is>
          <t>1</t>
        </is>
      </c>
      <c r="J482" t="inlineStr">
        <is>
          <t>4</t>
        </is>
      </c>
      <c r="K482" t="inlineStr">
        <is>
          <t>---</t>
        </is>
      </c>
      <c r="L482" t="inlineStr">
        <is>
          <t>---</t>
        </is>
      </c>
      <c r="M482" t="inlineStr">
        <is>
          <t>---</t>
        </is>
      </c>
      <c r="N482" t="inlineStr">
        <is>
          <t>---</t>
        </is>
      </c>
      <c r="O482" t="inlineStr">
        <is>
          <t>---</t>
        </is>
      </c>
      <c r="P482" t="inlineStr">
        <is>
          <t>---</t>
        </is>
      </c>
      <c r="Q482" t="inlineStr">
        <is>
          <t>---</t>
        </is>
      </c>
      <c r="R482" t="inlineStr"/>
      <c r="S482" t="inlineStr"/>
      <c r="T482" t="inlineStr"/>
      <c r="U482" t="inlineStr"/>
      <c r="V482" t="inlineStr"/>
      <c r="W482" t="inlineStr">
        <is>
          <t>18.4740124 -72.6323472 -23.29 5.47</t>
        </is>
      </c>
      <c r="X482" t="inlineStr">
        <is>
          <t>LEG/HSCL/ST00780</t>
        </is>
      </c>
      <c r="Y482" t="inlineStr">
        <is>
          <t>LEG/HSCL/ST00780</t>
        </is>
      </c>
      <c r="Z482" t="inlineStr">
        <is>
          <t>2025-02-06 18:34:52</t>
        </is>
      </c>
      <c r="AA482" t="inlineStr">
        <is>
          <t>2025-02-06 18:32:26</t>
        </is>
      </c>
      <c r="AB482" t="inlineStr">
        <is>
          <t>2francesca</t>
        </is>
      </c>
      <c r="AC482" t="inlineStr">
        <is>
          <t>2025-02-06 20:06:48</t>
        </is>
      </c>
      <c r="AD482" s="1" t="inlineStr">
        <is>
          <t>https://www.commcarehq.org/a/caris-test/reports/form_data/4bf6e3c5-6c15-4096-b4e1-cb188df73864/</t>
        </is>
      </c>
      <c r="AE482" t="inlineStr">
        <is>
          <t>---</t>
        </is>
      </c>
      <c r="AF482" t="inlineStr">
        <is>
          <t>3c5a623af057e23a32ae4000_153681</t>
        </is>
      </c>
      <c r="AG482" t="inlineStr">
        <is>
          <t>---</t>
        </is>
      </c>
      <c r="AH482" t="inlineStr">
        <is>
          <t>2025-02-06 18:34:52</t>
        </is>
      </c>
      <c r="AI482" t="inlineStr">
        <is>
          <t>e108d3187abb44a0a8a40ae0f9d2582f</t>
        </is>
      </c>
      <c r="AJ482" t="inlineStr">
        <is>
          <t>2025-02-06</t>
        </is>
      </c>
      <c r="AK482" t="inlineStr">
        <is>
          <t>4</t>
        </is>
      </c>
      <c r="AL482" t="inlineStr">
        <is>
          <t>visite de suivi</t>
        </is>
      </c>
      <c r="AM482" t="inlineStr">
        <is>
          <t>0</t>
        </is>
      </c>
      <c r="AN482" t="inlineStr">
        <is>
          <t>n</t>
        </is>
      </c>
      <c r="AO482" t="inlineStr">
        <is>
          <t>0</t>
        </is>
      </c>
      <c r="AP482" t="inlineStr">
        <is>
          <t>1</t>
        </is>
      </c>
      <c r="AQ482" t="inlineStr"/>
      <c r="AR482" t="inlineStr"/>
      <c r="AS482" t="inlineStr"/>
      <c r="AT482" t="inlineStr">
        <is>
          <t>18.4740124 -72.6323472 -23.29 5.47</t>
        </is>
      </c>
      <c r="AU482" t="inlineStr">
        <is>
          <t>---</t>
        </is>
      </c>
      <c r="AV482" t="inlineStr">
        <is>
          <t>---</t>
        </is>
      </c>
      <c r="AW482" t="inlineStr">
        <is>
          <t>---</t>
        </is>
      </c>
      <c r="AX482" t="inlineStr">
        <is>
          <t>---</t>
        </is>
      </c>
      <c r="AY482" t="inlineStr">
        <is>
          <t>---</t>
        </is>
      </c>
      <c r="AZ482" t="inlineStr">
        <is>
          <t>---</t>
        </is>
      </c>
      <c r="BA482" t="inlineStr">
        <is>
          <t>e108d3187abb44a0a8a40ae0f9d2582f</t>
        </is>
      </c>
      <c r="BB482" t="inlineStr">
        <is>
          <t>http://openrosa.org/formdesigner/0B48E039-1E80-49A7-AC24-732B6E788E39</t>
        </is>
      </c>
      <c r="BC482" t="inlineStr">
        <is>
          <t>Ration et autres visites</t>
        </is>
      </c>
      <c r="BD482" t="inlineStr">
        <is>
          <t>CommCare Android, version "2.54.1"(467561). App v15929. CommCare Version 2.54.1. Build 467561, built on: 2024-10-25</t>
        </is>
      </c>
      <c r="BE482" t="inlineStr">
        <is>
          <t>commcare_c385521c-9dd7-441e-a9b4-f45ce8677555</t>
        </is>
      </c>
      <c r="BF482" t="inlineStr">
        <is>
          <t>18.4681671 -72.6330196 -21.27 4.84</t>
        </is>
      </c>
      <c r="BG482" t="inlineStr">
        <is>
          <t>f13d8149fc6d39ebe86af18272310ff9</t>
        </is>
      </c>
      <c r="BH482" t="inlineStr">
        <is>
          <t>30258f4a77704b55a9a2714350441cbb</t>
        </is>
      </c>
      <c r="BI482" t="inlineStr">
        <is>
          <t>15246</t>
        </is>
      </c>
      <c r="BJ482" t="inlineStr">
        <is>
          <t>XFormInstance</t>
        </is>
      </c>
      <c r="BK482" t="inlineStr">
        <is>
          <t>59df3246e48711ef9dcef399dbb46855</t>
        </is>
      </c>
      <c r="BL482" t="b">
        <v>0</v>
      </c>
      <c r="BM482" t="inlineStr">
        <is>
          <t>---</t>
        </is>
      </c>
      <c r="BN482" t="inlineStr">
        <is>
          <t>190.115.175.148</t>
        </is>
      </c>
      <c r="BO482" t="inlineStr">
        <is>
          <t>Rose Berline Joseph</t>
        </is>
      </c>
    </row>
    <row r="483">
      <c r="A483" t="inlineStr">
        <is>
          <t>481</t>
        </is>
      </c>
      <c r="B483" t="inlineStr">
        <is>
          <t>1065996c-f834-4ba4-bd7e-7120080b36ad</t>
        </is>
      </c>
      <c r="C483" t="inlineStr">
        <is>
          <t>2025-02-05</t>
        </is>
      </c>
      <c r="D483" t="inlineStr">
        <is>
          <t>3</t>
        </is>
      </c>
      <c r="E483" t="inlineStr">
        <is>
          <t>---</t>
        </is>
      </c>
      <c r="F483" t="inlineStr">
        <is>
          <t>0</t>
        </is>
      </c>
      <c r="G483" t="inlineStr">
        <is>
          <t>---</t>
        </is>
      </c>
      <c r="H483" t="inlineStr">
        <is>
          <t>1</t>
        </is>
      </c>
      <c r="I483" t="inlineStr">
        <is>
          <t>1</t>
        </is>
      </c>
      <c r="J483" t="inlineStr">
        <is>
          <t>3</t>
        </is>
      </c>
      <c r="K483" t="inlineStr">
        <is>
          <t>---</t>
        </is>
      </c>
      <c r="L483" t="inlineStr">
        <is>
          <t>---</t>
        </is>
      </c>
      <c r="M483" t="inlineStr">
        <is>
          <t>---</t>
        </is>
      </c>
      <c r="N483" t="inlineStr">
        <is>
          <t>---</t>
        </is>
      </c>
      <c r="O483" t="inlineStr">
        <is>
          <t>---</t>
        </is>
      </c>
      <c r="P483" t="inlineStr">
        <is>
          <t>---</t>
        </is>
      </c>
      <c r="Q483" t="inlineStr">
        <is>
          <t>---</t>
        </is>
      </c>
      <c r="R483" t="inlineStr"/>
      <c r="S483" t="inlineStr"/>
      <c r="T483" t="inlineStr"/>
      <c r="U483" t="inlineStr"/>
      <c r="V483" t="inlineStr"/>
      <c r="W483" t="inlineStr"/>
      <c r="X483" t="inlineStr">
        <is>
          <t>GON/CSKS/ST00754</t>
        </is>
      </c>
      <c r="Y483" t="inlineStr">
        <is>
          <t>GON/CSKS/ST00754</t>
        </is>
      </c>
      <c r="Z483" t="inlineStr">
        <is>
          <t>2025-02-07 00:02:49</t>
        </is>
      </c>
      <c r="AA483" t="inlineStr">
        <is>
          <t>2025-02-07 00:02:25</t>
        </is>
      </c>
      <c r="AB483" t="inlineStr">
        <is>
          <t>6dorena</t>
        </is>
      </c>
      <c r="AC483" t="inlineStr">
        <is>
          <t>2025-02-06 23:03:05</t>
        </is>
      </c>
      <c r="AD483" s="1" t="inlineStr">
        <is>
          <t>https://www.commcarehq.org/a/caris-test/reports/form_data/1065996c-f834-4ba4-bd7e-7120080b36ad/</t>
        </is>
      </c>
      <c r="AE483" t="inlineStr">
        <is>
          <t>---</t>
        </is>
      </c>
      <c r="AF483" t="inlineStr">
        <is>
          <t>3c5a623af057e23a32ae4000_17492</t>
        </is>
      </c>
      <c r="AG483" t="inlineStr">
        <is>
          <t>OK</t>
        </is>
      </c>
      <c r="AH483" t="inlineStr">
        <is>
          <t>2025-02-07 00:02:49</t>
        </is>
      </c>
      <c r="AI483" t="inlineStr">
        <is>
          <t>3964b2205a0f20868524be13aab0b786</t>
        </is>
      </c>
      <c r="AJ483" t="inlineStr">
        <is>
          <t>2025-02-05</t>
        </is>
      </c>
      <c r="AK483" t="inlineStr">
        <is>
          <t>3</t>
        </is>
      </c>
      <c r="AL483" t="inlineStr">
        <is>
          <t>---</t>
        </is>
      </c>
      <c r="AM483" t="inlineStr">
        <is>
          <t>0</t>
        </is>
      </c>
      <c r="AN483" t="inlineStr">
        <is>
          <t>---</t>
        </is>
      </c>
      <c r="AO483" t="inlineStr">
        <is>
          <t>1</t>
        </is>
      </c>
      <c r="AP483" t="inlineStr">
        <is>
          <t>1</t>
        </is>
      </c>
      <c r="AQ483" t="inlineStr"/>
      <c r="AR483" t="inlineStr"/>
      <c r="AS483" t="inlineStr"/>
      <c r="AT483" t="inlineStr"/>
      <c r="AU483" t="inlineStr">
        <is>
          <t>---</t>
        </is>
      </c>
      <c r="AV483" t="inlineStr">
        <is>
          <t>---</t>
        </is>
      </c>
      <c r="AW483" t="inlineStr">
        <is>
          <t>---</t>
        </is>
      </c>
      <c r="AX483" t="inlineStr">
        <is>
          <t>---</t>
        </is>
      </c>
      <c r="AY483" t="inlineStr">
        <is>
          <t>---</t>
        </is>
      </c>
      <c r="AZ483" t="inlineStr">
        <is>
          <t>---</t>
        </is>
      </c>
      <c r="BA483" t="inlineStr">
        <is>
          <t>3964b2205a0f20868524be13aab0b786</t>
        </is>
      </c>
      <c r="BB483" t="inlineStr">
        <is>
          <t>http://openrosa.org/formdesigner/0B48E039-1E80-49A7-AC24-732B6E788E39</t>
        </is>
      </c>
      <c r="BC483" t="inlineStr">
        <is>
          <t>Ration et autres visites</t>
        </is>
      </c>
      <c r="BD483" t="inlineStr">
        <is>
          <t>CommCare Android, version "2.55.0"(467579). App v15929. CommCare Version 2.55.0. Build 467579, built on: 2025-01-15</t>
        </is>
      </c>
      <c r="BE483" t="inlineStr">
        <is>
          <t>commcare_8bfa4fa8-c694-426a-969e-07ff9318179f</t>
        </is>
      </c>
      <c r="BF483" t="inlineStr">
        <is>
          <t>19.4720131 -72.6707905 -1.2 8.16</t>
        </is>
      </c>
      <c r="BG483" t="inlineStr">
        <is>
          <t>f13d8149fc6d39ebe86af18272310ff9</t>
        </is>
      </c>
      <c r="BH483" t="inlineStr">
        <is>
          <t>30258f4a77704b55a9a2714350441cbb</t>
        </is>
      </c>
      <c r="BI483" t="inlineStr">
        <is>
          <t>15246</t>
        </is>
      </c>
      <c r="BJ483" t="inlineStr">
        <is>
          <t>XFormInstance</t>
        </is>
      </c>
      <c r="BK483" t="inlineStr">
        <is>
          <t>dd71f1bde4c211efbe5085606e6ffa00</t>
        </is>
      </c>
      <c r="BL483" t="b">
        <v>0</v>
      </c>
      <c r="BM483" t="inlineStr">
        <is>
          <t>---</t>
        </is>
      </c>
      <c r="BN483" t="inlineStr">
        <is>
          <t>200.113.214.253</t>
        </is>
      </c>
      <c r="BO483" t="inlineStr">
        <is>
          <t>KELO AGENOR</t>
        </is>
      </c>
    </row>
    <row r="484">
      <c r="A484" t="inlineStr">
        <is>
          <t>482</t>
        </is>
      </c>
      <c r="B484" t="inlineStr">
        <is>
          <t>f9f8fd91-b37b-4ec4-8071-9aab6c816d88</t>
        </is>
      </c>
      <c r="C484" t="inlineStr">
        <is>
          <t>2025-02-05</t>
        </is>
      </c>
      <c r="D484" t="inlineStr">
        <is>
          <t>3</t>
        </is>
      </c>
      <c r="E484" t="inlineStr">
        <is>
          <t>---</t>
        </is>
      </c>
      <c r="F484" t="inlineStr">
        <is>
          <t>0</t>
        </is>
      </c>
      <c r="G484" t="inlineStr">
        <is>
          <t>---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---</t>
        </is>
      </c>
      <c r="L484" t="inlineStr">
        <is>
          <t>---</t>
        </is>
      </c>
      <c r="M484" t="inlineStr">
        <is>
          <t>---</t>
        </is>
      </c>
      <c r="N484" t="inlineStr">
        <is>
          <t>---</t>
        </is>
      </c>
      <c r="O484" t="inlineStr">
        <is>
          <t>---</t>
        </is>
      </c>
      <c r="P484" t="inlineStr">
        <is>
          <t>---</t>
        </is>
      </c>
      <c r="Q484" t="inlineStr">
        <is>
          <t>---</t>
        </is>
      </c>
      <c r="R484" t="inlineStr"/>
      <c r="S484" t="inlineStr"/>
      <c r="T484" t="inlineStr"/>
      <c r="U484" t="inlineStr"/>
      <c r="V484" t="inlineStr"/>
      <c r="W484" t="inlineStr"/>
      <c r="X484" t="inlineStr">
        <is>
          <t>GON/CSKS/ST01115</t>
        </is>
      </c>
      <c r="Y484" t="inlineStr">
        <is>
          <t>GON/CSKS/ST01115</t>
        </is>
      </c>
      <c r="Z484" t="inlineStr">
        <is>
          <t>2025-02-07 00:03:24</t>
        </is>
      </c>
      <c r="AA484" t="inlineStr">
        <is>
          <t>2025-02-07 00:03:07</t>
        </is>
      </c>
      <c r="AB484" t="inlineStr">
        <is>
          <t>6dorena</t>
        </is>
      </c>
      <c r="AC484" t="inlineStr">
        <is>
          <t>2025-02-06 23:03:42</t>
        </is>
      </c>
      <c r="AD484" s="1" t="inlineStr">
        <is>
          <t>https://www.commcarehq.org/a/caris-test/reports/form_data/f9f8fd91-b37b-4ec4-8071-9aab6c816d88/</t>
        </is>
      </c>
      <c r="AE484" t="inlineStr">
        <is>
          <t>---</t>
        </is>
      </c>
      <c r="AF484" t="inlineStr">
        <is>
          <t>3c5a623af057e23a32ae4000_27073</t>
        </is>
      </c>
      <c r="AG484" t="inlineStr">
        <is>
          <t>OK</t>
        </is>
      </c>
      <c r="AH484" t="inlineStr">
        <is>
          <t>2025-02-07 00:03:24</t>
        </is>
      </c>
      <c r="AI484" t="inlineStr">
        <is>
          <t>3964b2205a0f20868524be13aab0b786</t>
        </is>
      </c>
      <c r="AJ484" t="inlineStr">
        <is>
          <t>2025-02-05</t>
        </is>
      </c>
      <c r="AK484" t="inlineStr">
        <is>
          <t>3</t>
        </is>
      </c>
      <c r="AL484" t="inlineStr">
        <is>
          <t>---</t>
        </is>
      </c>
      <c r="AM484" t="inlineStr">
        <is>
          <t>0</t>
        </is>
      </c>
      <c r="AN484" t="inlineStr">
        <is>
          <t>---</t>
        </is>
      </c>
      <c r="AO484" t="inlineStr">
        <is>
          <t>1</t>
        </is>
      </c>
      <c r="AP484" t="inlineStr">
        <is>
          <t>1</t>
        </is>
      </c>
      <c r="AQ484" t="inlineStr"/>
      <c r="AR484" t="inlineStr"/>
      <c r="AS484" t="inlineStr"/>
      <c r="AT484" t="inlineStr"/>
      <c r="AU484" t="inlineStr">
        <is>
          <t>---</t>
        </is>
      </c>
      <c r="AV484" t="inlineStr">
        <is>
          <t>---</t>
        </is>
      </c>
      <c r="AW484" t="inlineStr">
        <is>
          <t>---</t>
        </is>
      </c>
      <c r="AX484" t="inlineStr">
        <is>
          <t>---</t>
        </is>
      </c>
      <c r="AY484" t="inlineStr">
        <is>
          <t>---</t>
        </is>
      </c>
      <c r="AZ484" t="inlineStr">
        <is>
          <t>---</t>
        </is>
      </c>
      <c r="BA484" t="inlineStr">
        <is>
          <t>3964b2205a0f20868524be13aab0b786</t>
        </is>
      </c>
      <c r="BB484" t="inlineStr">
        <is>
          <t>http://openrosa.org/formdesigner/0B48E039-1E80-49A7-AC24-732B6E788E39</t>
        </is>
      </c>
      <c r="BC484" t="inlineStr">
        <is>
          <t>Ration et autres visites</t>
        </is>
      </c>
      <c r="BD484" t="inlineStr">
        <is>
          <t>CommCare Android, version "2.55.0"(467579). App v15929. CommCare Version 2.55.0. Build 467579, built on: 2025-01-15</t>
        </is>
      </c>
      <c r="BE484" t="inlineStr">
        <is>
          <t>commcare_8bfa4fa8-c694-426a-969e-07ff9318179f</t>
        </is>
      </c>
      <c r="BF484" t="inlineStr">
        <is>
          <t>19.4720231 -72.6708941 -1.2 9.5</t>
        </is>
      </c>
      <c r="BG484" t="inlineStr">
        <is>
          <t>f13d8149fc6d39ebe86af18272310ff9</t>
        </is>
      </c>
      <c r="BH484" t="inlineStr">
        <is>
          <t>30258f4a77704b55a9a2714350441cbb</t>
        </is>
      </c>
      <c r="BI484" t="inlineStr">
        <is>
          <t>15246</t>
        </is>
      </c>
      <c r="BJ484" t="inlineStr">
        <is>
          <t>XFormInstance</t>
        </is>
      </c>
      <c r="BK484" t="inlineStr">
        <is>
          <t>dd71f1bde4c211efbe5085606e6ffa00</t>
        </is>
      </c>
      <c r="BL484" t="b">
        <v>0</v>
      </c>
      <c r="BM484" t="inlineStr">
        <is>
          <t>---</t>
        </is>
      </c>
      <c r="BN484" t="inlineStr">
        <is>
          <t>200.113.214.253</t>
        </is>
      </c>
      <c r="BO484" t="inlineStr">
        <is>
          <t>Regidson / Regison Joseph</t>
        </is>
      </c>
    </row>
    <row r="485">
      <c r="A485" t="inlineStr">
        <is>
          <t>483</t>
        </is>
      </c>
      <c r="B485" t="inlineStr">
        <is>
          <t>7d427c54-64db-4d15-9253-63d1d3b3a8a5</t>
        </is>
      </c>
      <c r="C485" t="inlineStr">
        <is>
          <t>2025-02-05</t>
        </is>
      </c>
      <c r="D485" t="inlineStr">
        <is>
          <t>3</t>
        </is>
      </c>
      <c r="E485" t="inlineStr">
        <is>
          <t>---</t>
        </is>
      </c>
      <c r="F485" t="inlineStr">
        <is>
          <t>0</t>
        </is>
      </c>
      <c r="G485" t="inlineStr">
        <is>
          <t>---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---</t>
        </is>
      </c>
      <c r="L485" t="inlineStr">
        <is>
          <t>---</t>
        </is>
      </c>
      <c r="M485" t="inlineStr">
        <is>
          <t>---</t>
        </is>
      </c>
      <c r="N485" t="inlineStr">
        <is>
          <t>---</t>
        </is>
      </c>
      <c r="O485" t="inlineStr">
        <is>
          <t>---</t>
        </is>
      </c>
      <c r="P485" t="inlineStr">
        <is>
          <t>---</t>
        </is>
      </c>
      <c r="Q485" t="inlineStr">
        <is>
          <t>---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GON/CSKS/ST02243</t>
        </is>
      </c>
      <c r="Y485" t="inlineStr">
        <is>
          <t>GON/CSKS/ST02243</t>
        </is>
      </c>
      <c r="Z485" t="inlineStr">
        <is>
          <t>2025-02-07 00:04:04</t>
        </is>
      </c>
      <c r="AA485" t="inlineStr">
        <is>
          <t>2025-02-07 00:03:40</t>
        </is>
      </c>
      <c r="AB485" t="inlineStr">
        <is>
          <t>6dorena</t>
        </is>
      </c>
      <c r="AC485" t="inlineStr">
        <is>
          <t>2025-02-06 23:04:22</t>
        </is>
      </c>
      <c r="AD485" s="1" t="inlineStr">
        <is>
          <t>https://www.commcarehq.org/a/caris-test/reports/form_data/7d427c54-64db-4d15-9253-63d1d3b3a8a5/</t>
        </is>
      </c>
      <c r="AE485" t="inlineStr">
        <is>
          <t>---</t>
        </is>
      </c>
      <c r="AF485" t="inlineStr">
        <is>
          <t>3c5a623af057e23a32ae4000_71231</t>
        </is>
      </c>
      <c r="AG485" t="inlineStr">
        <is>
          <t>OK</t>
        </is>
      </c>
      <c r="AH485" t="inlineStr">
        <is>
          <t>2025-02-07 00:04:04</t>
        </is>
      </c>
      <c r="AI485" t="inlineStr">
        <is>
          <t>3964b2205a0f20868524be13aab0b786</t>
        </is>
      </c>
      <c r="AJ485" t="inlineStr">
        <is>
          <t>2025-02-05</t>
        </is>
      </c>
      <c r="AK485" t="inlineStr">
        <is>
          <t>3</t>
        </is>
      </c>
      <c r="AL485" t="inlineStr">
        <is>
          <t>---</t>
        </is>
      </c>
      <c r="AM485" t="inlineStr">
        <is>
          <t>0</t>
        </is>
      </c>
      <c r="AN485" t="inlineStr">
        <is>
          <t>---</t>
        </is>
      </c>
      <c r="AO485" t="inlineStr">
        <is>
          <t>1</t>
        </is>
      </c>
      <c r="AP485" t="inlineStr">
        <is>
          <t>1</t>
        </is>
      </c>
      <c r="AQ485" t="inlineStr"/>
      <c r="AR485" t="inlineStr"/>
      <c r="AS485" t="inlineStr"/>
      <c r="AT485" t="inlineStr"/>
      <c r="AU485" t="inlineStr">
        <is>
          <t>---</t>
        </is>
      </c>
      <c r="AV485" t="inlineStr">
        <is>
          <t>---</t>
        </is>
      </c>
      <c r="AW485" t="inlineStr">
        <is>
          <t>---</t>
        </is>
      </c>
      <c r="AX485" t="inlineStr">
        <is>
          <t>---</t>
        </is>
      </c>
      <c r="AY485" t="inlineStr">
        <is>
          <t>---</t>
        </is>
      </c>
      <c r="AZ485" t="inlineStr">
        <is>
          <t>---</t>
        </is>
      </c>
      <c r="BA485" t="inlineStr">
        <is>
          <t>3964b2205a0f20868524be13aab0b786</t>
        </is>
      </c>
      <c r="BB485" t="inlineStr">
        <is>
          <t>http://openrosa.org/formdesigner/0B48E039-1E80-49A7-AC24-732B6E788E39</t>
        </is>
      </c>
      <c r="BC485" t="inlineStr">
        <is>
          <t>Ration et autres visites</t>
        </is>
      </c>
      <c r="BD485" t="inlineStr">
        <is>
          <t>CommCare Android, version "2.55.0"(467579). App v15929. CommCare Version 2.55.0. Build 467579, built on: 2025-01-15</t>
        </is>
      </c>
      <c r="BE485" t="inlineStr">
        <is>
          <t>commcare_8bfa4fa8-c694-426a-969e-07ff9318179f</t>
        </is>
      </c>
      <c r="BF485" t="inlineStr">
        <is>
          <t>19.4720888 -72.6708441 -1.2 9.0</t>
        </is>
      </c>
      <c r="BG485" t="inlineStr">
        <is>
          <t>f13d8149fc6d39ebe86af18272310ff9</t>
        </is>
      </c>
      <c r="BH485" t="inlineStr">
        <is>
          <t>30258f4a77704b55a9a2714350441cbb</t>
        </is>
      </c>
      <c r="BI485" t="inlineStr">
        <is>
          <t>15246</t>
        </is>
      </c>
      <c r="BJ485" t="inlineStr">
        <is>
          <t>XFormInstance</t>
        </is>
      </c>
      <c r="BK485" t="inlineStr">
        <is>
          <t>dd71f1bde4c211efbe5085606e6ffa00</t>
        </is>
      </c>
      <c r="BL485" t="b">
        <v>0</v>
      </c>
      <c r="BM485" t="inlineStr">
        <is>
          <t>---</t>
        </is>
      </c>
      <c r="BN485" t="inlineStr">
        <is>
          <t>200.113.214.253</t>
        </is>
      </c>
      <c r="BO485" t="inlineStr">
        <is>
          <t>Kenley Zamor</t>
        </is>
      </c>
    </row>
    <row r="486">
      <c r="A486" t="inlineStr">
        <is>
          <t>484</t>
        </is>
      </c>
      <c r="B486" t="inlineStr">
        <is>
          <t>8b07437c-d641-40d6-9e23-e77c40c90108</t>
        </is>
      </c>
      <c r="C486" t="inlineStr">
        <is>
          <t>2025-02-06</t>
        </is>
      </c>
      <c r="D486" t="inlineStr">
        <is>
          <t>4</t>
        </is>
      </c>
      <c r="E486" t="inlineStr">
        <is>
          <t>il a des medicaments pour 6 mois prochain R/d Aout 25</t>
        </is>
      </c>
      <c r="F486" t="inlineStr">
        <is>
          <t>1</t>
        </is>
      </c>
      <c r="G486" t="inlineStr">
        <is>
          <t>il a des médicaments pour 6 mois prochain R/d Aout 25</t>
        </is>
      </c>
      <c r="H486" t="inlineStr">
        <is>
          <t>0</t>
        </is>
      </c>
      <c r="I486" t="inlineStr">
        <is>
          <t>1</t>
        </is>
      </c>
      <c r="J486" t="inlineStr">
        <is>
          <t>3</t>
        </is>
      </c>
      <c r="K486" t="inlineStr">
        <is>
          <t>---</t>
        </is>
      </c>
      <c r="L486" t="inlineStr">
        <is>
          <t>---</t>
        </is>
      </c>
      <c r="M486" t="inlineStr">
        <is>
          <t>---</t>
        </is>
      </c>
      <c r="N486" t="inlineStr">
        <is>
          <t>---</t>
        </is>
      </c>
      <c r="O486" t="inlineStr">
        <is>
          <t>---</t>
        </is>
      </c>
      <c r="P486" t="inlineStr">
        <is>
          <t>---</t>
        </is>
      </c>
      <c r="Q486" t="inlineStr">
        <is>
          <t>---</t>
        </is>
      </c>
      <c r="R486" t="inlineStr">
        <is>
          <t>33.0</t>
        </is>
      </c>
      <c r="S486" t="inlineStr">
        <is>
          <t>65.7</t>
        </is>
      </c>
      <c r="T486" t="inlineStr"/>
      <c r="U486">
        <f>HYPERLINK("https://www.commcarehq.org/a/caris-test/api/form_attachment/v1/8b07437c-d641-40d6-9e23-e77c40c90108/1738884161405.jpg")</f>
        <v/>
      </c>
      <c r="V486" t="inlineStr"/>
      <c r="W486" t="inlineStr"/>
      <c r="X486" t="inlineStr">
        <is>
          <t>PAP/HSFS/ST01021</t>
        </is>
      </c>
      <c r="Y486" t="inlineStr">
        <is>
          <t>PAP/HSFS/ST01021</t>
        </is>
      </c>
      <c r="Z486" t="inlineStr">
        <is>
          <t>2025-02-06 23:22:54</t>
        </is>
      </c>
      <c r="AA486" t="inlineStr">
        <is>
          <t>2025-02-06 23:19:56</t>
        </is>
      </c>
      <c r="AB486" t="inlineStr">
        <is>
          <t>2jessica</t>
        </is>
      </c>
      <c r="AC486" t="inlineStr">
        <is>
          <t>2025-02-06 23:23:21</t>
        </is>
      </c>
      <c r="AD486" s="1" t="inlineStr">
        <is>
          <t>https://www.commcarehq.org/a/caris-test/reports/form_data/8b07437c-d641-40d6-9e23-e77c40c90108/</t>
        </is>
      </c>
      <c r="AE486" t="inlineStr">
        <is>
          <t>---</t>
        </is>
      </c>
      <c r="AF486" t="inlineStr">
        <is>
          <t>3c5a623af057e23a32ae4000_125826</t>
        </is>
      </c>
      <c r="AG486" t="inlineStr">
        <is>
          <t>---</t>
        </is>
      </c>
      <c r="AH486" t="inlineStr">
        <is>
          <t>2025-02-06 23:22:54</t>
        </is>
      </c>
      <c r="AI486" t="inlineStr">
        <is>
          <t>6b7066b672544b4cabd3a14f9f012e2c</t>
        </is>
      </c>
      <c r="AJ486" t="inlineStr">
        <is>
          <t>2025-02-06</t>
        </is>
      </c>
      <c r="AK486" t="inlineStr">
        <is>
          <t>4</t>
        </is>
      </c>
      <c r="AL486" t="inlineStr">
        <is>
          <t>il a des medicaments pour 6 mois prochain R/d Aout 25</t>
        </is>
      </c>
      <c r="AM486" t="inlineStr">
        <is>
          <t>1</t>
        </is>
      </c>
      <c r="AN486" t="inlineStr">
        <is>
          <t>il a des médicaments pour 6 mois prochain R/d Aout 25</t>
        </is>
      </c>
      <c r="AO486" t="inlineStr">
        <is>
          <t>0</t>
        </is>
      </c>
      <c r="AP486" t="inlineStr">
        <is>
          <t>1</t>
        </is>
      </c>
      <c r="AQ486" t="inlineStr">
        <is>
          <t>33</t>
        </is>
      </c>
      <c r="AR486" t="inlineStr">
        <is>
          <t>65.7</t>
        </is>
      </c>
      <c r="AS486" t="inlineStr"/>
      <c r="AT486" t="inlineStr"/>
      <c r="AU486" t="inlineStr">
        <is>
          <t>---</t>
        </is>
      </c>
      <c r="AV486" t="inlineStr">
        <is>
          <t>---</t>
        </is>
      </c>
      <c r="AW486" t="inlineStr">
        <is>
          <t>---</t>
        </is>
      </c>
      <c r="AX486" t="inlineStr">
        <is>
          <t>---</t>
        </is>
      </c>
      <c r="AY486" t="inlineStr">
        <is>
          <t>---</t>
        </is>
      </c>
      <c r="AZ486" t="inlineStr">
        <is>
          <t>---</t>
        </is>
      </c>
      <c r="BA486" t="inlineStr">
        <is>
          <t>6b7066b672544b4cabd3a14f9f012e2c</t>
        </is>
      </c>
      <c r="BB486" t="inlineStr">
        <is>
          <t>http://openrosa.org/formdesigner/0B48E039-1E80-49A7-AC24-732B6E788E39</t>
        </is>
      </c>
      <c r="BC486" t="inlineStr">
        <is>
          <t>Ration et autres visites</t>
        </is>
      </c>
      <c r="BD486" t="inlineStr">
        <is>
          <t>CommCare Android, version "2.56"(468027). App v15929. CommCare Version 2.56.0. Build 468027, built on: 2025-01-18</t>
        </is>
      </c>
      <c r="BE486" t="inlineStr">
        <is>
          <t>commcare_f18d6b7a-4a28-4b1e-ba72-371ee279da9f</t>
        </is>
      </c>
      <c r="BF486" t="inlineStr"/>
      <c r="BG486" t="inlineStr">
        <is>
          <t>f13d8149fc6d39ebe86af18272310ff9</t>
        </is>
      </c>
      <c r="BH486" t="inlineStr">
        <is>
          <t>30258f4a77704b55a9a2714350441cbb</t>
        </is>
      </c>
      <c r="BI486" t="inlineStr">
        <is>
          <t>15246</t>
        </is>
      </c>
      <c r="BJ486" t="inlineStr">
        <is>
          <t>XFormInstance</t>
        </is>
      </c>
      <c r="BK486" t="inlineStr">
        <is>
          <t>59769468e4df11efb947f7a39a18eb0c</t>
        </is>
      </c>
      <c r="BL486" t="b">
        <v>0</v>
      </c>
      <c r="BM486" t="inlineStr">
        <is>
          <t>---</t>
        </is>
      </c>
      <c r="BN486" t="inlineStr">
        <is>
          <t>148.102.137.171</t>
        </is>
      </c>
      <c r="BO486" t="inlineStr">
        <is>
          <t>Manasse  Pierre</t>
        </is>
      </c>
    </row>
    <row r="487">
      <c r="A487" t="inlineStr">
        <is>
          <t>485</t>
        </is>
      </c>
      <c r="B487" t="inlineStr">
        <is>
          <t>61b6ce5c-c1ac-4f31-b360-b3ca4b558693</t>
        </is>
      </c>
      <c r="C487" t="inlineStr">
        <is>
          <t>2025-02-06</t>
        </is>
      </c>
      <c r="D487" t="inlineStr">
        <is>
          <t>4</t>
        </is>
      </c>
      <c r="E487" t="inlineStr">
        <is>
          <t>suivi médical</t>
        </is>
      </c>
      <c r="F487" t="inlineStr">
        <is>
          <t>0</t>
        </is>
      </c>
      <c r="G487" t="inlineStr">
        <is>
          <t>Suivi médical.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---</t>
        </is>
      </c>
      <c r="L487" t="inlineStr">
        <is>
          <t>---</t>
        </is>
      </c>
      <c r="M487" t="inlineStr">
        <is>
          <t>---</t>
        </is>
      </c>
      <c r="N487" t="inlineStr">
        <is>
          <t>---</t>
        </is>
      </c>
      <c r="O487" t="inlineStr">
        <is>
          <t>---</t>
        </is>
      </c>
      <c r="P487" t="inlineStr">
        <is>
          <t>---</t>
        </is>
      </c>
      <c r="Q487" t="inlineStr">
        <is>
          <t>---</t>
        </is>
      </c>
      <c r="R487" t="inlineStr"/>
      <c r="S487" t="inlineStr"/>
      <c r="T487" t="inlineStr"/>
      <c r="U487" t="inlineStr"/>
      <c r="V487" t="inlineStr"/>
      <c r="W487" t="inlineStr"/>
      <c r="X487" t="inlineStr">
        <is>
          <t>CAP/HSCM/ST03748</t>
        </is>
      </c>
      <c r="Y487" t="inlineStr">
        <is>
          <t>CAP/HSCM/ST03748</t>
        </is>
      </c>
      <c r="Z487" t="inlineStr">
        <is>
          <t>2025-02-07 02:53:30</t>
        </is>
      </c>
      <c r="AA487" t="inlineStr">
        <is>
          <t>2025-02-07 02:52:44</t>
        </is>
      </c>
      <c r="AB487" t="inlineStr">
        <is>
          <t>1fleurgile</t>
        </is>
      </c>
      <c r="AC487" t="inlineStr">
        <is>
          <t>2025-02-07 03:48:16</t>
        </is>
      </c>
      <c r="AD487" s="1" t="inlineStr">
        <is>
          <t>https://www.commcarehq.org/a/caris-test/reports/form_data/61b6ce5c-c1ac-4f31-b360-b3ca4b558693/</t>
        </is>
      </c>
      <c r="AE487" t="inlineStr">
        <is>
          <t>---</t>
        </is>
      </c>
      <c r="AF487" t="inlineStr">
        <is>
          <t>3c5a623af057e23a32ae4000_37634</t>
        </is>
      </c>
      <c r="AG487" t="inlineStr">
        <is>
          <t>---</t>
        </is>
      </c>
      <c r="AH487" t="inlineStr">
        <is>
          <t>2025-02-07 02:53:30</t>
        </is>
      </c>
      <c r="AI487" t="inlineStr">
        <is>
          <t>9cfdf7db54419d22491b2c964b5162b3</t>
        </is>
      </c>
      <c r="AJ487" t="inlineStr">
        <is>
          <t>2025-02-06</t>
        </is>
      </c>
      <c r="AK487" t="inlineStr">
        <is>
          <t>4</t>
        </is>
      </c>
      <c r="AL487" t="inlineStr">
        <is>
          <t>suivi médical</t>
        </is>
      </c>
      <c r="AM487" t="inlineStr">
        <is>
          <t>0</t>
        </is>
      </c>
      <c r="AN487" t="inlineStr">
        <is>
          <t>Suivi médical.</t>
        </is>
      </c>
      <c r="AO487" t="inlineStr">
        <is>
          <t>1</t>
        </is>
      </c>
      <c r="AP487" t="inlineStr">
        <is>
          <t>1</t>
        </is>
      </c>
      <c r="AQ487" t="inlineStr"/>
      <c r="AR487" t="inlineStr"/>
      <c r="AS487" t="inlineStr"/>
      <c r="AT487" t="inlineStr"/>
      <c r="AU487" t="inlineStr">
        <is>
          <t>---</t>
        </is>
      </c>
      <c r="AV487" t="inlineStr">
        <is>
          <t>---</t>
        </is>
      </c>
      <c r="AW487" t="inlineStr">
        <is>
          <t>---</t>
        </is>
      </c>
      <c r="AX487" t="inlineStr">
        <is>
          <t>---</t>
        </is>
      </c>
      <c r="AY487" t="inlineStr">
        <is>
          <t>---</t>
        </is>
      </c>
      <c r="AZ487" t="inlineStr">
        <is>
          <t>---</t>
        </is>
      </c>
      <c r="BA487" t="inlineStr">
        <is>
          <t>9cfdf7db54419d22491b2c964b5162b3</t>
        </is>
      </c>
      <c r="BB487" t="inlineStr">
        <is>
          <t>http://openrosa.org/formdesigner/0B48E039-1E80-49A7-AC24-732B6E788E39</t>
        </is>
      </c>
      <c r="BC487" t="inlineStr">
        <is>
          <t>Ration et autres visites</t>
        </is>
      </c>
      <c r="BD487" t="inlineStr">
        <is>
          <t>CommCare Android, version "2.54.1"(467561). App v15929. CommCare Version 2.54.1. Build 467561, built on: 2024-10-25</t>
        </is>
      </c>
      <c r="BE487" t="inlineStr">
        <is>
          <t>commcare_76b456dd-7d90-498a-a785-92f136625a61</t>
        </is>
      </c>
      <c r="BF487" t="inlineStr">
        <is>
          <t>19.7265987 -72.2201276 -15.2 18.68</t>
        </is>
      </c>
      <c r="BG487" t="inlineStr">
        <is>
          <t>f13d8149fc6d39ebe86af18272310ff9</t>
        </is>
      </c>
      <c r="BH487" t="inlineStr">
        <is>
          <t>30258f4a77704b55a9a2714350441cbb</t>
        </is>
      </c>
      <c r="BI487" t="inlineStr">
        <is>
          <t>15246</t>
        </is>
      </c>
      <c r="BJ487" t="inlineStr">
        <is>
          <t>XFormInstance</t>
        </is>
      </c>
      <c r="BK487" t="inlineStr">
        <is>
          <t>05784f18e4fe11efb947f7a39a18eb0c</t>
        </is>
      </c>
      <c r="BL487" t="b">
        <v>0</v>
      </c>
      <c r="BM487" t="inlineStr">
        <is>
          <t>---</t>
        </is>
      </c>
      <c r="BN487" t="inlineStr">
        <is>
          <t>200.113.238.233</t>
        </is>
      </c>
      <c r="BO487" t="inlineStr">
        <is>
          <t>Jean Luckson</t>
        </is>
      </c>
    </row>
    <row r="488">
      <c r="A488" t="inlineStr">
        <is>
          <t>486</t>
        </is>
      </c>
      <c r="B488" t="inlineStr">
        <is>
          <t>f18cce88-3d17-4b47-abcd-01401026353e</t>
        </is>
      </c>
      <c r="C488" t="inlineStr">
        <is>
          <t>2025-02-06</t>
        </is>
      </c>
      <c r="D488" t="inlineStr">
        <is>
          <t>4</t>
        </is>
      </c>
      <c r="E488" t="inlineStr">
        <is>
          <t>Suivi médical</t>
        </is>
      </c>
      <c r="F488" t="inlineStr">
        <is>
          <t>0</t>
        </is>
      </c>
      <c r="G488" t="inlineStr">
        <is>
          <t>Suivi médical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---</t>
        </is>
      </c>
      <c r="L488" t="inlineStr">
        <is>
          <t>---</t>
        </is>
      </c>
      <c r="M488" t="inlineStr">
        <is>
          <t>---</t>
        </is>
      </c>
      <c r="N488" t="inlineStr">
        <is>
          <t>---</t>
        </is>
      </c>
      <c r="O488" t="inlineStr">
        <is>
          <t>---</t>
        </is>
      </c>
      <c r="P488" t="inlineStr">
        <is>
          <t>---</t>
        </is>
      </c>
      <c r="Q488" t="inlineStr">
        <is>
          <t>---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CAP/HSCM/ST04795</t>
        </is>
      </c>
      <c r="Y488" t="inlineStr">
        <is>
          <t>CAP/HSCM/ST04795</t>
        </is>
      </c>
      <c r="Z488" t="inlineStr">
        <is>
          <t>2025-02-07 02:55:31</t>
        </is>
      </c>
      <c r="AA488" t="inlineStr">
        <is>
          <t>2025-02-07 02:54:23</t>
        </is>
      </c>
      <c r="AB488" t="inlineStr">
        <is>
          <t>1fleurgile</t>
        </is>
      </c>
      <c r="AC488" t="inlineStr">
        <is>
          <t>2025-02-07 03:48:16</t>
        </is>
      </c>
      <c r="AD488" s="1" t="inlineStr">
        <is>
          <t>https://www.commcarehq.org/a/caris-test/reports/form_data/f18cce88-3d17-4b47-abcd-01401026353e/</t>
        </is>
      </c>
      <c r="AE488" t="inlineStr">
        <is>
          <t>---</t>
        </is>
      </c>
      <c r="AF488" t="inlineStr">
        <is>
          <t>3c5a623af057e23a32ae4000_187354</t>
        </is>
      </c>
      <c r="AG488" t="inlineStr">
        <is>
          <t>---</t>
        </is>
      </c>
      <c r="AH488" t="inlineStr">
        <is>
          <t>2025-02-07 02:55:31</t>
        </is>
      </c>
      <c r="AI488" t="inlineStr">
        <is>
          <t>9cfdf7db54419d22491b2c964b5162b3</t>
        </is>
      </c>
      <c r="AJ488" t="inlineStr">
        <is>
          <t>2025-02-06</t>
        </is>
      </c>
      <c r="AK488" t="inlineStr">
        <is>
          <t>4</t>
        </is>
      </c>
      <c r="AL488" t="inlineStr">
        <is>
          <t>Suivi médical</t>
        </is>
      </c>
      <c r="AM488" t="inlineStr">
        <is>
          <t>0</t>
        </is>
      </c>
      <c r="AN488" t="inlineStr">
        <is>
          <t>Suivi médical</t>
        </is>
      </c>
      <c r="AO488" t="inlineStr">
        <is>
          <t>1</t>
        </is>
      </c>
      <c r="AP488" t="inlineStr">
        <is>
          <t>1</t>
        </is>
      </c>
      <c r="AQ488" t="inlineStr"/>
      <c r="AR488" t="inlineStr"/>
      <c r="AS488" t="inlineStr"/>
      <c r="AT488" t="inlineStr"/>
      <c r="AU488" t="inlineStr">
        <is>
          <t>---</t>
        </is>
      </c>
      <c r="AV488" t="inlineStr">
        <is>
          <t>---</t>
        </is>
      </c>
      <c r="AW488" t="inlineStr">
        <is>
          <t>---</t>
        </is>
      </c>
      <c r="AX488" t="inlineStr">
        <is>
          <t>---</t>
        </is>
      </c>
      <c r="AY488" t="inlineStr">
        <is>
          <t>---</t>
        </is>
      </c>
      <c r="AZ488" t="inlineStr">
        <is>
          <t>---</t>
        </is>
      </c>
      <c r="BA488" t="inlineStr">
        <is>
          <t>9cfdf7db54419d22491b2c964b5162b3</t>
        </is>
      </c>
      <c r="BB488" t="inlineStr">
        <is>
          <t>http://openrosa.org/formdesigner/0B48E039-1E80-49A7-AC24-732B6E788E39</t>
        </is>
      </c>
      <c r="BC488" t="inlineStr">
        <is>
          <t>Ration et autres visites</t>
        </is>
      </c>
      <c r="BD488" t="inlineStr">
        <is>
          <t>CommCare Android, version "2.54.1"(467561). App v15929. CommCare Version 2.54.1. Build 467561, built on: 2024-10-25</t>
        </is>
      </c>
      <c r="BE488" t="inlineStr">
        <is>
          <t>commcare_76b456dd-7d90-498a-a785-92f136625a61</t>
        </is>
      </c>
      <c r="BF488" t="inlineStr">
        <is>
          <t>19.7265762 -72.2201287 -21.49 8.87</t>
        </is>
      </c>
      <c r="BG488" t="inlineStr">
        <is>
          <t>f13d8149fc6d39ebe86af18272310ff9</t>
        </is>
      </c>
      <c r="BH488" t="inlineStr">
        <is>
          <t>30258f4a77704b55a9a2714350441cbb</t>
        </is>
      </c>
      <c r="BI488" t="inlineStr">
        <is>
          <t>15246</t>
        </is>
      </c>
      <c r="BJ488" t="inlineStr">
        <is>
          <t>XFormInstance</t>
        </is>
      </c>
      <c r="BK488" t="inlineStr">
        <is>
          <t>05784f18e4fe11efb947f7a39a18eb0c</t>
        </is>
      </c>
      <c r="BL488" t="b">
        <v>0</v>
      </c>
      <c r="BM488" t="inlineStr">
        <is>
          <t>---</t>
        </is>
      </c>
      <c r="BN488" t="inlineStr">
        <is>
          <t>200.113.238.233</t>
        </is>
      </c>
      <c r="BO488" t="inlineStr">
        <is>
          <t>Esther Pierre</t>
        </is>
      </c>
    </row>
    <row r="489">
      <c r="A489" t="inlineStr">
        <is>
          <t>487</t>
        </is>
      </c>
      <c r="B489" t="inlineStr">
        <is>
          <t>cc504130-a370-4ad1-beac-48f961ba92f8</t>
        </is>
      </c>
      <c r="C489" t="inlineStr">
        <is>
          <t>2025-02-06</t>
        </is>
      </c>
      <c r="D489" t="inlineStr">
        <is>
          <t>4</t>
        </is>
      </c>
      <c r="E489" t="inlineStr">
        <is>
          <t>suivi médical</t>
        </is>
      </c>
      <c r="F489" t="inlineStr">
        <is>
          <t>0</t>
        </is>
      </c>
      <c r="G489" t="inlineStr">
        <is>
          <t>Suivi médical.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---</t>
        </is>
      </c>
      <c r="L489" t="inlineStr">
        <is>
          <t>---</t>
        </is>
      </c>
      <c r="M489" t="inlineStr">
        <is>
          <t>---</t>
        </is>
      </c>
      <c r="N489" t="inlineStr">
        <is>
          <t>---</t>
        </is>
      </c>
      <c r="O489" t="inlineStr">
        <is>
          <t>---</t>
        </is>
      </c>
      <c r="P489" t="inlineStr">
        <is>
          <t>---</t>
        </is>
      </c>
      <c r="Q489" t="inlineStr">
        <is>
          <t>---</t>
        </is>
      </c>
      <c r="R489" t="inlineStr"/>
      <c r="S489" t="inlineStr"/>
      <c r="T489" t="inlineStr"/>
      <c r="U489" t="inlineStr"/>
      <c r="V489" t="inlineStr"/>
      <c r="W489" t="inlineStr"/>
      <c r="X489" t="inlineStr">
        <is>
          <t>CAP/CDSF/AJ1114R</t>
        </is>
      </c>
      <c r="Y489" t="inlineStr">
        <is>
          <t>CAP/CDSF/AJ1114R</t>
        </is>
      </c>
      <c r="Z489" t="inlineStr">
        <is>
          <t>2025-02-07 02:59:11</t>
        </is>
      </c>
      <c r="AA489" t="inlineStr">
        <is>
          <t>2025-02-07 02:58:28</t>
        </is>
      </c>
      <c r="AB489" t="inlineStr">
        <is>
          <t>1fleurgile</t>
        </is>
      </c>
      <c r="AC489" t="inlineStr">
        <is>
          <t>2025-02-07 03:48:17</t>
        </is>
      </c>
      <c r="AD489" s="1" t="inlineStr">
        <is>
          <t>https://www.commcarehq.org/a/caris-test/reports/form_data/cc504130-a370-4ad1-beac-48f961ba92f8/</t>
        </is>
      </c>
      <c r="AE489" t="inlineStr">
        <is>
          <t>---</t>
        </is>
      </c>
      <c r="AF489" t="inlineStr">
        <is>
          <t>3c5a623af057e23a32ae4000_16769</t>
        </is>
      </c>
      <c r="AG489" t="inlineStr">
        <is>
          <t>---</t>
        </is>
      </c>
      <c r="AH489" t="inlineStr">
        <is>
          <t>2025-02-07 02:59:11</t>
        </is>
      </c>
      <c r="AI489" t="inlineStr">
        <is>
          <t>9cfdf7db54419d22491b2c964b5162b3</t>
        </is>
      </c>
      <c r="AJ489" t="inlineStr">
        <is>
          <t>2025-02-06</t>
        </is>
      </c>
      <c r="AK489" t="inlineStr">
        <is>
          <t>4</t>
        </is>
      </c>
      <c r="AL489" t="inlineStr">
        <is>
          <t>suivi médical</t>
        </is>
      </c>
      <c r="AM489" t="inlineStr">
        <is>
          <t>0</t>
        </is>
      </c>
      <c r="AN489" t="inlineStr">
        <is>
          <t>Suivi médical.</t>
        </is>
      </c>
      <c r="AO489" t="inlineStr">
        <is>
          <t>1</t>
        </is>
      </c>
      <c r="AP489" t="inlineStr">
        <is>
          <t>1</t>
        </is>
      </c>
      <c r="AQ489" t="inlineStr"/>
      <c r="AR489" t="inlineStr"/>
      <c r="AS489" t="inlineStr"/>
      <c r="AT489" t="inlineStr"/>
      <c r="AU489" t="inlineStr">
        <is>
          <t>---</t>
        </is>
      </c>
      <c r="AV489" t="inlineStr">
        <is>
          <t>---</t>
        </is>
      </c>
      <c r="AW489" t="inlineStr">
        <is>
          <t>---</t>
        </is>
      </c>
      <c r="AX489" t="inlineStr">
        <is>
          <t>---</t>
        </is>
      </c>
      <c r="AY489" t="inlineStr">
        <is>
          <t>---</t>
        </is>
      </c>
      <c r="AZ489" t="inlineStr">
        <is>
          <t>---</t>
        </is>
      </c>
      <c r="BA489" t="inlineStr">
        <is>
          <t>9cfdf7db54419d22491b2c964b5162b3</t>
        </is>
      </c>
      <c r="BB489" t="inlineStr">
        <is>
          <t>http://openrosa.org/formdesigner/0B48E039-1E80-49A7-AC24-732B6E788E39</t>
        </is>
      </c>
      <c r="BC489" t="inlineStr">
        <is>
          <t>Ration et autres visites</t>
        </is>
      </c>
      <c r="BD489" t="inlineStr">
        <is>
          <t>CommCare Android, version "2.54.1"(467561). App v15929. CommCare Version 2.54.1. Build 467561, built on: 2024-10-25</t>
        </is>
      </c>
      <c r="BE489" t="inlineStr">
        <is>
          <t>commcare_76b456dd-7d90-498a-a785-92f136625a61</t>
        </is>
      </c>
      <c r="BF489" t="inlineStr">
        <is>
          <t>19.7265902 -72.2202086 -26.78 6.91</t>
        </is>
      </c>
      <c r="BG489" t="inlineStr">
        <is>
          <t>f13d8149fc6d39ebe86af18272310ff9</t>
        </is>
      </c>
      <c r="BH489" t="inlineStr">
        <is>
          <t>30258f4a77704b55a9a2714350441cbb</t>
        </is>
      </c>
      <c r="BI489" t="inlineStr">
        <is>
          <t>15246</t>
        </is>
      </c>
      <c r="BJ489" t="inlineStr">
        <is>
          <t>XFormInstance</t>
        </is>
      </c>
      <c r="BK489" t="inlineStr">
        <is>
          <t>05784f18e4fe11efb947f7a39a18eb0c</t>
        </is>
      </c>
      <c r="BL489" t="b">
        <v>0</v>
      </c>
      <c r="BM489" t="inlineStr">
        <is>
          <t>---</t>
        </is>
      </c>
      <c r="BN489" t="inlineStr">
        <is>
          <t>200.113.238.233</t>
        </is>
      </c>
      <c r="BO489" t="inlineStr">
        <is>
          <t>Asline Joseph</t>
        </is>
      </c>
    </row>
    <row r="490">
      <c r="A490" t="inlineStr">
        <is>
          <t>488</t>
        </is>
      </c>
      <c r="B490" t="inlineStr">
        <is>
          <t>10a7bde7-683b-4e1b-84f1-d3c6af76147c</t>
        </is>
      </c>
      <c r="C490" t="inlineStr">
        <is>
          <t>2025-02-07</t>
        </is>
      </c>
      <c r="D490" t="inlineStr">
        <is>
          <t>4</t>
        </is>
      </c>
      <c r="E490" t="inlineStr">
        <is>
          <t>visite de suivi d'adhérence</t>
        </is>
      </c>
      <c r="F490" t="inlineStr">
        <is>
          <t>1</t>
        </is>
      </c>
      <c r="G490" t="inlineStr">
        <is>
          <t>.</t>
        </is>
      </c>
      <c r="H490" t="inlineStr">
        <is>
          <t>1</t>
        </is>
      </c>
      <c r="I490" t="inlineStr">
        <is>
          <t>0</t>
        </is>
      </c>
      <c r="J490" t="inlineStr">
        <is>
          <t>---</t>
        </is>
      </c>
      <c r="K490" t="inlineStr">
        <is>
          <t>---</t>
        </is>
      </c>
      <c r="L490" t="inlineStr">
        <is>
          <t>---</t>
        </is>
      </c>
      <c r="M490" t="inlineStr">
        <is>
          <t>---</t>
        </is>
      </c>
      <c r="N490" t="inlineStr">
        <is>
          <t>---</t>
        </is>
      </c>
      <c r="O490" t="inlineStr">
        <is>
          <t>---</t>
        </is>
      </c>
      <c r="P490" t="inlineStr">
        <is>
          <t>---</t>
        </is>
      </c>
      <c r="Q490" t="inlineStr">
        <is>
          <t>---</t>
        </is>
      </c>
      <c r="R490" t="inlineStr">
        <is>
          <t>---</t>
        </is>
      </c>
      <c r="S490" t="inlineStr">
        <is>
          <t>---</t>
        </is>
      </c>
      <c r="T490" t="inlineStr">
        <is>
          <t>---</t>
        </is>
      </c>
      <c r="U490" t="inlineStr">
        <is>
          <t>---</t>
        </is>
      </c>
      <c r="V490" t="inlineStr">
        <is>
          <t>---</t>
        </is>
      </c>
      <c r="W490" t="inlineStr">
        <is>
          <t>18.5177852 -72.6023073 -60.41 1.49</t>
        </is>
      </c>
      <c r="X490" t="inlineStr">
        <is>
          <t>PAP/OGRE/ST00226</t>
        </is>
      </c>
      <c r="Y490" t="inlineStr">
        <is>
          <t>PAP/OGRE/ST00226</t>
        </is>
      </c>
      <c r="Z490" t="inlineStr">
        <is>
          <t>2025-02-07 16:01:14</t>
        </is>
      </c>
      <c r="AA490" t="inlineStr">
        <is>
          <t>2025-02-07 15:57:54</t>
        </is>
      </c>
      <c r="AB490" t="inlineStr">
        <is>
          <t>2nerlande</t>
        </is>
      </c>
      <c r="AC490" t="inlineStr">
        <is>
          <t>2025-02-07 16:01:17</t>
        </is>
      </c>
      <c r="AD490" s="1" t="inlineStr">
        <is>
          <t>https://www.commcarehq.org/a/caris-test/reports/form_data/10a7bde7-683b-4e1b-84f1-d3c6af76147c/</t>
        </is>
      </c>
      <c r="AE490" t="inlineStr">
        <is>
          <t>---</t>
        </is>
      </c>
      <c r="AF490" t="inlineStr">
        <is>
          <t>3c5a623af057e23a32ae4000_194408</t>
        </is>
      </c>
      <c r="AG490" t="inlineStr">
        <is>
          <t>---</t>
        </is>
      </c>
      <c r="AH490" t="inlineStr">
        <is>
          <t>2025-02-07 16:01:14</t>
        </is>
      </c>
      <c r="AI490" t="inlineStr">
        <is>
          <t>d519ffdf3562df6e10e26b4cd6e21e4a</t>
        </is>
      </c>
      <c r="AJ490" t="inlineStr">
        <is>
          <t>2025-02-07</t>
        </is>
      </c>
      <c r="AK490" t="inlineStr">
        <is>
          <t>4</t>
        </is>
      </c>
      <c r="AL490" t="inlineStr">
        <is>
          <t>visite de suivi d'adhérence</t>
        </is>
      </c>
      <c r="AM490" t="inlineStr">
        <is>
          <t>1</t>
        </is>
      </c>
      <c r="AN490" t="inlineStr">
        <is>
          <t>.</t>
        </is>
      </c>
      <c r="AO490" t="inlineStr">
        <is>
          <t>1</t>
        </is>
      </c>
      <c r="AP490" t="inlineStr">
        <is>
          <t>0</t>
        </is>
      </c>
      <c r="AQ490" t="inlineStr">
        <is>
          <t>---</t>
        </is>
      </c>
      <c r="AR490" t="inlineStr">
        <is>
          <t>---</t>
        </is>
      </c>
      <c r="AS490" t="inlineStr">
        <is>
          <t>---</t>
        </is>
      </c>
      <c r="AT490" t="inlineStr">
        <is>
          <t>18.5177852 -72.6023073 -60.41 1.49</t>
        </is>
      </c>
      <c r="AU490" t="inlineStr">
        <is>
          <t>---</t>
        </is>
      </c>
      <c r="AV490" t="inlineStr">
        <is>
          <t>---</t>
        </is>
      </c>
      <c r="AW490" t="inlineStr">
        <is>
          <t>---</t>
        </is>
      </c>
      <c r="AX490" t="inlineStr">
        <is>
          <t>---</t>
        </is>
      </c>
      <c r="AY490" t="inlineStr">
        <is>
          <t>---</t>
        </is>
      </c>
      <c r="AZ490" t="inlineStr">
        <is>
          <t>---</t>
        </is>
      </c>
      <c r="BA490" t="inlineStr">
        <is>
          <t>d519ffdf3562df6e10e26b4cd6e21e4a</t>
        </is>
      </c>
      <c r="BB490" t="inlineStr">
        <is>
          <t>http://openrosa.org/formdesigner/0B48E039-1E80-49A7-AC24-732B6E788E39</t>
        </is>
      </c>
      <c r="BC490" t="inlineStr">
        <is>
          <t>Ration et autres visites</t>
        </is>
      </c>
      <c r="BD490" t="inlineStr">
        <is>
          <t>CommCare Android, version "2.54.1"(467561). App v15929. CommCare Version 2.54.1. Build 467561, built on: 2024-10-25</t>
        </is>
      </c>
      <c r="BE490" t="inlineStr">
        <is>
          <t>commcare_61586a7d-5c7d-439f-977e-7eb93d40e271</t>
        </is>
      </c>
      <c r="BF490" t="inlineStr">
        <is>
          <t>18.5127491 -72.6118607 6.11 1.03</t>
        </is>
      </c>
      <c r="BG490" t="inlineStr">
        <is>
          <t>f13d8149fc6d39ebe86af18272310ff9</t>
        </is>
      </c>
      <c r="BH490" t="inlineStr">
        <is>
          <t>30258f4a77704b55a9a2714350441cbb</t>
        </is>
      </c>
      <c r="BI490" t="inlineStr">
        <is>
          <t>15246</t>
        </is>
      </c>
      <c r="BJ490" t="inlineStr">
        <is>
          <t>XFormInstance</t>
        </is>
      </c>
      <c r="BK490" t="inlineStr">
        <is>
          <t>9bca4e02e56811ef9de0f399dbb46855</t>
        </is>
      </c>
      <c r="BL490" t="b">
        <v>0</v>
      </c>
      <c r="BM490" t="inlineStr">
        <is>
          <t>---</t>
        </is>
      </c>
      <c r="BN490" t="inlineStr">
        <is>
          <t>190.102.77.100</t>
        </is>
      </c>
      <c r="BO490" t="inlineStr">
        <is>
          <t>Thegenus  Luckens Jerry</t>
        </is>
      </c>
    </row>
    <row r="491">
      <c r="A491" t="inlineStr">
        <is>
          <t>489</t>
        </is>
      </c>
      <c r="B491" t="inlineStr">
        <is>
          <t>8a7a94b6-c6e0-4e15-97a3-ace0e50cd3e1</t>
        </is>
      </c>
      <c r="C491" t="inlineStr">
        <is>
          <t>2025-02-06</t>
        </is>
      </c>
      <c r="D491" t="inlineStr">
        <is>
          <t>4</t>
        </is>
      </c>
      <c r="E491" t="inlineStr">
        <is>
          <t>demotivation club</t>
        </is>
      </c>
      <c r="F491" t="inlineStr">
        <is>
          <t>1</t>
        </is>
      </c>
      <c r="G491" t="inlineStr">
        <is>
          <t>,</t>
        </is>
      </c>
      <c r="H491" t="inlineStr">
        <is>
          <t>1</t>
        </is>
      </c>
      <c r="I491" t="inlineStr">
        <is>
          <t>0</t>
        </is>
      </c>
      <c r="J491" t="inlineStr">
        <is>
          <t>---</t>
        </is>
      </c>
      <c r="K491" t="inlineStr">
        <is>
          <t>---</t>
        </is>
      </c>
      <c r="L491" t="inlineStr">
        <is>
          <t>---</t>
        </is>
      </c>
      <c r="M491" t="inlineStr">
        <is>
          <t>---</t>
        </is>
      </c>
      <c r="N491" t="inlineStr">
        <is>
          <t>---</t>
        </is>
      </c>
      <c r="O491" t="inlineStr">
        <is>
          <t>---</t>
        </is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inlineStr">
        <is>
          <t>19.5458854 -71.7414993 3.4 19.0</t>
        </is>
      </c>
      <c r="X491" t="inlineStr">
        <is>
          <t>CAP/CMSO/00129</t>
        </is>
      </c>
      <c r="Y491" t="inlineStr">
        <is>
          <t>CAP/CMSO/00129</t>
        </is>
      </c>
      <c r="Z491" t="inlineStr">
        <is>
          <t>2025-02-06 16:39:09</t>
        </is>
      </c>
      <c r="AA491" t="inlineStr">
        <is>
          <t>2025-02-06 16:38:30</t>
        </is>
      </c>
      <c r="AB491" t="inlineStr">
        <is>
          <t>1rose</t>
        </is>
      </c>
      <c r="AC491" t="inlineStr">
        <is>
          <t>2025-02-07 16:34:37</t>
        </is>
      </c>
      <c r="AD491" s="1" t="inlineStr">
        <is>
          <t>https://www.commcarehq.org/a/caris-test/reports/form_data/8a7a94b6-c6e0-4e15-97a3-ace0e50cd3e1/</t>
        </is>
      </c>
      <c r="AE491" t="inlineStr">
        <is>
          <t>---</t>
        </is>
      </c>
      <c r="AF491" t="inlineStr">
        <is>
          <t>3c5a623af057e23a32ae4000_18700</t>
        </is>
      </c>
      <c r="AG491" t="inlineStr">
        <is>
          <t>---</t>
        </is>
      </c>
      <c r="AH491" t="inlineStr">
        <is>
          <t>2025-02-06 16:39:09</t>
        </is>
      </c>
      <c r="AI491" t="inlineStr">
        <is>
          <t>2dea52d1789dbc2c3c784b18002f6f8d</t>
        </is>
      </c>
      <c r="AJ491" t="inlineStr">
        <is>
          <t>2025-02-06</t>
        </is>
      </c>
      <c r="AK491" t="inlineStr">
        <is>
          <t>4</t>
        </is>
      </c>
      <c r="AL491" t="inlineStr">
        <is>
          <t>demotivation club</t>
        </is>
      </c>
      <c r="AM491" t="inlineStr">
        <is>
          <t>1</t>
        </is>
      </c>
      <c r="AN491" t="inlineStr">
        <is>
          <t>,</t>
        </is>
      </c>
      <c r="AO491" t="inlineStr">
        <is>
          <t>1</t>
        </is>
      </c>
      <c r="AP491" t="inlineStr">
        <is>
          <t>0</t>
        </is>
      </c>
      <c r="AQ491" t="inlineStr">
        <is>
          <t>---</t>
        </is>
      </c>
      <c r="AR491" t="inlineStr">
        <is>
          <t>---</t>
        </is>
      </c>
      <c r="AS491" t="inlineStr">
        <is>
          <t>---</t>
        </is>
      </c>
      <c r="AT491" t="inlineStr">
        <is>
          <t>19.5458854 -71.7414993 3.4 19.0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inlineStr">
        <is>
          <t>---</t>
        </is>
      </c>
      <c r="BA491" t="inlineStr">
        <is>
          <t>2dea52d1789dbc2c3c784b18002f6f8d</t>
        </is>
      </c>
      <c r="BB491" t="inlineStr">
        <is>
          <t>http://openrosa.org/formdesigner/0B48E039-1E80-49A7-AC24-732B6E788E39</t>
        </is>
      </c>
      <c r="BC491" t="inlineStr">
        <is>
          <t>Ration et autres visites</t>
        </is>
      </c>
      <c r="BD491" t="inlineStr">
        <is>
          <t>CommCare Android, version "2.54.1"(467561). App v15929. CommCare Version 2.54.1. Build 467561, built on: 2024-10-25</t>
        </is>
      </c>
      <c r="BE491" t="inlineStr">
        <is>
          <t>commcare_6f11ce87-99a9-46e8-b6bd-276036be1616</t>
        </is>
      </c>
      <c r="BF491" t="inlineStr">
        <is>
          <t>19.5458527 -71.7414804 3.4 7.5</t>
        </is>
      </c>
      <c r="BG491" t="inlineStr">
        <is>
          <t>f13d8149fc6d39ebe86af18272310ff9</t>
        </is>
      </c>
      <c r="BH491" t="inlineStr">
        <is>
          <t>30258f4a77704b55a9a2714350441cbb</t>
        </is>
      </c>
      <c r="BI491" t="inlineStr">
        <is>
          <t>15246</t>
        </is>
      </c>
      <c r="BJ491" t="inlineStr">
        <is>
          <t>XFormInstance</t>
        </is>
      </c>
      <c r="BK491" t="inlineStr">
        <is>
          <t>0496740ae57111efbe5585606e6ffa00</t>
        </is>
      </c>
      <c r="BL491" t="b">
        <v>0</v>
      </c>
      <c r="BM491" t="inlineStr">
        <is>
          <t>---</t>
        </is>
      </c>
      <c r="BN491" t="inlineStr">
        <is>
          <t>200.113.238.152</t>
        </is>
      </c>
      <c r="BO491" t="inlineStr">
        <is>
          <t>Livensley Bernard</t>
        </is>
      </c>
    </row>
    <row r="492">
      <c r="A492" t="inlineStr">
        <is>
          <t>490</t>
        </is>
      </c>
      <c r="B492" t="inlineStr">
        <is>
          <t>b51c14e3-4ebe-4599-beb6-8e475913ca97</t>
        </is>
      </c>
      <c r="C492" t="inlineStr">
        <is>
          <t>2025-02-07</t>
        </is>
      </c>
      <c r="D492" t="inlineStr">
        <is>
          <t>4</t>
        </is>
      </c>
      <c r="E492" t="inlineStr">
        <is>
          <t>suivi necessaire</t>
        </is>
      </c>
      <c r="F492" t="inlineStr">
        <is>
          <t>0</t>
        </is>
      </c>
      <c r="G492" t="inlineStr">
        <is>
          <t>,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---</t>
        </is>
      </c>
      <c r="L492" t="inlineStr">
        <is>
          <t>---</t>
        </is>
      </c>
      <c r="M492" t="inlineStr">
        <is>
          <t>---</t>
        </is>
      </c>
      <c r="N492" t="inlineStr">
        <is>
          <t>---</t>
        </is>
      </c>
      <c r="O492" t="inlineStr">
        <is>
          <t>---</t>
        </is>
      </c>
      <c r="P492" t="inlineStr">
        <is>
          <t>---</t>
        </is>
      </c>
      <c r="Q492" t="inlineStr">
        <is>
          <t>---</t>
        </is>
      </c>
      <c r="R492" t="inlineStr"/>
      <c r="S492" t="inlineStr"/>
      <c r="T492" t="inlineStr"/>
      <c r="U492" t="inlineStr"/>
      <c r="V492" t="inlineStr"/>
      <c r="W492" t="inlineStr">
        <is>
          <t>19.5454594 -71.7353159 5.9 13.0</t>
        </is>
      </c>
      <c r="X492" t="inlineStr">
        <is>
          <t>CAP/CMSO/ST03268</t>
        </is>
      </c>
      <c r="Y492" t="inlineStr">
        <is>
          <t>CAP/CMSO/ST03268</t>
        </is>
      </c>
      <c r="Z492" t="inlineStr">
        <is>
          <t>2025-02-07 16:53:49</t>
        </is>
      </c>
      <c r="AA492" t="inlineStr">
        <is>
          <t>2025-02-06 16:52:54</t>
        </is>
      </c>
      <c r="AB492" t="inlineStr">
        <is>
          <t>1rose</t>
        </is>
      </c>
      <c r="AC492" t="inlineStr">
        <is>
          <t>2025-02-07 16:49:28</t>
        </is>
      </c>
      <c r="AD492" s="1" t="inlineStr">
        <is>
          <t>https://www.commcarehq.org/a/caris-test/reports/form_data/b51c14e3-4ebe-4599-beb6-8e475913ca97/</t>
        </is>
      </c>
      <c r="AE492" t="inlineStr">
        <is>
          <t>---</t>
        </is>
      </c>
      <c r="AF492" t="inlineStr">
        <is>
          <t>3c5a623af057e23a32ae4000_173898</t>
        </is>
      </c>
      <c r="AG492" t="inlineStr">
        <is>
          <t>---</t>
        </is>
      </c>
      <c r="AH492" t="inlineStr">
        <is>
          <t>2025-02-07 16:53:49</t>
        </is>
      </c>
      <c r="AI492" t="inlineStr">
        <is>
          <t>2dea52d1789dbc2c3c784b18002f6f8d</t>
        </is>
      </c>
      <c r="AJ492" t="inlineStr">
        <is>
          <t>2025-02-07</t>
        </is>
      </c>
      <c r="AK492" t="inlineStr">
        <is>
          <t>4</t>
        </is>
      </c>
      <c r="AL492" t="inlineStr">
        <is>
          <t>suivi necessaire</t>
        </is>
      </c>
      <c r="AM492" t="inlineStr">
        <is>
          <t>0</t>
        </is>
      </c>
      <c r="AN492" t="inlineStr">
        <is>
          <t>,</t>
        </is>
      </c>
      <c r="AO492" t="inlineStr">
        <is>
          <t>1</t>
        </is>
      </c>
      <c r="AP492" t="inlineStr">
        <is>
          <t>1</t>
        </is>
      </c>
      <c r="AQ492" t="inlineStr"/>
      <c r="AR492" t="inlineStr"/>
      <c r="AS492" t="inlineStr"/>
      <c r="AT492" t="inlineStr">
        <is>
          <t>19.5454594 -71.7353159 5.9 13.0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inlineStr">
        <is>
          <t>---</t>
        </is>
      </c>
      <c r="BA492" t="inlineStr">
        <is>
          <t>2dea52d1789dbc2c3c784b18002f6f8d</t>
        </is>
      </c>
      <c r="BB492" t="inlineStr">
        <is>
          <t>http://openrosa.org/formdesigner/0B48E039-1E80-49A7-AC24-732B6E788E39</t>
        </is>
      </c>
      <c r="BC492" t="inlineStr">
        <is>
          <t>Ration et autres visites</t>
        </is>
      </c>
      <c r="BD492" t="inlineStr">
        <is>
          <t>CommCare Android, version "2.54.1"(467561). App v15929. CommCare Version 2.54.1. Build 467561, built on: 2024-10-25</t>
        </is>
      </c>
      <c r="BE492" t="inlineStr">
        <is>
          <t>commcare_6f11ce87-99a9-46e8-b6bd-276036be1616</t>
        </is>
      </c>
      <c r="BF492" t="inlineStr">
        <is>
          <t>19.5453665 -71.7351797 5.9 10.0</t>
        </is>
      </c>
      <c r="BG492" t="inlineStr">
        <is>
          <t>f13d8149fc6d39ebe86af18272310ff9</t>
        </is>
      </c>
      <c r="BH492" t="inlineStr">
        <is>
          <t>30258f4a77704b55a9a2714350441cbb</t>
        </is>
      </c>
      <c r="BI492" t="inlineStr">
        <is>
          <t>15246</t>
        </is>
      </c>
      <c r="BJ492" t="inlineStr">
        <is>
          <t>XFormInstance</t>
        </is>
      </c>
      <c r="BK492" t="inlineStr">
        <is>
          <t>0496740ae57111efbe5585606e6ffa00</t>
        </is>
      </c>
      <c r="BL492" t="b">
        <v>0</v>
      </c>
      <c r="BM492" t="inlineStr">
        <is>
          <t>---</t>
        </is>
      </c>
      <c r="BN492" t="inlineStr">
        <is>
          <t>200.113.238.152</t>
        </is>
      </c>
      <c r="BO492" t="inlineStr">
        <is>
          <t>Ivie Jean Baptiste</t>
        </is>
      </c>
    </row>
    <row r="493">
      <c r="A493" t="inlineStr">
        <is>
          <t>491</t>
        </is>
      </c>
      <c r="B493" t="inlineStr">
        <is>
          <t>b5b03a74-0b74-492b-b299-8c5f72169bc7</t>
        </is>
      </c>
      <c r="C493" t="inlineStr">
        <is>
          <t>2025-02-07</t>
        </is>
      </c>
      <c r="D493" t="inlineStr">
        <is>
          <t>4</t>
        </is>
      </c>
      <c r="E493" t="inlineStr">
        <is>
          <t>suivi necessaire</t>
        </is>
      </c>
      <c r="F493" t="inlineStr">
        <is>
          <t>0</t>
        </is>
      </c>
      <c r="G493" t="inlineStr">
        <is>
          <t>,</t>
        </is>
      </c>
      <c r="H493" t="inlineStr">
        <is>
          <t>1</t>
        </is>
      </c>
      <c r="I493" t="inlineStr">
        <is>
          <t>0</t>
        </is>
      </c>
      <c r="J493" t="inlineStr">
        <is>
          <t>---</t>
        </is>
      </c>
      <c r="K493" t="inlineStr">
        <is>
          <t>---</t>
        </is>
      </c>
      <c r="L493" t="inlineStr">
        <is>
          <t>---</t>
        </is>
      </c>
      <c r="M493" t="inlineStr">
        <is>
          <t>---</t>
        </is>
      </c>
      <c r="N493" t="inlineStr">
        <is>
          <t>---</t>
        </is>
      </c>
      <c r="O493" t="inlineStr">
        <is>
          <t>---</t>
        </is>
      </c>
      <c r="P493" t="inlineStr">
        <is>
          <t>---</t>
        </is>
      </c>
      <c r="Q493" t="inlineStr">
        <is>
          <t>---</t>
        </is>
      </c>
      <c r="R493" t="inlineStr">
        <is>
          <t>---</t>
        </is>
      </c>
      <c r="S493" t="inlineStr">
        <is>
          <t>---</t>
        </is>
      </c>
      <c r="T493" t="inlineStr">
        <is>
          <t>---</t>
        </is>
      </c>
      <c r="U493" t="inlineStr">
        <is>
          <t>---</t>
        </is>
      </c>
      <c r="V493" t="inlineStr">
        <is>
          <t>---</t>
        </is>
      </c>
      <c r="W493" t="inlineStr"/>
      <c r="X493" t="inlineStr">
        <is>
          <t>CAP/CMSO/ST02751</t>
        </is>
      </c>
      <c r="Y493" t="inlineStr">
        <is>
          <t>CAP/CMSO/ST02751</t>
        </is>
      </c>
      <c r="Z493" t="inlineStr">
        <is>
          <t>2025-02-07 16:59:47</t>
        </is>
      </c>
      <c r="AA493" t="inlineStr">
        <is>
          <t>2025-02-07 16:59:23</t>
        </is>
      </c>
      <c r="AB493" t="inlineStr">
        <is>
          <t>1rose</t>
        </is>
      </c>
      <c r="AC493" t="inlineStr">
        <is>
          <t>2025-02-07 16:55:18</t>
        </is>
      </c>
      <c r="AD493" s="1" t="inlineStr">
        <is>
          <t>https://www.commcarehq.org/a/caris-test/reports/form_data/b5b03a74-0b74-492b-b299-8c5f72169bc7/</t>
        </is>
      </c>
      <c r="AE493" t="inlineStr">
        <is>
          <t>---</t>
        </is>
      </c>
      <c r="AF493" t="inlineStr">
        <is>
          <t>3c5a623af057e23a32ae4000_50783</t>
        </is>
      </c>
      <c r="AG493" t="inlineStr">
        <is>
          <t>---</t>
        </is>
      </c>
      <c r="AH493" t="inlineStr">
        <is>
          <t>2025-02-07 16:59:47</t>
        </is>
      </c>
      <c r="AI493" t="inlineStr">
        <is>
          <t>2dea52d1789dbc2c3c784b18002f6f8d</t>
        </is>
      </c>
      <c r="AJ493" t="inlineStr">
        <is>
          <t>2025-02-07</t>
        </is>
      </c>
      <c r="AK493" t="inlineStr">
        <is>
          <t>4</t>
        </is>
      </c>
      <c r="AL493" t="inlineStr">
        <is>
          <t>suivi necessaire</t>
        </is>
      </c>
      <c r="AM493" t="inlineStr">
        <is>
          <t>0</t>
        </is>
      </c>
      <c r="AN493" t="inlineStr">
        <is>
          <t>,</t>
        </is>
      </c>
      <c r="AO493" t="inlineStr">
        <is>
          <t>1</t>
        </is>
      </c>
      <c r="AP493" t="inlineStr">
        <is>
          <t>0</t>
        </is>
      </c>
      <c r="AQ493" t="inlineStr">
        <is>
          <t>---</t>
        </is>
      </c>
      <c r="AR493" t="inlineStr">
        <is>
          <t>---</t>
        </is>
      </c>
      <c r="AS493" t="inlineStr">
        <is>
          <t>---</t>
        </is>
      </c>
      <c r="AT493" t="inlineStr"/>
      <c r="AU493" t="inlineStr">
        <is>
          <t>---</t>
        </is>
      </c>
      <c r="AV493" t="inlineStr">
        <is>
          <t>---</t>
        </is>
      </c>
      <c r="AW493" t="inlineStr">
        <is>
          <t>---</t>
        </is>
      </c>
      <c r="AX493" t="inlineStr">
        <is>
          <t>---</t>
        </is>
      </c>
      <c r="AY493" t="inlineStr">
        <is>
          <t>---</t>
        </is>
      </c>
      <c r="AZ493" t="inlineStr">
        <is>
          <t>---</t>
        </is>
      </c>
      <c r="BA493" t="inlineStr">
        <is>
          <t>2dea52d1789dbc2c3c784b18002f6f8d</t>
        </is>
      </c>
      <c r="BB493" t="inlineStr">
        <is>
          <t>http://openrosa.org/formdesigner/0B48E039-1E80-49A7-AC24-732B6E788E39</t>
        </is>
      </c>
      <c r="BC493" t="inlineStr">
        <is>
          <t>Ration et autres visites</t>
        </is>
      </c>
      <c r="BD493" t="inlineStr">
        <is>
          <t>CommCare Android, version "2.54.1"(467561). App v15929. CommCare Version 2.54.1. Build 467561, built on: 2024-10-25</t>
        </is>
      </c>
      <c r="BE493" t="inlineStr">
        <is>
          <t>commcare_6f11ce87-99a9-46e8-b6bd-276036be1616</t>
        </is>
      </c>
      <c r="BF493" t="inlineStr">
        <is>
          <t>19.5498179 -71.7327843 2.2 6.3</t>
        </is>
      </c>
      <c r="BG493" t="inlineStr">
        <is>
          <t>f13d8149fc6d39ebe86af18272310ff9</t>
        </is>
      </c>
      <c r="BH493" t="inlineStr">
        <is>
          <t>30258f4a77704b55a9a2714350441cbb</t>
        </is>
      </c>
      <c r="BI493" t="inlineStr">
        <is>
          <t>15246</t>
        </is>
      </c>
      <c r="BJ493" t="inlineStr">
        <is>
          <t>XFormInstance</t>
        </is>
      </c>
      <c r="BK493" t="inlineStr">
        <is>
          <t>0496740ae57111efbe5585606e6ffa00</t>
        </is>
      </c>
      <c r="BL493" t="b">
        <v>0</v>
      </c>
      <c r="BM493" t="inlineStr">
        <is>
          <t>---</t>
        </is>
      </c>
      <c r="BN493" t="inlineStr">
        <is>
          <t>200.113.238.152</t>
        </is>
      </c>
      <c r="BO493" t="inlineStr">
        <is>
          <t>MANOUCHEKA Prospere</t>
        </is>
      </c>
    </row>
    <row r="494">
      <c r="A494" t="inlineStr">
        <is>
          <t>492</t>
        </is>
      </c>
      <c r="B494" t="inlineStr">
        <is>
          <t>4fb63b4f-7dd5-4edf-b98b-24bfed19f98e</t>
        </is>
      </c>
      <c r="C494" t="inlineStr">
        <is>
          <t>2025-02-06</t>
        </is>
      </c>
      <c r="D494" t="inlineStr">
        <is>
          <t>3 4</t>
        </is>
      </c>
      <c r="E494" t="inlineStr">
        <is>
          <t>bonbon</t>
        </is>
      </c>
      <c r="F494" t="inlineStr">
        <is>
          <t>1</t>
        </is>
      </c>
      <c r="G494" t="inlineStr">
        <is>
          <t>---</t>
        </is>
      </c>
      <c r="H494" t="inlineStr">
        <is>
          <t>0</t>
        </is>
      </c>
      <c r="I494" t="inlineStr">
        <is>
          <t>0</t>
        </is>
      </c>
      <c r="J494" t="inlineStr">
        <is>
          <t>---</t>
        </is>
      </c>
      <c r="K494" t="inlineStr">
        <is>
          <t>---</t>
        </is>
      </c>
      <c r="L494" t="inlineStr">
        <is>
          <t>---</t>
        </is>
      </c>
      <c r="M494" t="inlineStr">
        <is>
          <t>---</t>
        </is>
      </c>
      <c r="N494" t="inlineStr">
        <is>
          <t>---</t>
        </is>
      </c>
      <c r="O494" t="inlineStr">
        <is>
          <t>---</t>
        </is>
      </c>
      <c r="P494" t="inlineStr">
        <is>
          <t>---</t>
        </is>
      </c>
      <c r="Q494" t="inlineStr">
        <is>
          <t>---</t>
        </is>
      </c>
      <c r="R494" t="inlineStr">
        <is>
          <t>---</t>
        </is>
      </c>
      <c r="S494" t="inlineStr">
        <is>
          <t>---</t>
        </is>
      </c>
      <c r="T494" t="inlineStr">
        <is>
          <t>---</t>
        </is>
      </c>
      <c r="U494" t="inlineStr">
        <is>
          <t>---</t>
        </is>
      </c>
      <c r="V494" t="inlineStr">
        <is>
          <t>---</t>
        </is>
      </c>
      <c r="W494" t="inlineStr"/>
      <c r="X494" t="inlineStr">
        <is>
          <t>PAP/SMFO/355</t>
        </is>
      </c>
      <c r="Y494" t="inlineStr">
        <is>
          <t>PAP/SMFO/355</t>
        </is>
      </c>
      <c r="Z494" t="inlineStr">
        <is>
          <t>2025-02-07 04:59:43</t>
        </is>
      </c>
      <c r="AA494" t="inlineStr">
        <is>
          <t>2025-02-07 04:57:08</t>
        </is>
      </c>
      <c r="AB494" t="inlineStr">
        <is>
          <t>2jure</t>
        </is>
      </c>
      <c r="AC494" t="inlineStr">
        <is>
          <t>2025-02-07 16:59:53</t>
        </is>
      </c>
      <c r="AD494" s="1" t="inlineStr">
        <is>
          <t>https://www.commcarehq.org/a/caris-test/reports/form_data/4fb63b4f-7dd5-4edf-b98b-24bfed19f98e/</t>
        </is>
      </c>
      <c r="AE494" t="inlineStr">
        <is>
          <t>---</t>
        </is>
      </c>
      <c r="AF494" t="inlineStr">
        <is>
          <t>4e56ef83903048af91fd0754a0c41e4d</t>
        </is>
      </c>
      <c r="AG494" t="inlineStr">
        <is>
          <t>OK</t>
        </is>
      </c>
      <c r="AH494" t="inlineStr">
        <is>
          <t>2025-02-07 04:59:43</t>
        </is>
      </c>
      <c r="AI494" t="inlineStr">
        <is>
          <t>a5bbdf851c139995e9835931d0a6e6d2</t>
        </is>
      </c>
      <c r="AJ494" t="inlineStr">
        <is>
          <t>2025-02-06</t>
        </is>
      </c>
      <c r="AK494" t="inlineStr">
        <is>
          <t>3 4</t>
        </is>
      </c>
      <c r="AL494" t="inlineStr">
        <is>
          <t>bonbon</t>
        </is>
      </c>
      <c r="AM494" t="inlineStr">
        <is>
          <t>1</t>
        </is>
      </c>
      <c r="AN494" t="inlineStr">
        <is>
          <t>---</t>
        </is>
      </c>
      <c r="AO494" t="inlineStr">
        <is>
          <t>0</t>
        </is>
      </c>
      <c r="AP494" t="inlineStr">
        <is>
          <t>0</t>
        </is>
      </c>
      <c r="AQ494" t="inlineStr">
        <is>
          <t>---</t>
        </is>
      </c>
      <c r="AR494" t="inlineStr">
        <is>
          <t>---</t>
        </is>
      </c>
      <c r="AS494" t="inlineStr">
        <is>
          <t>---</t>
        </is>
      </c>
      <c r="AT494" t="inlineStr"/>
      <c r="AU494" t="inlineStr">
        <is>
          <t>---</t>
        </is>
      </c>
      <c r="AV494" t="inlineStr">
        <is>
          <t>---</t>
        </is>
      </c>
      <c r="AW494" t="inlineStr">
        <is>
          <t>---</t>
        </is>
      </c>
      <c r="AX494" t="inlineStr">
        <is>
          <t>---</t>
        </is>
      </c>
      <c r="AY494" t="inlineStr">
        <is>
          <t>---</t>
        </is>
      </c>
      <c r="AZ494" t="inlineStr">
        <is>
          <t>---</t>
        </is>
      </c>
      <c r="BA494" t="inlineStr">
        <is>
          <t>a5bbdf851c139995e9835931d0a6e6d2</t>
        </is>
      </c>
      <c r="BB494" t="inlineStr">
        <is>
          <t>http://openrosa.org/formdesigner/0B48E039-1E80-49A7-AC24-732B6E788E39</t>
        </is>
      </c>
      <c r="BC494" t="inlineStr">
        <is>
          <t>Ration et autres visites</t>
        </is>
      </c>
      <c r="BD494" t="inlineStr">
        <is>
          <t>CommCare Android, version "2.56"(468027). App v15929. CommCare Version 2.56.0. Build 468027, built on: 2025-01-18</t>
        </is>
      </c>
      <c r="BE494" t="inlineStr">
        <is>
          <t>commcare_4991f8fb-4090-4ad8-9141-1cb1e5b2a3c6</t>
        </is>
      </c>
      <c r="BF494" t="inlineStr">
        <is>
          <t>18.5331987 -72.4120975 42.25 9.05</t>
        </is>
      </c>
      <c r="BG494" t="inlineStr">
        <is>
          <t>f13d8149fc6d39ebe86af18272310ff9</t>
        </is>
      </c>
      <c r="BH494" t="inlineStr">
        <is>
          <t>30258f4a77704b55a9a2714350441cbb</t>
        </is>
      </c>
      <c r="BI494" t="inlineStr">
        <is>
          <t>15246</t>
        </is>
      </c>
      <c r="BJ494" t="inlineStr">
        <is>
          <t>XFormInstance</t>
        </is>
      </c>
      <c r="BK494" t="inlineStr">
        <is>
          <t>eb4e99dce57311ef9de1f399dbb46855</t>
        </is>
      </c>
      <c r="BL494" t="b">
        <v>0</v>
      </c>
      <c r="BM494" t="inlineStr">
        <is>
          <t>---</t>
        </is>
      </c>
      <c r="BN494" t="inlineStr">
        <is>
          <t>200.113.251.9</t>
        </is>
      </c>
      <c r="BO494" t="inlineStr">
        <is>
          <t>BELANGE WILSON</t>
        </is>
      </c>
    </row>
    <row r="495">
      <c r="A495" t="inlineStr">
        <is>
          <t>493</t>
        </is>
      </c>
      <c r="B495" t="inlineStr">
        <is>
          <t>46b9bcdb-1023-417e-8694-73f2b113f314</t>
        </is>
      </c>
      <c r="C495" t="inlineStr">
        <is>
          <t>2025-02-06</t>
        </is>
      </c>
      <c r="D495" t="inlineStr">
        <is>
          <t>4</t>
        </is>
      </c>
      <c r="E495" t="inlineStr">
        <is>
          <t>medical</t>
        </is>
      </c>
      <c r="F495" t="inlineStr">
        <is>
          <t>1</t>
        </is>
      </c>
      <c r="G495" t="inlineStr">
        <is>
          <t>oui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---</t>
        </is>
      </c>
      <c r="L495" t="inlineStr">
        <is>
          <t>---</t>
        </is>
      </c>
      <c r="M495" t="inlineStr">
        <is>
          <t>---</t>
        </is>
      </c>
      <c r="N495" t="inlineStr">
        <is>
          <t>---</t>
        </is>
      </c>
      <c r="O495" t="inlineStr">
        <is>
          <t>---</t>
        </is>
      </c>
      <c r="P495" t="inlineStr">
        <is>
          <t>---</t>
        </is>
      </c>
      <c r="Q495" t="inlineStr">
        <is>
          <t>---</t>
        </is>
      </c>
      <c r="R495" t="inlineStr">
        <is>
          <t>13.0</t>
        </is>
      </c>
      <c r="S495" t="inlineStr">
        <is>
          <t>15.0</t>
        </is>
      </c>
      <c r="T495" t="inlineStr">
        <is>
          <t>110.0</t>
        </is>
      </c>
      <c r="U495" t="inlineStr"/>
      <c r="V495" t="inlineStr"/>
      <c r="W495" t="inlineStr"/>
      <c r="X495" t="inlineStr">
        <is>
          <t>MON/POZS/30311</t>
        </is>
      </c>
      <c r="Y495" t="inlineStr">
        <is>
          <t>MON/POZS/30311</t>
        </is>
      </c>
      <c r="Z495" t="inlineStr">
        <is>
          <t>2025-02-07 16:49:51</t>
        </is>
      </c>
      <c r="AA495" t="inlineStr">
        <is>
          <t>2025-02-07 16:49:16</t>
        </is>
      </c>
      <c r="AB495" t="inlineStr">
        <is>
          <t>2cleonie</t>
        </is>
      </c>
      <c r="AC495" t="inlineStr">
        <is>
          <t>2025-02-07 17:02:41</t>
        </is>
      </c>
      <c r="AD495" s="1" t="inlineStr">
        <is>
          <t>https://www.commcarehq.org/a/caris-test/reports/form_data/46b9bcdb-1023-417e-8694-73f2b113f314/</t>
        </is>
      </c>
      <c r="AE495" t="inlineStr">
        <is>
          <t>---</t>
        </is>
      </c>
      <c r="AF495" t="inlineStr">
        <is>
          <t>3c5a623af057e23a32ae4000_286</t>
        </is>
      </c>
      <c r="AG495" t="inlineStr">
        <is>
          <t>---</t>
        </is>
      </c>
      <c r="AH495" t="inlineStr">
        <is>
          <t>2025-02-07 16:49:51</t>
        </is>
      </c>
      <c r="AI495" t="inlineStr">
        <is>
          <t>cf61c4aba3da4fd3be73b20d2dbdf9af</t>
        </is>
      </c>
      <c r="AJ495" t="inlineStr">
        <is>
          <t>2025-02-06</t>
        </is>
      </c>
      <c r="AK495" t="inlineStr">
        <is>
          <t>4</t>
        </is>
      </c>
      <c r="AL495" t="inlineStr">
        <is>
          <t>medical</t>
        </is>
      </c>
      <c r="AM495" t="inlineStr">
        <is>
          <t>1</t>
        </is>
      </c>
      <c r="AN495" t="inlineStr">
        <is>
          <t>oui</t>
        </is>
      </c>
      <c r="AO495" t="inlineStr">
        <is>
          <t>1</t>
        </is>
      </c>
      <c r="AP495" t="inlineStr">
        <is>
          <t>1</t>
        </is>
      </c>
      <c r="AQ495" t="inlineStr">
        <is>
          <t>13</t>
        </is>
      </c>
      <c r="AR495" t="inlineStr">
        <is>
          <t>15</t>
        </is>
      </c>
      <c r="AS495" t="inlineStr">
        <is>
          <t>110</t>
        </is>
      </c>
      <c r="AT495" t="inlineStr"/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inlineStr">
        <is>
          <t>---</t>
        </is>
      </c>
      <c r="BA495" t="inlineStr">
        <is>
          <t>cf61c4aba3da4fd3be73b20d2dbdf9af</t>
        </is>
      </c>
      <c r="BB495" t="inlineStr">
        <is>
          <t>http://openrosa.org/formdesigner/0B48E039-1E80-49A7-AC24-732B6E788E39</t>
        </is>
      </c>
      <c r="BC495" t="inlineStr">
        <is>
          <t>Ration et autres visites</t>
        </is>
      </c>
      <c r="BD495" t="inlineStr">
        <is>
          <t>CommCare Android, version "2.55.0"(467579). App v15929. CommCare Version 2.55.0. Build 467579, built on: 2025-01-15</t>
        </is>
      </c>
      <c r="BE495" t="inlineStr">
        <is>
          <t>commcare_4b89fcce-8d3a-4e6a-838c-ef337e1b2f53</t>
        </is>
      </c>
      <c r="BF495" t="inlineStr"/>
      <c r="BG495" t="inlineStr">
        <is>
          <t>f13d8149fc6d39ebe86af18272310ff9</t>
        </is>
      </c>
      <c r="BH495" t="inlineStr">
        <is>
          <t>30258f4a77704b55a9a2714350441cbb</t>
        </is>
      </c>
      <c r="BI495" t="inlineStr">
        <is>
          <t>15246</t>
        </is>
      </c>
      <c r="BJ495" t="inlineStr">
        <is>
          <t>XFormInstance</t>
        </is>
      </c>
      <c r="BK495" t="inlineStr">
        <is>
          <t>e4ba0936e56311efbe5585606e6ffa00</t>
        </is>
      </c>
      <c r="BL495" t="b">
        <v>0</v>
      </c>
      <c r="BM495" t="inlineStr">
        <is>
          <t>---</t>
        </is>
      </c>
      <c r="BN495" t="inlineStr">
        <is>
          <t>200.113.253.201</t>
        </is>
      </c>
      <c r="BO495" t="inlineStr">
        <is>
          <t>Archille Eustache</t>
        </is>
      </c>
    </row>
    <row r="496">
      <c r="A496" t="inlineStr">
        <is>
          <t>494</t>
        </is>
      </c>
      <c r="B496" t="inlineStr">
        <is>
          <t>0863c016-c06c-4571-aa00-f02e12e189b5</t>
        </is>
      </c>
      <c r="C496" t="inlineStr">
        <is>
          <t>2025-02-06</t>
        </is>
      </c>
      <c r="D496" t="inlineStr">
        <is>
          <t>4</t>
        </is>
      </c>
      <c r="E496" t="inlineStr">
        <is>
          <t>medical</t>
        </is>
      </c>
      <c r="F496" t="inlineStr">
        <is>
          <t>1</t>
        </is>
      </c>
      <c r="G496" t="inlineStr">
        <is>
          <t>oui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---</t>
        </is>
      </c>
      <c r="L496" t="inlineStr">
        <is>
          <t>---</t>
        </is>
      </c>
      <c r="M496" t="inlineStr">
        <is>
          <t>---</t>
        </is>
      </c>
      <c r="N496" t="inlineStr">
        <is>
          <t>---</t>
        </is>
      </c>
      <c r="O496" t="inlineStr">
        <is>
          <t>---</t>
        </is>
      </c>
      <c r="P496" t="inlineStr">
        <is>
          <t>---</t>
        </is>
      </c>
      <c r="Q496" t="inlineStr">
        <is>
          <t>---</t>
        </is>
      </c>
      <c r="R496" t="inlineStr">
        <is>
          <t>19.0</t>
        </is>
      </c>
      <c r="S496" t="inlineStr">
        <is>
          <t>27.2</t>
        </is>
      </c>
      <c r="T496" t="inlineStr">
        <is>
          <t>156.0</t>
        </is>
      </c>
      <c r="U496" t="inlineStr"/>
      <c r="V496" t="inlineStr"/>
      <c r="W496" t="inlineStr"/>
      <c r="X496" t="inlineStr">
        <is>
          <t>STM/CSPP/ST02474</t>
        </is>
      </c>
      <c r="Y496" t="inlineStr">
        <is>
          <t>STM/CSPP/ST02474</t>
        </is>
      </c>
      <c r="Z496" t="inlineStr">
        <is>
          <t>2025-02-07 16:50:48</t>
        </is>
      </c>
      <c r="AA496" t="inlineStr">
        <is>
          <t>2025-02-07 16:50:10</t>
        </is>
      </c>
      <c r="AB496" t="inlineStr">
        <is>
          <t>2cleonie</t>
        </is>
      </c>
      <c r="AC496" t="inlineStr">
        <is>
          <t>2025-02-07 17:02:41</t>
        </is>
      </c>
      <c r="AD496" s="1" t="inlineStr">
        <is>
          <t>https://www.commcarehq.org/a/caris-test/reports/form_data/0863c016-c06c-4571-aa00-f02e12e189b5/</t>
        </is>
      </c>
      <c r="AE496" t="inlineStr">
        <is>
          <t>---</t>
        </is>
      </c>
      <c r="AF496" t="inlineStr">
        <is>
          <t>3c5a623af057e23a32ae4000_199580</t>
        </is>
      </c>
      <c r="AG496" t="inlineStr">
        <is>
          <t>---</t>
        </is>
      </c>
      <c r="AH496" t="inlineStr">
        <is>
          <t>2025-02-07 16:50:48</t>
        </is>
      </c>
      <c r="AI496" t="inlineStr">
        <is>
          <t>cf61c4aba3da4fd3be73b20d2dbdf9af</t>
        </is>
      </c>
      <c r="AJ496" t="inlineStr">
        <is>
          <t>2025-02-06</t>
        </is>
      </c>
      <c r="AK496" t="inlineStr">
        <is>
          <t>4</t>
        </is>
      </c>
      <c r="AL496" t="inlineStr">
        <is>
          <t>medical</t>
        </is>
      </c>
      <c r="AM496" t="inlineStr">
        <is>
          <t>1</t>
        </is>
      </c>
      <c r="AN496" t="inlineStr">
        <is>
          <t>oui</t>
        </is>
      </c>
      <c r="AO496" t="inlineStr">
        <is>
          <t>1</t>
        </is>
      </c>
      <c r="AP496" t="inlineStr">
        <is>
          <t>1</t>
        </is>
      </c>
      <c r="AQ496" t="inlineStr">
        <is>
          <t>19</t>
        </is>
      </c>
      <c r="AR496" t="inlineStr">
        <is>
          <t>27.2</t>
        </is>
      </c>
      <c r="AS496" t="inlineStr">
        <is>
          <t>156</t>
        </is>
      </c>
      <c r="AT496" t="inlineStr"/>
      <c r="AU496" t="inlineStr">
        <is>
          <t>---</t>
        </is>
      </c>
      <c r="AV496" t="inlineStr">
        <is>
          <t>---</t>
        </is>
      </c>
      <c r="AW496" t="inlineStr">
        <is>
          <t>---</t>
        </is>
      </c>
      <c r="AX496" t="inlineStr">
        <is>
          <t>---</t>
        </is>
      </c>
      <c r="AY496" t="inlineStr">
        <is>
          <t>---</t>
        </is>
      </c>
      <c r="AZ496" t="inlineStr">
        <is>
          <t>---</t>
        </is>
      </c>
      <c r="BA496" t="inlineStr">
        <is>
          <t>cf61c4aba3da4fd3be73b20d2dbdf9af</t>
        </is>
      </c>
      <c r="BB496" t="inlineStr">
        <is>
          <t>http://openrosa.org/formdesigner/0B48E039-1E80-49A7-AC24-732B6E788E39</t>
        </is>
      </c>
      <c r="BC496" t="inlineStr">
        <is>
          <t>Ration et autres visites</t>
        </is>
      </c>
      <c r="BD496" t="inlineStr">
        <is>
          <t>CommCare Android, version "2.55.0"(467579). App v15929. CommCare Version 2.55.0. Build 467579, built on: 2025-01-15</t>
        </is>
      </c>
      <c r="BE496" t="inlineStr">
        <is>
          <t>commcare_4b89fcce-8d3a-4e6a-838c-ef337e1b2f53</t>
        </is>
      </c>
      <c r="BF496" t="inlineStr"/>
      <c r="BG496" t="inlineStr">
        <is>
          <t>f13d8149fc6d39ebe86af18272310ff9</t>
        </is>
      </c>
      <c r="BH496" t="inlineStr">
        <is>
          <t>30258f4a77704b55a9a2714350441cbb</t>
        </is>
      </c>
      <c r="BI496" t="inlineStr">
        <is>
          <t>15246</t>
        </is>
      </c>
      <c r="BJ496" t="inlineStr">
        <is>
          <t>XFormInstance</t>
        </is>
      </c>
      <c r="BK496" t="inlineStr">
        <is>
          <t>e4ba0936e56311efbe5585606e6ffa00</t>
        </is>
      </c>
      <c r="BL496" t="b">
        <v>0</v>
      </c>
      <c r="BM496" t="inlineStr">
        <is>
          <t>---</t>
        </is>
      </c>
      <c r="BN496" t="inlineStr">
        <is>
          <t>200.113.253.201</t>
        </is>
      </c>
      <c r="BO496" t="inlineStr">
        <is>
          <t>Loudja Jean</t>
        </is>
      </c>
    </row>
    <row r="497">
      <c r="A497" t="inlineStr">
        <is>
          <t>495</t>
        </is>
      </c>
      <c r="B497" t="inlineStr">
        <is>
          <t>77232b41-e317-4f61-8215-cbfbb17e11fb</t>
        </is>
      </c>
      <c r="C497" t="inlineStr">
        <is>
          <t>2025-02-07</t>
        </is>
      </c>
      <c r="D497" t="inlineStr">
        <is>
          <t>4</t>
        </is>
      </c>
      <c r="E497" t="inlineStr">
        <is>
          <t>suivi médical</t>
        </is>
      </c>
      <c r="F497" t="inlineStr">
        <is>
          <t>0</t>
        </is>
      </c>
      <c r="G497" t="inlineStr">
        <is>
          <t>n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---</t>
        </is>
      </c>
      <c r="L497" t="inlineStr">
        <is>
          <t>---</t>
        </is>
      </c>
      <c r="M497" t="inlineStr">
        <is>
          <t>---</t>
        </is>
      </c>
      <c r="N497" t="inlineStr">
        <is>
          <t>---</t>
        </is>
      </c>
      <c r="O497" t="inlineStr">
        <is>
          <t>---</t>
        </is>
      </c>
      <c r="P497" t="inlineStr">
        <is>
          <t>---</t>
        </is>
      </c>
      <c r="Q497" t="inlineStr">
        <is>
          <t>---</t>
        </is>
      </c>
      <c r="R497" t="inlineStr"/>
      <c r="S497" t="inlineStr"/>
      <c r="T497" t="inlineStr"/>
      <c r="U497" t="inlineStr"/>
      <c r="V497" t="inlineStr"/>
      <c r="W497" t="inlineStr">
        <is>
          <t>18.500322 -72.5883056 26.24 3.98</t>
        </is>
      </c>
      <c r="X497" t="inlineStr">
        <is>
          <t>LEG/HSCL/ST00879</t>
        </is>
      </c>
      <c r="Y497" t="inlineStr">
        <is>
          <t>LEG/HSCL/ST00879</t>
        </is>
      </c>
      <c r="Z497" t="inlineStr">
        <is>
          <t>2025-02-07 16:49:26</t>
        </is>
      </c>
      <c r="AA497" t="inlineStr">
        <is>
          <t>2025-02-05 19:28:47</t>
        </is>
      </c>
      <c r="AB497" t="inlineStr">
        <is>
          <t>2francesca</t>
        </is>
      </c>
      <c r="AC497" t="inlineStr">
        <is>
          <t>2025-02-07 17:06:04</t>
        </is>
      </c>
      <c r="AD497" s="1" t="inlineStr">
        <is>
          <t>https://www.commcarehq.org/a/caris-test/reports/form_data/77232b41-e317-4f61-8215-cbfbb17e11fb/</t>
        </is>
      </c>
      <c r="AE497" t="inlineStr">
        <is>
          <t>---</t>
        </is>
      </c>
      <c r="AF497" t="inlineStr">
        <is>
          <t>3c5a623af057e23a32ae4000_155049</t>
        </is>
      </c>
      <c r="AG497" t="inlineStr">
        <is>
          <t>---</t>
        </is>
      </c>
      <c r="AH497" t="inlineStr">
        <is>
          <t>2025-02-07 16:49:26</t>
        </is>
      </c>
      <c r="AI497" t="inlineStr">
        <is>
          <t>e108d3187abb44a0a8a40ae0f9d2582f</t>
        </is>
      </c>
      <c r="AJ497" t="inlineStr">
        <is>
          <t>2025-02-07</t>
        </is>
      </c>
      <c r="AK497" t="inlineStr">
        <is>
          <t>4</t>
        </is>
      </c>
      <c r="AL497" t="inlineStr">
        <is>
          <t>suivi médical</t>
        </is>
      </c>
      <c r="AM497" t="inlineStr">
        <is>
          <t>0</t>
        </is>
      </c>
      <c r="AN497" t="inlineStr">
        <is>
          <t>n</t>
        </is>
      </c>
      <c r="AO497" t="inlineStr">
        <is>
          <t>1</t>
        </is>
      </c>
      <c r="AP497" t="inlineStr">
        <is>
          <t>1</t>
        </is>
      </c>
      <c r="AQ497" t="inlineStr"/>
      <c r="AR497" t="inlineStr"/>
      <c r="AS497" t="inlineStr"/>
      <c r="AT497" t="inlineStr">
        <is>
          <t>18.500322 -72.5883056 26.24 3.98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inlineStr">
        <is>
          <t>---</t>
        </is>
      </c>
      <c r="BA497" t="inlineStr">
        <is>
          <t>e108d3187abb44a0a8a40ae0f9d2582f</t>
        </is>
      </c>
      <c r="BB497" t="inlineStr">
        <is>
          <t>http://openrosa.org/formdesigner/0B48E039-1E80-49A7-AC24-732B6E788E39</t>
        </is>
      </c>
      <c r="BC497" t="inlineStr">
        <is>
          <t>Ration et autres visites</t>
        </is>
      </c>
      <c r="BD497" t="inlineStr">
        <is>
          <t>CommCare Android, version "2.54.1"(467561). App v15929. CommCare Version 2.54.1. Build 467561, built on: 2024-10-25</t>
        </is>
      </c>
      <c r="BE497" t="inlineStr">
        <is>
          <t>commcare_c385521c-9dd7-441e-a9b4-f45ce8677555</t>
        </is>
      </c>
      <c r="BF497" t="inlineStr">
        <is>
          <t>18.4993782 -72.5905208 25.07 4.32</t>
        </is>
      </c>
      <c r="BG497" t="inlineStr">
        <is>
          <t>f13d8149fc6d39ebe86af18272310ff9</t>
        </is>
      </c>
      <c r="BH497" t="inlineStr">
        <is>
          <t>30258f4a77704b55a9a2714350441cbb</t>
        </is>
      </c>
      <c r="BI497" t="inlineStr">
        <is>
          <t>15246</t>
        </is>
      </c>
      <c r="BJ497" t="inlineStr">
        <is>
          <t>XFormInstance</t>
        </is>
      </c>
      <c r="BK497" t="inlineStr">
        <is>
          <t>59df3246e48711ef9dcef399dbb46855</t>
        </is>
      </c>
      <c r="BL497" t="b">
        <v>0</v>
      </c>
      <c r="BM497" t="inlineStr">
        <is>
          <t>---</t>
        </is>
      </c>
      <c r="BN497" t="inlineStr">
        <is>
          <t>190.115.174.226</t>
        </is>
      </c>
      <c r="BO497" t="inlineStr">
        <is>
          <t>Tamar Borgella</t>
        </is>
      </c>
    </row>
    <row r="498">
      <c r="A498" t="inlineStr">
        <is>
          <t>496</t>
        </is>
      </c>
      <c r="B498" t="inlineStr">
        <is>
          <t>06b7b2f0-3cc7-4063-837a-0b63b13d1b77</t>
        </is>
      </c>
      <c r="C498" t="inlineStr">
        <is>
          <t>2025-02-07</t>
        </is>
      </c>
      <c r="D498" t="inlineStr">
        <is>
          <t>4</t>
        </is>
      </c>
      <c r="E498" t="inlineStr">
        <is>
          <t>suivi necessaire</t>
        </is>
      </c>
      <c r="F498" t="inlineStr">
        <is>
          <t>1</t>
        </is>
      </c>
      <c r="G498" t="inlineStr">
        <is>
          <t>.</t>
        </is>
      </c>
      <c r="H498" t="inlineStr">
        <is>
          <t>1</t>
        </is>
      </c>
      <c r="I498" t="inlineStr">
        <is>
          <t>0</t>
        </is>
      </c>
      <c r="J498" t="inlineStr">
        <is>
          <t>---</t>
        </is>
      </c>
      <c r="K498" t="inlineStr">
        <is>
          <t>---</t>
        </is>
      </c>
      <c r="L498" t="inlineStr">
        <is>
          <t>---</t>
        </is>
      </c>
      <c r="M498" t="inlineStr">
        <is>
          <t>---</t>
        </is>
      </c>
      <c r="N498" t="inlineStr">
        <is>
          <t>---</t>
        </is>
      </c>
      <c r="O498" t="inlineStr">
        <is>
          <t>---</t>
        </is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inlineStr">
        <is>
          <t>19.5521564 -71.7219074 5.69 9.34</t>
        </is>
      </c>
      <c r="X498" t="inlineStr">
        <is>
          <t>CAP/CMSO/ST02354</t>
        </is>
      </c>
      <c r="Y498" t="inlineStr">
        <is>
          <t>CAP/CMSO/ST02354</t>
        </is>
      </c>
      <c r="Z498" t="inlineStr">
        <is>
          <t>2025-02-07 17:11:18</t>
        </is>
      </c>
      <c r="AA498" t="inlineStr">
        <is>
          <t>2025-02-07 17:10:35</t>
        </is>
      </c>
      <c r="AB498" t="inlineStr">
        <is>
          <t>1rose</t>
        </is>
      </c>
      <c r="AC498" t="inlineStr">
        <is>
          <t>2025-02-07 17:06:55</t>
        </is>
      </c>
      <c r="AD498" s="1" t="inlineStr">
        <is>
          <t>https://www.commcarehq.org/a/caris-test/reports/form_data/06b7b2f0-3cc7-4063-837a-0b63b13d1b77/</t>
        </is>
      </c>
      <c r="AE498" t="inlineStr">
        <is>
          <t>---</t>
        </is>
      </c>
      <c r="AF498" t="inlineStr">
        <is>
          <t>3c5a623af057e23a32ae4000_50777</t>
        </is>
      </c>
      <c r="AG498" t="inlineStr">
        <is>
          <t>---</t>
        </is>
      </c>
      <c r="AH498" t="inlineStr">
        <is>
          <t>2025-02-07 17:11:18</t>
        </is>
      </c>
      <c r="AI498" t="inlineStr">
        <is>
          <t>2dea52d1789dbc2c3c784b18002f6f8d</t>
        </is>
      </c>
      <c r="AJ498" t="inlineStr">
        <is>
          <t>2025-02-07</t>
        </is>
      </c>
      <c r="AK498" t="inlineStr">
        <is>
          <t>4</t>
        </is>
      </c>
      <c r="AL498" t="inlineStr">
        <is>
          <t>suivi necessaire</t>
        </is>
      </c>
      <c r="AM498" t="inlineStr">
        <is>
          <t>1</t>
        </is>
      </c>
      <c r="AN498" t="inlineStr">
        <is>
          <t>.</t>
        </is>
      </c>
      <c r="AO498" t="inlineStr">
        <is>
          <t>1</t>
        </is>
      </c>
      <c r="AP498" t="inlineStr">
        <is>
          <t>0</t>
        </is>
      </c>
      <c r="AQ498" t="inlineStr">
        <is>
          <t>---</t>
        </is>
      </c>
      <c r="AR498" t="inlineStr">
        <is>
          <t>---</t>
        </is>
      </c>
      <c r="AS498" t="inlineStr">
        <is>
          <t>---</t>
        </is>
      </c>
      <c r="AT498" t="inlineStr">
        <is>
          <t>19.5521564 -71.7219074 5.69 9.34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inlineStr">
        <is>
          <t>---</t>
        </is>
      </c>
      <c r="BA498" t="inlineStr">
        <is>
          <t>2dea52d1789dbc2c3c784b18002f6f8d</t>
        </is>
      </c>
      <c r="BB498" t="inlineStr">
        <is>
          <t>http://openrosa.org/formdesigner/0B48E039-1E80-49A7-AC24-732B6E788E39</t>
        </is>
      </c>
      <c r="BC498" t="inlineStr">
        <is>
          <t>Ration et autres visites</t>
        </is>
      </c>
      <c r="BD498" t="inlineStr">
        <is>
          <t>CommCare Android, version "2.54.1"(467561). App v15929. CommCare Version 2.54.1. Build 467561, built on: 2024-10-25</t>
        </is>
      </c>
      <c r="BE498" t="inlineStr">
        <is>
          <t>commcare_6f11ce87-99a9-46e8-b6bd-276036be1616</t>
        </is>
      </c>
      <c r="BF498" t="inlineStr">
        <is>
          <t>19.552126 -71.7219287 2.2 9.4</t>
        </is>
      </c>
      <c r="BG498" t="inlineStr">
        <is>
          <t>f13d8149fc6d39ebe86af18272310ff9</t>
        </is>
      </c>
      <c r="BH498" t="inlineStr">
        <is>
          <t>30258f4a77704b55a9a2714350441cbb</t>
        </is>
      </c>
      <c r="BI498" t="inlineStr">
        <is>
          <t>15246</t>
        </is>
      </c>
      <c r="BJ498" t="inlineStr">
        <is>
          <t>XFormInstance</t>
        </is>
      </c>
      <c r="BK498" t="inlineStr">
        <is>
          <t>0496740ae57111efbe5585606e6ffa00</t>
        </is>
      </c>
      <c r="BL498" t="b">
        <v>0</v>
      </c>
      <c r="BM498" t="inlineStr">
        <is>
          <t>---</t>
        </is>
      </c>
      <c r="BN498" t="inlineStr">
        <is>
          <t>200.113.238.152</t>
        </is>
      </c>
      <c r="BO498" t="inlineStr">
        <is>
          <t>Joseph Valery</t>
        </is>
      </c>
    </row>
    <row r="499">
      <c r="A499" t="inlineStr">
        <is>
          <t>497</t>
        </is>
      </c>
      <c r="B499" t="inlineStr">
        <is>
          <t>ca31292a-fdd7-4819-b170-f46fb0cd4280</t>
        </is>
      </c>
      <c r="C499" t="inlineStr">
        <is>
          <t>2025-02-07</t>
        </is>
      </c>
      <c r="D499" t="inlineStr">
        <is>
          <t>3</t>
        </is>
      </c>
      <c r="E499" t="inlineStr">
        <is>
          <t>---</t>
        </is>
      </c>
      <c r="F499" t="inlineStr">
        <is>
          <t>0</t>
        </is>
      </c>
      <c r="G499" t="inlineStr">
        <is>
          <t>---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---</t>
        </is>
      </c>
      <c r="L499" t="inlineStr">
        <is>
          <t>---</t>
        </is>
      </c>
      <c r="M499" t="inlineStr">
        <is>
          <t>---</t>
        </is>
      </c>
      <c r="N499" t="inlineStr">
        <is>
          <t>---</t>
        </is>
      </c>
      <c r="O499" t="inlineStr">
        <is>
          <t>---</t>
        </is>
      </c>
      <c r="P499" t="inlineStr">
        <is>
          <t>---</t>
        </is>
      </c>
      <c r="Q499" t="inlineStr">
        <is>
          <t>---</t>
        </is>
      </c>
      <c r="R499" t="inlineStr"/>
      <c r="S499" t="inlineStr"/>
      <c r="T499" t="inlineStr"/>
      <c r="U499" t="inlineStr"/>
      <c r="V499" t="inlineStr"/>
      <c r="W499" t="inlineStr"/>
      <c r="X499" t="inlineStr">
        <is>
          <t>GON/CDIR/ST00627</t>
        </is>
      </c>
      <c r="Y499" t="inlineStr">
        <is>
          <t>GON/CDIR/ST00627</t>
        </is>
      </c>
      <c r="Z499" t="inlineStr">
        <is>
          <t>2025-02-07 17:20:29</t>
        </is>
      </c>
      <c r="AA499" t="inlineStr">
        <is>
          <t>2025-02-07 17:20:14</t>
        </is>
      </c>
      <c r="AB499" t="inlineStr">
        <is>
          <t>6cheranor</t>
        </is>
      </c>
      <c r="AC499" t="inlineStr">
        <is>
          <t>2025-02-07 17:20:37</t>
        </is>
      </c>
      <c r="AD499" s="1" t="inlineStr">
        <is>
          <t>https://www.commcarehq.org/a/caris-test/reports/form_data/ca31292a-fdd7-4819-b170-f46fb0cd4280/</t>
        </is>
      </c>
      <c r="AE499" t="inlineStr">
        <is>
          <t>---</t>
        </is>
      </c>
      <c r="AF499" t="inlineStr">
        <is>
          <t>3c5a623af057e23a32ae4000_14260</t>
        </is>
      </c>
      <c r="AG499" t="inlineStr">
        <is>
          <t>OK</t>
        </is>
      </c>
      <c r="AH499" t="inlineStr">
        <is>
          <t>2025-02-07 17:20:29</t>
        </is>
      </c>
      <c r="AI499" t="inlineStr">
        <is>
          <t>29b7f1edbe6082f038dd4ec8d0ae7a9d</t>
        </is>
      </c>
      <c r="AJ499" t="inlineStr">
        <is>
          <t>2025-02-07</t>
        </is>
      </c>
      <c r="AK499" t="inlineStr">
        <is>
          <t>3</t>
        </is>
      </c>
      <c r="AL499" t="inlineStr">
        <is>
          <t>---</t>
        </is>
      </c>
      <c r="AM499" t="inlineStr">
        <is>
          <t>0</t>
        </is>
      </c>
      <c r="AN499" t="inlineStr">
        <is>
          <t>---</t>
        </is>
      </c>
      <c r="AO499" t="inlineStr">
        <is>
          <t>1</t>
        </is>
      </c>
      <c r="AP499" t="inlineStr">
        <is>
          <t>1</t>
        </is>
      </c>
      <c r="AQ499" t="inlineStr"/>
      <c r="AR499" t="inlineStr"/>
      <c r="AS499" t="inlineStr"/>
      <c r="AT499" t="inlineStr"/>
      <c r="AU499" t="inlineStr">
        <is>
          <t>---</t>
        </is>
      </c>
      <c r="AV499" t="inlineStr">
        <is>
          <t>---</t>
        </is>
      </c>
      <c r="AW499" t="inlineStr">
        <is>
          <t>---</t>
        </is>
      </c>
      <c r="AX499" t="inlineStr">
        <is>
          <t>---</t>
        </is>
      </c>
      <c r="AY499" t="inlineStr">
        <is>
          <t>---</t>
        </is>
      </c>
      <c r="AZ499" t="inlineStr">
        <is>
          <t>---</t>
        </is>
      </c>
      <c r="BA499" t="inlineStr">
        <is>
          <t>29b7f1edbe6082f038dd4ec8d0ae7a9d</t>
        </is>
      </c>
      <c r="BB499" t="inlineStr">
        <is>
          <t>http://openrosa.org/formdesigner/0B48E039-1E80-49A7-AC24-732B6E788E39</t>
        </is>
      </c>
      <c r="BC499" t="inlineStr">
        <is>
          <t>Ration et autres visites</t>
        </is>
      </c>
      <c r="BD499" t="inlineStr">
        <is>
          <t>CommCare Android, version "2.54.1"(467561). App v15929. CommCare Version 2.54.1. Build 467561, built on: 2024-10-25</t>
        </is>
      </c>
      <c r="BE499" t="inlineStr">
        <is>
          <t>commcare_e5a4e59a-31e9-47c0-99a3-baf23089b238</t>
        </is>
      </c>
      <c r="BF499" t="inlineStr"/>
      <c r="BG499" t="inlineStr">
        <is>
          <t>f13d8149fc6d39ebe86af18272310ff9</t>
        </is>
      </c>
      <c r="BH499" t="inlineStr">
        <is>
          <t>30258f4a77704b55a9a2714350441cbb</t>
        </is>
      </c>
      <c r="BI499" t="inlineStr">
        <is>
          <t>15246</t>
        </is>
      </c>
      <c r="BJ499" t="inlineStr">
        <is>
          <t>XFormInstance</t>
        </is>
      </c>
      <c r="BK499" t="inlineStr">
        <is>
          <t>a9cc917ce57711efbe5585606e6ffa00</t>
        </is>
      </c>
      <c r="BL499" t="b">
        <v>0</v>
      </c>
      <c r="BM499" t="inlineStr">
        <is>
          <t>---</t>
        </is>
      </c>
      <c r="BN499" t="inlineStr">
        <is>
          <t>200.113.238.145</t>
        </is>
      </c>
      <c r="BO499" t="inlineStr">
        <is>
          <t xml:space="preserve"> Emmanuel Donato LOUIS</t>
        </is>
      </c>
    </row>
    <row r="500">
      <c r="A500" t="inlineStr">
        <is>
          <t>498</t>
        </is>
      </c>
      <c r="B500" t="inlineStr">
        <is>
          <t>f005045a-d323-4c02-9f40-a38e359d9fd9</t>
        </is>
      </c>
      <c r="C500" t="inlineStr">
        <is>
          <t>2025-02-07</t>
        </is>
      </c>
      <c r="D500" t="inlineStr">
        <is>
          <t>4</t>
        </is>
      </c>
      <c r="E500" t="inlineStr">
        <is>
          <t>Livrason de medicament</t>
        </is>
      </c>
      <c r="F500" t="inlineStr">
        <is>
          <t>1</t>
        </is>
      </c>
      <c r="G500" t="inlineStr">
        <is>
          <t>Livraison de medicament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---</t>
        </is>
      </c>
      <c r="L500" t="inlineStr">
        <is>
          <t>---</t>
        </is>
      </c>
      <c r="M500" t="inlineStr">
        <is>
          <t>---</t>
        </is>
      </c>
      <c r="N500" t="inlineStr">
        <is>
          <t>---</t>
        </is>
      </c>
      <c r="O500" t="inlineStr">
        <is>
          <t>---</t>
        </is>
      </c>
      <c r="P500" t="inlineStr">
        <is>
          <t>---</t>
        </is>
      </c>
      <c r="Q500" t="inlineStr">
        <is>
          <t>---</t>
        </is>
      </c>
      <c r="R500" t="inlineStr"/>
      <c r="S500" t="inlineStr"/>
      <c r="T500" t="inlineStr"/>
      <c r="U500">
        <f>HYPERLINK("https://www.commcarehq.org/a/caris-test/api/form_attachment/v1/f005045a-d323-4c02-9f40-a38e359d9fd9/1738948689507.jpg")</f>
        <v/>
      </c>
      <c r="V500" t="inlineStr"/>
      <c r="W500" t="inlineStr">
        <is>
          <t>18.4804411 -72.3207856 928.7 4.66</t>
        </is>
      </c>
      <c r="X500" t="inlineStr">
        <is>
          <t>PAP/HOFP/ST00755</t>
        </is>
      </c>
      <c r="Y500" t="inlineStr">
        <is>
          <t>PAP/HOFP/ST00755</t>
        </is>
      </c>
      <c r="Z500" t="inlineStr">
        <is>
          <t>2025-02-07 17:21:01</t>
        </is>
      </c>
      <c r="AA500" t="inlineStr">
        <is>
          <t>2025-02-07 17:15:41</t>
        </is>
      </c>
      <c r="AB500" t="inlineStr">
        <is>
          <t>2mercelie</t>
        </is>
      </c>
      <c r="AC500" t="inlineStr">
        <is>
          <t>2025-02-07 17:21:10</t>
        </is>
      </c>
      <c r="AD500" s="1" t="inlineStr">
        <is>
          <t>https://www.commcarehq.org/a/caris-test/reports/form_data/f005045a-d323-4c02-9f40-a38e359d9fd9/</t>
        </is>
      </c>
      <c r="AE500" t="inlineStr">
        <is>
          <t>---</t>
        </is>
      </c>
      <c r="AF500" t="inlineStr">
        <is>
          <t>0b2069f255594f239dd5cfeee524f42b</t>
        </is>
      </c>
      <c r="AG500" t="inlineStr">
        <is>
          <t>---</t>
        </is>
      </c>
      <c r="AH500" t="inlineStr">
        <is>
          <t>2025-02-07 17:21:01</t>
        </is>
      </c>
      <c r="AI500" t="inlineStr">
        <is>
          <t>2e62b218304042258ccf31696d2c0d45</t>
        </is>
      </c>
      <c r="AJ500" t="inlineStr">
        <is>
          <t>2025-02-07</t>
        </is>
      </c>
      <c r="AK500" t="inlineStr">
        <is>
          <t>4</t>
        </is>
      </c>
      <c r="AL500" t="inlineStr">
        <is>
          <t>Livrason de medicament</t>
        </is>
      </c>
      <c r="AM500" t="inlineStr">
        <is>
          <t>1</t>
        </is>
      </c>
      <c r="AN500" t="inlineStr">
        <is>
          <t>Livraison de medicament</t>
        </is>
      </c>
      <c r="AO500" t="inlineStr">
        <is>
          <t>1</t>
        </is>
      </c>
      <c r="AP500" t="inlineStr">
        <is>
          <t>1</t>
        </is>
      </c>
      <c r="AQ500" t="inlineStr"/>
      <c r="AR500" t="inlineStr"/>
      <c r="AS500" t="inlineStr"/>
      <c r="AT500" t="inlineStr">
        <is>
          <t>18.4804411 -72.3207856 928.7 4.66</t>
        </is>
      </c>
      <c r="AU500" t="inlineStr">
        <is>
          <t>---</t>
        </is>
      </c>
      <c r="AV500" t="inlineStr">
        <is>
          <t>---</t>
        </is>
      </c>
      <c r="AW500" t="inlineStr">
        <is>
          <t>---</t>
        </is>
      </c>
      <c r="AX500" t="inlineStr">
        <is>
          <t>---</t>
        </is>
      </c>
      <c r="AY500" t="inlineStr">
        <is>
          <t>---</t>
        </is>
      </c>
      <c r="AZ500" t="inlineStr">
        <is>
          <t>---</t>
        </is>
      </c>
      <c r="BA500" t="inlineStr">
        <is>
          <t>2e62b218304042258ccf31696d2c0d45</t>
        </is>
      </c>
      <c r="BB500" t="inlineStr">
        <is>
          <t>http://openrosa.org/formdesigner/0B48E039-1E80-49A7-AC24-732B6E788E39</t>
        </is>
      </c>
      <c r="BC500" t="inlineStr">
        <is>
          <t>Ration et autres visites</t>
        </is>
      </c>
      <c r="BD500" t="inlineStr">
        <is>
          <t>CommCare Android, version "2.56"(468027). App v15929. CommCare Version 2.56.0. Build 468027, built on: 2025-01-18</t>
        </is>
      </c>
      <c r="BE500" t="inlineStr">
        <is>
          <t>commcare_e07abcec-4b87-4031-85ab-59fcf73e643c</t>
        </is>
      </c>
      <c r="BF500" t="inlineStr">
        <is>
          <t>18.4804 -72.3207333 927.4 5.2</t>
        </is>
      </c>
      <c r="BG500" t="inlineStr">
        <is>
          <t>f13d8149fc6d39ebe86af18272310ff9</t>
        </is>
      </c>
      <c r="BH500" t="inlineStr">
        <is>
          <t>30258f4a77704b55a9a2714350441cbb</t>
        </is>
      </c>
      <c r="BI500" t="inlineStr">
        <is>
          <t>15246</t>
        </is>
      </c>
      <c r="BJ500" t="inlineStr">
        <is>
          <t>XFormInstance</t>
        </is>
      </c>
      <c r="BK500" t="inlineStr">
        <is>
          <t>ec6311fae57211ef9de0f399dbb46855</t>
        </is>
      </c>
      <c r="BL500" t="b">
        <v>0</v>
      </c>
      <c r="BM500" t="inlineStr">
        <is>
          <t>---</t>
        </is>
      </c>
      <c r="BN500" t="inlineStr">
        <is>
          <t>200.113.253.7</t>
        </is>
      </c>
      <c r="BO500" t="inlineStr">
        <is>
          <t>Abigaelle Simil</t>
        </is>
      </c>
    </row>
    <row r="501">
      <c r="A501" t="inlineStr">
        <is>
          <t>499</t>
        </is>
      </c>
      <c r="B501" t="inlineStr">
        <is>
          <t>1f797904-b693-49c8-a048-ff7563353fc7</t>
        </is>
      </c>
      <c r="C501" t="inlineStr">
        <is>
          <t>2025-02-06</t>
        </is>
      </c>
      <c r="D501" t="inlineStr">
        <is>
          <t>3 6</t>
        </is>
      </c>
      <c r="E501" t="inlineStr">
        <is>
          <t>---</t>
        </is>
      </c>
      <c r="F501" t="inlineStr">
        <is>
          <t>0</t>
        </is>
      </c>
      <c r="G501" t="inlineStr">
        <is>
          <t>---</t>
        </is>
      </c>
      <c r="H501" t="inlineStr">
        <is>
          <t>1</t>
        </is>
      </c>
      <c r="I501" t="inlineStr">
        <is>
          <t>0</t>
        </is>
      </c>
      <c r="J501" t="inlineStr">
        <is>
          <t>---</t>
        </is>
      </c>
      <c r="K501" t="inlineStr">
        <is>
          <t>---</t>
        </is>
      </c>
      <c r="L501" t="inlineStr">
        <is>
          <t>---</t>
        </is>
      </c>
      <c r="M501" t="inlineStr">
        <is>
          <t>---</t>
        </is>
      </c>
      <c r="N501" t="inlineStr">
        <is>
          <t>---</t>
        </is>
      </c>
      <c r="O501" t="inlineStr">
        <is>
          <t>---</t>
        </is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inlineStr"/>
      <c r="X501" t="inlineStr">
        <is>
          <t>GON/CDIR/ST01570</t>
        </is>
      </c>
      <c r="Y501" t="inlineStr">
        <is>
          <t>GON/CDIR/ST01570</t>
        </is>
      </c>
      <c r="Z501" t="inlineStr">
        <is>
          <t>2025-02-07 17:21:20</t>
        </is>
      </c>
      <c r="AA501" t="inlineStr">
        <is>
          <t>2025-02-07 17:20:58</t>
        </is>
      </c>
      <c r="AB501" t="inlineStr">
        <is>
          <t>6cheranor</t>
        </is>
      </c>
      <c r="AC501" t="inlineStr">
        <is>
          <t>2025-02-07 17:21:27</t>
        </is>
      </c>
      <c r="AD501" s="1" t="inlineStr">
        <is>
          <t>https://www.commcarehq.org/a/caris-test/reports/form_data/1f797904-b693-49c8-a048-ff7563353fc7/</t>
        </is>
      </c>
      <c r="AE501" t="inlineStr">
        <is>
          <t>---</t>
        </is>
      </c>
      <c r="AF501" t="inlineStr">
        <is>
          <t>3c5a623af057e23a32ae4000_45077</t>
        </is>
      </c>
      <c r="AG501" t="inlineStr">
        <is>
          <t>OK</t>
        </is>
      </c>
      <c r="AH501" t="inlineStr">
        <is>
          <t>2025-02-07 17:21:20</t>
        </is>
      </c>
      <c r="AI501" t="inlineStr">
        <is>
          <t>29b7f1edbe6082f038dd4ec8d0ae7a9d</t>
        </is>
      </c>
      <c r="AJ501" t="inlineStr">
        <is>
          <t>2025-02-06</t>
        </is>
      </c>
      <c r="AK501" t="inlineStr">
        <is>
          <t>3 6</t>
        </is>
      </c>
      <c r="AL501" t="inlineStr">
        <is>
          <t>---</t>
        </is>
      </c>
      <c r="AM501" t="inlineStr">
        <is>
          <t>0</t>
        </is>
      </c>
      <c r="AN501" t="inlineStr">
        <is>
          <t>---</t>
        </is>
      </c>
      <c r="AO501" t="inlineStr">
        <is>
          <t>1</t>
        </is>
      </c>
      <c r="AP501" t="inlineStr">
        <is>
          <t>0</t>
        </is>
      </c>
      <c r="AQ501" t="inlineStr">
        <is>
          <t>---</t>
        </is>
      </c>
      <c r="AR501" t="inlineStr">
        <is>
          <t>---</t>
        </is>
      </c>
      <c r="AS501" t="inlineStr">
        <is>
          <t>---</t>
        </is>
      </c>
      <c r="AT501" t="inlineStr"/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inlineStr">
        <is>
          <t>---</t>
        </is>
      </c>
      <c r="BA501" t="inlineStr">
        <is>
          <t>29b7f1edbe6082f038dd4ec8d0ae7a9d</t>
        </is>
      </c>
      <c r="BB501" t="inlineStr">
        <is>
          <t>http://openrosa.org/formdesigner/0B48E039-1E80-49A7-AC24-732B6E788E39</t>
        </is>
      </c>
      <c r="BC501" t="inlineStr">
        <is>
          <t>Ration et autres visites</t>
        </is>
      </c>
      <c r="BD501" t="inlineStr">
        <is>
          <t>CommCare Android, version "2.54.1"(467561). App v15929. CommCare Version 2.54.1. Build 467561, built on: 2024-10-25</t>
        </is>
      </c>
      <c r="BE501" t="inlineStr">
        <is>
          <t>commcare_e5a4e59a-31e9-47c0-99a3-baf23089b238</t>
        </is>
      </c>
      <c r="BF501" t="inlineStr"/>
      <c r="BG501" t="inlineStr">
        <is>
          <t>f13d8149fc6d39ebe86af18272310ff9</t>
        </is>
      </c>
      <c r="BH501" t="inlineStr">
        <is>
          <t>30258f4a77704b55a9a2714350441cbb</t>
        </is>
      </c>
      <c r="BI501" t="inlineStr">
        <is>
          <t>15246</t>
        </is>
      </c>
      <c r="BJ501" t="inlineStr">
        <is>
          <t>XFormInstance</t>
        </is>
      </c>
      <c r="BK501" t="inlineStr">
        <is>
          <t>a9cc917ce57711efbe5585606e6ffa00</t>
        </is>
      </c>
      <c r="BL501" t="b">
        <v>0</v>
      </c>
      <c r="BM501" t="inlineStr">
        <is>
          <t>---</t>
        </is>
      </c>
      <c r="BN501" t="inlineStr">
        <is>
          <t>200.113.238.145</t>
        </is>
      </c>
      <c r="BO501" t="inlineStr">
        <is>
          <t>Bednaicka Jacques/ Prophète</t>
        </is>
      </c>
    </row>
    <row r="502">
      <c r="A502" t="inlineStr">
        <is>
          <t>500</t>
        </is>
      </c>
      <c r="B502" t="inlineStr">
        <is>
          <t>860f7f58-401f-4965-8c6f-93f35bda6311</t>
        </is>
      </c>
      <c r="C502" t="inlineStr">
        <is>
          <t>2025-02-06</t>
        </is>
      </c>
      <c r="D502" t="inlineStr">
        <is>
          <t>3</t>
        </is>
      </c>
      <c r="E502" t="inlineStr">
        <is>
          <t>---</t>
        </is>
      </c>
      <c r="F502" t="inlineStr">
        <is>
          <t>0</t>
        </is>
      </c>
      <c r="G502" t="inlineStr">
        <is>
          <t>---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---</t>
        </is>
      </c>
      <c r="L502" t="inlineStr">
        <is>
          <t>---</t>
        </is>
      </c>
      <c r="M502" t="inlineStr">
        <is>
          <t>---</t>
        </is>
      </c>
      <c r="N502" t="inlineStr">
        <is>
          <t>---</t>
        </is>
      </c>
      <c r="O502" t="inlineStr">
        <is>
          <t>---</t>
        </is>
      </c>
      <c r="P502" t="inlineStr">
        <is>
          <t>---</t>
        </is>
      </c>
      <c r="Q502" t="inlineStr">
        <is>
          <t>---</t>
        </is>
      </c>
      <c r="R502" t="inlineStr"/>
      <c r="S502" t="inlineStr"/>
      <c r="T502" t="inlineStr"/>
      <c r="U502" t="inlineStr"/>
      <c r="V502" t="inlineStr"/>
      <c r="W502" t="inlineStr"/>
      <c r="X502" t="inlineStr">
        <is>
          <t>GON/CDIR/PED00191</t>
        </is>
      </c>
      <c r="Y502" t="inlineStr">
        <is>
          <t>GON/CDIR/PED00191</t>
        </is>
      </c>
      <c r="Z502" t="inlineStr">
        <is>
          <t>2025-02-07 17:22:05</t>
        </is>
      </c>
      <c r="AA502" t="inlineStr">
        <is>
          <t>2025-02-07 17:21:40</t>
        </is>
      </c>
      <c r="AB502" t="inlineStr">
        <is>
          <t>6cheranor</t>
        </is>
      </c>
      <c r="AC502" t="inlineStr">
        <is>
          <t>2025-02-07 17:22:17</t>
        </is>
      </c>
      <c r="AD502" s="1" t="inlineStr">
        <is>
          <t>https://www.commcarehq.org/a/caris-test/reports/form_data/860f7f58-401f-4965-8c6f-93f35bda6311/</t>
        </is>
      </c>
      <c r="AE502" t="inlineStr">
        <is>
          <t>---</t>
        </is>
      </c>
      <c r="AF502" t="inlineStr">
        <is>
          <t>3c5a623af057e23a32ae4000_43433</t>
        </is>
      </c>
      <c r="AG502" t="inlineStr">
        <is>
          <t>OK</t>
        </is>
      </c>
      <c r="AH502" t="inlineStr">
        <is>
          <t>2025-02-07 17:22:05</t>
        </is>
      </c>
      <c r="AI502" t="inlineStr">
        <is>
          <t>29b7f1edbe6082f038dd4ec8d0ae7a9d</t>
        </is>
      </c>
      <c r="AJ502" t="inlineStr">
        <is>
          <t>2025-02-06</t>
        </is>
      </c>
      <c r="AK502" t="inlineStr">
        <is>
          <t>3</t>
        </is>
      </c>
      <c r="AL502" t="inlineStr">
        <is>
          <t>---</t>
        </is>
      </c>
      <c r="AM502" t="inlineStr">
        <is>
          <t>0</t>
        </is>
      </c>
      <c r="AN502" t="inlineStr">
        <is>
          <t>---</t>
        </is>
      </c>
      <c r="AO502" t="inlineStr">
        <is>
          <t>1</t>
        </is>
      </c>
      <c r="AP502" t="inlineStr">
        <is>
          <t>1</t>
        </is>
      </c>
      <c r="AQ502" t="inlineStr"/>
      <c r="AR502" t="inlineStr"/>
      <c r="AS502" t="inlineStr"/>
      <c r="AT502" t="inlineStr"/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inlineStr">
        <is>
          <t>---</t>
        </is>
      </c>
      <c r="BA502" t="inlineStr">
        <is>
          <t>29b7f1edbe6082f038dd4ec8d0ae7a9d</t>
        </is>
      </c>
      <c r="BB502" t="inlineStr">
        <is>
          <t>http://openrosa.org/formdesigner/0B48E039-1E80-49A7-AC24-732B6E788E39</t>
        </is>
      </c>
      <c r="BC502" t="inlineStr">
        <is>
          <t>Ration et autres visites</t>
        </is>
      </c>
      <c r="BD502" t="inlineStr">
        <is>
          <t>CommCare Android, version "2.54.1"(467561). App v15929. CommCare Version 2.54.1. Build 467561, built on: 2024-10-25</t>
        </is>
      </c>
      <c r="BE502" t="inlineStr">
        <is>
          <t>commcare_e5a4e59a-31e9-47c0-99a3-baf23089b238</t>
        </is>
      </c>
      <c r="BF502" t="inlineStr"/>
      <c r="BG502" t="inlineStr">
        <is>
          <t>f13d8149fc6d39ebe86af18272310ff9</t>
        </is>
      </c>
      <c r="BH502" t="inlineStr">
        <is>
          <t>30258f4a77704b55a9a2714350441cbb</t>
        </is>
      </c>
      <c r="BI502" t="inlineStr">
        <is>
          <t>15246</t>
        </is>
      </c>
      <c r="BJ502" t="inlineStr">
        <is>
          <t>XFormInstance</t>
        </is>
      </c>
      <c r="BK502" t="inlineStr">
        <is>
          <t>a9cc917ce57711efbe5585606e6ffa00</t>
        </is>
      </c>
      <c r="BL502" t="b">
        <v>0</v>
      </c>
      <c r="BM502" t="inlineStr">
        <is>
          <t>---</t>
        </is>
      </c>
      <c r="BN502" t="inlineStr">
        <is>
          <t>200.113.238.145</t>
        </is>
      </c>
      <c r="BO502" t="inlineStr">
        <is>
          <t>Marie-Flore Phanord</t>
        </is>
      </c>
    </row>
    <row r="503">
      <c r="A503" t="inlineStr">
        <is>
          <t>501</t>
        </is>
      </c>
      <c r="B503" t="inlineStr">
        <is>
          <t>f91ca5a8-a3d6-4ebe-9cbf-a85689eda3a1</t>
        </is>
      </c>
      <c r="C503" t="inlineStr">
        <is>
          <t>2025-02-06</t>
        </is>
      </c>
      <c r="D503" t="inlineStr">
        <is>
          <t>3</t>
        </is>
      </c>
      <c r="E503" t="inlineStr">
        <is>
          <t>---</t>
        </is>
      </c>
      <c r="F503" t="inlineStr">
        <is>
          <t>0</t>
        </is>
      </c>
      <c r="G503" t="inlineStr">
        <is>
          <t>---</t>
        </is>
      </c>
      <c r="H503" t="inlineStr">
        <is>
          <t>1</t>
        </is>
      </c>
      <c r="I503" t="inlineStr">
        <is>
          <t>0</t>
        </is>
      </c>
      <c r="J503" t="inlineStr">
        <is>
          <t>---</t>
        </is>
      </c>
      <c r="K503" t="inlineStr">
        <is>
          <t>---</t>
        </is>
      </c>
      <c r="L503" t="inlineStr">
        <is>
          <t>---</t>
        </is>
      </c>
      <c r="M503" t="inlineStr">
        <is>
          <t>---</t>
        </is>
      </c>
      <c r="N503" t="inlineStr">
        <is>
          <t>---</t>
        </is>
      </c>
      <c r="O503" t="inlineStr">
        <is>
          <t>---</t>
        </is>
      </c>
      <c r="P503" t="inlineStr">
        <is>
          <t>---</t>
        </is>
      </c>
      <c r="Q503" t="inlineStr">
        <is>
          <t>---</t>
        </is>
      </c>
      <c r="R503" t="inlineStr">
        <is>
          <t>---</t>
        </is>
      </c>
      <c r="S503" t="inlineStr">
        <is>
          <t>---</t>
        </is>
      </c>
      <c r="T503" t="inlineStr">
        <is>
          <t>---</t>
        </is>
      </c>
      <c r="U503" t="inlineStr">
        <is>
          <t>---</t>
        </is>
      </c>
      <c r="V503" t="inlineStr">
        <is>
          <t>---</t>
        </is>
      </c>
      <c r="W503" t="inlineStr"/>
      <c r="X503" t="inlineStr">
        <is>
          <t>GON/CDIR/PED00168</t>
        </is>
      </c>
      <c r="Y503" t="inlineStr">
        <is>
          <t>GON/CDIR/PED00168</t>
        </is>
      </c>
      <c r="Z503" t="inlineStr">
        <is>
          <t>2025-02-07 17:22:58</t>
        </is>
      </c>
      <c r="AA503" t="inlineStr">
        <is>
          <t>2025-02-07 17:22:28</t>
        </is>
      </c>
      <c r="AB503" t="inlineStr">
        <is>
          <t>6cheranor</t>
        </is>
      </c>
      <c r="AC503" t="inlineStr">
        <is>
          <t>2025-02-07 17:23:02</t>
        </is>
      </c>
      <c r="AD503" s="1" t="inlineStr">
        <is>
          <t>https://www.commcarehq.org/a/caris-test/reports/form_data/f91ca5a8-a3d6-4ebe-9cbf-a85689eda3a1/</t>
        </is>
      </c>
      <c r="AE503" t="inlineStr">
        <is>
          <t>---</t>
        </is>
      </c>
      <c r="AF503" t="inlineStr">
        <is>
          <t>3c5a623af057e23a32ae4000_38214</t>
        </is>
      </c>
      <c r="AG503" t="inlineStr">
        <is>
          <t>OK</t>
        </is>
      </c>
      <c r="AH503" t="inlineStr">
        <is>
          <t>2025-02-07 17:22:58</t>
        </is>
      </c>
      <c r="AI503" t="inlineStr">
        <is>
          <t>29b7f1edbe6082f038dd4ec8d0ae7a9d</t>
        </is>
      </c>
      <c r="AJ503" t="inlineStr">
        <is>
          <t>2025-02-06</t>
        </is>
      </c>
      <c r="AK503" t="inlineStr">
        <is>
          <t>3</t>
        </is>
      </c>
      <c r="AL503" t="inlineStr">
        <is>
          <t>---</t>
        </is>
      </c>
      <c r="AM503" t="inlineStr">
        <is>
          <t>0</t>
        </is>
      </c>
      <c r="AN503" t="inlineStr">
        <is>
          <t>---</t>
        </is>
      </c>
      <c r="AO503" t="inlineStr">
        <is>
          <t>1</t>
        </is>
      </c>
      <c r="AP503" t="inlineStr">
        <is>
          <t>0</t>
        </is>
      </c>
      <c r="AQ503" t="inlineStr">
        <is>
          <t>---</t>
        </is>
      </c>
      <c r="AR503" t="inlineStr">
        <is>
          <t>---</t>
        </is>
      </c>
      <c r="AS503" t="inlineStr">
        <is>
          <t>---</t>
        </is>
      </c>
      <c r="AT503" t="inlineStr"/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inlineStr">
        <is>
          <t>---</t>
        </is>
      </c>
      <c r="BA503" t="inlineStr">
        <is>
          <t>29b7f1edbe6082f038dd4ec8d0ae7a9d</t>
        </is>
      </c>
      <c r="BB503" t="inlineStr">
        <is>
          <t>http://openrosa.org/formdesigner/0B48E039-1E80-49A7-AC24-732B6E788E39</t>
        </is>
      </c>
      <c r="BC503" t="inlineStr">
        <is>
          <t>Ration et autres visites</t>
        </is>
      </c>
      <c r="BD503" t="inlineStr">
        <is>
          <t>CommCare Android, version "2.54.1"(467561). App v15929. CommCare Version 2.54.1. Build 467561, built on: 2024-10-25</t>
        </is>
      </c>
      <c r="BE503" t="inlineStr">
        <is>
          <t>commcare_e5a4e59a-31e9-47c0-99a3-baf23089b238</t>
        </is>
      </c>
      <c r="BF503" t="inlineStr"/>
      <c r="BG503" t="inlineStr">
        <is>
          <t>f13d8149fc6d39ebe86af18272310ff9</t>
        </is>
      </c>
      <c r="BH503" t="inlineStr">
        <is>
          <t>30258f4a77704b55a9a2714350441cbb</t>
        </is>
      </c>
      <c r="BI503" t="inlineStr">
        <is>
          <t>15246</t>
        </is>
      </c>
      <c r="BJ503" t="inlineStr">
        <is>
          <t>XFormInstance</t>
        </is>
      </c>
      <c r="BK503" t="inlineStr">
        <is>
          <t>a9cc917ce57711efbe5585606e6ffa00</t>
        </is>
      </c>
      <c r="BL503" t="b">
        <v>0</v>
      </c>
      <c r="BM503" t="inlineStr">
        <is>
          <t>---</t>
        </is>
      </c>
      <c r="BN503" t="inlineStr">
        <is>
          <t>200.113.238.145</t>
        </is>
      </c>
      <c r="BO503" t="inlineStr">
        <is>
          <t>Gabriella Joseph</t>
        </is>
      </c>
    </row>
    <row r="504">
      <c r="A504" t="inlineStr">
        <is>
          <t>502</t>
        </is>
      </c>
      <c r="B504" t="inlineStr">
        <is>
          <t>4c448c25-2951-4f30-8d10-f050c5b0e71b</t>
        </is>
      </c>
      <c r="C504" t="inlineStr">
        <is>
          <t>2025-02-07</t>
        </is>
      </c>
      <c r="D504" t="inlineStr">
        <is>
          <t>4</t>
        </is>
      </c>
      <c r="E504" t="inlineStr">
        <is>
          <t>Controle des ARV</t>
        </is>
      </c>
      <c r="F504" t="inlineStr">
        <is>
          <t>1</t>
        </is>
      </c>
      <c r="G504" t="inlineStr">
        <is>
          <t>Trouve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---</t>
        </is>
      </c>
      <c r="L504" t="inlineStr">
        <is>
          <t>---</t>
        </is>
      </c>
      <c r="M504" t="inlineStr">
        <is>
          <t>---</t>
        </is>
      </c>
      <c r="N504" t="inlineStr">
        <is>
          <t>---</t>
        </is>
      </c>
      <c r="O504" t="inlineStr">
        <is>
          <t>---</t>
        </is>
      </c>
      <c r="P504" t="inlineStr">
        <is>
          <t>---</t>
        </is>
      </c>
      <c r="Q504" t="inlineStr">
        <is>
          <t>---</t>
        </is>
      </c>
      <c r="R504" t="inlineStr">
        <is>
          <t>18.5</t>
        </is>
      </c>
      <c r="S504" t="inlineStr">
        <is>
          <t>26.2</t>
        </is>
      </c>
      <c r="T504" t="inlineStr"/>
      <c r="U504">
        <f>HYPERLINK("https://www.commcarehq.org/a/caris-test/api/form_attachment/v1/4c448c25-2951-4f30-8d10-f050c5b0e71b/1738956788942.jpg")</f>
        <v/>
      </c>
      <c r="V504" t="inlineStr"/>
      <c r="W504" t="inlineStr">
        <is>
          <t>18.5085916 -72.294244 495.1 5.8</t>
        </is>
      </c>
      <c r="X504" t="inlineStr">
        <is>
          <t>PAP/HOCH/ST00524</t>
        </is>
      </c>
      <c r="Y504" t="inlineStr">
        <is>
          <t>PAP/HOCH/ST00524</t>
        </is>
      </c>
      <c r="Z504" t="inlineStr">
        <is>
          <t>2025-02-07 19:33:19</t>
        </is>
      </c>
      <c r="AA504" t="inlineStr">
        <is>
          <t>2025-02-07 19:31:36</t>
        </is>
      </c>
      <c r="AB504" t="inlineStr">
        <is>
          <t>2paulette</t>
        </is>
      </c>
      <c r="AC504" t="inlineStr">
        <is>
          <t>2025-02-07 19:48:20</t>
        </is>
      </c>
      <c r="AD504" s="1" t="inlineStr">
        <is>
          <t>https://www.commcarehq.org/a/caris-test/reports/form_data/4c448c25-2951-4f30-8d10-f050c5b0e71b/</t>
        </is>
      </c>
      <c r="AE504" t="inlineStr">
        <is>
          <t>---</t>
        </is>
      </c>
      <c r="AF504" t="inlineStr">
        <is>
          <t>3c5a623af057e23a32ae4000_194610</t>
        </is>
      </c>
      <c r="AG504" t="inlineStr">
        <is>
          <t>---</t>
        </is>
      </c>
      <c r="AH504" t="inlineStr">
        <is>
          <t>2025-02-07 19:33:19</t>
        </is>
      </c>
      <c r="AI504" t="inlineStr">
        <is>
          <t>e219d21e6ff4490790269c5de8767b64</t>
        </is>
      </c>
      <c r="AJ504" t="inlineStr">
        <is>
          <t>2025-02-07</t>
        </is>
      </c>
      <c r="AK504" t="inlineStr">
        <is>
          <t>4</t>
        </is>
      </c>
      <c r="AL504" t="inlineStr">
        <is>
          <t>Controle des ARV</t>
        </is>
      </c>
      <c r="AM504" t="inlineStr">
        <is>
          <t>1</t>
        </is>
      </c>
      <c r="AN504" t="inlineStr">
        <is>
          <t>Trouve</t>
        </is>
      </c>
      <c r="AO504" t="inlineStr">
        <is>
          <t>1</t>
        </is>
      </c>
      <c r="AP504" t="inlineStr">
        <is>
          <t>1</t>
        </is>
      </c>
      <c r="AQ504" t="inlineStr">
        <is>
          <t>18.5</t>
        </is>
      </c>
      <c r="AR504" t="inlineStr">
        <is>
          <t>26.2</t>
        </is>
      </c>
      <c r="AS504" t="inlineStr"/>
      <c r="AT504" t="inlineStr">
        <is>
          <t>18.5085916 -72.294244 495.1 5.8</t>
        </is>
      </c>
      <c r="AU504" t="inlineStr">
        <is>
          <t>---</t>
        </is>
      </c>
      <c r="AV504" t="inlineStr">
        <is>
          <t>---</t>
        </is>
      </c>
      <c r="AW504" t="inlineStr">
        <is>
          <t>---</t>
        </is>
      </c>
      <c r="AX504" t="inlineStr">
        <is>
          <t>---</t>
        </is>
      </c>
      <c r="AY504" t="inlineStr">
        <is>
          <t>---</t>
        </is>
      </c>
      <c r="AZ504" t="inlineStr">
        <is>
          <t>---</t>
        </is>
      </c>
      <c r="BA504" t="inlineStr">
        <is>
          <t>e219d21e6ff4490790269c5de8767b64</t>
        </is>
      </c>
      <c r="BB504" t="inlineStr">
        <is>
          <t>http://openrosa.org/formdesigner/0B48E039-1E80-49A7-AC24-732B6E788E39</t>
        </is>
      </c>
      <c r="BC504" t="inlineStr">
        <is>
          <t>Ration et autres visites</t>
        </is>
      </c>
      <c r="BD504" t="inlineStr">
        <is>
          <t>CommCare Android, version "2.54.1"(467561). App v15929. CommCare Version 2.54.1. Build 467561, built on: 2024-10-25</t>
        </is>
      </c>
      <c r="BE504" t="inlineStr">
        <is>
          <t>commcare_128eeb89-2b69-45ca-a0c0-a60a042eb53e</t>
        </is>
      </c>
      <c r="BF504" t="inlineStr">
        <is>
          <t>18.5083883 -72.2944583 510.7 9.69</t>
        </is>
      </c>
      <c r="BG504" t="inlineStr">
        <is>
          <t>f13d8149fc6d39ebe86af18272310ff9</t>
        </is>
      </c>
      <c r="BH504" t="inlineStr">
        <is>
          <t>30258f4a77704b55a9a2714350441cbb</t>
        </is>
      </c>
      <c r="BI504" t="inlineStr">
        <is>
          <t>15246</t>
        </is>
      </c>
      <c r="BJ504" t="inlineStr">
        <is>
          <t>XFormInstance</t>
        </is>
      </c>
      <c r="BK504" t="inlineStr">
        <is>
          <t>aed76a35e4a011efb942f7a39a18eb0c</t>
        </is>
      </c>
      <c r="BL504" t="b">
        <v>0</v>
      </c>
      <c r="BM504" t="inlineStr">
        <is>
          <t>---</t>
        </is>
      </c>
      <c r="BN504" t="inlineStr">
        <is>
          <t>200.113.253.141</t>
        </is>
      </c>
      <c r="BO504" t="inlineStr">
        <is>
          <t>Lequestre Pierre Louis</t>
        </is>
      </c>
    </row>
    <row r="505">
      <c r="A505" t="inlineStr">
        <is>
          <t>503</t>
        </is>
      </c>
      <c r="B505" t="inlineStr">
        <is>
          <t>d4737e87-ca32-4538-b959-5513038cc932</t>
        </is>
      </c>
      <c r="C505" t="inlineStr">
        <is>
          <t>2025-02-07</t>
        </is>
      </c>
      <c r="D505" t="inlineStr">
        <is>
          <t>4</t>
        </is>
      </c>
      <c r="E505" t="inlineStr">
        <is>
          <t>Rendez vous Rates</t>
        </is>
      </c>
      <c r="F505" t="inlineStr">
        <is>
          <t>1</t>
        </is>
      </c>
      <c r="G505" t="inlineStr">
        <is>
          <t>Trouve</t>
        </is>
      </c>
      <c r="H505" t="inlineStr">
        <is>
          <t>1</t>
        </is>
      </c>
      <c r="I505" t="inlineStr">
        <is>
          <t>1</t>
        </is>
      </c>
      <c r="J505" t="inlineStr"/>
      <c r="K505" t="inlineStr">
        <is>
          <t>---</t>
        </is>
      </c>
      <c r="L505" t="inlineStr">
        <is>
          <t>---</t>
        </is>
      </c>
      <c r="M505" t="inlineStr">
        <is>
          <t>---</t>
        </is>
      </c>
      <c r="N505" t="inlineStr">
        <is>
          <t>---</t>
        </is>
      </c>
      <c r="O505" t="inlineStr">
        <is>
          <t>---</t>
        </is>
      </c>
      <c r="P505" t="inlineStr">
        <is>
          <t>---</t>
        </is>
      </c>
      <c r="Q505" t="inlineStr">
        <is>
          <t>---</t>
        </is>
      </c>
      <c r="R505" t="inlineStr">
        <is>
          <t>17.0</t>
        </is>
      </c>
      <c r="S505" t="inlineStr">
        <is>
          <t>31.8</t>
        </is>
      </c>
      <c r="T505" t="inlineStr"/>
      <c r="U505">
        <f>HYPERLINK("https://www.commcarehq.org/a/caris-test/api/form_attachment/v1/d4737e87-ca32-4538-b959-5513038cc932/1738956890344.jpg")</f>
        <v/>
      </c>
      <c r="V505" t="inlineStr"/>
      <c r="W505" t="inlineStr">
        <is>
          <t>18.508726 -72.294295 500.2 5.0</t>
        </is>
      </c>
      <c r="X505" t="inlineStr">
        <is>
          <t>PAP/HOCH/ST00496</t>
        </is>
      </c>
      <c r="Y505" t="inlineStr">
        <is>
          <t>PAP/HOCH/ST00496</t>
        </is>
      </c>
      <c r="Z505" t="inlineStr">
        <is>
          <t>2025-02-07 19:34:53</t>
        </is>
      </c>
      <c r="AA505" t="inlineStr">
        <is>
          <t>2025-02-07 19:33:52</t>
        </is>
      </c>
      <c r="AB505" t="inlineStr">
        <is>
          <t>2paulette</t>
        </is>
      </c>
      <c r="AC505" t="inlineStr">
        <is>
          <t>2025-02-07 19:48:21</t>
        </is>
      </c>
      <c r="AD505" s="1" t="inlineStr">
        <is>
          <t>https://www.commcarehq.org/a/caris-test/reports/form_data/d4737e87-ca32-4538-b959-5513038cc932/</t>
        </is>
      </c>
      <c r="AE505" t="inlineStr">
        <is>
          <t>---</t>
        </is>
      </c>
      <c r="AF505" t="inlineStr">
        <is>
          <t>3c5a623af057e23a32ae4000_190539</t>
        </is>
      </c>
      <c r="AG505" t="inlineStr">
        <is>
          <t>---</t>
        </is>
      </c>
      <c r="AH505" t="inlineStr">
        <is>
          <t>2025-02-07 19:34:53</t>
        </is>
      </c>
      <c r="AI505" t="inlineStr">
        <is>
          <t>e219d21e6ff4490790269c5de8767b64</t>
        </is>
      </c>
      <c r="AJ505" t="inlineStr">
        <is>
          <t>2025-02-07</t>
        </is>
      </c>
      <c r="AK505" t="inlineStr">
        <is>
          <t>4</t>
        </is>
      </c>
      <c r="AL505" t="inlineStr">
        <is>
          <t>Rendez vous Rates</t>
        </is>
      </c>
      <c r="AM505" t="inlineStr">
        <is>
          <t>1</t>
        </is>
      </c>
      <c r="AN505" t="inlineStr">
        <is>
          <t>Trouve</t>
        </is>
      </c>
      <c r="AO505" t="inlineStr">
        <is>
          <t>1</t>
        </is>
      </c>
      <c r="AP505" t="inlineStr">
        <is>
          <t>1</t>
        </is>
      </c>
      <c r="AQ505" t="inlineStr">
        <is>
          <t>17</t>
        </is>
      </c>
      <c r="AR505" t="inlineStr">
        <is>
          <t>31.8</t>
        </is>
      </c>
      <c r="AS505" t="inlineStr"/>
      <c r="AT505" t="inlineStr">
        <is>
          <t>18.508726 -72.294295 500.2 5.0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inlineStr">
        <is>
          <t>---</t>
        </is>
      </c>
      <c r="BA505" t="inlineStr">
        <is>
          <t>e219d21e6ff4490790269c5de8767b64</t>
        </is>
      </c>
      <c r="BB505" t="inlineStr">
        <is>
          <t>http://openrosa.org/formdesigner/0B48E039-1E80-49A7-AC24-732B6E788E39</t>
        </is>
      </c>
      <c r="BC505" t="inlineStr">
        <is>
          <t>Ration et autres visites</t>
        </is>
      </c>
      <c r="BD505" t="inlineStr">
        <is>
          <t>CommCare Android, version "2.54.1"(467561). App v15929. CommCare Version 2.54.1. Build 467561, built on: 2024-10-25</t>
        </is>
      </c>
      <c r="BE505" t="inlineStr">
        <is>
          <t>commcare_128eeb89-2b69-45ca-a0c0-a60a042eb53e</t>
        </is>
      </c>
      <c r="BF505" t="inlineStr">
        <is>
          <t>18.5084348 -72.2942657 500.6 9.36</t>
        </is>
      </c>
      <c r="BG505" t="inlineStr">
        <is>
          <t>f13d8149fc6d39ebe86af18272310ff9</t>
        </is>
      </c>
      <c r="BH505" t="inlineStr">
        <is>
          <t>30258f4a77704b55a9a2714350441cbb</t>
        </is>
      </c>
      <c r="BI505" t="inlineStr">
        <is>
          <t>15246</t>
        </is>
      </c>
      <c r="BJ505" t="inlineStr">
        <is>
          <t>XFormInstance</t>
        </is>
      </c>
      <c r="BK505" t="inlineStr">
        <is>
          <t>aed76a35e4a011efb942f7a39a18eb0c</t>
        </is>
      </c>
      <c r="BL505" t="b">
        <v>0</v>
      </c>
      <c r="BM505" t="inlineStr">
        <is>
          <t>---</t>
        </is>
      </c>
      <c r="BN505" t="inlineStr">
        <is>
          <t>200.113.253.141</t>
        </is>
      </c>
      <c r="BO505" t="inlineStr">
        <is>
          <t>---</t>
        </is>
      </c>
    </row>
    <row r="506">
      <c r="A506" t="inlineStr">
        <is>
          <t>504</t>
        </is>
      </c>
      <c r="B506" t="inlineStr">
        <is>
          <t>3da6ae62-f469-48fe-873f-f9236616f523</t>
        </is>
      </c>
      <c r="C506" t="inlineStr">
        <is>
          <t>2025-02-07</t>
        </is>
      </c>
      <c r="D506" t="inlineStr">
        <is>
          <t>4</t>
        </is>
      </c>
      <c r="E506" t="inlineStr">
        <is>
          <t>pour médicaments</t>
        </is>
      </c>
      <c r="F506" t="inlineStr">
        <is>
          <t>1</t>
        </is>
      </c>
      <c r="G506" t="inlineStr">
        <is>
          <t>cv</t>
        </is>
      </c>
      <c r="H506" t="inlineStr">
        <is>
          <t>1</t>
        </is>
      </c>
      <c r="I506" t="inlineStr">
        <is>
          <t>0</t>
        </is>
      </c>
      <c r="J506" t="inlineStr">
        <is>
          <t>---</t>
        </is>
      </c>
      <c r="K506" t="inlineStr">
        <is>
          <t>---</t>
        </is>
      </c>
      <c r="L506" t="inlineStr">
        <is>
          <t>---</t>
        </is>
      </c>
      <c r="M506" t="inlineStr">
        <is>
          <t>---</t>
        </is>
      </c>
      <c r="N506" t="inlineStr">
        <is>
          <t>---</t>
        </is>
      </c>
      <c r="O506" t="inlineStr">
        <is>
          <t>---</t>
        </is>
      </c>
      <c r="P506" t="inlineStr">
        <is>
          <t>---</t>
        </is>
      </c>
      <c r="Q506" t="inlineStr">
        <is>
          <t>---</t>
        </is>
      </c>
      <c r="R506" t="inlineStr">
        <is>
          <t>---</t>
        </is>
      </c>
      <c r="S506" t="inlineStr">
        <is>
          <t>---</t>
        </is>
      </c>
      <c r="T506" t="inlineStr">
        <is>
          <t>---</t>
        </is>
      </c>
      <c r="U506" t="inlineStr">
        <is>
          <t>---</t>
        </is>
      </c>
      <c r="V506" t="inlineStr">
        <is>
          <t>---</t>
        </is>
      </c>
      <c r="W506" t="inlineStr"/>
      <c r="X506" t="inlineStr">
        <is>
          <t>PAP/OBCG/ST00611</t>
        </is>
      </c>
      <c r="Y506" t="inlineStr">
        <is>
          <t>PAP/OBCG/ST00611</t>
        </is>
      </c>
      <c r="Z506" t="inlineStr">
        <is>
          <t>2025-02-07 19:48:37</t>
        </is>
      </c>
      <c r="AA506" t="inlineStr">
        <is>
          <t>2025-02-07 19:47:41</t>
        </is>
      </c>
      <c r="AB506" t="inlineStr">
        <is>
          <t>2nerette</t>
        </is>
      </c>
      <c r="AC506" t="inlineStr">
        <is>
          <t>2025-02-07 19:59:20</t>
        </is>
      </c>
      <c r="AD506" s="1" t="inlineStr">
        <is>
          <t>https://www.commcarehq.org/a/caris-test/reports/form_data/3da6ae62-f469-48fe-873f-f9236616f523/</t>
        </is>
      </c>
      <c r="AE506" t="inlineStr">
        <is>
          <t>---</t>
        </is>
      </c>
      <c r="AF506" t="inlineStr">
        <is>
          <t>3c5a623af057e23a32ae4000_47996</t>
        </is>
      </c>
      <c r="AG506" t="inlineStr">
        <is>
          <t>---</t>
        </is>
      </c>
      <c r="AH506" t="inlineStr">
        <is>
          <t>2025-02-07 19:48:37</t>
        </is>
      </c>
      <c r="AI506" t="inlineStr">
        <is>
          <t>d77ddc4818153d60a6f87d96eec121c9</t>
        </is>
      </c>
      <c r="AJ506" t="inlineStr">
        <is>
          <t>2025-02-07</t>
        </is>
      </c>
      <c r="AK506" t="inlineStr">
        <is>
          <t>4</t>
        </is>
      </c>
      <c r="AL506" t="inlineStr">
        <is>
          <t>pour médicaments</t>
        </is>
      </c>
      <c r="AM506" t="inlineStr">
        <is>
          <t>1</t>
        </is>
      </c>
      <c r="AN506" t="inlineStr">
        <is>
          <t>cv</t>
        </is>
      </c>
      <c r="AO506" t="inlineStr">
        <is>
          <t>1</t>
        </is>
      </c>
      <c r="AP506" t="inlineStr">
        <is>
          <t>0</t>
        </is>
      </c>
      <c r="AQ506" t="inlineStr">
        <is>
          <t>---</t>
        </is>
      </c>
      <c r="AR506" t="inlineStr">
        <is>
          <t>---</t>
        </is>
      </c>
      <c r="AS506" t="inlineStr">
        <is>
          <t>---</t>
        </is>
      </c>
      <c r="AT506" t="inlineStr"/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inlineStr">
        <is>
          <t>---</t>
        </is>
      </c>
      <c r="BA506" t="inlineStr">
        <is>
          <t>d77ddc4818153d60a6f87d96eec121c9</t>
        </is>
      </c>
      <c r="BB506" t="inlineStr">
        <is>
          <t>http://openrosa.org/formdesigner/0B48E039-1E80-49A7-AC24-732B6E788E39</t>
        </is>
      </c>
      <c r="BC506" t="inlineStr">
        <is>
          <t>Ration et autres visites</t>
        </is>
      </c>
      <c r="BD506" t="inlineStr">
        <is>
          <t>CommCare Android, version "2.56"(468027). App v15929. CommCare Version 2.56.0. Build 468027, built on: 2025-01-18</t>
        </is>
      </c>
      <c r="BE506" t="inlineStr">
        <is>
          <t>commcare_5e46c5fa-c55d-4fff-85db-40b0d0c36965</t>
        </is>
      </c>
      <c r="BF506" t="inlineStr"/>
      <c r="BG506" t="inlineStr">
        <is>
          <t>f13d8149fc6d39ebe86af18272310ff9</t>
        </is>
      </c>
      <c r="BH506" t="inlineStr">
        <is>
          <t>30258f4a77704b55a9a2714350441cbb</t>
        </is>
      </c>
      <c r="BI506" t="inlineStr">
        <is>
          <t>15246</t>
        </is>
      </c>
      <c r="BJ506" t="inlineStr">
        <is>
          <t>XFormInstance</t>
        </is>
      </c>
      <c r="BK506" t="inlineStr">
        <is>
          <t>afd3a94ce01d11efbe0d85606e6ffa00</t>
        </is>
      </c>
      <c r="BL506" t="b">
        <v>0</v>
      </c>
      <c r="BM506" t="inlineStr">
        <is>
          <t>---</t>
        </is>
      </c>
      <c r="BN506" t="inlineStr">
        <is>
          <t>200.113.234.117</t>
        </is>
      </c>
      <c r="BO506" t="inlineStr">
        <is>
          <t>Wisline Aldime</t>
        </is>
      </c>
    </row>
    <row r="507">
      <c r="A507" t="inlineStr">
        <is>
          <t>505</t>
        </is>
      </c>
      <c r="B507" t="inlineStr">
        <is>
          <t>664db765-824e-411d-aaee-b42cb0439277</t>
        </is>
      </c>
      <c r="C507" t="inlineStr">
        <is>
          <t>2025-02-05</t>
        </is>
      </c>
      <c r="D507" t="inlineStr">
        <is>
          <t>4</t>
        </is>
      </c>
      <c r="E507" t="inlineStr">
        <is>
          <t>pour savoir si elle allait mieux</t>
        </is>
      </c>
      <c r="F507" t="inlineStr">
        <is>
          <t>1</t>
        </is>
      </c>
      <c r="G507" t="inlineStr">
        <is>
          <t>pour savoir si elle a des médicaments en main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---</t>
        </is>
      </c>
      <c r="L507" t="inlineStr">
        <is>
          <t>---</t>
        </is>
      </c>
      <c r="M507" t="inlineStr">
        <is>
          <t>---</t>
        </is>
      </c>
      <c r="N507" t="inlineStr">
        <is>
          <t>---</t>
        </is>
      </c>
      <c r="O507" t="inlineStr">
        <is>
          <t>---</t>
        </is>
      </c>
      <c r="P507" t="inlineStr">
        <is>
          <t>---</t>
        </is>
      </c>
      <c r="Q507" t="inlineStr">
        <is>
          <t>---</t>
        </is>
      </c>
      <c r="R507" t="inlineStr"/>
      <c r="S507" t="inlineStr"/>
      <c r="T507" t="inlineStr"/>
      <c r="U507" t="inlineStr"/>
      <c r="V507" t="inlineStr"/>
      <c r="W507" t="inlineStr">
        <is>
          <t>18.4565402 -72.6312174 20.3 9.52</t>
        </is>
      </c>
      <c r="X507" t="inlineStr">
        <is>
          <t>LEG/HSCL/ST00671</t>
        </is>
      </c>
      <c r="Y507" t="inlineStr">
        <is>
          <t>LEG/HSCL/ST00671</t>
        </is>
      </c>
      <c r="Z507" t="inlineStr">
        <is>
          <t>2025-02-05 15:40:45</t>
        </is>
      </c>
      <c r="AA507" t="inlineStr">
        <is>
          <t>2025-02-06 14:25:04</t>
        </is>
      </c>
      <c r="AB507" t="inlineStr">
        <is>
          <t>2toussaint</t>
        </is>
      </c>
      <c r="AC507" t="inlineStr">
        <is>
          <t>2025-02-07 20:02:54</t>
        </is>
      </c>
      <c r="AD507" s="1" t="inlineStr">
        <is>
          <t>https://www.commcarehq.org/a/caris-test/reports/form_data/664db765-824e-411d-aaee-b42cb0439277/</t>
        </is>
      </c>
      <c r="AE507" t="inlineStr">
        <is>
          <t>---</t>
        </is>
      </c>
      <c r="AF507" t="inlineStr">
        <is>
          <t>3c5a623af057e23a32ae4000_124098</t>
        </is>
      </c>
      <c r="AG507" t="inlineStr">
        <is>
          <t>---</t>
        </is>
      </c>
      <c r="AH507" t="inlineStr">
        <is>
          <t>2025-02-05 15:40:45</t>
        </is>
      </c>
      <c r="AI507" t="inlineStr">
        <is>
          <t>bf15ded1c441caeee7b3790beacaa107</t>
        </is>
      </c>
      <c r="AJ507" t="inlineStr">
        <is>
          <t>2025-02-05</t>
        </is>
      </c>
      <c r="AK507" t="inlineStr">
        <is>
          <t>4</t>
        </is>
      </c>
      <c r="AL507" t="inlineStr">
        <is>
          <t>pour savoir si elle allait mieux</t>
        </is>
      </c>
      <c r="AM507" t="inlineStr">
        <is>
          <t>1</t>
        </is>
      </c>
      <c r="AN507" t="inlineStr">
        <is>
          <t>pour savoir si elle a des médicaments en main</t>
        </is>
      </c>
      <c r="AO507" t="inlineStr">
        <is>
          <t>1</t>
        </is>
      </c>
      <c r="AP507" t="inlineStr">
        <is>
          <t>1</t>
        </is>
      </c>
      <c r="AQ507" t="inlineStr"/>
      <c r="AR507" t="inlineStr"/>
      <c r="AS507" t="inlineStr"/>
      <c r="AT507" t="inlineStr">
        <is>
          <t>18.4565402 -72.6312174 20.3 9.52</t>
        </is>
      </c>
      <c r="AU507" t="inlineStr">
        <is>
          <t>---</t>
        </is>
      </c>
      <c r="AV507" t="inlineStr">
        <is>
          <t>---</t>
        </is>
      </c>
      <c r="AW507" t="inlineStr">
        <is>
          <t>---</t>
        </is>
      </c>
      <c r="AX507" t="inlineStr">
        <is>
          <t>---</t>
        </is>
      </c>
      <c r="AY507" t="inlineStr">
        <is>
          <t>---</t>
        </is>
      </c>
      <c r="AZ507" t="inlineStr">
        <is>
          <t>---</t>
        </is>
      </c>
      <c r="BA507" t="inlineStr">
        <is>
          <t>bf15ded1c441caeee7b3790beacaa107</t>
        </is>
      </c>
      <c r="BB507" t="inlineStr">
        <is>
          <t>http://openrosa.org/formdesigner/0B48E039-1E80-49A7-AC24-732B6E788E39</t>
        </is>
      </c>
      <c r="BC507" t="inlineStr">
        <is>
          <t>Ration et autres visites</t>
        </is>
      </c>
      <c r="BD507" t="inlineStr">
        <is>
          <t>CommCare Android, version "2.54.1"(467561). App v15929. CommCare Version 2.54.1. Build 467561, built on: 2024-10-25</t>
        </is>
      </c>
      <c r="BE507" t="inlineStr">
        <is>
          <t>commcare_6ba4fa04-2ee5-4472-8c22-35182b767bd8</t>
        </is>
      </c>
      <c r="BF507" t="inlineStr">
        <is>
          <t>18.4566221 -72.6312321 20.58 8.53</t>
        </is>
      </c>
      <c r="BG507" t="inlineStr">
        <is>
          <t>f13d8149fc6d39ebe86af18272310ff9</t>
        </is>
      </c>
      <c r="BH507" t="inlineStr">
        <is>
          <t>30258f4a77704b55a9a2714350441cbb</t>
        </is>
      </c>
      <c r="BI507" t="inlineStr">
        <is>
          <t>15246</t>
        </is>
      </c>
      <c r="BJ507" t="inlineStr">
        <is>
          <t>XFormInstance</t>
        </is>
      </c>
      <c r="BK507" t="inlineStr">
        <is>
          <t>08cda3c4df7811ef88f7f9cccb2417e2</t>
        </is>
      </c>
      <c r="BL507" t="b">
        <v>0</v>
      </c>
      <c r="BM507" t="inlineStr">
        <is>
          <t>---</t>
        </is>
      </c>
      <c r="BN507" t="inlineStr">
        <is>
          <t>200.113.234.168</t>
        </is>
      </c>
      <c r="BO507" t="inlineStr">
        <is>
          <t>---</t>
        </is>
      </c>
    </row>
    <row r="508">
      <c r="A508" t="inlineStr">
        <is>
          <t>506</t>
        </is>
      </c>
      <c r="B508" t="inlineStr">
        <is>
          <t>9fe8d12f-e180-423f-bc38-8cc3e2d006c1</t>
        </is>
      </c>
      <c r="C508" t="inlineStr">
        <is>
          <t>2025-02-07</t>
        </is>
      </c>
      <c r="D508" t="inlineStr">
        <is>
          <t>4</t>
        </is>
      </c>
      <c r="E508" t="inlineStr">
        <is>
          <t>Pour adhérence</t>
        </is>
      </c>
      <c r="F508" t="inlineStr">
        <is>
          <t>1</t>
        </is>
      </c>
      <c r="G508" t="inlineStr">
        <is>
          <t>Pour adhérence.</t>
        </is>
      </c>
      <c r="H508" t="inlineStr">
        <is>
          <t>1</t>
        </is>
      </c>
      <c r="I508" t="inlineStr">
        <is>
          <t>1</t>
        </is>
      </c>
      <c r="J508" t="inlineStr">
        <is>
          <t>2</t>
        </is>
      </c>
      <c r="K508" t="inlineStr">
        <is>
          <t>---</t>
        </is>
      </c>
      <c r="L508" t="inlineStr">
        <is>
          <t>---</t>
        </is>
      </c>
      <c r="M508" t="inlineStr">
        <is>
          <t>---</t>
        </is>
      </c>
      <c r="N508" t="inlineStr">
        <is>
          <t>---</t>
        </is>
      </c>
      <c r="O508" t="inlineStr">
        <is>
          <t>---</t>
        </is>
      </c>
      <c r="P508" t="inlineStr">
        <is>
          <t>---</t>
        </is>
      </c>
      <c r="Q508" t="inlineStr">
        <is>
          <t>---</t>
        </is>
      </c>
      <c r="R508" t="inlineStr"/>
      <c r="S508" t="inlineStr"/>
      <c r="T508" t="inlineStr"/>
      <c r="U508" t="inlineStr"/>
      <c r="V508" t="inlineStr"/>
      <c r="W508" t="inlineStr"/>
      <c r="X508" t="inlineStr">
        <is>
          <t>PDP/CMEB/ST00731</t>
        </is>
      </c>
      <c r="Y508" t="inlineStr">
        <is>
          <t>PDP/CMEB/ST00731</t>
        </is>
      </c>
      <c r="Z508" t="inlineStr">
        <is>
          <t>2025-02-07 20:52:18</t>
        </is>
      </c>
      <c r="AA508" t="inlineStr">
        <is>
          <t>2025-02-07 20:51:51</t>
        </is>
      </c>
      <c r="AB508" t="inlineStr">
        <is>
          <t>5edeline</t>
        </is>
      </c>
      <c r="AC508" t="inlineStr">
        <is>
          <t>2025-02-07 20:56:54</t>
        </is>
      </c>
      <c r="AD508" s="1" t="inlineStr">
        <is>
          <t>https://www.commcarehq.org/a/caris-test/reports/form_data/9fe8d12f-e180-423f-bc38-8cc3e2d006c1/</t>
        </is>
      </c>
      <c r="AE508" t="inlineStr">
        <is>
          <t>---</t>
        </is>
      </c>
      <c r="AF508" t="inlineStr">
        <is>
          <t>e438b28d58ba44be85d5064ce45168f8</t>
        </is>
      </c>
      <c r="AG508" t="inlineStr">
        <is>
          <t>---</t>
        </is>
      </c>
      <c r="AH508" t="inlineStr">
        <is>
          <t>2025-02-07 20:52:18</t>
        </is>
      </c>
      <c r="AI508" t="inlineStr">
        <is>
          <t>49c83a0dcc274f1a85f9433f3309532d</t>
        </is>
      </c>
      <c r="AJ508" t="inlineStr">
        <is>
          <t>2025-02-07</t>
        </is>
      </c>
      <c r="AK508" t="inlineStr">
        <is>
          <t>4</t>
        </is>
      </c>
      <c r="AL508" t="inlineStr">
        <is>
          <t>Pour adhérence</t>
        </is>
      </c>
      <c r="AM508" t="inlineStr">
        <is>
          <t>1</t>
        </is>
      </c>
      <c r="AN508" t="inlineStr">
        <is>
          <t>Pour adhérence.</t>
        </is>
      </c>
      <c r="AO508" t="inlineStr">
        <is>
          <t>1</t>
        </is>
      </c>
      <c r="AP508" t="inlineStr">
        <is>
          <t>1</t>
        </is>
      </c>
      <c r="AQ508" t="inlineStr"/>
      <c r="AR508" t="inlineStr"/>
      <c r="AS508" t="inlineStr"/>
      <c r="AT508" t="inlineStr"/>
      <c r="AU508" t="inlineStr">
        <is>
          <t>---</t>
        </is>
      </c>
      <c r="AV508" t="inlineStr">
        <is>
          <t>---</t>
        </is>
      </c>
      <c r="AW508" t="inlineStr">
        <is>
          <t>---</t>
        </is>
      </c>
      <c r="AX508" t="inlineStr">
        <is>
          <t>---</t>
        </is>
      </c>
      <c r="AY508" t="inlineStr">
        <is>
          <t>---</t>
        </is>
      </c>
      <c r="AZ508" t="inlineStr">
        <is>
          <t>---</t>
        </is>
      </c>
      <c r="BA508" t="inlineStr">
        <is>
          <t>49c83a0dcc274f1a85f9433f3309532d</t>
        </is>
      </c>
      <c r="BB508" t="inlineStr">
        <is>
          <t>http://openrosa.org/formdesigner/0B48E039-1E80-49A7-AC24-732B6E788E39</t>
        </is>
      </c>
      <c r="BC508" t="inlineStr">
        <is>
          <t>Ration et autres visites</t>
        </is>
      </c>
      <c r="BD508" t="inlineStr">
        <is>
          <t>CommCare Android, version "2.56"(468027). App v15929. CommCare Version 2.56.0. Build 468027, built on: 2025-01-18</t>
        </is>
      </c>
      <c r="BE508" t="inlineStr">
        <is>
          <t>commcare_f5c01cb3-ad69-46f7-81c0-4740896f4262</t>
        </is>
      </c>
      <c r="BF508" t="inlineStr">
        <is>
          <t>19.9441647 -72.7758088 -9.6 20.0</t>
        </is>
      </c>
      <c r="BG508" t="inlineStr">
        <is>
          <t>f13d8149fc6d39ebe86af18272310ff9</t>
        </is>
      </c>
      <c r="BH508" t="inlineStr">
        <is>
          <t>30258f4a77704b55a9a2714350441cbb</t>
        </is>
      </c>
      <c r="BI508" t="inlineStr">
        <is>
          <t>15246</t>
        </is>
      </c>
      <c r="BJ508" t="inlineStr">
        <is>
          <t>XFormInstance</t>
        </is>
      </c>
      <c r="BK508" t="inlineStr">
        <is>
          <t>f9aeef16e59311ef9de3f399dbb46855</t>
        </is>
      </c>
      <c r="BL508" t="b">
        <v>0</v>
      </c>
      <c r="BM508" t="inlineStr">
        <is>
          <t>---</t>
        </is>
      </c>
      <c r="BN508" t="inlineStr">
        <is>
          <t>190.115.190.32</t>
        </is>
      </c>
      <c r="BO508" t="inlineStr">
        <is>
          <t>Madiana Jean Louis</t>
        </is>
      </c>
    </row>
    <row r="509">
      <c r="A509" t="inlineStr">
        <is>
          <t>507</t>
        </is>
      </c>
      <c r="B509" t="inlineStr">
        <is>
          <t>85261592-f003-4143-87df-2268a30df87e</t>
        </is>
      </c>
      <c r="C509" t="inlineStr">
        <is>
          <t>2025-02-07</t>
        </is>
      </c>
      <c r="D509" t="inlineStr">
        <is>
          <t>4</t>
        </is>
      </c>
      <c r="E509" t="inlineStr">
        <is>
          <t>suivi medicament</t>
        </is>
      </c>
      <c r="F509" t="inlineStr">
        <is>
          <t>1</t>
        </is>
      </c>
      <c r="G509" t="inlineStr">
        <is>
          <t>visite adherence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---</t>
        </is>
      </c>
      <c r="L509" t="inlineStr">
        <is>
          <t>---</t>
        </is>
      </c>
      <c r="M509" t="inlineStr">
        <is>
          <t>---</t>
        </is>
      </c>
      <c r="N509" t="inlineStr">
        <is>
          <t>---</t>
        </is>
      </c>
      <c r="O509" t="inlineStr">
        <is>
          <t>---</t>
        </is>
      </c>
      <c r="P509" t="inlineStr">
        <is>
          <t>---</t>
        </is>
      </c>
      <c r="Q509" t="inlineStr">
        <is>
          <t>---</t>
        </is>
      </c>
      <c r="R509" t="inlineStr">
        <is>
          <t>14.6</t>
        </is>
      </c>
      <c r="S509" t="inlineStr">
        <is>
          <t>21.0</t>
        </is>
      </c>
      <c r="T509" t="inlineStr"/>
      <c r="U509" t="inlineStr"/>
      <c r="V509" t="inlineStr"/>
      <c r="W509" t="inlineStr"/>
      <c r="X509" t="inlineStr">
        <is>
          <t>CAP/HSCM/ST04828</t>
        </is>
      </c>
      <c r="Y509" t="inlineStr">
        <is>
          <t>CAP/HSCM/ST04828</t>
        </is>
      </c>
      <c r="Z509" t="inlineStr">
        <is>
          <t>2025-02-07 20:58:44</t>
        </is>
      </c>
      <c r="AA509" t="inlineStr">
        <is>
          <t>2025-02-07 20:57:32</t>
        </is>
      </c>
      <c r="AB509" t="inlineStr">
        <is>
          <t>1maselaine</t>
        </is>
      </c>
      <c r="AC509" t="inlineStr">
        <is>
          <t>2025-02-07 20:58:45</t>
        </is>
      </c>
      <c r="AD509" s="1" t="inlineStr">
        <is>
          <t>https://www.commcarehq.org/a/caris-test/reports/form_data/85261592-f003-4143-87df-2268a30df87e/</t>
        </is>
      </c>
      <c r="AE509" t="inlineStr">
        <is>
          <t>---</t>
        </is>
      </c>
      <c r="AF509" t="inlineStr">
        <is>
          <t>3c5a623af057e23a32ae4000_188593</t>
        </is>
      </c>
      <c r="AG509" t="inlineStr">
        <is>
          <t>---</t>
        </is>
      </c>
      <c r="AH509" t="inlineStr">
        <is>
          <t>2025-02-07 20:58:44</t>
        </is>
      </c>
      <c r="AI509" t="inlineStr">
        <is>
          <t>1b833c2586eb49459103874b6462448b</t>
        </is>
      </c>
      <c r="AJ509" t="inlineStr">
        <is>
          <t>2025-02-07</t>
        </is>
      </c>
      <c r="AK509" t="inlineStr">
        <is>
          <t>4</t>
        </is>
      </c>
      <c r="AL509" t="inlineStr">
        <is>
          <t>suivi medicament</t>
        </is>
      </c>
      <c r="AM509" t="inlineStr">
        <is>
          <t>1</t>
        </is>
      </c>
      <c r="AN509" t="inlineStr">
        <is>
          <t>visite adherence</t>
        </is>
      </c>
      <c r="AO509" t="inlineStr">
        <is>
          <t>1</t>
        </is>
      </c>
      <c r="AP509" t="inlineStr">
        <is>
          <t>1</t>
        </is>
      </c>
      <c r="AQ509" t="inlineStr">
        <is>
          <t>14.6</t>
        </is>
      </c>
      <c r="AR509" t="inlineStr">
        <is>
          <t>21</t>
        </is>
      </c>
      <c r="AS509" t="inlineStr"/>
      <c r="AT509" t="inlineStr"/>
      <c r="AU509" t="inlineStr">
        <is>
          <t>---</t>
        </is>
      </c>
      <c r="AV509" t="inlineStr">
        <is>
          <t>---</t>
        </is>
      </c>
      <c r="AW509" t="inlineStr">
        <is>
          <t>---</t>
        </is>
      </c>
      <c r="AX509" t="inlineStr">
        <is>
          <t>---</t>
        </is>
      </c>
      <c r="AY509" t="inlineStr">
        <is>
          <t>---</t>
        </is>
      </c>
      <c r="AZ509" t="inlineStr">
        <is>
          <t>---</t>
        </is>
      </c>
      <c r="BA509" t="inlineStr">
        <is>
          <t>1b833c2586eb49459103874b6462448b</t>
        </is>
      </c>
      <c r="BB509" t="inlineStr">
        <is>
          <t>http://openrosa.org/formdesigner/0B48E039-1E80-49A7-AC24-732B6E788E39</t>
        </is>
      </c>
      <c r="BC509" t="inlineStr">
        <is>
          <t>Ration et autres visites</t>
        </is>
      </c>
      <c r="BD509" t="inlineStr">
        <is>
          <t>CommCare Android, version "2.54.1"(467561). App v15929. CommCare Version 2.54.1. Build 467561, built on: 2024-10-25</t>
        </is>
      </c>
      <c r="BE509" t="inlineStr">
        <is>
          <t>commcare_05d78f59-ebda-491c-89b8-6c42bab0e02e</t>
        </is>
      </c>
      <c r="BF509" t="inlineStr">
        <is>
          <t>19.700035 -72.1588258 0.0 200.0</t>
        </is>
      </c>
      <c r="BG509" t="inlineStr">
        <is>
          <t>f13d8149fc6d39ebe86af18272310ff9</t>
        </is>
      </c>
      <c r="BH509" t="inlineStr">
        <is>
          <t>30258f4a77704b55a9a2714350441cbb</t>
        </is>
      </c>
      <c r="BI509" t="inlineStr">
        <is>
          <t>15246</t>
        </is>
      </c>
      <c r="BJ509" t="inlineStr">
        <is>
          <t>XFormInstance</t>
        </is>
      </c>
      <c r="BK509" t="inlineStr">
        <is>
          <t>ab25853ce57d11ef9de2f399dbb46855</t>
        </is>
      </c>
      <c r="BL509" t="b">
        <v>0</v>
      </c>
      <c r="BM509" t="inlineStr">
        <is>
          <t>---</t>
        </is>
      </c>
      <c r="BN509" t="inlineStr">
        <is>
          <t>200.113.214.5</t>
        </is>
      </c>
      <c r="BO509" t="inlineStr">
        <is>
          <t>Jorvensly Etienne</t>
        </is>
      </c>
    </row>
    <row r="510">
      <c r="A510" t="inlineStr">
        <is>
          <t>508</t>
        </is>
      </c>
      <c r="B510" t="inlineStr">
        <is>
          <t>d4180394-b6ae-4587-96a1-9bb12467d318</t>
        </is>
      </c>
      <c r="C510" t="inlineStr">
        <is>
          <t>2025-02-05</t>
        </is>
      </c>
      <c r="D510" t="inlineStr">
        <is>
          <t>10</t>
        </is>
      </c>
      <c r="E510" t="inlineStr">
        <is>
          <t>---</t>
        </is>
      </c>
      <c r="F510" t="inlineStr">
        <is>
          <t>1</t>
        </is>
      </c>
      <c r="G510" t="inlineStr">
        <is>
          <t>---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---</t>
        </is>
      </c>
      <c r="L510" t="inlineStr">
        <is>
          <t>---</t>
        </is>
      </c>
      <c r="M510" t="inlineStr">
        <is>
          <t>---</t>
        </is>
      </c>
      <c r="N510" t="inlineStr">
        <is>
          <t>---</t>
        </is>
      </c>
      <c r="O510" t="inlineStr">
        <is>
          <t>---</t>
        </is>
      </c>
      <c r="P510" t="inlineStr">
        <is>
          <t>---</t>
        </is>
      </c>
      <c r="Q510" t="inlineStr">
        <is>
          <t>---</t>
        </is>
      </c>
      <c r="R510" t="inlineStr"/>
      <c r="S510" t="inlineStr">
        <is>
          <t>31.0</t>
        </is>
      </c>
      <c r="T510" t="inlineStr">
        <is>
          <t>144.0</t>
        </is>
      </c>
      <c r="U510" t="inlineStr"/>
      <c r="V510" t="inlineStr"/>
      <c r="W510" t="inlineStr"/>
      <c r="X510" t="inlineStr">
        <is>
          <t>PAP/GCHO/ST06849</t>
        </is>
      </c>
      <c r="Y510" t="inlineStr">
        <is>
          <t>PAP/GCHO/ST06849</t>
        </is>
      </c>
      <c r="Z510" t="inlineStr">
        <is>
          <t>2025-02-07 21:05:08</t>
        </is>
      </c>
      <c r="AA510" t="inlineStr">
        <is>
          <t>2025-02-07 21:03:33</t>
        </is>
      </c>
      <c r="AB510" t="inlineStr">
        <is>
          <t>2nathalie</t>
        </is>
      </c>
      <c r="AC510" t="inlineStr">
        <is>
          <t>2025-02-07 22:10:45</t>
        </is>
      </c>
      <c r="AD510" s="1" t="inlineStr">
        <is>
          <t>https://www.commcarehq.org/a/caris-test/reports/form_data/d4180394-b6ae-4587-96a1-9bb12467d318/</t>
        </is>
      </c>
      <c r="AE510" t="inlineStr">
        <is>
          <t>---</t>
        </is>
      </c>
      <c r="AF510" t="inlineStr">
        <is>
          <t>3c5a623af057e23a32ae4000_28222</t>
        </is>
      </c>
      <c r="AG510" t="inlineStr">
        <is>
          <t>---</t>
        </is>
      </c>
      <c r="AH510" t="inlineStr">
        <is>
          <t>2025-02-07 21:05:08</t>
        </is>
      </c>
      <c r="AI510" t="inlineStr">
        <is>
          <t>3c7e14bc31cb425997c89e194bb7c839</t>
        </is>
      </c>
      <c r="AJ510" t="inlineStr">
        <is>
          <t>2025-02-05</t>
        </is>
      </c>
      <c r="AK510" t="inlineStr">
        <is>
          <t>10</t>
        </is>
      </c>
      <c r="AL510" t="inlineStr">
        <is>
          <t>---</t>
        </is>
      </c>
      <c r="AM510" t="inlineStr">
        <is>
          <t>1</t>
        </is>
      </c>
      <c r="AN510" t="inlineStr">
        <is>
          <t>---</t>
        </is>
      </c>
      <c r="AO510" t="inlineStr">
        <is>
          <t>1</t>
        </is>
      </c>
      <c r="AP510" t="inlineStr">
        <is>
          <t>1</t>
        </is>
      </c>
      <c r="AQ510" t="inlineStr"/>
      <c r="AR510" t="inlineStr">
        <is>
          <t>31</t>
        </is>
      </c>
      <c r="AS510" t="inlineStr">
        <is>
          <t>144</t>
        </is>
      </c>
      <c r="AT510" t="inlineStr"/>
      <c r="AU510" t="inlineStr">
        <is>
          <t>---</t>
        </is>
      </c>
      <c r="AV510" t="inlineStr">
        <is>
          <t>---</t>
        </is>
      </c>
      <c r="AW510" t="inlineStr">
        <is>
          <t>---</t>
        </is>
      </c>
      <c r="AX510" t="inlineStr">
        <is>
          <t>---</t>
        </is>
      </c>
      <c r="AY510" t="inlineStr">
        <is>
          <t>---</t>
        </is>
      </c>
      <c r="AZ510" t="inlineStr">
        <is>
          <t>---</t>
        </is>
      </c>
      <c r="BA510" t="inlineStr">
        <is>
          <t>3c7e14bc31cb425997c89e194bb7c839</t>
        </is>
      </c>
      <c r="BB510" t="inlineStr">
        <is>
          <t>http://openrosa.org/formdesigner/0B48E039-1E80-49A7-AC24-732B6E788E39</t>
        </is>
      </c>
      <c r="BC510" t="inlineStr">
        <is>
          <t>Ration et autres visites</t>
        </is>
      </c>
      <c r="BD510" t="inlineStr">
        <is>
          <t>CommCare Android, version "2.54.1"(467561). App v15929. CommCare Version 2.54.1. Build 467561, built on: 2024-10-25</t>
        </is>
      </c>
      <c r="BE510" t="inlineStr">
        <is>
          <t>commcare_03216a9b-083b-41ac-b53f-fe4f1b36c5ed</t>
        </is>
      </c>
      <c r="BF510" t="inlineStr"/>
      <c r="BG510" t="inlineStr">
        <is>
          <t>f13d8149fc6d39ebe86af18272310ff9</t>
        </is>
      </c>
      <c r="BH510" t="inlineStr">
        <is>
          <t>30258f4a77704b55a9a2714350441cbb</t>
        </is>
      </c>
      <c r="BI510" t="inlineStr">
        <is>
          <t>15246</t>
        </is>
      </c>
      <c r="BJ510" t="inlineStr">
        <is>
          <t>XFormInstance</t>
        </is>
      </c>
      <c r="BK510" t="inlineStr">
        <is>
          <t>fb51f7a4dff411efb914f7a39a18eb0c</t>
        </is>
      </c>
      <c r="BL510" t="b">
        <v>0</v>
      </c>
      <c r="BM510" t="inlineStr">
        <is>
          <t>---</t>
        </is>
      </c>
      <c r="BN510" t="inlineStr">
        <is>
          <t>200.113.214.151</t>
        </is>
      </c>
      <c r="BO510" t="inlineStr">
        <is>
          <t>Sebastien Bernadin</t>
        </is>
      </c>
    </row>
    <row r="511">
      <c r="A511" t="inlineStr">
        <is>
          <t>509</t>
        </is>
      </c>
      <c r="B511" t="inlineStr">
        <is>
          <t>6ed8d794-e1e7-4b2d-9dd2-52efc29fa922</t>
        </is>
      </c>
      <c r="C511" t="inlineStr">
        <is>
          <t>2025-02-05</t>
        </is>
      </c>
      <c r="D511" t="inlineStr">
        <is>
          <t>10</t>
        </is>
      </c>
      <c r="E511" t="inlineStr">
        <is>
          <t>---</t>
        </is>
      </c>
      <c r="F511" t="inlineStr">
        <is>
          <t>1</t>
        </is>
      </c>
      <c r="G511" t="inlineStr">
        <is>
          <t>---</t>
        </is>
      </c>
      <c r="H511" t="inlineStr">
        <is>
          <t>1</t>
        </is>
      </c>
      <c r="I511" t="inlineStr">
        <is>
          <t>1</t>
        </is>
      </c>
      <c r="J511" t="inlineStr">
        <is>
          <t>4</t>
        </is>
      </c>
      <c r="K511" t="inlineStr">
        <is>
          <t>---</t>
        </is>
      </c>
      <c r="L511" t="inlineStr">
        <is>
          <t>---</t>
        </is>
      </c>
      <c r="M511" t="inlineStr">
        <is>
          <t>---</t>
        </is>
      </c>
      <c r="N511" t="inlineStr">
        <is>
          <t>---</t>
        </is>
      </c>
      <c r="O511" t="inlineStr">
        <is>
          <t>---</t>
        </is>
      </c>
      <c r="P511" t="inlineStr">
        <is>
          <t>---</t>
        </is>
      </c>
      <c r="Q511" t="inlineStr">
        <is>
          <t>---</t>
        </is>
      </c>
      <c r="R511" t="inlineStr"/>
      <c r="S511" t="inlineStr"/>
      <c r="T511" t="inlineStr"/>
      <c r="U511" t="inlineStr"/>
      <c r="V511" t="inlineStr"/>
      <c r="W511" t="inlineStr"/>
      <c r="X511" t="inlineStr">
        <is>
          <t>PAP/GCHO/ST08805</t>
        </is>
      </c>
      <c r="Y511" t="inlineStr">
        <is>
          <t>PAP/GCHO/ST08805</t>
        </is>
      </c>
      <c r="Z511" t="inlineStr">
        <is>
          <t>2025-02-07 21:05:48</t>
        </is>
      </c>
      <c r="AA511" t="inlineStr">
        <is>
          <t>2025-02-07 21:05:23</t>
        </is>
      </c>
      <c r="AB511" t="inlineStr">
        <is>
          <t>2nathalie</t>
        </is>
      </c>
      <c r="AC511" t="inlineStr">
        <is>
          <t>2025-02-07 22:11:07</t>
        </is>
      </c>
      <c r="AD511" s="1" t="inlineStr">
        <is>
          <t>https://www.commcarehq.org/a/caris-test/reports/form_data/6ed8d794-e1e7-4b2d-9dd2-52efc29fa922/</t>
        </is>
      </c>
      <c r="AE511" t="inlineStr">
        <is>
          <t>---</t>
        </is>
      </c>
      <c r="AF511" t="inlineStr">
        <is>
          <t>3c5a623af057e23a32ae4000_195044</t>
        </is>
      </c>
      <c r="AG511" t="inlineStr">
        <is>
          <t>---</t>
        </is>
      </c>
      <c r="AH511" t="inlineStr">
        <is>
          <t>2025-02-07 21:05:48</t>
        </is>
      </c>
      <c r="AI511" t="inlineStr">
        <is>
          <t>3c7e14bc31cb425997c89e194bb7c839</t>
        </is>
      </c>
      <c r="AJ511" t="inlineStr">
        <is>
          <t>2025-02-05</t>
        </is>
      </c>
      <c r="AK511" t="inlineStr">
        <is>
          <t>10</t>
        </is>
      </c>
      <c r="AL511" t="inlineStr">
        <is>
          <t>---</t>
        </is>
      </c>
      <c r="AM511" t="inlineStr">
        <is>
          <t>1</t>
        </is>
      </c>
      <c r="AN511" t="inlineStr">
        <is>
          <t>---</t>
        </is>
      </c>
      <c r="AO511" t="inlineStr">
        <is>
          <t>1</t>
        </is>
      </c>
      <c r="AP511" t="inlineStr">
        <is>
          <t>1</t>
        </is>
      </c>
      <c r="AQ511" t="inlineStr"/>
      <c r="AR511" t="inlineStr"/>
      <c r="AS511" t="inlineStr"/>
      <c r="AT511" t="inlineStr"/>
      <c r="AU511" t="inlineStr">
        <is>
          <t>---</t>
        </is>
      </c>
      <c r="AV511" t="inlineStr">
        <is>
          <t>---</t>
        </is>
      </c>
      <c r="AW511" t="inlineStr">
        <is>
          <t>---</t>
        </is>
      </c>
      <c r="AX511" t="inlineStr">
        <is>
          <t>---</t>
        </is>
      </c>
      <c r="AY511" t="inlineStr">
        <is>
          <t>---</t>
        </is>
      </c>
      <c r="AZ511" t="inlineStr">
        <is>
          <t>---</t>
        </is>
      </c>
      <c r="BA511" t="inlineStr">
        <is>
          <t>3c7e14bc31cb425997c89e194bb7c839</t>
        </is>
      </c>
      <c r="BB511" t="inlineStr">
        <is>
          <t>http://openrosa.org/formdesigner/0B48E039-1E80-49A7-AC24-732B6E788E39</t>
        </is>
      </c>
      <c r="BC511" t="inlineStr">
        <is>
          <t>Ration et autres visites</t>
        </is>
      </c>
      <c r="BD511" t="inlineStr">
        <is>
          <t>CommCare Android, version "2.54.1"(467561). App v15929. CommCare Version 2.54.1. Build 467561, built on: 2024-10-25</t>
        </is>
      </c>
      <c r="BE511" t="inlineStr">
        <is>
          <t>commcare_03216a9b-083b-41ac-b53f-fe4f1b36c5ed</t>
        </is>
      </c>
      <c r="BF511" t="inlineStr"/>
      <c r="BG511" t="inlineStr">
        <is>
          <t>f13d8149fc6d39ebe86af18272310ff9</t>
        </is>
      </c>
      <c r="BH511" t="inlineStr">
        <is>
          <t>30258f4a77704b55a9a2714350441cbb</t>
        </is>
      </c>
      <c r="BI511" t="inlineStr">
        <is>
          <t>15246</t>
        </is>
      </c>
      <c r="BJ511" t="inlineStr">
        <is>
          <t>XFormInstance</t>
        </is>
      </c>
      <c r="BK511" t="inlineStr">
        <is>
          <t>fb51f7a4dff411efb914f7a39a18eb0c</t>
        </is>
      </c>
      <c r="BL511" t="b">
        <v>0</v>
      </c>
      <c r="BM511" t="inlineStr">
        <is>
          <t>---</t>
        </is>
      </c>
      <c r="BN511" t="inlineStr">
        <is>
          <t>200.113.214.151</t>
        </is>
      </c>
      <c r="BO511" t="inlineStr">
        <is>
          <t>Jamesley Dargeantal</t>
        </is>
      </c>
    </row>
    <row r="512">
      <c r="A512" t="inlineStr">
        <is>
          <t>510</t>
        </is>
      </c>
      <c r="B512" t="inlineStr">
        <is>
          <t>de3e6ff6-41f0-4eb3-a9ca-ac9cbcb6e481</t>
        </is>
      </c>
      <c r="C512" t="inlineStr">
        <is>
          <t>2025-02-07</t>
        </is>
      </c>
      <c r="D512" t="inlineStr">
        <is>
          <t>10</t>
        </is>
      </c>
      <c r="E512" t="inlineStr">
        <is>
          <t>---</t>
        </is>
      </c>
      <c r="F512" t="inlineStr">
        <is>
          <t>1</t>
        </is>
      </c>
      <c r="G512" t="inlineStr">
        <is>
          <t>---</t>
        </is>
      </c>
      <c r="H512" t="inlineStr">
        <is>
          <t>1</t>
        </is>
      </c>
      <c r="I512" t="inlineStr">
        <is>
          <t>1</t>
        </is>
      </c>
      <c r="J512" t="inlineStr">
        <is>
          <t>3</t>
        </is>
      </c>
      <c r="K512" t="inlineStr">
        <is>
          <t>---</t>
        </is>
      </c>
      <c r="L512" t="inlineStr">
        <is>
          <t>---</t>
        </is>
      </c>
      <c r="M512" t="inlineStr">
        <is>
          <t>---</t>
        </is>
      </c>
      <c r="N512" t="inlineStr">
        <is>
          <t>---</t>
        </is>
      </c>
      <c r="O512" t="inlineStr">
        <is>
          <t>---</t>
        </is>
      </c>
      <c r="P512" t="inlineStr">
        <is>
          <t>---</t>
        </is>
      </c>
      <c r="Q512" t="inlineStr">
        <is>
          <t>---</t>
        </is>
      </c>
      <c r="R512" t="inlineStr"/>
      <c r="S512" t="inlineStr"/>
      <c r="T512" t="inlineStr"/>
      <c r="U512" t="inlineStr"/>
      <c r="V512" t="inlineStr"/>
      <c r="W512" t="inlineStr"/>
      <c r="X512" t="inlineStr">
        <is>
          <t>PAP/GCHO/ST05172</t>
        </is>
      </c>
      <c r="Y512" t="inlineStr">
        <is>
          <t>PAP/GCHO/ST05172</t>
        </is>
      </c>
      <c r="Z512" t="inlineStr">
        <is>
          <t>2025-02-07 21:06:29</t>
        </is>
      </c>
      <c r="AA512" t="inlineStr">
        <is>
          <t>2025-02-07 21:06:08</t>
        </is>
      </c>
      <c r="AB512" t="inlineStr">
        <is>
          <t>2nathalie</t>
        </is>
      </c>
      <c r="AC512" t="inlineStr">
        <is>
          <t>2025-02-07 22:11:09</t>
        </is>
      </c>
      <c r="AD512" s="1" t="inlineStr">
        <is>
          <t>https://www.commcarehq.org/a/caris-test/reports/form_data/de3e6ff6-41f0-4eb3-a9ca-ac9cbcb6e481/</t>
        </is>
      </c>
      <c r="AE512" t="inlineStr">
        <is>
          <t>---</t>
        </is>
      </c>
      <c r="AF512" t="inlineStr">
        <is>
          <t>17699329bb70465ca140fd768a5c48cd</t>
        </is>
      </c>
      <c r="AG512" t="inlineStr">
        <is>
          <t>---</t>
        </is>
      </c>
      <c r="AH512" t="inlineStr">
        <is>
          <t>2025-02-07 21:06:29</t>
        </is>
      </c>
      <c r="AI512" t="inlineStr">
        <is>
          <t>3c7e14bc31cb425997c89e194bb7c839</t>
        </is>
      </c>
      <c r="AJ512" t="inlineStr">
        <is>
          <t>2025-02-07</t>
        </is>
      </c>
      <c r="AK512" t="inlineStr">
        <is>
          <t>10</t>
        </is>
      </c>
      <c r="AL512" t="inlineStr">
        <is>
          <t>---</t>
        </is>
      </c>
      <c r="AM512" t="inlineStr">
        <is>
          <t>1</t>
        </is>
      </c>
      <c r="AN512" t="inlineStr">
        <is>
          <t>---</t>
        </is>
      </c>
      <c r="AO512" t="inlineStr">
        <is>
          <t>1</t>
        </is>
      </c>
      <c r="AP512" t="inlineStr">
        <is>
          <t>1</t>
        </is>
      </c>
      <c r="AQ512" t="inlineStr"/>
      <c r="AR512" t="inlineStr"/>
      <c r="AS512" t="inlineStr"/>
      <c r="AT512" t="inlineStr"/>
      <c r="AU512" t="inlineStr">
        <is>
          <t>---</t>
        </is>
      </c>
      <c r="AV512" t="inlineStr">
        <is>
          <t>---</t>
        </is>
      </c>
      <c r="AW512" t="inlineStr">
        <is>
          <t>---</t>
        </is>
      </c>
      <c r="AX512" t="inlineStr">
        <is>
          <t>---</t>
        </is>
      </c>
      <c r="AY512" t="inlineStr">
        <is>
          <t>---</t>
        </is>
      </c>
      <c r="AZ512" t="inlineStr">
        <is>
          <t>---</t>
        </is>
      </c>
      <c r="BA512" t="inlineStr">
        <is>
          <t>3c7e14bc31cb425997c89e194bb7c839</t>
        </is>
      </c>
      <c r="BB512" t="inlineStr">
        <is>
          <t>http://openrosa.org/formdesigner/0B48E039-1E80-49A7-AC24-732B6E788E39</t>
        </is>
      </c>
      <c r="BC512" t="inlineStr">
        <is>
          <t>Ration et autres visites</t>
        </is>
      </c>
      <c r="BD512" t="inlineStr">
        <is>
          <t>CommCare Android, version "2.54.1"(467561). App v15929. CommCare Version 2.54.1. Build 467561, built on: 2024-10-25</t>
        </is>
      </c>
      <c r="BE512" t="inlineStr">
        <is>
          <t>commcare_03216a9b-083b-41ac-b53f-fe4f1b36c5ed</t>
        </is>
      </c>
      <c r="BF512" t="inlineStr"/>
      <c r="BG512" t="inlineStr">
        <is>
          <t>f13d8149fc6d39ebe86af18272310ff9</t>
        </is>
      </c>
      <c r="BH512" t="inlineStr">
        <is>
          <t>30258f4a77704b55a9a2714350441cbb</t>
        </is>
      </c>
      <c r="BI512" t="inlineStr">
        <is>
          <t>15246</t>
        </is>
      </c>
      <c r="BJ512" t="inlineStr">
        <is>
          <t>XFormInstance</t>
        </is>
      </c>
      <c r="BK512" t="inlineStr">
        <is>
          <t>fb51f7a4dff411efb914f7a39a18eb0c</t>
        </is>
      </c>
      <c r="BL512" t="b">
        <v>0</v>
      </c>
      <c r="BM512" t="inlineStr">
        <is>
          <t>---</t>
        </is>
      </c>
      <c r="BN512" t="inlineStr">
        <is>
          <t>200.113.214.151</t>
        </is>
      </c>
      <c r="BO512" t="inlineStr">
        <is>
          <t>Staland Jean-Baptiste</t>
        </is>
      </c>
    </row>
    <row r="513">
      <c r="A513" t="inlineStr">
        <is>
          <t>511</t>
        </is>
      </c>
      <c r="B513" t="inlineStr">
        <is>
          <t>a6705926-4da5-4987-87e5-5cbddcadd5a9</t>
        </is>
      </c>
      <c r="C513" t="inlineStr">
        <is>
          <t>2025-02-07</t>
        </is>
      </c>
      <c r="D513" t="inlineStr">
        <is>
          <t>10</t>
        </is>
      </c>
      <c r="E513" t="inlineStr">
        <is>
          <t>---</t>
        </is>
      </c>
      <c r="F513" t="inlineStr">
        <is>
          <t>1</t>
        </is>
      </c>
      <c r="G513" t="inlineStr">
        <is>
          <t>---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---</t>
        </is>
      </c>
      <c r="L513" t="inlineStr">
        <is>
          <t>---</t>
        </is>
      </c>
      <c r="M513" t="inlineStr">
        <is>
          <t>---</t>
        </is>
      </c>
      <c r="N513" t="inlineStr">
        <is>
          <t>---</t>
        </is>
      </c>
      <c r="O513" t="inlineStr">
        <is>
          <t>---</t>
        </is>
      </c>
      <c r="P513" t="inlineStr">
        <is>
          <t>---</t>
        </is>
      </c>
      <c r="Q513" t="inlineStr">
        <is>
          <t>---</t>
        </is>
      </c>
      <c r="R513" t="inlineStr">
        <is>
          <t>12.5</t>
        </is>
      </c>
      <c r="S513" t="inlineStr">
        <is>
          <t>6.9</t>
        </is>
      </c>
      <c r="T513" t="inlineStr">
        <is>
          <t>65.0</t>
        </is>
      </c>
      <c r="U513" t="inlineStr"/>
      <c r="V513" t="inlineStr"/>
      <c r="W513" t="inlineStr"/>
      <c r="X513" t="inlineStr">
        <is>
          <t>PAP/GCHO/ST08756</t>
        </is>
      </c>
      <c r="Y513" t="inlineStr">
        <is>
          <t>PAP/GCHO/ST08756</t>
        </is>
      </c>
      <c r="Z513" t="inlineStr">
        <is>
          <t>2025-02-07 21:08:23</t>
        </is>
      </c>
      <c r="AA513" t="inlineStr">
        <is>
          <t>2025-02-07 21:06:50</t>
        </is>
      </c>
      <c r="AB513" t="inlineStr">
        <is>
          <t>2nathalie</t>
        </is>
      </c>
      <c r="AC513" t="inlineStr">
        <is>
          <t>2025-02-07 22:11:09</t>
        </is>
      </c>
      <c r="AD513" s="1" t="inlineStr">
        <is>
          <t>https://www.commcarehq.org/a/caris-test/reports/form_data/a6705926-4da5-4987-87e5-5cbddcadd5a9/</t>
        </is>
      </c>
      <c r="AE513" t="inlineStr">
        <is>
          <t>---</t>
        </is>
      </c>
      <c r="AF513" t="inlineStr">
        <is>
          <t>3c5a623af057e23a32ae4000_194623</t>
        </is>
      </c>
      <c r="AG513" t="inlineStr">
        <is>
          <t>---</t>
        </is>
      </c>
      <c r="AH513" t="inlineStr">
        <is>
          <t>2025-02-07 21:08:23</t>
        </is>
      </c>
      <c r="AI513" t="inlineStr">
        <is>
          <t>3c7e14bc31cb425997c89e194bb7c839</t>
        </is>
      </c>
      <c r="AJ513" t="inlineStr">
        <is>
          <t>2025-02-07</t>
        </is>
      </c>
      <c r="AK513" t="inlineStr">
        <is>
          <t>10</t>
        </is>
      </c>
      <c r="AL513" t="inlineStr">
        <is>
          <t>---</t>
        </is>
      </c>
      <c r="AM513" t="inlineStr">
        <is>
          <t>1</t>
        </is>
      </c>
      <c r="AN513" t="inlineStr">
        <is>
          <t>---</t>
        </is>
      </c>
      <c r="AO513" t="inlineStr">
        <is>
          <t>1</t>
        </is>
      </c>
      <c r="AP513" t="inlineStr">
        <is>
          <t>1</t>
        </is>
      </c>
      <c r="AQ513" t="inlineStr">
        <is>
          <t>12.5</t>
        </is>
      </c>
      <c r="AR513" t="inlineStr">
        <is>
          <t>6.9</t>
        </is>
      </c>
      <c r="AS513" t="inlineStr">
        <is>
          <t>65</t>
        </is>
      </c>
      <c r="AT513" t="inlineStr"/>
      <c r="AU513" t="inlineStr">
        <is>
          <t>---</t>
        </is>
      </c>
      <c r="AV513" t="inlineStr">
        <is>
          <t>---</t>
        </is>
      </c>
      <c r="AW513" t="inlineStr">
        <is>
          <t>---</t>
        </is>
      </c>
      <c r="AX513" t="inlineStr">
        <is>
          <t>---</t>
        </is>
      </c>
      <c r="AY513" t="inlineStr">
        <is>
          <t>---</t>
        </is>
      </c>
      <c r="AZ513" t="inlineStr">
        <is>
          <t>---</t>
        </is>
      </c>
      <c r="BA513" t="inlineStr">
        <is>
          <t>3c7e14bc31cb425997c89e194bb7c839</t>
        </is>
      </c>
      <c r="BB513" t="inlineStr">
        <is>
          <t>http://openrosa.org/formdesigner/0B48E039-1E80-49A7-AC24-732B6E788E39</t>
        </is>
      </c>
      <c r="BC513" t="inlineStr">
        <is>
          <t>Ration et autres visites</t>
        </is>
      </c>
      <c r="BD513" t="inlineStr">
        <is>
          <t>CommCare Android, version "2.54.1"(467561). App v15929. CommCare Version 2.54.1. Build 467561, built on: 2024-10-25</t>
        </is>
      </c>
      <c r="BE513" t="inlineStr">
        <is>
          <t>commcare_03216a9b-083b-41ac-b53f-fe4f1b36c5ed</t>
        </is>
      </c>
      <c r="BF513" t="inlineStr"/>
      <c r="BG513" t="inlineStr">
        <is>
          <t>f13d8149fc6d39ebe86af18272310ff9</t>
        </is>
      </c>
      <c r="BH513" t="inlineStr">
        <is>
          <t>30258f4a77704b55a9a2714350441cbb</t>
        </is>
      </c>
      <c r="BI513" t="inlineStr">
        <is>
          <t>15246</t>
        </is>
      </c>
      <c r="BJ513" t="inlineStr">
        <is>
          <t>XFormInstance</t>
        </is>
      </c>
      <c r="BK513" t="inlineStr">
        <is>
          <t>fb51f7a4dff411efb914f7a39a18eb0c</t>
        </is>
      </c>
      <c r="BL513" t="b">
        <v>0</v>
      </c>
      <c r="BM513" t="inlineStr">
        <is>
          <t>---</t>
        </is>
      </c>
      <c r="BN513" t="inlineStr">
        <is>
          <t>200.113.214.151</t>
        </is>
      </c>
      <c r="BO513" t="inlineStr">
        <is>
          <t>Evenson Charles</t>
        </is>
      </c>
    </row>
    <row r="514">
      <c r="A514" t="inlineStr">
        <is>
          <t>512</t>
        </is>
      </c>
      <c r="B514" t="inlineStr">
        <is>
          <t>74c32494-0bbd-4de8-ae81-05024e51861f</t>
        </is>
      </c>
      <c r="C514" t="inlineStr">
        <is>
          <t>2025-02-06</t>
        </is>
      </c>
      <c r="D514" t="inlineStr">
        <is>
          <t>3</t>
        </is>
      </c>
      <c r="E514" t="inlineStr">
        <is>
          <t>---</t>
        </is>
      </c>
      <c r="F514" t="inlineStr">
        <is>
          <t>1</t>
        </is>
      </c>
      <c r="G514" t="inlineStr">
        <is>
          <t>---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---</t>
        </is>
      </c>
      <c r="L514" t="inlineStr">
        <is>
          <t>---</t>
        </is>
      </c>
      <c r="M514" t="inlineStr">
        <is>
          <t>---</t>
        </is>
      </c>
      <c r="N514" t="inlineStr">
        <is>
          <t>---</t>
        </is>
      </c>
      <c r="O514" t="inlineStr">
        <is>
          <t>---</t>
        </is>
      </c>
      <c r="P514" t="inlineStr">
        <is>
          <t>---</t>
        </is>
      </c>
      <c r="Q514" t="inlineStr">
        <is>
          <t>---</t>
        </is>
      </c>
      <c r="R514" t="inlineStr"/>
      <c r="S514" t="inlineStr"/>
      <c r="T514" t="inlineStr"/>
      <c r="U514" t="inlineStr"/>
      <c r="V514" t="inlineStr"/>
      <c r="W514" t="inlineStr"/>
      <c r="X514" t="inlineStr">
        <is>
          <t>PAP/GCHO/ST07554</t>
        </is>
      </c>
      <c r="Y514" t="inlineStr">
        <is>
          <t>PAP/GCHO/ST07554</t>
        </is>
      </c>
      <c r="Z514" t="inlineStr">
        <is>
          <t>2025-02-07 22:00:31</t>
        </is>
      </c>
      <c r="AA514" t="inlineStr">
        <is>
          <t>2025-02-07 22:00:07</t>
        </is>
      </c>
      <c r="AB514" t="inlineStr">
        <is>
          <t>2nathalie</t>
        </is>
      </c>
      <c r="AC514" t="inlineStr">
        <is>
          <t>2025-02-07 22:11:16</t>
        </is>
      </c>
      <c r="AD514" s="1" t="inlineStr">
        <is>
          <t>https://www.commcarehq.org/a/caris-test/reports/form_data/74c32494-0bbd-4de8-ae81-05024e51861f/</t>
        </is>
      </c>
      <c r="AE514" t="inlineStr">
        <is>
          <t>---</t>
        </is>
      </c>
      <c r="AF514" t="inlineStr">
        <is>
          <t>3c5a623af057e23a32ae4000_47412</t>
        </is>
      </c>
      <c r="AG514" t="inlineStr">
        <is>
          <t>OK</t>
        </is>
      </c>
      <c r="AH514" t="inlineStr">
        <is>
          <t>2025-02-07 22:00:31</t>
        </is>
      </c>
      <c r="AI514" t="inlineStr">
        <is>
          <t>3c7e14bc31cb425997c89e194bb7c839</t>
        </is>
      </c>
      <c r="AJ514" t="inlineStr">
        <is>
          <t>2025-02-06</t>
        </is>
      </c>
      <c r="AK514" t="inlineStr">
        <is>
          <t>3</t>
        </is>
      </c>
      <c r="AL514" t="inlineStr">
        <is>
          <t>---</t>
        </is>
      </c>
      <c r="AM514" t="inlineStr">
        <is>
          <t>1</t>
        </is>
      </c>
      <c r="AN514" t="inlineStr">
        <is>
          <t>---</t>
        </is>
      </c>
      <c r="AO514" t="inlineStr">
        <is>
          <t>1</t>
        </is>
      </c>
      <c r="AP514" t="inlineStr">
        <is>
          <t>1</t>
        </is>
      </c>
      <c r="AQ514" t="inlineStr"/>
      <c r="AR514" t="inlineStr"/>
      <c r="AS514" t="inlineStr"/>
      <c r="AT514" t="inlineStr"/>
      <c r="AU514" t="inlineStr">
        <is>
          <t>---</t>
        </is>
      </c>
      <c r="AV514" t="inlineStr">
        <is>
          <t>---</t>
        </is>
      </c>
      <c r="AW514" t="inlineStr">
        <is>
          <t>---</t>
        </is>
      </c>
      <c r="AX514" t="inlineStr">
        <is>
          <t>---</t>
        </is>
      </c>
      <c r="AY514" t="inlineStr">
        <is>
          <t>---</t>
        </is>
      </c>
      <c r="AZ514" t="inlineStr">
        <is>
          <t>---</t>
        </is>
      </c>
      <c r="BA514" t="inlineStr">
        <is>
          <t>3c7e14bc31cb425997c89e194bb7c839</t>
        </is>
      </c>
      <c r="BB514" t="inlineStr">
        <is>
          <t>http://openrosa.org/formdesigner/0B48E039-1E80-49A7-AC24-732B6E788E39</t>
        </is>
      </c>
      <c r="BC514" t="inlineStr">
        <is>
          <t>Ration et autres visites</t>
        </is>
      </c>
      <c r="BD514" t="inlineStr">
        <is>
          <t>CommCare Android, version "2.54.1"(467561). App v15929. CommCare Version 2.54.1. Build 467561, built on: 2024-10-25</t>
        </is>
      </c>
      <c r="BE514" t="inlineStr">
        <is>
          <t>commcare_03216a9b-083b-41ac-b53f-fe4f1b36c5ed</t>
        </is>
      </c>
      <c r="BF514" t="inlineStr"/>
      <c r="BG514" t="inlineStr">
        <is>
          <t>f13d8149fc6d39ebe86af18272310ff9</t>
        </is>
      </c>
      <c r="BH514" t="inlineStr">
        <is>
          <t>30258f4a77704b55a9a2714350441cbb</t>
        </is>
      </c>
      <c r="BI514" t="inlineStr">
        <is>
          <t>15246</t>
        </is>
      </c>
      <c r="BJ514" t="inlineStr">
        <is>
          <t>XFormInstance</t>
        </is>
      </c>
      <c r="BK514" t="inlineStr">
        <is>
          <t>fb51f7a4dff411efb914f7a39a18eb0c</t>
        </is>
      </c>
      <c r="BL514" t="b">
        <v>0</v>
      </c>
      <c r="BM514" t="inlineStr">
        <is>
          <t>---</t>
        </is>
      </c>
      <c r="BN514" t="inlineStr">
        <is>
          <t>200.113.214.151</t>
        </is>
      </c>
      <c r="BO514" t="inlineStr">
        <is>
          <t>Domingua Dieujuste</t>
        </is>
      </c>
    </row>
    <row r="515">
      <c r="A515" t="inlineStr">
        <is>
          <t>513</t>
        </is>
      </c>
      <c r="B515" t="inlineStr">
        <is>
          <t>ea4d6b77-f2b9-4175-ade4-5a13fd2c31da</t>
        </is>
      </c>
      <c r="C515" t="inlineStr">
        <is>
          <t>2025-02-05</t>
        </is>
      </c>
      <c r="D515" t="inlineStr">
        <is>
          <t>4</t>
        </is>
      </c>
      <c r="E515" t="inlineStr">
        <is>
          <t>pr savoir si l'enfant a des médicaments</t>
        </is>
      </c>
      <c r="F515" t="inlineStr">
        <is>
          <t>1</t>
        </is>
      </c>
      <c r="G515" t="inlineStr">
        <is>
          <t>l'enfant a des médicaments pr 6 mois.il a rendez-vous le 14/03/25</t>
        </is>
      </c>
      <c r="H515" t="inlineStr">
        <is>
          <t>1</t>
        </is>
      </c>
      <c r="I515" t="inlineStr">
        <is>
          <t>0</t>
        </is>
      </c>
      <c r="J515" t="inlineStr">
        <is>
          <t>---</t>
        </is>
      </c>
      <c r="K515" t="inlineStr">
        <is>
          <t>---</t>
        </is>
      </c>
      <c r="L515" t="inlineStr">
        <is>
          <t>---</t>
        </is>
      </c>
      <c r="M515" t="inlineStr">
        <is>
          <t>---</t>
        </is>
      </c>
      <c r="N515" t="inlineStr">
        <is>
          <t>---</t>
        </is>
      </c>
      <c r="O515" t="inlineStr">
        <is>
          <t>---</t>
        </is>
      </c>
      <c r="P515" t="inlineStr">
        <is>
          <t>---</t>
        </is>
      </c>
      <c r="Q515" t="inlineStr">
        <is>
          <t>---</t>
        </is>
      </c>
      <c r="R515" t="inlineStr">
        <is>
          <t>---</t>
        </is>
      </c>
      <c r="S515" t="inlineStr">
        <is>
          <t>---</t>
        </is>
      </c>
      <c r="T515" t="inlineStr">
        <is>
          <t>---</t>
        </is>
      </c>
      <c r="U515" t="inlineStr">
        <is>
          <t>---</t>
        </is>
      </c>
      <c r="V515" t="inlineStr">
        <is>
          <t>---</t>
        </is>
      </c>
      <c r="W515" t="inlineStr"/>
      <c r="X515" t="inlineStr">
        <is>
          <t>PAP/HFSC/ST02897</t>
        </is>
      </c>
      <c r="Y515" t="inlineStr">
        <is>
          <t>PAP/HFSC/ST02897</t>
        </is>
      </c>
      <c r="Z515" t="inlineStr">
        <is>
          <t>2025-02-08 00:36:20</t>
        </is>
      </c>
      <c r="AA515" t="inlineStr">
        <is>
          <t>2025-02-08 00:32:03</t>
        </is>
      </c>
      <c r="AB515" t="inlineStr">
        <is>
          <t>2alphonse</t>
        </is>
      </c>
      <c r="AC515" t="inlineStr">
        <is>
          <t>2025-02-08 00:37:08</t>
        </is>
      </c>
      <c r="AD515" s="1" t="inlineStr">
        <is>
          <t>https://www.commcarehq.org/a/caris-test/reports/form_data/ea4d6b77-f2b9-4175-ade4-5a13fd2c31da/</t>
        </is>
      </c>
      <c r="AE515" t="inlineStr">
        <is>
          <t>---</t>
        </is>
      </c>
      <c r="AF515" t="inlineStr">
        <is>
          <t>3c5a623af057e23a32ae4000_48417</t>
        </is>
      </c>
      <c r="AG515" t="inlineStr">
        <is>
          <t>---</t>
        </is>
      </c>
      <c r="AH515" t="inlineStr">
        <is>
          <t>2025-02-08 00:36:20</t>
        </is>
      </c>
      <c r="AI515" t="inlineStr">
        <is>
          <t>fd24bc8fc5740ac5a5cd8e502226cc8a</t>
        </is>
      </c>
      <c r="AJ515" t="inlineStr">
        <is>
          <t>2025-02-05</t>
        </is>
      </c>
      <c r="AK515" t="inlineStr">
        <is>
          <t>4</t>
        </is>
      </c>
      <c r="AL515" t="inlineStr">
        <is>
          <t>pr savoir si l'enfant a des médicaments</t>
        </is>
      </c>
      <c r="AM515" t="inlineStr">
        <is>
          <t>1</t>
        </is>
      </c>
      <c r="AN515" t="inlineStr">
        <is>
          <t>l'enfant a des médicaments pr 6 mois.il a rendez-vous le 14/03/25</t>
        </is>
      </c>
      <c r="AO515" t="inlineStr">
        <is>
          <t>1</t>
        </is>
      </c>
      <c r="AP515" t="inlineStr">
        <is>
          <t>0</t>
        </is>
      </c>
      <c r="AQ515" t="inlineStr">
        <is>
          <t>---</t>
        </is>
      </c>
      <c r="AR515" t="inlineStr">
        <is>
          <t>---</t>
        </is>
      </c>
      <c r="AS515" t="inlineStr">
        <is>
          <t>---</t>
        </is>
      </c>
      <c r="AT515" t="inlineStr"/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inlineStr">
        <is>
          <t>---</t>
        </is>
      </c>
      <c r="BA515" t="inlineStr">
        <is>
          <t>fd24bc8fc5740ac5a5cd8e502226cc8a</t>
        </is>
      </c>
      <c r="BB515" t="inlineStr">
        <is>
          <t>http://openrosa.org/formdesigner/0B48E039-1E80-49A7-AC24-732B6E788E39</t>
        </is>
      </c>
      <c r="BC515" t="inlineStr">
        <is>
          <t>Ration et autres visites</t>
        </is>
      </c>
      <c r="BD515" t="inlineStr">
        <is>
          <t>CommCare Android, version "2.55.0"(467579). App v15929. CommCare Version 2.55.0. Build 467579, built on: 2025-01-15</t>
        </is>
      </c>
      <c r="BE515" t="inlineStr">
        <is>
          <t>commcare_4dc5eea2-03fb-4ae5-9faa-e7b11666bc3e</t>
        </is>
      </c>
      <c r="BF515" t="inlineStr"/>
      <c r="BG515" t="inlineStr">
        <is>
          <t>f13d8149fc6d39ebe86af18272310ff9</t>
        </is>
      </c>
      <c r="BH515" t="inlineStr">
        <is>
          <t>30258f4a77704b55a9a2714350441cbb</t>
        </is>
      </c>
      <c r="BI515" t="inlineStr">
        <is>
          <t>15246</t>
        </is>
      </c>
      <c r="BJ515" t="inlineStr">
        <is>
          <t>XFormInstance</t>
        </is>
      </c>
      <c r="BK515" t="inlineStr">
        <is>
          <t>e487fc4ee4bc11ef9dd6f399dbb46855</t>
        </is>
      </c>
      <c r="BL515" t="b">
        <v>0</v>
      </c>
      <c r="BM515" t="inlineStr">
        <is>
          <t>---</t>
        </is>
      </c>
      <c r="BN515" t="inlineStr">
        <is>
          <t>200.113.214.77</t>
        </is>
      </c>
      <c r="BO515" t="inlineStr">
        <is>
          <t>Francklyn Saint-Valus</t>
        </is>
      </c>
    </row>
    <row r="516">
      <c r="A516" t="inlineStr">
        <is>
          <t>514</t>
        </is>
      </c>
      <c r="B516" t="inlineStr">
        <is>
          <t>d7ef2056-53b3-41d8-aafc-525941b4732a</t>
        </is>
      </c>
      <c r="C516" t="inlineStr">
        <is>
          <t>2025-02-05</t>
        </is>
      </c>
      <c r="D516" t="inlineStr">
        <is>
          <t>4</t>
        </is>
      </c>
      <c r="E516" t="inlineStr">
        <is>
          <t>pr savoir si l'enfant a des médicaments</t>
        </is>
      </c>
      <c r="F516" t="inlineStr">
        <is>
          <t>1</t>
        </is>
      </c>
      <c r="G516" t="inlineStr">
        <is>
          <t>elle a des médicaments pr Plus de 6 mois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---</t>
        </is>
      </c>
      <c r="L516" t="inlineStr">
        <is>
          <t>---</t>
        </is>
      </c>
      <c r="M516" t="inlineStr">
        <is>
          <t>---</t>
        </is>
      </c>
      <c r="N516" t="inlineStr">
        <is>
          <t>---</t>
        </is>
      </c>
      <c r="O516" t="inlineStr">
        <is>
          <t>---</t>
        </is>
      </c>
      <c r="P516" t="inlineStr">
        <is>
          <t>---</t>
        </is>
      </c>
      <c r="Q516" t="inlineStr">
        <is>
          <t>---</t>
        </is>
      </c>
      <c r="R516" t="inlineStr"/>
      <c r="S516" t="inlineStr">
        <is>
          <t>31.0</t>
        </is>
      </c>
      <c r="T516" t="inlineStr">
        <is>
          <t>123.0</t>
        </is>
      </c>
      <c r="U516">
        <f>HYPERLINK("https://www.commcarehq.org/a/caris-test/api/form_attachment/v1/d7ef2056-53b3-41d8-aafc-525941b4732a/1738975119737.jpg")</f>
        <v/>
      </c>
      <c r="V516" t="inlineStr"/>
      <c r="W516" t="inlineStr"/>
      <c r="X516" t="inlineStr">
        <is>
          <t>PAP/HFSC/ST00523</t>
        </is>
      </c>
      <c r="Y516" t="inlineStr">
        <is>
          <t>PAP/HFSC/ST00523</t>
        </is>
      </c>
      <c r="Z516" t="inlineStr">
        <is>
          <t>2025-02-08 00:38:47</t>
        </is>
      </c>
      <c r="AA516" t="inlineStr">
        <is>
          <t>2025-02-08 00:36:50</t>
        </is>
      </c>
      <c r="AB516" t="inlineStr">
        <is>
          <t>2alphonse</t>
        </is>
      </c>
      <c r="AC516" t="inlineStr">
        <is>
          <t>2025-02-08 00:39:18</t>
        </is>
      </c>
      <c r="AD516" s="1" t="inlineStr">
        <is>
          <t>https://www.commcarehq.org/a/caris-test/reports/form_data/d7ef2056-53b3-41d8-aafc-525941b4732a/</t>
        </is>
      </c>
      <c r="AE516" t="inlineStr">
        <is>
          <t>---</t>
        </is>
      </c>
      <c r="AF516" t="inlineStr">
        <is>
          <t>aa925ae7751041ffad7df5d6f773bf5b</t>
        </is>
      </c>
      <c r="AG516" t="inlineStr">
        <is>
          <t>---</t>
        </is>
      </c>
      <c r="AH516" t="inlineStr">
        <is>
          <t>2025-02-08 00:38:47</t>
        </is>
      </c>
      <c r="AI516" t="inlineStr">
        <is>
          <t>fd24bc8fc5740ac5a5cd8e502226cc8a</t>
        </is>
      </c>
      <c r="AJ516" t="inlineStr">
        <is>
          <t>2025-02-05</t>
        </is>
      </c>
      <c r="AK516" t="inlineStr">
        <is>
          <t>4</t>
        </is>
      </c>
      <c r="AL516" t="inlineStr">
        <is>
          <t>pr savoir si l'enfant a des médicaments</t>
        </is>
      </c>
      <c r="AM516" t="inlineStr">
        <is>
          <t>1</t>
        </is>
      </c>
      <c r="AN516" t="inlineStr">
        <is>
          <t>elle a des médicaments pr Plus de 6 mois</t>
        </is>
      </c>
      <c r="AO516" t="inlineStr">
        <is>
          <t>1</t>
        </is>
      </c>
      <c r="AP516" t="inlineStr">
        <is>
          <t>1</t>
        </is>
      </c>
      <c r="AQ516" t="inlineStr"/>
      <c r="AR516" t="inlineStr">
        <is>
          <t>31</t>
        </is>
      </c>
      <c r="AS516" t="inlineStr">
        <is>
          <t>123</t>
        </is>
      </c>
      <c r="AT516" t="inlineStr"/>
      <c r="AU516" t="inlineStr">
        <is>
          <t>---</t>
        </is>
      </c>
      <c r="AV516" t="inlineStr">
        <is>
          <t>---</t>
        </is>
      </c>
      <c r="AW516" t="inlineStr">
        <is>
          <t>---</t>
        </is>
      </c>
      <c r="AX516" t="inlineStr">
        <is>
          <t>---</t>
        </is>
      </c>
      <c r="AY516" t="inlineStr">
        <is>
          <t>---</t>
        </is>
      </c>
      <c r="AZ516" t="inlineStr">
        <is>
          <t>---</t>
        </is>
      </c>
      <c r="BA516" t="inlineStr">
        <is>
          <t>fd24bc8fc5740ac5a5cd8e502226cc8a</t>
        </is>
      </c>
      <c r="BB516" t="inlineStr">
        <is>
          <t>http://openrosa.org/formdesigner/0B48E039-1E80-49A7-AC24-732B6E788E39</t>
        </is>
      </c>
      <c r="BC516" t="inlineStr">
        <is>
          <t>Ration et autres visites</t>
        </is>
      </c>
      <c r="BD516" t="inlineStr">
        <is>
          <t>CommCare Android, version "2.55.0"(467579). App v15929. CommCare Version 2.55.0. Build 467579, built on: 2025-01-15</t>
        </is>
      </c>
      <c r="BE516" t="inlineStr">
        <is>
          <t>commcare_4dc5eea2-03fb-4ae5-9faa-e7b11666bc3e</t>
        </is>
      </c>
      <c r="BF516" t="inlineStr"/>
      <c r="BG516" t="inlineStr">
        <is>
          <t>f13d8149fc6d39ebe86af18272310ff9</t>
        </is>
      </c>
      <c r="BH516" t="inlineStr">
        <is>
          <t>30258f4a77704b55a9a2714350441cbb</t>
        </is>
      </c>
      <c r="BI516" t="inlineStr">
        <is>
          <t>15246</t>
        </is>
      </c>
      <c r="BJ516" t="inlineStr">
        <is>
          <t>XFormInstance</t>
        </is>
      </c>
      <c r="BK516" t="inlineStr">
        <is>
          <t>e487fc4ee4bc11ef9dd6f399dbb46855</t>
        </is>
      </c>
      <c r="BL516" t="b">
        <v>0</v>
      </c>
      <c r="BM516" t="inlineStr">
        <is>
          <t>---</t>
        </is>
      </c>
      <c r="BN516" t="inlineStr">
        <is>
          <t>200.113.214.77</t>
        </is>
      </c>
      <c r="BO516" t="inlineStr">
        <is>
          <t>Daiska JOSEPH</t>
        </is>
      </c>
    </row>
    <row r="517">
      <c r="A517" t="inlineStr">
        <is>
          <t>515</t>
        </is>
      </c>
      <c r="B517" t="inlineStr">
        <is>
          <t>7da6aa6b-b141-4174-b459-371b15d96aef</t>
        </is>
      </c>
      <c r="C517" t="inlineStr">
        <is>
          <t>2025-02-05</t>
        </is>
      </c>
      <c r="D517" t="inlineStr">
        <is>
          <t>3</t>
        </is>
      </c>
      <c r="E517" t="inlineStr">
        <is>
          <t>---</t>
        </is>
      </c>
      <c r="F517" t="inlineStr">
        <is>
          <t>1</t>
        </is>
      </c>
      <c r="G517" t="inlineStr">
        <is>
          <t>---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---</t>
        </is>
      </c>
      <c r="L517" t="inlineStr">
        <is>
          <t>---</t>
        </is>
      </c>
      <c r="M517" t="inlineStr">
        <is>
          <t>---</t>
        </is>
      </c>
      <c r="N517" t="inlineStr">
        <is>
          <t>---</t>
        </is>
      </c>
      <c r="O517" t="inlineStr">
        <is>
          <t>---</t>
        </is>
      </c>
      <c r="P517" t="inlineStr">
        <is>
          <t>---</t>
        </is>
      </c>
      <c r="Q517" t="inlineStr">
        <is>
          <t>---</t>
        </is>
      </c>
      <c r="R517" t="inlineStr"/>
      <c r="S517" t="inlineStr">
        <is>
          <t>55.0</t>
        </is>
      </c>
      <c r="T517" t="inlineStr"/>
      <c r="U517" t="inlineStr"/>
      <c r="V517" t="inlineStr"/>
      <c r="W517" t="inlineStr"/>
      <c r="X517" t="inlineStr">
        <is>
          <t>PDP/CMEB/ST01909</t>
        </is>
      </c>
      <c r="Y517" t="inlineStr">
        <is>
          <t>PDP/CMEB/ST01909</t>
        </is>
      </c>
      <c r="Z517" t="inlineStr">
        <is>
          <t>2025-02-05 15:33:36</t>
        </is>
      </c>
      <c r="AA517" t="inlineStr">
        <is>
          <t>2025-02-05 15:33:20</t>
        </is>
      </c>
      <c r="AB517" t="inlineStr">
        <is>
          <t>5guerlande</t>
        </is>
      </c>
      <c r="AC517" t="inlineStr">
        <is>
          <t>2025-02-08 00:56:14</t>
        </is>
      </c>
      <c r="AD517" s="1" t="inlineStr">
        <is>
          <t>https://www.commcarehq.org/a/caris-test/reports/form_data/7da6aa6b-b141-4174-b459-371b15d96aef/</t>
        </is>
      </c>
      <c r="AE517" t="inlineStr">
        <is>
          <t>---</t>
        </is>
      </c>
      <c r="AF517" t="inlineStr">
        <is>
          <t>e9e88b433469420d8b5cfcc6f326711c</t>
        </is>
      </c>
      <c r="AG517" t="inlineStr">
        <is>
          <t>OK</t>
        </is>
      </c>
      <c r="AH517" t="inlineStr">
        <is>
          <t>2025-02-05 15:33:36</t>
        </is>
      </c>
      <c r="AI517" t="inlineStr">
        <is>
          <t>1b52563f66be7b3d0843fa02f8f5a965</t>
        </is>
      </c>
      <c r="AJ517" t="inlineStr">
        <is>
          <t>2025-02-05</t>
        </is>
      </c>
      <c r="AK517" t="inlineStr">
        <is>
          <t>3</t>
        </is>
      </c>
      <c r="AL517" t="inlineStr">
        <is>
          <t>---</t>
        </is>
      </c>
      <c r="AM517" t="inlineStr">
        <is>
          <t>1</t>
        </is>
      </c>
      <c r="AN517" t="inlineStr">
        <is>
          <t>---</t>
        </is>
      </c>
      <c r="AO517" t="inlineStr">
        <is>
          <t>1</t>
        </is>
      </c>
      <c r="AP517" t="inlineStr">
        <is>
          <t>1</t>
        </is>
      </c>
      <c r="AQ517" t="inlineStr"/>
      <c r="AR517" t="inlineStr">
        <is>
          <t>55</t>
        </is>
      </c>
      <c r="AS517" t="inlineStr"/>
      <c r="AT517" t="inlineStr"/>
      <c r="AU517" t="inlineStr">
        <is>
          <t>---</t>
        </is>
      </c>
      <c r="AV517" t="inlineStr">
        <is>
          <t>---</t>
        </is>
      </c>
      <c r="AW517" t="inlineStr">
        <is>
          <t>---</t>
        </is>
      </c>
      <c r="AX517" t="inlineStr">
        <is>
          <t>---</t>
        </is>
      </c>
      <c r="AY517" t="inlineStr">
        <is>
          <t>---</t>
        </is>
      </c>
      <c r="AZ517" t="inlineStr">
        <is>
          <t>---</t>
        </is>
      </c>
      <c r="BA517" t="inlineStr">
        <is>
          <t>1b52563f66be7b3d0843fa02f8f5a965</t>
        </is>
      </c>
      <c r="BB517" t="inlineStr">
        <is>
          <t>http://openrosa.org/formdesigner/0B48E039-1E80-49A7-AC24-732B6E788E39</t>
        </is>
      </c>
      <c r="BC517" t="inlineStr">
        <is>
          <t>Ration et autres visites</t>
        </is>
      </c>
      <c r="BD517" t="inlineStr">
        <is>
          <t>CommCare Android, version "2.56"(468027). App v15929. CommCare Version 2.56.0. Build 468027, built on: 2025-01-18</t>
        </is>
      </c>
      <c r="BE517" t="inlineStr">
        <is>
          <t>commcare_8cc0a821-6123-47ba-bfc9-44547f89f64e</t>
        </is>
      </c>
      <c r="BF517" t="inlineStr"/>
      <c r="BG517" t="inlineStr">
        <is>
          <t>f13d8149fc6d39ebe86af18272310ff9</t>
        </is>
      </c>
      <c r="BH517" t="inlineStr">
        <is>
          <t>30258f4a77704b55a9a2714350441cbb</t>
        </is>
      </c>
      <c r="BI517" t="inlineStr">
        <is>
          <t>15246</t>
        </is>
      </c>
      <c r="BJ517" t="inlineStr">
        <is>
          <t>XFormInstance</t>
        </is>
      </c>
      <c r="BK517" t="inlineStr">
        <is>
          <t>4c2e1bc2e5b711efbe5585606e6ffa00</t>
        </is>
      </c>
      <c r="BL517" t="b">
        <v>0</v>
      </c>
      <c r="BM517" t="inlineStr">
        <is>
          <t>---</t>
        </is>
      </c>
      <c r="BN517" t="inlineStr">
        <is>
          <t>200.113.214.185</t>
        </is>
      </c>
      <c r="BO517" t="inlineStr">
        <is>
          <t>David Pierre</t>
        </is>
      </c>
    </row>
    <row r="518">
      <c r="A518" t="inlineStr">
        <is>
          <t>516</t>
        </is>
      </c>
      <c r="B518" t="inlineStr">
        <is>
          <t>8b183bae-40dc-485f-8a6a-70afb4d2cf37</t>
        </is>
      </c>
      <c r="C518" t="inlineStr">
        <is>
          <t>2025-02-07</t>
        </is>
      </c>
      <c r="D518" t="inlineStr">
        <is>
          <t>4</t>
        </is>
      </c>
      <c r="E518" t="inlineStr">
        <is>
          <t>vérification des ARVs</t>
        </is>
      </c>
      <c r="F518" t="inlineStr">
        <is>
          <t>1</t>
        </is>
      </c>
      <c r="G518" t="inlineStr">
        <is>
          <t>pour planifier la visite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---</t>
        </is>
      </c>
      <c r="L518" t="inlineStr">
        <is>
          <t>---</t>
        </is>
      </c>
      <c r="M518" t="inlineStr">
        <is>
          <t>---</t>
        </is>
      </c>
      <c r="N518" t="inlineStr">
        <is>
          <t>---</t>
        </is>
      </c>
      <c r="O518" t="inlineStr">
        <is>
          <t>---</t>
        </is>
      </c>
      <c r="P518" t="inlineStr">
        <is>
          <t>---</t>
        </is>
      </c>
      <c r="Q518" t="inlineStr">
        <is>
          <t>---</t>
        </is>
      </c>
      <c r="R518" t="inlineStr"/>
      <c r="S518" t="inlineStr"/>
      <c r="T518" t="inlineStr"/>
      <c r="U518">
        <f>HYPERLINK("https://www.commcarehq.org/a/caris-test/api/form_attachment/v1/8b183bae-40dc-485f-8a6a-70afb4d2cf37/1738952167572.jpg")</f>
        <v/>
      </c>
      <c r="V518" t="inlineStr"/>
      <c r="W518" t="inlineStr"/>
      <c r="X518" t="inlineStr">
        <is>
          <t>PAP/NPFS/ST03022</t>
        </is>
      </c>
      <c r="Y518" t="inlineStr">
        <is>
          <t>PAP/NPFS/ST03022</t>
        </is>
      </c>
      <c r="Z518" t="inlineStr">
        <is>
          <t>2025-02-07 18:16:22</t>
        </is>
      </c>
      <c r="AA518" t="inlineStr">
        <is>
          <t>2025-02-07 18:14:50</t>
        </is>
      </c>
      <c r="AB518" t="inlineStr">
        <is>
          <t>2christelle</t>
        </is>
      </c>
      <c r="AC518" t="inlineStr">
        <is>
          <t>2025-02-08 01:40:52</t>
        </is>
      </c>
      <c r="AD518" s="1" t="inlineStr">
        <is>
          <t>https://www.commcarehq.org/a/caris-test/reports/form_data/8b183bae-40dc-485f-8a6a-70afb4d2cf37/</t>
        </is>
      </c>
      <c r="AE518" t="inlineStr">
        <is>
          <t>---</t>
        </is>
      </c>
      <c r="AF518" t="inlineStr">
        <is>
          <t>3c5a623af057e23a32ae4000_40733</t>
        </is>
      </c>
      <c r="AG518" t="inlineStr">
        <is>
          <t>---</t>
        </is>
      </c>
      <c r="AH518" t="inlineStr">
        <is>
          <t>2025-02-07 18:16:22</t>
        </is>
      </c>
      <c r="AI518" t="inlineStr">
        <is>
          <t>246df32431d94e4a97fb5b1b8bef6b0e</t>
        </is>
      </c>
      <c r="AJ518" t="inlineStr">
        <is>
          <t>2025-02-07</t>
        </is>
      </c>
      <c r="AK518" t="inlineStr">
        <is>
          <t>4</t>
        </is>
      </c>
      <c r="AL518" t="inlineStr">
        <is>
          <t>vérification des ARVs</t>
        </is>
      </c>
      <c r="AM518" t="inlineStr">
        <is>
          <t>1</t>
        </is>
      </c>
      <c r="AN518" t="inlineStr">
        <is>
          <t>pour planifier la visite</t>
        </is>
      </c>
      <c r="AO518" t="inlineStr">
        <is>
          <t>1</t>
        </is>
      </c>
      <c r="AP518" t="inlineStr">
        <is>
          <t>1</t>
        </is>
      </c>
      <c r="AQ518" t="inlineStr"/>
      <c r="AR518" t="inlineStr"/>
      <c r="AS518" t="inlineStr"/>
      <c r="AT518" t="inlineStr"/>
      <c r="AU518" t="inlineStr">
        <is>
          <t>---</t>
        </is>
      </c>
      <c r="AV518" t="inlineStr">
        <is>
          <t>---</t>
        </is>
      </c>
      <c r="AW518" t="inlineStr">
        <is>
          <t>---</t>
        </is>
      </c>
      <c r="AX518" t="inlineStr">
        <is>
          <t>---</t>
        </is>
      </c>
      <c r="AY518" t="inlineStr">
        <is>
          <t>---</t>
        </is>
      </c>
      <c r="AZ518" t="inlineStr">
        <is>
          <t>---</t>
        </is>
      </c>
      <c r="BA518" t="inlineStr">
        <is>
          <t>246df32431d94e4a97fb5b1b8bef6b0e</t>
        </is>
      </c>
      <c r="BB518" t="inlineStr">
        <is>
          <t>http://openrosa.org/formdesigner/0B48E039-1E80-49A7-AC24-732B6E788E39</t>
        </is>
      </c>
      <c r="BC518" t="inlineStr">
        <is>
          <t>Ration et autres visites</t>
        </is>
      </c>
      <c r="BD518" t="inlineStr">
        <is>
          <t>CommCare Android, version "2.56"(468027). App v15929. CommCare Version 2.56.0. Build 468027, built on: 2025-01-18</t>
        </is>
      </c>
      <c r="BE518" t="inlineStr">
        <is>
          <t>commcare_95f1782f-8426-4434-b328-8386bbd0e352</t>
        </is>
      </c>
      <c r="BF518" t="inlineStr">
        <is>
          <t>18.4774909 -72.2796698 1194.0 9.69</t>
        </is>
      </c>
      <c r="BG518" t="inlineStr">
        <is>
          <t>f13d8149fc6d39ebe86af18272310ff9</t>
        </is>
      </c>
      <c r="BH518" t="inlineStr">
        <is>
          <t>30258f4a77704b55a9a2714350441cbb</t>
        </is>
      </c>
      <c r="BI518" t="inlineStr">
        <is>
          <t>15246</t>
        </is>
      </c>
      <c r="BJ518" t="inlineStr">
        <is>
          <t>XFormInstance</t>
        </is>
      </c>
      <c r="BK518" t="inlineStr">
        <is>
          <t>0d8c5530e3e811ef8926f9cccb2417e2</t>
        </is>
      </c>
      <c r="BL518" t="b">
        <v>0</v>
      </c>
      <c r="BM518" t="inlineStr">
        <is>
          <t>---</t>
        </is>
      </c>
      <c r="BN518" t="inlineStr">
        <is>
          <t>200.113.230.238</t>
        </is>
      </c>
      <c r="BO518" t="inlineStr">
        <is>
          <t>FERDINAND RYAN</t>
        </is>
      </c>
    </row>
    <row r="519">
      <c r="A519" t="inlineStr">
        <is>
          <t>517</t>
        </is>
      </c>
      <c r="B519" t="inlineStr">
        <is>
          <t>613fc0fa-0858-4a8b-85f0-7789d3642d89</t>
        </is>
      </c>
      <c r="C519" t="inlineStr">
        <is>
          <t>2025-02-07</t>
        </is>
      </c>
      <c r="D519" t="inlineStr">
        <is>
          <t>4</t>
        </is>
      </c>
      <c r="E519" t="inlineStr">
        <is>
          <t>Perdu de vue</t>
        </is>
      </c>
      <c r="F519" t="inlineStr">
        <is>
          <t>1</t>
        </is>
      </c>
      <c r="G519" t="inlineStr">
        <is>
          <t>pour planifier la visite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---</t>
        </is>
      </c>
      <c r="L519" t="inlineStr">
        <is>
          <t>---</t>
        </is>
      </c>
      <c r="M519" t="inlineStr">
        <is>
          <t>---</t>
        </is>
      </c>
      <c r="N519" t="inlineStr">
        <is>
          <t>---</t>
        </is>
      </c>
      <c r="O519" t="inlineStr">
        <is>
          <t>---</t>
        </is>
      </c>
      <c r="P519" t="inlineStr">
        <is>
          <t>---</t>
        </is>
      </c>
      <c r="Q519" t="inlineStr">
        <is>
          <t>---</t>
        </is>
      </c>
      <c r="R519" t="inlineStr"/>
      <c r="S519" t="inlineStr"/>
      <c r="T519" t="inlineStr"/>
      <c r="U519">
        <f>HYPERLINK("https://www.commcarehq.org/a/caris-test/api/form_attachment/v1/613fc0fa-0858-4a8b-85f0-7789d3642d89/1738956546334.jpg")</f>
        <v/>
      </c>
      <c r="V519" t="inlineStr"/>
      <c r="W519" t="inlineStr"/>
      <c r="X519" t="inlineStr">
        <is>
          <t>PAP/NPFS/ST01739</t>
        </is>
      </c>
      <c r="Y519" t="inlineStr">
        <is>
          <t>PAP/NPFS/ST01739</t>
        </is>
      </c>
      <c r="Z519" t="inlineStr">
        <is>
          <t>2025-02-07 19:29:11</t>
        </is>
      </c>
      <c r="AA519" t="inlineStr">
        <is>
          <t>2025-02-07 19:24:25</t>
        </is>
      </c>
      <c r="AB519" t="inlineStr">
        <is>
          <t>2christelle</t>
        </is>
      </c>
      <c r="AC519" t="inlineStr">
        <is>
          <t>2025-02-08 01:40:57</t>
        </is>
      </c>
      <c r="AD519" s="1" t="inlineStr">
        <is>
          <t>https://www.commcarehq.org/a/caris-test/reports/form_data/613fc0fa-0858-4a8b-85f0-7789d3642d89/</t>
        </is>
      </c>
      <c r="AE519" t="inlineStr">
        <is>
          <t>---</t>
        </is>
      </c>
      <c r="AF519" t="inlineStr">
        <is>
          <t>3c5a623af057e23a32ae4000_16418</t>
        </is>
      </c>
      <c r="AG519" t="inlineStr">
        <is>
          <t>---</t>
        </is>
      </c>
      <c r="AH519" t="inlineStr">
        <is>
          <t>2025-02-07 19:29:11</t>
        </is>
      </c>
      <c r="AI519" t="inlineStr">
        <is>
          <t>246df32431d94e4a97fb5b1b8bef6b0e</t>
        </is>
      </c>
      <c r="AJ519" t="inlineStr">
        <is>
          <t>2025-02-07</t>
        </is>
      </c>
      <c r="AK519" t="inlineStr">
        <is>
          <t>4</t>
        </is>
      </c>
      <c r="AL519" t="inlineStr">
        <is>
          <t>Perdu de vue</t>
        </is>
      </c>
      <c r="AM519" t="inlineStr">
        <is>
          <t>1</t>
        </is>
      </c>
      <c r="AN519" t="inlineStr">
        <is>
          <t>pour planifier la visite</t>
        </is>
      </c>
      <c r="AO519" t="inlineStr">
        <is>
          <t>1</t>
        </is>
      </c>
      <c r="AP519" t="inlineStr">
        <is>
          <t>1</t>
        </is>
      </c>
      <c r="AQ519" t="inlineStr"/>
      <c r="AR519" t="inlineStr"/>
      <c r="AS519" t="inlineStr"/>
      <c r="AT519" t="inlineStr"/>
      <c r="AU519" t="inlineStr">
        <is>
          <t>---</t>
        </is>
      </c>
      <c r="AV519" t="inlineStr">
        <is>
          <t>---</t>
        </is>
      </c>
      <c r="AW519" t="inlineStr">
        <is>
          <t>---</t>
        </is>
      </c>
      <c r="AX519" t="inlineStr">
        <is>
          <t>---</t>
        </is>
      </c>
      <c r="AY519" t="inlineStr">
        <is>
          <t>---</t>
        </is>
      </c>
      <c r="AZ519" t="inlineStr">
        <is>
          <t>---</t>
        </is>
      </c>
      <c r="BA519" t="inlineStr">
        <is>
          <t>246df32431d94e4a97fb5b1b8bef6b0e</t>
        </is>
      </c>
      <c r="BB519" t="inlineStr">
        <is>
          <t>http://openrosa.org/formdesigner/0B48E039-1E80-49A7-AC24-732B6E788E39</t>
        </is>
      </c>
      <c r="BC519" t="inlineStr">
        <is>
          <t>Ration et autres visites</t>
        </is>
      </c>
      <c r="BD519" t="inlineStr">
        <is>
          <t>CommCare Android, version "2.56"(468027). App v15929. CommCare Version 2.56.0. Build 468027, built on: 2025-01-18</t>
        </is>
      </c>
      <c r="BE519" t="inlineStr">
        <is>
          <t>commcare_95f1782f-8426-4434-b328-8386bbd0e352</t>
        </is>
      </c>
      <c r="BF519" t="inlineStr">
        <is>
          <t>18.4772529 -72.2795479 1225.0 10.0</t>
        </is>
      </c>
      <c r="BG519" t="inlineStr">
        <is>
          <t>f13d8149fc6d39ebe86af18272310ff9</t>
        </is>
      </c>
      <c r="BH519" t="inlineStr">
        <is>
          <t>30258f4a77704b55a9a2714350441cbb</t>
        </is>
      </c>
      <c r="BI519" t="inlineStr">
        <is>
          <t>15246</t>
        </is>
      </c>
      <c r="BJ519" t="inlineStr">
        <is>
          <t>XFormInstance</t>
        </is>
      </c>
      <c r="BK519" t="inlineStr">
        <is>
          <t>0d8c5530e3e811ef8926f9cccb2417e2</t>
        </is>
      </c>
      <c r="BL519" t="b">
        <v>0</v>
      </c>
      <c r="BM519" t="inlineStr">
        <is>
          <t>---</t>
        </is>
      </c>
      <c r="BN519" t="inlineStr">
        <is>
          <t>200.113.230.238</t>
        </is>
      </c>
      <c r="BO519" t="inlineStr">
        <is>
          <t>Marvens Emilra</t>
        </is>
      </c>
    </row>
    <row r="520">
      <c r="A520" t="inlineStr">
        <is>
          <t>518</t>
        </is>
      </c>
      <c r="B520" t="inlineStr">
        <is>
          <t>344e18d9-659b-416c-bfb6-a2662551dd27</t>
        </is>
      </c>
      <c r="C520" t="inlineStr">
        <is>
          <t>2025-02-07</t>
        </is>
      </c>
      <c r="D520" t="inlineStr">
        <is>
          <t>3</t>
        </is>
      </c>
      <c r="E520" t="inlineStr">
        <is>
          <t>---</t>
        </is>
      </c>
      <c r="F520" t="inlineStr">
        <is>
          <t>0</t>
        </is>
      </c>
      <c r="G520" t="inlineStr">
        <is>
          <t>---</t>
        </is>
      </c>
      <c r="H520" t="inlineStr">
        <is>
          <t>1</t>
        </is>
      </c>
      <c r="I520" t="inlineStr">
        <is>
          <t>1</t>
        </is>
      </c>
      <c r="J520" t="inlineStr">
        <is>
          <t>4</t>
        </is>
      </c>
      <c r="K520" t="inlineStr">
        <is>
          <t>---</t>
        </is>
      </c>
      <c r="L520" t="inlineStr">
        <is>
          <t>---</t>
        </is>
      </c>
      <c r="M520" t="inlineStr">
        <is>
          <t>---</t>
        </is>
      </c>
      <c r="N520" t="inlineStr">
        <is>
          <t>---</t>
        </is>
      </c>
      <c r="O520" t="inlineStr">
        <is>
          <t>---</t>
        </is>
      </c>
      <c r="P520" t="inlineStr">
        <is>
          <t>---</t>
        </is>
      </c>
      <c r="Q520" t="inlineStr">
        <is>
          <t>---</t>
        </is>
      </c>
      <c r="R520" t="inlineStr"/>
      <c r="S520" t="inlineStr">
        <is>
          <t>41.0</t>
        </is>
      </c>
      <c r="T520" t="inlineStr"/>
      <c r="U520" t="inlineStr"/>
      <c r="V520" t="inlineStr"/>
      <c r="W520" t="inlineStr"/>
      <c r="X520" t="inlineStr">
        <is>
          <t>PDP/CMEB/00330</t>
        </is>
      </c>
      <c r="Y520" t="inlineStr">
        <is>
          <t>PDP/CMEB/00330</t>
        </is>
      </c>
      <c r="Z520" t="inlineStr">
        <is>
          <t>2025-02-07 15:50:22</t>
        </is>
      </c>
      <c r="AA520" t="inlineStr">
        <is>
          <t>2025-02-07 15:49:26</t>
        </is>
      </c>
      <c r="AB520" t="inlineStr">
        <is>
          <t>5guerlande</t>
        </is>
      </c>
      <c r="AC520" t="inlineStr">
        <is>
          <t>2025-02-08 01:45:15</t>
        </is>
      </c>
      <c r="AD520" s="1" t="inlineStr">
        <is>
          <t>https://www.commcarehq.org/a/caris-test/reports/form_data/344e18d9-659b-416c-bfb6-a2662551dd27/</t>
        </is>
      </c>
      <c r="AE520" t="inlineStr">
        <is>
          <t>---</t>
        </is>
      </c>
      <c r="AF520" t="inlineStr">
        <is>
          <t>45a333632eb24e56ad4c19a8aae7bbbb</t>
        </is>
      </c>
      <c r="AG520" t="inlineStr">
        <is>
          <t>OK</t>
        </is>
      </c>
      <c r="AH520" t="inlineStr">
        <is>
          <t>2025-02-07 15:50:22</t>
        </is>
      </c>
      <c r="AI520" t="inlineStr">
        <is>
          <t>1b52563f66be7b3d0843fa02f8f5a965</t>
        </is>
      </c>
      <c r="AJ520" t="inlineStr">
        <is>
          <t>2025-02-07</t>
        </is>
      </c>
      <c r="AK520" t="inlineStr">
        <is>
          <t>3</t>
        </is>
      </c>
      <c r="AL520" t="inlineStr">
        <is>
          <t>---</t>
        </is>
      </c>
      <c r="AM520" t="inlineStr">
        <is>
          <t>0</t>
        </is>
      </c>
      <c r="AN520" t="inlineStr">
        <is>
          <t>---</t>
        </is>
      </c>
      <c r="AO520" t="inlineStr">
        <is>
          <t>1</t>
        </is>
      </c>
      <c r="AP520" t="inlineStr">
        <is>
          <t>1</t>
        </is>
      </c>
      <c r="AQ520" t="inlineStr"/>
      <c r="AR520" t="inlineStr">
        <is>
          <t>41</t>
        </is>
      </c>
      <c r="AS520" t="inlineStr"/>
      <c r="AT520" t="inlineStr"/>
      <c r="AU520" t="inlineStr">
        <is>
          <t>---</t>
        </is>
      </c>
      <c r="AV520" t="inlineStr">
        <is>
          <t>---</t>
        </is>
      </c>
      <c r="AW520" t="inlineStr">
        <is>
          <t>---</t>
        </is>
      </c>
      <c r="AX520" t="inlineStr">
        <is>
          <t>---</t>
        </is>
      </c>
      <c r="AY520" t="inlineStr">
        <is>
          <t>---</t>
        </is>
      </c>
      <c r="AZ520" t="inlineStr">
        <is>
          <t>---</t>
        </is>
      </c>
      <c r="BA520" t="inlineStr">
        <is>
          <t>1b52563f66be7b3d0843fa02f8f5a965</t>
        </is>
      </c>
      <c r="BB520" t="inlineStr">
        <is>
          <t>http://openrosa.org/formdesigner/0B48E039-1E80-49A7-AC24-732B6E788E39</t>
        </is>
      </c>
      <c r="BC520" t="inlineStr">
        <is>
          <t>Ration et autres visites</t>
        </is>
      </c>
      <c r="BD520" t="inlineStr">
        <is>
          <t>CommCare Android, version "2.56"(468027). App v15929. CommCare Version 2.56.0. Build 468027, built on: 2025-01-18</t>
        </is>
      </c>
      <c r="BE520" t="inlineStr">
        <is>
          <t>commcare_8cc0a821-6123-47ba-bfc9-44547f89f64e</t>
        </is>
      </c>
      <c r="BF520" t="inlineStr">
        <is>
          <t>19.9494876 -72.8203405 0.0 400.0</t>
        </is>
      </c>
      <c r="BG520" t="inlineStr">
        <is>
          <t>f13d8149fc6d39ebe86af18272310ff9</t>
        </is>
      </c>
      <c r="BH520" t="inlineStr">
        <is>
          <t>30258f4a77704b55a9a2714350441cbb</t>
        </is>
      </c>
      <c r="BI520" t="inlineStr">
        <is>
          <t>15246</t>
        </is>
      </c>
      <c r="BJ520" t="inlineStr">
        <is>
          <t>XFormInstance</t>
        </is>
      </c>
      <c r="BK520" t="inlineStr">
        <is>
          <t>4c2e1bc2e5b711efbe5585606e6ffa00</t>
        </is>
      </c>
      <c r="BL520" t="b">
        <v>0</v>
      </c>
      <c r="BM520" t="inlineStr">
        <is>
          <t>---</t>
        </is>
      </c>
      <c r="BN520" t="inlineStr">
        <is>
          <t>200.113.253.215</t>
        </is>
      </c>
      <c r="BO520" t="inlineStr">
        <is>
          <t>Stéphanie Dupermé</t>
        </is>
      </c>
    </row>
    <row r="521">
      <c r="A521" t="inlineStr">
        <is>
          <t>519</t>
        </is>
      </c>
      <c r="B521" t="inlineStr">
        <is>
          <t>5fe201ca-84c1-4df2-8b9f-807f41527cab</t>
        </is>
      </c>
      <c r="C521" t="inlineStr">
        <is>
          <t>2025-02-07</t>
        </is>
      </c>
      <c r="D521" t="inlineStr">
        <is>
          <t>3</t>
        </is>
      </c>
      <c r="E521" t="inlineStr">
        <is>
          <t>---</t>
        </is>
      </c>
      <c r="F521" t="inlineStr">
        <is>
          <t>1</t>
        </is>
      </c>
      <c r="G521" t="inlineStr">
        <is>
          <t>---</t>
        </is>
      </c>
      <c r="H521" t="inlineStr">
        <is>
          <t>1</t>
        </is>
      </c>
      <c r="I521" t="inlineStr">
        <is>
          <t>1</t>
        </is>
      </c>
      <c r="J521" t="inlineStr">
        <is>
          <t>2</t>
        </is>
      </c>
      <c r="K521" t="inlineStr">
        <is>
          <t>---</t>
        </is>
      </c>
      <c r="L521" t="inlineStr">
        <is>
          <t>---</t>
        </is>
      </c>
      <c r="M521" t="inlineStr">
        <is>
          <t>---</t>
        </is>
      </c>
      <c r="N521" t="inlineStr">
        <is>
          <t>---</t>
        </is>
      </c>
      <c r="O521" t="inlineStr">
        <is>
          <t>---</t>
        </is>
      </c>
      <c r="P521" t="inlineStr">
        <is>
          <t>---</t>
        </is>
      </c>
      <c r="Q521" t="inlineStr">
        <is>
          <t>---</t>
        </is>
      </c>
      <c r="R521" t="inlineStr"/>
      <c r="S521" t="inlineStr">
        <is>
          <t>40.0</t>
        </is>
      </c>
      <c r="T521" t="inlineStr"/>
      <c r="U521" t="inlineStr"/>
      <c r="V521" t="inlineStr"/>
      <c r="W521" t="inlineStr"/>
      <c r="X521" t="inlineStr">
        <is>
          <t>PDP/CMEB/ST02868</t>
        </is>
      </c>
      <c r="Y521" t="inlineStr">
        <is>
          <t>PDP/CMEB/ST02868</t>
        </is>
      </c>
      <c r="Z521" t="inlineStr">
        <is>
          <t>2025-02-07 16:14:27</t>
        </is>
      </c>
      <c r="AA521" t="inlineStr">
        <is>
          <t>2025-02-07 16:14:10</t>
        </is>
      </c>
      <c r="AB521" t="inlineStr">
        <is>
          <t>5guerlande</t>
        </is>
      </c>
      <c r="AC521" t="inlineStr">
        <is>
          <t>2025-02-08 01:45:17</t>
        </is>
      </c>
      <c r="AD521" s="1" t="inlineStr">
        <is>
          <t>https://www.commcarehq.org/a/caris-test/reports/form_data/5fe201ca-84c1-4df2-8b9f-807f41527cab/</t>
        </is>
      </c>
      <c r="AE521" t="inlineStr">
        <is>
          <t>---</t>
        </is>
      </c>
      <c r="AF521" t="inlineStr">
        <is>
          <t>05f96dce446d44b2a1367f6b4de12759</t>
        </is>
      </c>
      <c r="AG521" t="inlineStr">
        <is>
          <t>OK</t>
        </is>
      </c>
      <c r="AH521" t="inlineStr">
        <is>
          <t>2025-02-07 16:14:27</t>
        </is>
      </c>
      <c r="AI521" t="inlineStr">
        <is>
          <t>1b52563f66be7b3d0843fa02f8f5a965</t>
        </is>
      </c>
      <c r="AJ521" t="inlineStr">
        <is>
          <t>2025-02-07</t>
        </is>
      </c>
      <c r="AK521" t="inlineStr">
        <is>
          <t>3</t>
        </is>
      </c>
      <c r="AL521" t="inlineStr">
        <is>
          <t>---</t>
        </is>
      </c>
      <c r="AM521" t="inlineStr">
        <is>
          <t>1</t>
        </is>
      </c>
      <c r="AN521" t="inlineStr">
        <is>
          <t>---</t>
        </is>
      </c>
      <c r="AO521" t="inlineStr">
        <is>
          <t>1</t>
        </is>
      </c>
      <c r="AP521" t="inlineStr">
        <is>
          <t>1</t>
        </is>
      </c>
      <c r="AQ521" t="inlineStr"/>
      <c r="AR521" t="inlineStr">
        <is>
          <t>40</t>
        </is>
      </c>
      <c r="AS521" t="inlineStr"/>
      <c r="AT521" t="inlineStr"/>
      <c r="AU521" t="inlineStr">
        <is>
          <t>---</t>
        </is>
      </c>
      <c r="AV521" t="inlineStr">
        <is>
          <t>---</t>
        </is>
      </c>
      <c r="AW521" t="inlineStr">
        <is>
          <t>---</t>
        </is>
      </c>
      <c r="AX521" t="inlineStr">
        <is>
          <t>---</t>
        </is>
      </c>
      <c r="AY521" t="inlineStr">
        <is>
          <t>---</t>
        </is>
      </c>
      <c r="AZ521" t="inlineStr">
        <is>
          <t>---</t>
        </is>
      </c>
      <c r="BA521" t="inlineStr">
        <is>
          <t>1b52563f66be7b3d0843fa02f8f5a965</t>
        </is>
      </c>
      <c r="BB521" t="inlineStr">
        <is>
          <t>http://openrosa.org/formdesigner/0B48E039-1E80-49A7-AC24-732B6E788E39</t>
        </is>
      </c>
      <c r="BC521" t="inlineStr">
        <is>
          <t>Ration et autres visites</t>
        </is>
      </c>
      <c r="BD521" t="inlineStr">
        <is>
          <t>CommCare Android, version "2.56"(468027). App v15929. CommCare Version 2.56.0. Build 468027, built on: 2025-01-18</t>
        </is>
      </c>
      <c r="BE521" t="inlineStr">
        <is>
          <t>commcare_8cc0a821-6123-47ba-bfc9-44547f89f64e</t>
        </is>
      </c>
      <c r="BF521" t="inlineStr">
        <is>
          <t>19.9481411 -72.8194031 0.0 1600.0</t>
        </is>
      </c>
      <c r="BG521" t="inlineStr">
        <is>
          <t>f13d8149fc6d39ebe86af18272310ff9</t>
        </is>
      </c>
      <c r="BH521" t="inlineStr">
        <is>
          <t>30258f4a77704b55a9a2714350441cbb</t>
        </is>
      </c>
      <c r="BI521" t="inlineStr">
        <is>
          <t>15246</t>
        </is>
      </c>
      <c r="BJ521" t="inlineStr">
        <is>
          <t>XFormInstance</t>
        </is>
      </c>
      <c r="BK521" t="inlineStr">
        <is>
          <t>4c2e1bc2e5b711efbe5585606e6ffa00</t>
        </is>
      </c>
      <c r="BL521" t="b">
        <v>0</v>
      </c>
      <c r="BM521" t="inlineStr">
        <is>
          <t>---</t>
        </is>
      </c>
      <c r="BN521" t="inlineStr">
        <is>
          <t>200.113.253.215</t>
        </is>
      </c>
      <c r="BO521" t="inlineStr">
        <is>
          <t>King Danley Cerandieu</t>
        </is>
      </c>
    </row>
    <row r="522">
      <c r="A522" t="inlineStr">
        <is>
          <t>520</t>
        </is>
      </c>
      <c r="B522" t="inlineStr">
        <is>
          <t>14432d38-af4b-47d7-a2a0-fb556d68ee03</t>
        </is>
      </c>
      <c r="C522" t="inlineStr">
        <is>
          <t>2025-02-07</t>
        </is>
      </c>
      <c r="D522" t="inlineStr">
        <is>
          <t>3</t>
        </is>
      </c>
      <c r="E522" t="inlineStr">
        <is>
          <t>---</t>
        </is>
      </c>
      <c r="F522" t="inlineStr">
        <is>
          <t>1</t>
        </is>
      </c>
      <c r="G522" t="inlineStr">
        <is>
          <t>---</t>
        </is>
      </c>
      <c r="H522" t="inlineStr">
        <is>
          <t>1</t>
        </is>
      </c>
      <c r="I522" t="inlineStr">
        <is>
          <t>1</t>
        </is>
      </c>
      <c r="J522" t="inlineStr">
        <is>
          <t>2</t>
        </is>
      </c>
      <c r="K522" t="inlineStr">
        <is>
          <t>---</t>
        </is>
      </c>
      <c r="L522" t="inlineStr">
        <is>
          <t>---</t>
        </is>
      </c>
      <c r="M522" t="inlineStr">
        <is>
          <t>---</t>
        </is>
      </c>
      <c r="N522" t="inlineStr">
        <is>
          <t>---</t>
        </is>
      </c>
      <c r="O522" t="inlineStr">
        <is>
          <t>---</t>
        </is>
      </c>
      <c r="P522" t="inlineStr">
        <is>
          <t>---</t>
        </is>
      </c>
      <c r="Q522" t="inlineStr">
        <is>
          <t>---</t>
        </is>
      </c>
      <c r="R522" t="inlineStr"/>
      <c r="S522" t="inlineStr">
        <is>
          <t>48.0</t>
        </is>
      </c>
      <c r="T522" t="inlineStr"/>
      <c r="U522" t="inlineStr"/>
      <c r="V522" t="inlineStr"/>
      <c r="W522" t="inlineStr"/>
      <c r="X522" t="inlineStr">
        <is>
          <t>PDP/CMEB/ST01540</t>
        </is>
      </c>
      <c r="Y522" t="inlineStr">
        <is>
          <t>PDP/CMEB/ST01540</t>
        </is>
      </c>
      <c r="Z522" t="inlineStr">
        <is>
          <t>2025-02-07 16:19:48</t>
        </is>
      </c>
      <c r="AA522" t="inlineStr">
        <is>
          <t>2025-02-07 16:18:55</t>
        </is>
      </c>
      <c r="AB522" t="inlineStr">
        <is>
          <t>5guerlande</t>
        </is>
      </c>
      <c r="AC522" t="inlineStr">
        <is>
          <t>2025-02-08 01:45:37</t>
        </is>
      </c>
      <c r="AD522" s="1" t="inlineStr">
        <is>
          <t>https://www.commcarehq.org/a/caris-test/reports/form_data/14432d38-af4b-47d7-a2a0-fb556d68ee03/</t>
        </is>
      </c>
      <c r="AE522" t="inlineStr">
        <is>
          <t>---</t>
        </is>
      </c>
      <c r="AF522" t="inlineStr">
        <is>
          <t>2ddbc4840fa74c42a3968cbb85093ec4</t>
        </is>
      </c>
      <c r="AG522" t="inlineStr">
        <is>
          <t>OK</t>
        </is>
      </c>
      <c r="AH522" t="inlineStr">
        <is>
          <t>2025-02-07 16:19:48</t>
        </is>
      </c>
      <c r="AI522" t="inlineStr">
        <is>
          <t>1b52563f66be7b3d0843fa02f8f5a965</t>
        </is>
      </c>
      <c r="AJ522" t="inlineStr">
        <is>
          <t>2025-02-07</t>
        </is>
      </c>
      <c r="AK522" t="inlineStr">
        <is>
          <t>3</t>
        </is>
      </c>
      <c r="AL522" t="inlineStr">
        <is>
          <t>---</t>
        </is>
      </c>
      <c r="AM522" t="inlineStr">
        <is>
          <t>1</t>
        </is>
      </c>
      <c r="AN522" t="inlineStr">
        <is>
          <t>---</t>
        </is>
      </c>
      <c r="AO522" t="inlineStr">
        <is>
          <t>1</t>
        </is>
      </c>
      <c r="AP522" t="inlineStr">
        <is>
          <t>1</t>
        </is>
      </c>
      <c r="AQ522" t="inlineStr"/>
      <c r="AR522" t="inlineStr">
        <is>
          <t>48</t>
        </is>
      </c>
      <c r="AS522" t="inlineStr"/>
      <c r="AT522" t="inlineStr"/>
      <c r="AU522" t="inlineStr">
        <is>
          <t>---</t>
        </is>
      </c>
      <c r="AV522" t="inlineStr">
        <is>
          <t>---</t>
        </is>
      </c>
      <c r="AW522" t="inlineStr">
        <is>
          <t>---</t>
        </is>
      </c>
      <c r="AX522" t="inlineStr">
        <is>
          <t>---</t>
        </is>
      </c>
      <c r="AY522" t="inlineStr">
        <is>
          <t>---</t>
        </is>
      </c>
      <c r="AZ522" t="inlineStr">
        <is>
          <t>---</t>
        </is>
      </c>
      <c r="BA522" t="inlineStr">
        <is>
          <t>1b52563f66be7b3d0843fa02f8f5a965</t>
        </is>
      </c>
      <c r="BB522" t="inlineStr">
        <is>
          <t>http://openrosa.org/formdesigner/0B48E039-1E80-49A7-AC24-732B6E788E39</t>
        </is>
      </c>
      <c r="BC522" t="inlineStr">
        <is>
          <t>Ration et autres visites</t>
        </is>
      </c>
      <c r="BD522" t="inlineStr">
        <is>
          <t>CommCare Android, version "2.56"(468027). App v15929. CommCare Version 2.56.0. Build 468027, built on: 2025-01-18</t>
        </is>
      </c>
      <c r="BE522" t="inlineStr">
        <is>
          <t>commcare_8cc0a821-6123-47ba-bfc9-44547f89f64e</t>
        </is>
      </c>
      <c r="BF522" t="inlineStr">
        <is>
          <t>19.9480765 -72.8192508 0.0 1799.99</t>
        </is>
      </c>
      <c r="BG522" t="inlineStr">
        <is>
          <t>f13d8149fc6d39ebe86af18272310ff9</t>
        </is>
      </c>
      <c r="BH522" t="inlineStr">
        <is>
          <t>30258f4a77704b55a9a2714350441cbb</t>
        </is>
      </c>
      <c r="BI522" t="inlineStr">
        <is>
          <t>15246</t>
        </is>
      </c>
      <c r="BJ522" t="inlineStr">
        <is>
          <t>XFormInstance</t>
        </is>
      </c>
      <c r="BK522" t="inlineStr">
        <is>
          <t>4c2e1bc2e5b711efbe5585606e6ffa00</t>
        </is>
      </c>
      <c r="BL522" t="b">
        <v>0</v>
      </c>
      <c r="BM522" t="inlineStr">
        <is>
          <t>---</t>
        </is>
      </c>
      <c r="BN522" t="inlineStr">
        <is>
          <t>200.113.253.215</t>
        </is>
      </c>
      <c r="BO522" t="inlineStr">
        <is>
          <t>Jean Mikelson Mertilien</t>
        </is>
      </c>
    </row>
    <row r="523">
      <c r="A523" t="inlineStr">
        <is>
          <t>521</t>
        </is>
      </c>
      <c r="B523" t="inlineStr">
        <is>
          <t>85418a96-66d2-4da6-99a7-0609f2620004</t>
        </is>
      </c>
      <c r="C523" t="inlineStr">
        <is>
          <t>2025-02-07</t>
        </is>
      </c>
      <c r="D523" t="inlineStr">
        <is>
          <t>3</t>
        </is>
      </c>
      <c r="E523" t="inlineStr">
        <is>
          <t>---</t>
        </is>
      </c>
      <c r="F523" t="inlineStr">
        <is>
          <t>1</t>
        </is>
      </c>
      <c r="G523" t="inlineStr">
        <is>
          <t>---</t>
        </is>
      </c>
      <c r="H523" t="inlineStr">
        <is>
          <t>1</t>
        </is>
      </c>
      <c r="I523" t="inlineStr">
        <is>
          <t>1</t>
        </is>
      </c>
      <c r="J523" t="inlineStr">
        <is>
          <t>4</t>
        </is>
      </c>
      <c r="K523" t="inlineStr">
        <is>
          <t>---</t>
        </is>
      </c>
      <c r="L523" t="inlineStr">
        <is>
          <t>---</t>
        </is>
      </c>
      <c r="M523" t="inlineStr">
        <is>
          <t>---</t>
        </is>
      </c>
      <c r="N523" t="inlineStr">
        <is>
          <t>---</t>
        </is>
      </c>
      <c r="O523" t="inlineStr">
        <is>
          <t>---</t>
        </is>
      </c>
      <c r="P523" t="inlineStr">
        <is>
          <t>---</t>
        </is>
      </c>
      <c r="Q523" t="inlineStr">
        <is>
          <t>---</t>
        </is>
      </c>
      <c r="R523" t="inlineStr">
        <is>
          <t>15.0</t>
        </is>
      </c>
      <c r="S523" t="inlineStr">
        <is>
          <t>16.0</t>
        </is>
      </c>
      <c r="T523" t="inlineStr"/>
      <c r="U523" t="inlineStr"/>
      <c r="V523" t="inlineStr"/>
      <c r="W523" t="inlineStr"/>
      <c r="X523" t="inlineStr">
        <is>
          <t>PDP/CMEB/PED00821</t>
        </is>
      </c>
      <c r="Y523" t="inlineStr">
        <is>
          <t>PDP/CMEB/PED00821</t>
        </is>
      </c>
      <c r="Z523" t="inlineStr">
        <is>
          <t>2025-02-07 16:21:09</t>
        </is>
      </c>
      <c r="AA523" t="inlineStr">
        <is>
          <t>2025-02-07 16:20:22</t>
        </is>
      </c>
      <c r="AB523" t="inlineStr">
        <is>
          <t>5guerlande</t>
        </is>
      </c>
      <c r="AC523" t="inlineStr">
        <is>
          <t>2025-02-08 01:45:37</t>
        </is>
      </c>
      <c r="AD523" s="1" t="inlineStr">
        <is>
          <t>https://www.commcarehq.org/a/caris-test/reports/form_data/85418a96-66d2-4da6-99a7-0609f2620004/</t>
        </is>
      </c>
      <c r="AE523" t="inlineStr">
        <is>
          <t>---</t>
        </is>
      </c>
      <c r="AF523" t="inlineStr">
        <is>
          <t>3c5a623af057e23a32ae4000_76890</t>
        </is>
      </c>
      <c r="AG523" t="inlineStr">
        <is>
          <t>OK</t>
        </is>
      </c>
      <c r="AH523" t="inlineStr">
        <is>
          <t>2025-02-07 16:21:09</t>
        </is>
      </c>
      <c r="AI523" t="inlineStr">
        <is>
          <t>1b52563f66be7b3d0843fa02f8f5a965</t>
        </is>
      </c>
      <c r="AJ523" t="inlineStr">
        <is>
          <t>2025-02-07</t>
        </is>
      </c>
      <c r="AK523" t="inlineStr">
        <is>
          <t>3</t>
        </is>
      </c>
      <c r="AL523" t="inlineStr">
        <is>
          <t>---</t>
        </is>
      </c>
      <c r="AM523" t="inlineStr">
        <is>
          <t>1</t>
        </is>
      </c>
      <c r="AN523" t="inlineStr">
        <is>
          <t>---</t>
        </is>
      </c>
      <c r="AO523" t="inlineStr">
        <is>
          <t>1</t>
        </is>
      </c>
      <c r="AP523" t="inlineStr">
        <is>
          <t>1</t>
        </is>
      </c>
      <c r="AQ523" t="inlineStr">
        <is>
          <t>15</t>
        </is>
      </c>
      <c r="AR523" t="inlineStr">
        <is>
          <t>16</t>
        </is>
      </c>
      <c r="AS523" t="inlineStr"/>
      <c r="AT523" t="inlineStr"/>
      <c r="AU523" t="inlineStr">
        <is>
          <t>---</t>
        </is>
      </c>
      <c r="AV523" t="inlineStr">
        <is>
          <t>---</t>
        </is>
      </c>
      <c r="AW523" t="inlineStr">
        <is>
          <t>---</t>
        </is>
      </c>
      <c r="AX523" t="inlineStr">
        <is>
          <t>---</t>
        </is>
      </c>
      <c r="AY523" t="inlineStr">
        <is>
          <t>---</t>
        </is>
      </c>
      <c r="AZ523" t="inlineStr">
        <is>
          <t>---</t>
        </is>
      </c>
      <c r="BA523" t="inlineStr">
        <is>
          <t>1b52563f66be7b3d0843fa02f8f5a965</t>
        </is>
      </c>
      <c r="BB523" t="inlineStr">
        <is>
          <t>http://openrosa.org/formdesigner/0B48E039-1E80-49A7-AC24-732B6E788E39</t>
        </is>
      </c>
      <c r="BC523" t="inlineStr">
        <is>
          <t>Ration et autres visites</t>
        </is>
      </c>
      <c r="BD523" t="inlineStr">
        <is>
          <t>CommCare Android, version "2.56"(468027). App v15929. CommCare Version 2.56.0. Build 468027, built on: 2025-01-18</t>
        </is>
      </c>
      <c r="BE523" t="inlineStr">
        <is>
          <t>commcare_8cc0a821-6123-47ba-bfc9-44547f89f64e</t>
        </is>
      </c>
      <c r="BF523" t="inlineStr">
        <is>
          <t>19.9482332 -72.8196205 0.0 1600.0</t>
        </is>
      </c>
      <c r="BG523" t="inlineStr">
        <is>
          <t>f13d8149fc6d39ebe86af18272310ff9</t>
        </is>
      </c>
      <c r="BH523" t="inlineStr">
        <is>
          <t>30258f4a77704b55a9a2714350441cbb</t>
        </is>
      </c>
      <c r="BI523" t="inlineStr">
        <is>
          <t>15246</t>
        </is>
      </c>
      <c r="BJ523" t="inlineStr">
        <is>
          <t>XFormInstance</t>
        </is>
      </c>
      <c r="BK523" t="inlineStr">
        <is>
          <t>4c2e1bc2e5b711efbe5585606e6ffa00</t>
        </is>
      </c>
      <c r="BL523" t="b">
        <v>0</v>
      </c>
      <c r="BM523" t="inlineStr">
        <is>
          <t>---</t>
        </is>
      </c>
      <c r="BN523" t="inlineStr">
        <is>
          <t>200.113.253.215</t>
        </is>
      </c>
      <c r="BO523" t="inlineStr">
        <is>
          <t xml:space="preserve">Janae Amélia Édouard </t>
        </is>
      </c>
    </row>
    <row r="524">
      <c r="A524" t="inlineStr">
        <is>
          <t>522</t>
        </is>
      </c>
      <c r="B524" t="inlineStr">
        <is>
          <t>5d80f1cb-7583-423c-846c-64a7469c42a3</t>
        </is>
      </c>
      <c r="C524" t="inlineStr">
        <is>
          <t>2025-02-06</t>
        </is>
      </c>
      <c r="D524" t="inlineStr">
        <is>
          <t>4</t>
        </is>
      </c>
      <c r="E524" t="inlineStr">
        <is>
          <t>Suivi d adherence
Il n etait pas present</t>
        </is>
      </c>
      <c r="F524" t="inlineStr">
        <is>
          <t>1</t>
        </is>
      </c>
      <c r="G524" t="inlineStr">
        <is>
          <t>non trouve</t>
        </is>
      </c>
      <c r="H524" t="inlineStr">
        <is>
          <t>1</t>
        </is>
      </c>
      <c r="I524" t="inlineStr">
        <is>
          <t>0</t>
        </is>
      </c>
      <c r="J524" t="inlineStr">
        <is>
          <t>---</t>
        </is>
      </c>
      <c r="K524" t="inlineStr">
        <is>
          <t>---</t>
        </is>
      </c>
      <c r="L524" t="inlineStr">
        <is>
          <t>---</t>
        </is>
      </c>
      <c r="M524" t="inlineStr">
        <is>
          <t>---</t>
        </is>
      </c>
      <c r="N524" t="inlineStr">
        <is>
          <t>---</t>
        </is>
      </c>
      <c r="O524" t="inlineStr">
        <is>
          <t>---</t>
        </is>
      </c>
      <c r="P524" t="inlineStr">
        <is>
          <t>---</t>
        </is>
      </c>
      <c r="Q524" t="inlineStr">
        <is>
          <t>---</t>
        </is>
      </c>
      <c r="R524" t="inlineStr">
        <is>
          <t>---</t>
        </is>
      </c>
      <c r="S524" t="inlineStr">
        <is>
          <t>---</t>
        </is>
      </c>
      <c r="T524" t="inlineStr">
        <is>
          <t>---</t>
        </is>
      </c>
      <c r="U524" t="inlineStr">
        <is>
          <t>---</t>
        </is>
      </c>
      <c r="V524" t="inlineStr">
        <is>
          <t>---</t>
        </is>
      </c>
      <c r="W524" t="inlineStr"/>
      <c r="X524" t="inlineStr">
        <is>
          <t>CAP/CMBV/ST03480</t>
        </is>
      </c>
      <c r="Y524" t="inlineStr">
        <is>
          <t>CAP/CMBV/ST03480</t>
        </is>
      </c>
      <c r="Z524" t="inlineStr">
        <is>
          <t>2025-02-07 02:27:33</t>
        </is>
      </c>
      <c r="AA524" t="inlineStr">
        <is>
          <t>2025-02-07 02:25:22</t>
        </is>
      </c>
      <c r="AB524" t="inlineStr">
        <is>
          <t>1plyviose</t>
        </is>
      </c>
      <c r="AC524" t="inlineStr">
        <is>
          <t>2025-02-09 02:27:54</t>
        </is>
      </c>
      <c r="AD524" s="1" t="inlineStr">
        <is>
          <t>https://www.commcarehq.org/a/caris-test/reports/form_data/5d80f1cb-7583-423c-846c-64a7469c42a3/</t>
        </is>
      </c>
      <c r="AE524" t="inlineStr">
        <is>
          <t>---</t>
        </is>
      </c>
      <c r="AF524" t="inlineStr">
        <is>
          <t>3c5a623af057e23a32ae4000_175862</t>
        </is>
      </c>
      <c r="AG524" t="inlineStr">
        <is>
          <t>---</t>
        </is>
      </c>
      <c r="AH524" t="inlineStr">
        <is>
          <t>2025-02-07 02:27:33</t>
        </is>
      </c>
      <c r="AI524" t="inlineStr">
        <is>
          <t>aab7a2415e99453fbcb8ebd109e92b4f</t>
        </is>
      </c>
      <c r="AJ524" t="inlineStr">
        <is>
          <t>2025-02-06</t>
        </is>
      </c>
      <c r="AK524" t="inlineStr">
        <is>
          <t>4</t>
        </is>
      </c>
      <c r="AL524" t="inlineStr">
        <is>
          <t>Suivi d adherence
Il n etait pas present</t>
        </is>
      </c>
      <c r="AM524" t="inlineStr">
        <is>
          <t>1</t>
        </is>
      </c>
      <c r="AN524" t="inlineStr">
        <is>
          <t>non trouve</t>
        </is>
      </c>
      <c r="AO524" t="inlineStr">
        <is>
          <t>1</t>
        </is>
      </c>
      <c r="AP524" t="inlineStr">
        <is>
          <t>0</t>
        </is>
      </c>
      <c r="AQ524" t="inlineStr">
        <is>
          <t>---</t>
        </is>
      </c>
      <c r="AR524" t="inlineStr">
        <is>
          <t>---</t>
        </is>
      </c>
      <c r="AS524" t="inlineStr">
        <is>
          <t>---</t>
        </is>
      </c>
      <c r="AT524" t="inlineStr"/>
      <c r="AU524" t="inlineStr">
        <is>
          <t>---</t>
        </is>
      </c>
      <c r="AV524" t="inlineStr">
        <is>
          <t>---</t>
        </is>
      </c>
      <c r="AW524" t="inlineStr">
        <is>
          <t>---</t>
        </is>
      </c>
      <c r="AX524" t="inlineStr">
        <is>
          <t>---</t>
        </is>
      </c>
      <c r="AY524" t="inlineStr">
        <is>
          <t>---</t>
        </is>
      </c>
      <c r="AZ524" t="inlineStr">
        <is>
          <t>---</t>
        </is>
      </c>
      <c r="BA524" t="inlineStr">
        <is>
          <t>aab7a2415e99453fbcb8ebd109e92b4f</t>
        </is>
      </c>
      <c r="BB524" t="inlineStr">
        <is>
          <t>http://openrosa.org/formdesigner/0B48E039-1E80-49A7-AC24-732B6E788E39</t>
        </is>
      </c>
      <c r="BC524" t="inlineStr">
        <is>
          <t>Ration et autres visites</t>
        </is>
      </c>
      <c r="BD524" t="inlineStr">
        <is>
          <t>CommCare Android, version "2.54.1"(467561). App v15929. CommCare Version 2.54.1. Build 467561, built on: 2024-10-25</t>
        </is>
      </c>
      <c r="BE524" t="inlineStr">
        <is>
          <t>commcare_d17d77c2-a7e5-4f4b-9b21-6b80894e9762</t>
        </is>
      </c>
      <c r="BF524" t="inlineStr">
        <is>
          <t>19.7281511 -72.2464429 41.0 7.5</t>
        </is>
      </c>
      <c r="BG524" t="inlineStr">
        <is>
          <t>f13d8149fc6d39ebe86af18272310ff9</t>
        </is>
      </c>
      <c r="BH524" t="inlineStr">
        <is>
          <t>30258f4a77704b55a9a2714350441cbb</t>
        </is>
      </c>
      <c r="BI524" t="inlineStr">
        <is>
          <t>15246</t>
        </is>
      </c>
      <c r="BJ524" t="inlineStr">
        <is>
          <t>XFormInstance</t>
        </is>
      </c>
      <c r="BK524" t="inlineStr">
        <is>
          <t>f6dc627ee68c11efb953f7a39a18eb0c</t>
        </is>
      </c>
      <c r="BL524" t="b">
        <v>0</v>
      </c>
      <c r="BM524" t="inlineStr">
        <is>
          <t>---</t>
        </is>
      </c>
      <c r="BN524" t="inlineStr">
        <is>
          <t>200.113.248.30</t>
        </is>
      </c>
      <c r="BO524" t="inlineStr">
        <is>
          <t>Wisley Almonor</t>
        </is>
      </c>
    </row>
    <row r="525">
      <c r="A525" t="inlineStr">
        <is>
          <t>523</t>
        </is>
      </c>
      <c r="B525" t="inlineStr">
        <is>
          <t>6eb4c8ca-e187-4343-82f2-265a0bb2ade2</t>
        </is>
      </c>
      <c r="C525" t="inlineStr">
        <is>
          <t>2025-02-06</t>
        </is>
      </c>
      <c r="D525" t="inlineStr">
        <is>
          <t>4</t>
        </is>
      </c>
      <c r="E525" t="inlineStr">
        <is>
          <t>Suivi d adherence</t>
        </is>
      </c>
      <c r="F525" t="inlineStr">
        <is>
          <t>1</t>
        </is>
      </c>
      <c r="G525" t="inlineStr">
        <is>
          <t>Non trouvée</t>
        </is>
      </c>
      <c r="H525" t="inlineStr">
        <is>
          <t>1</t>
        </is>
      </c>
      <c r="I525" t="inlineStr">
        <is>
          <t>0</t>
        </is>
      </c>
      <c r="J525" t="inlineStr">
        <is>
          <t>---</t>
        </is>
      </c>
      <c r="K525" t="inlineStr">
        <is>
          <t>---</t>
        </is>
      </c>
      <c r="L525" t="inlineStr">
        <is>
          <t>---</t>
        </is>
      </c>
      <c r="M525" t="inlineStr">
        <is>
          <t>---</t>
        </is>
      </c>
      <c r="N525" t="inlineStr">
        <is>
          <t>---</t>
        </is>
      </c>
      <c r="O525" t="inlineStr">
        <is>
          <t>---</t>
        </is>
      </c>
      <c r="P525" t="inlineStr">
        <is>
          <t>---</t>
        </is>
      </c>
      <c r="Q525" t="inlineStr">
        <is>
          <t>---</t>
        </is>
      </c>
      <c r="R525" t="inlineStr">
        <is>
          <t>---</t>
        </is>
      </c>
      <c r="S525" t="inlineStr">
        <is>
          <t>---</t>
        </is>
      </c>
      <c r="T525" t="inlineStr">
        <is>
          <t>---</t>
        </is>
      </c>
      <c r="U525" t="inlineStr">
        <is>
          <t>---</t>
        </is>
      </c>
      <c r="V525" t="inlineStr">
        <is>
          <t>---</t>
        </is>
      </c>
      <c r="W525" t="inlineStr"/>
      <c r="X525" t="inlineStr">
        <is>
          <t>CAP/CMBV/ST03444</t>
        </is>
      </c>
      <c r="Y525" t="inlineStr">
        <is>
          <t>CAP/CMBV/ST03444</t>
        </is>
      </c>
      <c r="Z525" t="inlineStr">
        <is>
          <t>2025-02-07 02:38:44</t>
        </is>
      </c>
      <c r="AA525" t="inlineStr">
        <is>
          <t>2025-02-07 02:34:59</t>
        </is>
      </c>
      <c r="AB525" t="inlineStr">
        <is>
          <t>1plyviose</t>
        </is>
      </c>
      <c r="AC525" t="inlineStr">
        <is>
          <t>2025-02-09 02:38:56</t>
        </is>
      </c>
      <c r="AD525" s="1" t="inlineStr">
        <is>
          <t>https://www.commcarehq.org/a/caris-test/reports/form_data/6eb4c8ca-e187-4343-82f2-265a0bb2ade2/</t>
        </is>
      </c>
      <c r="AE525" t="inlineStr">
        <is>
          <t>---</t>
        </is>
      </c>
      <c r="AF525" t="inlineStr">
        <is>
          <t>3c5a623af057e23a32ae4000_187730</t>
        </is>
      </c>
      <c r="AG525" t="inlineStr">
        <is>
          <t>---</t>
        </is>
      </c>
      <c r="AH525" t="inlineStr">
        <is>
          <t>2025-02-07 02:38:44</t>
        </is>
      </c>
      <c r="AI525" t="inlineStr">
        <is>
          <t>aab7a2415e99453fbcb8ebd109e92b4f</t>
        </is>
      </c>
      <c r="AJ525" t="inlineStr">
        <is>
          <t>2025-02-06</t>
        </is>
      </c>
      <c r="AK525" t="inlineStr">
        <is>
          <t>4</t>
        </is>
      </c>
      <c r="AL525" t="inlineStr">
        <is>
          <t>Suivi d adherence</t>
        </is>
      </c>
      <c r="AM525" t="inlineStr">
        <is>
          <t>1</t>
        </is>
      </c>
      <c r="AN525" t="inlineStr">
        <is>
          <t>Non trouvée</t>
        </is>
      </c>
      <c r="AO525" t="inlineStr">
        <is>
          <t>1</t>
        </is>
      </c>
      <c r="AP525" t="inlineStr">
        <is>
          <t>0</t>
        </is>
      </c>
      <c r="AQ525" t="inlineStr">
        <is>
          <t>---</t>
        </is>
      </c>
      <c r="AR525" t="inlineStr">
        <is>
          <t>---</t>
        </is>
      </c>
      <c r="AS525" t="inlineStr">
        <is>
          <t>---</t>
        </is>
      </c>
      <c r="AT525" t="inlineStr"/>
      <c r="AU525" t="inlineStr">
        <is>
          <t>---</t>
        </is>
      </c>
      <c r="AV525" t="inlineStr">
        <is>
          <t>---</t>
        </is>
      </c>
      <c r="AW525" t="inlineStr">
        <is>
          <t>---</t>
        </is>
      </c>
      <c r="AX525" t="inlineStr">
        <is>
          <t>---</t>
        </is>
      </c>
      <c r="AY525" t="inlineStr">
        <is>
          <t>---</t>
        </is>
      </c>
      <c r="AZ525" t="inlineStr">
        <is>
          <t>---</t>
        </is>
      </c>
      <c r="BA525" t="inlineStr">
        <is>
          <t>aab7a2415e99453fbcb8ebd109e92b4f</t>
        </is>
      </c>
      <c r="BB525" t="inlineStr">
        <is>
          <t>http://openrosa.org/formdesigner/0B48E039-1E80-49A7-AC24-732B6E788E39</t>
        </is>
      </c>
      <c r="BC525" t="inlineStr">
        <is>
          <t>Ration et autres visites</t>
        </is>
      </c>
      <c r="BD525" t="inlineStr">
        <is>
          <t>CommCare Android, version "2.54.1"(467561). App v15929. CommCare Version 2.54.1. Build 467561, built on: 2024-10-25</t>
        </is>
      </c>
      <c r="BE525" t="inlineStr">
        <is>
          <t>commcare_d17d77c2-a7e5-4f4b-9b21-6b80894e9762</t>
        </is>
      </c>
      <c r="BF525" t="inlineStr">
        <is>
          <t>19.7281608 -72.2464553 84.0 9.0</t>
        </is>
      </c>
      <c r="BG525" t="inlineStr">
        <is>
          <t>f13d8149fc6d39ebe86af18272310ff9</t>
        </is>
      </c>
      <c r="BH525" t="inlineStr">
        <is>
          <t>30258f4a77704b55a9a2714350441cbb</t>
        </is>
      </c>
      <c r="BI525" t="inlineStr">
        <is>
          <t>15246</t>
        </is>
      </c>
      <c r="BJ525" t="inlineStr">
        <is>
          <t>XFormInstance</t>
        </is>
      </c>
      <c r="BK525" t="inlineStr">
        <is>
          <t>f6dc627ee68c11efb953f7a39a18eb0c</t>
        </is>
      </c>
      <c r="BL525" t="b">
        <v>0</v>
      </c>
      <c r="BM525" t="inlineStr">
        <is>
          <t>---</t>
        </is>
      </c>
      <c r="BN525" t="inlineStr">
        <is>
          <t>200.113.248.30</t>
        </is>
      </c>
      <c r="BO525" t="inlineStr">
        <is>
          <t>Ange Darlie Saintil</t>
        </is>
      </c>
    </row>
    <row r="526">
      <c r="A526" t="inlineStr">
        <is>
          <t>524</t>
        </is>
      </c>
      <c r="B526" t="inlineStr">
        <is>
          <t>5344a02c-b8be-4f6d-a90a-7750a2501c87</t>
        </is>
      </c>
      <c r="C526" t="inlineStr">
        <is>
          <t>2025-02-05</t>
        </is>
      </c>
      <c r="D526" t="inlineStr">
        <is>
          <t>4</t>
        </is>
      </c>
      <c r="E526" t="inlineStr">
        <is>
          <t>visite domiciliaire pour savoir s'il à des médicaments</t>
        </is>
      </c>
      <c r="F526" t="inlineStr">
        <is>
          <t>1</t>
        </is>
      </c>
      <c r="G526" t="inlineStr">
        <is>
          <t>pour savoir si tout allait mieux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---</t>
        </is>
      </c>
      <c r="L526" t="inlineStr">
        <is>
          <t>---</t>
        </is>
      </c>
      <c r="M526" t="inlineStr">
        <is>
          <t>---</t>
        </is>
      </c>
      <c r="N526" t="inlineStr">
        <is>
          <t>---</t>
        </is>
      </c>
      <c r="O526" t="inlineStr">
        <is>
          <t>---</t>
        </is>
      </c>
      <c r="P526" t="inlineStr">
        <is>
          <t>---</t>
        </is>
      </c>
      <c r="Q526" t="inlineStr">
        <is>
          <t>---</t>
        </is>
      </c>
      <c r="R526" t="inlineStr"/>
      <c r="S526" t="inlineStr"/>
      <c r="T526" t="inlineStr"/>
      <c r="U526" t="inlineStr"/>
      <c r="V526" t="inlineStr"/>
      <c r="W526" t="inlineStr">
        <is>
          <t>18.5140938 -72.6372839 -20.6 7.47</t>
        </is>
      </c>
      <c r="X526" t="inlineStr">
        <is>
          <t>LEG/HSCL/ST01343</t>
        </is>
      </c>
      <c r="Y526" t="inlineStr">
        <is>
          <t>LEG/HSCL/ST01343</t>
        </is>
      </c>
      <c r="Z526" t="inlineStr">
        <is>
          <t>2025-02-05 19:48:12</t>
        </is>
      </c>
      <c r="AA526" t="inlineStr">
        <is>
          <t>2025-02-07 16:44:56</t>
        </is>
      </c>
      <c r="AB526" t="inlineStr">
        <is>
          <t>2toussaint</t>
        </is>
      </c>
      <c r="AC526" t="inlineStr">
        <is>
          <t>2025-02-09 16:41:11</t>
        </is>
      </c>
      <c r="AD526" s="1" t="inlineStr">
        <is>
          <t>https://www.commcarehq.org/a/caris-test/reports/form_data/5344a02c-b8be-4f6d-a90a-7750a2501c87/</t>
        </is>
      </c>
      <c r="AE526" t="inlineStr">
        <is>
          <t>---</t>
        </is>
      </c>
      <c r="AF526" t="inlineStr">
        <is>
          <t>3c5a623af057e23a32ae4000_197087</t>
        </is>
      </c>
      <c r="AG526" t="inlineStr">
        <is>
          <t>---</t>
        </is>
      </c>
      <c r="AH526" t="inlineStr">
        <is>
          <t>2025-02-05 19:48:12</t>
        </is>
      </c>
      <c r="AI526" t="inlineStr">
        <is>
          <t>bf15ded1c441caeee7b3790beacaa107</t>
        </is>
      </c>
      <c r="AJ526" t="inlineStr">
        <is>
          <t>2025-02-05</t>
        </is>
      </c>
      <c r="AK526" t="inlineStr">
        <is>
          <t>4</t>
        </is>
      </c>
      <c r="AL526" t="inlineStr">
        <is>
          <t>visite domiciliaire pour savoir s'il à des médicaments</t>
        </is>
      </c>
      <c r="AM526" t="inlineStr">
        <is>
          <t>1</t>
        </is>
      </c>
      <c r="AN526" t="inlineStr">
        <is>
          <t>pour savoir si tout allait mieux</t>
        </is>
      </c>
      <c r="AO526" t="inlineStr">
        <is>
          <t>1</t>
        </is>
      </c>
      <c r="AP526" t="inlineStr">
        <is>
          <t>1</t>
        </is>
      </c>
      <c r="AQ526" t="inlineStr"/>
      <c r="AR526" t="inlineStr"/>
      <c r="AS526" t="inlineStr"/>
      <c r="AT526" t="inlineStr">
        <is>
          <t>18.5140938 -72.6372839 -20.6 7.47</t>
        </is>
      </c>
      <c r="AU526" t="inlineStr">
        <is>
          <t>---</t>
        </is>
      </c>
      <c r="AV526" t="inlineStr">
        <is>
          <t>---</t>
        </is>
      </c>
      <c r="AW526" t="inlineStr">
        <is>
          <t>---</t>
        </is>
      </c>
      <c r="AX526" t="inlineStr">
        <is>
          <t>---</t>
        </is>
      </c>
      <c r="AY526" t="inlineStr">
        <is>
          <t>---</t>
        </is>
      </c>
      <c r="AZ526" t="inlineStr">
        <is>
          <t>---</t>
        </is>
      </c>
      <c r="BA526" t="inlineStr">
        <is>
          <t>bf15ded1c441caeee7b3790beacaa107</t>
        </is>
      </c>
      <c r="BB526" t="inlineStr">
        <is>
          <t>http://openrosa.org/formdesigner/0B48E039-1E80-49A7-AC24-732B6E788E39</t>
        </is>
      </c>
      <c r="BC526" t="inlineStr">
        <is>
          <t>Ration et autres visites</t>
        </is>
      </c>
      <c r="BD526" t="inlineStr">
        <is>
          <t>CommCare Android, version "2.54.1"(467561). App v15929. CommCare Version 2.54.1. Build 467561, built on: 2024-10-25</t>
        </is>
      </c>
      <c r="BE526" t="inlineStr">
        <is>
          <t>commcare_6ba4fa04-2ee5-4472-8c22-35182b767bd8</t>
        </is>
      </c>
      <c r="BF526" t="inlineStr">
        <is>
          <t>18.5139345 -72.6373601 -24.85 7.28</t>
        </is>
      </c>
      <c r="BG526" t="inlineStr">
        <is>
          <t>f13d8149fc6d39ebe86af18272310ff9</t>
        </is>
      </c>
      <c r="BH526" t="inlineStr">
        <is>
          <t>30258f4a77704b55a9a2714350441cbb</t>
        </is>
      </c>
      <c r="BI526" t="inlineStr">
        <is>
          <t>15246</t>
        </is>
      </c>
      <c r="BJ526" t="inlineStr">
        <is>
          <t>XFormInstance</t>
        </is>
      </c>
      <c r="BK526" t="inlineStr">
        <is>
          <t>08cda3c4df7811ef88f7f9cccb2417e2</t>
        </is>
      </c>
      <c r="BL526" t="b">
        <v>0</v>
      </c>
      <c r="BM526" t="inlineStr">
        <is>
          <t>---</t>
        </is>
      </c>
      <c r="BN526" t="inlineStr">
        <is>
          <t>200.113.230.148</t>
        </is>
      </c>
      <c r="BO526" t="inlineStr">
        <is>
          <t>---</t>
        </is>
      </c>
    </row>
    <row r="527">
      <c r="A527" t="inlineStr">
        <is>
          <t>525</t>
        </is>
      </c>
      <c r="B527" t="inlineStr">
        <is>
          <t>f42b53ff-3452-4596-8bbf-c3211a05ccc5</t>
        </is>
      </c>
      <c r="C527" t="inlineStr">
        <is>
          <t>2025-02-07</t>
        </is>
      </c>
      <c r="D527" t="inlineStr">
        <is>
          <t>3</t>
        </is>
      </c>
      <c r="E527" t="inlineStr">
        <is>
          <t>---</t>
        </is>
      </c>
      <c r="F527" t="inlineStr">
        <is>
          <t>1</t>
        </is>
      </c>
      <c r="G527" t="inlineStr">
        <is>
          <t>---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---</t>
        </is>
      </c>
      <c r="L527" t="inlineStr">
        <is>
          <t>---</t>
        </is>
      </c>
      <c r="M527" t="inlineStr">
        <is>
          <t>---</t>
        </is>
      </c>
      <c r="N527" t="inlineStr">
        <is>
          <t>---</t>
        </is>
      </c>
      <c r="O527" t="inlineStr">
        <is>
          <t>---</t>
        </is>
      </c>
      <c r="P527" t="inlineStr">
        <is>
          <t>---</t>
        </is>
      </c>
      <c r="Q527" t="inlineStr">
        <is>
          <t>---</t>
        </is>
      </c>
      <c r="R527" t="inlineStr">
        <is>
          <t>15.0</t>
        </is>
      </c>
      <c r="S527" t="inlineStr">
        <is>
          <t>12.0</t>
        </is>
      </c>
      <c r="T527" t="inlineStr"/>
      <c r="U527" t="inlineStr"/>
      <c r="V527" t="inlineStr"/>
      <c r="W527" t="inlineStr"/>
      <c r="X527" t="inlineStr">
        <is>
          <t>PDP/CMEB/ST05658</t>
        </is>
      </c>
      <c r="Y527" t="inlineStr">
        <is>
          <t>PDP/CMEB/ST05658</t>
        </is>
      </c>
      <c r="Z527" t="inlineStr">
        <is>
          <t>2025-02-07 20:20:20</t>
        </is>
      </c>
      <c r="AA527" t="inlineStr">
        <is>
          <t>2025-02-07 20:20:00</t>
        </is>
      </c>
      <c r="AB527" t="inlineStr">
        <is>
          <t>5guerlande</t>
        </is>
      </c>
      <c r="AC527" t="inlineStr">
        <is>
          <t>2025-02-09 20:20:20</t>
        </is>
      </c>
      <c r="AD527" s="1" t="inlineStr">
        <is>
          <t>https://www.commcarehq.org/a/caris-test/reports/form_data/f42b53ff-3452-4596-8bbf-c3211a05ccc5/</t>
        </is>
      </c>
      <c r="AE527" t="inlineStr">
        <is>
          <t>---</t>
        </is>
      </c>
      <c r="AF527" t="inlineStr">
        <is>
          <t>3c5a623af057e23a32ae4000_188280</t>
        </is>
      </c>
      <c r="AG527" t="inlineStr">
        <is>
          <t>OK</t>
        </is>
      </c>
      <c r="AH527" t="inlineStr">
        <is>
          <t>2025-02-07 20:20:20</t>
        </is>
      </c>
      <c r="AI527" t="inlineStr">
        <is>
          <t>1b52563f66be7b3d0843fa02f8f5a965</t>
        </is>
      </c>
      <c r="AJ527" t="inlineStr">
        <is>
          <t>2025-02-07</t>
        </is>
      </c>
      <c r="AK527" t="inlineStr">
        <is>
          <t>3</t>
        </is>
      </c>
      <c r="AL527" t="inlineStr">
        <is>
          <t>---</t>
        </is>
      </c>
      <c r="AM527" t="inlineStr">
        <is>
          <t>1</t>
        </is>
      </c>
      <c r="AN527" t="inlineStr">
        <is>
          <t>---</t>
        </is>
      </c>
      <c r="AO527" t="inlineStr">
        <is>
          <t>1</t>
        </is>
      </c>
      <c r="AP527" t="inlineStr">
        <is>
          <t>1</t>
        </is>
      </c>
      <c r="AQ527" t="inlineStr">
        <is>
          <t>15</t>
        </is>
      </c>
      <c r="AR527" t="inlineStr">
        <is>
          <t>12</t>
        </is>
      </c>
      <c r="AS527" t="inlineStr"/>
      <c r="AT527" t="inlineStr"/>
      <c r="AU527" t="inlineStr">
        <is>
          <t>---</t>
        </is>
      </c>
      <c r="AV527" t="inlineStr">
        <is>
          <t>---</t>
        </is>
      </c>
      <c r="AW527" t="inlineStr">
        <is>
          <t>---</t>
        </is>
      </c>
      <c r="AX527" t="inlineStr">
        <is>
          <t>---</t>
        </is>
      </c>
      <c r="AY527" t="inlineStr">
        <is>
          <t>---</t>
        </is>
      </c>
      <c r="AZ527" t="inlineStr">
        <is>
          <t>---</t>
        </is>
      </c>
      <c r="BA527" t="inlineStr">
        <is>
          <t>1b52563f66be7b3d0843fa02f8f5a965</t>
        </is>
      </c>
      <c r="BB527" t="inlineStr">
        <is>
          <t>http://openrosa.org/formdesigner/0B48E039-1E80-49A7-AC24-732B6E788E39</t>
        </is>
      </c>
      <c r="BC527" t="inlineStr">
        <is>
          <t>Ration et autres visites</t>
        </is>
      </c>
      <c r="BD527" t="inlineStr">
        <is>
          <t>CommCare Android, version "2.56"(468027). App v15929. CommCare Version 2.56.0. Build 468027, built on: 2025-01-18</t>
        </is>
      </c>
      <c r="BE527" t="inlineStr">
        <is>
          <t>commcare_8cc0a821-6123-47ba-bfc9-44547f89f64e</t>
        </is>
      </c>
      <c r="BF527" t="inlineStr"/>
      <c r="BG527" t="inlineStr">
        <is>
          <t>f13d8149fc6d39ebe86af18272310ff9</t>
        </is>
      </c>
      <c r="BH527" t="inlineStr">
        <is>
          <t>30258f4a77704b55a9a2714350441cbb</t>
        </is>
      </c>
      <c r="BI527" t="inlineStr">
        <is>
          <t>15246</t>
        </is>
      </c>
      <c r="BJ527" t="inlineStr">
        <is>
          <t>XFormInstance</t>
        </is>
      </c>
      <c r="BK527" t="inlineStr">
        <is>
          <t>6855b484e5be11efbe5585606e6ffa00</t>
        </is>
      </c>
      <c r="BL527" t="b">
        <v>0</v>
      </c>
      <c r="BM527" t="inlineStr">
        <is>
          <t>---</t>
        </is>
      </c>
      <c r="BN527" t="inlineStr">
        <is>
          <t>200.113.214.26</t>
        </is>
      </c>
      <c r="BO527" t="inlineStr">
        <is>
          <t>Suze Maëlle Reneilla Pierre</t>
        </is>
      </c>
    </row>
    <row r="528">
      <c r="A528" t="inlineStr">
        <is>
          <t>526</t>
        </is>
      </c>
      <c r="B528" t="inlineStr">
        <is>
          <t>92a925f4-58dd-4046-aa66-26f6231cd138</t>
        </is>
      </c>
      <c r="C528" t="inlineStr">
        <is>
          <t>2025-02-07</t>
        </is>
      </c>
      <c r="D528" t="inlineStr">
        <is>
          <t>3</t>
        </is>
      </c>
      <c r="E528" t="inlineStr">
        <is>
          <t>---</t>
        </is>
      </c>
      <c r="F528" t="inlineStr">
        <is>
          <t>0</t>
        </is>
      </c>
      <c r="G528" t="inlineStr">
        <is>
          <t>---</t>
        </is>
      </c>
      <c r="H528" t="inlineStr">
        <is>
          <t>1</t>
        </is>
      </c>
      <c r="I528" t="inlineStr">
        <is>
          <t>1</t>
        </is>
      </c>
      <c r="J528" t="inlineStr">
        <is>
          <t>3</t>
        </is>
      </c>
      <c r="K528" t="inlineStr">
        <is>
          <t>---</t>
        </is>
      </c>
      <c r="L528" t="inlineStr">
        <is>
          <t>---</t>
        </is>
      </c>
      <c r="M528" t="inlineStr">
        <is>
          <t>---</t>
        </is>
      </c>
      <c r="N528" t="inlineStr">
        <is>
          <t>---</t>
        </is>
      </c>
      <c r="O528" t="inlineStr">
        <is>
          <t>---</t>
        </is>
      </c>
      <c r="P528" t="inlineStr">
        <is>
          <t>---</t>
        </is>
      </c>
      <c r="Q528" t="inlineStr">
        <is>
          <t>---</t>
        </is>
      </c>
      <c r="R528" t="inlineStr"/>
      <c r="S528" t="inlineStr">
        <is>
          <t>46.0</t>
        </is>
      </c>
      <c r="T528" t="inlineStr"/>
      <c r="U528" t="inlineStr"/>
      <c r="V528" t="inlineStr"/>
      <c r="W528" t="inlineStr"/>
      <c r="X528" t="inlineStr">
        <is>
          <t>PDP/CMEB/ST04467</t>
        </is>
      </c>
      <c r="Y528" t="inlineStr">
        <is>
          <t>PDP/CMEB/ST04467</t>
        </is>
      </c>
      <c r="Z528" t="inlineStr">
        <is>
          <t>2025-02-07 20:21:04</t>
        </is>
      </c>
      <c r="AA528" t="inlineStr">
        <is>
          <t>2025-02-07 20:20:49</t>
        </is>
      </c>
      <c r="AB528" t="inlineStr">
        <is>
          <t>5guerlande</t>
        </is>
      </c>
      <c r="AC528" t="inlineStr">
        <is>
          <t>2025-02-09 20:21:05</t>
        </is>
      </c>
      <c r="AD528" s="1" t="inlineStr">
        <is>
          <t>https://www.commcarehq.org/a/caris-test/reports/form_data/92a925f4-58dd-4046-aa66-26f6231cd138/</t>
        </is>
      </c>
      <c r="AE528" t="inlineStr">
        <is>
          <t>---</t>
        </is>
      </c>
      <c r="AF528" t="inlineStr">
        <is>
          <t>3c5a623af057e23a32ae4000_41504</t>
        </is>
      </c>
      <c r="AG528" t="inlineStr">
        <is>
          <t>OK</t>
        </is>
      </c>
      <c r="AH528" t="inlineStr">
        <is>
          <t>2025-02-07 20:21:04</t>
        </is>
      </c>
      <c r="AI528" t="inlineStr">
        <is>
          <t>1b52563f66be7b3d0843fa02f8f5a965</t>
        </is>
      </c>
      <c r="AJ528" t="inlineStr">
        <is>
          <t>2025-02-07</t>
        </is>
      </c>
      <c r="AK528" t="inlineStr">
        <is>
          <t>3</t>
        </is>
      </c>
      <c r="AL528" t="inlineStr">
        <is>
          <t>---</t>
        </is>
      </c>
      <c r="AM528" t="inlineStr">
        <is>
          <t>0</t>
        </is>
      </c>
      <c r="AN528" t="inlineStr">
        <is>
          <t>---</t>
        </is>
      </c>
      <c r="AO528" t="inlineStr">
        <is>
          <t>1</t>
        </is>
      </c>
      <c r="AP528" t="inlineStr">
        <is>
          <t>1</t>
        </is>
      </c>
      <c r="AQ528" t="inlineStr"/>
      <c r="AR528" t="inlineStr">
        <is>
          <t>46</t>
        </is>
      </c>
      <c r="AS528" t="inlineStr"/>
      <c r="AT528" t="inlineStr"/>
      <c r="AU528" t="inlineStr">
        <is>
          <t>---</t>
        </is>
      </c>
      <c r="AV528" t="inlineStr">
        <is>
          <t>---</t>
        </is>
      </c>
      <c r="AW528" t="inlineStr">
        <is>
          <t>---</t>
        </is>
      </c>
      <c r="AX528" t="inlineStr">
        <is>
          <t>---</t>
        </is>
      </c>
      <c r="AY528" t="inlineStr">
        <is>
          <t>---</t>
        </is>
      </c>
      <c r="AZ528" t="inlineStr">
        <is>
          <t>---</t>
        </is>
      </c>
      <c r="BA528" t="inlineStr">
        <is>
          <t>1b52563f66be7b3d0843fa02f8f5a965</t>
        </is>
      </c>
      <c r="BB528" t="inlineStr">
        <is>
          <t>http://openrosa.org/formdesigner/0B48E039-1E80-49A7-AC24-732B6E788E39</t>
        </is>
      </c>
      <c r="BC528" t="inlineStr">
        <is>
          <t>Ration et autres visites</t>
        </is>
      </c>
      <c r="BD528" t="inlineStr">
        <is>
          <t>CommCare Android, version "2.56"(468027). App v15929. CommCare Version 2.56.0. Build 468027, built on: 2025-01-18</t>
        </is>
      </c>
      <c r="BE528" t="inlineStr">
        <is>
          <t>commcare_8cc0a821-6123-47ba-bfc9-44547f89f64e</t>
        </is>
      </c>
      <c r="BF528" t="inlineStr">
        <is>
          <t>19.9487434 -72.8199752 0.0 100.0</t>
        </is>
      </c>
      <c r="BG528" t="inlineStr">
        <is>
          <t>f13d8149fc6d39ebe86af18272310ff9</t>
        </is>
      </c>
      <c r="BH528" t="inlineStr">
        <is>
          <t>30258f4a77704b55a9a2714350441cbb</t>
        </is>
      </c>
      <c r="BI528" t="inlineStr">
        <is>
          <t>15246</t>
        </is>
      </c>
      <c r="BJ528" t="inlineStr">
        <is>
          <t>XFormInstance</t>
        </is>
      </c>
      <c r="BK528" t="inlineStr">
        <is>
          <t>6855b484e5be11efbe5585606e6ffa00</t>
        </is>
      </c>
      <c r="BL528" t="b">
        <v>0</v>
      </c>
      <c r="BM528" t="inlineStr">
        <is>
          <t>---</t>
        </is>
      </c>
      <c r="BN528" t="inlineStr">
        <is>
          <t>200.113.214.26</t>
        </is>
      </c>
      <c r="BO528" t="inlineStr">
        <is>
          <t>Yoline Maxéus (Docius)</t>
        </is>
      </c>
    </row>
    <row r="529">
      <c r="A529" t="inlineStr">
        <is>
          <t>527</t>
        </is>
      </c>
      <c r="B529" t="inlineStr">
        <is>
          <t>4bb8049d-17f3-4526-93d1-dbd00c91f66d</t>
        </is>
      </c>
      <c r="C529" t="inlineStr">
        <is>
          <t>2025-02-07</t>
        </is>
      </c>
      <c r="D529" t="inlineStr">
        <is>
          <t>3</t>
        </is>
      </c>
      <c r="E529" t="inlineStr">
        <is>
          <t>---</t>
        </is>
      </c>
      <c r="F529" t="inlineStr">
        <is>
          <t>1</t>
        </is>
      </c>
      <c r="G529" t="inlineStr">
        <is>
          <t>---</t>
        </is>
      </c>
      <c r="H529" t="inlineStr">
        <is>
          <t>1</t>
        </is>
      </c>
      <c r="I529" t="inlineStr">
        <is>
          <t>1</t>
        </is>
      </c>
      <c r="J529" t="inlineStr">
        <is>
          <t>2</t>
        </is>
      </c>
      <c r="K529" t="inlineStr">
        <is>
          <t>---</t>
        </is>
      </c>
      <c r="L529" t="inlineStr">
        <is>
          <t>---</t>
        </is>
      </c>
      <c r="M529" t="inlineStr">
        <is>
          <t>---</t>
        </is>
      </c>
      <c r="N529" t="inlineStr">
        <is>
          <t>---</t>
        </is>
      </c>
      <c r="O529" t="inlineStr">
        <is>
          <t>---</t>
        </is>
      </c>
      <c r="P529" t="inlineStr">
        <is>
          <t>---</t>
        </is>
      </c>
      <c r="Q529" t="inlineStr">
        <is>
          <t>---</t>
        </is>
      </c>
      <c r="R529" t="inlineStr"/>
      <c r="S529" t="inlineStr">
        <is>
          <t>34.0</t>
        </is>
      </c>
      <c r="T529" t="inlineStr"/>
      <c r="U529" t="inlineStr"/>
      <c r="V529" t="inlineStr"/>
      <c r="W529" t="inlineStr"/>
      <c r="X529" t="inlineStr">
        <is>
          <t>PDP/CMEB/00321</t>
        </is>
      </c>
      <c r="Y529" t="inlineStr">
        <is>
          <t>PDP/CMEB/00321</t>
        </is>
      </c>
      <c r="Z529" t="inlineStr">
        <is>
          <t>2025-02-07 20:21:59</t>
        </is>
      </c>
      <c r="AA529" t="inlineStr">
        <is>
          <t>2025-02-07 20:21:47</t>
        </is>
      </c>
      <c r="AB529" t="inlineStr">
        <is>
          <t>5guerlande</t>
        </is>
      </c>
      <c r="AC529" t="inlineStr">
        <is>
          <t>2025-02-09 20:22:00</t>
        </is>
      </c>
      <c r="AD529" s="1" t="inlineStr">
        <is>
          <t>https://www.commcarehq.org/a/caris-test/reports/form_data/4bb8049d-17f3-4526-93d1-dbd00c91f66d/</t>
        </is>
      </c>
      <c r="AE529" t="inlineStr">
        <is>
          <t>---</t>
        </is>
      </c>
      <c r="AF529" t="inlineStr">
        <is>
          <t>3f9e4492022849aeabadb39f0ae80778</t>
        </is>
      </c>
      <c r="AG529" t="inlineStr">
        <is>
          <t>OK</t>
        </is>
      </c>
      <c r="AH529" t="inlineStr">
        <is>
          <t>2025-02-07 20:21:59</t>
        </is>
      </c>
      <c r="AI529" t="inlineStr">
        <is>
          <t>1b52563f66be7b3d0843fa02f8f5a965</t>
        </is>
      </c>
      <c r="AJ529" t="inlineStr">
        <is>
          <t>2025-02-07</t>
        </is>
      </c>
      <c r="AK529" t="inlineStr">
        <is>
          <t>3</t>
        </is>
      </c>
      <c r="AL529" t="inlineStr">
        <is>
          <t>---</t>
        </is>
      </c>
      <c r="AM529" t="inlineStr">
        <is>
          <t>1</t>
        </is>
      </c>
      <c r="AN529" t="inlineStr">
        <is>
          <t>---</t>
        </is>
      </c>
      <c r="AO529" t="inlineStr">
        <is>
          <t>1</t>
        </is>
      </c>
      <c r="AP529" t="inlineStr">
        <is>
          <t>1</t>
        </is>
      </c>
      <c r="AQ529" t="inlineStr"/>
      <c r="AR529" t="inlineStr">
        <is>
          <t>34</t>
        </is>
      </c>
      <c r="AS529" t="inlineStr"/>
      <c r="AT529" t="inlineStr"/>
      <c r="AU529" t="inlineStr">
        <is>
          <t>---</t>
        </is>
      </c>
      <c r="AV529" t="inlineStr">
        <is>
          <t>---</t>
        </is>
      </c>
      <c r="AW529" t="inlineStr">
        <is>
          <t>---</t>
        </is>
      </c>
      <c r="AX529" t="inlineStr">
        <is>
          <t>---</t>
        </is>
      </c>
      <c r="AY529" t="inlineStr">
        <is>
          <t>---</t>
        </is>
      </c>
      <c r="AZ529" t="inlineStr">
        <is>
          <t>---</t>
        </is>
      </c>
      <c r="BA529" t="inlineStr">
        <is>
          <t>1b52563f66be7b3d0843fa02f8f5a965</t>
        </is>
      </c>
      <c r="BB529" t="inlineStr">
        <is>
          <t>http://openrosa.org/formdesigner/0B48E039-1E80-49A7-AC24-732B6E788E39</t>
        </is>
      </c>
      <c r="BC529" t="inlineStr">
        <is>
          <t>Ration et autres visites</t>
        </is>
      </c>
      <c r="BD529" t="inlineStr">
        <is>
          <t>CommCare Android, version "2.56"(468027). App v15929. CommCare Version 2.56.0. Build 468027, built on: 2025-01-18</t>
        </is>
      </c>
      <c r="BE529" t="inlineStr">
        <is>
          <t>commcare_8cc0a821-6123-47ba-bfc9-44547f89f64e</t>
        </is>
      </c>
      <c r="BF529" t="inlineStr">
        <is>
          <t>19.9487434 -72.8199752 0.0 100.0</t>
        </is>
      </c>
      <c r="BG529" t="inlineStr">
        <is>
          <t>f13d8149fc6d39ebe86af18272310ff9</t>
        </is>
      </c>
      <c r="BH529" t="inlineStr">
        <is>
          <t>30258f4a77704b55a9a2714350441cbb</t>
        </is>
      </c>
      <c r="BI529" t="inlineStr">
        <is>
          <t>15246</t>
        </is>
      </c>
      <c r="BJ529" t="inlineStr">
        <is>
          <t>XFormInstance</t>
        </is>
      </c>
      <c r="BK529" t="inlineStr">
        <is>
          <t>6855b484e5be11efbe5585606e6ffa00</t>
        </is>
      </c>
      <c r="BL529" t="b">
        <v>0</v>
      </c>
      <c r="BM529" t="inlineStr">
        <is>
          <t>---</t>
        </is>
      </c>
      <c r="BN529" t="inlineStr">
        <is>
          <t>200.113.214.26</t>
        </is>
      </c>
      <c r="BO529" t="inlineStr">
        <is>
          <t>Abdias Blanc</t>
        </is>
      </c>
    </row>
    <row r="530">
      <c r="A530" t="inlineStr">
        <is>
          <t>528</t>
        </is>
      </c>
      <c r="B530" t="inlineStr">
        <is>
          <t>58286e6e-deee-48a6-b0ab-4357ec5498a1</t>
        </is>
      </c>
      <c r="C530" t="inlineStr">
        <is>
          <t>2025-02-07</t>
        </is>
      </c>
      <c r="D530" t="inlineStr">
        <is>
          <t>3</t>
        </is>
      </c>
      <c r="E530" t="inlineStr">
        <is>
          <t>---</t>
        </is>
      </c>
      <c r="F530" t="inlineStr">
        <is>
          <t>1</t>
        </is>
      </c>
      <c r="G530" t="inlineStr">
        <is>
          <t>---</t>
        </is>
      </c>
      <c r="H530" t="inlineStr">
        <is>
          <t>1</t>
        </is>
      </c>
      <c r="I530" t="inlineStr">
        <is>
          <t>1</t>
        </is>
      </c>
      <c r="J530" t="inlineStr">
        <is>
          <t>4</t>
        </is>
      </c>
      <c r="K530" t="inlineStr">
        <is>
          <t>---</t>
        </is>
      </c>
      <c r="L530" t="inlineStr">
        <is>
          <t>---</t>
        </is>
      </c>
      <c r="M530" t="inlineStr">
        <is>
          <t>---</t>
        </is>
      </c>
      <c r="N530" t="inlineStr">
        <is>
          <t>---</t>
        </is>
      </c>
      <c r="O530" t="inlineStr">
        <is>
          <t>---</t>
        </is>
      </c>
      <c r="P530" t="inlineStr">
        <is>
          <t>---</t>
        </is>
      </c>
      <c r="Q530" t="inlineStr">
        <is>
          <t>---</t>
        </is>
      </c>
      <c r="R530" t="inlineStr"/>
      <c r="S530" t="inlineStr">
        <is>
          <t>35.0</t>
        </is>
      </c>
      <c r="T530" t="inlineStr"/>
      <c r="U530" t="inlineStr"/>
      <c r="V530" t="inlineStr"/>
      <c r="W530" t="inlineStr"/>
      <c r="X530" t="inlineStr">
        <is>
          <t>PDP/CMEB/ST03480</t>
        </is>
      </c>
      <c r="Y530" t="inlineStr">
        <is>
          <t>PDP/CMEB/ST03480</t>
        </is>
      </c>
      <c r="Z530" t="inlineStr">
        <is>
          <t>2025-02-07 20:22:29</t>
        </is>
      </c>
      <c r="AA530" t="inlineStr">
        <is>
          <t>2025-02-07 20:22:16</t>
        </is>
      </c>
      <c r="AB530" t="inlineStr">
        <is>
          <t>5guerlande</t>
        </is>
      </c>
      <c r="AC530" t="inlineStr">
        <is>
          <t>2025-02-09 20:22:29</t>
        </is>
      </c>
      <c r="AD530" s="1" t="inlineStr">
        <is>
          <t>https://www.commcarehq.org/a/caris-test/reports/form_data/58286e6e-deee-48a6-b0ab-4357ec5498a1/</t>
        </is>
      </c>
      <c r="AE530" t="inlineStr">
        <is>
          <t>---</t>
        </is>
      </c>
      <c r="AF530" t="inlineStr">
        <is>
          <t>3c5a623af057e23a32ae4000_33304</t>
        </is>
      </c>
      <c r="AG530" t="inlineStr">
        <is>
          <t>OK</t>
        </is>
      </c>
      <c r="AH530" t="inlineStr">
        <is>
          <t>2025-02-07 20:22:29</t>
        </is>
      </c>
      <c r="AI530" t="inlineStr">
        <is>
          <t>1b52563f66be7b3d0843fa02f8f5a965</t>
        </is>
      </c>
      <c r="AJ530" t="inlineStr">
        <is>
          <t>2025-02-07</t>
        </is>
      </c>
      <c r="AK530" t="inlineStr">
        <is>
          <t>3</t>
        </is>
      </c>
      <c r="AL530" t="inlineStr">
        <is>
          <t>---</t>
        </is>
      </c>
      <c r="AM530" t="inlineStr">
        <is>
          <t>1</t>
        </is>
      </c>
      <c r="AN530" t="inlineStr">
        <is>
          <t>---</t>
        </is>
      </c>
      <c r="AO530" t="inlineStr">
        <is>
          <t>1</t>
        </is>
      </c>
      <c r="AP530" t="inlineStr">
        <is>
          <t>1</t>
        </is>
      </c>
      <c r="AQ530" t="inlineStr"/>
      <c r="AR530" t="inlineStr">
        <is>
          <t>35</t>
        </is>
      </c>
      <c r="AS530" t="inlineStr"/>
      <c r="AT530" t="inlineStr"/>
      <c r="AU530" t="inlineStr">
        <is>
          <t>---</t>
        </is>
      </c>
      <c r="AV530" t="inlineStr">
        <is>
          <t>---</t>
        </is>
      </c>
      <c r="AW530" t="inlineStr">
        <is>
          <t>---</t>
        </is>
      </c>
      <c r="AX530" t="inlineStr">
        <is>
          <t>---</t>
        </is>
      </c>
      <c r="AY530" t="inlineStr">
        <is>
          <t>---</t>
        </is>
      </c>
      <c r="AZ530" t="inlineStr">
        <is>
          <t>---</t>
        </is>
      </c>
      <c r="BA530" t="inlineStr">
        <is>
          <t>1b52563f66be7b3d0843fa02f8f5a965</t>
        </is>
      </c>
      <c r="BB530" t="inlineStr">
        <is>
          <t>http://openrosa.org/formdesigner/0B48E039-1E80-49A7-AC24-732B6E788E39</t>
        </is>
      </c>
      <c r="BC530" t="inlineStr">
        <is>
          <t>Ration et autres visites</t>
        </is>
      </c>
      <c r="BD530" t="inlineStr">
        <is>
          <t>CommCare Android, version "2.56"(468027). App v15929. CommCare Version 2.56.0. Build 468027, built on: 2025-01-18</t>
        </is>
      </c>
      <c r="BE530" t="inlineStr">
        <is>
          <t>commcare_8cc0a821-6123-47ba-bfc9-44547f89f64e</t>
        </is>
      </c>
      <c r="BF530" t="inlineStr">
        <is>
          <t>19.9487434 -72.8199752 0.0 100.0</t>
        </is>
      </c>
      <c r="BG530" t="inlineStr">
        <is>
          <t>f13d8149fc6d39ebe86af18272310ff9</t>
        </is>
      </c>
      <c r="BH530" t="inlineStr">
        <is>
          <t>30258f4a77704b55a9a2714350441cbb</t>
        </is>
      </c>
      <c r="BI530" t="inlineStr">
        <is>
          <t>15246</t>
        </is>
      </c>
      <c r="BJ530" t="inlineStr">
        <is>
          <t>XFormInstance</t>
        </is>
      </c>
      <c r="BK530" t="inlineStr">
        <is>
          <t>6855b484e5be11efbe5585606e6ffa00</t>
        </is>
      </c>
      <c r="BL530" t="b">
        <v>0</v>
      </c>
      <c r="BM530" t="inlineStr">
        <is>
          <t>---</t>
        </is>
      </c>
      <c r="BN530" t="inlineStr">
        <is>
          <t>200.113.214.26</t>
        </is>
      </c>
      <c r="BO530" t="inlineStr">
        <is>
          <t>Kenlove Louidor</t>
        </is>
      </c>
    </row>
    <row r="531">
      <c r="A531" t="inlineStr">
        <is>
          <t>529</t>
        </is>
      </c>
      <c r="B531" t="inlineStr">
        <is>
          <t>2b1dd6ac-129c-4872-a7a2-c5f269f33b98</t>
        </is>
      </c>
      <c r="C531" t="inlineStr">
        <is>
          <t>2025-02-09</t>
        </is>
      </c>
      <c r="D531" t="inlineStr">
        <is>
          <t>4</t>
        </is>
      </c>
      <c r="E531" t="inlineStr">
        <is>
          <t>bonbons</t>
        </is>
      </c>
      <c r="F531" t="inlineStr">
        <is>
          <t>0</t>
        </is>
      </c>
      <c r="G531" t="inlineStr">
        <is>
          <t>bonbons</t>
        </is>
      </c>
      <c r="H531" t="inlineStr">
        <is>
          <t>0</t>
        </is>
      </c>
      <c r="I531" t="inlineStr">
        <is>
          <t>1</t>
        </is>
      </c>
      <c r="J531" t="inlineStr"/>
      <c r="K531" t="inlineStr">
        <is>
          <t>---</t>
        </is>
      </c>
      <c r="L531" t="inlineStr">
        <is>
          <t>---</t>
        </is>
      </c>
      <c r="M531" t="inlineStr">
        <is>
          <t>---</t>
        </is>
      </c>
      <c r="N531" t="inlineStr">
        <is>
          <t>---</t>
        </is>
      </c>
      <c r="O531" t="inlineStr">
        <is>
          <t>---</t>
        </is>
      </c>
      <c r="P531" t="inlineStr">
        <is>
          <t>---</t>
        </is>
      </c>
      <c r="Q531" t="inlineStr">
        <is>
          <t>---</t>
        </is>
      </c>
      <c r="R531" t="inlineStr"/>
      <c r="S531" t="inlineStr"/>
      <c r="T531" t="inlineStr"/>
      <c r="U531" t="inlineStr"/>
      <c r="V531" t="inlineStr"/>
      <c r="W531" t="inlineStr"/>
      <c r="X531" t="inlineStr">
        <is>
          <t>PAP/HAHD/ST00887</t>
        </is>
      </c>
      <c r="Y531" t="inlineStr">
        <is>
          <t>PAP/HAHD/ST00887</t>
        </is>
      </c>
      <c r="Z531" t="inlineStr">
        <is>
          <t>2025-02-09 20:56:36</t>
        </is>
      </c>
      <c r="AA531" t="inlineStr">
        <is>
          <t>2025-02-09 20:55:56</t>
        </is>
      </c>
      <c r="AB531" t="inlineStr">
        <is>
          <t>2miclene</t>
        </is>
      </c>
      <c r="AC531" t="inlineStr">
        <is>
          <t>2025-02-09 20:56:36</t>
        </is>
      </c>
      <c r="AD531" s="1" t="inlineStr">
        <is>
          <t>https://www.commcarehq.org/a/caris-test/reports/form_data/2b1dd6ac-129c-4872-a7a2-c5f269f33b98/</t>
        </is>
      </c>
      <c r="AE531" t="inlineStr">
        <is>
          <t>---</t>
        </is>
      </c>
      <c r="AF531" t="inlineStr">
        <is>
          <t>3c5a623af057e23a32ae4000_45754</t>
        </is>
      </c>
      <c r="AG531" t="inlineStr">
        <is>
          <t>---</t>
        </is>
      </c>
      <c r="AH531" t="inlineStr">
        <is>
          <t>2025-02-09 20:56:36</t>
        </is>
      </c>
      <c r="AI531" t="inlineStr">
        <is>
          <t>64b0a61236f7d987dd45027ebbfc57df</t>
        </is>
      </c>
      <c r="AJ531" t="inlineStr">
        <is>
          <t>2025-02-09</t>
        </is>
      </c>
      <c r="AK531" t="inlineStr">
        <is>
          <t>4</t>
        </is>
      </c>
      <c r="AL531" t="inlineStr">
        <is>
          <t>bonbons</t>
        </is>
      </c>
      <c r="AM531" t="inlineStr">
        <is>
          <t>0</t>
        </is>
      </c>
      <c r="AN531" t="inlineStr">
        <is>
          <t>bonbons</t>
        </is>
      </c>
      <c r="AO531" t="inlineStr">
        <is>
          <t>0</t>
        </is>
      </c>
      <c r="AP531" t="inlineStr">
        <is>
          <t>1</t>
        </is>
      </c>
      <c r="AQ531" t="inlineStr"/>
      <c r="AR531" t="inlineStr"/>
      <c r="AS531" t="inlineStr"/>
      <c r="AT531" t="inlineStr"/>
      <c r="AU531" t="inlineStr">
        <is>
          <t>---</t>
        </is>
      </c>
      <c r="AV531" t="inlineStr">
        <is>
          <t>---</t>
        </is>
      </c>
      <c r="AW531" t="inlineStr">
        <is>
          <t>---</t>
        </is>
      </c>
      <c r="AX531" t="inlineStr">
        <is>
          <t>---</t>
        </is>
      </c>
      <c r="AY531" t="inlineStr">
        <is>
          <t>---</t>
        </is>
      </c>
      <c r="AZ531" t="inlineStr">
        <is>
          <t>---</t>
        </is>
      </c>
      <c r="BA531" t="inlineStr">
        <is>
          <t>64b0a61236f7d987dd45027ebbfc57df</t>
        </is>
      </c>
      <c r="BB531" t="inlineStr">
        <is>
          <t>http://openrosa.org/formdesigner/0B48E039-1E80-49A7-AC24-732B6E788E39</t>
        </is>
      </c>
      <c r="BC531" t="inlineStr">
        <is>
          <t>Ration et autres visites</t>
        </is>
      </c>
      <c r="BD531" t="inlineStr">
        <is>
          <t>CommCare Android, version "2.56"(468027). App v15929. CommCare Version 2.56.0. Build 468027, built on: 2025-01-18</t>
        </is>
      </c>
      <c r="BE531" t="inlineStr">
        <is>
          <t>commcare_145f59cd-869c-48ab-95a1-44064dc48cb3</t>
        </is>
      </c>
      <c r="BF531" t="inlineStr"/>
      <c r="BG531" t="inlineStr">
        <is>
          <t>f13d8149fc6d39ebe86af18272310ff9</t>
        </is>
      </c>
      <c r="BH531" t="inlineStr">
        <is>
          <t>30258f4a77704b55a9a2714350441cbb</t>
        </is>
      </c>
      <c r="BI531" t="inlineStr">
        <is>
          <t>15246</t>
        </is>
      </c>
      <c r="BJ531" t="inlineStr">
        <is>
          <t>XFormInstance</t>
        </is>
      </c>
      <c r="BK531" t="inlineStr">
        <is>
          <t>b1c1b144e72711ef9dfaf399dbb46855</t>
        </is>
      </c>
      <c r="BL531" t="b">
        <v>0</v>
      </c>
      <c r="BM531" t="inlineStr">
        <is>
          <t>---</t>
        </is>
      </c>
      <c r="BN531" t="inlineStr">
        <is>
          <t>200.113.253.189</t>
        </is>
      </c>
      <c r="BO531" t="inlineStr">
        <is>
          <t>Chrismay Renfort</t>
        </is>
      </c>
    </row>
    <row r="532">
      <c r="A532" t="inlineStr">
        <is>
          <t>530</t>
        </is>
      </c>
      <c r="B532" t="inlineStr">
        <is>
          <t>379802f8-a54a-4a8b-9e0b-aa754c17a5da</t>
        </is>
      </c>
      <c r="C532" t="inlineStr">
        <is>
          <t>2025-02-07</t>
        </is>
      </c>
      <c r="D532" t="inlineStr">
        <is>
          <t>3</t>
        </is>
      </c>
      <c r="E532" t="inlineStr">
        <is>
          <t>---</t>
        </is>
      </c>
      <c r="F532" t="inlineStr">
        <is>
          <t>1</t>
        </is>
      </c>
      <c r="G532" t="inlineStr">
        <is>
          <t>---</t>
        </is>
      </c>
      <c r="H532" t="inlineStr">
        <is>
          <t>1</t>
        </is>
      </c>
      <c r="I532" t="inlineStr">
        <is>
          <t>1</t>
        </is>
      </c>
      <c r="J532" t="inlineStr">
        <is>
          <t>2</t>
        </is>
      </c>
      <c r="K532" t="inlineStr">
        <is>
          <t>---</t>
        </is>
      </c>
      <c r="L532" t="inlineStr">
        <is>
          <t>---</t>
        </is>
      </c>
      <c r="M532" t="inlineStr">
        <is>
          <t>---</t>
        </is>
      </c>
      <c r="N532" t="inlineStr">
        <is>
          <t>---</t>
        </is>
      </c>
      <c r="O532" t="inlineStr">
        <is>
          <t>---</t>
        </is>
      </c>
      <c r="P532" t="inlineStr">
        <is>
          <t>---</t>
        </is>
      </c>
      <c r="Q532" t="inlineStr">
        <is>
          <t>---</t>
        </is>
      </c>
      <c r="R532" t="inlineStr">
        <is>
          <t>15.0</t>
        </is>
      </c>
      <c r="S532" t="inlineStr">
        <is>
          <t>19.0</t>
        </is>
      </c>
      <c r="T532" t="inlineStr"/>
      <c r="U532" t="inlineStr"/>
      <c r="V532" t="inlineStr"/>
      <c r="W532" t="inlineStr"/>
      <c r="X532" t="inlineStr">
        <is>
          <t>PDP/HCAH/ST00766</t>
        </is>
      </c>
      <c r="Y532" t="inlineStr">
        <is>
          <t>PDP/HCAH/ST00766</t>
        </is>
      </c>
      <c r="Z532" t="inlineStr">
        <is>
          <t>2025-02-07 15:48:28</t>
        </is>
      </c>
      <c r="AA532" t="inlineStr">
        <is>
          <t>2025-02-07 15:46:51</t>
        </is>
      </c>
      <c r="AB532" t="inlineStr">
        <is>
          <t>5edeline</t>
        </is>
      </c>
      <c r="AC532" t="inlineStr">
        <is>
          <t>2025-02-09 22:51:17</t>
        </is>
      </c>
      <c r="AD532" s="1" t="inlineStr">
        <is>
          <t>https://www.commcarehq.org/a/caris-test/reports/form_data/379802f8-a54a-4a8b-9e0b-aa754c17a5da/</t>
        </is>
      </c>
      <c r="AE532" t="inlineStr">
        <is>
          <t>---</t>
        </is>
      </c>
      <c r="AF532" t="inlineStr">
        <is>
          <t>3c5a623af057e23a32ae4000_134565</t>
        </is>
      </c>
      <c r="AG532" t="inlineStr">
        <is>
          <t>OK</t>
        </is>
      </c>
      <c r="AH532" t="inlineStr">
        <is>
          <t>2025-02-07 15:48:28</t>
        </is>
      </c>
      <c r="AI532" t="inlineStr">
        <is>
          <t>49c83a0dcc274f1a85f9433f3309532d</t>
        </is>
      </c>
      <c r="AJ532" t="inlineStr">
        <is>
          <t>2025-02-07</t>
        </is>
      </c>
      <c r="AK532" t="inlineStr">
        <is>
          <t>3</t>
        </is>
      </c>
      <c r="AL532" t="inlineStr">
        <is>
          <t>---</t>
        </is>
      </c>
      <c r="AM532" t="inlineStr">
        <is>
          <t>1</t>
        </is>
      </c>
      <c r="AN532" t="inlineStr">
        <is>
          <t>---</t>
        </is>
      </c>
      <c r="AO532" t="inlineStr">
        <is>
          <t>1</t>
        </is>
      </c>
      <c r="AP532" t="inlineStr">
        <is>
          <t>1</t>
        </is>
      </c>
      <c r="AQ532" t="inlineStr">
        <is>
          <t>15</t>
        </is>
      </c>
      <c r="AR532" t="inlineStr">
        <is>
          <t>19</t>
        </is>
      </c>
      <c r="AS532" t="inlineStr"/>
      <c r="AT532" t="inlineStr"/>
      <c r="AU532" t="inlineStr">
        <is>
          <t>---</t>
        </is>
      </c>
      <c r="AV532" t="inlineStr">
        <is>
          <t>---</t>
        </is>
      </c>
      <c r="AW532" t="inlineStr">
        <is>
          <t>---</t>
        </is>
      </c>
      <c r="AX532" t="inlineStr">
        <is>
          <t>---</t>
        </is>
      </c>
      <c r="AY532" t="inlineStr">
        <is>
          <t>---</t>
        </is>
      </c>
      <c r="AZ532" t="inlineStr">
        <is>
          <t>---</t>
        </is>
      </c>
      <c r="BA532" t="inlineStr">
        <is>
          <t>49c83a0dcc274f1a85f9433f3309532d</t>
        </is>
      </c>
      <c r="BB532" t="inlineStr">
        <is>
          <t>http://openrosa.org/formdesigner/0B48E039-1E80-49A7-AC24-732B6E788E39</t>
        </is>
      </c>
      <c r="BC532" t="inlineStr">
        <is>
          <t>Ration et autres visites</t>
        </is>
      </c>
      <c r="BD532" t="inlineStr">
        <is>
          <t>CommCare Android, version "2.56"(468027). App v15929. CommCare Version 2.56.0. Build 468027, built on: 2025-01-18</t>
        </is>
      </c>
      <c r="BE532" t="inlineStr">
        <is>
          <t>commcare_f5c01cb3-ad69-46f7-81c0-4740896f4262</t>
        </is>
      </c>
      <c r="BF532" t="inlineStr">
        <is>
          <t>19.9325431 -72.8463579 0.0 100.0</t>
        </is>
      </c>
      <c r="BG532" t="inlineStr">
        <is>
          <t>f13d8149fc6d39ebe86af18272310ff9</t>
        </is>
      </c>
      <c r="BH532" t="inlineStr">
        <is>
          <t>30258f4a77704b55a9a2714350441cbb</t>
        </is>
      </c>
      <c r="BI532" t="inlineStr">
        <is>
          <t>15246</t>
        </is>
      </c>
      <c r="BJ532" t="inlineStr">
        <is>
          <t>XFormInstance</t>
        </is>
      </c>
      <c r="BK532" t="inlineStr">
        <is>
          <t>daada0e4e62911ef9de6f399dbb46855</t>
        </is>
      </c>
      <c r="BL532" t="b">
        <v>0</v>
      </c>
      <c r="BM532" t="inlineStr">
        <is>
          <t>---</t>
        </is>
      </c>
      <c r="BN532" t="inlineStr">
        <is>
          <t>190.115.183.108</t>
        </is>
      </c>
      <c r="BO532" t="inlineStr">
        <is>
          <t>Alexandro Nonhor</t>
        </is>
      </c>
    </row>
    <row r="533">
      <c r="A533" t="inlineStr">
        <is>
          <t>531</t>
        </is>
      </c>
      <c r="B533" t="inlineStr">
        <is>
          <t>5cd55206-c6f5-4c32-a5a0-261c1125e696</t>
        </is>
      </c>
      <c r="C533" t="inlineStr">
        <is>
          <t>2025-02-07</t>
        </is>
      </c>
      <c r="D533" t="inlineStr">
        <is>
          <t>3</t>
        </is>
      </c>
      <c r="E533" t="inlineStr">
        <is>
          <t>---</t>
        </is>
      </c>
      <c r="F533" t="inlineStr">
        <is>
          <t>1</t>
        </is>
      </c>
      <c r="G533" t="inlineStr">
        <is>
          <t>---</t>
        </is>
      </c>
      <c r="H533" t="inlineStr">
        <is>
          <t>1</t>
        </is>
      </c>
      <c r="I533" t="inlineStr">
        <is>
          <t>1</t>
        </is>
      </c>
      <c r="J533" t="inlineStr">
        <is>
          <t>2</t>
        </is>
      </c>
      <c r="K533" t="inlineStr">
        <is>
          <t>---</t>
        </is>
      </c>
      <c r="L533" t="inlineStr">
        <is>
          <t>---</t>
        </is>
      </c>
      <c r="M533" t="inlineStr">
        <is>
          <t>---</t>
        </is>
      </c>
      <c r="N533" t="inlineStr">
        <is>
          <t>---</t>
        </is>
      </c>
      <c r="O533" t="inlineStr">
        <is>
          <t>---</t>
        </is>
      </c>
      <c r="P533" t="inlineStr">
        <is>
          <t>---</t>
        </is>
      </c>
      <c r="Q533" t="inlineStr">
        <is>
          <t>---</t>
        </is>
      </c>
      <c r="R533" t="inlineStr">
        <is>
          <t>15.6</t>
        </is>
      </c>
      <c r="S533" t="inlineStr">
        <is>
          <t>17.0</t>
        </is>
      </c>
      <c r="T533" t="inlineStr"/>
      <c r="U533" t="inlineStr"/>
      <c r="V533" t="inlineStr"/>
      <c r="W533" t="inlineStr"/>
      <c r="X533" t="inlineStr">
        <is>
          <t>PDP/HCAH/PED00046</t>
        </is>
      </c>
      <c r="Y533" t="inlineStr">
        <is>
          <t>PDP/HCAH/PED00046</t>
        </is>
      </c>
      <c r="Z533" t="inlineStr">
        <is>
          <t>2025-02-07 15:49:06</t>
        </is>
      </c>
      <c r="AA533" t="inlineStr">
        <is>
          <t>2025-02-07 15:48:40</t>
        </is>
      </c>
      <c r="AB533" t="inlineStr">
        <is>
          <t>5edeline</t>
        </is>
      </c>
      <c r="AC533" t="inlineStr">
        <is>
          <t>2025-02-09 22:51:55</t>
        </is>
      </c>
      <c r="AD533" s="1" t="inlineStr">
        <is>
          <t>https://www.commcarehq.org/a/caris-test/reports/form_data/5cd55206-c6f5-4c32-a5a0-261c1125e696/</t>
        </is>
      </c>
      <c r="AE533" t="inlineStr">
        <is>
          <t>---</t>
        </is>
      </c>
      <c r="AF533" t="inlineStr">
        <is>
          <t>3c5a623af057e23a32ae4000_48450</t>
        </is>
      </c>
      <c r="AG533" t="inlineStr">
        <is>
          <t>OK</t>
        </is>
      </c>
      <c r="AH533" t="inlineStr">
        <is>
          <t>2025-02-07 15:49:06</t>
        </is>
      </c>
      <c r="AI533" t="inlineStr">
        <is>
          <t>49c83a0dcc274f1a85f9433f3309532d</t>
        </is>
      </c>
      <c r="AJ533" t="inlineStr">
        <is>
          <t>2025-02-07</t>
        </is>
      </c>
      <c r="AK533" t="inlineStr">
        <is>
          <t>3</t>
        </is>
      </c>
      <c r="AL533" t="inlineStr">
        <is>
          <t>---</t>
        </is>
      </c>
      <c r="AM533" t="inlineStr">
        <is>
          <t>1</t>
        </is>
      </c>
      <c r="AN533" t="inlineStr">
        <is>
          <t>---</t>
        </is>
      </c>
      <c r="AO533" t="inlineStr">
        <is>
          <t>1</t>
        </is>
      </c>
      <c r="AP533" t="inlineStr">
        <is>
          <t>1</t>
        </is>
      </c>
      <c r="AQ533" t="inlineStr">
        <is>
          <t>15.6</t>
        </is>
      </c>
      <c r="AR533" t="inlineStr">
        <is>
          <t>17</t>
        </is>
      </c>
      <c r="AS533" t="inlineStr"/>
      <c r="AT533" t="inlineStr"/>
      <c r="AU533" t="inlineStr">
        <is>
          <t>---</t>
        </is>
      </c>
      <c r="AV533" t="inlineStr">
        <is>
          <t>---</t>
        </is>
      </c>
      <c r="AW533" t="inlineStr">
        <is>
          <t>---</t>
        </is>
      </c>
      <c r="AX533" t="inlineStr">
        <is>
          <t>---</t>
        </is>
      </c>
      <c r="AY533" t="inlineStr">
        <is>
          <t>---</t>
        </is>
      </c>
      <c r="AZ533" t="inlineStr">
        <is>
          <t>---</t>
        </is>
      </c>
      <c r="BA533" t="inlineStr">
        <is>
          <t>49c83a0dcc274f1a85f9433f3309532d</t>
        </is>
      </c>
      <c r="BB533" t="inlineStr">
        <is>
          <t>http://openrosa.org/formdesigner/0B48E039-1E80-49A7-AC24-732B6E788E39</t>
        </is>
      </c>
      <c r="BC533" t="inlineStr">
        <is>
          <t>Ration et autres visites</t>
        </is>
      </c>
      <c r="BD533" t="inlineStr">
        <is>
          <t>CommCare Android, version "2.56"(468027). App v15929. CommCare Version 2.56.0. Build 468027, built on: 2025-01-18</t>
        </is>
      </c>
      <c r="BE533" t="inlineStr">
        <is>
          <t>commcare_f5c01cb3-ad69-46f7-81c0-4740896f4262</t>
        </is>
      </c>
      <c r="BF533" t="inlineStr">
        <is>
          <t>19.9322495 -72.8458567 0.0 100.0</t>
        </is>
      </c>
      <c r="BG533" t="inlineStr">
        <is>
          <t>f13d8149fc6d39ebe86af18272310ff9</t>
        </is>
      </c>
      <c r="BH533" t="inlineStr">
        <is>
          <t>30258f4a77704b55a9a2714350441cbb</t>
        </is>
      </c>
      <c r="BI533" t="inlineStr">
        <is>
          <t>15246</t>
        </is>
      </c>
      <c r="BJ533" t="inlineStr">
        <is>
          <t>XFormInstance</t>
        </is>
      </c>
      <c r="BK533" t="inlineStr">
        <is>
          <t>daada0e4e62911ef9de6f399dbb46855</t>
        </is>
      </c>
      <c r="BL533" t="b">
        <v>0</v>
      </c>
      <c r="BM533" t="inlineStr">
        <is>
          <t>---</t>
        </is>
      </c>
      <c r="BN533" t="inlineStr">
        <is>
          <t>190.115.183.108</t>
        </is>
      </c>
      <c r="BO533" t="inlineStr">
        <is>
          <t>Djounia Saintil</t>
        </is>
      </c>
    </row>
    <row r="534">
      <c r="A534" t="inlineStr">
        <is>
          <t>532</t>
        </is>
      </c>
      <c r="B534" t="inlineStr">
        <is>
          <t>eba1a6b1-e9c1-4dea-8588-aae9be580b6a</t>
        </is>
      </c>
      <c r="C534" t="inlineStr">
        <is>
          <t>2025-02-07</t>
        </is>
      </c>
      <c r="D534" t="inlineStr">
        <is>
          <t>3</t>
        </is>
      </c>
      <c r="E534" t="inlineStr">
        <is>
          <t>---</t>
        </is>
      </c>
      <c r="F534" t="inlineStr">
        <is>
          <t>1</t>
        </is>
      </c>
      <c r="G534" t="inlineStr">
        <is>
          <t>---</t>
        </is>
      </c>
      <c r="H534" t="inlineStr">
        <is>
          <t>1</t>
        </is>
      </c>
      <c r="I534" t="inlineStr">
        <is>
          <t>1</t>
        </is>
      </c>
      <c r="J534" t="inlineStr">
        <is>
          <t>2</t>
        </is>
      </c>
      <c r="K534" t="inlineStr">
        <is>
          <t>---</t>
        </is>
      </c>
      <c r="L534" t="inlineStr">
        <is>
          <t>---</t>
        </is>
      </c>
      <c r="M534" t="inlineStr">
        <is>
          <t>---</t>
        </is>
      </c>
      <c r="N534" t="inlineStr">
        <is>
          <t>---</t>
        </is>
      </c>
      <c r="O534" t="inlineStr">
        <is>
          <t>---</t>
        </is>
      </c>
      <c r="P534" t="inlineStr">
        <is>
          <t>---</t>
        </is>
      </c>
      <c r="Q534" t="inlineStr">
        <is>
          <t>---</t>
        </is>
      </c>
      <c r="R534" t="inlineStr">
        <is>
          <t>13.0</t>
        </is>
      </c>
      <c r="S534" t="inlineStr">
        <is>
          <t>13.0</t>
        </is>
      </c>
      <c r="T534" t="inlineStr"/>
      <c r="U534" t="inlineStr"/>
      <c r="V534" t="inlineStr"/>
      <c r="W534" t="inlineStr"/>
      <c r="X534" t="inlineStr">
        <is>
          <t>PDP/CMEB/ST05296</t>
        </is>
      </c>
      <c r="Y534" t="inlineStr">
        <is>
          <t>PDP/CMEB/ST05296</t>
        </is>
      </c>
      <c r="Z534" t="inlineStr">
        <is>
          <t>2025-02-07 15:49:45</t>
        </is>
      </c>
      <c r="AA534" t="inlineStr">
        <is>
          <t>2025-02-07 15:49:21</t>
        </is>
      </c>
      <c r="AB534" t="inlineStr">
        <is>
          <t>5edeline</t>
        </is>
      </c>
      <c r="AC534" t="inlineStr">
        <is>
          <t>2025-02-09 22:52:34</t>
        </is>
      </c>
      <c r="AD534" s="1" t="inlineStr">
        <is>
          <t>https://www.commcarehq.org/a/caris-test/reports/form_data/eba1a6b1-e9c1-4dea-8588-aae9be580b6a/</t>
        </is>
      </c>
      <c r="AE534" t="inlineStr">
        <is>
          <t>---</t>
        </is>
      </c>
      <c r="AF534" t="inlineStr">
        <is>
          <t>3c5a623af057e23a32ae4000_168765</t>
        </is>
      </c>
      <c r="AG534" t="inlineStr">
        <is>
          <t>OK</t>
        </is>
      </c>
      <c r="AH534" t="inlineStr">
        <is>
          <t>2025-02-07 15:49:45</t>
        </is>
      </c>
      <c r="AI534" t="inlineStr">
        <is>
          <t>49c83a0dcc274f1a85f9433f3309532d</t>
        </is>
      </c>
      <c r="AJ534" t="inlineStr">
        <is>
          <t>2025-02-07</t>
        </is>
      </c>
      <c r="AK534" t="inlineStr">
        <is>
          <t>3</t>
        </is>
      </c>
      <c r="AL534" t="inlineStr">
        <is>
          <t>---</t>
        </is>
      </c>
      <c r="AM534" t="inlineStr">
        <is>
          <t>1</t>
        </is>
      </c>
      <c r="AN534" t="inlineStr">
        <is>
          <t>---</t>
        </is>
      </c>
      <c r="AO534" t="inlineStr">
        <is>
          <t>1</t>
        </is>
      </c>
      <c r="AP534" t="inlineStr">
        <is>
          <t>1</t>
        </is>
      </c>
      <c r="AQ534" t="inlineStr">
        <is>
          <t>13</t>
        </is>
      </c>
      <c r="AR534" t="inlineStr">
        <is>
          <t>13</t>
        </is>
      </c>
      <c r="AS534" t="inlineStr"/>
      <c r="AT534" t="inlineStr"/>
      <c r="AU534" t="inlineStr">
        <is>
          <t>---</t>
        </is>
      </c>
      <c r="AV534" t="inlineStr">
        <is>
          <t>---</t>
        </is>
      </c>
      <c r="AW534" t="inlineStr">
        <is>
          <t>---</t>
        </is>
      </c>
      <c r="AX534" t="inlineStr">
        <is>
          <t>---</t>
        </is>
      </c>
      <c r="AY534" t="inlineStr">
        <is>
          <t>---</t>
        </is>
      </c>
      <c r="AZ534" t="inlineStr">
        <is>
          <t>---</t>
        </is>
      </c>
      <c r="BA534" t="inlineStr">
        <is>
          <t>49c83a0dcc274f1a85f9433f3309532d</t>
        </is>
      </c>
      <c r="BB534" t="inlineStr">
        <is>
          <t>http://openrosa.org/formdesigner/0B48E039-1E80-49A7-AC24-732B6E788E39</t>
        </is>
      </c>
      <c r="BC534" t="inlineStr">
        <is>
          <t>Ration et autres visites</t>
        </is>
      </c>
      <c r="BD534" t="inlineStr">
        <is>
          <t>CommCare Android, version "2.56"(468027). App v15929. CommCare Version 2.56.0. Build 468027, built on: 2025-01-18</t>
        </is>
      </c>
      <c r="BE534" t="inlineStr">
        <is>
          <t>commcare_f5c01cb3-ad69-46f7-81c0-4740896f4262</t>
        </is>
      </c>
      <c r="BF534" t="inlineStr">
        <is>
          <t>19.9326701 -72.8465506 0.0 100.0</t>
        </is>
      </c>
      <c r="BG534" t="inlineStr">
        <is>
          <t>f13d8149fc6d39ebe86af18272310ff9</t>
        </is>
      </c>
      <c r="BH534" t="inlineStr">
        <is>
          <t>30258f4a77704b55a9a2714350441cbb</t>
        </is>
      </c>
      <c r="BI534" t="inlineStr">
        <is>
          <t>15246</t>
        </is>
      </c>
      <c r="BJ534" t="inlineStr">
        <is>
          <t>XFormInstance</t>
        </is>
      </c>
      <c r="BK534" t="inlineStr">
        <is>
          <t>daada0e4e62911ef9de6f399dbb46855</t>
        </is>
      </c>
      <c r="BL534" t="b">
        <v>0</v>
      </c>
      <c r="BM534" t="inlineStr">
        <is>
          <t>---</t>
        </is>
      </c>
      <c r="BN534" t="inlineStr">
        <is>
          <t>190.115.183.108</t>
        </is>
      </c>
      <c r="BO534" t="inlineStr">
        <is>
          <t>Lorvinsky Steevenley (Chadeley) Lhomme</t>
        </is>
      </c>
    </row>
    <row r="535">
      <c r="A535" t="inlineStr">
        <is>
          <t>533</t>
        </is>
      </c>
      <c r="B535" t="inlineStr">
        <is>
          <t>2a869859-9356-4630-9d54-74719edefaa4</t>
        </is>
      </c>
      <c r="C535" t="inlineStr">
        <is>
          <t>2025-02-07</t>
        </is>
      </c>
      <c r="D535" t="inlineStr">
        <is>
          <t>3</t>
        </is>
      </c>
      <c r="E535" t="inlineStr">
        <is>
          <t>---</t>
        </is>
      </c>
      <c r="F535" t="inlineStr">
        <is>
          <t>1</t>
        </is>
      </c>
      <c r="G535" t="inlineStr">
        <is>
          <t>---</t>
        </is>
      </c>
      <c r="H535" t="inlineStr">
        <is>
          <t>1</t>
        </is>
      </c>
      <c r="I535" t="inlineStr">
        <is>
          <t>1</t>
        </is>
      </c>
      <c r="J535" t="inlineStr">
        <is>
          <t>2</t>
        </is>
      </c>
      <c r="K535" t="inlineStr">
        <is>
          <t>---</t>
        </is>
      </c>
      <c r="L535" t="inlineStr">
        <is>
          <t>---</t>
        </is>
      </c>
      <c r="M535" t="inlineStr">
        <is>
          <t>---</t>
        </is>
      </c>
      <c r="N535" t="inlineStr">
        <is>
          <t>---</t>
        </is>
      </c>
      <c r="O535" t="inlineStr">
        <is>
          <t>---</t>
        </is>
      </c>
      <c r="P535" t="inlineStr">
        <is>
          <t>---</t>
        </is>
      </c>
      <c r="Q535" t="inlineStr">
        <is>
          <t>---</t>
        </is>
      </c>
      <c r="R535" t="inlineStr">
        <is>
          <t>14.0</t>
        </is>
      </c>
      <c r="S535" t="inlineStr">
        <is>
          <t>13.0</t>
        </is>
      </c>
      <c r="T535" t="inlineStr"/>
      <c r="U535" t="inlineStr"/>
      <c r="V535" t="inlineStr"/>
      <c r="W535" t="inlineStr"/>
      <c r="X535" t="inlineStr">
        <is>
          <t>PDP/HCAH/ST00802</t>
        </is>
      </c>
      <c r="Y535" t="inlineStr">
        <is>
          <t>PDP/HCAH/ST00802</t>
        </is>
      </c>
      <c r="Z535" t="inlineStr">
        <is>
          <t>2025-02-07 15:50:18</t>
        </is>
      </c>
      <c r="AA535" t="inlineStr">
        <is>
          <t>2025-02-07 15:50:00</t>
        </is>
      </c>
      <c r="AB535" t="inlineStr">
        <is>
          <t>5edeline</t>
        </is>
      </c>
      <c r="AC535" t="inlineStr">
        <is>
          <t>2025-02-09 22:53:06</t>
        </is>
      </c>
      <c r="AD535" s="1" t="inlineStr">
        <is>
          <t>https://www.commcarehq.org/a/caris-test/reports/form_data/2a869859-9356-4630-9d54-74719edefaa4/</t>
        </is>
      </c>
      <c r="AE535" t="inlineStr">
        <is>
          <t>---</t>
        </is>
      </c>
      <c r="AF535" t="inlineStr">
        <is>
          <t>3c5a623af057e23a32ae4000_166096</t>
        </is>
      </c>
      <c r="AG535" t="inlineStr">
        <is>
          <t>OK</t>
        </is>
      </c>
      <c r="AH535" t="inlineStr">
        <is>
          <t>2025-02-07 15:50:18</t>
        </is>
      </c>
      <c r="AI535" t="inlineStr">
        <is>
          <t>49c83a0dcc274f1a85f9433f3309532d</t>
        </is>
      </c>
      <c r="AJ535" t="inlineStr">
        <is>
          <t>2025-02-07</t>
        </is>
      </c>
      <c r="AK535" t="inlineStr">
        <is>
          <t>3</t>
        </is>
      </c>
      <c r="AL535" t="inlineStr">
        <is>
          <t>---</t>
        </is>
      </c>
      <c r="AM535" t="inlineStr">
        <is>
          <t>1</t>
        </is>
      </c>
      <c r="AN535" t="inlineStr">
        <is>
          <t>---</t>
        </is>
      </c>
      <c r="AO535" t="inlineStr">
        <is>
          <t>1</t>
        </is>
      </c>
      <c r="AP535" t="inlineStr">
        <is>
          <t>1</t>
        </is>
      </c>
      <c r="AQ535" t="inlineStr">
        <is>
          <t>14</t>
        </is>
      </c>
      <c r="AR535" t="inlineStr">
        <is>
          <t>13</t>
        </is>
      </c>
      <c r="AS535" t="inlineStr"/>
      <c r="AT535" t="inlineStr"/>
      <c r="AU535" t="inlineStr">
        <is>
          <t>---</t>
        </is>
      </c>
      <c r="AV535" t="inlineStr">
        <is>
          <t>---</t>
        </is>
      </c>
      <c r="AW535" t="inlineStr">
        <is>
          <t>---</t>
        </is>
      </c>
      <c r="AX535" t="inlineStr">
        <is>
          <t>---</t>
        </is>
      </c>
      <c r="AY535" t="inlineStr">
        <is>
          <t>---</t>
        </is>
      </c>
      <c r="AZ535" t="inlineStr">
        <is>
          <t>---</t>
        </is>
      </c>
      <c r="BA535" t="inlineStr">
        <is>
          <t>49c83a0dcc274f1a85f9433f3309532d</t>
        </is>
      </c>
      <c r="BB535" t="inlineStr">
        <is>
          <t>http://openrosa.org/formdesigner/0B48E039-1E80-49A7-AC24-732B6E788E39</t>
        </is>
      </c>
      <c r="BC535" t="inlineStr">
        <is>
          <t>Ration et autres visites</t>
        </is>
      </c>
      <c r="BD535" t="inlineStr">
        <is>
          <t>CommCare Android, version "2.56"(468027). App v15929. CommCare Version 2.56.0. Build 468027, built on: 2025-01-18</t>
        </is>
      </c>
      <c r="BE535" t="inlineStr">
        <is>
          <t>commcare_f5c01cb3-ad69-46f7-81c0-4740896f4262</t>
        </is>
      </c>
      <c r="BF535" t="inlineStr">
        <is>
          <t>19.9326733 -72.8465449 0.0 1600.0</t>
        </is>
      </c>
      <c r="BG535" t="inlineStr">
        <is>
          <t>f13d8149fc6d39ebe86af18272310ff9</t>
        </is>
      </c>
      <c r="BH535" t="inlineStr">
        <is>
          <t>30258f4a77704b55a9a2714350441cbb</t>
        </is>
      </c>
      <c r="BI535" t="inlineStr">
        <is>
          <t>15246</t>
        </is>
      </c>
      <c r="BJ535" t="inlineStr">
        <is>
          <t>XFormInstance</t>
        </is>
      </c>
      <c r="BK535" t="inlineStr">
        <is>
          <t>daada0e4e62911ef9de6f399dbb46855</t>
        </is>
      </c>
      <c r="BL535" t="b">
        <v>0</v>
      </c>
      <c r="BM535" t="inlineStr">
        <is>
          <t>---</t>
        </is>
      </c>
      <c r="BN535" t="inlineStr">
        <is>
          <t>190.115.183.108</t>
        </is>
      </c>
      <c r="BO535" t="inlineStr">
        <is>
          <t>Valdana Philippe</t>
        </is>
      </c>
    </row>
    <row r="536">
      <c r="A536" t="inlineStr">
        <is>
          <t>534</t>
        </is>
      </c>
      <c r="B536" t="inlineStr">
        <is>
          <t>000c10af-fbb6-4df8-8fa3-380b8530ef3e</t>
        </is>
      </c>
      <c r="C536" t="inlineStr">
        <is>
          <t>2025-02-07</t>
        </is>
      </c>
      <c r="D536" t="inlineStr">
        <is>
          <t>3</t>
        </is>
      </c>
      <c r="E536" t="inlineStr">
        <is>
          <t>---</t>
        </is>
      </c>
      <c r="F536" t="inlineStr">
        <is>
          <t>1</t>
        </is>
      </c>
      <c r="G536" t="inlineStr">
        <is>
          <t>---</t>
        </is>
      </c>
      <c r="H536" t="inlineStr">
        <is>
          <t>1</t>
        </is>
      </c>
      <c r="I536" t="inlineStr">
        <is>
          <t>1</t>
        </is>
      </c>
      <c r="J536" t="inlineStr">
        <is>
          <t>2</t>
        </is>
      </c>
      <c r="K536" t="inlineStr">
        <is>
          <t>---</t>
        </is>
      </c>
      <c r="L536" t="inlineStr">
        <is>
          <t>---</t>
        </is>
      </c>
      <c r="M536" t="inlineStr">
        <is>
          <t>---</t>
        </is>
      </c>
      <c r="N536" t="inlineStr">
        <is>
          <t>---</t>
        </is>
      </c>
      <c r="O536" t="inlineStr">
        <is>
          <t>---</t>
        </is>
      </c>
      <c r="P536" t="inlineStr">
        <is>
          <t>---</t>
        </is>
      </c>
      <c r="Q536" t="inlineStr">
        <is>
          <t>---</t>
        </is>
      </c>
      <c r="R536" t="inlineStr">
        <is>
          <t>14.0</t>
        </is>
      </c>
      <c r="S536" t="inlineStr">
        <is>
          <t>16.0</t>
        </is>
      </c>
      <c r="T536" t="inlineStr"/>
      <c r="U536" t="inlineStr"/>
      <c r="V536" t="inlineStr"/>
      <c r="W536" t="inlineStr"/>
      <c r="X536" t="inlineStr">
        <is>
          <t>PDP/CMEB/ST04835</t>
        </is>
      </c>
      <c r="Y536" t="inlineStr">
        <is>
          <t>PDP/CMEB/ST04835</t>
        </is>
      </c>
      <c r="Z536" t="inlineStr">
        <is>
          <t>2025-02-07 15:50:53</t>
        </is>
      </c>
      <c r="AA536" t="inlineStr">
        <is>
          <t>2025-02-07 15:50:35</t>
        </is>
      </c>
      <c r="AB536" t="inlineStr">
        <is>
          <t>5edeline</t>
        </is>
      </c>
      <c r="AC536" t="inlineStr">
        <is>
          <t>2025-02-09 22:53:41</t>
        </is>
      </c>
      <c r="AD536" s="1" t="inlineStr">
        <is>
          <t>https://www.commcarehq.org/a/caris-test/reports/form_data/000c10af-fbb6-4df8-8fa3-380b8530ef3e/</t>
        </is>
      </c>
      <c r="AE536" t="inlineStr">
        <is>
          <t>---</t>
        </is>
      </c>
      <c r="AF536" t="inlineStr">
        <is>
          <t>3c5a623af057e23a32ae4000_128527</t>
        </is>
      </c>
      <c r="AG536" t="inlineStr">
        <is>
          <t>OK</t>
        </is>
      </c>
      <c r="AH536" t="inlineStr">
        <is>
          <t>2025-02-07 15:50:53</t>
        </is>
      </c>
      <c r="AI536" t="inlineStr">
        <is>
          <t>49c83a0dcc274f1a85f9433f3309532d</t>
        </is>
      </c>
      <c r="AJ536" t="inlineStr">
        <is>
          <t>2025-02-07</t>
        </is>
      </c>
      <c r="AK536" t="inlineStr">
        <is>
          <t>3</t>
        </is>
      </c>
      <c r="AL536" t="inlineStr">
        <is>
          <t>---</t>
        </is>
      </c>
      <c r="AM536" t="inlineStr">
        <is>
          <t>1</t>
        </is>
      </c>
      <c r="AN536" t="inlineStr">
        <is>
          <t>---</t>
        </is>
      </c>
      <c r="AO536" t="inlineStr">
        <is>
          <t>1</t>
        </is>
      </c>
      <c r="AP536" t="inlineStr">
        <is>
          <t>1</t>
        </is>
      </c>
      <c r="AQ536" t="inlineStr">
        <is>
          <t>14</t>
        </is>
      </c>
      <c r="AR536" t="inlineStr">
        <is>
          <t>16</t>
        </is>
      </c>
      <c r="AS536" t="inlineStr"/>
      <c r="AT536" t="inlineStr"/>
      <c r="AU536" t="inlineStr">
        <is>
          <t>---</t>
        </is>
      </c>
      <c r="AV536" t="inlineStr">
        <is>
          <t>---</t>
        </is>
      </c>
      <c r="AW536" t="inlineStr">
        <is>
          <t>---</t>
        </is>
      </c>
      <c r="AX536" t="inlineStr">
        <is>
          <t>---</t>
        </is>
      </c>
      <c r="AY536" t="inlineStr">
        <is>
          <t>---</t>
        </is>
      </c>
      <c r="AZ536" t="inlineStr">
        <is>
          <t>---</t>
        </is>
      </c>
      <c r="BA536" t="inlineStr">
        <is>
          <t>49c83a0dcc274f1a85f9433f3309532d</t>
        </is>
      </c>
      <c r="BB536" t="inlineStr">
        <is>
          <t>http://openrosa.org/formdesigner/0B48E039-1E80-49A7-AC24-732B6E788E39</t>
        </is>
      </c>
      <c r="BC536" t="inlineStr">
        <is>
          <t>Ration et autres visites</t>
        </is>
      </c>
      <c r="BD536" t="inlineStr">
        <is>
          <t>CommCare Android, version "2.56"(468027). App v15929. CommCare Version 2.56.0. Build 468027, built on: 2025-01-18</t>
        </is>
      </c>
      <c r="BE536" t="inlineStr">
        <is>
          <t>commcare_f5c01cb3-ad69-46f7-81c0-4740896f4262</t>
        </is>
      </c>
      <c r="BF536" t="inlineStr">
        <is>
          <t>19.932217 -72.8458021 0.0 100.0</t>
        </is>
      </c>
      <c r="BG536" t="inlineStr">
        <is>
          <t>f13d8149fc6d39ebe86af18272310ff9</t>
        </is>
      </c>
      <c r="BH536" t="inlineStr">
        <is>
          <t>30258f4a77704b55a9a2714350441cbb</t>
        </is>
      </c>
      <c r="BI536" t="inlineStr">
        <is>
          <t>15246</t>
        </is>
      </c>
      <c r="BJ536" t="inlineStr">
        <is>
          <t>XFormInstance</t>
        </is>
      </c>
      <c r="BK536" t="inlineStr">
        <is>
          <t>daada0e4e62911ef9de6f399dbb46855</t>
        </is>
      </c>
      <c r="BL536" t="b">
        <v>0</v>
      </c>
      <c r="BM536" t="inlineStr">
        <is>
          <t>---</t>
        </is>
      </c>
      <c r="BN536" t="inlineStr">
        <is>
          <t>190.115.183.108</t>
        </is>
      </c>
      <c r="BO536" t="inlineStr">
        <is>
          <t>Edlyson Benjamin</t>
        </is>
      </c>
    </row>
    <row r="537">
      <c r="A537" t="inlineStr">
        <is>
          <t>535</t>
        </is>
      </c>
      <c r="B537" t="inlineStr">
        <is>
          <t>3b758e46-03e9-468d-90e4-3fee8dc9c89d</t>
        </is>
      </c>
      <c r="C537" t="inlineStr">
        <is>
          <t>2025-02-07</t>
        </is>
      </c>
      <c r="D537" t="inlineStr">
        <is>
          <t>3</t>
        </is>
      </c>
      <c r="E537" t="inlineStr">
        <is>
          <t>---</t>
        </is>
      </c>
      <c r="F537" t="inlineStr">
        <is>
          <t>1</t>
        </is>
      </c>
      <c r="G537" t="inlineStr">
        <is>
          <t>---</t>
        </is>
      </c>
      <c r="H537" t="inlineStr">
        <is>
          <t>1</t>
        </is>
      </c>
      <c r="I537" t="inlineStr">
        <is>
          <t>1</t>
        </is>
      </c>
      <c r="J537" t="inlineStr">
        <is>
          <t>2</t>
        </is>
      </c>
      <c r="K537" t="inlineStr">
        <is>
          <t>---</t>
        </is>
      </c>
      <c r="L537" t="inlineStr">
        <is>
          <t>---</t>
        </is>
      </c>
      <c r="M537" t="inlineStr">
        <is>
          <t>---</t>
        </is>
      </c>
      <c r="N537" t="inlineStr">
        <is>
          <t>---</t>
        </is>
      </c>
      <c r="O537" t="inlineStr">
        <is>
          <t>---</t>
        </is>
      </c>
      <c r="P537" t="inlineStr">
        <is>
          <t>---</t>
        </is>
      </c>
      <c r="Q537" t="inlineStr">
        <is>
          <t>---</t>
        </is>
      </c>
      <c r="R537" t="inlineStr">
        <is>
          <t>14.0</t>
        </is>
      </c>
      <c r="S537" t="inlineStr">
        <is>
          <t>15.0</t>
        </is>
      </c>
      <c r="T537" t="inlineStr"/>
      <c r="U537" t="inlineStr"/>
      <c r="V537" t="inlineStr"/>
      <c r="W537" t="inlineStr"/>
      <c r="X537" t="inlineStr">
        <is>
          <t>PDP/CMEB/ST05118</t>
        </is>
      </c>
      <c r="Y537" t="inlineStr">
        <is>
          <t>PDP/CMEB/ST05118</t>
        </is>
      </c>
      <c r="Z537" t="inlineStr">
        <is>
          <t>2025-02-07 15:51:25</t>
        </is>
      </c>
      <c r="AA537" t="inlineStr">
        <is>
          <t>2025-02-07 15:51:08</t>
        </is>
      </c>
      <c r="AB537" t="inlineStr">
        <is>
          <t>5edeline</t>
        </is>
      </c>
      <c r="AC537" t="inlineStr">
        <is>
          <t>2025-02-09 22:54:14</t>
        </is>
      </c>
      <c r="AD537" s="1" t="inlineStr">
        <is>
          <t>https://www.commcarehq.org/a/caris-test/reports/form_data/3b758e46-03e9-468d-90e4-3fee8dc9c89d/</t>
        </is>
      </c>
      <c r="AE537" t="inlineStr">
        <is>
          <t>---</t>
        </is>
      </c>
      <c r="AF537" t="inlineStr">
        <is>
          <t>3c5a623af057e23a32ae4000_128368</t>
        </is>
      </c>
      <c r="AG537" t="inlineStr">
        <is>
          <t>OK</t>
        </is>
      </c>
      <c r="AH537" t="inlineStr">
        <is>
          <t>2025-02-07 15:51:25</t>
        </is>
      </c>
      <c r="AI537" t="inlineStr">
        <is>
          <t>49c83a0dcc274f1a85f9433f3309532d</t>
        </is>
      </c>
      <c r="AJ537" t="inlineStr">
        <is>
          <t>2025-02-07</t>
        </is>
      </c>
      <c r="AK537" t="inlineStr">
        <is>
          <t>3</t>
        </is>
      </c>
      <c r="AL537" t="inlineStr">
        <is>
          <t>---</t>
        </is>
      </c>
      <c r="AM537" t="inlineStr">
        <is>
          <t>1</t>
        </is>
      </c>
      <c r="AN537" t="inlineStr">
        <is>
          <t>---</t>
        </is>
      </c>
      <c r="AO537" t="inlineStr">
        <is>
          <t>1</t>
        </is>
      </c>
      <c r="AP537" t="inlineStr">
        <is>
          <t>1</t>
        </is>
      </c>
      <c r="AQ537" t="inlineStr">
        <is>
          <t>14</t>
        </is>
      </c>
      <c r="AR537" t="inlineStr">
        <is>
          <t>15</t>
        </is>
      </c>
      <c r="AS537" t="inlineStr"/>
      <c r="AT537" t="inlineStr"/>
      <c r="AU537" t="inlineStr">
        <is>
          <t>---</t>
        </is>
      </c>
      <c r="AV537" t="inlineStr">
        <is>
          <t>---</t>
        </is>
      </c>
      <c r="AW537" t="inlineStr">
        <is>
          <t>---</t>
        </is>
      </c>
      <c r="AX537" t="inlineStr">
        <is>
          <t>---</t>
        </is>
      </c>
      <c r="AY537" t="inlineStr">
        <is>
          <t>---</t>
        </is>
      </c>
      <c r="AZ537" t="inlineStr">
        <is>
          <t>---</t>
        </is>
      </c>
      <c r="BA537" t="inlineStr">
        <is>
          <t>49c83a0dcc274f1a85f9433f3309532d</t>
        </is>
      </c>
      <c r="BB537" t="inlineStr">
        <is>
          <t>http://openrosa.org/formdesigner/0B48E039-1E80-49A7-AC24-732B6E788E39</t>
        </is>
      </c>
      <c r="BC537" t="inlineStr">
        <is>
          <t>Ration et autres visites</t>
        </is>
      </c>
      <c r="BD537" t="inlineStr">
        <is>
          <t>CommCare Android, version "2.56"(468027). App v15929. CommCare Version 2.56.0. Build 468027, built on: 2025-01-18</t>
        </is>
      </c>
      <c r="BE537" t="inlineStr">
        <is>
          <t>commcare_f5c01cb3-ad69-46f7-81c0-4740896f4262</t>
        </is>
      </c>
      <c r="BF537" t="inlineStr">
        <is>
          <t>19.9332735 -72.8454552 0.0 1600.0</t>
        </is>
      </c>
      <c r="BG537" t="inlineStr">
        <is>
          <t>f13d8149fc6d39ebe86af18272310ff9</t>
        </is>
      </c>
      <c r="BH537" t="inlineStr">
        <is>
          <t>30258f4a77704b55a9a2714350441cbb</t>
        </is>
      </c>
      <c r="BI537" t="inlineStr">
        <is>
          <t>15246</t>
        </is>
      </c>
      <c r="BJ537" t="inlineStr">
        <is>
          <t>XFormInstance</t>
        </is>
      </c>
      <c r="BK537" t="inlineStr">
        <is>
          <t>daada0e4e62911ef9de6f399dbb46855</t>
        </is>
      </c>
      <c r="BL537" t="b">
        <v>0</v>
      </c>
      <c r="BM537" t="inlineStr">
        <is>
          <t>---</t>
        </is>
      </c>
      <c r="BN537" t="inlineStr">
        <is>
          <t>190.115.183.108</t>
        </is>
      </c>
      <c r="BO537" t="inlineStr">
        <is>
          <t>Lindia Pierre</t>
        </is>
      </c>
    </row>
    <row r="538">
      <c r="A538" t="inlineStr">
        <is>
          <t>536</t>
        </is>
      </c>
      <c r="B538" t="inlineStr">
        <is>
          <t>0bc9b84d-a94c-4b09-8ed6-1c64bf6e1d32</t>
        </is>
      </c>
      <c r="C538" t="inlineStr">
        <is>
          <t>2025-02-07</t>
        </is>
      </c>
      <c r="D538" t="inlineStr">
        <is>
          <t>3</t>
        </is>
      </c>
      <c r="E538" t="inlineStr">
        <is>
          <t>---</t>
        </is>
      </c>
      <c r="F538" t="inlineStr">
        <is>
          <t>1</t>
        </is>
      </c>
      <c r="G538" t="inlineStr">
        <is>
          <t>---</t>
        </is>
      </c>
      <c r="H538" t="inlineStr">
        <is>
          <t>1</t>
        </is>
      </c>
      <c r="I538" t="inlineStr">
        <is>
          <t>1</t>
        </is>
      </c>
      <c r="J538" t="inlineStr">
        <is>
          <t>2</t>
        </is>
      </c>
      <c r="K538" t="inlineStr">
        <is>
          <t>---</t>
        </is>
      </c>
      <c r="L538" t="inlineStr">
        <is>
          <t>---</t>
        </is>
      </c>
      <c r="M538" t="inlineStr">
        <is>
          <t>---</t>
        </is>
      </c>
      <c r="N538" t="inlineStr">
        <is>
          <t>---</t>
        </is>
      </c>
      <c r="O538" t="inlineStr">
        <is>
          <t>---</t>
        </is>
      </c>
      <c r="P538" t="inlineStr">
        <is>
          <t>---</t>
        </is>
      </c>
      <c r="Q538" t="inlineStr">
        <is>
          <t>---</t>
        </is>
      </c>
      <c r="R538" t="inlineStr">
        <is>
          <t>12.5</t>
        </is>
      </c>
      <c r="S538" t="inlineStr">
        <is>
          <t>11.0</t>
        </is>
      </c>
      <c r="T538" t="inlineStr"/>
      <c r="U538" t="inlineStr"/>
      <c r="V538" t="inlineStr"/>
      <c r="W538" t="inlineStr"/>
      <c r="X538" t="inlineStr">
        <is>
          <t>PDP/CMEB/ST05314</t>
        </is>
      </c>
      <c r="Y538" t="inlineStr">
        <is>
          <t>PDP/CMEB/ST05314</t>
        </is>
      </c>
      <c r="Z538" t="inlineStr">
        <is>
          <t>2025-02-07 15:51:55</t>
        </is>
      </c>
      <c r="AA538" t="inlineStr">
        <is>
          <t>2025-02-07 15:51:36</t>
        </is>
      </c>
      <c r="AB538" t="inlineStr">
        <is>
          <t>5edeline</t>
        </is>
      </c>
      <c r="AC538" t="inlineStr">
        <is>
          <t>2025-02-09 22:54:43</t>
        </is>
      </c>
      <c r="AD538" s="1" t="inlineStr">
        <is>
          <t>https://www.commcarehq.org/a/caris-test/reports/form_data/0bc9b84d-a94c-4b09-8ed6-1c64bf6e1d32/</t>
        </is>
      </c>
      <c r="AE538" t="inlineStr">
        <is>
          <t>---</t>
        </is>
      </c>
      <c r="AF538" t="inlineStr">
        <is>
          <t>3c5a623af057e23a32ae4000_169446</t>
        </is>
      </c>
      <c r="AG538" t="inlineStr">
        <is>
          <t>OK</t>
        </is>
      </c>
      <c r="AH538" t="inlineStr">
        <is>
          <t>2025-02-07 15:51:55</t>
        </is>
      </c>
      <c r="AI538" t="inlineStr">
        <is>
          <t>49c83a0dcc274f1a85f9433f3309532d</t>
        </is>
      </c>
      <c r="AJ538" t="inlineStr">
        <is>
          <t>2025-02-07</t>
        </is>
      </c>
      <c r="AK538" t="inlineStr">
        <is>
          <t>3</t>
        </is>
      </c>
      <c r="AL538" t="inlineStr">
        <is>
          <t>---</t>
        </is>
      </c>
      <c r="AM538" t="inlineStr">
        <is>
          <t>1</t>
        </is>
      </c>
      <c r="AN538" t="inlineStr">
        <is>
          <t>---</t>
        </is>
      </c>
      <c r="AO538" t="inlineStr">
        <is>
          <t>1</t>
        </is>
      </c>
      <c r="AP538" t="inlineStr">
        <is>
          <t>1</t>
        </is>
      </c>
      <c r="AQ538" t="inlineStr">
        <is>
          <t>12.5</t>
        </is>
      </c>
      <c r="AR538" t="inlineStr">
        <is>
          <t>11</t>
        </is>
      </c>
      <c r="AS538" t="inlineStr"/>
      <c r="AT538" t="inlineStr"/>
      <c r="AU538" t="inlineStr">
        <is>
          <t>---</t>
        </is>
      </c>
      <c r="AV538" t="inlineStr">
        <is>
          <t>---</t>
        </is>
      </c>
      <c r="AW538" t="inlineStr">
        <is>
          <t>---</t>
        </is>
      </c>
      <c r="AX538" t="inlineStr">
        <is>
          <t>---</t>
        </is>
      </c>
      <c r="AY538" t="inlineStr">
        <is>
          <t>---</t>
        </is>
      </c>
      <c r="AZ538" t="inlineStr">
        <is>
          <t>---</t>
        </is>
      </c>
      <c r="BA538" t="inlineStr">
        <is>
          <t>49c83a0dcc274f1a85f9433f3309532d</t>
        </is>
      </c>
      <c r="BB538" t="inlineStr">
        <is>
          <t>http://openrosa.org/formdesigner/0B48E039-1E80-49A7-AC24-732B6E788E39</t>
        </is>
      </c>
      <c r="BC538" t="inlineStr">
        <is>
          <t>Ration et autres visites</t>
        </is>
      </c>
      <c r="BD538" t="inlineStr">
        <is>
          <t>CommCare Android, version "2.56"(468027). App v15929. CommCare Version 2.56.0. Build 468027, built on: 2025-01-18</t>
        </is>
      </c>
      <c r="BE538" t="inlineStr">
        <is>
          <t>commcare_f5c01cb3-ad69-46f7-81c0-4740896f4262</t>
        </is>
      </c>
      <c r="BF538" t="inlineStr">
        <is>
          <t>19.9332735 -72.8454552 0.0 1600.0</t>
        </is>
      </c>
      <c r="BG538" t="inlineStr">
        <is>
          <t>f13d8149fc6d39ebe86af18272310ff9</t>
        </is>
      </c>
      <c r="BH538" t="inlineStr">
        <is>
          <t>30258f4a77704b55a9a2714350441cbb</t>
        </is>
      </c>
      <c r="BI538" t="inlineStr">
        <is>
          <t>15246</t>
        </is>
      </c>
      <c r="BJ538" t="inlineStr">
        <is>
          <t>XFormInstance</t>
        </is>
      </c>
      <c r="BK538" t="inlineStr">
        <is>
          <t>daada0e4e62911ef9de6f399dbb46855</t>
        </is>
      </c>
      <c r="BL538" t="b">
        <v>0</v>
      </c>
      <c r="BM538" t="inlineStr">
        <is>
          <t>---</t>
        </is>
      </c>
      <c r="BN538" t="inlineStr">
        <is>
          <t>190.115.183.108</t>
        </is>
      </c>
      <c r="BO538" t="inlineStr">
        <is>
          <t>Ruth Stecie  Bon-Ami</t>
        </is>
      </c>
    </row>
    <row r="539">
      <c r="A539" t="inlineStr">
        <is>
          <t>537</t>
        </is>
      </c>
      <c r="B539" t="inlineStr">
        <is>
          <t>afbb8d85-814a-42d7-bf45-7b87b3a12429</t>
        </is>
      </c>
      <c r="C539" t="inlineStr">
        <is>
          <t>2025-02-07</t>
        </is>
      </c>
      <c r="D539" t="inlineStr">
        <is>
          <t>3</t>
        </is>
      </c>
      <c r="E539" t="inlineStr">
        <is>
          <t>---</t>
        </is>
      </c>
      <c r="F539" t="inlineStr">
        <is>
          <t>1</t>
        </is>
      </c>
      <c r="G539" t="inlineStr">
        <is>
          <t>---</t>
        </is>
      </c>
      <c r="H539" t="inlineStr">
        <is>
          <t>1</t>
        </is>
      </c>
      <c r="I539" t="inlineStr">
        <is>
          <t>1</t>
        </is>
      </c>
      <c r="J539" t="inlineStr">
        <is>
          <t>2</t>
        </is>
      </c>
      <c r="K539" t="inlineStr">
        <is>
          <t>---</t>
        </is>
      </c>
      <c r="L539" t="inlineStr">
        <is>
          <t>---</t>
        </is>
      </c>
      <c r="M539" t="inlineStr">
        <is>
          <t>---</t>
        </is>
      </c>
      <c r="N539" t="inlineStr">
        <is>
          <t>---</t>
        </is>
      </c>
      <c r="O539" t="inlineStr">
        <is>
          <t>---</t>
        </is>
      </c>
      <c r="P539" t="inlineStr">
        <is>
          <t>---</t>
        </is>
      </c>
      <c r="Q539" t="inlineStr">
        <is>
          <t>---</t>
        </is>
      </c>
      <c r="R539" t="inlineStr">
        <is>
          <t>19.0</t>
        </is>
      </c>
      <c r="S539" t="inlineStr">
        <is>
          <t>16.5</t>
        </is>
      </c>
      <c r="T539" t="inlineStr"/>
      <c r="U539" t="inlineStr"/>
      <c r="V539" t="inlineStr"/>
      <c r="W539" t="inlineStr"/>
      <c r="X539" t="inlineStr">
        <is>
          <t>PDP/CMEB/ST04972</t>
        </is>
      </c>
      <c r="Y539" t="inlineStr">
        <is>
          <t>PDP/CMEB/ST04972</t>
        </is>
      </c>
      <c r="Z539" t="inlineStr">
        <is>
          <t>2025-02-07 15:52:26</t>
        </is>
      </c>
      <c r="AA539" t="inlineStr">
        <is>
          <t>2025-02-07 15:52:07</t>
        </is>
      </c>
      <c r="AB539" t="inlineStr">
        <is>
          <t>5edeline</t>
        </is>
      </c>
      <c r="AC539" t="inlineStr">
        <is>
          <t>2025-02-09 22:55:15</t>
        </is>
      </c>
      <c r="AD539" s="1" t="inlineStr">
        <is>
          <t>https://www.commcarehq.org/a/caris-test/reports/form_data/afbb8d85-814a-42d7-bf45-7b87b3a12429/</t>
        </is>
      </c>
      <c r="AE539" t="inlineStr">
        <is>
          <t>---</t>
        </is>
      </c>
      <c r="AF539" t="inlineStr">
        <is>
          <t>3c5a623af057e23a32ae4000_107035</t>
        </is>
      </c>
      <c r="AG539" t="inlineStr">
        <is>
          <t>OK</t>
        </is>
      </c>
      <c r="AH539" t="inlineStr">
        <is>
          <t>2025-02-07 15:52:26</t>
        </is>
      </c>
      <c r="AI539" t="inlineStr">
        <is>
          <t>49c83a0dcc274f1a85f9433f3309532d</t>
        </is>
      </c>
      <c r="AJ539" t="inlineStr">
        <is>
          <t>2025-02-07</t>
        </is>
      </c>
      <c r="AK539" t="inlineStr">
        <is>
          <t>3</t>
        </is>
      </c>
      <c r="AL539" t="inlineStr">
        <is>
          <t>---</t>
        </is>
      </c>
      <c r="AM539" t="inlineStr">
        <is>
          <t>1</t>
        </is>
      </c>
      <c r="AN539" t="inlineStr">
        <is>
          <t>---</t>
        </is>
      </c>
      <c r="AO539" t="inlineStr">
        <is>
          <t>1</t>
        </is>
      </c>
      <c r="AP539" t="inlineStr">
        <is>
          <t>1</t>
        </is>
      </c>
      <c r="AQ539" t="inlineStr">
        <is>
          <t>19</t>
        </is>
      </c>
      <c r="AR539" t="inlineStr">
        <is>
          <t>16.5</t>
        </is>
      </c>
      <c r="AS539" t="inlineStr"/>
      <c r="AT539" t="inlineStr"/>
      <c r="AU539" t="inlineStr">
        <is>
          <t>---</t>
        </is>
      </c>
      <c r="AV539" t="inlineStr">
        <is>
          <t>---</t>
        </is>
      </c>
      <c r="AW539" t="inlineStr">
        <is>
          <t>---</t>
        </is>
      </c>
      <c r="AX539" t="inlineStr">
        <is>
          <t>---</t>
        </is>
      </c>
      <c r="AY539" t="inlineStr">
        <is>
          <t>---</t>
        </is>
      </c>
      <c r="AZ539" t="inlineStr">
        <is>
          <t>---</t>
        </is>
      </c>
      <c r="BA539" t="inlineStr">
        <is>
          <t>49c83a0dcc274f1a85f9433f3309532d</t>
        </is>
      </c>
      <c r="BB539" t="inlineStr">
        <is>
          <t>http://openrosa.org/formdesigner/0B48E039-1E80-49A7-AC24-732B6E788E39</t>
        </is>
      </c>
      <c r="BC539" t="inlineStr">
        <is>
          <t>Ration et autres visites</t>
        </is>
      </c>
      <c r="BD539" t="inlineStr">
        <is>
          <t>CommCare Android, version "2.56"(468027). App v15929. CommCare Version 2.56.0. Build 468027, built on: 2025-01-18</t>
        </is>
      </c>
      <c r="BE539" t="inlineStr">
        <is>
          <t>commcare_f5c01cb3-ad69-46f7-81c0-4740896f4262</t>
        </is>
      </c>
      <c r="BF539" t="inlineStr">
        <is>
          <t>19.9332735 -72.8454552 0.0 1600.0</t>
        </is>
      </c>
      <c r="BG539" t="inlineStr">
        <is>
          <t>f13d8149fc6d39ebe86af18272310ff9</t>
        </is>
      </c>
      <c r="BH539" t="inlineStr">
        <is>
          <t>30258f4a77704b55a9a2714350441cbb</t>
        </is>
      </c>
      <c r="BI539" t="inlineStr">
        <is>
          <t>15246</t>
        </is>
      </c>
      <c r="BJ539" t="inlineStr">
        <is>
          <t>XFormInstance</t>
        </is>
      </c>
      <c r="BK539" t="inlineStr">
        <is>
          <t>daada0e4e62911ef9de6f399dbb46855</t>
        </is>
      </c>
      <c r="BL539" t="b">
        <v>0</v>
      </c>
      <c r="BM539" t="inlineStr">
        <is>
          <t>---</t>
        </is>
      </c>
      <c r="BN539" t="inlineStr">
        <is>
          <t>190.115.183.108</t>
        </is>
      </c>
      <c r="BO539" t="inlineStr">
        <is>
          <t xml:space="preserve">Daniella Gustave </t>
        </is>
      </c>
    </row>
    <row r="540">
      <c r="A540" t="inlineStr">
        <is>
          <t>538</t>
        </is>
      </c>
      <c r="B540" t="inlineStr">
        <is>
          <t>f65d3316-9136-4215-b7a6-a205651e0452</t>
        </is>
      </c>
      <c r="C540" t="inlineStr">
        <is>
          <t>2025-02-07</t>
        </is>
      </c>
      <c r="D540" t="inlineStr">
        <is>
          <t>3</t>
        </is>
      </c>
      <c r="E540" t="inlineStr">
        <is>
          <t>---</t>
        </is>
      </c>
      <c r="F540" t="inlineStr">
        <is>
          <t>1</t>
        </is>
      </c>
      <c r="G540" t="inlineStr">
        <is>
          <t>---</t>
        </is>
      </c>
      <c r="H540" t="inlineStr">
        <is>
          <t>1</t>
        </is>
      </c>
      <c r="I540" t="inlineStr">
        <is>
          <t>1</t>
        </is>
      </c>
      <c r="J540" t="inlineStr">
        <is>
          <t>2</t>
        </is>
      </c>
      <c r="K540" t="inlineStr">
        <is>
          <t>---</t>
        </is>
      </c>
      <c r="L540" t="inlineStr">
        <is>
          <t>---</t>
        </is>
      </c>
      <c r="M540" t="inlineStr">
        <is>
          <t>---</t>
        </is>
      </c>
      <c r="N540" t="inlineStr">
        <is>
          <t>---</t>
        </is>
      </c>
      <c r="O540" t="inlineStr">
        <is>
          <t>---</t>
        </is>
      </c>
      <c r="P540" t="inlineStr">
        <is>
          <t>---</t>
        </is>
      </c>
      <c r="Q540" t="inlineStr">
        <is>
          <t>---</t>
        </is>
      </c>
      <c r="R540" t="inlineStr"/>
      <c r="S540" t="inlineStr">
        <is>
          <t>30.0</t>
        </is>
      </c>
      <c r="T540" t="inlineStr"/>
      <c r="U540" t="inlineStr"/>
      <c r="V540" t="inlineStr"/>
      <c r="W540" t="inlineStr"/>
      <c r="X540" t="inlineStr">
        <is>
          <t>PDP/CMEB/ST03288</t>
        </is>
      </c>
      <c r="Y540" t="inlineStr">
        <is>
          <t>PDP/CMEB/ST03288</t>
        </is>
      </c>
      <c r="Z540" t="inlineStr">
        <is>
          <t>2025-02-07 15:53:14</t>
        </is>
      </c>
      <c r="AA540" t="inlineStr">
        <is>
          <t>2025-02-07 15:52:55</t>
        </is>
      </c>
      <c r="AB540" t="inlineStr">
        <is>
          <t>5edeline</t>
        </is>
      </c>
      <c r="AC540" t="inlineStr">
        <is>
          <t>2025-02-09 22:56:02</t>
        </is>
      </c>
      <c r="AD540" s="1" t="inlineStr">
        <is>
          <t>https://www.commcarehq.org/a/caris-test/reports/form_data/f65d3316-9136-4215-b7a6-a205651e0452/</t>
        </is>
      </c>
      <c r="AE540" t="inlineStr">
        <is>
          <t>---</t>
        </is>
      </c>
      <c r="AF540" t="inlineStr">
        <is>
          <t>dfc1b020318d4ec9aa3d55c04d46b049</t>
        </is>
      </c>
      <c r="AG540" t="inlineStr">
        <is>
          <t>OK</t>
        </is>
      </c>
      <c r="AH540" t="inlineStr">
        <is>
          <t>2025-02-07 15:53:14</t>
        </is>
      </c>
      <c r="AI540" t="inlineStr">
        <is>
          <t>49c83a0dcc274f1a85f9433f3309532d</t>
        </is>
      </c>
      <c r="AJ540" t="inlineStr">
        <is>
          <t>2025-02-07</t>
        </is>
      </c>
      <c r="AK540" t="inlineStr">
        <is>
          <t>3</t>
        </is>
      </c>
      <c r="AL540" t="inlineStr">
        <is>
          <t>---</t>
        </is>
      </c>
      <c r="AM540" t="inlineStr">
        <is>
          <t>1</t>
        </is>
      </c>
      <c r="AN540" t="inlineStr">
        <is>
          <t>---</t>
        </is>
      </c>
      <c r="AO540" t="inlineStr">
        <is>
          <t>1</t>
        </is>
      </c>
      <c r="AP540" t="inlineStr">
        <is>
          <t>1</t>
        </is>
      </c>
      <c r="AQ540" t="inlineStr"/>
      <c r="AR540" t="inlineStr">
        <is>
          <t>30</t>
        </is>
      </c>
      <c r="AS540" t="inlineStr"/>
      <c r="AT540" t="inlineStr"/>
      <c r="AU540" t="inlineStr">
        <is>
          <t>---</t>
        </is>
      </c>
      <c r="AV540" t="inlineStr">
        <is>
          <t>---</t>
        </is>
      </c>
      <c r="AW540" t="inlineStr">
        <is>
          <t>---</t>
        </is>
      </c>
      <c r="AX540" t="inlineStr">
        <is>
          <t>---</t>
        </is>
      </c>
      <c r="AY540" t="inlineStr">
        <is>
          <t>---</t>
        </is>
      </c>
      <c r="AZ540" t="inlineStr">
        <is>
          <t>---</t>
        </is>
      </c>
      <c r="BA540" t="inlineStr">
        <is>
          <t>49c83a0dcc274f1a85f9433f3309532d</t>
        </is>
      </c>
      <c r="BB540" t="inlineStr">
        <is>
          <t>http://openrosa.org/formdesigner/0B48E039-1E80-49A7-AC24-732B6E788E39</t>
        </is>
      </c>
      <c r="BC540" t="inlineStr">
        <is>
          <t>Ration et autres visites</t>
        </is>
      </c>
      <c r="BD540" t="inlineStr">
        <is>
          <t>CommCare Android, version "2.56"(468027). App v15929. CommCare Version 2.56.0. Build 468027, built on: 2025-01-18</t>
        </is>
      </c>
      <c r="BE540" t="inlineStr">
        <is>
          <t>commcare_f5c01cb3-ad69-46f7-81c0-4740896f4262</t>
        </is>
      </c>
      <c r="BF540" t="inlineStr">
        <is>
          <t>19.9322874 -72.8458043 0.0 1600.0</t>
        </is>
      </c>
      <c r="BG540" t="inlineStr">
        <is>
          <t>f13d8149fc6d39ebe86af18272310ff9</t>
        </is>
      </c>
      <c r="BH540" t="inlineStr">
        <is>
          <t>30258f4a77704b55a9a2714350441cbb</t>
        </is>
      </c>
      <c r="BI540" t="inlineStr">
        <is>
          <t>15246</t>
        </is>
      </c>
      <c r="BJ540" t="inlineStr">
        <is>
          <t>XFormInstance</t>
        </is>
      </c>
      <c r="BK540" t="inlineStr">
        <is>
          <t>daada0e4e62911ef9de6f399dbb46855</t>
        </is>
      </c>
      <c r="BL540" t="b">
        <v>0</v>
      </c>
      <c r="BM540" t="inlineStr">
        <is>
          <t>---</t>
        </is>
      </c>
      <c r="BN540" t="inlineStr">
        <is>
          <t>190.115.183.108</t>
        </is>
      </c>
      <c r="BO540" t="inlineStr">
        <is>
          <t>Jeasmida Dorvil</t>
        </is>
      </c>
    </row>
    <row r="541">
      <c r="A541" t="inlineStr">
        <is>
          <t>539</t>
        </is>
      </c>
      <c r="B541" t="inlineStr">
        <is>
          <t>6b6ac545-d6a9-49fa-b777-1cb1d319d9a2</t>
        </is>
      </c>
      <c r="C541" t="inlineStr">
        <is>
          <t>2025-02-07</t>
        </is>
      </c>
      <c r="D541" t="inlineStr">
        <is>
          <t>3</t>
        </is>
      </c>
      <c r="E541" t="inlineStr">
        <is>
          <t>---</t>
        </is>
      </c>
      <c r="F541" t="inlineStr">
        <is>
          <t>1</t>
        </is>
      </c>
      <c r="G541" t="inlineStr">
        <is>
          <t>---</t>
        </is>
      </c>
      <c r="H541" t="inlineStr">
        <is>
          <t>1</t>
        </is>
      </c>
      <c r="I541" t="inlineStr">
        <is>
          <t>1</t>
        </is>
      </c>
      <c r="J541" t="inlineStr">
        <is>
          <t>2</t>
        </is>
      </c>
      <c r="K541" t="inlineStr">
        <is>
          <t>---</t>
        </is>
      </c>
      <c r="L541" t="inlineStr">
        <is>
          <t>---</t>
        </is>
      </c>
      <c r="M541" t="inlineStr">
        <is>
          <t>---</t>
        </is>
      </c>
      <c r="N541" t="inlineStr">
        <is>
          <t>---</t>
        </is>
      </c>
      <c r="O541" t="inlineStr">
        <is>
          <t>---</t>
        </is>
      </c>
      <c r="P541" t="inlineStr">
        <is>
          <t>---</t>
        </is>
      </c>
      <c r="Q541" t="inlineStr">
        <is>
          <t>---</t>
        </is>
      </c>
      <c r="R541" t="inlineStr"/>
      <c r="S541" t="inlineStr">
        <is>
          <t>41.0</t>
        </is>
      </c>
      <c r="T541" t="inlineStr"/>
      <c r="U541" t="inlineStr"/>
      <c r="V541" t="inlineStr"/>
      <c r="W541" t="inlineStr"/>
      <c r="X541" t="inlineStr">
        <is>
          <t>PDP/CMEB/00330</t>
        </is>
      </c>
      <c r="Y541" t="inlineStr">
        <is>
          <t>PDP/CMEB/00330</t>
        </is>
      </c>
      <c r="Z541" t="inlineStr">
        <is>
          <t>2025-02-07 15:53:37</t>
        </is>
      </c>
      <c r="AA541" t="inlineStr">
        <is>
          <t>2025-02-07 15:53:23</t>
        </is>
      </c>
      <c r="AB541" t="inlineStr">
        <is>
          <t>5edeline</t>
        </is>
      </c>
      <c r="AC541" t="inlineStr">
        <is>
          <t>2025-02-09 22:56:26</t>
        </is>
      </c>
      <c r="AD541" s="1" t="inlineStr">
        <is>
          <t>https://www.commcarehq.org/a/caris-test/reports/form_data/6b6ac545-d6a9-49fa-b777-1cb1d319d9a2/</t>
        </is>
      </c>
      <c r="AE541" t="inlineStr">
        <is>
          <t>---</t>
        </is>
      </c>
      <c r="AF541" t="inlineStr">
        <is>
          <t>45a333632eb24e56ad4c19a8aae7bbbb</t>
        </is>
      </c>
      <c r="AG541" t="inlineStr">
        <is>
          <t>OK</t>
        </is>
      </c>
      <c r="AH541" t="inlineStr">
        <is>
          <t>2025-02-07 15:53:37</t>
        </is>
      </c>
      <c r="AI541" t="inlineStr">
        <is>
          <t>49c83a0dcc274f1a85f9433f3309532d</t>
        </is>
      </c>
      <c r="AJ541" t="inlineStr">
        <is>
          <t>2025-02-07</t>
        </is>
      </c>
      <c r="AK541" t="inlineStr">
        <is>
          <t>3</t>
        </is>
      </c>
      <c r="AL541" t="inlineStr">
        <is>
          <t>---</t>
        </is>
      </c>
      <c r="AM541" t="inlineStr">
        <is>
          <t>1</t>
        </is>
      </c>
      <c r="AN541" t="inlineStr">
        <is>
          <t>---</t>
        </is>
      </c>
      <c r="AO541" t="inlineStr">
        <is>
          <t>1</t>
        </is>
      </c>
      <c r="AP541" t="inlineStr">
        <is>
          <t>1</t>
        </is>
      </c>
      <c r="AQ541" t="inlineStr"/>
      <c r="AR541" t="inlineStr">
        <is>
          <t>41</t>
        </is>
      </c>
      <c r="AS541" t="inlineStr"/>
      <c r="AT541" t="inlineStr"/>
      <c r="AU541" t="inlineStr">
        <is>
          <t>---</t>
        </is>
      </c>
      <c r="AV541" t="inlineStr">
        <is>
          <t>---</t>
        </is>
      </c>
      <c r="AW541" t="inlineStr">
        <is>
          <t>---</t>
        </is>
      </c>
      <c r="AX541" t="inlineStr">
        <is>
          <t>---</t>
        </is>
      </c>
      <c r="AY541" t="inlineStr">
        <is>
          <t>---</t>
        </is>
      </c>
      <c r="AZ541" t="inlineStr">
        <is>
          <t>---</t>
        </is>
      </c>
      <c r="BA541" t="inlineStr">
        <is>
          <t>49c83a0dcc274f1a85f9433f3309532d</t>
        </is>
      </c>
      <c r="BB541" t="inlineStr">
        <is>
          <t>http://openrosa.org/formdesigner/0B48E039-1E80-49A7-AC24-732B6E788E39</t>
        </is>
      </c>
      <c r="BC541" t="inlineStr">
        <is>
          <t>Ration et autres visites</t>
        </is>
      </c>
      <c r="BD541" t="inlineStr">
        <is>
          <t>CommCare Android, version "2.56"(468027). App v15929. CommCare Version 2.56.0. Build 468027, built on: 2025-01-18</t>
        </is>
      </c>
      <c r="BE541" t="inlineStr">
        <is>
          <t>commcare_f5c01cb3-ad69-46f7-81c0-4740896f4262</t>
        </is>
      </c>
      <c r="BF541" t="inlineStr">
        <is>
          <t>19.9322298 -72.8458247 0.0 100.0</t>
        </is>
      </c>
      <c r="BG541" t="inlineStr">
        <is>
          <t>f13d8149fc6d39ebe86af18272310ff9</t>
        </is>
      </c>
      <c r="BH541" t="inlineStr">
        <is>
          <t>30258f4a77704b55a9a2714350441cbb</t>
        </is>
      </c>
      <c r="BI541" t="inlineStr">
        <is>
          <t>15246</t>
        </is>
      </c>
      <c r="BJ541" t="inlineStr">
        <is>
          <t>XFormInstance</t>
        </is>
      </c>
      <c r="BK541" t="inlineStr">
        <is>
          <t>daada0e4e62911ef9de6f399dbb46855</t>
        </is>
      </c>
      <c r="BL541" t="b">
        <v>0</v>
      </c>
      <c r="BM541" t="inlineStr">
        <is>
          <t>---</t>
        </is>
      </c>
      <c r="BN541" t="inlineStr">
        <is>
          <t>190.115.183.108</t>
        </is>
      </c>
      <c r="BO541" t="inlineStr">
        <is>
          <t>Stéphanie Dupermé</t>
        </is>
      </c>
    </row>
    <row r="542">
      <c r="A542" t="inlineStr">
        <is>
          <t>540</t>
        </is>
      </c>
      <c r="B542" t="inlineStr">
        <is>
          <t>977988bf-c6af-422c-a53c-873ba18110f5</t>
        </is>
      </c>
      <c r="C542" t="inlineStr">
        <is>
          <t>2025-02-07</t>
        </is>
      </c>
      <c r="D542" t="inlineStr">
        <is>
          <t>3</t>
        </is>
      </c>
      <c r="E542" t="inlineStr">
        <is>
          <t>---</t>
        </is>
      </c>
      <c r="F542" t="inlineStr">
        <is>
          <t>1</t>
        </is>
      </c>
      <c r="G542" t="inlineStr">
        <is>
          <t>---</t>
        </is>
      </c>
      <c r="H542" t="inlineStr">
        <is>
          <t>1</t>
        </is>
      </c>
      <c r="I542" t="inlineStr">
        <is>
          <t>1</t>
        </is>
      </c>
      <c r="J542" t="inlineStr">
        <is>
          <t>2</t>
        </is>
      </c>
      <c r="K542" t="inlineStr">
        <is>
          <t>---</t>
        </is>
      </c>
      <c r="L542" t="inlineStr">
        <is>
          <t>---</t>
        </is>
      </c>
      <c r="M542" t="inlineStr">
        <is>
          <t>---</t>
        </is>
      </c>
      <c r="N542" t="inlineStr">
        <is>
          <t>---</t>
        </is>
      </c>
      <c r="O542" t="inlineStr">
        <is>
          <t>---</t>
        </is>
      </c>
      <c r="P542" t="inlineStr">
        <is>
          <t>---</t>
        </is>
      </c>
      <c r="Q542" t="inlineStr">
        <is>
          <t>---</t>
        </is>
      </c>
      <c r="R542" t="inlineStr"/>
      <c r="S542" t="inlineStr">
        <is>
          <t>24.0</t>
        </is>
      </c>
      <c r="T542" t="inlineStr"/>
      <c r="U542" t="inlineStr"/>
      <c r="V542" t="inlineStr"/>
      <c r="W542" t="inlineStr"/>
      <c r="X542" t="inlineStr">
        <is>
          <t>PDP/CMEB/00225</t>
        </is>
      </c>
      <c r="Y542" t="inlineStr">
        <is>
          <t>PDP/CMEB/00225</t>
        </is>
      </c>
      <c r="Z542" t="inlineStr">
        <is>
          <t>2025-02-07 15:54:14</t>
        </is>
      </c>
      <c r="AA542" t="inlineStr">
        <is>
          <t>2025-02-07 15:54:01</t>
        </is>
      </c>
      <c r="AB542" t="inlineStr">
        <is>
          <t>5edeline</t>
        </is>
      </c>
      <c r="AC542" t="inlineStr">
        <is>
          <t>2025-02-09 22:57:02</t>
        </is>
      </c>
      <c r="AD542" s="1" t="inlineStr">
        <is>
          <t>https://www.commcarehq.org/a/caris-test/reports/form_data/977988bf-c6af-422c-a53c-873ba18110f5/</t>
        </is>
      </c>
      <c r="AE542" t="inlineStr">
        <is>
          <t>---</t>
        </is>
      </c>
      <c r="AF542" t="inlineStr">
        <is>
          <t>b7d67abf80c04aa688f3c90c6735f95a</t>
        </is>
      </c>
      <c r="AG542" t="inlineStr">
        <is>
          <t>OK</t>
        </is>
      </c>
      <c r="AH542" t="inlineStr">
        <is>
          <t>2025-02-07 15:54:14</t>
        </is>
      </c>
      <c r="AI542" t="inlineStr">
        <is>
          <t>49c83a0dcc274f1a85f9433f3309532d</t>
        </is>
      </c>
      <c r="AJ542" t="inlineStr">
        <is>
          <t>2025-02-07</t>
        </is>
      </c>
      <c r="AK542" t="inlineStr">
        <is>
          <t>3</t>
        </is>
      </c>
      <c r="AL542" t="inlineStr">
        <is>
          <t>---</t>
        </is>
      </c>
      <c r="AM542" t="inlineStr">
        <is>
          <t>1</t>
        </is>
      </c>
      <c r="AN542" t="inlineStr">
        <is>
          <t>---</t>
        </is>
      </c>
      <c r="AO542" t="inlineStr">
        <is>
          <t>1</t>
        </is>
      </c>
      <c r="AP542" t="inlineStr">
        <is>
          <t>1</t>
        </is>
      </c>
      <c r="AQ542" t="inlineStr"/>
      <c r="AR542" t="inlineStr">
        <is>
          <t>24</t>
        </is>
      </c>
      <c r="AS542" t="inlineStr"/>
      <c r="AT542" t="inlineStr"/>
      <c r="AU542" t="inlineStr">
        <is>
          <t>---</t>
        </is>
      </c>
      <c r="AV542" t="inlineStr">
        <is>
          <t>---</t>
        </is>
      </c>
      <c r="AW542" t="inlineStr">
        <is>
          <t>---</t>
        </is>
      </c>
      <c r="AX542" t="inlineStr">
        <is>
          <t>---</t>
        </is>
      </c>
      <c r="AY542" t="inlineStr">
        <is>
          <t>---</t>
        </is>
      </c>
      <c r="AZ542" t="inlineStr">
        <is>
          <t>---</t>
        </is>
      </c>
      <c r="BA542" t="inlineStr">
        <is>
          <t>49c83a0dcc274f1a85f9433f3309532d</t>
        </is>
      </c>
      <c r="BB542" t="inlineStr">
        <is>
          <t>http://openrosa.org/formdesigner/0B48E039-1E80-49A7-AC24-732B6E788E39</t>
        </is>
      </c>
      <c r="BC542" t="inlineStr">
        <is>
          <t>Ration et autres visites</t>
        </is>
      </c>
      <c r="BD542" t="inlineStr">
        <is>
          <t>CommCare Android, version "2.56"(468027). App v15929. CommCare Version 2.56.0. Build 468027, built on: 2025-01-18</t>
        </is>
      </c>
      <c r="BE542" t="inlineStr">
        <is>
          <t>commcare_f5c01cb3-ad69-46f7-81c0-4740896f4262</t>
        </is>
      </c>
      <c r="BF542" t="inlineStr">
        <is>
          <t>19.9332735 -72.8454552 0.0 1600.0</t>
        </is>
      </c>
      <c r="BG542" t="inlineStr">
        <is>
          <t>f13d8149fc6d39ebe86af18272310ff9</t>
        </is>
      </c>
      <c r="BH542" t="inlineStr">
        <is>
          <t>30258f4a77704b55a9a2714350441cbb</t>
        </is>
      </c>
      <c r="BI542" t="inlineStr">
        <is>
          <t>15246</t>
        </is>
      </c>
      <c r="BJ542" t="inlineStr">
        <is>
          <t>XFormInstance</t>
        </is>
      </c>
      <c r="BK542" t="inlineStr">
        <is>
          <t>daada0e4e62911ef9de6f399dbb46855</t>
        </is>
      </c>
      <c r="BL542" t="b">
        <v>0</v>
      </c>
      <c r="BM542" t="inlineStr">
        <is>
          <t>---</t>
        </is>
      </c>
      <c r="BN542" t="inlineStr">
        <is>
          <t>190.115.183.108</t>
        </is>
      </c>
      <c r="BO542" t="inlineStr">
        <is>
          <t>Aldephe Chéry</t>
        </is>
      </c>
    </row>
    <row r="543">
      <c r="A543" t="inlineStr">
        <is>
          <t>541</t>
        </is>
      </c>
      <c r="B543" t="inlineStr">
        <is>
          <t>bb59df0f-6e88-4af2-b144-803b9031bc63</t>
        </is>
      </c>
      <c r="C543" t="inlineStr">
        <is>
          <t>2025-02-07</t>
        </is>
      </c>
      <c r="D543" t="inlineStr">
        <is>
          <t>3</t>
        </is>
      </c>
      <c r="E543" t="inlineStr">
        <is>
          <t>---</t>
        </is>
      </c>
      <c r="F543" t="inlineStr">
        <is>
          <t>1</t>
        </is>
      </c>
      <c r="G543" t="inlineStr">
        <is>
          <t>---</t>
        </is>
      </c>
      <c r="H543" t="inlineStr">
        <is>
          <t>1</t>
        </is>
      </c>
      <c r="I543" t="inlineStr">
        <is>
          <t>1</t>
        </is>
      </c>
      <c r="J543" t="inlineStr">
        <is>
          <t>2</t>
        </is>
      </c>
      <c r="K543" t="inlineStr">
        <is>
          <t>---</t>
        </is>
      </c>
      <c r="L543" t="inlineStr">
        <is>
          <t>---</t>
        </is>
      </c>
      <c r="M543" t="inlineStr">
        <is>
          <t>---</t>
        </is>
      </c>
      <c r="N543" t="inlineStr">
        <is>
          <t>---</t>
        </is>
      </c>
      <c r="O543" t="inlineStr">
        <is>
          <t>---</t>
        </is>
      </c>
      <c r="P543" t="inlineStr">
        <is>
          <t>---</t>
        </is>
      </c>
      <c r="Q543" t="inlineStr">
        <is>
          <t>---</t>
        </is>
      </c>
      <c r="R543" t="inlineStr"/>
      <c r="S543" t="inlineStr">
        <is>
          <t>31.0</t>
        </is>
      </c>
      <c r="T543" t="inlineStr"/>
      <c r="U543" t="inlineStr"/>
      <c r="V543" t="inlineStr"/>
      <c r="W543" t="inlineStr"/>
      <c r="X543" t="inlineStr">
        <is>
          <t>PDP/CMEB/ST02998</t>
        </is>
      </c>
      <c r="Y543" t="inlineStr">
        <is>
          <t>PDP/CMEB/ST02998</t>
        </is>
      </c>
      <c r="Z543" t="inlineStr">
        <is>
          <t>2025-02-07 15:54:36</t>
        </is>
      </c>
      <c r="AA543" t="inlineStr">
        <is>
          <t>2025-02-07 15:54:24</t>
        </is>
      </c>
      <c r="AB543" t="inlineStr">
        <is>
          <t>5edeline</t>
        </is>
      </c>
      <c r="AC543" t="inlineStr">
        <is>
          <t>2025-02-09 22:57:25</t>
        </is>
      </c>
      <c r="AD543" s="1" t="inlineStr">
        <is>
          <t>https://www.commcarehq.org/a/caris-test/reports/form_data/bb59df0f-6e88-4af2-b144-803b9031bc63/</t>
        </is>
      </c>
      <c r="AE543" t="inlineStr">
        <is>
          <t>---</t>
        </is>
      </c>
      <c r="AF543" t="inlineStr">
        <is>
          <t>872420d40bec4adfa8a3a9c310b35adc</t>
        </is>
      </c>
      <c r="AG543" t="inlineStr">
        <is>
          <t>OK</t>
        </is>
      </c>
      <c r="AH543" t="inlineStr">
        <is>
          <t>2025-02-07 15:54:36</t>
        </is>
      </c>
      <c r="AI543" t="inlineStr">
        <is>
          <t>49c83a0dcc274f1a85f9433f3309532d</t>
        </is>
      </c>
      <c r="AJ543" t="inlineStr">
        <is>
          <t>2025-02-07</t>
        </is>
      </c>
      <c r="AK543" t="inlineStr">
        <is>
          <t>3</t>
        </is>
      </c>
      <c r="AL543" t="inlineStr">
        <is>
          <t>---</t>
        </is>
      </c>
      <c r="AM543" t="inlineStr">
        <is>
          <t>1</t>
        </is>
      </c>
      <c r="AN543" t="inlineStr">
        <is>
          <t>---</t>
        </is>
      </c>
      <c r="AO543" t="inlineStr">
        <is>
          <t>1</t>
        </is>
      </c>
      <c r="AP543" t="inlineStr">
        <is>
          <t>1</t>
        </is>
      </c>
      <c r="AQ543" t="inlineStr"/>
      <c r="AR543" t="inlineStr">
        <is>
          <t>31</t>
        </is>
      </c>
      <c r="AS543" t="inlineStr"/>
      <c r="AT543" t="inlineStr"/>
      <c r="AU543" t="inlineStr">
        <is>
          <t>---</t>
        </is>
      </c>
      <c r="AV543" t="inlineStr">
        <is>
          <t>---</t>
        </is>
      </c>
      <c r="AW543" t="inlineStr">
        <is>
          <t>---</t>
        </is>
      </c>
      <c r="AX543" t="inlineStr">
        <is>
          <t>---</t>
        </is>
      </c>
      <c r="AY543" t="inlineStr">
        <is>
          <t>---</t>
        </is>
      </c>
      <c r="AZ543" t="inlineStr">
        <is>
          <t>---</t>
        </is>
      </c>
      <c r="BA543" t="inlineStr">
        <is>
          <t>49c83a0dcc274f1a85f9433f3309532d</t>
        </is>
      </c>
      <c r="BB543" t="inlineStr">
        <is>
          <t>http://openrosa.org/formdesigner/0B48E039-1E80-49A7-AC24-732B6E788E39</t>
        </is>
      </c>
      <c r="BC543" t="inlineStr">
        <is>
          <t>Ration et autres visites</t>
        </is>
      </c>
      <c r="BD543" t="inlineStr">
        <is>
          <t>CommCare Android, version "2.56"(468027). App v15929. CommCare Version 2.56.0. Build 468027, built on: 2025-01-18</t>
        </is>
      </c>
      <c r="BE543" t="inlineStr">
        <is>
          <t>commcare_f5c01cb3-ad69-46f7-81c0-4740896f4262</t>
        </is>
      </c>
      <c r="BF543" t="inlineStr">
        <is>
          <t>19.9326691 -72.8465524 0.0 100.0</t>
        </is>
      </c>
      <c r="BG543" t="inlineStr">
        <is>
          <t>f13d8149fc6d39ebe86af18272310ff9</t>
        </is>
      </c>
      <c r="BH543" t="inlineStr">
        <is>
          <t>30258f4a77704b55a9a2714350441cbb</t>
        </is>
      </c>
      <c r="BI543" t="inlineStr">
        <is>
          <t>15246</t>
        </is>
      </c>
      <c r="BJ543" t="inlineStr">
        <is>
          <t>XFormInstance</t>
        </is>
      </c>
      <c r="BK543" t="inlineStr">
        <is>
          <t>daada0e4e62911ef9de6f399dbb46855</t>
        </is>
      </c>
      <c r="BL543" t="b">
        <v>0</v>
      </c>
      <c r="BM543" t="inlineStr">
        <is>
          <t>---</t>
        </is>
      </c>
      <c r="BN543" t="inlineStr">
        <is>
          <t>190.115.183.108</t>
        </is>
      </c>
      <c r="BO543" t="inlineStr">
        <is>
          <t>Marc Louvens Vixambrun</t>
        </is>
      </c>
    </row>
    <row r="544">
      <c r="A544" t="inlineStr">
        <is>
          <t>542</t>
        </is>
      </c>
      <c r="B544" t="inlineStr">
        <is>
          <t>957a3d88-18c9-43b3-8401-2f796af06e73</t>
        </is>
      </c>
      <c r="C544" t="inlineStr">
        <is>
          <t>2025-02-07</t>
        </is>
      </c>
      <c r="D544" t="inlineStr">
        <is>
          <t>3</t>
        </is>
      </c>
      <c r="E544" t="inlineStr">
        <is>
          <t>---</t>
        </is>
      </c>
      <c r="F544" t="inlineStr">
        <is>
          <t>1</t>
        </is>
      </c>
      <c r="G544" t="inlineStr">
        <is>
          <t>---</t>
        </is>
      </c>
      <c r="H544" t="inlineStr">
        <is>
          <t>1</t>
        </is>
      </c>
      <c r="I544" t="inlineStr">
        <is>
          <t>1</t>
        </is>
      </c>
      <c r="J544" t="inlineStr">
        <is>
          <t>2</t>
        </is>
      </c>
      <c r="K544" t="inlineStr">
        <is>
          <t>---</t>
        </is>
      </c>
      <c r="L544" t="inlineStr">
        <is>
          <t>---</t>
        </is>
      </c>
      <c r="M544" t="inlineStr">
        <is>
          <t>---</t>
        </is>
      </c>
      <c r="N544" t="inlineStr">
        <is>
          <t>---</t>
        </is>
      </c>
      <c r="O544" t="inlineStr">
        <is>
          <t>---</t>
        </is>
      </c>
      <c r="P544" t="inlineStr">
        <is>
          <t>---</t>
        </is>
      </c>
      <c r="Q544" t="inlineStr">
        <is>
          <t>---</t>
        </is>
      </c>
      <c r="R544" t="inlineStr"/>
      <c r="S544" t="inlineStr">
        <is>
          <t>50.0</t>
        </is>
      </c>
      <c r="T544" t="inlineStr"/>
      <c r="U544" t="inlineStr"/>
      <c r="V544" t="inlineStr"/>
      <c r="W544" t="inlineStr"/>
      <c r="X544" t="inlineStr">
        <is>
          <t>PDP/CMEB/ST01984</t>
        </is>
      </c>
      <c r="Y544" t="inlineStr">
        <is>
          <t>PDP/CMEB/ST01984</t>
        </is>
      </c>
      <c r="Z544" t="inlineStr">
        <is>
          <t>2025-02-07 15:55:00</t>
        </is>
      </c>
      <c r="AA544" t="inlineStr">
        <is>
          <t>2025-02-07 15:54:48</t>
        </is>
      </c>
      <c r="AB544" t="inlineStr">
        <is>
          <t>5edeline</t>
        </is>
      </c>
      <c r="AC544" t="inlineStr">
        <is>
          <t>2025-02-09 22:57:49</t>
        </is>
      </c>
      <c r="AD544" s="1" t="inlineStr">
        <is>
          <t>https://www.commcarehq.org/a/caris-test/reports/form_data/957a3d88-18c9-43b3-8401-2f796af06e73/</t>
        </is>
      </c>
      <c r="AE544" t="inlineStr">
        <is>
          <t>---</t>
        </is>
      </c>
      <c r="AF544" t="inlineStr">
        <is>
          <t>3c5a623af057e23a32ae4000_17592</t>
        </is>
      </c>
      <c r="AG544" t="inlineStr">
        <is>
          <t>OK</t>
        </is>
      </c>
      <c r="AH544" t="inlineStr">
        <is>
          <t>2025-02-07 15:55:00</t>
        </is>
      </c>
      <c r="AI544" t="inlineStr">
        <is>
          <t>49c83a0dcc274f1a85f9433f3309532d</t>
        </is>
      </c>
      <c r="AJ544" t="inlineStr">
        <is>
          <t>2025-02-07</t>
        </is>
      </c>
      <c r="AK544" t="inlineStr">
        <is>
          <t>3</t>
        </is>
      </c>
      <c r="AL544" t="inlineStr">
        <is>
          <t>---</t>
        </is>
      </c>
      <c r="AM544" t="inlineStr">
        <is>
          <t>1</t>
        </is>
      </c>
      <c r="AN544" t="inlineStr">
        <is>
          <t>---</t>
        </is>
      </c>
      <c r="AO544" t="inlineStr">
        <is>
          <t>1</t>
        </is>
      </c>
      <c r="AP544" t="inlineStr">
        <is>
          <t>1</t>
        </is>
      </c>
      <c r="AQ544" t="inlineStr"/>
      <c r="AR544" t="inlineStr">
        <is>
          <t>50</t>
        </is>
      </c>
      <c r="AS544" t="inlineStr"/>
      <c r="AT544" t="inlineStr"/>
      <c r="AU544" t="inlineStr">
        <is>
          <t>---</t>
        </is>
      </c>
      <c r="AV544" t="inlineStr">
        <is>
          <t>---</t>
        </is>
      </c>
      <c r="AW544" t="inlineStr">
        <is>
          <t>---</t>
        </is>
      </c>
      <c r="AX544" t="inlineStr">
        <is>
          <t>---</t>
        </is>
      </c>
      <c r="AY544" t="inlineStr">
        <is>
          <t>---</t>
        </is>
      </c>
      <c r="AZ544" t="inlineStr">
        <is>
          <t>---</t>
        </is>
      </c>
      <c r="BA544" t="inlineStr">
        <is>
          <t>49c83a0dcc274f1a85f9433f3309532d</t>
        </is>
      </c>
      <c r="BB544" t="inlineStr">
        <is>
          <t>http://openrosa.org/formdesigner/0B48E039-1E80-49A7-AC24-732B6E788E39</t>
        </is>
      </c>
      <c r="BC544" t="inlineStr">
        <is>
          <t>Ration et autres visites</t>
        </is>
      </c>
      <c r="BD544" t="inlineStr">
        <is>
          <t>CommCare Android, version "2.56"(468027). App v15929. CommCare Version 2.56.0. Build 468027, built on: 2025-01-18</t>
        </is>
      </c>
      <c r="BE544" t="inlineStr">
        <is>
          <t>commcare_f5c01cb3-ad69-46f7-81c0-4740896f4262</t>
        </is>
      </c>
      <c r="BF544" t="inlineStr">
        <is>
          <t>19.9326634 -72.8465629 0.0 100.0</t>
        </is>
      </c>
      <c r="BG544" t="inlineStr">
        <is>
          <t>f13d8149fc6d39ebe86af18272310ff9</t>
        </is>
      </c>
      <c r="BH544" t="inlineStr">
        <is>
          <t>30258f4a77704b55a9a2714350441cbb</t>
        </is>
      </c>
      <c r="BI544" t="inlineStr">
        <is>
          <t>15246</t>
        </is>
      </c>
      <c r="BJ544" t="inlineStr">
        <is>
          <t>XFormInstance</t>
        </is>
      </c>
      <c r="BK544" t="inlineStr">
        <is>
          <t>daada0e4e62911ef9de6f399dbb46855</t>
        </is>
      </c>
      <c r="BL544" t="b">
        <v>0</v>
      </c>
      <c r="BM544" t="inlineStr">
        <is>
          <t>---</t>
        </is>
      </c>
      <c r="BN544" t="inlineStr">
        <is>
          <t>190.115.183.108</t>
        </is>
      </c>
      <c r="BO544" t="inlineStr">
        <is>
          <t>Rose Bella Bouzy</t>
        </is>
      </c>
    </row>
    <row r="545">
      <c r="A545" t="inlineStr">
        <is>
          <t>543</t>
        </is>
      </c>
      <c r="B545" t="inlineStr">
        <is>
          <t>194093ca-16c1-412d-b316-f52a72d18b83</t>
        </is>
      </c>
      <c r="C545" t="inlineStr">
        <is>
          <t>2025-02-07</t>
        </is>
      </c>
      <c r="D545" t="inlineStr">
        <is>
          <t>3</t>
        </is>
      </c>
      <c r="E545" t="inlineStr">
        <is>
          <t>---</t>
        </is>
      </c>
      <c r="F545" t="inlineStr">
        <is>
          <t>1</t>
        </is>
      </c>
      <c r="G545" t="inlineStr">
        <is>
          <t>---</t>
        </is>
      </c>
      <c r="H545" t="inlineStr">
        <is>
          <t>1</t>
        </is>
      </c>
      <c r="I545" t="inlineStr">
        <is>
          <t>1</t>
        </is>
      </c>
      <c r="J545" t="inlineStr">
        <is>
          <t>2</t>
        </is>
      </c>
      <c r="K545" t="inlineStr">
        <is>
          <t>---</t>
        </is>
      </c>
      <c r="L545" t="inlineStr">
        <is>
          <t>---</t>
        </is>
      </c>
      <c r="M545" t="inlineStr">
        <is>
          <t>---</t>
        </is>
      </c>
      <c r="N545" t="inlineStr">
        <is>
          <t>---</t>
        </is>
      </c>
      <c r="O545" t="inlineStr">
        <is>
          <t>---</t>
        </is>
      </c>
      <c r="P545" t="inlineStr">
        <is>
          <t>---</t>
        </is>
      </c>
      <c r="Q545" t="inlineStr">
        <is>
          <t>---</t>
        </is>
      </c>
      <c r="R545" t="inlineStr"/>
      <c r="S545" t="inlineStr">
        <is>
          <t>56.0</t>
        </is>
      </c>
      <c r="T545" t="inlineStr"/>
      <c r="U545" t="inlineStr"/>
      <c r="V545" t="inlineStr"/>
      <c r="W545" t="inlineStr"/>
      <c r="X545" t="inlineStr">
        <is>
          <t>PDP/CMEB/ST02110</t>
        </is>
      </c>
      <c r="Y545" t="inlineStr">
        <is>
          <t>PDP/CMEB/ST02110</t>
        </is>
      </c>
      <c r="Z545" t="inlineStr">
        <is>
          <t>2025-02-07 15:55:29</t>
        </is>
      </c>
      <c r="AA545" t="inlineStr">
        <is>
          <t>2025-02-07 15:55:15</t>
        </is>
      </c>
      <c r="AB545" t="inlineStr">
        <is>
          <t>5edeline</t>
        </is>
      </c>
      <c r="AC545" t="inlineStr">
        <is>
          <t>2025-02-09 22:58:18</t>
        </is>
      </c>
      <c r="AD545" s="1" t="inlineStr">
        <is>
          <t>https://www.commcarehq.org/a/caris-test/reports/form_data/194093ca-16c1-412d-b316-f52a72d18b83/</t>
        </is>
      </c>
      <c r="AE545" t="inlineStr">
        <is>
          <t>---</t>
        </is>
      </c>
      <c r="AF545" t="inlineStr">
        <is>
          <t>cd4882f67f53415fb15c436b307670c3</t>
        </is>
      </c>
      <c r="AG545" t="inlineStr">
        <is>
          <t>OK</t>
        </is>
      </c>
      <c r="AH545" t="inlineStr">
        <is>
          <t>2025-02-07 15:55:29</t>
        </is>
      </c>
      <c r="AI545" t="inlineStr">
        <is>
          <t>49c83a0dcc274f1a85f9433f3309532d</t>
        </is>
      </c>
      <c r="AJ545" t="inlineStr">
        <is>
          <t>2025-02-07</t>
        </is>
      </c>
      <c r="AK545" t="inlineStr">
        <is>
          <t>3</t>
        </is>
      </c>
      <c r="AL545" t="inlineStr">
        <is>
          <t>---</t>
        </is>
      </c>
      <c r="AM545" t="inlineStr">
        <is>
          <t>1</t>
        </is>
      </c>
      <c r="AN545" t="inlineStr">
        <is>
          <t>---</t>
        </is>
      </c>
      <c r="AO545" t="inlineStr">
        <is>
          <t>1</t>
        </is>
      </c>
      <c r="AP545" t="inlineStr">
        <is>
          <t>1</t>
        </is>
      </c>
      <c r="AQ545" t="inlineStr"/>
      <c r="AR545" t="inlineStr">
        <is>
          <t>56</t>
        </is>
      </c>
      <c r="AS545" t="inlineStr"/>
      <c r="AT545" t="inlineStr"/>
      <c r="AU545" t="inlineStr">
        <is>
          <t>---</t>
        </is>
      </c>
      <c r="AV545" t="inlineStr">
        <is>
          <t>---</t>
        </is>
      </c>
      <c r="AW545" t="inlineStr">
        <is>
          <t>---</t>
        </is>
      </c>
      <c r="AX545" t="inlineStr">
        <is>
          <t>---</t>
        </is>
      </c>
      <c r="AY545" t="inlineStr">
        <is>
          <t>---</t>
        </is>
      </c>
      <c r="AZ545" t="inlineStr">
        <is>
          <t>---</t>
        </is>
      </c>
      <c r="BA545" t="inlineStr">
        <is>
          <t>49c83a0dcc274f1a85f9433f3309532d</t>
        </is>
      </c>
      <c r="BB545" t="inlineStr">
        <is>
          <t>http://openrosa.org/formdesigner/0B48E039-1E80-49A7-AC24-732B6E788E39</t>
        </is>
      </c>
      <c r="BC545" t="inlineStr">
        <is>
          <t>Ration et autres visites</t>
        </is>
      </c>
      <c r="BD545" t="inlineStr">
        <is>
          <t>CommCare Android, version "2.56"(468027). App v15929. CommCare Version 2.56.0. Build 468027, built on: 2025-01-18</t>
        </is>
      </c>
      <c r="BE545" t="inlineStr">
        <is>
          <t>commcare_f5c01cb3-ad69-46f7-81c0-4740896f4262</t>
        </is>
      </c>
      <c r="BF545" t="inlineStr">
        <is>
          <t>19.9326667 -72.8465569 0.0 100.0</t>
        </is>
      </c>
      <c r="BG545" t="inlineStr">
        <is>
          <t>f13d8149fc6d39ebe86af18272310ff9</t>
        </is>
      </c>
      <c r="BH545" t="inlineStr">
        <is>
          <t>30258f4a77704b55a9a2714350441cbb</t>
        </is>
      </c>
      <c r="BI545" t="inlineStr">
        <is>
          <t>15246</t>
        </is>
      </c>
      <c r="BJ545" t="inlineStr">
        <is>
          <t>XFormInstance</t>
        </is>
      </c>
      <c r="BK545" t="inlineStr">
        <is>
          <t>daada0e4e62911ef9de6f399dbb46855</t>
        </is>
      </c>
      <c r="BL545" t="b">
        <v>0</v>
      </c>
      <c r="BM545" t="inlineStr">
        <is>
          <t>---</t>
        </is>
      </c>
      <c r="BN545" t="inlineStr">
        <is>
          <t>190.115.183.108</t>
        </is>
      </c>
      <c r="BO545" t="inlineStr">
        <is>
          <t>Samuel Amar Délorme</t>
        </is>
      </c>
    </row>
    <row r="546">
      <c r="A546" t="inlineStr">
        <is>
          <t>544</t>
        </is>
      </c>
      <c r="B546" t="inlineStr">
        <is>
          <t>a6a6b5a7-7ecf-4038-bdb9-0d3177a66466</t>
        </is>
      </c>
      <c r="C546" t="inlineStr">
        <is>
          <t>2025-02-07</t>
        </is>
      </c>
      <c r="D546" t="inlineStr">
        <is>
          <t>3</t>
        </is>
      </c>
      <c r="E546" t="inlineStr">
        <is>
          <t>---</t>
        </is>
      </c>
      <c r="F546" t="inlineStr">
        <is>
          <t>1</t>
        </is>
      </c>
      <c r="G546" t="inlineStr">
        <is>
          <t>---</t>
        </is>
      </c>
      <c r="H546" t="inlineStr">
        <is>
          <t>1</t>
        </is>
      </c>
      <c r="I546" t="inlineStr">
        <is>
          <t>1</t>
        </is>
      </c>
      <c r="J546" t="inlineStr">
        <is>
          <t>2</t>
        </is>
      </c>
      <c r="K546" t="inlineStr">
        <is>
          <t>---</t>
        </is>
      </c>
      <c r="L546" t="inlineStr">
        <is>
          <t>---</t>
        </is>
      </c>
      <c r="M546" t="inlineStr">
        <is>
          <t>---</t>
        </is>
      </c>
      <c r="N546" t="inlineStr">
        <is>
          <t>---</t>
        </is>
      </c>
      <c r="O546" t="inlineStr">
        <is>
          <t>---</t>
        </is>
      </c>
      <c r="P546" t="inlineStr">
        <is>
          <t>---</t>
        </is>
      </c>
      <c r="Q546" t="inlineStr">
        <is>
          <t>---</t>
        </is>
      </c>
      <c r="R546" t="inlineStr"/>
      <c r="S546" t="inlineStr">
        <is>
          <t>50.0</t>
        </is>
      </c>
      <c r="T546" t="inlineStr"/>
      <c r="U546" t="inlineStr"/>
      <c r="V546" t="inlineStr"/>
      <c r="W546" t="inlineStr"/>
      <c r="X546" t="inlineStr">
        <is>
          <t>PDP/CMEB/ST03781</t>
        </is>
      </c>
      <c r="Y546" t="inlineStr">
        <is>
          <t>PDP/CMEB/ST03781</t>
        </is>
      </c>
      <c r="Z546" t="inlineStr">
        <is>
          <t>2025-02-07 15:56:03</t>
        </is>
      </c>
      <c r="AA546" t="inlineStr">
        <is>
          <t>2025-02-07 15:55:42</t>
        </is>
      </c>
      <c r="AB546" t="inlineStr">
        <is>
          <t>5edeline</t>
        </is>
      </c>
      <c r="AC546" t="inlineStr">
        <is>
          <t>2025-02-09 22:58:51</t>
        </is>
      </c>
      <c r="AD546" s="1" t="inlineStr">
        <is>
          <t>https://www.commcarehq.org/a/caris-test/reports/form_data/a6a6b5a7-7ecf-4038-bdb9-0d3177a66466/</t>
        </is>
      </c>
      <c r="AE546" t="inlineStr">
        <is>
          <t>---</t>
        </is>
      </c>
      <c r="AF546" t="inlineStr">
        <is>
          <t>3c5a623af057e23a32ae4000_25240</t>
        </is>
      </c>
      <c r="AG546" t="inlineStr">
        <is>
          <t>OK</t>
        </is>
      </c>
      <c r="AH546" t="inlineStr">
        <is>
          <t>2025-02-07 15:56:03</t>
        </is>
      </c>
      <c r="AI546" t="inlineStr">
        <is>
          <t>49c83a0dcc274f1a85f9433f3309532d</t>
        </is>
      </c>
      <c r="AJ546" t="inlineStr">
        <is>
          <t>2025-02-07</t>
        </is>
      </c>
      <c r="AK546" t="inlineStr">
        <is>
          <t>3</t>
        </is>
      </c>
      <c r="AL546" t="inlineStr">
        <is>
          <t>---</t>
        </is>
      </c>
      <c r="AM546" t="inlineStr">
        <is>
          <t>1</t>
        </is>
      </c>
      <c r="AN546" t="inlineStr">
        <is>
          <t>---</t>
        </is>
      </c>
      <c r="AO546" t="inlineStr">
        <is>
          <t>1</t>
        </is>
      </c>
      <c r="AP546" t="inlineStr">
        <is>
          <t>1</t>
        </is>
      </c>
      <c r="AQ546" t="inlineStr"/>
      <c r="AR546" t="inlineStr">
        <is>
          <t>50</t>
        </is>
      </c>
      <c r="AS546" t="inlineStr"/>
      <c r="AT546" t="inlineStr"/>
      <c r="AU546" t="inlineStr">
        <is>
          <t>---</t>
        </is>
      </c>
      <c r="AV546" t="inlineStr">
        <is>
          <t>---</t>
        </is>
      </c>
      <c r="AW546" t="inlineStr">
        <is>
          <t>---</t>
        </is>
      </c>
      <c r="AX546" t="inlineStr">
        <is>
          <t>---</t>
        </is>
      </c>
      <c r="AY546" t="inlineStr">
        <is>
          <t>---</t>
        </is>
      </c>
      <c r="AZ546" t="inlineStr">
        <is>
          <t>---</t>
        </is>
      </c>
      <c r="BA546" t="inlineStr">
        <is>
          <t>49c83a0dcc274f1a85f9433f3309532d</t>
        </is>
      </c>
      <c r="BB546" t="inlineStr">
        <is>
          <t>http://openrosa.org/formdesigner/0B48E039-1E80-49A7-AC24-732B6E788E39</t>
        </is>
      </c>
      <c r="BC546" t="inlineStr">
        <is>
          <t>Ration et autres visites</t>
        </is>
      </c>
      <c r="BD546" t="inlineStr">
        <is>
          <t>CommCare Android, version "2.56"(468027). App v15929. CommCare Version 2.56.0. Build 468027, built on: 2025-01-18</t>
        </is>
      </c>
      <c r="BE546" t="inlineStr">
        <is>
          <t>commcare_f5c01cb3-ad69-46f7-81c0-4740896f4262</t>
        </is>
      </c>
      <c r="BF546" t="inlineStr">
        <is>
          <t>19.9327104 -72.8464776 0.0 1600.0</t>
        </is>
      </c>
      <c r="BG546" t="inlineStr">
        <is>
          <t>f13d8149fc6d39ebe86af18272310ff9</t>
        </is>
      </c>
      <c r="BH546" t="inlineStr">
        <is>
          <t>30258f4a77704b55a9a2714350441cbb</t>
        </is>
      </c>
      <c r="BI546" t="inlineStr">
        <is>
          <t>15246</t>
        </is>
      </c>
      <c r="BJ546" t="inlineStr">
        <is>
          <t>XFormInstance</t>
        </is>
      </c>
      <c r="BK546" t="inlineStr">
        <is>
          <t>daada0e4e62911ef9de6f399dbb46855</t>
        </is>
      </c>
      <c r="BL546" t="b">
        <v>0</v>
      </c>
      <c r="BM546" t="inlineStr">
        <is>
          <t>---</t>
        </is>
      </c>
      <c r="BN546" t="inlineStr">
        <is>
          <t>190.115.183.108</t>
        </is>
      </c>
      <c r="BO546" t="inlineStr">
        <is>
          <t>Fredley  Merat</t>
        </is>
      </c>
    </row>
    <row r="547">
      <c r="A547" t="inlineStr">
        <is>
          <t>545</t>
        </is>
      </c>
      <c r="B547" t="inlineStr">
        <is>
          <t>74a2063d-f9e0-4c48-a7dc-fbcb9e8e8a74</t>
        </is>
      </c>
      <c r="C547" t="inlineStr">
        <is>
          <t>2025-02-07</t>
        </is>
      </c>
      <c r="D547" t="inlineStr">
        <is>
          <t>3</t>
        </is>
      </c>
      <c r="E547" t="inlineStr">
        <is>
          <t>---</t>
        </is>
      </c>
      <c r="F547" t="inlineStr">
        <is>
          <t>1</t>
        </is>
      </c>
      <c r="G547" t="inlineStr">
        <is>
          <t>---</t>
        </is>
      </c>
      <c r="H547" t="inlineStr">
        <is>
          <t>1</t>
        </is>
      </c>
      <c r="I547" t="inlineStr">
        <is>
          <t>1</t>
        </is>
      </c>
      <c r="J547" t="inlineStr">
        <is>
          <t>2</t>
        </is>
      </c>
      <c r="K547" t="inlineStr">
        <is>
          <t>---</t>
        </is>
      </c>
      <c r="L547" t="inlineStr">
        <is>
          <t>---</t>
        </is>
      </c>
      <c r="M547" t="inlineStr">
        <is>
          <t>---</t>
        </is>
      </c>
      <c r="N547" t="inlineStr">
        <is>
          <t>---</t>
        </is>
      </c>
      <c r="O547" t="inlineStr">
        <is>
          <t>---</t>
        </is>
      </c>
      <c r="P547" t="inlineStr">
        <is>
          <t>---</t>
        </is>
      </c>
      <c r="Q547" t="inlineStr">
        <is>
          <t>---</t>
        </is>
      </c>
      <c r="R547" t="inlineStr"/>
      <c r="S547" t="inlineStr">
        <is>
          <t>51.0</t>
        </is>
      </c>
      <c r="T547" t="inlineStr"/>
      <c r="U547" t="inlineStr"/>
      <c r="V547" t="inlineStr"/>
      <c r="W547" t="inlineStr"/>
      <c r="X547" t="inlineStr">
        <is>
          <t>PDP/CMEB/ST03728</t>
        </is>
      </c>
      <c r="Y547" t="inlineStr">
        <is>
          <t>PDP/CMEB/ST03728</t>
        </is>
      </c>
      <c r="Z547" t="inlineStr">
        <is>
          <t>2025-02-07 15:56:27</t>
        </is>
      </c>
      <c r="AA547" t="inlineStr">
        <is>
          <t>2025-02-07 15:56:13</t>
        </is>
      </c>
      <c r="AB547" t="inlineStr">
        <is>
          <t>5edeline</t>
        </is>
      </c>
      <c r="AC547" t="inlineStr">
        <is>
          <t>2025-02-09 22:59:16</t>
        </is>
      </c>
      <c r="AD547" s="1" t="inlineStr">
        <is>
          <t>https://www.commcarehq.org/a/caris-test/reports/form_data/74a2063d-f9e0-4c48-a7dc-fbcb9e8e8a74/</t>
        </is>
      </c>
      <c r="AE547" t="inlineStr">
        <is>
          <t>---</t>
        </is>
      </c>
      <c r="AF547" t="inlineStr">
        <is>
          <t>3c5a623af057e23a32ae4000_17975</t>
        </is>
      </c>
      <c r="AG547" t="inlineStr">
        <is>
          <t>OK</t>
        </is>
      </c>
      <c r="AH547" t="inlineStr">
        <is>
          <t>2025-02-07 15:56:27</t>
        </is>
      </c>
      <c r="AI547" t="inlineStr">
        <is>
          <t>49c83a0dcc274f1a85f9433f3309532d</t>
        </is>
      </c>
      <c r="AJ547" t="inlineStr">
        <is>
          <t>2025-02-07</t>
        </is>
      </c>
      <c r="AK547" t="inlineStr">
        <is>
          <t>3</t>
        </is>
      </c>
      <c r="AL547" t="inlineStr">
        <is>
          <t>---</t>
        </is>
      </c>
      <c r="AM547" t="inlineStr">
        <is>
          <t>1</t>
        </is>
      </c>
      <c r="AN547" t="inlineStr">
        <is>
          <t>---</t>
        </is>
      </c>
      <c r="AO547" t="inlineStr">
        <is>
          <t>1</t>
        </is>
      </c>
      <c r="AP547" t="inlineStr">
        <is>
          <t>1</t>
        </is>
      </c>
      <c r="AQ547" t="inlineStr"/>
      <c r="AR547" t="inlineStr">
        <is>
          <t>51</t>
        </is>
      </c>
      <c r="AS547" t="inlineStr"/>
      <c r="AT547" t="inlineStr"/>
      <c r="AU547" t="inlineStr">
        <is>
          <t>---</t>
        </is>
      </c>
      <c r="AV547" t="inlineStr">
        <is>
          <t>---</t>
        </is>
      </c>
      <c r="AW547" t="inlineStr">
        <is>
          <t>---</t>
        </is>
      </c>
      <c r="AX547" t="inlineStr">
        <is>
          <t>---</t>
        </is>
      </c>
      <c r="AY547" t="inlineStr">
        <is>
          <t>---</t>
        </is>
      </c>
      <c r="AZ547" t="inlineStr">
        <is>
          <t>---</t>
        </is>
      </c>
      <c r="BA547" t="inlineStr">
        <is>
          <t>49c83a0dcc274f1a85f9433f3309532d</t>
        </is>
      </c>
      <c r="BB547" t="inlineStr">
        <is>
          <t>http://openrosa.org/formdesigner/0B48E039-1E80-49A7-AC24-732B6E788E39</t>
        </is>
      </c>
      <c r="BC547" t="inlineStr">
        <is>
          <t>Ration et autres visites</t>
        </is>
      </c>
      <c r="BD547" t="inlineStr">
        <is>
          <t>CommCare Android, version "2.56"(468027). App v15929. CommCare Version 2.56.0. Build 468027, built on: 2025-01-18</t>
        </is>
      </c>
      <c r="BE547" t="inlineStr">
        <is>
          <t>commcare_f5c01cb3-ad69-46f7-81c0-4740896f4262</t>
        </is>
      </c>
      <c r="BF547" t="inlineStr">
        <is>
          <t>19.9326693 -72.8465521 0.0 1600.0</t>
        </is>
      </c>
      <c r="BG547" t="inlineStr">
        <is>
          <t>f13d8149fc6d39ebe86af18272310ff9</t>
        </is>
      </c>
      <c r="BH547" t="inlineStr">
        <is>
          <t>30258f4a77704b55a9a2714350441cbb</t>
        </is>
      </c>
      <c r="BI547" t="inlineStr">
        <is>
          <t>15246</t>
        </is>
      </c>
      <c r="BJ547" t="inlineStr">
        <is>
          <t>XFormInstance</t>
        </is>
      </c>
      <c r="BK547" t="inlineStr">
        <is>
          <t>daada0e4e62911ef9de6f399dbb46855</t>
        </is>
      </c>
      <c r="BL547" t="b">
        <v>0</v>
      </c>
      <c r="BM547" t="inlineStr">
        <is>
          <t>---</t>
        </is>
      </c>
      <c r="BN547" t="inlineStr">
        <is>
          <t>190.115.183.108</t>
        </is>
      </c>
      <c r="BO547" t="inlineStr">
        <is>
          <t>Johnsley Foreste</t>
        </is>
      </c>
    </row>
    <row r="548">
      <c r="A548" t="inlineStr">
        <is>
          <t>546</t>
        </is>
      </c>
      <c r="B548" t="inlineStr">
        <is>
          <t>23abc6bf-84d8-4f17-988d-0edbe61f5a5b</t>
        </is>
      </c>
      <c r="C548" t="inlineStr">
        <is>
          <t>2025-02-05</t>
        </is>
      </c>
      <c r="D548" t="inlineStr">
        <is>
          <t>2</t>
        </is>
      </c>
      <c r="E548" t="inlineStr">
        <is>
          <t>---</t>
        </is>
      </c>
      <c r="F548" t="inlineStr">
        <is>
          <t>1</t>
        </is>
      </c>
      <c r="G548" t="inlineStr">
        <is>
          <t>---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>
        <f>HYPERLINK("https://www.commcarehq.org/a/caris-test/api/form_attachment/v1/23abc6bf-84d8-4f17-988d-0edbe61f5a5b/1738771321903.jpg")</f>
        <v/>
      </c>
      <c r="M548" t="inlineStr">
        <is>
          <t>---</t>
        </is>
      </c>
      <c r="N548" t="inlineStr">
        <is>
          <t>---</t>
        </is>
      </c>
      <c r="O548" t="inlineStr">
        <is>
          <t>1</t>
        </is>
      </c>
      <c r="P548" t="inlineStr">
        <is>
          <t>---</t>
        </is>
      </c>
      <c r="Q548" t="inlineStr">
        <is>
          <t>2</t>
        </is>
      </c>
      <c r="R548" t="inlineStr">
        <is>
          <t>12.5</t>
        </is>
      </c>
      <c r="S548" t="inlineStr">
        <is>
          <t>7.2</t>
        </is>
      </c>
      <c r="T548" t="inlineStr"/>
      <c r="U548" t="inlineStr"/>
      <c r="V548" t="inlineStr"/>
      <c r="W548" t="inlineStr"/>
      <c r="X548" t="inlineStr">
        <is>
          <t>PDP/CMEB/ST05704</t>
        </is>
      </c>
      <c r="Y548" t="inlineStr">
        <is>
          <t>PDP/CMEB/ST05704</t>
        </is>
      </c>
      <c r="Z548" t="inlineStr">
        <is>
          <t>2025-02-05 16:02:24</t>
        </is>
      </c>
      <c r="AA548" t="inlineStr">
        <is>
          <t>2025-02-05 16:01:27</t>
        </is>
      </c>
      <c r="AB548" t="inlineStr">
        <is>
          <t>5edeline</t>
        </is>
      </c>
      <c r="AC548" t="inlineStr">
        <is>
          <t>2025-02-09 23:05:21</t>
        </is>
      </c>
      <c r="AD548" s="1" t="inlineStr">
        <is>
          <t>https://www.commcarehq.org/a/caris-test/reports/form_data/23abc6bf-84d8-4f17-988d-0edbe61f5a5b/</t>
        </is>
      </c>
      <c r="AE548" t="inlineStr">
        <is>
          <t>---</t>
        </is>
      </c>
      <c r="AF548" t="inlineStr">
        <is>
          <t>3c5a623af057e23a32ae4000_193664</t>
        </is>
      </c>
      <c r="AG548" t="inlineStr">
        <is>
          <t>---</t>
        </is>
      </c>
      <c r="AH548" t="inlineStr">
        <is>
          <t>2025-02-05 16:02:24</t>
        </is>
      </c>
      <c r="AI548" t="inlineStr">
        <is>
          <t>49c83a0dcc274f1a85f9433f3309532d</t>
        </is>
      </c>
      <c r="AJ548" t="inlineStr">
        <is>
          <t>2025-02-05</t>
        </is>
      </c>
      <c r="AK548" t="inlineStr">
        <is>
          <t>2</t>
        </is>
      </c>
      <c r="AL548" t="inlineStr">
        <is>
          <t>---</t>
        </is>
      </c>
      <c r="AM548" t="inlineStr">
        <is>
          <t>1</t>
        </is>
      </c>
      <c r="AN548" t="inlineStr">
        <is>
          <t>---</t>
        </is>
      </c>
      <c r="AO548" t="inlineStr">
        <is>
          <t>1</t>
        </is>
      </c>
      <c r="AP548" t="inlineStr">
        <is>
          <t>1</t>
        </is>
      </c>
      <c r="AQ548" t="inlineStr">
        <is>
          <t>12.5</t>
        </is>
      </c>
      <c r="AR548" t="inlineStr">
        <is>
          <t>7.2</t>
        </is>
      </c>
      <c r="AS548" t="inlineStr"/>
      <c r="AT548" t="inlineStr"/>
      <c r="AU548" t="inlineStr">
        <is>
          <t>---</t>
        </is>
      </c>
      <c r="AV548" t="inlineStr">
        <is>
          <t>---</t>
        </is>
      </c>
      <c r="AW548" t="inlineStr">
        <is>
          <t>---</t>
        </is>
      </c>
      <c r="AX548" t="inlineStr">
        <is>
          <t>---</t>
        </is>
      </c>
      <c r="AY548" t="inlineStr">
        <is>
          <t>---</t>
        </is>
      </c>
      <c r="AZ548" t="inlineStr">
        <is>
          <t>---</t>
        </is>
      </c>
      <c r="BA548" t="inlineStr">
        <is>
          <t>49c83a0dcc274f1a85f9433f3309532d</t>
        </is>
      </c>
      <c r="BB548" t="inlineStr">
        <is>
          <t>http://openrosa.org/formdesigner/0B48E039-1E80-49A7-AC24-732B6E788E39</t>
        </is>
      </c>
      <c r="BC548" t="inlineStr">
        <is>
          <t>Ration et autres visites</t>
        </is>
      </c>
      <c r="BD548" t="inlineStr">
        <is>
          <t>CommCare Android, version "2.56"(468027). App v15929. CommCare Version 2.56.0. Build 468027, built on: 2025-01-18</t>
        </is>
      </c>
      <c r="BE548" t="inlineStr">
        <is>
          <t>commcare_f5c01cb3-ad69-46f7-81c0-4740896f4262</t>
        </is>
      </c>
      <c r="BF548" t="inlineStr">
        <is>
          <t>19.9326695 -72.8465516 0.0 100.0</t>
        </is>
      </c>
      <c r="BG548" t="inlineStr">
        <is>
          <t>f13d8149fc6d39ebe86af18272310ff9</t>
        </is>
      </c>
      <c r="BH548" t="inlineStr">
        <is>
          <t>30258f4a77704b55a9a2714350441cbb</t>
        </is>
      </c>
      <c r="BI548" t="inlineStr">
        <is>
          <t>15246</t>
        </is>
      </c>
      <c r="BJ548" t="inlineStr">
        <is>
          <t>XFormInstance</t>
        </is>
      </c>
      <c r="BK548" t="inlineStr">
        <is>
          <t>ea7b8552e73911efbe6e85606e6ffa00</t>
        </is>
      </c>
      <c r="BL548" t="b">
        <v>0</v>
      </c>
      <c r="BM548" t="inlineStr">
        <is>
          <t>---</t>
        </is>
      </c>
      <c r="BN548" t="inlineStr">
        <is>
          <t>190.115.183.108</t>
        </is>
      </c>
      <c r="BO548" t="inlineStr">
        <is>
          <t>---</t>
        </is>
      </c>
    </row>
    <row r="549">
      <c r="A549" t="inlineStr">
        <is>
          <t>547</t>
        </is>
      </c>
      <c r="B549" t="inlineStr">
        <is>
          <t>dd6897fe-4402-486c-8112-45ee38596aa6</t>
        </is>
      </c>
      <c r="C549" t="inlineStr">
        <is>
          <t>2025-02-05</t>
        </is>
      </c>
      <c r="D549" t="inlineStr">
        <is>
          <t>1</t>
        </is>
      </c>
      <c r="E549" t="inlineStr">
        <is>
          <t>---</t>
        </is>
      </c>
      <c r="F549" t="inlineStr">
        <is>
          <t>1</t>
        </is>
      </c>
      <c r="G549" t="inlineStr">
        <is>
          <t>---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---</t>
        </is>
      </c>
      <c r="L549" t="inlineStr">
        <is>
          <t>---</t>
        </is>
      </c>
      <c r="M549" t="inlineStr">
        <is>
          <t>1</t>
        </is>
      </c>
      <c r="N549">
        <f>HYPERLINK("https://www.commcarehq.org/a/caris-test/api/form_attachment/v1/dd6897fe-4402-486c-8112-45ee38596aa6/1738771389829.jpg")</f>
        <v/>
      </c>
      <c r="O549" t="inlineStr">
        <is>
          <t>---</t>
        </is>
      </c>
      <c r="P549" t="inlineStr">
        <is>
          <t>---</t>
        </is>
      </c>
      <c r="Q549" t="inlineStr">
        <is>
          <t>---</t>
        </is>
      </c>
      <c r="R549" t="inlineStr"/>
      <c r="S549" t="inlineStr">
        <is>
          <t>32.0</t>
        </is>
      </c>
      <c r="T549" t="inlineStr"/>
      <c r="U549" t="inlineStr"/>
      <c r="V549" t="inlineStr"/>
      <c r="W549" t="inlineStr"/>
      <c r="X549" t="inlineStr">
        <is>
          <t>PDP/CMEB/ST02697</t>
        </is>
      </c>
      <c r="Y549" t="inlineStr">
        <is>
          <t>PDP/CMEB/ST02697</t>
        </is>
      </c>
      <c r="Z549" t="inlineStr">
        <is>
          <t>2025-02-05 16:03:50</t>
        </is>
      </c>
      <c r="AA549" t="inlineStr">
        <is>
          <t>2025-02-05 16:02:47</t>
        </is>
      </c>
      <c r="AB549" t="inlineStr">
        <is>
          <t>5edeline</t>
        </is>
      </c>
      <c r="AC549" t="inlineStr">
        <is>
          <t>2025-02-09 23:06:42</t>
        </is>
      </c>
      <c r="AD549" s="1" t="inlineStr">
        <is>
          <t>https://www.commcarehq.org/a/caris-test/reports/form_data/dd6897fe-4402-486c-8112-45ee38596aa6/</t>
        </is>
      </c>
      <c r="AE549" t="inlineStr">
        <is>
          <t>---</t>
        </is>
      </c>
      <c r="AF549" t="inlineStr">
        <is>
          <t>53987b0011464ef58282e550026b9225</t>
        </is>
      </c>
      <c r="AG549" t="inlineStr">
        <is>
          <t>---</t>
        </is>
      </c>
      <c r="AH549" t="inlineStr">
        <is>
          <t>2025-02-05 16:03:50</t>
        </is>
      </c>
      <c r="AI549" t="inlineStr">
        <is>
          <t>49c83a0dcc274f1a85f9433f3309532d</t>
        </is>
      </c>
      <c r="AJ549" t="inlineStr">
        <is>
          <t>2025-02-05</t>
        </is>
      </c>
      <c r="AK549" t="inlineStr">
        <is>
          <t>1</t>
        </is>
      </c>
      <c r="AL549" t="inlineStr">
        <is>
          <t>---</t>
        </is>
      </c>
      <c r="AM549" t="inlineStr">
        <is>
          <t>1</t>
        </is>
      </c>
      <c r="AN549" t="inlineStr">
        <is>
          <t>---</t>
        </is>
      </c>
      <c r="AO549" t="inlineStr">
        <is>
          <t>1</t>
        </is>
      </c>
      <c r="AP549" t="inlineStr">
        <is>
          <t>1</t>
        </is>
      </c>
      <c r="AQ549" t="inlineStr"/>
      <c r="AR549" t="inlineStr">
        <is>
          <t>32</t>
        </is>
      </c>
      <c r="AS549" t="inlineStr"/>
      <c r="AT549" t="inlineStr"/>
      <c r="AU549" t="inlineStr">
        <is>
          <t>---</t>
        </is>
      </c>
      <c r="AV549" t="inlineStr">
        <is>
          <t>---</t>
        </is>
      </c>
      <c r="AW549" t="inlineStr">
        <is>
          <t>---</t>
        </is>
      </c>
      <c r="AX549" t="inlineStr">
        <is>
          <t>---</t>
        </is>
      </c>
      <c r="AY549" t="inlineStr">
        <is>
          <t>---</t>
        </is>
      </c>
      <c r="AZ549" t="inlineStr">
        <is>
          <t>---</t>
        </is>
      </c>
      <c r="BA549" t="inlineStr">
        <is>
          <t>49c83a0dcc274f1a85f9433f3309532d</t>
        </is>
      </c>
      <c r="BB549" t="inlineStr">
        <is>
          <t>http://openrosa.org/formdesigner/0B48E039-1E80-49A7-AC24-732B6E788E39</t>
        </is>
      </c>
      <c r="BC549" t="inlineStr">
        <is>
          <t>Ration et autres visites</t>
        </is>
      </c>
      <c r="BD549" t="inlineStr">
        <is>
          <t>CommCare Android, version "2.56"(468027). App v15929. CommCare Version 2.56.0. Build 468027, built on: 2025-01-18</t>
        </is>
      </c>
      <c r="BE549" t="inlineStr">
        <is>
          <t>commcare_f5c01cb3-ad69-46f7-81c0-4740896f4262</t>
        </is>
      </c>
      <c r="BF549" t="inlineStr">
        <is>
          <t>19.9322319 -72.8458226 0.0 100.0</t>
        </is>
      </c>
      <c r="BG549" t="inlineStr">
        <is>
          <t>f13d8149fc6d39ebe86af18272310ff9</t>
        </is>
      </c>
      <c r="BH549" t="inlineStr">
        <is>
          <t>30258f4a77704b55a9a2714350441cbb</t>
        </is>
      </c>
      <c r="BI549" t="inlineStr">
        <is>
          <t>15246</t>
        </is>
      </c>
      <c r="BJ549" t="inlineStr">
        <is>
          <t>XFormInstance</t>
        </is>
      </c>
      <c r="BK549" t="inlineStr">
        <is>
          <t>ea7b8552e73911efbe6e85606e6ffa00</t>
        </is>
      </c>
      <c r="BL549" t="b">
        <v>0</v>
      </c>
      <c r="BM549" t="inlineStr">
        <is>
          <t>---</t>
        </is>
      </c>
      <c r="BN549" t="inlineStr">
        <is>
          <t>190.115.183.108</t>
        </is>
      </c>
      <c r="BO549" t="inlineStr">
        <is>
          <t>Withnancia Cinéus</t>
        </is>
      </c>
    </row>
    <row r="550">
      <c r="A550" t="inlineStr">
        <is>
          <t>548</t>
        </is>
      </c>
      <c r="B550" t="inlineStr">
        <is>
          <t>aeff2758-54f9-4452-a273-a368a57813d5</t>
        </is>
      </c>
      <c r="C550" t="inlineStr">
        <is>
          <t>2025-01-31</t>
        </is>
      </c>
      <c r="D550" t="inlineStr">
        <is>
          <t>2</t>
        </is>
      </c>
      <c r="E550" t="inlineStr">
        <is>
          <t>---</t>
        </is>
      </c>
      <c r="F550" t="inlineStr">
        <is>
          <t>1</t>
        </is>
      </c>
      <c r="G550" t="inlineStr">
        <is>
          <t>---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>
        <f>HYPERLINK("https://www.commcarehq.org/a/caris-test/api/form_attachment/v1/aeff2758-54f9-4452-a273-a368a57813d5/1738339584927.jpg")</f>
        <v/>
      </c>
      <c r="M550" t="inlineStr">
        <is>
          <t>---</t>
        </is>
      </c>
      <c r="N550" t="inlineStr">
        <is>
          <t>---</t>
        </is>
      </c>
      <c r="O550" t="inlineStr">
        <is>
          <t>1</t>
        </is>
      </c>
      <c r="P550" t="inlineStr">
        <is>
          <t>---</t>
        </is>
      </c>
      <c r="Q550" t="inlineStr">
        <is>
          <t>2</t>
        </is>
      </c>
      <c r="R550" t="inlineStr">
        <is>
          <t>12.4</t>
        </is>
      </c>
      <c r="S550" t="inlineStr">
        <is>
          <t>7.1</t>
        </is>
      </c>
      <c r="T550" t="inlineStr"/>
      <c r="U550" t="inlineStr"/>
      <c r="V550" t="inlineStr"/>
      <c r="W550" t="inlineStr"/>
      <c r="X550" t="inlineStr">
        <is>
          <t>PDP/CMEB/ST05704</t>
        </is>
      </c>
      <c r="Y550" t="inlineStr">
        <is>
          <t>PDP/CMEB/ST05704</t>
        </is>
      </c>
      <c r="Z550" t="inlineStr">
        <is>
          <t>2025-01-31 16:06:59</t>
        </is>
      </c>
      <c r="AA550" t="inlineStr">
        <is>
          <t>2025-01-31 16:05:21</t>
        </is>
      </c>
      <c r="AB550" t="inlineStr">
        <is>
          <t>5edeline</t>
        </is>
      </c>
      <c r="AC550" t="inlineStr">
        <is>
          <t>2025-02-09 23:09:57</t>
        </is>
      </c>
      <c r="AD550" s="1" t="inlineStr">
        <is>
          <t>https://www.commcarehq.org/a/caris-test/reports/form_data/aeff2758-54f9-4452-a273-a368a57813d5/</t>
        </is>
      </c>
      <c r="AE550" t="inlineStr">
        <is>
          <t>---</t>
        </is>
      </c>
      <c r="AF550" t="inlineStr">
        <is>
          <t>3c5a623af057e23a32ae4000_193664</t>
        </is>
      </c>
      <c r="AG550" t="inlineStr">
        <is>
          <t>---</t>
        </is>
      </c>
      <c r="AH550" t="inlineStr">
        <is>
          <t>2025-01-31 16:06:59</t>
        </is>
      </c>
      <c r="AI550" t="inlineStr">
        <is>
          <t>49c83a0dcc274f1a85f9433f3309532d</t>
        </is>
      </c>
      <c r="AJ550" t="inlineStr">
        <is>
          <t>2025-01-31</t>
        </is>
      </c>
      <c r="AK550" t="inlineStr">
        <is>
          <t>2</t>
        </is>
      </c>
      <c r="AL550" t="inlineStr">
        <is>
          <t>---</t>
        </is>
      </c>
      <c r="AM550" t="inlineStr">
        <is>
          <t>1</t>
        </is>
      </c>
      <c r="AN550" t="inlineStr">
        <is>
          <t>---</t>
        </is>
      </c>
      <c r="AO550" t="inlineStr">
        <is>
          <t>1</t>
        </is>
      </c>
      <c r="AP550" t="inlineStr">
        <is>
          <t>1</t>
        </is>
      </c>
      <c r="AQ550" t="inlineStr">
        <is>
          <t>12.4</t>
        </is>
      </c>
      <c r="AR550" t="inlineStr">
        <is>
          <t>7.1</t>
        </is>
      </c>
      <c r="AS550" t="inlineStr"/>
      <c r="AT550" t="inlineStr"/>
      <c r="AU550" t="inlineStr">
        <is>
          <t>---</t>
        </is>
      </c>
      <c r="AV550" t="inlineStr">
        <is>
          <t>---</t>
        </is>
      </c>
      <c r="AW550" t="inlineStr">
        <is>
          <t>---</t>
        </is>
      </c>
      <c r="AX550" t="inlineStr">
        <is>
          <t>---</t>
        </is>
      </c>
      <c r="AY550" t="inlineStr">
        <is>
          <t>---</t>
        </is>
      </c>
      <c r="AZ550" t="inlineStr">
        <is>
          <t>---</t>
        </is>
      </c>
      <c r="BA550" t="inlineStr">
        <is>
          <t>49c83a0dcc274f1a85f9433f3309532d</t>
        </is>
      </c>
      <c r="BB550" t="inlineStr">
        <is>
          <t>http://openrosa.org/formdesigner/0B48E039-1E80-49A7-AC24-732B6E788E39</t>
        </is>
      </c>
      <c r="BC550" t="inlineStr">
        <is>
          <t>Ration et autres visites</t>
        </is>
      </c>
      <c r="BD550" t="inlineStr">
        <is>
          <t>CommCare Android, version "2.56"(468027). App v15929. CommCare Version 2.56.0. Build 468027, built on: 2025-01-18</t>
        </is>
      </c>
      <c r="BE550" t="inlineStr">
        <is>
          <t>commcare_f5c01cb3-ad69-46f7-81c0-4740896f4262</t>
        </is>
      </c>
      <c r="BF550" t="inlineStr">
        <is>
          <t>19.9332735 -72.8454552 0.0 1600.0</t>
        </is>
      </c>
      <c r="BG550" t="inlineStr">
        <is>
          <t>f13d8149fc6d39ebe86af18272310ff9</t>
        </is>
      </c>
      <c r="BH550" t="inlineStr">
        <is>
          <t>30258f4a77704b55a9a2714350441cbb</t>
        </is>
      </c>
      <c r="BI550" t="inlineStr">
        <is>
          <t>15246</t>
        </is>
      </c>
      <c r="BJ550" t="inlineStr">
        <is>
          <t>XFormInstance</t>
        </is>
      </c>
      <c r="BK550" t="inlineStr">
        <is>
          <t>a2633d2ce73a11ef9dfaf399dbb46855</t>
        </is>
      </c>
      <c r="BL550" t="b">
        <v>0</v>
      </c>
      <c r="BM550" t="inlineStr">
        <is>
          <t>---</t>
        </is>
      </c>
      <c r="BN550" t="inlineStr">
        <is>
          <t>190.115.183.108</t>
        </is>
      </c>
      <c r="BO550" t="inlineStr">
        <is>
          <t>---</t>
        </is>
      </c>
    </row>
    <row r="551">
      <c r="A551" t="inlineStr">
        <is>
          <t>549</t>
        </is>
      </c>
      <c r="B551" t="inlineStr">
        <is>
          <t>2ec9c35e-bb40-4918-acde-fda8bf5358ab</t>
        </is>
      </c>
      <c r="C551" t="inlineStr">
        <is>
          <t>2025-02-07</t>
        </is>
      </c>
      <c r="D551" t="inlineStr">
        <is>
          <t>4</t>
        </is>
      </c>
      <c r="E551" t="inlineStr">
        <is>
          <t>Suivi Medical</t>
        </is>
      </c>
      <c r="F551" t="inlineStr">
        <is>
          <t>1</t>
        </is>
      </c>
      <c r="G551" t="inlineStr">
        <is>
          <t>Non trouvé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---</t>
        </is>
      </c>
      <c r="L551" t="inlineStr">
        <is>
          <t>---</t>
        </is>
      </c>
      <c r="M551" t="inlineStr">
        <is>
          <t>---</t>
        </is>
      </c>
      <c r="N551" t="inlineStr">
        <is>
          <t>---</t>
        </is>
      </c>
      <c r="O551" t="inlineStr">
        <is>
          <t>---</t>
        </is>
      </c>
      <c r="P551" t="inlineStr">
        <is>
          <t>---</t>
        </is>
      </c>
      <c r="Q551" t="inlineStr">
        <is>
          <t>---</t>
        </is>
      </c>
      <c r="R551" t="inlineStr"/>
      <c r="S551" t="inlineStr"/>
      <c r="T551" t="inlineStr"/>
      <c r="U551" t="inlineStr"/>
      <c r="V551" t="inlineStr"/>
      <c r="W551" t="inlineStr"/>
      <c r="X551" t="inlineStr">
        <is>
          <t>CAP/CDSF/ST02348</t>
        </is>
      </c>
      <c r="Y551" t="inlineStr">
        <is>
          <t>CAP/CDSF/ST02348</t>
        </is>
      </c>
      <c r="Z551" t="inlineStr">
        <is>
          <t>2025-02-07 22:29:47</t>
        </is>
      </c>
      <c r="AA551" t="inlineStr">
        <is>
          <t>2025-02-07 22:28:49</t>
        </is>
      </c>
      <c r="AB551" t="inlineStr">
        <is>
          <t>1plyviose</t>
        </is>
      </c>
      <c r="AC551" t="inlineStr">
        <is>
          <t>2025-02-10 03:30:19</t>
        </is>
      </c>
      <c r="AD551" s="1" t="inlineStr">
        <is>
          <t>https://www.commcarehq.org/a/caris-test/reports/form_data/2ec9c35e-bb40-4918-acde-fda8bf5358ab/</t>
        </is>
      </c>
      <c r="AE551" t="inlineStr">
        <is>
          <t>---</t>
        </is>
      </c>
      <c r="AF551" t="inlineStr">
        <is>
          <t>3c5a623af057e23a32ae4000_35534</t>
        </is>
      </c>
      <c r="AG551" t="inlineStr">
        <is>
          <t>---</t>
        </is>
      </c>
      <c r="AH551" t="inlineStr">
        <is>
          <t>2025-02-07 22:29:47</t>
        </is>
      </c>
      <c r="AI551" t="inlineStr">
        <is>
          <t>aab7a2415e99453fbcb8ebd109e92b4f</t>
        </is>
      </c>
      <c r="AJ551" t="inlineStr">
        <is>
          <t>2025-02-07</t>
        </is>
      </c>
      <c r="AK551" t="inlineStr">
        <is>
          <t>4</t>
        </is>
      </c>
      <c r="AL551" t="inlineStr">
        <is>
          <t>Suivi Medical</t>
        </is>
      </c>
      <c r="AM551" t="inlineStr">
        <is>
          <t>1</t>
        </is>
      </c>
      <c r="AN551" t="inlineStr">
        <is>
          <t>Non trouvé</t>
        </is>
      </c>
      <c r="AO551" t="inlineStr">
        <is>
          <t>1</t>
        </is>
      </c>
      <c r="AP551" t="inlineStr">
        <is>
          <t>1</t>
        </is>
      </c>
      <c r="AQ551" t="inlineStr"/>
      <c r="AR551" t="inlineStr"/>
      <c r="AS551" t="inlineStr"/>
      <c r="AT551" t="inlineStr"/>
      <c r="AU551" t="inlineStr">
        <is>
          <t>---</t>
        </is>
      </c>
      <c r="AV551" t="inlineStr">
        <is>
          <t>---</t>
        </is>
      </c>
      <c r="AW551" t="inlineStr">
        <is>
          <t>---</t>
        </is>
      </c>
      <c r="AX551" t="inlineStr">
        <is>
          <t>---</t>
        </is>
      </c>
      <c r="AY551" t="inlineStr">
        <is>
          <t>---</t>
        </is>
      </c>
      <c r="AZ551" t="inlineStr">
        <is>
          <t>---</t>
        </is>
      </c>
      <c r="BA551" t="inlineStr">
        <is>
          <t>aab7a2415e99453fbcb8ebd109e92b4f</t>
        </is>
      </c>
      <c r="BB551" t="inlineStr">
        <is>
          <t>http://openrosa.org/formdesigner/0B48E039-1E80-49A7-AC24-732B6E788E39</t>
        </is>
      </c>
      <c r="BC551" t="inlineStr">
        <is>
          <t>Ration et autres visites</t>
        </is>
      </c>
      <c r="BD551" t="inlineStr">
        <is>
          <t>CommCare Android, version "2.54.1"(467561). App v15929. CommCare Version 2.54.1. Build 467561, built on: 2024-10-25</t>
        </is>
      </c>
      <c r="BE551" t="inlineStr">
        <is>
          <t>commcare_d17d77c2-a7e5-4f4b-9b21-6b80894e9762</t>
        </is>
      </c>
      <c r="BF551" t="inlineStr"/>
      <c r="BG551" t="inlineStr">
        <is>
          <t>f13d8149fc6d39ebe86af18272310ff9</t>
        </is>
      </c>
      <c r="BH551" t="inlineStr">
        <is>
          <t>30258f4a77704b55a9a2714350441cbb</t>
        </is>
      </c>
      <c r="BI551" t="inlineStr">
        <is>
          <t>15246</t>
        </is>
      </c>
      <c r="BJ551" t="inlineStr">
        <is>
          <t>XFormInstance</t>
        </is>
      </c>
      <c r="BK551" t="inlineStr">
        <is>
          <t>5db57ae8e74211ef9dfaf399dbb46855</t>
        </is>
      </c>
      <c r="BL551" t="b">
        <v>0</v>
      </c>
      <c r="BM551" t="inlineStr">
        <is>
          <t>---</t>
        </is>
      </c>
      <c r="BN551" t="inlineStr">
        <is>
          <t>200.113.215.29</t>
        </is>
      </c>
      <c r="BO551" t="inlineStr">
        <is>
          <t>John Guerby Prevalus</t>
        </is>
      </c>
    </row>
    <row r="552">
      <c r="A552" t="inlineStr">
        <is>
          <t>550</t>
        </is>
      </c>
      <c r="B552" t="inlineStr">
        <is>
          <t>88a8141e-7392-49f0-8874-896748aabe84</t>
        </is>
      </c>
      <c r="C552" t="inlineStr">
        <is>
          <t>2025-02-07</t>
        </is>
      </c>
      <c r="D552" t="inlineStr">
        <is>
          <t>4</t>
        </is>
      </c>
      <c r="E552" t="inlineStr">
        <is>
          <t>Suivi Medical</t>
        </is>
      </c>
      <c r="F552" t="inlineStr">
        <is>
          <t>0</t>
        </is>
      </c>
      <c r="G552" t="inlineStr">
        <is>
          <t>pas de Telephone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---</t>
        </is>
      </c>
      <c r="L552" t="inlineStr">
        <is>
          <t>---</t>
        </is>
      </c>
      <c r="M552" t="inlineStr">
        <is>
          <t>---</t>
        </is>
      </c>
      <c r="N552" t="inlineStr">
        <is>
          <t>---</t>
        </is>
      </c>
      <c r="O552" t="inlineStr">
        <is>
          <t>---</t>
        </is>
      </c>
      <c r="P552" t="inlineStr">
        <is>
          <t>---</t>
        </is>
      </c>
      <c r="Q552" t="inlineStr">
        <is>
          <t>---</t>
        </is>
      </c>
      <c r="R552" t="inlineStr"/>
      <c r="S552" t="inlineStr"/>
      <c r="T552" t="inlineStr"/>
      <c r="U552" t="inlineStr"/>
      <c r="V552" t="inlineStr"/>
      <c r="W552" t="inlineStr"/>
      <c r="X552" t="inlineStr">
        <is>
          <t>CAP/CDSF/LP0818M</t>
        </is>
      </c>
      <c r="Y552" t="inlineStr">
        <is>
          <t>CAP/CDSF/LP0818M</t>
        </is>
      </c>
      <c r="Z552" t="inlineStr">
        <is>
          <t>2025-02-07 22:35:53</t>
        </is>
      </c>
      <c r="AA552" t="inlineStr">
        <is>
          <t>2025-02-07 22:32:31</t>
        </is>
      </c>
      <c r="AB552" t="inlineStr">
        <is>
          <t>1plyviose</t>
        </is>
      </c>
      <c r="AC552" t="inlineStr">
        <is>
          <t>2025-02-10 03:36:25</t>
        </is>
      </c>
      <c r="AD552" s="1" t="inlineStr">
        <is>
          <t>https://www.commcarehq.org/a/caris-test/reports/form_data/88a8141e-7392-49f0-8874-896748aabe84/</t>
        </is>
      </c>
      <c r="AE552" t="inlineStr">
        <is>
          <t>---</t>
        </is>
      </c>
      <c r="AF552" t="inlineStr">
        <is>
          <t>3c5a623af057e23a32ae4000_41291</t>
        </is>
      </c>
      <c r="AG552" t="inlineStr">
        <is>
          <t>---</t>
        </is>
      </c>
      <c r="AH552" t="inlineStr">
        <is>
          <t>2025-02-07 22:35:53</t>
        </is>
      </c>
      <c r="AI552" t="inlineStr">
        <is>
          <t>aab7a2415e99453fbcb8ebd109e92b4f</t>
        </is>
      </c>
      <c r="AJ552" t="inlineStr">
        <is>
          <t>2025-02-07</t>
        </is>
      </c>
      <c r="AK552" t="inlineStr">
        <is>
          <t>4</t>
        </is>
      </c>
      <c r="AL552" t="inlineStr">
        <is>
          <t>Suivi Medical</t>
        </is>
      </c>
      <c r="AM552" t="inlineStr">
        <is>
          <t>0</t>
        </is>
      </c>
      <c r="AN552" t="inlineStr">
        <is>
          <t>pas de Telephone</t>
        </is>
      </c>
      <c r="AO552" t="inlineStr">
        <is>
          <t>1</t>
        </is>
      </c>
      <c r="AP552" t="inlineStr">
        <is>
          <t>1</t>
        </is>
      </c>
      <c r="AQ552" t="inlineStr"/>
      <c r="AR552" t="inlineStr"/>
      <c r="AS552" t="inlineStr"/>
      <c r="AT552" t="inlineStr"/>
      <c r="AU552" t="inlineStr">
        <is>
          <t>---</t>
        </is>
      </c>
      <c r="AV552" t="inlineStr">
        <is>
          <t>---</t>
        </is>
      </c>
      <c r="AW552" t="inlineStr">
        <is>
          <t>---</t>
        </is>
      </c>
      <c r="AX552" t="inlineStr">
        <is>
          <t>---</t>
        </is>
      </c>
      <c r="AY552" t="inlineStr">
        <is>
          <t>---</t>
        </is>
      </c>
      <c r="AZ552" t="inlineStr">
        <is>
          <t>---</t>
        </is>
      </c>
      <c r="BA552" t="inlineStr">
        <is>
          <t>aab7a2415e99453fbcb8ebd109e92b4f</t>
        </is>
      </c>
      <c r="BB552" t="inlineStr">
        <is>
          <t>http://openrosa.org/formdesigner/0B48E039-1E80-49A7-AC24-732B6E788E39</t>
        </is>
      </c>
      <c r="BC552" t="inlineStr">
        <is>
          <t>Ration et autres visites</t>
        </is>
      </c>
      <c r="BD552" t="inlineStr">
        <is>
          <t>CommCare Android, version "2.54.1"(467561). App v15929. CommCare Version 2.54.1. Build 467561, built on: 2024-10-25</t>
        </is>
      </c>
      <c r="BE552" t="inlineStr">
        <is>
          <t>commcare_d17d77c2-a7e5-4f4b-9b21-6b80894e9762</t>
        </is>
      </c>
      <c r="BF552" t="inlineStr"/>
      <c r="BG552" t="inlineStr">
        <is>
          <t>f13d8149fc6d39ebe86af18272310ff9</t>
        </is>
      </c>
      <c r="BH552" t="inlineStr">
        <is>
          <t>30258f4a77704b55a9a2714350441cbb</t>
        </is>
      </c>
      <c r="BI552" t="inlineStr">
        <is>
          <t>15246</t>
        </is>
      </c>
      <c r="BJ552" t="inlineStr">
        <is>
          <t>XFormInstance</t>
        </is>
      </c>
      <c r="BK552" t="inlineStr">
        <is>
          <t>5db57ae8e74211ef9dfaf399dbb46855</t>
        </is>
      </c>
      <c r="BL552" t="b">
        <v>0</v>
      </c>
      <c r="BM552" t="inlineStr">
        <is>
          <t>---</t>
        </is>
      </c>
      <c r="BN552" t="inlineStr">
        <is>
          <t>200.113.215.29</t>
        </is>
      </c>
      <c r="BO552" t="inlineStr">
        <is>
          <t>Lovensca Pierre</t>
        </is>
      </c>
    </row>
    <row r="553">
      <c r="A553" t="inlineStr">
        <is>
          <t>551</t>
        </is>
      </c>
      <c r="B553" t="inlineStr">
        <is>
          <t>d18844f9-b05c-43dd-9c6e-4bbf8a54efd7</t>
        </is>
      </c>
      <c r="C553" t="inlineStr">
        <is>
          <t>2025-02-06</t>
        </is>
      </c>
      <c r="D553" t="inlineStr">
        <is>
          <t>4</t>
        </is>
      </c>
      <c r="E553" t="inlineStr">
        <is>
          <t>Suivi Medical</t>
        </is>
      </c>
      <c r="F553" t="inlineStr">
        <is>
          <t>1</t>
        </is>
      </c>
      <c r="G553" t="inlineStr">
        <is>
          <t>Non Trouvée</t>
        </is>
      </c>
      <c r="H553" t="inlineStr">
        <is>
          <t>1</t>
        </is>
      </c>
      <c r="I553" t="inlineStr">
        <is>
          <t>1</t>
        </is>
      </c>
      <c r="J553" t="inlineStr">
        <is>
          <t>4</t>
        </is>
      </c>
      <c r="K553" t="inlineStr">
        <is>
          <t>---</t>
        </is>
      </c>
      <c r="L553" t="inlineStr">
        <is>
          <t>---</t>
        </is>
      </c>
      <c r="M553" t="inlineStr">
        <is>
          <t>---</t>
        </is>
      </c>
      <c r="N553" t="inlineStr">
        <is>
          <t>---</t>
        </is>
      </c>
      <c r="O553" t="inlineStr">
        <is>
          <t>---</t>
        </is>
      </c>
      <c r="P553" t="inlineStr">
        <is>
          <t>---</t>
        </is>
      </c>
      <c r="Q553" t="inlineStr">
        <is>
          <t>---</t>
        </is>
      </c>
      <c r="R553" t="inlineStr"/>
      <c r="S553" t="inlineStr"/>
      <c r="T553" t="inlineStr"/>
      <c r="U553" t="inlineStr"/>
      <c r="V553" t="inlineStr"/>
      <c r="W553" t="inlineStr"/>
      <c r="X553" t="inlineStr">
        <is>
          <t>CAP/CDSF/ST03180</t>
        </is>
      </c>
      <c r="Y553" t="inlineStr">
        <is>
          <t>CAP/CDSF/ST03180</t>
        </is>
      </c>
      <c r="Z553" t="inlineStr">
        <is>
          <t>2025-02-06 22:47:51</t>
        </is>
      </c>
      <c r="AA553" t="inlineStr">
        <is>
          <t>2025-02-06 22:46:28</t>
        </is>
      </c>
      <c r="AB553" t="inlineStr">
        <is>
          <t>1plyviose</t>
        </is>
      </c>
      <c r="AC553" t="inlineStr">
        <is>
          <t>2025-02-10 03:48:23</t>
        </is>
      </c>
      <c r="AD553" s="1" t="inlineStr">
        <is>
          <t>https://www.commcarehq.org/a/caris-test/reports/form_data/d18844f9-b05c-43dd-9c6e-4bbf8a54efd7/</t>
        </is>
      </c>
      <c r="AE553" t="inlineStr">
        <is>
          <t>---</t>
        </is>
      </c>
      <c r="AF553" t="inlineStr">
        <is>
          <t>3c5a623af057e23a32ae4000_164101</t>
        </is>
      </c>
      <c r="AG553" t="inlineStr">
        <is>
          <t>---</t>
        </is>
      </c>
      <c r="AH553" t="inlineStr">
        <is>
          <t>2025-02-06 22:47:51</t>
        </is>
      </c>
      <c r="AI553" t="inlineStr">
        <is>
          <t>aab7a2415e99453fbcb8ebd109e92b4f</t>
        </is>
      </c>
      <c r="AJ553" t="inlineStr">
        <is>
          <t>2025-02-06</t>
        </is>
      </c>
      <c r="AK553" t="inlineStr">
        <is>
          <t>4</t>
        </is>
      </c>
      <c r="AL553" t="inlineStr">
        <is>
          <t>Suivi Medical</t>
        </is>
      </c>
      <c r="AM553" t="inlineStr">
        <is>
          <t>1</t>
        </is>
      </c>
      <c r="AN553" t="inlineStr">
        <is>
          <t>Non Trouvée</t>
        </is>
      </c>
      <c r="AO553" t="inlineStr">
        <is>
          <t>1</t>
        </is>
      </c>
      <c r="AP553" t="inlineStr">
        <is>
          <t>1</t>
        </is>
      </c>
      <c r="AQ553" t="inlineStr"/>
      <c r="AR553" t="inlineStr"/>
      <c r="AS553" t="inlineStr"/>
      <c r="AT553" t="inlineStr"/>
      <c r="AU553" t="inlineStr">
        <is>
          <t>---</t>
        </is>
      </c>
      <c r="AV553" t="inlineStr">
        <is>
          <t>---</t>
        </is>
      </c>
      <c r="AW553" t="inlineStr">
        <is>
          <t>---</t>
        </is>
      </c>
      <c r="AX553" t="inlineStr">
        <is>
          <t>---</t>
        </is>
      </c>
      <c r="AY553" t="inlineStr">
        <is>
          <t>---</t>
        </is>
      </c>
      <c r="AZ553" t="inlineStr">
        <is>
          <t>---</t>
        </is>
      </c>
      <c r="BA553" t="inlineStr">
        <is>
          <t>aab7a2415e99453fbcb8ebd109e92b4f</t>
        </is>
      </c>
      <c r="BB553" t="inlineStr">
        <is>
          <t>http://openrosa.org/formdesigner/0B48E039-1E80-49A7-AC24-732B6E788E39</t>
        </is>
      </c>
      <c r="BC553" t="inlineStr">
        <is>
          <t>Ration et autres visites</t>
        </is>
      </c>
      <c r="BD553" t="inlineStr">
        <is>
          <t>CommCare Android, version "2.54.1"(467561). App v15929. CommCare Version 2.54.1. Build 467561, built on: 2024-10-25</t>
        </is>
      </c>
      <c r="BE553" t="inlineStr">
        <is>
          <t>commcare_d17d77c2-a7e5-4f4b-9b21-6b80894e9762</t>
        </is>
      </c>
      <c r="BF553" t="inlineStr"/>
      <c r="BG553" t="inlineStr">
        <is>
          <t>f13d8149fc6d39ebe86af18272310ff9</t>
        </is>
      </c>
      <c r="BH553" t="inlineStr">
        <is>
          <t>30258f4a77704b55a9a2714350441cbb</t>
        </is>
      </c>
      <c r="BI553" t="inlineStr">
        <is>
          <t>15246</t>
        </is>
      </c>
      <c r="BJ553" t="inlineStr">
        <is>
          <t>XFormInstance</t>
        </is>
      </c>
      <c r="BK553" t="inlineStr">
        <is>
          <t>24673ddee76111efb963f7a39a18eb0c</t>
        </is>
      </c>
      <c r="BL553" t="b">
        <v>0</v>
      </c>
      <c r="BM553" t="inlineStr">
        <is>
          <t>---</t>
        </is>
      </c>
      <c r="BN553" t="inlineStr">
        <is>
          <t>200.113.215.29</t>
        </is>
      </c>
      <c r="BO553" t="inlineStr">
        <is>
          <t>Rochaella Dumas</t>
        </is>
      </c>
    </row>
    <row r="554">
      <c r="A554" t="inlineStr">
        <is>
          <t>552</t>
        </is>
      </c>
      <c r="B554" t="inlineStr">
        <is>
          <t>afc931ab-6b74-4176-b923-75417e4efdda</t>
        </is>
      </c>
      <c r="C554" t="inlineStr">
        <is>
          <t>2025-02-04</t>
        </is>
      </c>
      <c r="D554" t="inlineStr">
        <is>
          <t>4</t>
        </is>
      </c>
      <c r="E554" t="inlineStr">
        <is>
          <t>pr bonbon</t>
        </is>
      </c>
      <c r="F554" t="inlineStr">
        <is>
          <t>1</t>
        </is>
      </c>
      <c r="G554" t="inlineStr">
        <is>
          <t>pr bonbon</t>
        </is>
      </c>
      <c r="H554" t="inlineStr">
        <is>
          <t>1</t>
        </is>
      </c>
      <c r="I554" t="inlineStr">
        <is>
          <t>1</t>
        </is>
      </c>
      <c r="J554" t="inlineStr"/>
      <c r="K554" t="inlineStr">
        <is>
          <t>---</t>
        </is>
      </c>
      <c r="L554" t="inlineStr">
        <is>
          <t>---</t>
        </is>
      </c>
      <c r="M554" t="inlineStr">
        <is>
          <t>---</t>
        </is>
      </c>
      <c r="N554" t="inlineStr">
        <is>
          <t>---</t>
        </is>
      </c>
      <c r="O554" t="inlineStr">
        <is>
          <t>---</t>
        </is>
      </c>
      <c r="P554" t="inlineStr">
        <is>
          <t>---</t>
        </is>
      </c>
      <c r="Q554" t="inlineStr">
        <is>
          <t>---</t>
        </is>
      </c>
      <c r="R554" t="inlineStr"/>
      <c r="S554" t="inlineStr"/>
      <c r="T554" t="inlineStr"/>
      <c r="U554" t="inlineStr"/>
      <c r="V554" t="inlineStr"/>
      <c r="W554" t="inlineStr"/>
      <c r="X554" t="inlineStr">
        <is>
          <t>PAP/OBCG/ST00205</t>
        </is>
      </c>
      <c r="Y554" t="inlineStr">
        <is>
          <t>PAP/OBCG/ST00205</t>
        </is>
      </c>
      <c r="Z554" t="inlineStr">
        <is>
          <t>2025-02-10 15:06:49</t>
        </is>
      </c>
      <c r="AA554" t="inlineStr">
        <is>
          <t>2025-02-10 15:05:38</t>
        </is>
      </c>
      <c r="AB554" t="inlineStr">
        <is>
          <t>2edina</t>
        </is>
      </c>
      <c r="AC554" t="inlineStr">
        <is>
          <t>2025-02-10 15:06:55</t>
        </is>
      </c>
      <c r="AD554" s="1" t="inlineStr">
        <is>
          <t>https://www.commcarehq.org/a/caris-test/reports/form_data/afc931ab-6b74-4176-b923-75417e4efdda/</t>
        </is>
      </c>
      <c r="AE554" t="inlineStr">
        <is>
          <t>---</t>
        </is>
      </c>
      <c r="AF554" t="inlineStr">
        <is>
          <t>3c5a623af057e23a32ae4000_32342</t>
        </is>
      </c>
      <c r="AG554" t="inlineStr">
        <is>
          <t>---</t>
        </is>
      </c>
      <c r="AH554" t="inlineStr">
        <is>
          <t>2025-02-10 15:06:49</t>
        </is>
      </c>
      <c r="AI554" t="inlineStr">
        <is>
          <t>f07b225bd77c4209bd818ee1cd8e3648</t>
        </is>
      </c>
      <c r="AJ554" t="inlineStr">
        <is>
          <t>2025-02-04</t>
        </is>
      </c>
      <c r="AK554" t="inlineStr">
        <is>
          <t>4</t>
        </is>
      </c>
      <c r="AL554" t="inlineStr">
        <is>
          <t>pr bonbon</t>
        </is>
      </c>
      <c r="AM554" t="inlineStr">
        <is>
          <t>1</t>
        </is>
      </c>
      <c r="AN554" t="inlineStr">
        <is>
          <t>pr bonbon</t>
        </is>
      </c>
      <c r="AO554" t="inlineStr">
        <is>
          <t>1</t>
        </is>
      </c>
      <c r="AP554" t="inlineStr">
        <is>
          <t>1</t>
        </is>
      </c>
      <c r="AQ554" t="inlineStr"/>
      <c r="AR554" t="inlineStr"/>
      <c r="AS554" t="inlineStr"/>
      <c r="AT554" t="inlineStr"/>
      <c r="AU554" t="inlineStr">
        <is>
          <t>---</t>
        </is>
      </c>
      <c r="AV554" t="inlineStr">
        <is>
          <t>---</t>
        </is>
      </c>
      <c r="AW554" t="inlineStr">
        <is>
          <t>---</t>
        </is>
      </c>
      <c r="AX554" t="inlineStr">
        <is>
          <t>---</t>
        </is>
      </c>
      <c r="AY554" t="inlineStr">
        <is>
          <t>---</t>
        </is>
      </c>
      <c r="AZ554" t="inlineStr">
        <is>
          <t>---</t>
        </is>
      </c>
      <c r="BA554" t="inlineStr">
        <is>
          <t>f07b225bd77c4209bd818ee1cd8e3648</t>
        </is>
      </c>
      <c r="BB554" t="inlineStr">
        <is>
          <t>http://openrosa.org/formdesigner/0B48E039-1E80-49A7-AC24-732B6E788E39</t>
        </is>
      </c>
      <c r="BC554" t="inlineStr">
        <is>
          <t>Ration et autres visites</t>
        </is>
      </c>
      <c r="BD554" t="inlineStr">
        <is>
          <t>CommCare Android, version "2.54.1"(467561). App v15929. CommCare Version 2.54.1. Build 467561, built on: 2024-10-25</t>
        </is>
      </c>
      <c r="BE554" t="inlineStr">
        <is>
          <t>commcare_4563efbb-0edf-4089-abcd-f064b9d0d441</t>
        </is>
      </c>
      <c r="BF554" t="inlineStr">
        <is>
          <t>18.5440573 -72.4021862 1.0 8.57</t>
        </is>
      </c>
      <c r="BG554" t="inlineStr">
        <is>
          <t>f13d8149fc6d39ebe86af18272310ff9</t>
        </is>
      </c>
      <c r="BH554" t="inlineStr">
        <is>
          <t>30258f4a77704b55a9a2714350441cbb</t>
        </is>
      </c>
      <c r="BI554" t="inlineStr">
        <is>
          <t>15246</t>
        </is>
      </c>
      <c r="BJ554" t="inlineStr">
        <is>
          <t>XFormInstance</t>
        </is>
      </c>
      <c r="BK554" t="inlineStr">
        <is>
          <t>bfd13ce4e7ba11efb97bf7a39a18eb0c</t>
        </is>
      </c>
      <c r="BL554" t="b">
        <v>0</v>
      </c>
      <c r="BM554" t="inlineStr">
        <is>
          <t>---</t>
        </is>
      </c>
      <c r="BN554" t="inlineStr">
        <is>
          <t>200.113.215.202</t>
        </is>
      </c>
      <c r="BO554" t="inlineStr">
        <is>
          <t>Frantzo Noel</t>
        </is>
      </c>
    </row>
    <row r="555">
      <c r="A555" t="inlineStr">
        <is>
          <t>553</t>
        </is>
      </c>
      <c r="B555" t="inlineStr">
        <is>
          <t>1f9b7672-e8c0-4fb7-8f73-a5f774bc76ac</t>
        </is>
      </c>
      <c r="C555" t="inlineStr">
        <is>
          <t>2025-02-04</t>
        </is>
      </c>
      <c r="D555" t="inlineStr">
        <is>
          <t>4</t>
        </is>
      </c>
      <c r="E555" t="inlineStr">
        <is>
          <t>pr bonbon</t>
        </is>
      </c>
      <c r="F555" t="inlineStr">
        <is>
          <t>1</t>
        </is>
      </c>
      <c r="G555" t="inlineStr">
        <is>
          <t>pr Bonbon</t>
        </is>
      </c>
      <c r="H555" t="inlineStr">
        <is>
          <t>1</t>
        </is>
      </c>
      <c r="I555" t="inlineStr">
        <is>
          <t>1</t>
        </is>
      </c>
      <c r="J555" t="inlineStr"/>
      <c r="K555" t="inlineStr">
        <is>
          <t>---</t>
        </is>
      </c>
      <c r="L555" t="inlineStr">
        <is>
          <t>---</t>
        </is>
      </c>
      <c r="M555" t="inlineStr">
        <is>
          <t>---</t>
        </is>
      </c>
      <c r="N555" t="inlineStr">
        <is>
          <t>---</t>
        </is>
      </c>
      <c r="O555" t="inlineStr">
        <is>
          <t>---</t>
        </is>
      </c>
      <c r="P555" t="inlineStr">
        <is>
          <t>---</t>
        </is>
      </c>
      <c r="Q555" t="inlineStr">
        <is>
          <t>---</t>
        </is>
      </c>
      <c r="R555" t="inlineStr"/>
      <c r="S555" t="inlineStr"/>
      <c r="T555" t="inlineStr"/>
      <c r="U555" t="inlineStr"/>
      <c r="V555" t="inlineStr"/>
      <c r="W555" t="inlineStr"/>
      <c r="X555" t="inlineStr">
        <is>
          <t>PAP/OBCG/ST00572</t>
        </is>
      </c>
      <c r="Y555" t="inlineStr">
        <is>
          <t>PAP/OBCG/ST00572</t>
        </is>
      </c>
      <c r="Z555" t="inlineStr">
        <is>
          <t>2025-02-10 15:08:40</t>
        </is>
      </c>
      <c r="AA555" t="inlineStr">
        <is>
          <t>2025-02-10 15:07:15</t>
        </is>
      </c>
      <c r="AB555" t="inlineStr">
        <is>
          <t>2edina</t>
        </is>
      </c>
      <c r="AC555" t="inlineStr">
        <is>
          <t>2025-02-10 15:08:43</t>
        </is>
      </c>
      <c r="AD555" s="1" t="inlineStr">
        <is>
          <t>https://www.commcarehq.org/a/caris-test/reports/form_data/1f9b7672-e8c0-4fb7-8f73-a5f774bc76ac/</t>
        </is>
      </c>
      <c r="AE555" t="inlineStr">
        <is>
          <t>---</t>
        </is>
      </c>
      <c r="AF555" t="inlineStr">
        <is>
          <t>3c5a623af057e23a32ae4000_46380</t>
        </is>
      </c>
      <c r="AG555" t="inlineStr">
        <is>
          <t>---</t>
        </is>
      </c>
      <c r="AH555" t="inlineStr">
        <is>
          <t>2025-02-10 15:08:40</t>
        </is>
      </c>
      <c r="AI555" t="inlineStr">
        <is>
          <t>f07b225bd77c4209bd818ee1cd8e3648</t>
        </is>
      </c>
      <c r="AJ555" t="inlineStr">
        <is>
          <t>2025-02-04</t>
        </is>
      </c>
      <c r="AK555" t="inlineStr">
        <is>
          <t>4</t>
        </is>
      </c>
      <c r="AL555" t="inlineStr">
        <is>
          <t>pr bonbon</t>
        </is>
      </c>
      <c r="AM555" t="inlineStr">
        <is>
          <t>1</t>
        </is>
      </c>
      <c r="AN555" t="inlineStr">
        <is>
          <t>pr Bonbon</t>
        </is>
      </c>
      <c r="AO555" t="inlineStr">
        <is>
          <t>1</t>
        </is>
      </c>
      <c r="AP555" t="inlineStr">
        <is>
          <t>1</t>
        </is>
      </c>
      <c r="AQ555" t="inlineStr"/>
      <c r="AR555" t="inlineStr"/>
      <c r="AS555" t="inlineStr"/>
      <c r="AT555" t="inlineStr"/>
      <c r="AU555" t="inlineStr">
        <is>
          <t>---</t>
        </is>
      </c>
      <c r="AV555" t="inlineStr">
        <is>
          <t>---</t>
        </is>
      </c>
      <c r="AW555" t="inlineStr">
        <is>
          <t>---</t>
        </is>
      </c>
      <c r="AX555" t="inlineStr">
        <is>
          <t>---</t>
        </is>
      </c>
      <c r="AY555" t="inlineStr">
        <is>
          <t>---</t>
        </is>
      </c>
      <c r="AZ555" t="inlineStr">
        <is>
          <t>---</t>
        </is>
      </c>
      <c r="BA555" t="inlineStr">
        <is>
          <t>f07b225bd77c4209bd818ee1cd8e3648</t>
        </is>
      </c>
      <c r="BB555" t="inlineStr">
        <is>
          <t>http://openrosa.org/formdesigner/0B48E039-1E80-49A7-AC24-732B6E788E39</t>
        </is>
      </c>
      <c r="BC555" t="inlineStr">
        <is>
          <t>Ration et autres visites</t>
        </is>
      </c>
      <c r="BD555" t="inlineStr">
        <is>
          <t>CommCare Android, version "2.54.1"(467561). App v15929. CommCare Version 2.54.1. Build 467561, built on: 2024-10-25</t>
        </is>
      </c>
      <c r="BE555" t="inlineStr">
        <is>
          <t>commcare_4563efbb-0edf-4089-abcd-f064b9d0d441</t>
        </is>
      </c>
      <c r="BF555" t="inlineStr">
        <is>
          <t>18.5440013 -72.4024134 1.7 8.57</t>
        </is>
      </c>
      <c r="BG555" t="inlineStr">
        <is>
          <t>f13d8149fc6d39ebe86af18272310ff9</t>
        </is>
      </c>
      <c r="BH555" t="inlineStr">
        <is>
          <t>30258f4a77704b55a9a2714350441cbb</t>
        </is>
      </c>
      <c r="BI555" t="inlineStr">
        <is>
          <t>15246</t>
        </is>
      </c>
      <c r="BJ555" t="inlineStr">
        <is>
          <t>XFormInstance</t>
        </is>
      </c>
      <c r="BK555" t="inlineStr">
        <is>
          <t>bfd13ce4e7ba11efb97bf7a39a18eb0c</t>
        </is>
      </c>
      <c r="BL555" t="b">
        <v>0</v>
      </c>
      <c r="BM555" t="inlineStr">
        <is>
          <t>---</t>
        </is>
      </c>
      <c r="BN555" t="inlineStr">
        <is>
          <t>200.113.215.202</t>
        </is>
      </c>
      <c r="BO555" t="inlineStr">
        <is>
          <t>Jefter Civil</t>
        </is>
      </c>
    </row>
    <row r="556">
      <c r="A556" t="inlineStr">
        <is>
          <t>554</t>
        </is>
      </c>
      <c r="B556" t="inlineStr">
        <is>
          <t>bebd810b-6450-40e2-aa66-5b96dac4c328</t>
        </is>
      </c>
      <c r="C556" t="inlineStr">
        <is>
          <t>2025-02-04</t>
        </is>
      </c>
      <c r="D556" t="inlineStr">
        <is>
          <t>4</t>
        </is>
      </c>
      <c r="E556" t="inlineStr">
        <is>
          <t>rv/raté</t>
        </is>
      </c>
      <c r="F556" t="inlineStr">
        <is>
          <t>1</t>
        </is>
      </c>
      <c r="G556" t="inlineStr">
        <is>
          <t>rv/raté</t>
        </is>
      </c>
      <c r="H556" t="inlineStr">
        <is>
          <t>1</t>
        </is>
      </c>
      <c r="I556" t="inlineStr">
        <is>
          <t>1</t>
        </is>
      </c>
      <c r="J556" t="inlineStr"/>
      <c r="K556" t="inlineStr">
        <is>
          <t>---</t>
        </is>
      </c>
      <c r="L556" t="inlineStr">
        <is>
          <t>---</t>
        </is>
      </c>
      <c r="M556" t="inlineStr">
        <is>
          <t>---</t>
        </is>
      </c>
      <c r="N556" t="inlineStr">
        <is>
          <t>---</t>
        </is>
      </c>
      <c r="O556" t="inlineStr">
        <is>
          <t>---</t>
        </is>
      </c>
      <c r="P556" t="inlineStr">
        <is>
          <t>---</t>
        </is>
      </c>
      <c r="Q556" t="inlineStr">
        <is>
          <t>---</t>
        </is>
      </c>
      <c r="R556" t="inlineStr"/>
      <c r="S556" t="inlineStr"/>
      <c r="T556" t="inlineStr"/>
      <c r="U556" t="inlineStr"/>
      <c r="V556" t="inlineStr"/>
      <c r="W556" t="inlineStr"/>
      <c r="X556" t="inlineStr">
        <is>
          <t>PAP/OBCG/ST00900</t>
        </is>
      </c>
      <c r="Y556" t="inlineStr">
        <is>
          <t>PAP/OBCG/ST00900</t>
        </is>
      </c>
      <c r="Z556" t="inlineStr">
        <is>
          <t>2025-02-10 15:13:57</t>
        </is>
      </c>
      <c r="AA556" t="inlineStr">
        <is>
          <t>2025-02-10 15:09:25</t>
        </is>
      </c>
      <c r="AB556" t="inlineStr">
        <is>
          <t>2edina</t>
        </is>
      </c>
      <c r="AC556" t="inlineStr">
        <is>
          <t>2025-02-10 15:14:00</t>
        </is>
      </c>
      <c r="AD556" s="1" t="inlineStr">
        <is>
          <t>https://www.commcarehq.org/a/caris-test/reports/form_data/bebd810b-6450-40e2-aa66-5b96dac4c328/</t>
        </is>
      </c>
      <c r="AE556" t="inlineStr">
        <is>
          <t>---</t>
        </is>
      </c>
      <c r="AF556" t="inlineStr">
        <is>
          <t>3c5a623af057e23a32ae4000_103087</t>
        </is>
      </c>
      <c r="AG556" t="inlineStr">
        <is>
          <t>---</t>
        </is>
      </c>
      <c r="AH556" t="inlineStr">
        <is>
          <t>2025-02-10 15:13:57</t>
        </is>
      </c>
      <c r="AI556" t="inlineStr">
        <is>
          <t>f07b225bd77c4209bd818ee1cd8e3648</t>
        </is>
      </c>
      <c r="AJ556" t="inlineStr">
        <is>
          <t>2025-02-04</t>
        </is>
      </c>
      <c r="AK556" t="inlineStr">
        <is>
          <t>4</t>
        </is>
      </c>
      <c r="AL556" t="inlineStr">
        <is>
          <t>rv/raté</t>
        </is>
      </c>
      <c r="AM556" t="inlineStr">
        <is>
          <t>1</t>
        </is>
      </c>
      <c r="AN556" t="inlineStr">
        <is>
          <t>rv/raté</t>
        </is>
      </c>
      <c r="AO556" t="inlineStr">
        <is>
          <t>1</t>
        </is>
      </c>
      <c r="AP556" t="inlineStr">
        <is>
          <t>1</t>
        </is>
      </c>
      <c r="AQ556" t="inlineStr"/>
      <c r="AR556" t="inlineStr"/>
      <c r="AS556" t="inlineStr"/>
      <c r="AT556" t="inlineStr"/>
      <c r="AU556" t="inlineStr">
        <is>
          <t>---</t>
        </is>
      </c>
      <c r="AV556" t="inlineStr">
        <is>
          <t>---</t>
        </is>
      </c>
      <c r="AW556" t="inlineStr">
        <is>
          <t>---</t>
        </is>
      </c>
      <c r="AX556" t="inlineStr">
        <is>
          <t>---</t>
        </is>
      </c>
      <c r="AY556" t="inlineStr">
        <is>
          <t>---</t>
        </is>
      </c>
      <c r="AZ556" t="inlineStr">
        <is>
          <t>---</t>
        </is>
      </c>
      <c r="BA556" t="inlineStr">
        <is>
          <t>f07b225bd77c4209bd818ee1cd8e3648</t>
        </is>
      </c>
      <c r="BB556" t="inlineStr">
        <is>
          <t>http://openrosa.org/formdesigner/0B48E039-1E80-49A7-AC24-732B6E788E39</t>
        </is>
      </c>
      <c r="BC556" t="inlineStr">
        <is>
          <t>Ration et autres visites</t>
        </is>
      </c>
      <c r="BD556" t="inlineStr">
        <is>
          <t>CommCare Android, version "2.54.1"(467561). App v15929. CommCare Version 2.54.1. Build 467561, built on: 2024-10-25</t>
        </is>
      </c>
      <c r="BE556" t="inlineStr">
        <is>
          <t>commcare_4563efbb-0edf-4089-abcd-f064b9d0d441</t>
        </is>
      </c>
      <c r="BF556" t="inlineStr">
        <is>
          <t>18.5439209 -72.4022943 1.0 8.03</t>
        </is>
      </c>
      <c r="BG556" t="inlineStr">
        <is>
          <t>f13d8149fc6d39ebe86af18272310ff9</t>
        </is>
      </c>
      <c r="BH556" t="inlineStr">
        <is>
          <t>30258f4a77704b55a9a2714350441cbb</t>
        </is>
      </c>
      <c r="BI556" t="inlineStr">
        <is>
          <t>15246</t>
        </is>
      </c>
      <c r="BJ556" t="inlineStr">
        <is>
          <t>XFormInstance</t>
        </is>
      </c>
      <c r="BK556" t="inlineStr">
        <is>
          <t>bfd13ce4e7ba11efb97bf7a39a18eb0c</t>
        </is>
      </c>
      <c r="BL556" t="b">
        <v>0</v>
      </c>
      <c r="BM556" t="inlineStr">
        <is>
          <t>---</t>
        </is>
      </c>
      <c r="BN556" t="inlineStr">
        <is>
          <t>200.113.215.202</t>
        </is>
      </c>
      <c r="BO556" t="inlineStr">
        <is>
          <t>Paul Ervens Logiste</t>
        </is>
      </c>
    </row>
    <row r="557">
      <c r="A557" t="inlineStr">
        <is>
          <t>555</t>
        </is>
      </c>
      <c r="B557" t="inlineStr">
        <is>
          <t>96fd9816-4f85-4b63-aed3-9ec30f145c78</t>
        </is>
      </c>
      <c r="C557" t="inlineStr">
        <is>
          <t>2025-02-10</t>
        </is>
      </c>
      <c r="D557" t="inlineStr">
        <is>
          <t>4</t>
        </is>
      </c>
      <c r="E557" t="inlineStr">
        <is>
          <t>bonbons</t>
        </is>
      </c>
      <c r="F557" t="inlineStr">
        <is>
          <t>1</t>
        </is>
      </c>
      <c r="G557" t="inlineStr">
        <is>
          <t>bonbons</t>
        </is>
      </c>
      <c r="H557" t="inlineStr">
        <is>
          <t>0</t>
        </is>
      </c>
      <c r="I557" t="inlineStr">
        <is>
          <t>1</t>
        </is>
      </c>
      <c r="J557" t="inlineStr">
        <is>
          <t>4</t>
        </is>
      </c>
      <c r="K557" t="inlineStr">
        <is>
          <t>---</t>
        </is>
      </c>
      <c r="L557" t="inlineStr">
        <is>
          <t>---</t>
        </is>
      </c>
      <c r="M557" t="inlineStr">
        <is>
          <t>---</t>
        </is>
      </c>
      <c r="N557" t="inlineStr">
        <is>
          <t>---</t>
        </is>
      </c>
      <c r="O557" t="inlineStr">
        <is>
          <t>---</t>
        </is>
      </c>
      <c r="P557" t="inlineStr">
        <is>
          <t>---</t>
        </is>
      </c>
      <c r="Q557" t="inlineStr">
        <is>
          <t>---</t>
        </is>
      </c>
      <c r="R557" t="inlineStr"/>
      <c r="S557" t="inlineStr"/>
      <c r="T557" t="inlineStr"/>
      <c r="U557" t="inlineStr"/>
      <c r="V557" t="inlineStr"/>
      <c r="W557" t="inlineStr">
        <is>
          <t>18.5439703 -72.4022598 1.7 34.4</t>
        </is>
      </c>
      <c r="X557" t="inlineStr">
        <is>
          <t>PAP/HAHD/ST00887</t>
        </is>
      </c>
      <c r="Y557" t="inlineStr">
        <is>
          <t>PAP/HAHD/ST00887</t>
        </is>
      </c>
      <c r="Z557" t="inlineStr">
        <is>
          <t>2025-02-10 15:49:48</t>
        </is>
      </c>
      <c r="AA557" t="inlineStr">
        <is>
          <t>2025-02-10 15:48:45</t>
        </is>
      </c>
      <c r="AB557" t="inlineStr">
        <is>
          <t>2miclene</t>
        </is>
      </c>
      <c r="AC557" t="inlineStr">
        <is>
          <t>2025-02-10 15:49:49</t>
        </is>
      </c>
      <c r="AD557" s="1" t="inlineStr">
        <is>
          <t>https://www.commcarehq.org/a/caris-test/reports/form_data/96fd9816-4f85-4b63-aed3-9ec30f145c78/</t>
        </is>
      </c>
      <c r="AE557" t="inlineStr">
        <is>
          <t>---</t>
        </is>
      </c>
      <c r="AF557" t="inlineStr">
        <is>
          <t>3c5a623af057e23a32ae4000_45754</t>
        </is>
      </c>
      <c r="AG557" t="inlineStr">
        <is>
          <t>---</t>
        </is>
      </c>
      <c r="AH557" t="inlineStr">
        <is>
          <t>2025-02-10 15:49:48</t>
        </is>
      </c>
      <c r="AI557" t="inlineStr">
        <is>
          <t>64b0a61236f7d987dd45027ebbfc57df</t>
        </is>
      </c>
      <c r="AJ557" t="inlineStr">
        <is>
          <t>2025-02-10</t>
        </is>
      </c>
      <c r="AK557" t="inlineStr">
        <is>
          <t>4</t>
        </is>
      </c>
      <c r="AL557" t="inlineStr">
        <is>
          <t>bonbons</t>
        </is>
      </c>
      <c r="AM557" t="inlineStr">
        <is>
          <t>1</t>
        </is>
      </c>
      <c r="AN557" t="inlineStr">
        <is>
          <t>bonbons</t>
        </is>
      </c>
      <c r="AO557" t="inlineStr">
        <is>
          <t>0</t>
        </is>
      </c>
      <c r="AP557" t="inlineStr">
        <is>
          <t>1</t>
        </is>
      </c>
      <c r="AQ557" t="inlineStr"/>
      <c r="AR557" t="inlineStr"/>
      <c r="AS557" t="inlineStr"/>
      <c r="AT557" t="inlineStr">
        <is>
          <t>18.5439703 -72.4022598 1.7 34.4</t>
        </is>
      </c>
      <c r="AU557" t="inlineStr">
        <is>
          <t>---</t>
        </is>
      </c>
      <c r="AV557" t="inlineStr">
        <is>
          <t>---</t>
        </is>
      </c>
      <c r="AW557" t="inlineStr">
        <is>
          <t>---</t>
        </is>
      </c>
      <c r="AX557" t="inlineStr">
        <is>
          <t>---</t>
        </is>
      </c>
      <c r="AY557" t="inlineStr">
        <is>
          <t>---</t>
        </is>
      </c>
      <c r="AZ557" t="inlineStr">
        <is>
          <t>---</t>
        </is>
      </c>
      <c r="BA557" t="inlineStr">
        <is>
          <t>64b0a61236f7d987dd45027ebbfc57df</t>
        </is>
      </c>
      <c r="BB557" t="inlineStr">
        <is>
          <t>http://openrosa.org/formdesigner/0B48E039-1E80-49A7-AC24-732B6E788E39</t>
        </is>
      </c>
      <c r="BC557" t="inlineStr">
        <is>
          <t>Ration et autres visites</t>
        </is>
      </c>
      <c r="BD557" t="inlineStr">
        <is>
          <t>CommCare Android, version "2.54.1"(467561). App v15929. CommCare Version 2.54.1. Build 467561, built on: 2024-10-25</t>
        </is>
      </c>
      <c r="BE557" t="inlineStr">
        <is>
          <t>commcare_54a621c2-54d8-40d6-b070-4af9fd73e052</t>
        </is>
      </c>
      <c r="BF557" t="inlineStr">
        <is>
          <t>18.5437035 -72.4021673 1.7 9.6</t>
        </is>
      </c>
      <c r="BG557" t="inlineStr">
        <is>
          <t>f13d8149fc6d39ebe86af18272310ff9</t>
        </is>
      </c>
      <c r="BH557" t="inlineStr">
        <is>
          <t>30258f4a77704b55a9a2714350441cbb</t>
        </is>
      </c>
      <c r="BI557" t="inlineStr">
        <is>
          <t>15246</t>
        </is>
      </c>
      <c r="BJ557" t="inlineStr">
        <is>
          <t>XFormInstance</t>
        </is>
      </c>
      <c r="BK557" t="inlineStr">
        <is>
          <t>5e693757e7c611ef8977f9cccb2417e2</t>
        </is>
      </c>
      <c r="BL557" t="b">
        <v>0</v>
      </c>
      <c r="BM557" t="inlineStr">
        <is>
          <t>---</t>
        </is>
      </c>
      <c r="BN557" t="inlineStr">
        <is>
          <t>200.113.238.174</t>
        </is>
      </c>
      <c r="BO557" t="inlineStr">
        <is>
          <t>Chrismay Renfort</t>
        </is>
      </c>
    </row>
    <row r="558">
      <c r="A558" t="inlineStr">
        <is>
          <t>556</t>
        </is>
      </c>
      <c r="B558" t="inlineStr">
        <is>
          <t>13a9b70c-51f5-4ab1-8d40-1888fb4dcf6a</t>
        </is>
      </c>
      <c r="C558" t="inlineStr">
        <is>
          <t>2025-02-07</t>
        </is>
      </c>
      <c r="D558" t="inlineStr">
        <is>
          <t>4</t>
        </is>
      </c>
      <c r="E558" t="inlineStr">
        <is>
          <t>suivi adhérence</t>
        </is>
      </c>
      <c r="F558" t="inlineStr">
        <is>
          <t>0</t>
        </is>
      </c>
      <c r="G558" t="inlineStr">
        <is>
          <t>Suivi adherence</t>
        </is>
      </c>
      <c r="H558" t="inlineStr">
        <is>
          <t>1</t>
        </is>
      </c>
      <c r="I558" t="inlineStr">
        <is>
          <t>0</t>
        </is>
      </c>
      <c r="J558" t="inlineStr">
        <is>
          <t>---</t>
        </is>
      </c>
      <c r="K558" t="inlineStr">
        <is>
          <t>---</t>
        </is>
      </c>
      <c r="L558" t="inlineStr">
        <is>
          <t>---</t>
        </is>
      </c>
      <c r="M558" t="inlineStr">
        <is>
          <t>---</t>
        </is>
      </c>
      <c r="N558" t="inlineStr">
        <is>
          <t>---</t>
        </is>
      </c>
      <c r="O558" t="inlineStr">
        <is>
          <t>---</t>
        </is>
      </c>
      <c r="P558" t="inlineStr">
        <is>
          <t>---</t>
        </is>
      </c>
      <c r="Q558" t="inlineStr">
        <is>
          <t>---</t>
        </is>
      </c>
      <c r="R558" t="inlineStr">
        <is>
          <t>---</t>
        </is>
      </c>
      <c r="S558" t="inlineStr">
        <is>
          <t>---</t>
        </is>
      </c>
      <c r="T558" t="inlineStr">
        <is>
          <t>---</t>
        </is>
      </c>
      <c r="U558" t="inlineStr">
        <is>
          <t>---</t>
        </is>
      </c>
      <c r="V558" t="inlineStr">
        <is>
          <t>---</t>
        </is>
      </c>
      <c r="W558" t="inlineStr"/>
      <c r="X558" t="inlineStr">
        <is>
          <t>CAP/HSCM/ST02064</t>
        </is>
      </c>
      <c r="Y558" t="inlineStr">
        <is>
          <t>CAP/HSCM/ST02064</t>
        </is>
      </c>
      <c r="Z558" t="inlineStr">
        <is>
          <t>2025-02-08 01:42:30</t>
        </is>
      </c>
      <c r="AA558" t="inlineStr">
        <is>
          <t>2025-02-08 01:40:31</t>
        </is>
      </c>
      <c r="AB558" t="inlineStr">
        <is>
          <t>1fleurgile</t>
        </is>
      </c>
      <c r="AC558" t="inlineStr">
        <is>
          <t>2025-02-10 16:12:19</t>
        </is>
      </c>
      <c r="AD558" s="1" t="inlineStr">
        <is>
          <t>https://www.commcarehq.org/a/caris-test/reports/form_data/13a9b70c-51f5-4ab1-8d40-1888fb4dcf6a/</t>
        </is>
      </c>
      <c r="AE558" t="inlineStr">
        <is>
          <t>---</t>
        </is>
      </c>
      <c r="AF558" t="inlineStr">
        <is>
          <t>4c1ef0627afe4c1393f9d75849b12c20</t>
        </is>
      </c>
      <c r="AG558" t="inlineStr">
        <is>
          <t>---</t>
        </is>
      </c>
      <c r="AH558" t="inlineStr">
        <is>
          <t>2025-02-08 01:42:30</t>
        </is>
      </c>
      <c r="AI558" t="inlineStr">
        <is>
          <t>9cfdf7db54419d22491b2c964b5162b3</t>
        </is>
      </c>
      <c r="AJ558" t="inlineStr">
        <is>
          <t>2025-02-07</t>
        </is>
      </c>
      <c r="AK558" t="inlineStr">
        <is>
          <t>4</t>
        </is>
      </c>
      <c r="AL558" t="inlineStr">
        <is>
          <t>suivi adhérence</t>
        </is>
      </c>
      <c r="AM558" t="inlineStr">
        <is>
          <t>0</t>
        </is>
      </c>
      <c r="AN558" t="inlineStr">
        <is>
          <t>Suivi adherence</t>
        </is>
      </c>
      <c r="AO558" t="inlineStr">
        <is>
          <t>1</t>
        </is>
      </c>
      <c r="AP558" t="inlineStr">
        <is>
          <t>0</t>
        </is>
      </c>
      <c r="AQ558" t="inlineStr">
        <is>
          <t>---</t>
        </is>
      </c>
      <c r="AR558" t="inlineStr">
        <is>
          <t>---</t>
        </is>
      </c>
      <c r="AS558" t="inlineStr">
        <is>
          <t>---</t>
        </is>
      </c>
      <c r="AT558" t="inlineStr"/>
      <c r="AU558" t="inlineStr">
        <is>
          <t>---</t>
        </is>
      </c>
      <c r="AV558" t="inlineStr">
        <is>
          <t>---</t>
        </is>
      </c>
      <c r="AW558" t="inlineStr">
        <is>
          <t>---</t>
        </is>
      </c>
      <c r="AX558" t="inlineStr">
        <is>
          <t>---</t>
        </is>
      </c>
      <c r="AY558" t="inlineStr">
        <is>
          <t>---</t>
        </is>
      </c>
      <c r="AZ558" t="inlineStr">
        <is>
          <t>---</t>
        </is>
      </c>
      <c r="BA558" t="inlineStr">
        <is>
          <t>9cfdf7db54419d22491b2c964b5162b3</t>
        </is>
      </c>
      <c r="BB558" t="inlineStr">
        <is>
          <t>http://openrosa.org/formdesigner/0B48E039-1E80-49A7-AC24-732B6E788E39</t>
        </is>
      </c>
      <c r="BC558" t="inlineStr">
        <is>
          <t>Ration et autres visites</t>
        </is>
      </c>
      <c r="BD558" t="inlineStr">
        <is>
          <t>CommCare Android, version "2.54.1"(467561). App v15929. CommCare Version 2.54.1. Build 467561, built on: 2024-10-25</t>
        </is>
      </c>
      <c r="BE558" t="inlineStr">
        <is>
          <t>commcare_76b456dd-7d90-498a-a785-92f136625a61</t>
        </is>
      </c>
      <c r="BF558" t="inlineStr">
        <is>
          <t>19.7265737 -72.2201695 -26.59 33.01</t>
        </is>
      </c>
      <c r="BG558" t="inlineStr">
        <is>
          <t>f13d8149fc6d39ebe86af18272310ff9</t>
        </is>
      </c>
      <c r="BH558" t="inlineStr">
        <is>
          <t>30258f4a77704b55a9a2714350441cbb</t>
        </is>
      </c>
      <c r="BI558" t="inlineStr">
        <is>
          <t>15246</t>
        </is>
      </c>
      <c r="BJ558" t="inlineStr">
        <is>
          <t>XFormInstance</t>
        </is>
      </c>
      <c r="BK558" t="inlineStr">
        <is>
          <t>05784f18e4fe11efb947f7a39a18eb0c</t>
        </is>
      </c>
      <c r="BL558" t="b">
        <v>0</v>
      </c>
      <c r="BM558" t="inlineStr">
        <is>
          <t>---</t>
        </is>
      </c>
      <c r="BN558" t="inlineStr">
        <is>
          <t>138.84.36.210</t>
        </is>
      </c>
      <c r="BO558" t="inlineStr">
        <is>
          <t>Kensley Momplaisir</t>
        </is>
      </c>
    </row>
    <row r="559">
      <c r="A559" t="inlineStr">
        <is>
          <t>557</t>
        </is>
      </c>
      <c r="B559" t="inlineStr">
        <is>
          <t>a6c54bb2-b3fc-4bb5-84ab-bb3c0aca9806</t>
        </is>
      </c>
      <c r="C559" t="inlineStr">
        <is>
          <t>2025-02-07</t>
        </is>
      </c>
      <c r="D559" t="inlineStr">
        <is>
          <t>4</t>
        </is>
      </c>
      <c r="E559" t="inlineStr">
        <is>
          <t>Suivi adherence</t>
        </is>
      </c>
      <c r="F559" t="inlineStr">
        <is>
          <t>0</t>
        </is>
      </c>
      <c r="G559" t="inlineStr">
        <is>
          <t>Suivi adhérence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---</t>
        </is>
      </c>
      <c r="L559" t="inlineStr">
        <is>
          <t>---</t>
        </is>
      </c>
      <c r="M559" t="inlineStr">
        <is>
          <t>---</t>
        </is>
      </c>
      <c r="N559" t="inlineStr">
        <is>
          <t>---</t>
        </is>
      </c>
      <c r="O559" t="inlineStr">
        <is>
          <t>---</t>
        </is>
      </c>
      <c r="P559" t="inlineStr">
        <is>
          <t>---</t>
        </is>
      </c>
      <c r="Q559" t="inlineStr">
        <is>
          <t>---</t>
        </is>
      </c>
      <c r="R559" t="inlineStr"/>
      <c r="S559" t="inlineStr"/>
      <c r="T559" t="inlineStr"/>
      <c r="U559" t="inlineStr"/>
      <c r="V559" t="inlineStr"/>
      <c r="W559" t="inlineStr"/>
      <c r="X559" t="inlineStr">
        <is>
          <t>CAP/HSCM/ST04918</t>
        </is>
      </c>
      <c r="Y559" t="inlineStr">
        <is>
          <t>CAP/HSCM/ST04918</t>
        </is>
      </c>
      <c r="Z559" t="inlineStr">
        <is>
          <t>2025-02-08 01:44:27</t>
        </is>
      </c>
      <c r="AA559" t="inlineStr">
        <is>
          <t>2025-02-08 01:42:59</t>
        </is>
      </c>
      <c r="AB559" t="inlineStr">
        <is>
          <t>1fleurgile</t>
        </is>
      </c>
      <c r="AC559" t="inlineStr">
        <is>
          <t>2025-02-10 16:12:21</t>
        </is>
      </c>
      <c r="AD559" s="1" t="inlineStr">
        <is>
          <t>https://www.commcarehq.org/a/caris-test/reports/form_data/a6c54bb2-b3fc-4bb5-84ab-bb3c0aca9806/</t>
        </is>
      </c>
      <c r="AE559" t="inlineStr">
        <is>
          <t>---</t>
        </is>
      </c>
      <c r="AF559" t="inlineStr">
        <is>
          <t>3c5a623af057e23a32ae4000_197560</t>
        </is>
      </c>
      <c r="AG559" t="inlineStr">
        <is>
          <t>---</t>
        </is>
      </c>
      <c r="AH559" t="inlineStr">
        <is>
          <t>2025-02-08 01:44:27</t>
        </is>
      </c>
      <c r="AI559" t="inlineStr">
        <is>
          <t>9cfdf7db54419d22491b2c964b5162b3</t>
        </is>
      </c>
      <c r="AJ559" t="inlineStr">
        <is>
          <t>2025-02-07</t>
        </is>
      </c>
      <c r="AK559" t="inlineStr">
        <is>
          <t>4</t>
        </is>
      </c>
      <c r="AL559" t="inlineStr">
        <is>
          <t>Suivi adherence</t>
        </is>
      </c>
      <c r="AM559" t="inlineStr">
        <is>
          <t>0</t>
        </is>
      </c>
      <c r="AN559" t="inlineStr">
        <is>
          <t>Suivi adhérence</t>
        </is>
      </c>
      <c r="AO559" t="inlineStr">
        <is>
          <t>1</t>
        </is>
      </c>
      <c r="AP559" t="inlineStr">
        <is>
          <t>1</t>
        </is>
      </c>
      <c r="AQ559" t="inlineStr"/>
      <c r="AR559" t="inlineStr"/>
      <c r="AS559" t="inlineStr"/>
      <c r="AT559" t="inlineStr"/>
      <c r="AU559" t="inlineStr">
        <is>
          <t>---</t>
        </is>
      </c>
      <c r="AV559" t="inlineStr">
        <is>
          <t>---</t>
        </is>
      </c>
      <c r="AW559" t="inlineStr">
        <is>
          <t>---</t>
        </is>
      </c>
      <c r="AX559" t="inlineStr">
        <is>
          <t>---</t>
        </is>
      </c>
      <c r="AY559" t="inlineStr">
        <is>
          <t>---</t>
        </is>
      </c>
      <c r="AZ559" t="inlineStr">
        <is>
          <t>---</t>
        </is>
      </c>
      <c r="BA559" t="inlineStr">
        <is>
          <t>9cfdf7db54419d22491b2c964b5162b3</t>
        </is>
      </c>
      <c r="BB559" t="inlineStr">
        <is>
          <t>http://openrosa.org/formdesigner/0B48E039-1E80-49A7-AC24-732B6E788E39</t>
        </is>
      </c>
      <c r="BC559" t="inlineStr">
        <is>
          <t>Ration et autres visites</t>
        </is>
      </c>
      <c r="BD559" t="inlineStr">
        <is>
          <t>CommCare Android, version "2.54.1"(467561). App v15929. CommCare Version 2.54.1. Build 467561, built on: 2024-10-25</t>
        </is>
      </c>
      <c r="BE559" t="inlineStr">
        <is>
          <t>commcare_76b456dd-7d90-498a-a785-92f136625a61</t>
        </is>
      </c>
      <c r="BF559" t="inlineStr">
        <is>
          <t>19.7265759 -72.2201503 -30.16 11.07</t>
        </is>
      </c>
      <c r="BG559" t="inlineStr">
        <is>
          <t>f13d8149fc6d39ebe86af18272310ff9</t>
        </is>
      </c>
      <c r="BH559" t="inlineStr">
        <is>
          <t>30258f4a77704b55a9a2714350441cbb</t>
        </is>
      </c>
      <c r="BI559" t="inlineStr">
        <is>
          <t>15246</t>
        </is>
      </c>
      <c r="BJ559" t="inlineStr">
        <is>
          <t>XFormInstance</t>
        </is>
      </c>
      <c r="BK559" t="inlineStr">
        <is>
          <t>05784f18e4fe11efb947f7a39a18eb0c</t>
        </is>
      </c>
      <c r="BL559" t="b">
        <v>0</v>
      </c>
      <c r="BM559" t="inlineStr">
        <is>
          <t>---</t>
        </is>
      </c>
      <c r="BN559" t="inlineStr">
        <is>
          <t>138.84.36.210</t>
        </is>
      </c>
      <c r="BO559" t="inlineStr">
        <is>
          <t>Steevenson Archile</t>
        </is>
      </c>
    </row>
    <row r="560">
      <c r="A560" t="inlineStr">
        <is>
          <t>558</t>
        </is>
      </c>
      <c r="B560" t="inlineStr">
        <is>
          <t>ba303c61-9da8-4fa4-bbd6-a3149da6ae03</t>
        </is>
      </c>
      <c r="C560" t="inlineStr">
        <is>
          <t>2025-02-05</t>
        </is>
      </c>
      <c r="D560" t="inlineStr">
        <is>
          <t>4</t>
        </is>
      </c>
      <c r="E560" t="inlineStr">
        <is>
          <t>bonbon</t>
        </is>
      </c>
      <c r="F560" t="inlineStr">
        <is>
          <t>1</t>
        </is>
      </c>
      <c r="G560" t="inlineStr">
        <is>
          <t>.</t>
        </is>
      </c>
      <c r="H560" t="inlineStr">
        <is>
          <t>1</t>
        </is>
      </c>
      <c r="I560" t="inlineStr">
        <is>
          <t>0</t>
        </is>
      </c>
      <c r="J560" t="inlineStr">
        <is>
          <t>---</t>
        </is>
      </c>
      <c r="K560" t="inlineStr">
        <is>
          <t>---</t>
        </is>
      </c>
      <c r="L560" t="inlineStr">
        <is>
          <t>---</t>
        </is>
      </c>
      <c r="M560" t="inlineStr">
        <is>
          <t>---</t>
        </is>
      </c>
      <c r="N560" t="inlineStr">
        <is>
          <t>---</t>
        </is>
      </c>
      <c r="O560" t="inlineStr">
        <is>
          <t>---</t>
        </is>
      </c>
      <c r="P560" t="inlineStr">
        <is>
          <t>---</t>
        </is>
      </c>
      <c r="Q560" t="inlineStr">
        <is>
          <t>---</t>
        </is>
      </c>
      <c r="R560" t="inlineStr">
        <is>
          <t>---</t>
        </is>
      </c>
      <c r="S560" t="inlineStr">
        <is>
          <t>---</t>
        </is>
      </c>
      <c r="T560" t="inlineStr">
        <is>
          <t>---</t>
        </is>
      </c>
      <c r="U560" t="inlineStr">
        <is>
          <t>---</t>
        </is>
      </c>
      <c r="V560" t="inlineStr">
        <is>
          <t>---</t>
        </is>
      </c>
      <c r="W560" t="inlineStr"/>
      <c r="X560" t="inlineStr">
        <is>
          <t>PAP/CHAP/ST01366</t>
        </is>
      </c>
      <c r="Y560" t="inlineStr">
        <is>
          <t>PAP/CHAP/ST01366</t>
        </is>
      </c>
      <c r="Z560" t="inlineStr">
        <is>
          <t>2025-02-05 14:16:30</t>
        </is>
      </c>
      <c r="AA560" t="inlineStr">
        <is>
          <t>2025-02-05 14:14:50</t>
        </is>
      </c>
      <c r="AB560" t="inlineStr">
        <is>
          <t>2faustin</t>
        </is>
      </c>
      <c r="AC560" t="inlineStr">
        <is>
          <t>2025-02-10 18:06:38</t>
        </is>
      </c>
      <c r="AD560" s="1" t="inlineStr">
        <is>
          <t>https://www.commcarehq.org/a/caris-test/reports/form_data/ba303c61-9da8-4fa4-bbd6-a3149da6ae03/</t>
        </is>
      </c>
      <c r="AE560" t="inlineStr">
        <is>
          <t>---</t>
        </is>
      </c>
      <c r="AF560" t="inlineStr">
        <is>
          <t>3c5a623af057e23a32ae4000_125256</t>
        </is>
      </c>
      <c r="AG560" t="inlineStr">
        <is>
          <t>---</t>
        </is>
      </c>
      <c r="AH560" t="inlineStr">
        <is>
          <t>2025-02-05 14:16:30</t>
        </is>
      </c>
      <c r="AI560" t="inlineStr">
        <is>
          <t>25302d3773ea035e35c3934e3aa8e141</t>
        </is>
      </c>
      <c r="AJ560" t="inlineStr">
        <is>
          <t>2025-02-05</t>
        </is>
      </c>
      <c r="AK560" t="inlineStr">
        <is>
          <t>4</t>
        </is>
      </c>
      <c r="AL560" t="inlineStr">
        <is>
          <t>bonbon</t>
        </is>
      </c>
      <c r="AM560" t="inlineStr">
        <is>
          <t>1</t>
        </is>
      </c>
      <c r="AN560" t="inlineStr">
        <is>
          <t>.</t>
        </is>
      </c>
      <c r="AO560" t="inlineStr">
        <is>
          <t>1</t>
        </is>
      </c>
      <c r="AP560" t="inlineStr">
        <is>
          <t>0</t>
        </is>
      </c>
      <c r="AQ560" t="inlineStr">
        <is>
          <t>---</t>
        </is>
      </c>
      <c r="AR560" t="inlineStr">
        <is>
          <t>---</t>
        </is>
      </c>
      <c r="AS560" t="inlineStr">
        <is>
          <t>---</t>
        </is>
      </c>
      <c r="AT560" t="inlineStr"/>
      <c r="AU560" t="inlineStr">
        <is>
          <t>---</t>
        </is>
      </c>
      <c r="AV560" t="inlineStr">
        <is>
          <t>---</t>
        </is>
      </c>
      <c r="AW560" t="inlineStr">
        <is>
          <t>---</t>
        </is>
      </c>
      <c r="AX560" t="inlineStr">
        <is>
          <t>---</t>
        </is>
      </c>
      <c r="AY560" t="inlineStr">
        <is>
          <t>---</t>
        </is>
      </c>
      <c r="AZ560" t="inlineStr">
        <is>
          <t>---</t>
        </is>
      </c>
      <c r="BA560" t="inlineStr">
        <is>
          <t>25302d3773ea035e35c3934e3aa8e141</t>
        </is>
      </c>
      <c r="BB560" t="inlineStr">
        <is>
          <t>http://openrosa.org/formdesigner/0B48E039-1E80-49A7-AC24-732B6E788E39</t>
        </is>
      </c>
      <c r="BC560" t="inlineStr">
        <is>
          <t>Ration et autres visites</t>
        </is>
      </c>
      <c r="BD560" t="inlineStr">
        <is>
          <t>CommCare Android, version "2.56"(468027). App v15929. CommCare Version 2.56.0. Build 468027, built on: 2025-01-18</t>
        </is>
      </c>
      <c r="BE560" t="inlineStr">
        <is>
          <t>commcare_6e883702-a4ce-475b-b43e-3900cbde0394</t>
        </is>
      </c>
      <c r="BF560" t="inlineStr">
        <is>
          <t>18.5362164 -72.3967787 0.0 5000.0</t>
        </is>
      </c>
      <c r="BG560" t="inlineStr">
        <is>
          <t>f13d8149fc6d39ebe86af18272310ff9</t>
        </is>
      </c>
      <c r="BH560" t="inlineStr">
        <is>
          <t>30258f4a77704b55a9a2714350441cbb</t>
        </is>
      </c>
      <c r="BI560" t="inlineStr">
        <is>
          <t>15246</t>
        </is>
      </c>
      <c r="BJ560" t="inlineStr">
        <is>
          <t>XFormInstance</t>
        </is>
      </c>
      <c r="BK560" t="inlineStr">
        <is>
          <t>57d2fa2ce57811efb94ef7a39a18eb0c</t>
        </is>
      </c>
      <c r="BL560" t="b">
        <v>0</v>
      </c>
      <c r="BM560" t="inlineStr">
        <is>
          <t>---</t>
        </is>
      </c>
      <c r="BN560" t="inlineStr">
        <is>
          <t>190.102.68.156</t>
        </is>
      </c>
      <c r="BO560" t="inlineStr">
        <is>
          <t>Peterson Tombeau</t>
        </is>
      </c>
    </row>
    <row r="561">
      <c r="A561" t="inlineStr">
        <is>
          <t>559</t>
        </is>
      </c>
      <c r="B561" t="inlineStr">
        <is>
          <t>50336846-2a87-470a-b0fe-bc595056ba54</t>
        </is>
      </c>
      <c r="C561" t="inlineStr">
        <is>
          <t>2025-02-05</t>
        </is>
      </c>
      <c r="D561" t="inlineStr">
        <is>
          <t>4</t>
        </is>
      </c>
      <c r="E561" t="inlineStr">
        <is>
          <t>bonbon</t>
        </is>
      </c>
      <c r="F561" t="inlineStr">
        <is>
          <t>1</t>
        </is>
      </c>
      <c r="G561" t="inlineStr">
        <is>
          <t>.</t>
        </is>
      </c>
      <c r="H561" t="inlineStr">
        <is>
          <t>1</t>
        </is>
      </c>
      <c r="I561" t="inlineStr">
        <is>
          <t>0</t>
        </is>
      </c>
      <c r="J561" t="inlineStr">
        <is>
          <t>---</t>
        </is>
      </c>
      <c r="K561" t="inlineStr">
        <is>
          <t>---</t>
        </is>
      </c>
      <c r="L561" t="inlineStr">
        <is>
          <t>---</t>
        </is>
      </c>
      <c r="M561" t="inlineStr">
        <is>
          <t>---</t>
        </is>
      </c>
      <c r="N561" t="inlineStr">
        <is>
          <t>---</t>
        </is>
      </c>
      <c r="O561" t="inlineStr">
        <is>
          <t>---</t>
        </is>
      </c>
      <c r="P561" t="inlineStr">
        <is>
          <t>---</t>
        </is>
      </c>
      <c r="Q561" t="inlineStr">
        <is>
          <t>---</t>
        </is>
      </c>
      <c r="R561" t="inlineStr">
        <is>
          <t>---</t>
        </is>
      </c>
      <c r="S561" t="inlineStr">
        <is>
          <t>---</t>
        </is>
      </c>
      <c r="T561" t="inlineStr">
        <is>
          <t>---</t>
        </is>
      </c>
      <c r="U561" t="inlineStr">
        <is>
          <t>---</t>
        </is>
      </c>
      <c r="V561" t="inlineStr">
        <is>
          <t>---</t>
        </is>
      </c>
      <c r="W561" t="inlineStr"/>
      <c r="X561" t="inlineStr">
        <is>
          <t>PAP/CHAP/ST02128</t>
        </is>
      </c>
      <c r="Y561" t="inlineStr">
        <is>
          <t>PAP/CHAP/ST02128</t>
        </is>
      </c>
      <c r="Z561" t="inlineStr">
        <is>
          <t>2025-02-05 15:17:07</t>
        </is>
      </c>
      <c r="AA561" t="inlineStr">
        <is>
          <t>2025-02-05 14:16:50</t>
        </is>
      </c>
      <c r="AB561" t="inlineStr">
        <is>
          <t>2faustin</t>
        </is>
      </c>
      <c r="AC561" t="inlineStr">
        <is>
          <t>2025-02-10 18:06:38</t>
        </is>
      </c>
      <c r="AD561" s="1" t="inlineStr">
        <is>
          <t>https://www.commcarehq.org/a/caris-test/reports/form_data/50336846-2a87-470a-b0fe-bc595056ba54/</t>
        </is>
      </c>
      <c r="AE561" t="inlineStr">
        <is>
          <t>---</t>
        </is>
      </c>
      <c r="AF561" t="inlineStr">
        <is>
          <t>3c5a623af057e23a32ae4000_22473</t>
        </is>
      </c>
      <c r="AG561" t="inlineStr">
        <is>
          <t>---</t>
        </is>
      </c>
      <c r="AH561" t="inlineStr">
        <is>
          <t>2025-02-05 15:17:07</t>
        </is>
      </c>
      <c r="AI561" t="inlineStr">
        <is>
          <t>25302d3773ea035e35c3934e3aa8e141</t>
        </is>
      </c>
      <c r="AJ561" t="inlineStr">
        <is>
          <t>2025-02-05</t>
        </is>
      </c>
      <c r="AK561" t="inlineStr">
        <is>
          <t>4</t>
        </is>
      </c>
      <c r="AL561" t="inlineStr">
        <is>
          <t>bonbon</t>
        </is>
      </c>
      <c r="AM561" t="inlineStr">
        <is>
          <t>1</t>
        </is>
      </c>
      <c r="AN561" t="inlineStr">
        <is>
          <t>.</t>
        </is>
      </c>
      <c r="AO561" t="inlineStr">
        <is>
          <t>1</t>
        </is>
      </c>
      <c r="AP561" t="inlineStr">
        <is>
          <t>0</t>
        </is>
      </c>
      <c r="AQ561" t="inlineStr">
        <is>
          <t>---</t>
        </is>
      </c>
      <c r="AR561" t="inlineStr">
        <is>
          <t>---</t>
        </is>
      </c>
      <c r="AS561" t="inlineStr">
        <is>
          <t>---</t>
        </is>
      </c>
      <c r="AT561" t="inlineStr"/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inlineStr">
        <is>
          <t>---</t>
        </is>
      </c>
      <c r="BA561" t="inlineStr">
        <is>
          <t>25302d3773ea035e35c3934e3aa8e141</t>
        </is>
      </c>
      <c r="BB561" t="inlineStr">
        <is>
          <t>http://openrosa.org/formdesigner/0B48E039-1E80-49A7-AC24-732B6E788E39</t>
        </is>
      </c>
      <c r="BC561" t="inlineStr">
        <is>
          <t>Ration et autres visites</t>
        </is>
      </c>
      <c r="BD561" t="inlineStr">
        <is>
          <t>CommCare Android, version "2.56"(468027). App v15929. CommCare Version 2.56.0. Build 468027, built on: 2025-01-18</t>
        </is>
      </c>
      <c r="BE561" t="inlineStr">
        <is>
          <t>commcare_6e883702-a4ce-475b-b43e-3900cbde0394</t>
        </is>
      </c>
      <c r="BF561" t="inlineStr"/>
      <c r="BG561" t="inlineStr">
        <is>
          <t>f13d8149fc6d39ebe86af18272310ff9</t>
        </is>
      </c>
      <c r="BH561" t="inlineStr">
        <is>
          <t>30258f4a77704b55a9a2714350441cbb</t>
        </is>
      </c>
      <c r="BI561" t="inlineStr">
        <is>
          <t>15246</t>
        </is>
      </c>
      <c r="BJ561" t="inlineStr">
        <is>
          <t>XFormInstance</t>
        </is>
      </c>
      <c r="BK561" t="inlineStr">
        <is>
          <t>57d2fa2ce57811efb94ef7a39a18eb0c</t>
        </is>
      </c>
      <c r="BL561" t="b">
        <v>0</v>
      </c>
      <c r="BM561" t="inlineStr">
        <is>
          <t>---</t>
        </is>
      </c>
      <c r="BN561" t="inlineStr">
        <is>
          <t>190.102.68.156</t>
        </is>
      </c>
      <c r="BO561" t="inlineStr">
        <is>
          <t>Djoulie Tilys</t>
        </is>
      </c>
    </row>
    <row r="562">
      <c r="A562" t="inlineStr">
        <is>
          <t>560</t>
        </is>
      </c>
      <c r="B562" t="inlineStr">
        <is>
          <t>38744e96-92e5-46de-8d76-e1e38517f3d2</t>
        </is>
      </c>
      <c r="C562" t="inlineStr">
        <is>
          <t>2025-02-05</t>
        </is>
      </c>
      <c r="D562" t="inlineStr">
        <is>
          <t>4</t>
        </is>
      </c>
      <c r="E562" t="inlineStr">
        <is>
          <t>bonbon</t>
        </is>
      </c>
      <c r="F562" t="inlineStr">
        <is>
          <t>1</t>
        </is>
      </c>
      <c r="G562" t="inlineStr">
        <is>
          <t>.</t>
        </is>
      </c>
      <c r="H562" t="inlineStr">
        <is>
          <t>1</t>
        </is>
      </c>
      <c r="I562" t="inlineStr">
        <is>
          <t>0</t>
        </is>
      </c>
      <c r="J562" t="inlineStr">
        <is>
          <t>---</t>
        </is>
      </c>
      <c r="K562" t="inlineStr">
        <is>
          <t>---</t>
        </is>
      </c>
      <c r="L562" t="inlineStr">
        <is>
          <t>---</t>
        </is>
      </c>
      <c r="M562" t="inlineStr">
        <is>
          <t>---</t>
        </is>
      </c>
      <c r="N562" t="inlineStr">
        <is>
          <t>---</t>
        </is>
      </c>
      <c r="O562" t="inlineStr">
        <is>
          <t>---</t>
        </is>
      </c>
      <c r="P562" t="inlineStr">
        <is>
          <t>---</t>
        </is>
      </c>
      <c r="Q562" t="inlineStr">
        <is>
          <t>---</t>
        </is>
      </c>
      <c r="R562" t="inlineStr">
        <is>
          <t>---</t>
        </is>
      </c>
      <c r="S562" t="inlineStr">
        <is>
          <t>---</t>
        </is>
      </c>
      <c r="T562" t="inlineStr">
        <is>
          <t>---</t>
        </is>
      </c>
      <c r="U562" t="inlineStr">
        <is>
          <t>---</t>
        </is>
      </c>
      <c r="V562" t="inlineStr">
        <is>
          <t>---</t>
        </is>
      </c>
      <c r="W562" t="inlineStr"/>
      <c r="X562" t="inlineStr">
        <is>
          <t>PAP/CHAP/ST01806</t>
        </is>
      </c>
      <c r="Y562" t="inlineStr">
        <is>
          <t>PAP/CHAP/ST01806</t>
        </is>
      </c>
      <c r="Z562" t="inlineStr">
        <is>
          <t>2025-02-05 16:18:06</t>
        </is>
      </c>
      <c r="AA562" t="inlineStr">
        <is>
          <t>2025-02-05 15:18:08</t>
        </is>
      </c>
      <c r="AB562" t="inlineStr">
        <is>
          <t>2faustin</t>
        </is>
      </c>
      <c r="AC562" t="inlineStr">
        <is>
          <t>2025-02-10 18:06:39</t>
        </is>
      </c>
      <c r="AD562" s="1" t="inlineStr">
        <is>
          <t>https://www.commcarehq.org/a/caris-test/reports/form_data/38744e96-92e5-46de-8d76-e1e38517f3d2/</t>
        </is>
      </c>
      <c r="AE562" t="inlineStr">
        <is>
          <t>---</t>
        </is>
      </c>
      <c r="AF562" t="inlineStr">
        <is>
          <t>3ff9920f05c3480c8be90f95425f8f79</t>
        </is>
      </c>
      <c r="AG562" t="inlineStr">
        <is>
          <t>---</t>
        </is>
      </c>
      <c r="AH562" t="inlineStr">
        <is>
          <t>2025-02-05 16:18:06</t>
        </is>
      </c>
      <c r="AI562" t="inlineStr">
        <is>
          <t>25302d3773ea035e35c3934e3aa8e141</t>
        </is>
      </c>
      <c r="AJ562" t="inlineStr">
        <is>
          <t>2025-02-05</t>
        </is>
      </c>
      <c r="AK562" t="inlineStr">
        <is>
          <t>4</t>
        </is>
      </c>
      <c r="AL562" t="inlineStr">
        <is>
          <t>bonbon</t>
        </is>
      </c>
      <c r="AM562" t="inlineStr">
        <is>
          <t>1</t>
        </is>
      </c>
      <c r="AN562" t="inlineStr">
        <is>
          <t>.</t>
        </is>
      </c>
      <c r="AO562" t="inlineStr">
        <is>
          <t>1</t>
        </is>
      </c>
      <c r="AP562" t="inlineStr">
        <is>
          <t>0</t>
        </is>
      </c>
      <c r="AQ562" t="inlineStr">
        <is>
          <t>---</t>
        </is>
      </c>
      <c r="AR562" t="inlineStr">
        <is>
          <t>---</t>
        </is>
      </c>
      <c r="AS562" t="inlineStr">
        <is>
          <t>---</t>
        </is>
      </c>
      <c r="AT562" t="inlineStr"/>
      <c r="AU562" t="inlineStr">
        <is>
          <t>---</t>
        </is>
      </c>
      <c r="AV562" t="inlineStr">
        <is>
          <t>---</t>
        </is>
      </c>
      <c r="AW562" t="inlineStr">
        <is>
          <t>---</t>
        </is>
      </c>
      <c r="AX562" t="inlineStr">
        <is>
          <t>---</t>
        </is>
      </c>
      <c r="AY562" t="inlineStr">
        <is>
          <t>---</t>
        </is>
      </c>
      <c r="AZ562" t="inlineStr">
        <is>
          <t>---</t>
        </is>
      </c>
      <c r="BA562" t="inlineStr">
        <is>
          <t>25302d3773ea035e35c3934e3aa8e141</t>
        </is>
      </c>
      <c r="BB562" t="inlineStr">
        <is>
          <t>http://openrosa.org/formdesigner/0B48E039-1E80-49A7-AC24-732B6E788E39</t>
        </is>
      </c>
      <c r="BC562" t="inlineStr">
        <is>
          <t>Ration et autres visites</t>
        </is>
      </c>
      <c r="BD562" t="inlineStr">
        <is>
          <t>CommCare Android, version "2.56"(468027). App v15929. CommCare Version 2.56.0. Build 468027, built on: 2025-01-18</t>
        </is>
      </c>
      <c r="BE562" t="inlineStr">
        <is>
          <t>commcare_6e883702-a4ce-475b-b43e-3900cbde0394</t>
        </is>
      </c>
      <c r="BF562" t="inlineStr"/>
      <c r="BG562" t="inlineStr">
        <is>
          <t>f13d8149fc6d39ebe86af18272310ff9</t>
        </is>
      </c>
      <c r="BH562" t="inlineStr">
        <is>
          <t>30258f4a77704b55a9a2714350441cbb</t>
        </is>
      </c>
      <c r="BI562" t="inlineStr">
        <is>
          <t>15246</t>
        </is>
      </c>
      <c r="BJ562" t="inlineStr">
        <is>
          <t>XFormInstance</t>
        </is>
      </c>
      <c r="BK562" t="inlineStr">
        <is>
          <t>57d2fa2ce57811efb94ef7a39a18eb0c</t>
        </is>
      </c>
      <c r="BL562" t="b">
        <v>0</v>
      </c>
      <c r="BM562" t="inlineStr">
        <is>
          <t>---</t>
        </is>
      </c>
      <c r="BN562" t="inlineStr">
        <is>
          <t>190.102.68.156</t>
        </is>
      </c>
      <c r="BO562" t="inlineStr">
        <is>
          <t>NERLINE  RENE</t>
        </is>
      </c>
    </row>
    <row r="563">
      <c r="A563" t="inlineStr">
        <is>
          <t>561</t>
        </is>
      </c>
      <c r="B563" t="inlineStr">
        <is>
          <t>2b06eebd-e415-49b6-ba1a-c21b4895225c</t>
        </is>
      </c>
      <c r="C563" t="inlineStr">
        <is>
          <t>2025-02-10</t>
        </is>
      </c>
      <c r="D563" t="inlineStr">
        <is>
          <t>4</t>
        </is>
      </c>
      <c r="E563" t="inlineStr">
        <is>
          <t>bonbon</t>
        </is>
      </c>
      <c r="F563" t="inlineStr">
        <is>
          <t>1</t>
        </is>
      </c>
      <c r="G563" t="inlineStr">
        <is>
          <t>bonbon</t>
        </is>
      </c>
      <c r="H563" t="inlineStr">
        <is>
          <t>1</t>
        </is>
      </c>
      <c r="I563" t="inlineStr">
        <is>
          <t>1</t>
        </is>
      </c>
      <c r="J563" t="inlineStr"/>
      <c r="K563" t="inlineStr">
        <is>
          <t>---</t>
        </is>
      </c>
      <c r="L563" t="inlineStr">
        <is>
          <t>---</t>
        </is>
      </c>
      <c r="M563" t="inlineStr">
        <is>
          <t>---</t>
        </is>
      </c>
      <c r="N563" t="inlineStr">
        <is>
          <t>---</t>
        </is>
      </c>
      <c r="O563" t="inlineStr">
        <is>
          <t>---</t>
        </is>
      </c>
      <c r="P563" t="inlineStr">
        <is>
          <t>---</t>
        </is>
      </c>
      <c r="Q563" t="inlineStr">
        <is>
          <t>---</t>
        </is>
      </c>
      <c r="R563" t="inlineStr"/>
      <c r="S563" t="inlineStr"/>
      <c r="T563" t="inlineStr"/>
      <c r="U563" t="inlineStr"/>
      <c r="V563" t="inlineStr"/>
      <c r="W563" t="inlineStr"/>
      <c r="X563" t="inlineStr">
        <is>
          <t>PAP/OBCG/ST00205</t>
        </is>
      </c>
      <c r="Y563" t="inlineStr">
        <is>
          <t>PAP/OBCG/ST00205</t>
        </is>
      </c>
      <c r="Z563" t="inlineStr">
        <is>
          <t>2025-02-10 18:00:48</t>
        </is>
      </c>
      <c r="AA563" t="inlineStr">
        <is>
          <t>2025-02-10 18:00:23</t>
        </is>
      </c>
      <c r="AB563" t="inlineStr">
        <is>
          <t>2nerette</t>
        </is>
      </c>
      <c r="AC563" t="inlineStr">
        <is>
          <t>2025-02-10 18:25:47</t>
        </is>
      </c>
      <c r="AD563" s="1" t="inlineStr">
        <is>
          <t>https://www.commcarehq.org/a/caris-test/reports/form_data/2b06eebd-e415-49b6-ba1a-c21b4895225c/</t>
        </is>
      </c>
      <c r="AE563" t="inlineStr">
        <is>
          <t>---</t>
        </is>
      </c>
      <c r="AF563" t="inlineStr">
        <is>
          <t>3c5a623af057e23a32ae4000_32342</t>
        </is>
      </c>
      <c r="AG563" t="inlineStr">
        <is>
          <t>---</t>
        </is>
      </c>
      <c r="AH563" t="inlineStr">
        <is>
          <t>2025-02-10 18:00:48</t>
        </is>
      </c>
      <c r="AI563" t="inlineStr">
        <is>
          <t>d77ddc4818153d60a6f87d96eec121c9</t>
        </is>
      </c>
      <c r="AJ563" t="inlineStr">
        <is>
          <t>2025-02-10</t>
        </is>
      </c>
      <c r="AK563" t="inlineStr">
        <is>
          <t>4</t>
        </is>
      </c>
      <c r="AL563" t="inlineStr">
        <is>
          <t>bonbon</t>
        </is>
      </c>
      <c r="AM563" t="inlineStr">
        <is>
          <t>1</t>
        </is>
      </c>
      <c r="AN563" t="inlineStr">
        <is>
          <t>bonbon</t>
        </is>
      </c>
      <c r="AO563" t="inlineStr">
        <is>
          <t>1</t>
        </is>
      </c>
      <c r="AP563" t="inlineStr">
        <is>
          <t>1</t>
        </is>
      </c>
      <c r="AQ563" t="inlineStr"/>
      <c r="AR563" t="inlineStr"/>
      <c r="AS563" t="inlineStr"/>
      <c r="AT563" t="inlineStr"/>
      <c r="AU563" t="inlineStr">
        <is>
          <t>---</t>
        </is>
      </c>
      <c r="AV563" t="inlineStr">
        <is>
          <t>---</t>
        </is>
      </c>
      <c r="AW563" t="inlineStr">
        <is>
          <t>---</t>
        </is>
      </c>
      <c r="AX563" t="inlineStr">
        <is>
          <t>---</t>
        </is>
      </c>
      <c r="AY563" t="inlineStr">
        <is>
          <t>---</t>
        </is>
      </c>
      <c r="AZ563" t="inlineStr">
        <is>
          <t>---</t>
        </is>
      </c>
      <c r="BA563" t="inlineStr">
        <is>
          <t>d77ddc4818153d60a6f87d96eec121c9</t>
        </is>
      </c>
      <c r="BB563" t="inlineStr">
        <is>
          <t>http://openrosa.org/formdesigner/0B48E039-1E80-49A7-AC24-732B6E788E39</t>
        </is>
      </c>
      <c r="BC563" t="inlineStr">
        <is>
          <t>Ration et autres visites</t>
        </is>
      </c>
      <c r="BD563" t="inlineStr">
        <is>
          <t>CommCare Android, version "2.56"(468027). App v15929. CommCare Version 2.56.0. Build 468027, built on: 2025-01-18</t>
        </is>
      </c>
      <c r="BE563" t="inlineStr">
        <is>
          <t>commcare_5e46c5fa-c55d-4fff-85db-40b0d0c36965</t>
        </is>
      </c>
      <c r="BF563" t="inlineStr"/>
      <c r="BG563" t="inlineStr">
        <is>
          <t>f13d8149fc6d39ebe86af18272310ff9</t>
        </is>
      </c>
      <c r="BH563" t="inlineStr">
        <is>
          <t>30258f4a77704b55a9a2714350441cbb</t>
        </is>
      </c>
      <c r="BI563" t="inlineStr">
        <is>
          <t>15246</t>
        </is>
      </c>
      <c r="BJ563" t="inlineStr">
        <is>
          <t>XFormInstance</t>
        </is>
      </c>
      <c r="BK563" t="inlineStr">
        <is>
          <t>fc085040e7b911efb97af7a39a18eb0c</t>
        </is>
      </c>
      <c r="BL563" t="b">
        <v>0</v>
      </c>
      <c r="BM563" t="inlineStr">
        <is>
          <t>---</t>
        </is>
      </c>
      <c r="BN563" t="inlineStr">
        <is>
          <t>200.113.230.46</t>
        </is>
      </c>
      <c r="BO563" t="inlineStr">
        <is>
          <t>Frantzo Noel</t>
        </is>
      </c>
    </row>
    <row r="564">
      <c r="A564" t="inlineStr">
        <is>
          <t>562</t>
        </is>
      </c>
      <c r="B564" t="inlineStr">
        <is>
          <t>b63cd372-eb9b-458a-a38d-6342019553cf</t>
        </is>
      </c>
      <c r="C564" t="inlineStr">
        <is>
          <t>2025-02-11</t>
        </is>
      </c>
      <c r="D564" t="inlineStr">
        <is>
          <t>3</t>
        </is>
      </c>
      <c r="E564" t="inlineStr">
        <is>
          <t>---</t>
        </is>
      </c>
      <c r="F564" t="inlineStr">
        <is>
          <t>0</t>
        </is>
      </c>
      <c r="G564" t="inlineStr">
        <is>
          <t>---</t>
        </is>
      </c>
      <c r="H564" t="inlineStr">
        <is>
          <t>1</t>
        </is>
      </c>
      <c r="I564" t="inlineStr">
        <is>
          <t>1</t>
        </is>
      </c>
      <c r="J564" t="inlineStr"/>
      <c r="K564" t="inlineStr">
        <is>
          <t>---</t>
        </is>
      </c>
      <c r="L564" t="inlineStr">
        <is>
          <t>---</t>
        </is>
      </c>
      <c r="M564" t="inlineStr">
        <is>
          <t>---</t>
        </is>
      </c>
      <c r="N564" t="inlineStr">
        <is>
          <t>---</t>
        </is>
      </c>
      <c r="O564" t="inlineStr">
        <is>
          <t>---</t>
        </is>
      </c>
      <c r="P564" t="inlineStr">
        <is>
          <t>---</t>
        </is>
      </c>
      <c r="Q564" t="inlineStr">
        <is>
          <t>---</t>
        </is>
      </c>
      <c r="R564" t="inlineStr"/>
      <c r="S564" t="inlineStr"/>
      <c r="T564" t="inlineStr"/>
      <c r="U564" t="inlineStr"/>
      <c r="V564" t="inlineStr"/>
      <c r="W564" t="inlineStr"/>
      <c r="X564" t="inlineStr">
        <is>
          <t>LIM/HBSL/PED00012</t>
        </is>
      </c>
      <c r="Y564" t="inlineStr">
        <is>
          <t>LIM/HBSL/PED00012</t>
        </is>
      </c>
      <c r="Z564" t="inlineStr">
        <is>
          <t>2025-02-11 17:28:01</t>
        </is>
      </c>
      <c r="AA564" t="inlineStr">
        <is>
          <t>2025-02-11 17:27:51</t>
        </is>
      </c>
      <c r="AB564" t="inlineStr">
        <is>
          <t>1jeanelie</t>
        </is>
      </c>
      <c r="AC564" t="inlineStr">
        <is>
          <t>2025-02-11 17:28:01</t>
        </is>
      </c>
      <c r="AD564" s="1" t="inlineStr">
        <is>
          <t>https://www.commcarehq.org/a/caris-test/reports/form_data/b63cd372-eb9b-458a-a38d-6342019553cf/</t>
        </is>
      </c>
      <c r="AE564" t="inlineStr">
        <is>
          <t>---</t>
        </is>
      </c>
      <c r="AF564" t="inlineStr">
        <is>
          <t>4599f819aa57426985c31a779898c980</t>
        </is>
      </c>
      <c r="AG564" t="inlineStr">
        <is>
          <t>OK</t>
        </is>
      </c>
      <c r="AH564" t="inlineStr">
        <is>
          <t>2025-02-11 17:28:01</t>
        </is>
      </c>
      <c r="AI564" t="inlineStr">
        <is>
          <t>1b922c6cae0e4a4e9e08c400d46b6ba7</t>
        </is>
      </c>
      <c r="AJ564" t="inlineStr">
        <is>
          <t>2025-02-11</t>
        </is>
      </c>
      <c r="AK564" t="inlineStr">
        <is>
          <t>3</t>
        </is>
      </c>
      <c r="AL564" t="inlineStr">
        <is>
          <t>---</t>
        </is>
      </c>
      <c r="AM564" t="inlineStr">
        <is>
          <t>0</t>
        </is>
      </c>
      <c r="AN564" t="inlineStr">
        <is>
          <t>---</t>
        </is>
      </c>
      <c r="AO564" t="inlineStr">
        <is>
          <t>1</t>
        </is>
      </c>
      <c r="AP564" t="inlineStr">
        <is>
          <t>1</t>
        </is>
      </c>
      <c r="AQ564" t="inlineStr"/>
      <c r="AR564" t="inlineStr"/>
      <c r="AS564" t="inlineStr"/>
      <c r="AT564" t="inlineStr"/>
      <c r="AU564" t="inlineStr">
        <is>
          <t>---</t>
        </is>
      </c>
      <c r="AV564" t="inlineStr">
        <is>
          <t>---</t>
        </is>
      </c>
      <c r="AW564" t="inlineStr">
        <is>
          <t>---</t>
        </is>
      </c>
      <c r="AX564" t="inlineStr">
        <is>
          <t>---</t>
        </is>
      </c>
      <c r="AY564" t="inlineStr">
        <is>
          <t>---</t>
        </is>
      </c>
      <c r="AZ564" t="inlineStr">
        <is>
          <t>---</t>
        </is>
      </c>
      <c r="BA564" t="inlineStr">
        <is>
          <t>1b922c6cae0e4a4e9e08c400d46b6ba7</t>
        </is>
      </c>
      <c r="BB564" t="inlineStr">
        <is>
          <t>http://openrosa.org/formdesigner/0B48E039-1E80-49A7-AC24-732B6E788E39</t>
        </is>
      </c>
      <c r="BC564" t="inlineStr">
        <is>
          <t>Ration et autres visites</t>
        </is>
      </c>
      <c r="BD564" t="inlineStr">
        <is>
          <t>CommCare Android, version "2.55.0"(467579). App v15929. CommCare Version 2.55.0. Build 467579, built on: 2025-01-15</t>
        </is>
      </c>
      <c r="BE564" t="inlineStr">
        <is>
          <t>commcare_734f7fdd-cbb1-463f-aa8e-b4bd89e56188</t>
        </is>
      </c>
      <c r="BF564" t="inlineStr"/>
      <c r="BG564" t="inlineStr">
        <is>
          <t>f13d8149fc6d39ebe86af18272310ff9</t>
        </is>
      </c>
      <c r="BH564" t="inlineStr">
        <is>
          <t>30258f4a77704b55a9a2714350441cbb</t>
        </is>
      </c>
      <c r="BI564" t="inlineStr">
        <is>
          <t>15246</t>
        </is>
      </c>
      <c r="BJ564" t="inlineStr">
        <is>
          <t>XFormInstance</t>
        </is>
      </c>
      <c r="BK564" t="inlineStr">
        <is>
          <t>f20180c4e89c11ef9e3bf399dbb46855</t>
        </is>
      </c>
      <c r="BL564" t="b">
        <v>0</v>
      </c>
      <c r="BM564" t="inlineStr">
        <is>
          <t>---</t>
        </is>
      </c>
      <c r="BN564" t="inlineStr">
        <is>
          <t>200.113.253.121</t>
        </is>
      </c>
      <c r="BO564" t="inlineStr">
        <is>
          <t>Wislandline Boyer</t>
        </is>
      </c>
    </row>
    <row r="565">
      <c r="A565" t="inlineStr">
        <is>
          <t>563</t>
        </is>
      </c>
      <c r="B565" t="inlineStr">
        <is>
          <t>e065fb6e-b422-44a7-a35e-d4b8cbc5790f</t>
        </is>
      </c>
      <c r="C565" t="inlineStr">
        <is>
          <t>2025-02-11</t>
        </is>
      </c>
      <c r="D565" t="inlineStr">
        <is>
          <t>3</t>
        </is>
      </c>
      <c r="E565" t="inlineStr">
        <is>
          <t>---</t>
        </is>
      </c>
      <c r="F565" t="inlineStr">
        <is>
          <t>0</t>
        </is>
      </c>
      <c r="G565" t="inlineStr">
        <is>
          <t>---</t>
        </is>
      </c>
      <c r="H565" t="inlineStr">
        <is>
          <t>1</t>
        </is>
      </c>
      <c r="I565" t="inlineStr">
        <is>
          <t>1</t>
        </is>
      </c>
      <c r="J565" t="inlineStr"/>
      <c r="K565" t="inlineStr">
        <is>
          <t>---</t>
        </is>
      </c>
      <c r="L565" t="inlineStr">
        <is>
          <t>---</t>
        </is>
      </c>
      <c r="M565" t="inlineStr">
        <is>
          <t>---</t>
        </is>
      </c>
      <c r="N565" t="inlineStr">
        <is>
          <t>---</t>
        </is>
      </c>
      <c r="O565" t="inlineStr">
        <is>
          <t>---</t>
        </is>
      </c>
      <c r="P565" t="inlineStr">
        <is>
          <t>---</t>
        </is>
      </c>
      <c r="Q565" t="inlineStr">
        <is>
          <t>---</t>
        </is>
      </c>
      <c r="R565" t="inlineStr"/>
      <c r="S565" t="inlineStr"/>
      <c r="T565" t="inlineStr"/>
      <c r="U565" t="inlineStr"/>
      <c r="V565" t="inlineStr"/>
      <c r="W565" t="inlineStr"/>
      <c r="X565" t="inlineStr">
        <is>
          <t>LIM/HOSJ/ST01620</t>
        </is>
      </c>
      <c r="Y565" t="inlineStr">
        <is>
          <t>LIM/HOSJ/ST01620</t>
        </is>
      </c>
      <c r="Z565" t="inlineStr">
        <is>
          <t>2025-02-11 17:28:24</t>
        </is>
      </c>
      <c r="AA565" t="inlineStr">
        <is>
          <t>2025-02-11 17:28:14</t>
        </is>
      </c>
      <c r="AB565" t="inlineStr">
        <is>
          <t>1jeanelie</t>
        </is>
      </c>
      <c r="AC565" t="inlineStr">
        <is>
          <t>2025-02-11 17:28:23</t>
        </is>
      </c>
      <c r="AD565" s="1" t="inlineStr">
        <is>
          <t>https://www.commcarehq.org/a/caris-test/reports/form_data/e065fb6e-b422-44a7-a35e-d4b8cbc5790f/</t>
        </is>
      </c>
      <c r="AE565" t="inlineStr">
        <is>
          <t>---</t>
        </is>
      </c>
      <c r="AF565" t="inlineStr">
        <is>
          <t>3c5a623af057e23a32ae4000_17415</t>
        </is>
      </c>
      <c r="AG565" t="inlineStr">
        <is>
          <t>OK</t>
        </is>
      </c>
      <c r="AH565" t="inlineStr">
        <is>
          <t>2025-02-11 17:28:24</t>
        </is>
      </c>
      <c r="AI565" t="inlineStr">
        <is>
          <t>1b922c6cae0e4a4e9e08c400d46b6ba7</t>
        </is>
      </c>
      <c r="AJ565" t="inlineStr">
        <is>
          <t>2025-02-11</t>
        </is>
      </c>
      <c r="AK565" t="inlineStr">
        <is>
          <t>3</t>
        </is>
      </c>
      <c r="AL565" t="inlineStr">
        <is>
          <t>---</t>
        </is>
      </c>
      <c r="AM565" t="inlineStr">
        <is>
          <t>0</t>
        </is>
      </c>
      <c r="AN565" t="inlineStr">
        <is>
          <t>---</t>
        </is>
      </c>
      <c r="AO565" t="inlineStr">
        <is>
          <t>1</t>
        </is>
      </c>
      <c r="AP565" t="inlineStr">
        <is>
          <t>1</t>
        </is>
      </c>
      <c r="AQ565" t="inlineStr"/>
      <c r="AR565" t="inlineStr"/>
      <c r="AS565" t="inlineStr"/>
      <c r="AT565" t="inlineStr"/>
      <c r="AU565" t="inlineStr">
        <is>
          <t>---</t>
        </is>
      </c>
      <c r="AV565" t="inlineStr">
        <is>
          <t>---</t>
        </is>
      </c>
      <c r="AW565" t="inlineStr">
        <is>
          <t>---</t>
        </is>
      </c>
      <c r="AX565" t="inlineStr">
        <is>
          <t>---</t>
        </is>
      </c>
      <c r="AY565" t="inlineStr">
        <is>
          <t>---</t>
        </is>
      </c>
      <c r="AZ565" t="inlineStr">
        <is>
          <t>---</t>
        </is>
      </c>
      <c r="BA565" t="inlineStr">
        <is>
          <t>1b922c6cae0e4a4e9e08c400d46b6ba7</t>
        </is>
      </c>
      <c r="BB565" t="inlineStr">
        <is>
          <t>http://openrosa.org/formdesigner/0B48E039-1E80-49A7-AC24-732B6E788E39</t>
        </is>
      </c>
      <c r="BC565" t="inlineStr">
        <is>
          <t>Ration et autres visites</t>
        </is>
      </c>
      <c r="BD565" t="inlineStr">
        <is>
          <t>CommCare Android, version "2.55.0"(467579). App v15929. CommCare Version 2.55.0. Build 467579, built on: 2025-01-15</t>
        </is>
      </c>
      <c r="BE565" t="inlineStr">
        <is>
          <t>commcare_734f7fdd-cbb1-463f-aa8e-b4bd89e56188</t>
        </is>
      </c>
      <c r="BF565" t="inlineStr"/>
      <c r="BG565" t="inlineStr">
        <is>
          <t>f13d8149fc6d39ebe86af18272310ff9</t>
        </is>
      </c>
      <c r="BH565" t="inlineStr">
        <is>
          <t>30258f4a77704b55a9a2714350441cbb</t>
        </is>
      </c>
      <c r="BI565" t="inlineStr">
        <is>
          <t>15246</t>
        </is>
      </c>
      <c r="BJ565" t="inlineStr">
        <is>
          <t>XFormInstance</t>
        </is>
      </c>
      <c r="BK565" t="inlineStr">
        <is>
          <t>f20180c4e89c11ef9e3bf399dbb46855</t>
        </is>
      </c>
      <c r="BL565" t="b">
        <v>0</v>
      </c>
      <c r="BM565" t="inlineStr">
        <is>
          <t>---</t>
        </is>
      </c>
      <c r="BN565" t="inlineStr">
        <is>
          <t>200.113.253.121</t>
        </is>
      </c>
      <c r="BO565" t="inlineStr">
        <is>
          <t>Fritzson  Destine</t>
        </is>
      </c>
    </row>
    <row r="566">
      <c r="A566" t="inlineStr">
        <is>
          <t>564</t>
        </is>
      </c>
      <c r="B566" t="inlineStr">
        <is>
          <t>8e8796a8-dfcd-4623-b3c1-e8e062faaf0e</t>
        </is>
      </c>
      <c r="C566" t="inlineStr">
        <is>
          <t>2025-02-11</t>
        </is>
      </c>
      <c r="D566" t="inlineStr">
        <is>
          <t>3</t>
        </is>
      </c>
      <c r="E566" t="inlineStr">
        <is>
          <t>---</t>
        </is>
      </c>
      <c r="F566" t="inlineStr">
        <is>
          <t>0</t>
        </is>
      </c>
      <c r="G566" t="inlineStr">
        <is>
          <t>---</t>
        </is>
      </c>
      <c r="H566" t="inlineStr">
        <is>
          <t>1</t>
        </is>
      </c>
      <c r="I566" t="inlineStr">
        <is>
          <t>1</t>
        </is>
      </c>
      <c r="J566" t="inlineStr"/>
      <c r="K566" t="inlineStr">
        <is>
          <t>---</t>
        </is>
      </c>
      <c r="L566" t="inlineStr">
        <is>
          <t>---</t>
        </is>
      </c>
      <c r="M566" t="inlineStr">
        <is>
          <t>---</t>
        </is>
      </c>
      <c r="N566" t="inlineStr">
        <is>
          <t>---</t>
        </is>
      </c>
      <c r="O566" t="inlineStr">
        <is>
          <t>---</t>
        </is>
      </c>
      <c r="P566" t="inlineStr">
        <is>
          <t>---</t>
        </is>
      </c>
      <c r="Q566" t="inlineStr">
        <is>
          <t>---</t>
        </is>
      </c>
      <c r="R566" t="inlineStr"/>
      <c r="S566" t="inlineStr"/>
      <c r="T566" t="inlineStr"/>
      <c r="U566" t="inlineStr"/>
      <c r="V566" t="inlineStr"/>
      <c r="W566" t="inlineStr"/>
      <c r="X566" t="inlineStr">
        <is>
          <t>LIM/HOSJ/ST02034</t>
        </is>
      </c>
      <c r="Y566" t="inlineStr">
        <is>
          <t>LIM/HOSJ/ST02034</t>
        </is>
      </c>
      <c r="Z566" t="inlineStr">
        <is>
          <t>2025-02-11 17:28:50</t>
        </is>
      </c>
      <c r="AA566" t="inlineStr">
        <is>
          <t>2025-02-11 17:28:41</t>
        </is>
      </c>
      <c r="AB566" t="inlineStr">
        <is>
          <t>1jeanelie</t>
        </is>
      </c>
      <c r="AC566" t="inlineStr">
        <is>
          <t>2025-02-11 17:28:46</t>
        </is>
      </c>
      <c r="AD566" s="1" t="inlineStr">
        <is>
          <t>https://www.commcarehq.org/a/caris-test/reports/form_data/8e8796a8-dfcd-4623-b3c1-e8e062faaf0e/</t>
        </is>
      </c>
      <c r="AE566" t="inlineStr">
        <is>
          <t>---</t>
        </is>
      </c>
      <c r="AF566" t="inlineStr">
        <is>
          <t>3c5a623af057e23a32ae4000_24694</t>
        </is>
      </c>
      <c r="AG566" t="inlineStr">
        <is>
          <t>OK</t>
        </is>
      </c>
      <c r="AH566" t="inlineStr">
        <is>
          <t>2025-02-11 17:28:50</t>
        </is>
      </c>
      <c r="AI566" t="inlineStr">
        <is>
          <t>1b922c6cae0e4a4e9e08c400d46b6ba7</t>
        </is>
      </c>
      <c r="AJ566" t="inlineStr">
        <is>
          <t>2025-02-11</t>
        </is>
      </c>
      <c r="AK566" t="inlineStr">
        <is>
          <t>3</t>
        </is>
      </c>
      <c r="AL566" t="inlineStr">
        <is>
          <t>---</t>
        </is>
      </c>
      <c r="AM566" t="inlineStr">
        <is>
          <t>0</t>
        </is>
      </c>
      <c r="AN566" t="inlineStr">
        <is>
          <t>---</t>
        </is>
      </c>
      <c r="AO566" t="inlineStr">
        <is>
          <t>1</t>
        </is>
      </c>
      <c r="AP566" t="inlineStr">
        <is>
          <t>1</t>
        </is>
      </c>
      <c r="AQ566" t="inlineStr"/>
      <c r="AR566" t="inlineStr"/>
      <c r="AS566" t="inlineStr"/>
      <c r="AT566" t="inlineStr"/>
      <c r="AU566" t="inlineStr">
        <is>
          <t>---</t>
        </is>
      </c>
      <c r="AV566" t="inlineStr">
        <is>
          <t>---</t>
        </is>
      </c>
      <c r="AW566" t="inlineStr">
        <is>
          <t>---</t>
        </is>
      </c>
      <c r="AX566" t="inlineStr">
        <is>
          <t>---</t>
        </is>
      </c>
      <c r="AY566" t="inlineStr">
        <is>
          <t>---</t>
        </is>
      </c>
      <c r="AZ566" t="inlineStr">
        <is>
          <t>---</t>
        </is>
      </c>
      <c r="BA566" t="inlineStr">
        <is>
          <t>1b922c6cae0e4a4e9e08c400d46b6ba7</t>
        </is>
      </c>
      <c r="BB566" t="inlineStr">
        <is>
          <t>http://openrosa.org/formdesigner/0B48E039-1E80-49A7-AC24-732B6E788E39</t>
        </is>
      </c>
      <c r="BC566" t="inlineStr">
        <is>
          <t>Ration et autres visites</t>
        </is>
      </c>
      <c r="BD566" t="inlineStr">
        <is>
          <t>CommCare Android, version "2.55.0"(467579). App v15929. CommCare Version 2.55.0. Build 467579, built on: 2025-01-15</t>
        </is>
      </c>
      <c r="BE566" t="inlineStr">
        <is>
          <t>commcare_734f7fdd-cbb1-463f-aa8e-b4bd89e56188</t>
        </is>
      </c>
      <c r="BF566" t="inlineStr"/>
      <c r="BG566" t="inlineStr">
        <is>
          <t>f13d8149fc6d39ebe86af18272310ff9</t>
        </is>
      </c>
      <c r="BH566" t="inlineStr">
        <is>
          <t>30258f4a77704b55a9a2714350441cbb</t>
        </is>
      </c>
      <c r="BI566" t="inlineStr">
        <is>
          <t>15246</t>
        </is>
      </c>
      <c r="BJ566" t="inlineStr">
        <is>
          <t>XFormInstance</t>
        </is>
      </c>
      <c r="BK566" t="inlineStr">
        <is>
          <t>f20180c4e89c11ef9e3bf399dbb46855</t>
        </is>
      </c>
      <c r="BL566" t="b">
        <v>0</v>
      </c>
      <c r="BM566" t="inlineStr">
        <is>
          <t>---</t>
        </is>
      </c>
      <c r="BN566" t="inlineStr">
        <is>
          <t>200.113.253.121</t>
        </is>
      </c>
      <c r="BO566" t="inlineStr">
        <is>
          <t>Alexandro Jean</t>
        </is>
      </c>
    </row>
    <row r="567">
      <c r="A567" t="inlineStr">
        <is>
          <t>565</t>
        </is>
      </c>
      <c r="B567" t="inlineStr">
        <is>
          <t>ef745514-13b8-41e6-bf9a-26331ae45db6</t>
        </is>
      </c>
      <c r="C567" t="inlineStr">
        <is>
          <t>2025-02-11</t>
        </is>
      </c>
      <c r="D567" t="inlineStr">
        <is>
          <t>3</t>
        </is>
      </c>
      <c r="E567" t="inlineStr">
        <is>
          <t>---</t>
        </is>
      </c>
      <c r="F567" t="inlineStr">
        <is>
          <t>0</t>
        </is>
      </c>
      <c r="G567" t="inlineStr">
        <is>
          <t>---</t>
        </is>
      </c>
      <c r="H567" t="inlineStr">
        <is>
          <t>1</t>
        </is>
      </c>
      <c r="I567" t="inlineStr">
        <is>
          <t>1</t>
        </is>
      </c>
      <c r="J567" t="inlineStr"/>
      <c r="K567" t="inlineStr">
        <is>
          <t>---</t>
        </is>
      </c>
      <c r="L567" t="inlineStr">
        <is>
          <t>---</t>
        </is>
      </c>
      <c r="M567" t="inlineStr">
        <is>
          <t>---</t>
        </is>
      </c>
      <c r="N567" t="inlineStr">
        <is>
          <t>---</t>
        </is>
      </c>
      <c r="O567" t="inlineStr">
        <is>
          <t>---</t>
        </is>
      </c>
      <c r="P567" t="inlineStr">
        <is>
          <t>---</t>
        </is>
      </c>
      <c r="Q567" t="inlineStr">
        <is>
          <t>---</t>
        </is>
      </c>
      <c r="R567" t="inlineStr"/>
      <c r="S567" t="inlineStr"/>
      <c r="T567" t="inlineStr"/>
      <c r="U567" t="inlineStr"/>
      <c r="V567" t="inlineStr"/>
      <c r="W567" t="inlineStr"/>
      <c r="X567" t="inlineStr">
        <is>
          <t>LIM/HOSJ/ST03181</t>
        </is>
      </c>
      <c r="Y567" t="inlineStr">
        <is>
          <t>LIM/HOSJ/ST03181</t>
        </is>
      </c>
      <c r="Z567" t="inlineStr">
        <is>
          <t>2025-02-11 17:29:17</t>
        </is>
      </c>
      <c r="AA567" t="inlineStr">
        <is>
          <t>2025-02-11 17:29:06</t>
        </is>
      </c>
      <c r="AB567" t="inlineStr">
        <is>
          <t>1jeanelie</t>
        </is>
      </c>
      <c r="AC567" t="inlineStr">
        <is>
          <t>2025-02-11 17:29:16</t>
        </is>
      </c>
      <c r="AD567" s="1" t="inlineStr">
        <is>
          <t>https://www.commcarehq.org/a/caris-test/reports/form_data/ef745514-13b8-41e6-bf9a-26331ae45db6/</t>
        </is>
      </c>
      <c r="AE567" t="inlineStr">
        <is>
          <t>---</t>
        </is>
      </c>
      <c r="AF567" t="inlineStr">
        <is>
          <t>3c5a623af057e23a32ae4000_187244</t>
        </is>
      </c>
      <c r="AG567" t="inlineStr">
        <is>
          <t>OK</t>
        </is>
      </c>
      <c r="AH567" t="inlineStr">
        <is>
          <t>2025-02-11 17:29:17</t>
        </is>
      </c>
      <c r="AI567" t="inlineStr">
        <is>
          <t>1b922c6cae0e4a4e9e08c400d46b6ba7</t>
        </is>
      </c>
      <c r="AJ567" t="inlineStr">
        <is>
          <t>2025-02-11</t>
        </is>
      </c>
      <c r="AK567" t="inlineStr">
        <is>
          <t>3</t>
        </is>
      </c>
      <c r="AL567" t="inlineStr">
        <is>
          <t>---</t>
        </is>
      </c>
      <c r="AM567" t="inlineStr">
        <is>
          <t>0</t>
        </is>
      </c>
      <c r="AN567" t="inlineStr">
        <is>
          <t>---</t>
        </is>
      </c>
      <c r="AO567" t="inlineStr">
        <is>
          <t>1</t>
        </is>
      </c>
      <c r="AP567" t="inlineStr">
        <is>
          <t>1</t>
        </is>
      </c>
      <c r="AQ567" t="inlineStr"/>
      <c r="AR567" t="inlineStr"/>
      <c r="AS567" t="inlineStr"/>
      <c r="AT567" t="inlineStr"/>
      <c r="AU567" t="inlineStr">
        <is>
          <t>---</t>
        </is>
      </c>
      <c r="AV567" t="inlineStr">
        <is>
          <t>---</t>
        </is>
      </c>
      <c r="AW567" t="inlineStr">
        <is>
          <t>---</t>
        </is>
      </c>
      <c r="AX567" t="inlineStr">
        <is>
          <t>---</t>
        </is>
      </c>
      <c r="AY567" t="inlineStr">
        <is>
          <t>---</t>
        </is>
      </c>
      <c r="AZ567" t="inlineStr">
        <is>
          <t>---</t>
        </is>
      </c>
      <c r="BA567" t="inlineStr">
        <is>
          <t>1b922c6cae0e4a4e9e08c400d46b6ba7</t>
        </is>
      </c>
      <c r="BB567" t="inlineStr">
        <is>
          <t>http://openrosa.org/formdesigner/0B48E039-1E80-49A7-AC24-732B6E788E39</t>
        </is>
      </c>
      <c r="BC567" t="inlineStr">
        <is>
          <t>Ration et autres visites</t>
        </is>
      </c>
      <c r="BD567" t="inlineStr">
        <is>
          <t>CommCare Android, version "2.55.0"(467579). App v15929. CommCare Version 2.55.0. Build 467579, built on: 2025-01-15</t>
        </is>
      </c>
      <c r="BE567" t="inlineStr">
        <is>
          <t>commcare_734f7fdd-cbb1-463f-aa8e-b4bd89e56188</t>
        </is>
      </c>
      <c r="BF567" t="inlineStr"/>
      <c r="BG567" t="inlineStr">
        <is>
          <t>f13d8149fc6d39ebe86af18272310ff9</t>
        </is>
      </c>
      <c r="BH567" t="inlineStr">
        <is>
          <t>30258f4a77704b55a9a2714350441cbb</t>
        </is>
      </c>
      <c r="BI567" t="inlineStr">
        <is>
          <t>15246</t>
        </is>
      </c>
      <c r="BJ567" t="inlineStr">
        <is>
          <t>XFormInstance</t>
        </is>
      </c>
      <c r="BK567" t="inlineStr">
        <is>
          <t>f20180c4e89c11ef9e3bf399dbb46855</t>
        </is>
      </c>
      <c r="BL567" t="b">
        <v>0</v>
      </c>
      <c r="BM567" t="inlineStr">
        <is>
          <t>---</t>
        </is>
      </c>
      <c r="BN567" t="inlineStr">
        <is>
          <t>200.113.253.121</t>
        </is>
      </c>
      <c r="BO567" t="inlineStr">
        <is>
          <t>Etienne Francisca</t>
        </is>
      </c>
    </row>
    <row r="568">
      <c r="A568" t="inlineStr">
        <is>
          <t>566</t>
        </is>
      </c>
      <c r="B568" t="inlineStr">
        <is>
          <t>23d720a6-3432-4b6b-8cac-4acede877999</t>
        </is>
      </c>
      <c r="C568" t="inlineStr">
        <is>
          <t>2025-02-11</t>
        </is>
      </c>
      <c r="D568" t="inlineStr">
        <is>
          <t>3</t>
        </is>
      </c>
      <c r="E568" t="inlineStr">
        <is>
          <t>---</t>
        </is>
      </c>
      <c r="F568" t="inlineStr">
        <is>
          <t>0</t>
        </is>
      </c>
      <c r="G568" t="inlineStr">
        <is>
          <t>---</t>
        </is>
      </c>
      <c r="H568" t="inlineStr">
        <is>
          <t>1</t>
        </is>
      </c>
      <c r="I568" t="inlineStr">
        <is>
          <t>1</t>
        </is>
      </c>
      <c r="J568" t="inlineStr"/>
      <c r="K568" t="inlineStr">
        <is>
          <t>---</t>
        </is>
      </c>
      <c r="L568" t="inlineStr">
        <is>
          <t>---</t>
        </is>
      </c>
      <c r="M568" t="inlineStr">
        <is>
          <t>---</t>
        </is>
      </c>
      <c r="N568" t="inlineStr">
        <is>
          <t>---</t>
        </is>
      </c>
      <c r="O568" t="inlineStr">
        <is>
          <t>---</t>
        </is>
      </c>
      <c r="P568" t="inlineStr">
        <is>
          <t>---</t>
        </is>
      </c>
      <c r="Q568" t="inlineStr">
        <is>
          <t>---</t>
        </is>
      </c>
      <c r="R568" t="inlineStr"/>
      <c r="S568" t="inlineStr"/>
      <c r="T568" t="inlineStr"/>
      <c r="U568" t="inlineStr"/>
      <c r="V568" t="inlineStr"/>
      <c r="W568" t="inlineStr"/>
      <c r="X568" t="inlineStr">
        <is>
          <t>LIM/HOSJ/ST01329</t>
        </is>
      </c>
      <c r="Y568" t="inlineStr">
        <is>
          <t>LIM/HOSJ/ST01329</t>
        </is>
      </c>
      <c r="Z568" t="inlineStr">
        <is>
          <t>2025-02-11 17:29:43</t>
        </is>
      </c>
      <c r="AA568" t="inlineStr">
        <is>
          <t>2025-02-11 17:29:34</t>
        </is>
      </c>
      <c r="AB568" t="inlineStr">
        <is>
          <t>1jeanelie</t>
        </is>
      </c>
      <c r="AC568" t="inlineStr">
        <is>
          <t>2025-02-11 17:29:42</t>
        </is>
      </c>
      <c r="AD568" s="1" t="inlineStr">
        <is>
          <t>https://www.commcarehq.org/a/caris-test/reports/form_data/23d720a6-3432-4b6b-8cac-4acede877999/</t>
        </is>
      </c>
      <c r="AE568" t="inlineStr">
        <is>
          <t>---</t>
        </is>
      </c>
      <c r="AF568" t="inlineStr">
        <is>
          <t>511a45ebb27f4f4ebebe87f231f08339</t>
        </is>
      </c>
      <c r="AG568" t="inlineStr">
        <is>
          <t>OK</t>
        </is>
      </c>
      <c r="AH568" t="inlineStr">
        <is>
          <t>2025-02-11 17:29:43</t>
        </is>
      </c>
      <c r="AI568" t="inlineStr">
        <is>
          <t>1b922c6cae0e4a4e9e08c400d46b6ba7</t>
        </is>
      </c>
      <c r="AJ568" t="inlineStr">
        <is>
          <t>2025-02-11</t>
        </is>
      </c>
      <c r="AK568" t="inlineStr">
        <is>
          <t>3</t>
        </is>
      </c>
      <c r="AL568" t="inlineStr">
        <is>
          <t>---</t>
        </is>
      </c>
      <c r="AM568" t="inlineStr">
        <is>
          <t>0</t>
        </is>
      </c>
      <c r="AN568" t="inlineStr">
        <is>
          <t>---</t>
        </is>
      </c>
      <c r="AO568" t="inlineStr">
        <is>
          <t>1</t>
        </is>
      </c>
      <c r="AP568" t="inlineStr">
        <is>
          <t>1</t>
        </is>
      </c>
      <c r="AQ568" t="inlineStr"/>
      <c r="AR568" t="inlineStr"/>
      <c r="AS568" t="inlineStr"/>
      <c r="AT568" t="inlineStr"/>
      <c r="AU568" t="inlineStr">
        <is>
          <t>---</t>
        </is>
      </c>
      <c r="AV568" t="inlineStr">
        <is>
          <t>---</t>
        </is>
      </c>
      <c r="AW568" t="inlineStr">
        <is>
          <t>---</t>
        </is>
      </c>
      <c r="AX568" t="inlineStr">
        <is>
          <t>---</t>
        </is>
      </c>
      <c r="AY568" t="inlineStr">
        <is>
          <t>---</t>
        </is>
      </c>
      <c r="AZ568" t="inlineStr">
        <is>
          <t>---</t>
        </is>
      </c>
      <c r="BA568" t="inlineStr">
        <is>
          <t>1b922c6cae0e4a4e9e08c400d46b6ba7</t>
        </is>
      </c>
      <c r="BB568" t="inlineStr">
        <is>
          <t>http://openrosa.org/formdesigner/0B48E039-1E80-49A7-AC24-732B6E788E39</t>
        </is>
      </c>
      <c r="BC568" t="inlineStr">
        <is>
          <t>Ration et autres visites</t>
        </is>
      </c>
      <c r="BD568" t="inlineStr">
        <is>
          <t>CommCare Android, version "2.55.0"(467579). App v15929. CommCare Version 2.55.0. Build 467579, built on: 2025-01-15</t>
        </is>
      </c>
      <c r="BE568" t="inlineStr">
        <is>
          <t>commcare_734f7fdd-cbb1-463f-aa8e-b4bd89e56188</t>
        </is>
      </c>
      <c r="BF568" t="inlineStr"/>
      <c r="BG568" t="inlineStr">
        <is>
          <t>f13d8149fc6d39ebe86af18272310ff9</t>
        </is>
      </c>
      <c r="BH568" t="inlineStr">
        <is>
          <t>30258f4a77704b55a9a2714350441cbb</t>
        </is>
      </c>
      <c r="BI568" t="inlineStr">
        <is>
          <t>15246</t>
        </is>
      </c>
      <c r="BJ568" t="inlineStr">
        <is>
          <t>XFormInstance</t>
        </is>
      </c>
      <c r="BK568" t="inlineStr">
        <is>
          <t>f20180c4e89c11ef9e3bf399dbb46855</t>
        </is>
      </c>
      <c r="BL568" t="b">
        <v>0</v>
      </c>
      <c r="BM568" t="inlineStr">
        <is>
          <t>---</t>
        </is>
      </c>
      <c r="BN568" t="inlineStr">
        <is>
          <t>200.113.253.121</t>
        </is>
      </c>
      <c r="BO568" t="inlineStr">
        <is>
          <t>Kervenson Lincifort</t>
        </is>
      </c>
    </row>
    <row r="569">
      <c r="A569" t="inlineStr">
        <is>
          <t>567</t>
        </is>
      </c>
      <c r="B569" t="inlineStr">
        <is>
          <t>bd15f49a-45a5-45a2-a227-63c41288120c</t>
        </is>
      </c>
      <c r="C569" t="inlineStr">
        <is>
          <t>2025-02-11</t>
        </is>
      </c>
      <c r="D569" t="inlineStr">
        <is>
          <t>3</t>
        </is>
      </c>
      <c r="E569" t="inlineStr">
        <is>
          <t>---</t>
        </is>
      </c>
      <c r="F569" t="inlineStr">
        <is>
          <t>0</t>
        </is>
      </c>
      <c r="G569" t="inlineStr">
        <is>
          <t>---</t>
        </is>
      </c>
      <c r="H569" t="inlineStr">
        <is>
          <t>1</t>
        </is>
      </c>
      <c r="I569" t="inlineStr">
        <is>
          <t>1</t>
        </is>
      </c>
      <c r="J569" t="inlineStr"/>
      <c r="K569" t="inlineStr">
        <is>
          <t>---</t>
        </is>
      </c>
      <c r="L569" t="inlineStr">
        <is>
          <t>---</t>
        </is>
      </c>
      <c r="M569" t="inlineStr">
        <is>
          <t>---</t>
        </is>
      </c>
      <c r="N569" t="inlineStr">
        <is>
          <t>---</t>
        </is>
      </c>
      <c r="O569" t="inlineStr">
        <is>
          <t>---</t>
        </is>
      </c>
      <c r="P569" t="inlineStr">
        <is>
          <t>---</t>
        </is>
      </c>
      <c r="Q569" t="inlineStr">
        <is>
          <t>---</t>
        </is>
      </c>
      <c r="R569" t="inlineStr"/>
      <c r="S569" t="inlineStr"/>
      <c r="T569" t="inlineStr"/>
      <c r="U569" t="inlineStr"/>
      <c r="V569" t="inlineStr"/>
      <c r="W569" t="inlineStr"/>
      <c r="X569" t="inlineStr">
        <is>
          <t>LIM/HOSJ/SO00177</t>
        </is>
      </c>
      <c r="Y569" t="inlineStr">
        <is>
          <t>LIM/HOSJ/SO00177</t>
        </is>
      </c>
      <c r="Z569" t="inlineStr">
        <is>
          <t>2025-02-11 17:30:14</t>
        </is>
      </c>
      <c r="AA569" t="inlineStr">
        <is>
          <t>2025-02-11 17:30:03</t>
        </is>
      </c>
      <c r="AB569" t="inlineStr">
        <is>
          <t>1jeanelie</t>
        </is>
      </c>
      <c r="AC569" t="inlineStr">
        <is>
          <t>2025-02-11 17:30:11</t>
        </is>
      </c>
      <c r="AD569" s="1" t="inlineStr">
        <is>
          <t>https://www.commcarehq.org/a/caris-test/reports/form_data/bd15f49a-45a5-45a2-a227-63c41288120c/</t>
        </is>
      </c>
      <c r="AE569" t="inlineStr">
        <is>
          <t>---</t>
        </is>
      </c>
      <c r="AF569" t="inlineStr">
        <is>
          <t>87dd46fe0f754fe6a40cf4078559ab11</t>
        </is>
      </c>
      <c r="AG569" t="inlineStr">
        <is>
          <t>OK</t>
        </is>
      </c>
      <c r="AH569" t="inlineStr">
        <is>
          <t>2025-02-11 17:30:14</t>
        </is>
      </c>
      <c r="AI569" t="inlineStr">
        <is>
          <t>1b922c6cae0e4a4e9e08c400d46b6ba7</t>
        </is>
      </c>
      <c r="AJ569" t="inlineStr">
        <is>
          <t>2025-02-11</t>
        </is>
      </c>
      <c r="AK569" t="inlineStr">
        <is>
          <t>3</t>
        </is>
      </c>
      <c r="AL569" t="inlineStr">
        <is>
          <t>---</t>
        </is>
      </c>
      <c r="AM569" t="inlineStr">
        <is>
          <t>0</t>
        </is>
      </c>
      <c r="AN569" t="inlineStr">
        <is>
          <t>---</t>
        </is>
      </c>
      <c r="AO569" t="inlineStr">
        <is>
          <t>1</t>
        </is>
      </c>
      <c r="AP569" t="inlineStr">
        <is>
          <t>1</t>
        </is>
      </c>
      <c r="AQ569" t="inlineStr"/>
      <c r="AR569" t="inlineStr"/>
      <c r="AS569" t="inlineStr"/>
      <c r="AT569" t="inlineStr"/>
      <c r="AU569" t="inlineStr">
        <is>
          <t>---</t>
        </is>
      </c>
      <c r="AV569" t="inlineStr">
        <is>
          <t>---</t>
        </is>
      </c>
      <c r="AW569" t="inlineStr">
        <is>
          <t>---</t>
        </is>
      </c>
      <c r="AX569" t="inlineStr">
        <is>
          <t>---</t>
        </is>
      </c>
      <c r="AY569" t="inlineStr">
        <is>
          <t>---</t>
        </is>
      </c>
      <c r="AZ569" t="inlineStr">
        <is>
          <t>---</t>
        </is>
      </c>
      <c r="BA569" t="inlineStr">
        <is>
          <t>1b922c6cae0e4a4e9e08c400d46b6ba7</t>
        </is>
      </c>
      <c r="BB569" t="inlineStr">
        <is>
          <t>http://openrosa.org/formdesigner/0B48E039-1E80-49A7-AC24-732B6E788E39</t>
        </is>
      </c>
      <c r="BC569" t="inlineStr">
        <is>
          <t>Ration et autres visites</t>
        </is>
      </c>
      <c r="BD569" t="inlineStr">
        <is>
          <t>CommCare Android, version "2.55.0"(467579). App v15929. CommCare Version 2.55.0. Build 467579, built on: 2025-01-15</t>
        </is>
      </c>
      <c r="BE569" t="inlineStr">
        <is>
          <t>commcare_734f7fdd-cbb1-463f-aa8e-b4bd89e56188</t>
        </is>
      </c>
      <c r="BF569" t="inlineStr"/>
      <c r="BG569" t="inlineStr">
        <is>
          <t>f13d8149fc6d39ebe86af18272310ff9</t>
        </is>
      </c>
      <c r="BH569" t="inlineStr">
        <is>
          <t>30258f4a77704b55a9a2714350441cbb</t>
        </is>
      </c>
      <c r="BI569" t="inlineStr">
        <is>
          <t>15246</t>
        </is>
      </c>
      <c r="BJ569" t="inlineStr">
        <is>
          <t>XFormInstance</t>
        </is>
      </c>
      <c r="BK569" t="inlineStr">
        <is>
          <t>f20180c4e89c11ef9e3bf399dbb46855</t>
        </is>
      </c>
      <c r="BL569" t="b">
        <v>0</v>
      </c>
      <c r="BM569" t="inlineStr">
        <is>
          <t>---</t>
        </is>
      </c>
      <c r="BN569" t="inlineStr">
        <is>
          <t>200.113.253.121</t>
        </is>
      </c>
      <c r="BO569" t="inlineStr">
        <is>
          <t>Isenaidine Pierre</t>
        </is>
      </c>
    </row>
    <row r="570">
      <c r="A570" t="inlineStr">
        <is>
          <t>568</t>
        </is>
      </c>
      <c r="B570" t="inlineStr">
        <is>
          <t>7b064529-c186-434b-976e-737baedfba1a</t>
        </is>
      </c>
      <c r="C570" t="inlineStr">
        <is>
          <t>2025-02-11</t>
        </is>
      </c>
      <c r="D570" t="inlineStr">
        <is>
          <t>3</t>
        </is>
      </c>
      <c r="E570" t="inlineStr">
        <is>
          <t>---</t>
        </is>
      </c>
      <c r="F570" t="inlineStr">
        <is>
          <t>0</t>
        </is>
      </c>
      <c r="G570" t="inlineStr">
        <is>
          <t>---</t>
        </is>
      </c>
      <c r="H570" t="inlineStr">
        <is>
          <t>1</t>
        </is>
      </c>
      <c r="I570" t="inlineStr">
        <is>
          <t>1</t>
        </is>
      </c>
      <c r="J570" t="inlineStr"/>
      <c r="K570" t="inlineStr">
        <is>
          <t>---</t>
        </is>
      </c>
      <c r="L570" t="inlineStr">
        <is>
          <t>---</t>
        </is>
      </c>
      <c r="M570" t="inlineStr">
        <is>
          <t>---</t>
        </is>
      </c>
      <c r="N570" t="inlineStr">
        <is>
          <t>---</t>
        </is>
      </c>
      <c r="O570" t="inlineStr">
        <is>
          <t>---</t>
        </is>
      </c>
      <c r="P570" t="inlineStr">
        <is>
          <t>---</t>
        </is>
      </c>
      <c r="Q570" t="inlineStr">
        <is>
          <t>---</t>
        </is>
      </c>
      <c r="R570" t="inlineStr"/>
      <c r="S570" t="inlineStr"/>
      <c r="T570" t="inlineStr"/>
      <c r="U570" t="inlineStr"/>
      <c r="V570" t="inlineStr"/>
      <c r="W570" t="inlineStr"/>
      <c r="X570" t="inlineStr">
        <is>
          <t>LIM/HOSJ/ST03445</t>
        </is>
      </c>
      <c r="Y570" t="inlineStr">
        <is>
          <t>LIM/HOSJ/ST03445</t>
        </is>
      </c>
      <c r="Z570" t="inlineStr">
        <is>
          <t>2025-02-11 17:30:57</t>
        </is>
      </c>
      <c r="AA570" t="inlineStr">
        <is>
          <t>2025-02-11 17:30:38</t>
        </is>
      </c>
      <c r="AB570" t="inlineStr">
        <is>
          <t>1jeanelie</t>
        </is>
      </c>
      <c r="AC570" t="inlineStr">
        <is>
          <t>2025-02-11 17:30:55</t>
        </is>
      </c>
      <c r="AD570" s="1" t="inlineStr">
        <is>
          <t>https://www.commcarehq.org/a/caris-test/reports/form_data/7b064529-c186-434b-976e-737baedfba1a/</t>
        </is>
      </c>
      <c r="AE570" t="inlineStr">
        <is>
          <t>---</t>
        </is>
      </c>
      <c r="AF570" t="inlineStr">
        <is>
          <t>3c5a623af057e23a32ae4000_185162</t>
        </is>
      </c>
      <c r="AG570" t="inlineStr">
        <is>
          <t>OK</t>
        </is>
      </c>
      <c r="AH570" t="inlineStr">
        <is>
          <t>2025-02-11 17:30:57</t>
        </is>
      </c>
      <c r="AI570" t="inlineStr">
        <is>
          <t>1b922c6cae0e4a4e9e08c400d46b6ba7</t>
        </is>
      </c>
      <c r="AJ570" t="inlineStr">
        <is>
          <t>2025-02-11</t>
        </is>
      </c>
      <c r="AK570" t="inlineStr">
        <is>
          <t>3</t>
        </is>
      </c>
      <c r="AL570" t="inlineStr">
        <is>
          <t>---</t>
        </is>
      </c>
      <c r="AM570" t="inlineStr">
        <is>
          <t>0</t>
        </is>
      </c>
      <c r="AN570" t="inlineStr">
        <is>
          <t>---</t>
        </is>
      </c>
      <c r="AO570" t="inlineStr">
        <is>
          <t>1</t>
        </is>
      </c>
      <c r="AP570" t="inlineStr">
        <is>
          <t>1</t>
        </is>
      </c>
      <c r="AQ570" t="inlineStr"/>
      <c r="AR570" t="inlineStr"/>
      <c r="AS570" t="inlineStr"/>
      <c r="AT570" t="inlineStr"/>
      <c r="AU570" t="inlineStr">
        <is>
          <t>---</t>
        </is>
      </c>
      <c r="AV570" t="inlineStr">
        <is>
          <t>---</t>
        </is>
      </c>
      <c r="AW570" t="inlineStr">
        <is>
          <t>---</t>
        </is>
      </c>
      <c r="AX570" t="inlineStr">
        <is>
          <t>---</t>
        </is>
      </c>
      <c r="AY570" t="inlineStr">
        <is>
          <t>---</t>
        </is>
      </c>
      <c r="AZ570" t="inlineStr">
        <is>
          <t>---</t>
        </is>
      </c>
      <c r="BA570" t="inlineStr">
        <is>
          <t>1b922c6cae0e4a4e9e08c400d46b6ba7</t>
        </is>
      </c>
      <c r="BB570" t="inlineStr">
        <is>
          <t>http://openrosa.org/formdesigner/0B48E039-1E80-49A7-AC24-732B6E788E39</t>
        </is>
      </c>
      <c r="BC570" t="inlineStr">
        <is>
          <t>Ration et autres visites</t>
        </is>
      </c>
      <c r="BD570" t="inlineStr">
        <is>
          <t>CommCare Android, version "2.55.0"(467579). App v15929. CommCare Version 2.55.0. Build 467579, built on: 2025-01-15</t>
        </is>
      </c>
      <c r="BE570" t="inlineStr">
        <is>
          <t>commcare_734f7fdd-cbb1-463f-aa8e-b4bd89e56188</t>
        </is>
      </c>
      <c r="BF570" t="inlineStr"/>
      <c r="BG570" t="inlineStr">
        <is>
          <t>f13d8149fc6d39ebe86af18272310ff9</t>
        </is>
      </c>
      <c r="BH570" t="inlineStr">
        <is>
          <t>30258f4a77704b55a9a2714350441cbb</t>
        </is>
      </c>
      <c r="BI570" t="inlineStr">
        <is>
          <t>15246</t>
        </is>
      </c>
      <c r="BJ570" t="inlineStr">
        <is>
          <t>XFormInstance</t>
        </is>
      </c>
      <c r="BK570" t="inlineStr">
        <is>
          <t>f20180c4e89c11ef9e3bf399dbb46855</t>
        </is>
      </c>
      <c r="BL570" t="b">
        <v>0</v>
      </c>
      <c r="BM570" t="inlineStr">
        <is>
          <t>---</t>
        </is>
      </c>
      <c r="BN570" t="inlineStr">
        <is>
          <t>200.113.253.121</t>
        </is>
      </c>
      <c r="BO570" t="inlineStr">
        <is>
          <t>Robinho sainpreux</t>
        </is>
      </c>
    </row>
    <row r="571">
      <c r="A571" t="inlineStr">
        <is>
          <t>569</t>
        </is>
      </c>
      <c r="B571" t="inlineStr">
        <is>
          <t>ce5b7327-5dce-4e4b-be2e-3d456482fce7</t>
        </is>
      </c>
      <c r="C571" t="inlineStr">
        <is>
          <t>2025-02-11</t>
        </is>
      </c>
      <c r="D571" t="inlineStr">
        <is>
          <t>3</t>
        </is>
      </c>
      <c r="E571" t="inlineStr">
        <is>
          <t>---</t>
        </is>
      </c>
      <c r="F571" t="inlineStr">
        <is>
          <t>0</t>
        </is>
      </c>
      <c r="G571" t="inlineStr">
        <is>
          <t>---</t>
        </is>
      </c>
      <c r="H571" t="inlineStr">
        <is>
          <t>1</t>
        </is>
      </c>
      <c r="I571" t="inlineStr">
        <is>
          <t>1</t>
        </is>
      </c>
      <c r="J571" t="inlineStr"/>
      <c r="K571" t="inlineStr">
        <is>
          <t>---</t>
        </is>
      </c>
      <c r="L571" t="inlineStr">
        <is>
          <t>---</t>
        </is>
      </c>
      <c r="M571" t="inlineStr">
        <is>
          <t>---</t>
        </is>
      </c>
      <c r="N571" t="inlineStr">
        <is>
          <t>---</t>
        </is>
      </c>
      <c r="O571" t="inlineStr">
        <is>
          <t>---</t>
        </is>
      </c>
      <c r="P571" t="inlineStr">
        <is>
          <t>---</t>
        </is>
      </c>
      <c r="Q571" t="inlineStr">
        <is>
          <t>---</t>
        </is>
      </c>
      <c r="R571" t="inlineStr"/>
      <c r="S571" t="inlineStr"/>
      <c r="T571" t="inlineStr"/>
      <c r="U571" t="inlineStr"/>
      <c r="V571" t="inlineStr"/>
      <c r="W571" t="inlineStr"/>
      <c r="X571" t="inlineStr">
        <is>
          <t>LIM/HOSJ/ST02974</t>
        </is>
      </c>
      <c r="Y571" t="inlineStr">
        <is>
          <t>LIM/HOSJ/ST02974</t>
        </is>
      </c>
      <c r="Z571" t="inlineStr">
        <is>
          <t>2025-02-11 17:31:25</t>
        </is>
      </c>
      <c r="AA571" t="inlineStr">
        <is>
          <t>2025-02-11 17:31:17</t>
        </is>
      </c>
      <c r="AB571" t="inlineStr">
        <is>
          <t>1jeanelie</t>
        </is>
      </c>
      <c r="AC571" t="inlineStr">
        <is>
          <t>2025-02-11 17:31:24</t>
        </is>
      </c>
      <c r="AD571" s="1" t="inlineStr">
        <is>
          <t>https://www.commcarehq.org/a/caris-test/reports/form_data/ce5b7327-5dce-4e4b-be2e-3d456482fce7/</t>
        </is>
      </c>
      <c r="AE571" t="inlineStr">
        <is>
          <t>---</t>
        </is>
      </c>
      <c r="AF571" t="inlineStr">
        <is>
          <t>3c5a623af057e23a32ae4000_123958</t>
        </is>
      </c>
      <c r="AG571" t="inlineStr">
        <is>
          <t>OK</t>
        </is>
      </c>
      <c r="AH571" t="inlineStr">
        <is>
          <t>2025-02-11 17:31:25</t>
        </is>
      </c>
      <c r="AI571" t="inlineStr">
        <is>
          <t>1b922c6cae0e4a4e9e08c400d46b6ba7</t>
        </is>
      </c>
      <c r="AJ571" t="inlineStr">
        <is>
          <t>2025-02-11</t>
        </is>
      </c>
      <c r="AK571" t="inlineStr">
        <is>
          <t>3</t>
        </is>
      </c>
      <c r="AL571" t="inlineStr">
        <is>
          <t>---</t>
        </is>
      </c>
      <c r="AM571" t="inlineStr">
        <is>
          <t>0</t>
        </is>
      </c>
      <c r="AN571" t="inlineStr">
        <is>
          <t>---</t>
        </is>
      </c>
      <c r="AO571" t="inlineStr">
        <is>
          <t>1</t>
        </is>
      </c>
      <c r="AP571" t="inlineStr">
        <is>
          <t>1</t>
        </is>
      </c>
      <c r="AQ571" t="inlineStr"/>
      <c r="AR571" t="inlineStr"/>
      <c r="AS571" t="inlineStr"/>
      <c r="AT571" t="inlineStr"/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inlineStr">
        <is>
          <t>---</t>
        </is>
      </c>
      <c r="BA571" t="inlineStr">
        <is>
          <t>1b922c6cae0e4a4e9e08c400d46b6ba7</t>
        </is>
      </c>
      <c r="BB571" t="inlineStr">
        <is>
          <t>http://openrosa.org/formdesigner/0B48E039-1E80-49A7-AC24-732B6E788E39</t>
        </is>
      </c>
      <c r="BC571" t="inlineStr">
        <is>
          <t>Ration et autres visites</t>
        </is>
      </c>
      <c r="BD571" t="inlineStr">
        <is>
          <t>CommCare Android, version "2.55.0"(467579). App v15929. CommCare Version 2.55.0. Build 467579, built on: 2025-01-15</t>
        </is>
      </c>
      <c r="BE571" t="inlineStr">
        <is>
          <t>commcare_734f7fdd-cbb1-463f-aa8e-b4bd89e56188</t>
        </is>
      </c>
      <c r="BF571" t="inlineStr"/>
      <c r="BG571" t="inlineStr">
        <is>
          <t>f13d8149fc6d39ebe86af18272310ff9</t>
        </is>
      </c>
      <c r="BH571" t="inlineStr">
        <is>
          <t>30258f4a77704b55a9a2714350441cbb</t>
        </is>
      </c>
      <c r="BI571" t="inlineStr">
        <is>
          <t>15246</t>
        </is>
      </c>
      <c r="BJ571" t="inlineStr">
        <is>
          <t>XFormInstance</t>
        </is>
      </c>
      <c r="BK571" t="inlineStr">
        <is>
          <t>f20180c4e89c11ef9e3bf399dbb46855</t>
        </is>
      </c>
      <c r="BL571" t="b">
        <v>0</v>
      </c>
      <c r="BM571" t="inlineStr">
        <is>
          <t>---</t>
        </is>
      </c>
      <c r="BN571" t="inlineStr">
        <is>
          <t>200.113.253.121</t>
        </is>
      </c>
      <c r="BO571" t="inlineStr">
        <is>
          <t>Peterly Zephyrin/Louis</t>
        </is>
      </c>
    </row>
    <row r="572">
      <c r="A572" t="inlineStr">
        <is>
          <t>570</t>
        </is>
      </c>
      <c r="B572" t="inlineStr">
        <is>
          <t>8fed7d70-fb74-4978-9a28-10607d4307d0</t>
        </is>
      </c>
      <c r="C572" t="inlineStr">
        <is>
          <t>2025-02-08</t>
        </is>
      </c>
      <c r="D572" t="inlineStr">
        <is>
          <t>10</t>
        </is>
      </c>
      <c r="E572" t="inlineStr">
        <is>
          <t>---</t>
        </is>
      </c>
      <c r="F572" t="inlineStr">
        <is>
          <t>1</t>
        </is>
      </c>
      <c r="G572" t="inlineStr">
        <is>
          <t>---</t>
        </is>
      </c>
      <c r="H572" t="inlineStr">
        <is>
          <t>1</t>
        </is>
      </c>
      <c r="I572" t="inlineStr">
        <is>
          <t>1</t>
        </is>
      </c>
      <c r="J572" t="inlineStr">
        <is>
          <t>2</t>
        </is>
      </c>
      <c r="K572" t="inlineStr">
        <is>
          <t>---</t>
        </is>
      </c>
      <c r="L572" t="inlineStr">
        <is>
          <t>---</t>
        </is>
      </c>
      <c r="M572" t="inlineStr">
        <is>
          <t>---</t>
        </is>
      </c>
      <c r="N572" t="inlineStr">
        <is>
          <t>---</t>
        </is>
      </c>
      <c r="O572" t="inlineStr">
        <is>
          <t>---</t>
        </is>
      </c>
      <c r="P572" t="inlineStr">
        <is>
          <t>---</t>
        </is>
      </c>
      <c r="Q572" t="inlineStr">
        <is>
          <t>---</t>
        </is>
      </c>
      <c r="R572" t="inlineStr"/>
      <c r="S572" t="inlineStr"/>
      <c r="T572" t="inlineStr"/>
      <c r="U572">
        <f>HYPERLINK("https://www.commcarehq.org/a/caris-test/api/form_attachment/v1/8fed7d70-fb74-4978-9a28-10607d4307d0/1739297111717.jpg")</f>
        <v/>
      </c>
      <c r="V572" t="inlineStr"/>
      <c r="W572" t="inlineStr"/>
      <c r="X572" t="inlineStr">
        <is>
          <t>PAP/NPFS/ST04383</t>
        </is>
      </c>
      <c r="Y572" t="inlineStr">
        <is>
          <t>PAP/NPFS/ST04383</t>
        </is>
      </c>
      <c r="Z572" t="inlineStr">
        <is>
          <t>2025-02-11 18:05:23</t>
        </is>
      </c>
      <c r="AA572" t="inlineStr">
        <is>
          <t>2025-02-11 18:04:26</t>
        </is>
      </c>
      <c r="AB572" t="inlineStr">
        <is>
          <t>2paula</t>
        </is>
      </c>
      <c r="AC572" t="inlineStr">
        <is>
          <t>2025-02-11 18:05:24</t>
        </is>
      </c>
      <c r="AD572" s="1" t="inlineStr">
        <is>
          <t>https://www.commcarehq.org/a/caris-test/reports/form_data/8fed7d70-fb74-4978-9a28-10607d4307d0/</t>
        </is>
      </c>
      <c r="AE572" t="inlineStr">
        <is>
          <t>---</t>
        </is>
      </c>
      <c r="AF572" t="inlineStr">
        <is>
          <t>3c5a623af057e23a32ae4000_195031</t>
        </is>
      </c>
      <c r="AG572" t="inlineStr">
        <is>
          <t>---</t>
        </is>
      </c>
      <c r="AH572" t="inlineStr">
        <is>
          <t>2025-02-11 18:05:23</t>
        </is>
      </c>
      <c r="AI572" t="inlineStr">
        <is>
          <t>e5870524d7474eb1ae50f2c4107b4683</t>
        </is>
      </c>
      <c r="AJ572" t="inlineStr">
        <is>
          <t>2025-02-08</t>
        </is>
      </c>
      <c r="AK572" t="inlineStr">
        <is>
          <t>10</t>
        </is>
      </c>
      <c r="AL572" t="inlineStr">
        <is>
          <t>---</t>
        </is>
      </c>
      <c r="AM572" t="inlineStr">
        <is>
          <t>1</t>
        </is>
      </c>
      <c r="AN572" t="inlineStr">
        <is>
          <t>---</t>
        </is>
      </c>
      <c r="AO572" t="inlineStr">
        <is>
          <t>1</t>
        </is>
      </c>
      <c r="AP572" t="inlineStr">
        <is>
          <t>1</t>
        </is>
      </c>
      <c r="AQ572" t="inlineStr"/>
      <c r="AR572" t="inlineStr"/>
      <c r="AS572" t="inlineStr"/>
      <c r="AT572" t="inlineStr"/>
      <c r="AU572" t="inlineStr">
        <is>
          <t>---</t>
        </is>
      </c>
      <c r="AV572" t="inlineStr">
        <is>
          <t>---</t>
        </is>
      </c>
      <c r="AW572" t="inlineStr">
        <is>
          <t>---</t>
        </is>
      </c>
      <c r="AX572" t="inlineStr">
        <is>
          <t>---</t>
        </is>
      </c>
      <c r="AY572" t="inlineStr">
        <is>
          <t>---</t>
        </is>
      </c>
      <c r="AZ572" t="inlineStr">
        <is>
          <t>---</t>
        </is>
      </c>
      <c r="BA572" t="inlineStr">
        <is>
          <t>e5870524d7474eb1ae50f2c4107b4683</t>
        </is>
      </c>
      <c r="BB572" t="inlineStr">
        <is>
          <t>http://openrosa.org/formdesigner/0B48E039-1E80-49A7-AC24-732B6E788E39</t>
        </is>
      </c>
      <c r="BC572" t="inlineStr">
        <is>
          <t>Ration et autres visites</t>
        </is>
      </c>
      <c r="BD572" t="inlineStr">
        <is>
          <t>CommCare Android, version "2.56"(468027). App v15969. CommCare Version 2.56.0. Build 468027, built on: 2025-01-18</t>
        </is>
      </c>
      <c r="BE572" t="inlineStr">
        <is>
          <t>commcare_1a638df5-b750-4196-ba65-fa624981c493</t>
        </is>
      </c>
      <c r="BF572" t="inlineStr">
        <is>
          <t>18.5350356 -72.3116888 135.5 14.3</t>
        </is>
      </c>
      <c r="BG572" t="inlineStr">
        <is>
          <t>f13d8149fc6d39ebe86af18272310ff9</t>
        </is>
      </c>
      <c r="BH572" t="inlineStr">
        <is>
          <t>d3239f0622024212b2de47425e4be01d</t>
        </is>
      </c>
      <c r="BI572" t="inlineStr">
        <is>
          <t>15246</t>
        </is>
      </c>
      <c r="BJ572" t="inlineStr">
        <is>
          <t>XFormInstance</t>
        </is>
      </c>
      <c r="BK572" t="inlineStr">
        <is>
          <t>2f99706ee89c11efb995f7a39a18eb0c</t>
        </is>
      </c>
      <c r="BL572" t="b">
        <v>0</v>
      </c>
      <c r="BM572" t="inlineStr">
        <is>
          <t>---</t>
        </is>
      </c>
      <c r="BN572" t="inlineStr">
        <is>
          <t>190.115.190.39</t>
        </is>
      </c>
      <c r="BO572" t="inlineStr">
        <is>
          <t>Fatima Joseph</t>
        </is>
      </c>
    </row>
    <row r="573">
      <c r="A573" t="inlineStr">
        <is>
          <t>571</t>
        </is>
      </c>
      <c r="B573" t="inlineStr">
        <is>
          <t>f1510655-ef16-48f4-ac80-0767c5b66325</t>
        </is>
      </c>
      <c r="C573" t="inlineStr">
        <is>
          <t>2025-02-11</t>
        </is>
      </c>
      <c r="D573" t="inlineStr">
        <is>
          <t>4</t>
        </is>
      </c>
      <c r="E573" t="inlineStr">
        <is>
          <t>Renforcement d'adhérence</t>
        </is>
      </c>
      <c r="F573" t="inlineStr">
        <is>
          <t>1</t>
        </is>
      </c>
      <c r="G573" t="inlineStr">
        <is>
          <t>non trouvé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---</t>
        </is>
      </c>
      <c r="L573" t="inlineStr">
        <is>
          <t>---</t>
        </is>
      </c>
      <c r="M573" t="inlineStr">
        <is>
          <t>---</t>
        </is>
      </c>
      <c r="N573" t="inlineStr">
        <is>
          <t>---</t>
        </is>
      </c>
      <c r="O573" t="inlineStr">
        <is>
          <t>---</t>
        </is>
      </c>
      <c r="P573" t="inlineStr">
        <is>
          <t>---</t>
        </is>
      </c>
      <c r="Q573" t="inlineStr">
        <is>
          <t>---</t>
        </is>
      </c>
      <c r="R573" t="inlineStr">
        <is>
          <t>19.5</t>
        </is>
      </c>
      <c r="S573" t="inlineStr">
        <is>
          <t>27.4</t>
        </is>
      </c>
      <c r="T573" t="inlineStr">
        <is>
          <t>125.0</t>
        </is>
      </c>
      <c r="U573" t="inlineStr"/>
      <c r="V573" t="inlineStr"/>
      <c r="W573" t="inlineStr">
        <is>
          <t>18.5329703 -72.4007595 30.0 8.03</t>
        </is>
      </c>
      <c r="X573" t="inlineStr">
        <is>
          <t>PAP/CHAP/ST02816</t>
        </is>
      </c>
      <c r="Y573" t="inlineStr">
        <is>
          <t>PAP/CHAP/ST02816</t>
        </is>
      </c>
      <c r="Z573" t="inlineStr">
        <is>
          <t>2025-02-11 19:01:17</t>
        </is>
      </c>
      <c r="AA573" t="inlineStr">
        <is>
          <t>2025-02-11 18:57:36</t>
        </is>
      </c>
      <c r="AB573" t="inlineStr">
        <is>
          <t>2faustin</t>
        </is>
      </c>
      <c r="AC573" t="inlineStr">
        <is>
          <t>2025-02-11 18:59:56</t>
        </is>
      </c>
      <c r="AD573" s="1" t="inlineStr">
        <is>
          <t>https://www.commcarehq.org/a/caris-test/reports/form_data/f1510655-ef16-48f4-ac80-0767c5b66325/</t>
        </is>
      </c>
      <c r="AE573" t="inlineStr">
        <is>
          <t>---</t>
        </is>
      </c>
      <c r="AF573" t="inlineStr">
        <is>
          <t>3c5a623af057e23a32ae4000_47468</t>
        </is>
      </c>
      <c r="AG573" t="inlineStr">
        <is>
          <t>---</t>
        </is>
      </c>
      <c r="AH573" t="inlineStr">
        <is>
          <t>2025-02-11 19:01:17</t>
        </is>
      </c>
      <c r="AI573" t="inlineStr">
        <is>
          <t>25302d3773ea035e35c3934e3aa8e141</t>
        </is>
      </c>
      <c r="AJ573" t="inlineStr">
        <is>
          <t>2025-02-11</t>
        </is>
      </c>
      <c r="AK573" t="inlineStr">
        <is>
          <t>4</t>
        </is>
      </c>
      <c r="AL573" t="inlineStr">
        <is>
          <t>Renforcement d'adhérence</t>
        </is>
      </c>
      <c r="AM573" t="inlineStr">
        <is>
          <t>1</t>
        </is>
      </c>
      <c r="AN573" t="inlineStr">
        <is>
          <t>non trouvé</t>
        </is>
      </c>
      <c r="AO573" t="inlineStr">
        <is>
          <t>1</t>
        </is>
      </c>
      <c r="AP573" t="inlineStr">
        <is>
          <t>1</t>
        </is>
      </c>
      <c r="AQ573" t="inlineStr">
        <is>
          <t>19.5</t>
        </is>
      </c>
      <c r="AR573" t="inlineStr">
        <is>
          <t>27.4</t>
        </is>
      </c>
      <c r="AS573" t="inlineStr">
        <is>
          <t>125</t>
        </is>
      </c>
      <c r="AT573" t="inlineStr">
        <is>
          <t>18.5329703 -72.4007595 30.0 8.03</t>
        </is>
      </c>
      <c r="AU573" t="inlineStr">
        <is>
          <t>---</t>
        </is>
      </c>
      <c r="AV573" t="inlineStr">
        <is>
          <t>---</t>
        </is>
      </c>
      <c r="AW573" t="inlineStr">
        <is>
          <t>---</t>
        </is>
      </c>
      <c r="AX573" t="inlineStr">
        <is>
          <t>---</t>
        </is>
      </c>
      <c r="AY573" t="inlineStr">
        <is>
          <t>---</t>
        </is>
      </c>
      <c r="AZ573" t="inlineStr">
        <is>
          <t>---</t>
        </is>
      </c>
      <c r="BA573" t="inlineStr">
        <is>
          <t>25302d3773ea035e35c3934e3aa8e141</t>
        </is>
      </c>
      <c r="BB573" t="inlineStr">
        <is>
          <t>http://openrosa.org/formdesigner/0B48E039-1E80-49A7-AC24-732B6E788E39</t>
        </is>
      </c>
      <c r="BC573" t="inlineStr">
        <is>
          <t>Ration et autres visites</t>
        </is>
      </c>
      <c r="BD573" t="inlineStr">
        <is>
          <t>CommCare Android, version "2.56"(468027). App v15929. CommCare Version 2.56.0. Build 468027, built on: 2025-01-18</t>
        </is>
      </c>
      <c r="BE573" t="inlineStr">
        <is>
          <t>commcare_6e883702-a4ce-475b-b43e-3900cbde0394</t>
        </is>
      </c>
      <c r="BF573" t="inlineStr">
        <is>
          <t>18.5330235 -72.400934 30.0 100.0</t>
        </is>
      </c>
      <c r="BG573" t="inlineStr">
        <is>
          <t>f13d8149fc6d39ebe86af18272310ff9</t>
        </is>
      </c>
      <c r="BH573" t="inlineStr">
        <is>
          <t>30258f4a77704b55a9a2714350441cbb</t>
        </is>
      </c>
      <c r="BI573" t="inlineStr">
        <is>
          <t>15246</t>
        </is>
      </c>
      <c r="BJ573" t="inlineStr">
        <is>
          <t>XFormInstance</t>
        </is>
      </c>
      <c r="BK573" t="inlineStr">
        <is>
          <t>6581bd1ae7db11ef9e1ff399dbb46855</t>
        </is>
      </c>
      <c r="BL573" t="b">
        <v>0</v>
      </c>
      <c r="BM573" t="inlineStr">
        <is>
          <t>---</t>
        </is>
      </c>
      <c r="BN573" t="inlineStr">
        <is>
          <t>200.113.230.173</t>
        </is>
      </c>
      <c r="BO573" t="inlineStr">
        <is>
          <t>Steevenson Jean-Velus</t>
        </is>
      </c>
    </row>
    <row r="574">
      <c r="A574" t="inlineStr">
        <is>
          <t>572</t>
        </is>
      </c>
      <c r="B574" t="inlineStr">
        <is>
          <t>ec6e19f5-80a7-4383-9c68-42e5af4b036d</t>
        </is>
      </c>
      <c r="C574" t="inlineStr">
        <is>
          <t>2025-02-11</t>
        </is>
      </c>
      <c r="D574" t="inlineStr">
        <is>
          <t>3</t>
        </is>
      </c>
      <c r="E574" t="inlineStr">
        <is>
          <t>---</t>
        </is>
      </c>
      <c r="F574" t="inlineStr">
        <is>
          <t>0</t>
        </is>
      </c>
      <c r="G574" t="inlineStr">
        <is>
          <t>---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---</t>
        </is>
      </c>
      <c r="L574" t="inlineStr">
        <is>
          <t>---</t>
        </is>
      </c>
      <c r="M574" t="inlineStr">
        <is>
          <t>---</t>
        </is>
      </c>
      <c r="N574" t="inlineStr">
        <is>
          <t>---</t>
        </is>
      </c>
      <c r="O574" t="inlineStr">
        <is>
          <t>---</t>
        </is>
      </c>
      <c r="P574" t="inlineStr">
        <is>
          <t>---</t>
        </is>
      </c>
      <c r="Q574" t="inlineStr">
        <is>
          <t>---</t>
        </is>
      </c>
      <c r="R574" t="inlineStr"/>
      <c r="S574" t="inlineStr"/>
      <c r="T574" t="inlineStr"/>
      <c r="U574" t="inlineStr"/>
      <c r="V574">
        <f>HYPERLINK("https://www.commcarehq.org/a/caris-test/api/form_attachment/v1/ec6e19f5-80a7-4383-9c68-42e5af4b036d/1739302975686.jpg")</f>
        <v/>
      </c>
      <c r="W574" t="inlineStr">
        <is>
          <t>19.6451287 -72.0207242 11.79 11.74</t>
        </is>
      </c>
      <c r="X574" t="inlineStr">
        <is>
          <t>CAP/CALT/ST00898</t>
        </is>
      </c>
      <c r="Y574" t="inlineStr">
        <is>
          <t>CAP/CALT/ST00898</t>
        </is>
      </c>
      <c r="Z574" t="inlineStr">
        <is>
          <t>2025-02-11 19:44:22</t>
        </is>
      </c>
      <c r="AA574" t="inlineStr">
        <is>
          <t>2025-02-11 19:40:25</t>
        </is>
      </c>
      <c r="AB574" t="inlineStr">
        <is>
          <t>1irania</t>
        </is>
      </c>
      <c r="AC574" t="inlineStr">
        <is>
          <t>2025-02-11 19:44:33</t>
        </is>
      </c>
      <c r="AD574" s="1" t="inlineStr">
        <is>
          <t>https://www.commcarehq.org/a/caris-test/reports/form_data/ec6e19f5-80a7-4383-9c68-42e5af4b036d/</t>
        </is>
      </c>
      <c r="AE574" t="inlineStr">
        <is>
          <t>---</t>
        </is>
      </c>
      <c r="AF574" t="inlineStr">
        <is>
          <t>3c5a623af057e23a32ae4000_24587</t>
        </is>
      </c>
      <c r="AG574" t="inlineStr">
        <is>
          <t>OK</t>
        </is>
      </c>
      <c r="AH574" t="inlineStr">
        <is>
          <t>2025-02-11 19:44:22</t>
        </is>
      </c>
      <c r="AI574" t="inlineStr">
        <is>
          <t>42a82b7de9e609ae71648670ad4c56aa</t>
        </is>
      </c>
      <c r="AJ574" t="inlineStr">
        <is>
          <t>2025-02-11</t>
        </is>
      </c>
      <c r="AK574" t="inlineStr">
        <is>
          <t>3</t>
        </is>
      </c>
      <c r="AL574" t="inlineStr">
        <is>
          <t>---</t>
        </is>
      </c>
      <c r="AM574" t="inlineStr">
        <is>
          <t>0</t>
        </is>
      </c>
      <c r="AN574" t="inlineStr">
        <is>
          <t>---</t>
        </is>
      </c>
      <c r="AO574" t="inlineStr">
        <is>
          <t>1</t>
        </is>
      </c>
      <c r="AP574" t="inlineStr">
        <is>
          <t>1</t>
        </is>
      </c>
      <c r="AQ574" t="inlineStr"/>
      <c r="AR574" t="inlineStr"/>
      <c r="AS574" t="inlineStr"/>
      <c r="AT574" t="inlineStr">
        <is>
          <t>19.6451287 -72.0207242 11.79 11.74</t>
        </is>
      </c>
      <c r="AU574" t="inlineStr">
        <is>
          <t>---</t>
        </is>
      </c>
      <c r="AV574" t="inlineStr">
        <is>
          <t>---</t>
        </is>
      </c>
      <c r="AW574" t="inlineStr">
        <is>
          <t>---</t>
        </is>
      </c>
      <c r="AX574" t="inlineStr">
        <is>
          <t>---</t>
        </is>
      </c>
      <c r="AY574" t="inlineStr">
        <is>
          <t>---</t>
        </is>
      </c>
      <c r="AZ574" t="inlineStr">
        <is>
          <t>---</t>
        </is>
      </c>
      <c r="BA574" t="inlineStr">
        <is>
          <t>42a82b7de9e609ae71648670ad4c56aa</t>
        </is>
      </c>
      <c r="BB574" t="inlineStr">
        <is>
          <t>http://openrosa.org/formdesigner/0B48E039-1E80-49A7-AC24-732B6E788E39</t>
        </is>
      </c>
      <c r="BC574" t="inlineStr">
        <is>
          <t>Ration et autres visites</t>
        </is>
      </c>
      <c r="BD574" t="inlineStr">
        <is>
          <t>CommCare Android, version "2.56"(468027). App v15969. CommCare Version 2.56.0. Build 468027, built on: 2025-01-18</t>
        </is>
      </c>
      <c r="BE574" t="inlineStr">
        <is>
          <t>commcare_6c8d6b29-ddee-4573-a4bf-ff173bbf52d8</t>
        </is>
      </c>
      <c r="BF574" t="inlineStr">
        <is>
          <t>19.6451277 -72.0207266 8.64 7.98</t>
        </is>
      </c>
      <c r="BG574" t="inlineStr">
        <is>
          <t>f13d8149fc6d39ebe86af18272310ff9</t>
        </is>
      </c>
      <c r="BH574" t="inlineStr">
        <is>
          <t>d3239f0622024212b2de47425e4be01d</t>
        </is>
      </c>
      <c r="BI574" t="inlineStr">
        <is>
          <t>15246</t>
        </is>
      </c>
      <c r="BJ574" t="inlineStr">
        <is>
          <t>XFormInstance</t>
        </is>
      </c>
      <c r="BK574" t="inlineStr">
        <is>
          <t>7d88a6d4e89a11ef9e3bf399dbb46855</t>
        </is>
      </c>
      <c r="BL574" t="b">
        <v>0</v>
      </c>
      <c r="BM574" t="inlineStr">
        <is>
          <t>---</t>
        </is>
      </c>
      <c r="BN574" t="inlineStr">
        <is>
          <t>200.113.230.99</t>
        </is>
      </c>
      <c r="BO574" t="inlineStr">
        <is>
          <t>Schinailove Sully</t>
        </is>
      </c>
    </row>
    <row r="575">
      <c r="A575" t="inlineStr">
        <is>
          <t>573</t>
        </is>
      </c>
      <c r="B575" t="inlineStr">
        <is>
          <t>aaf53d42-165a-4b88-9865-3e27b2e06c39</t>
        </is>
      </c>
      <c r="C575" t="inlineStr">
        <is>
          <t>2025-02-11</t>
        </is>
      </c>
      <c r="D575" t="inlineStr">
        <is>
          <t>4</t>
        </is>
      </c>
      <c r="E575" t="inlineStr">
        <is>
          <t>perdue de vue</t>
        </is>
      </c>
      <c r="F575" t="inlineStr">
        <is>
          <t>1</t>
        </is>
      </c>
      <c r="G575" t="inlineStr">
        <is>
          <t>perdu devue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---</t>
        </is>
      </c>
      <c r="L575" t="inlineStr">
        <is>
          <t>---</t>
        </is>
      </c>
      <c r="M575" t="inlineStr">
        <is>
          <t>---</t>
        </is>
      </c>
      <c r="N575" t="inlineStr">
        <is>
          <t>---</t>
        </is>
      </c>
      <c r="O575" t="inlineStr">
        <is>
          <t>---</t>
        </is>
      </c>
      <c r="P575" t="inlineStr">
        <is>
          <t>---</t>
        </is>
      </c>
      <c r="Q575" t="inlineStr">
        <is>
          <t>---</t>
        </is>
      </c>
      <c r="R575" t="inlineStr">
        <is>
          <t>17.7</t>
        </is>
      </c>
      <c r="S575" t="inlineStr">
        <is>
          <t>27.8</t>
        </is>
      </c>
      <c r="T575" t="inlineStr">
        <is>
          <t>135.0</t>
        </is>
      </c>
      <c r="U575">
        <f>HYPERLINK("https://www.commcarehq.org/a/caris-test/api/form_attachment/v1/aaf53d42-165a-4b88-9865-3e27b2e06c39/1739313174865.jpg")</f>
        <v/>
      </c>
      <c r="V575" t="inlineStr"/>
      <c r="W575" t="inlineStr"/>
      <c r="X575" t="inlineStr">
        <is>
          <t>PAP/HOFP/ST01802</t>
        </is>
      </c>
      <c r="Y575" t="inlineStr">
        <is>
          <t>PAP/HOFP/ST01802</t>
        </is>
      </c>
      <c r="Z575" t="inlineStr">
        <is>
          <t>2025-02-11 22:35:52</t>
        </is>
      </c>
      <c r="AA575" t="inlineStr">
        <is>
          <t>2025-02-11 22:29:20</t>
        </is>
      </c>
      <c r="AB575" t="inlineStr">
        <is>
          <t>2mercelie</t>
        </is>
      </c>
      <c r="AC575" t="inlineStr">
        <is>
          <t>2025-02-11 22:35:54</t>
        </is>
      </c>
      <c r="AD575" s="1" t="inlineStr">
        <is>
          <t>https://www.commcarehq.org/a/caris-test/reports/form_data/aaf53d42-165a-4b88-9865-3e27b2e06c39/</t>
        </is>
      </c>
      <c r="AE575" t="inlineStr">
        <is>
          <t>---</t>
        </is>
      </c>
      <c r="AF575" t="inlineStr">
        <is>
          <t>3c5a623af057e23a32ae4000_166811</t>
        </is>
      </c>
      <c r="AG575" t="inlineStr">
        <is>
          <t>---</t>
        </is>
      </c>
      <c r="AH575" t="inlineStr">
        <is>
          <t>2025-02-11 22:35:52</t>
        </is>
      </c>
      <c r="AI575" t="inlineStr">
        <is>
          <t>2e62b218304042258ccf31696d2c0d45</t>
        </is>
      </c>
      <c r="AJ575" t="inlineStr">
        <is>
          <t>2025-02-11</t>
        </is>
      </c>
      <c r="AK575" t="inlineStr">
        <is>
          <t>4</t>
        </is>
      </c>
      <c r="AL575" t="inlineStr">
        <is>
          <t>perdue de vue</t>
        </is>
      </c>
      <c r="AM575" t="inlineStr">
        <is>
          <t>1</t>
        </is>
      </c>
      <c r="AN575" t="inlineStr">
        <is>
          <t>perdu devue</t>
        </is>
      </c>
      <c r="AO575" t="inlineStr">
        <is>
          <t>1</t>
        </is>
      </c>
      <c r="AP575" t="inlineStr">
        <is>
          <t>1</t>
        </is>
      </c>
      <c r="AQ575" t="inlineStr">
        <is>
          <t>17.7</t>
        </is>
      </c>
      <c r="AR575" t="inlineStr">
        <is>
          <t>27.8</t>
        </is>
      </c>
      <c r="AS575" t="inlineStr">
        <is>
          <t>135</t>
        </is>
      </c>
      <c r="AT575" t="inlineStr"/>
      <c r="AU575" t="inlineStr">
        <is>
          <t>---</t>
        </is>
      </c>
      <c r="AV575" t="inlineStr">
        <is>
          <t>---</t>
        </is>
      </c>
      <c r="AW575" t="inlineStr">
        <is>
          <t>---</t>
        </is>
      </c>
      <c r="AX575" t="inlineStr">
        <is>
          <t>---</t>
        </is>
      </c>
      <c r="AY575" t="inlineStr">
        <is>
          <t>---</t>
        </is>
      </c>
      <c r="AZ575" t="inlineStr">
        <is>
          <t>---</t>
        </is>
      </c>
      <c r="BA575" t="inlineStr">
        <is>
          <t>2e62b218304042258ccf31696d2c0d45</t>
        </is>
      </c>
      <c r="BB575" t="inlineStr">
        <is>
          <t>http://openrosa.org/formdesigner/0B48E039-1E80-49A7-AC24-732B6E788E39</t>
        </is>
      </c>
      <c r="BC575" t="inlineStr">
        <is>
          <t>Ration et autres visites</t>
        </is>
      </c>
      <c r="BD575" t="inlineStr">
        <is>
          <t>CommCare Android, version "2.56"(468027). App v15969. CommCare Version 2.56.0. Build 468027, built on: 2025-01-18</t>
        </is>
      </c>
      <c r="BE575" t="inlineStr">
        <is>
          <t>commcare_e07abcec-4b87-4031-85ab-59fcf73e643c</t>
        </is>
      </c>
      <c r="BF575" t="inlineStr">
        <is>
          <t>18.4804557 -72.32085 936.29 9.0</t>
        </is>
      </c>
      <c r="BG575" t="inlineStr">
        <is>
          <t>f13d8149fc6d39ebe86af18272310ff9</t>
        </is>
      </c>
      <c r="BH575" t="inlineStr">
        <is>
          <t>d3239f0622024212b2de47425e4be01d</t>
        </is>
      </c>
      <c r="BI575" t="inlineStr">
        <is>
          <t>15246</t>
        </is>
      </c>
      <c r="BJ575" t="inlineStr">
        <is>
          <t>XFormInstance</t>
        </is>
      </c>
      <c r="BK575" t="inlineStr">
        <is>
          <t>7628f49ae7da11ef8978f9cccb2417e2</t>
        </is>
      </c>
      <c r="BL575" t="b">
        <v>0</v>
      </c>
      <c r="BM575" t="inlineStr">
        <is>
          <t>---</t>
        </is>
      </c>
      <c r="BN575" t="inlineStr">
        <is>
          <t>200.113.238.101</t>
        </is>
      </c>
      <c r="BO575" t="inlineStr">
        <is>
          <t>Dodley Emile</t>
        </is>
      </c>
    </row>
    <row r="576">
      <c r="A576" t="inlineStr">
        <is>
          <t>574</t>
        </is>
      </c>
      <c r="B576" t="inlineStr">
        <is>
          <t>6b2d4762-a672-4022-8c21-43e657bef136</t>
        </is>
      </c>
      <c r="C576" t="inlineStr">
        <is>
          <t>2025-02-11</t>
        </is>
      </c>
      <c r="D576" t="inlineStr">
        <is>
          <t>4</t>
        </is>
      </c>
      <c r="E576" t="inlineStr">
        <is>
          <t>suivi médical</t>
        </is>
      </c>
      <c r="F576" t="inlineStr">
        <is>
          <t>0</t>
        </is>
      </c>
      <c r="G576" t="inlineStr">
        <is>
          <t>n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---</t>
        </is>
      </c>
      <c r="L576" t="inlineStr">
        <is>
          <t>---</t>
        </is>
      </c>
      <c r="M576" t="inlineStr">
        <is>
          <t>---</t>
        </is>
      </c>
      <c r="N576" t="inlineStr">
        <is>
          <t>---</t>
        </is>
      </c>
      <c r="O576" t="inlineStr">
        <is>
          <t>---</t>
        </is>
      </c>
      <c r="P576" t="inlineStr">
        <is>
          <t>---</t>
        </is>
      </c>
      <c r="Q576" t="inlineStr">
        <is>
          <t>---</t>
        </is>
      </c>
      <c r="R576" t="inlineStr"/>
      <c r="S576" t="inlineStr"/>
      <c r="T576" t="inlineStr"/>
      <c r="U576" t="inlineStr"/>
      <c r="V576" t="inlineStr"/>
      <c r="W576" t="inlineStr"/>
      <c r="X576" t="inlineStr">
        <is>
          <t>LEG/HSCL/ST00838</t>
        </is>
      </c>
      <c r="Y576" t="inlineStr">
        <is>
          <t>LEG/HSCL/ST00838</t>
        </is>
      </c>
      <c r="Z576" t="inlineStr">
        <is>
          <t>2025-02-11 21:09:56</t>
        </is>
      </c>
      <c r="AA576" t="inlineStr">
        <is>
          <t>2025-02-11 21:09:29</t>
        </is>
      </c>
      <c r="AB576" t="inlineStr">
        <is>
          <t>2francesca</t>
        </is>
      </c>
      <c r="AC576" t="inlineStr">
        <is>
          <t>2025-02-11 22:38:35</t>
        </is>
      </c>
      <c r="AD576" s="1" t="inlineStr">
        <is>
          <t>https://www.commcarehq.org/a/caris-test/reports/form_data/6b2d4762-a672-4022-8c21-43e657bef136/</t>
        </is>
      </c>
      <c r="AE576" t="inlineStr">
        <is>
          <t>---</t>
        </is>
      </c>
      <c r="AF576" t="inlineStr">
        <is>
          <t>3c5a623af057e23a32ae4000_151695</t>
        </is>
      </c>
      <c r="AG576" t="inlineStr">
        <is>
          <t>---</t>
        </is>
      </c>
      <c r="AH576" t="inlineStr">
        <is>
          <t>2025-02-11 21:09:56</t>
        </is>
      </c>
      <c r="AI576" t="inlineStr">
        <is>
          <t>e108d3187abb44a0a8a40ae0f9d2582f</t>
        </is>
      </c>
      <c r="AJ576" t="inlineStr">
        <is>
          <t>2025-02-11</t>
        </is>
      </c>
      <c r="AK576" t="inlineStr">
        <is>
          <t>4</t>
        </is>
      </c>
      <c r="AL576" t="inlineStr">
        <is>
          <t>suivi médical</t>
        </is>
      </c>
      <c r="AM576" t="inlineStr">
        <is>
          <t>0</t>
        </is>
      </c>
      <c r="AN576" t="inlineStr">
        <is>
          <t>n</t>
        </is>
      </c>
      <c r="AO576" t="inlineStr">
        <is>
          <t>1</t>
        </is>
      </c>
      <c r="AP576" t="inlineStr">
        <is>
          <t>1</t>
        </is>
      </c>
      <c r="AQ576" t="inlineStr"/>
      <c r="AR576" t="inlineStr"/>
      <c r="AS576" t="inlineStr"/>
      <c r="AT576" t="inlineStr"/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inlineStr">
        <is>
          <t>---</t>
        </is>
      </c>
      <c r="BA576" t="inlineStr">
        <is>
          <t>e108d3187abb44a0a8a40ae0f9d2582f</t>
        </is>
      </c>
      <c r="BB576" t="inlineStr">
        <is>
          <t>http://openrosa.org/formdesigner/0B48E039-1E80-49A7-AC24-732B6E788E39</t>
        </is>
      </c>
      <c r="BC576" t="inlineStr">
        <is>
          <t>Ration et autres visites</t>
        </is>
      </c>
      <c r="BD576" t="inlineStr">
        <is>
          <t>CommCare Android, version "2.54.1"(467561). App v15969. CommCare Version 2.54.1. Build 467561, built on: 2024-10-25</t>
        </is>
      </c>
      <c r="BE576" t="inlineStr">
        <is>
          <t>commcare_c385521c-9dd7-441e-a9b4-f45ce8677555</t>
        </is>
      </c>
      <c r="BF576" t="inlineStr">
        <is>
          <t>18.5008809 -72.5813112 59.18 13.43</t>
        </is>
      </c>
      <c r="BG576" t="inlineStr">
        <is>
          <t>f13d8149fc6d39ebe86af18272310ff9</t>
        </is>
      </c>
      <c r="BH576" t="inlineStr">
        <is>
          <t>d3239f0622024212b2de47425e4be01d</t>
        </is>
      </c>
      <c r="BI576" t="inlineStr">
        <is>
          <t>15246</t>
        </is>
      </c>
      <c r="BJ576" t="inlineStr">
        <is>
          <t>XFormInstance</t>
        </is>
      </c>
      <c r="BK576" t="inlineStr">
        <is>
          <t>2cb5dbe0e89611ef9e3bf399dbb46855</t>
        </is>
      </c>
      <c r="BL576" t="b">
        <v>0</v>
      </c>
      <c r="BM576" t="inlineStr">
        <is>
          <t>---</t>
        </is>
      </c>
      <c r="BN576" t="inlineStr">
        <is>
          <t>190.115.176.81</t>
        </is>
      </c>
      <c r="BO576" t="inlineStr">
        <is>
          <t>Bensiara Bazelais</t>
        </is>
      </c>
    </row>
    <row r="577">
      <c r="A577" t="inlineStr">
        <is>
          <t>575</t>
        </is>
      </c>
      <c r="B577" t="inlineStr">
        <is>
          <t>d710931a-0d7d-4823-a15e-901a1e23e2d1</t>
        </is>
      </c>
      <c r="C577" t="inlineStr">
        <is>
          <t>2025-02-11</t>
        </is>
      </c>
      <c r="D577" t="inlineStr">
        <is>
          <t>4</t>
        </is>
      </c>
      <c r="E577" t="inlineStr">
        <is>
          <t>suivi médical</t>
        </is>
      </c>
      <c r="F577" t="inlineStr">
        <is>
          <t>0</t>
        </is>
      </c>
      <c r="G577" t="inlineStr">
        <is>
          <t>pas de téléphone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---</t>
        </is>
      </c>
      <c r="L577" t="inlineStr">
        <is>
          <t>---</t>
        </is>
      </c>
      <c r="M577" t="inlineStr">
        <is>
          <t>---</t>
        </is>
      </c>
      <c r="N577" t="inlineStr">
        <is>
          <t>---</t>
        </is>
      </c>
      <c r="O577" t="inlineStr">
        <is>
          <t>---</t>
        </is>
      </c>
      <c r="P577" t="inlineStr">
        <is>
          <t>---</t>
        </is>
      </c>
      <c r="Q577" t="inlineStr">
        <is>
          <t>---</t>
        </is>
      </c>
      <c r="R577" t="inlineStr"/>
      <c r="S577" t="inlineStr"/>
      <c r="T577" t="inlineStr"/>
      <c r="U577" t="inlineStr"/>
      <c r="V577" t="inlineStr"/>
      <c r="W577" t="inlineStr"/>
      <c r="X577" t="inlineStr">
        <is>
          <t>LEG/HSCL/ST00204</t>
        </is>
      </c>
      <c r="Y577" t="inlineStr">
        <is>
          <t>LEG/HSCL/ST00204</t>
        </is>
      </c>
      <c r="Z577" t="inlineStr">
        <is>
          <t>2025-02-11 21:10:55</t>
        </is>
      </c>
      <c r="AA577" t="inlineStr">
        <is>
          <t>2025-02-11 21:10:16</t>
        </is>
      </c>
      <c r="AB577" t="inlineStr">
        <is>
          <t>2francesca</t>
        </is>
      </c>
      <c r="AC577" t="inlineStr">
        <is>
          <t>2025-02-11 22:38:39</t>
        </is>
      </c>
      <c r="AD577" s="1" t="inlineStr">
        <is>
          <t>https://www.commcarehq.org/a/caris-test/reports/form_data/d710931a-0d7d-4823-a15e-901a1e23e2d1/</t>
        </is>
      </c>
      <c r="AE577" t="inlineStr">
        <is>
          <t>---</t>
        </is>
      </c>
      <c r="AF577" t="inlineStr">
        <is>
          <t>3c5a623af057e23a32ae4000_46588</t>
        </is>
      </c>
      <c r="AG577" t="inlineStr">
        <is>
          <t>---</t>
        </is>
      </c>
      <c r="AH577" t="inlineStr">
        <is>
          <t>2025-02-11 21:10:55</t>
        </is>
      </c>
      <c r="AI577" t="inlineStr">
        <is>
          <t>e108d3187abb44a0a8a40ae0f9d2582f</t>
        </is>
      </c>
      <c r="AJ577" t="inlineStr">
        <is>
          <t>2025-02-11</t>
        </is>
      </c>
      <c r="AK577" t="inlineStr">
        <is>
          <t>4</t>
        </is>
      </c>
      <c r="AL577" t="inlineStr">
        <is>
          <t>suivi médical</t>
        </is>
      </c>
      <c r="AM577" t="inlineStr">
        <is>
          <t>0</t>
        </is>
      </c>
      <c r="AN577" t="inlineStr">
        <is>
          <t>pas de téléphone</t>
        </is>
      </c>
      <c r="AO577" t="inlineStr">
        <is>
          <t>1</t>
        </is>
      </c>
      <c r="AP577" t="inlineStr">
        <is>
          <t>1</t>
        </is>
      </c>
      <c r="AQ577" t="inlineStr"/>
      <c r="AR577" t="inlineStr"/>
      <c r="AS577" t="inlineStr"/>
      <c r="AT577" t="inlineStr"/>
      <c r="AU577" t="inlineStr">
        <is>
          <t>---</t>
        </is>
      </c>
      <c r="AV577" t="inlineStr">
        <is>
          <t>---</t>
        </is>
      </c>
      <c r="AW577" t="inlineStr">
        <is>
          <t>---</t>
        </is>
      </c>
      <c r="AX577" t="inlineStr">
        <is>
          <t>---</t>
        </is>
      </c>
      <c r="AY577" t="inlineStr">
        <is>
          <t>---</t>
        </is>
      </c>
      <c r="AZ577" t="inlineStr">
        <is>
          <t>---</t>
        </is>
      </c>
      <c r="BA577" t="inlineStr">
        <is>
          <t>e108d3187abb44a0a8a40ae0f9d2582f</t>
        </is>
      </c>
      <c r="BB577" t="inlineStr">
        <is>
          <t>http://openrosa.org/formdesigner/0B48E039-1E80-49A7-AC24-732B6E788E39</t>
        </is>
      </c>
      <c r="BC577" t="inlineStr">
        <is>
          <t>Ration et autres visites</t>
        </is>
      </c>
      <c r="BD577" t="inlineStr">
        <is>
          <t>CommCare Android, version "2.54.1"(467561). App v15969. CommCare Version 2.54.1. Build 467561, built on: 2024-10-25</t>
        </is>
      </c>
      <c r="BE577" t="inlineStr">
        <is>
          <t>commcare_c385521c-9dd7-441e-a9b4-f45ce8677555</t>
        </is>
      </c>
      <c r="BF577" t="inlineStr">
        <is>
          <t>18.5008811 -72.581333 56.45 6.41</t>
        </is>
      </c>
      <c r="BG577" t="inlineStr">
        <is>
          <t>f13d8149fc6d39ebe86af18272310ff9</t>
        </is>
      </c>
      <c r="BH577" t="inlineStr">
        <is>
          <t>d3239f0622024212b2de47425e4be01d</t>
        </is>
      </c>
      <c r="BI577" t="inlineStr">
        <is>
          <t>15246</t>
        </is>
      </c>
      <c r="BJ577" t="inlineStr">
        <is>
          <t>XFormInstance</t>
        </is>
      </c>
      <c r="BK577" t="inlineStr">
        <is>
          <t>2cb5dbe0e89611ef9e3bf399dbb46855</t>
        </is>
      </c>
      <c r="BL577" t="b">
        <v>0</v>
      </c>
      <c r="BM577" t="inlineStr">
        <is>
          <t>---</t>
        </is>
      </c>
      <c r="BN577" t="inlineStr">
        <is>
          <t>190.115.176.81</t>
        </is>
      </c>
      <c r="BO577" t="inlineStr">
        <is>
          <t>Christella Beauvoir</t>
        </is>
      </c>
    </row>
    <row r="578">
      <c r="A578" t="inlineStr">
        <is>
          <t>576</t>
        </is>
      </c>
      <c r="B578" t="inlineStr">
        <is>
          <t>ab262935-a557-42a1-9323-bac31bb113f7</t>
        </is>
      </c>
      <c r="C578" t="inlineStr">
        <is>
          <t>2025-02-11</t>
        </is>
      </c>
      <c r="D578" t="inlineStr">
        <is>
          <t>4</t>
        </is>
      </c>
      <c r="E578" t="inlineStr">
        <is>
          <t>suivi médical</t>
        </is>
      </c>
      <c r="F578" t="inlineStr">
        <is>
          <t>0</t>
        </is>
      </c>
      <c r="G578" t="inlineStr">
        <is>
          <t>pas de téléphone</t>
        </is>
      </c>
      <c r="H578" t="inlineStr">
        <is>
          <t>1</t>
        </is>
      </c>
      <c r="I578" t="inlineStr">
        <is>
          <t>0</t>
        </is>
      </c>
      <c r="J578" t="inlineStr">
        <is>
          <t>---</t>
        </is>
      </c>
      <c r="K578" t="inlineStr">
        <is>
          <t>---</t>
        </is>
      </c>
      <c r="L578" t="inlineStr">
        <is>
          <t>---</t>
        </is>
      </c>
      <c r="M578" t="inlineStr">
        <is>
          <t>---</t>
        </is>
      </c>
      <c r="N578" t="inlineStr">
        <is>
          <t>---</t>
        </is>
      </c>
      <c r="O578" t="inlineStr">
        <is>
          <t>---</t>
        </is>
      </c>
      <c r="P578" t="inlineStr">
        <is>
          <t>---</t>
        </is>
      </c>
      <c r="Q578" t="inlineStr">
        <is>
          <t>---</t>
        </is>
      </c>
      <c r="R578" t="inlineStr">
        <is>
          <t>---</t>
        </is>
      </c>
      <c r="S578" t="inlineStr">
        <is>
          <t>---</t>
        </is>
      </c>
      <c r="T578" t="inlineStr">
        <is>
          <t>---</t>
        </is>
      </c>
      <c r="U578" t="inlineStr">
        <is>
          <t>---</t>
        </is>
      </c>
      <c r="V578" t="inlineStr">
        <is>
          <t>---</t>
        </is>
      </c>
      <c r="W578" t="inlineStr"/>
      <c r="X578" t="inlineStr">
        <is>
          <t>LEG/HSCL/ST00915</t>
        </is>
      </c>
      <c r="Y578" t="inlineStr">
        <is>
          <t>LEG/HSCL/ST00915</t>
        </is>
      </c>
      <c r="Z578" t="inlineStr">
        <is>
          <t>2025-02-11 21:35:52</t>
        </is>
      </c>
      <c r="AA578" t="inlineStr">
        <is>
          <t>2025-02-11 21:35:13</t>
        </is>
      </c>
      <c r="AB578" t="inlineStr">
        <is>
          <t>2francesca</t>
        </is>
      </c>
      <c r="AC578" t="inlineStr">
        <is>
          <t>2025-02-11 22:38:40</t>
        </is>
      </c>
      <c r="AD578" s="1" t="inlineStr">
        <is>
          <t>https://www.commcarehq.org/a/caris-test/reports/form_data/ab262935-a557-42a1-9323-bac31bb113f7/</t>
        </is>
      </c>
      <c r="AE578" t="inlineStr">
        <is>
          <t>---</t>
        </is>
      </c>
      <c r="AF578" t="inlineStr">
        <is>
          <t>3c5a623af057e23a32ae4000_159069</t>
        </is>
      </c>
      <c r="AG578" t="inlineStr">
        <is>
          <t>---</t>
        </is>
      </c>
      <c r="AH578" t="inlineStr">
        <is>
          <t>2025-02-11 21:35:52</t>
        </is>
      </c>
      <c r="AI578" t="inlineStr">
        <is>
          <t>e108d3187abb44a0a8a40ae0f9d2582f</t>
        </is>
      </c>
      <c r="AJ578" t="inlineStr">
        <is>
          <t>2025-02-11</t>
        </is>
      </c>
      <c r="AK578" t="inlineStr">
        <is>
          <t>4</t>
        </is>
      </c>
      <c r="AL578" t="inlineStr">
        <is>
          <t>suivi médical</t>
        </is>
      </c>
      <c r="AM578" t="inlineStr">
        <is>
          <t>0</t>
        </is>
      </c>
      <c r="AN578" t="inlineStr">
        <is>
          <t>pas de téléphone</t>
        </is>
      </c>
      <c r="AO578" t="inlineStr">
        <is>
          <t>1</t>
        </is>
      </c>
      <c r="AP578" t="inlineStr">
        <is>
          <t>0</t>
        </is>
      </c>
      <c r="AQ578" t="inlineStr">
        <is>
          <t>---</t>
        </is>
      </c>
      <c r="AR578" t="inlineStr">
        <is>
          <t>---</t>
        </is>
      </c>
      <c r="AS578" t="inlineStr">
        <is>
          <t>---</t>
        </is>
      </c>
      <c r="AT578" t="inlineStr"/>
      <c r="AU578" t="inlineStr">
        <is>
          <t>---</t>
        </is>
      </c>
      <c r="AV578" t="inlineStr">
        <is>
          <t>---</t>
        </is>
      </c>
      <c r="AW578" t="inlineStr">
        <is>
          <t>---</t>
        </is>
      </c>
      <c r="AX578" t="inlineStr">
        <is>
          <t>---</t>
        </is>
      </c>
      <c r="AY578" t="inlineStr">
        <is>
          <t>---</t>
        </is>
      </c>
      <c r="AZ578" t="inlineStr">
        <is>
          <t>---</t>
        </is>
      </c>
      <c r="BA578" t="inlineStr">
        <is>
          <t>e108d3187abb44a0a8a40ae0f9d2582f</t>
        </is>
      </c>
      <c r="BB578" t="inlineStr">
        <is>
          <t>http://openrosa.org/formdesigner/0B48E039-1E80-49A7-AC24-732B6E788E39</t>
        </is>
      </c>
      <c r="BC578" t="inlineStr">
        <is>
          <t>Ration et autres visites</t>
        </is>
      </c>
      <c r="BD578" t="inlineStr">
        <is>
          <t>CommCare Android, version "2.54.1"(467561). App v15969. CommCare Version 2.54.1. Build 467561, built on: 2024-10-25</t>
        </is>
      </c>
      <c r="BE578" t="inlineStr">
        <is>
          <t>commcare_c385521c-9dd7-441e-a9b4-f45ce8677555</t>
        </is>
      </c>
      <c r="BF578" t="inlineStr">
        <is>
          <t>18.5009429 -72.5812617 45.47 27.92</t>
        </is>
      </c>
      <c r="BG578" t="inlineStr">
        <is>
          <t>f13d8149fc6d39ebe86af18272310ff9</t>
        </is>
      </c>
      <c r="BH578" t="inlineStr">
        <is>
          <t>d3239f0622024212b2de47425e4be01d</t>
        </is>
      </c>
      <c r="BI578" t="inlineStr">
        <is>
          <t>15246</t>
        </is>
      </c>
      <c r="BJ578" t="inlineStr">
        <is>
          <t>XFormInstance</t>
        </is>
      </c>
      <c r="BK578" t="inlineStr">
        <is>
          <t>2cb5dbe0e89611ef9e3bf399dbb46855</t>
        </is>
      </c>
      <c r="BL578" t="b">
        <v>0</v>
      </c>
      <c r="BM578" t="inlineStr">
        <is>
          <t>---</t>
        </is>
      </c>
      <c r="BN578" t="inlineStr">
        <is>
          <t>190.115.176.81</t>
        </is>
      </c>
      <c r="BO578" t="inlineStr">
        <is>
          <t>Chidelande Louissaint</t>
        </is>
      </c>
    </row>
    <row r="579">
      <c r="A579" t="inlineStr">
        <is>
          <t>577</t>
        </is>
      </c>
      <c r="B579" t="inlineStr">
        <is>
          <t>b50317cc-f354-4850-8ab8-871209338545</t>
        </is>
      </c>
      <c r="C579" t="inlineStr">
        <is>
          <t>2025-02-11</t>
        </is>
      </c>
      <c r="D579" t="inlineStr">
        <is>
          <t>4</t>
        </is>
      </c>
      <c r="E579" t="inlineStr">
        <is>
          <t>pour savoir si elle avait des médicaments...oui</t>
        </is>
      </c>
      <c r="F579" t="inlineStr">
        <is>
          <t>1</t>
        </is>
      </c>
      <c r="G579" t="inlineStr">
        <is>
          <t>messagerie vocale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---</t>
        </is>
      </c>
      <c r="L579" t="inlineStr">
        <is>
          <t>---</t>
        </is>
      </c>
      <c r="M579" t="inlineStr">
        <is>
          <t>---</t>
        </is>
      </c>
      <c r="N579" t="inlineStr">
        <is>
          <t>---</t>
        </is>
      </c>
      <c r="O579" t="inlineStr">
        <is>
          <t>---</t>
        </is>
      </c>
      <c r="P579" t="inlineStr">
        <is>
          <t>---</t>
        </is>
      </c>
      <c r="Q579" t="inlineStr">
        <is>
          <t>---</t>
        </is>
      </c>
      <c r="R579" t="inlineStr"/>
      <c r="S579" t="inlineStr"/>
      <c r="T579" t="inlineStr"/>
      <c r="U579" t="inlineStr"/>
      <c r="V579" t="inlineStr"/>
      <c r="W579" t="inlineStr">
        <is>
          <t>18.5402504 -72.559555 -15.26 14.65</t>
        </is>
      </c>
      <c r="X579" t="inlineStr">
        <is>
          <t>LEG/HSCL/ST00751</t>
        </is>
      </c>
      <c r="Y579" t="inlineStr">
        <is>
          <t>LEG/HSCL/ST00751</t>
        </is>
      </c>
      <c r="Z579" t="inlineStr">
        <is>
          <t>2025-02-11 16:39:57</t>
        </is>
      </c>
      <c r="AA579" t="inlineStr">
        <is>
          <t>2025-01-14 20:34:40</t>
        </is>
      </c>
      <c r="AB579" t="inlineStr">
        <is>
          <t>2toussaint</t>
        </is>
      </c>
      <c r="AC579" t="inlineStr">
        <is>
          <t>2025-02-11 22:40:23</t>
        </is>
      </c>
      <c r="AD579" s="1" t="inlineStr">
        <is>
          <t>https://www.commcarehq.org/a/caris-test/reports/form_data/b50317cc-f354-4850-8ab8-871209338545/</t>
        </is>
      </c>
      <c r="AE579" t="inlineStr">
        <is>
          <t>---</t>
        </is>
      </c>
      <c r="AF579" t="inlineStr">
        <is>
          <t>3c5a623af057e23a32ae4000_119528</t>
        </is>
      </c>
      <c r="AG579" t="inlineStr">
        <is>
          <t>---</t>
        </is>
      </c>
      <c r="AH579" t="inlineStr">
        <is>
          <t>2025-02-11 16:39:57</t>
        </is>
      </c>
      <c r="AI579" t="inlineStr">
        <is>
          <t>bf15ded1c441caeee7b3790beacaa107</t>
        </is>
      </c>
      <c r="AJ579" t="inlineStr">
        <is>
          <t>2025-02-11</t>
        </is>
      </c>
      <c r="AK579" t="inlineStr">
        <is>
          <t>4</t>
        </is>
      </c>
      <c r="AL579" t="inlineStr">
        <is>
          <t>pour savoir si elle avait des médicaments...oui</t>
        </is>
      </c>
      <c r="AM579" t="inlineStr">
        <is>
          <t>1</t>
        </is>
      </c>
      <c r="AN579" t="inlineStr">
        <is>
          <t>messagerie vocale</t>
        </is>
      </c>
      <c r="AO579" t="inlineStr">
        <is>
          <t>1</t>
        </is>
      </c>
      <c r="AP579" t="inlineStr">
        <is>
          <t>1</t>
        </is>
      </c>
      <c r="AQ579" t="inlineStr"/>
      <c r="AR579" t="inlineStr"/>
      <c r="AS579" t="inlineStr"/>
      <c r="AT579" t="inlineStr">
        <is>
          <t>18.5402504 -72.559555 -15.26 14.65</t>
        </is>
      </c>
      <c r="AU579" t="inlineStr">
        <is>
          <t>---</t>
        </is>
      </c>
      <c r="AV579" t="inlineStr">
        <is>
          <t>---</t>
        </is>
      </c>
      <c r="AW579" t="inlineStr">
        <is>
          <t>---</t>
        </is>
      </c>
      <c r="AX579" t="inlineStr">
        <is>
          <t>---</t>
        </is>
      </c>
      <c r="AY579" t="inlineStr">
        <is>
          <t>---</t>
        </is>
      </c>
      <c r="AZ579" t="inlineStr">
        <is>
          <t>---</t>
        </is>
      </c>
      <c r="BA579" t="inlineStr">
        <is>
          <t>bf15ded1c441caeee7b3790beacaa107</t>
        </is>
      </c>
      <c r="BB579" t="inlineStr">
        <is>
          <t>http://openrosa.org/formdesigner/0B48E039-1E80-49A7-AC24-732B6E788E39</t>
        </is>
      </c>
      <c r="BC579" t="inlineStr">
        <is>
          <t>Ration et autres visites</t>
        </is>
      </c>
      <c r="BD579" t="inlineStr">
        <is>
          <t>CommCare Android, version "2.54.1"(467561). App v15929. CommCare Version 2.54.1. Build 467561, built on: 2024-10-25</t>
        </is>
      </c>
      <c r="BE579" t="inlineStr">
        <is>
          <t>commcare_6ba4fa04-2ee5-4472-8c22-35182b767bd8</t>
        </is>
      </c>
      <c r="BF579" t="inlineStr">
        <is>
          <t>18.5402347 -72.5595944 -18.65 7.7</t>
        </is>
      </c>
      <c r="BG579" t="inlineStr">
        <is>
          <t>f13d8149fc6d39ebe86af18272310ff9</t>
        </is>
      </c>
      <c r="BH579" t="inlineStr">
        <is>
          <t>d3239f0622024212b2de47425e4be01d</t>
        </is>
      </c>
      <c r="BI579" t="inlineStr">
        <is>
          <t>15246</t>
        </is>
      </c>
      <c r="BJ579" t="inlineStr">
        <is>
          <t>XFormInstance</t>
        </is>
      </c>
      <c r="BK579" t="inlineStr">
        <is>
          <t>eb8f27dce81f11efb985f7a39a18eb0c</t>
        </is>
      </c>
      <c r="BL579" t="b">
        <v>0</v>
      </c>
      <c r="BM579" t="inlineStr">
        <is>
          <t>---</t>
        </is>
      </c>
      <c r="BN579" t="inlineStr">
        <is>
          <t>200.113.230.90</t>
        </is>
      </c>
      <c r="BO579" t="inlineStr">
        <is>
          <t>Djalie Chéry</t>
        </is>
      </c>
    </row>
    <row r="580">
      <c r="A580" t="inlineStr">
        <is>
          <t>578</t>
        </is>
      </c>
      <c r="B580" t="inlineStr">
        <is>
          <t>cdc8756c-5101-4be9-b1b5-98299e2a74d3</t>
        </is>
      </c>
      <c r="C580" t="inlineStr">
        <is>
          <t>2025-02-11</t>
        </is>
      </c>
      <c r="D580" t="inlineStr">
        <is>
          <t>4</t>
        </is>
      </c>
      <c r="E580" t="inlineStr">
        <is>
          <t>Suivi adherence</t>
        </is>
      </c>
      <c r="F580" t="inlineStr">
        <is>
          <t>0</t>
        </is>
      </c>
      <c r="G580" t="inlineStr">
        <is>
          <t>Suivi adhérence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---</t>
        </is>
      </c>
      <c r="L580" t="inlineStr">
        <is>
          <t>---</t>
        </is>
      </c>
      <c r="M580" t="inlineStr">
        <is>
          <t>---</t>
        </is>
      </c>
      <c r="N580" t="inlineStr">
        <is>
          <t>---</t>
        </is>
      </c>
      <c r="O580" t="inlineStr">
        <is>
          <t>---</t>
        </is>
      </c>
      <c r="P580" t="inlineStr">
        <is>
          <t>---</t>
        </is>
      </c>
      <c r="Q580" t="inlineStr">
        <is>
          <t>---</t>
        </is>
      </c>
      <c r="R580" t="inlineStr"/>
      <c r="S580" t="inlineStr"/>
      <c r="T580" t="inlineStr"/>
      <c r="U580" t="inlineStr"/>
      <c r="V580" t="inlineStr"/>
      <c r="W580" t="inlineStr"/>
      <c r="X580" t="inlineStr">
        <is>
          <t>CAP/HSCM/ST00271</t>
        </is>
      </c>
      <c r="Y580" t="inlineStr">
        <is>
          <t>CAP/HSCM/ST00271</t>
        </is>
      </c>
      <c r="Z580" t="inlineStr">
        <is>
          <t>2025-02-11 21:50:16</t>
        </is>
      </c>
      <c r="AA580" t="inlineStr">
        <is>
          <t>2025-02-11 21:46:35</t>
        </is>
      </c>
      <c r="AB580" t="inlineStr">
        <is>
          <t>1fleurgile</t>
        </is>
      </c>
      <c r="AC580" t="inlineStr">
        <is>
          <t>2025-02-11 23:56:27</t>
        </is>
      </c>
      <c r="AD580" s="1" t="inlineStr">
        <is>
          <t>https://www.commcarehq.org/a/caris-test/reports/form_data/cdc8756c-5101-4be9-b1b5-98299e2a74d3/</t>
        </is>
      </c>
      <c r="AE580" t="inlineStr">
        <is>
          <t>---</t>
        </is>
      </c>
      <c r="AF580" t="inlineStr">
        <is>
          <t>2035db55b238467cbc7d6f5ed86a91ca</t>
        </is>
      </c>
      <c r="AG580" t="inlineStr">
        <is>
          <t>---</t>
        </is>
      </c>
      <c r="AH580" t="inlineStr">
        <is>
          <t>2025-02-11 21:50:16</t>
        </is>
      </c>
      <c r="AI580" t="inlineStr">
        <is>
          <t>9cfdf7db54419d22491b2c964b5162b3</t>
        </is>
      </c>
      <c r="AJ580" t="inlineStr">
        <is>
          <t>2025-02-11</t>
        </is>
      </c>
      <c r="AK580" t="inlineStr">
        <is>
          <t>4</t>
        </is>
      </c>
      <c r="AL580" t="inlineStr">
        <is>
          <t>Suivi adherence</t>
        </is>
      </c>
      <c r="AM580" t="inlineStr">
        <is>
          <t>0</t>
        </is>
      </c>
      <c r="AN580" t="inlineStr">
        <is>
          <t>Suivi adhérence</t>
        </is>
      </c>
      <c r="AO580" t="inlineStr">
        <is>
          <t>1</t>
        </is>
      </c>
      <c r="AP580" t="inlineStr">
        <is>
          <t>1</t>
        </is>
      </c>
      <c r="AQ580" t="inlineStr"/>
      <c r="AR580" t="inlineStr"/>
      <c r="AS580" t="inlineStr"/>
      <c r="AT580" t="inlineStr"/>
      <c r="AU580" t="inlineStr">
        <is>
          <t>---</t>
        </is>
      </c>
      <c r="AV580" t="inlineStr">
        <is>
          <t>---</t>
        </is>
      </c>
      <c r="AW580" t="inlineStr">
        <is>
          <t>---</t>
        </is>
      </c>
      <c r="AX580" t="inlineStr">
        <is>
          <t>---</t>
        </is>
      </c>
      <c r="AY580" t="inlineStr">
        <is>
          <t>---</t>
        </is>
      </c>
      <c r="AZ580" t="inlineStr">
        <is>
          <t>---</t>
        </is>
      </c>
      <c r="BA580" t="inlineStr">
        <is>
          <t>9cfdf7db54419d22491b2c964b5162b3</t>
        </is>
      </c>
      <c r="BB580" t="inlineStr">
        <is>
          <t>http://openrosa.org/formdesigner/0B48E039-1E80-49A7-AC24-732B6E788E39</t>
        </is>
      </c>
      <c r="BC580" t="inlineStr">
        <is>
          <t>Ration et autres visites</t>
        </is>
      </c>
      <c r="BD580" t="inlineStr">
        <is>
          <t>CommCare Android, version "2.54.1"(467561). App v15969. CommCare Version 2.54.1. Build 467561, built on: 2024-10-25</t>
        </is>
      </c>
      <c r="BE580" t="inlineStr">
        <is>
          <t>commcare_76b456dd-7d90-498a-a785-92f136625a61</t>
        </is>
      </c>
      <c r="BF580" t="inlineStr">
        <is>
          <t>19.7490123 -72.2075414 -28.4 9.48</t>
        </is>
      </c>
      <c r="BG580" t="inlineStr">
        <is>
          <t>f13d8149fc6d39ebe86af18272310ff9</t>
        </is>
      </c>
      <c r="BH580" t="inlineStr">
        <is>
          <t>d3239f0622024212b2de47425e4be01d</t>
        </is>
      </c>
      <c r="BI580" t="inlineStr">
        <is>
          <t>15246</t>
        </is>
      </c>
      <c r="BJ580" t="inlineStr">
        <is>
          <t>XFormInstance</t>
        </is>
      </c>
      <c r="BK580" t="inlineStr">
        <is>
          <t>05784f18e4fe11efb947f7a39a18eb0c</t>
        </is>
      </c>
      <c r="BL580" t="b">
        <v>0</v>
      </c>
      <c r="BM580" t="inlineStr">
        <is>
          <t>---</t>
        </is>
      </c>
      <c r="BN580" t="inlineStr">
        <is>
          <t>200.113.248.120</t>
        </is>
      </c>
      <c r="BO580" t="inlineStr">
        <is>
          <t>Daphney Jn-philippe</t>
        </is>
      </c>
    </row>
    <row r="581">
      <c r="A581" t="inlineStr">
        <is>
          <t>579</t>
        </is>
      </c>
      <c r="B581" t="inlineStr">
        <is>
          <t>23efc24c-c961-42ef-9b9a-6afdba231465</t>
        </is>
      </c>
      <c r="C581" t="inlineStr">
        <is>
          <t>2025-02-11</t>
        </is>
      </c>
      <c r="D581" t="inlineStr">
        <is>
          <t>4</t>
        </is>
      </c>
      <c r="E581" t="inlineStr">
        <is>
          <t>Suivi médical</t>
        </is>
      </c>
      <c r="F581" t="inlineStr">
        <is>
          <t>0</t>
        </is>
      </c>
      <c r="G581" t="inlineStr">
        <is>
          <t>Suivi médical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---</t>
        </is>
      </c>
      <c r="L581" t="inlineStr">
        <is>
          <t>---</t>
        </is>
      </c>
      <c r="M581" t="inlineStr">
        <is>
          <t>---</t>
        </is>
      </c>
      <c r="N581" t="inlineStr">
        <is>
          <t>---</t>
        </is>
      </c>
      <c r="O581" t="inlineStr">
        <is>
          <t>---</t>
        </is>
      </c>
      <c r="P581" t="inlineStr">
        <is>
          <t>---</t>
        </is>
      </c>
      <c r="Q581" t="inlineStr">
        <is>
          <t>---</t>
        </is>
      </c>
      <c r="R581" t="inlineStr"/>
      <c r="S581" t="inlineStr"/>
      <c r="T581" t="inlineStr"/>
      <c r="U581" t="inlineStr"/>
      <c r="V581" t="inlineStr"/>
      <c r="W581" t="inlineStr"/>
      <c r="X581" t="inlineStr">
        <is>
          <t>CAP/HSCM/ST04125</t>
        </is>
      </c>
      <c r="Y581" t="inlineStr">
        <is>
          <t>CAP/HSCM/ST04125</t>
        </is>
      </c>
      <c r="Z581" t="inlineStr">
        <is>
          <t>2025-02-11 21:57:09</t>
        </is>
      </c>
      <c r="AA581" t="inlineStr">
        <is>
          <t>2025-02-11 21:56:20</t>
        </is>
      </c>
      <c r="AB581" t="inlineStr">
        <is>
          <t>1fleurgile</t>
        </is>
      </c>
      <c r="AC581" t="inlineStr">
        <is>
          <t>2025-02-11 23:56:29</t>
        </is>
      </c>
      <c r="AD581" s="1" t="inlineStr">
        <is>
          <t>https://www.commcarehq.org/a/caris-test/reports/form_data/23efc24c-c961-42ef-9b9a-6afdba231465/</t>
        </is>
      </c>
      <c r="AE581" t="inlineStr">
        <is>
          <t>---</t>
        </is>
      </c>
      <c r="AF581" t="inlineStr">
        <is>
          <t>3c5a623af057e23a32ae4000_194440</t>
        </is>
      </c>
      <c r="AG581" t="inlineStr">
        <is>
          <t>---</t>
        </is>
      </c>
      <c r="AH581" t="inlineStr">
        <is>
          <t>2025-02-11 21:57:09</t>
        </is>
      </c>
      <c r="AI581" t="inlineStr">
        <is>
          <t>9cfdf7db54419d22491b2c964b5162b3</t>
        </is>
      </c>
      <c r="AJ581" t="inlineStr">
        <is>
          <t>2025-02-11</t>
        </is>
      </c>
      <c r="AK581" t="inlineStr">
        <is>
          <t>4</t>
        </is>
      </c>
      <c r="AL581" t="inlineStr">
        <is>
          <t>Suivi médical</t>
        </is>
      </c>
      <c r="AM581" t="inlineStr">
        <is>
          <t>0</t>
        </is>
      </c>
      <c r="AN581" t="inlineStr">
        <is>
          <t>Suivi médical</t>
        </is>
      </c>
      <c r="AO581" t="inlineStr">
        <is>
          <t>1</t>
        </is>
      </c>
      <c r="AP581" t="inlineStr">
        <is>
          <t>1</t>
        </is>
      </c>
      <c r="AQ581" t="inlineStr"/>
      <c r="AR581" t="inlineStr"/>
      <c r="AS581" t="inlineStr"/>
      <c r="AT581" t="inlineStr"/>
      <c r="AU581" t="inlineStr">
        <is>
          <t>---</t>
        </is>
      </c>
      <c r="AV581" t="inlineStr">
        <is>
          <t>---</t>
        </is>
      </c>
      <c r="AW581" t="inlineStr">
        <is>
          <t>---</t>
        </is>
      </c>
      <c r="AX581" t="inlineStr">
        <is>
          <t>---</t>
        </is>
      </c>
      <c r="AY581" t="inlineStr">
        <is>
          <t>---</t>
        </is>
      </c>
      <c r="AZ581" t="inlineStr">
        <is>
          <t>---</t>
        </is>
      </c>
      <c r="BA581" t="inlineStr">
        <is>
          <t>9cfdf7db54419d22491b2c964b5162b3</t>
        </is>
      </c>
      <c r="BB581" t="inlineStr">
        <is>
          <t>http://openrosa.org/formdesigner/0B48E039-1E80-49A7-AC24-732B6E788E39</t>
        </is>
      </c>
      <c r="BC581" t="inlineStr">
        <is>
          <t>Ration et autres visites</t>
        </is>
      </c>
      <c r="BD581" t="inlineStr">
        <is>
          <t>CommCare Android, version "2.54.1"(467561). App v15969. CommCare Version 2.54.1. Build 467561, built on: 2024-10-25</t>
        </is>
      </c>
      <c r="BE581" t="inlineStr">
        <is>
          <t>commcare_76b456dd-7d90-498a-a785-92f136625a61</t>
        </is>
      </c>
      <c r="BF581" t="inlineStr">
        <is>
          <t>19.7411179 -72.2176522 -23.21 7.61</t>
        </is>
      </c>
      <c r="BG581" t="inlineStr">
        <is>
          <t>f13d8149fc6d39ebe86af18272310ff9</t>
        </is>
      </c>
      <c r="BH581" t="inlineStr">
        <is>
          <t>d3239f0622024212b2de47425e4be01d</t>
        </is>
      </c>
      <c r="BI581" t="inlineStr">
        <is>
          <t>15246</t>
        </is>
      </c>
      <c r="BJ581" t="inlineStr">
        <is>
          <t>XFormInstance</t>
        </is>
      </c>
      <c r="BK581" t="inlineStr">
        <is>
          <t>05784f18e4fe11efb947f7a39a18eb0c</t>
        </is>
      </c>
      <c r="BL581" t="b">
        <v>0</v>
      </c>
      <c r="BM581" t="inlineStr">
        <is>
          <t>---</t>
        </is>
      </c>
      <c r="BN581" t="inlineStr">
        <is>
          <t>200.113.248.120</t>
        </is>
      </c>
      <c r="BO581" t="inlineStr">
        <is>
          <t>Christlove Pierre</t>
        </is>
      </c>
    </row>
    <row r="582">
      <c r="A582" t="inlineStr">
        <is>
          <t>580</t>
        </is>
      </c>
      <c r="B582" t="inlineStr">
        <is>
          <t>64a5e787-9761-4506-8a29-120798c6d03c</t>
        </is>
      </c>
      <c r="C582" t="inlineStr">
        <is>
          <t>2025-02-11</t>
        </is>
      </c>
      <c r="D582" t="inlineStr">
        <is>
          <t>4</t>
        </is>
      </c>
      <c r="E582" t="inlineStr">
        <is>
          <t>Suivi médical</t>
        </is>
      </c>
      <c r="F582" t="inlineStr">
        <is>
          <t>0</t>
        </is>
      </c>
      <c r="G582" t="inlineStr">
        <is>
          <t>Suivi médical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---</t>
        </is>
      </c>
      <c r="L582" t="inlineStr">
        <is>
          <t>---</t>
        </is>
      </c>
      <c r="M582" t="inlineStr">
        <is>
          <t>---</t>
        </is>
      </c>
      <c r="N582" t="inlineStr">
        <is>
          <t>---</t>
        </is>
      </c>
      <c r="O582" t="inlineStr">
        <is>
          <t>---</t>
        </is>
      </c>
      <c r="P582" t="inlineStr">
        <is>
          <t>---</t>
        </is>
      </c>
      <c r="Q582" t="inlineStr">
        <is>
          <t>---</t>
        </is>
      </c>
      <c r="R582" t="inlineStr"/>
      <c r="S582" t="inlineStr"/>
      <c r="T582" t="inlineStr"/>
      <c r="U582" t="inlineStr"/>
      <c r="V582" t="inlineStr"/>
      <c r="W582" t="inlineStr"/>
      <c r="X582" t="inlineStr">
        <is>
          <t>CAP/HSCM/ST04374</t>
        </is>
      </c>
      <c r="Y582" t="inlineStr">
        <is>
          <t>CAP/HSCM/ST04374</t>
        </is>
      </c>
      <c r="Z582" t="inlineStr">
        <is>
          <t>2025-02-11 21:59:37</t>
        </is>
      </c>
      <c r="AA582" t="inlineStr">
        <is>
          <t>2025-02-11 21:57:46</t>
        </is>
      </c>
      <c r="AB582" t="inlineStr">
        <is>
          <t>1fleurgile</t>
        </is>
      </c>
      <c r="AC582" t="inlineStr">
        <is>
          <t>2025-02-11 23:56:29</t>
        </is>
      </c>
      <c r="AD582" s="1" t="inlineStr">
        <is>
          <t>https://www.commcarehq.org/a/caris-test/reports/form_data/64a5e787-9761-4506-8a29-120798c6d03c/</t>
        </is>
      </c>
      <c r="AE582" t="inlineStr">
        <is>
          <t>---</t>
        </is>
      </c>
      <c r="AF582" t="inlineStr">
        <is>
          <t>3c5a623af057e23a32ae4000_124639</t>
        </is>
      </c>
      <c r="AG582" t="inlineStr">
        <is>
          <t>---</t>
        </is>
      </c>
      <c r="AH582" t="inlineStr">
        <is>
          <t>2025-02-11 21:59:37</t>
        </is>
      </c>
      <c r="AI582" t="inlineStr">
        <is>
          <t>9cfdf7db54419d22491b2c964b5162b3</t>
        </is>
      </c>
      <c r="AJ582" t="inlineStr">
        <is>
          <t>2025-02-11</t>
        </is>
      </c>
      <c r="AK582" t="inlineStr">
        <is>
          <t>4</t>
        </is>
      </c>
      <c r="AL582" t="inlineStr">
        <is>
          <t>Suivi médical</t>
        </is>
      </c>
      <c r="AM582" t="inlineStr">
        <is>
          <t>0</t>
        </is>
      </c>
      <c r="AN582" t="inlineStr">
        <is>
          <t>Suivi médical</t>
        </is>
      </c>
      <c r="AO582" t="inlineStr">
        <is>
          <t>1</t>
        </is>
      </c>
      <c r="AP582" t="inlineStr">
        <is>
          <t>1</t>
        </is>
      </c>
      <c r="AQ582" t="inlineStr"/>
      <c r="AR582" t="inlineStr"/>
      <c r="AS582" t="inlineStr"/>
      <c r="AT582" t="inlineStr"/>
      <c r="AU582" t="inlineStr">
        <is>
          <t>---</t>
        </is>
      </c>
      <c r="AV582" t="inlineStr">
        <is>
          <t>---</t>
        </is>
      </c>
      <c r="AW582" t="inlineStr">
        <is>
          <t>---</t>
        </is>
      </c>
      <c r="AX582" t="inlineStr">
        <is>
          <t>---</t>
        </is>
      </c>
      <c r="AY582" t="inlineStr">
        <is>
          <t>---</t>
        </is>
      </c>
      <c r="AZ582" t="inlineStr">
        <is>
          <t>---</t>
        </is>
      </c>
      <c r="BA582" t="inlineStr">
        <is>
          <t>9cfdf7db54419d22491b2c964b5162b3</t>
        </is>
      </c>
      <c r="BB582" t="inlineStr">
        <is>
          <t>http://openrosa.org/formdesigner/0B48E039-1E80-49A7-AC24-732B6E788E39</t>
        </is>
      </c>
      <c r="BC582" t="inlineStr">
        <is>
          <t>Ration et autres visites</t>
        </is>
      </c>
      <c r="BD582" t="inlineStr">
        <is>
          <t>CommCare Android, version "2.54.1"(467561). App v15969. CommCare Version 2.54.1. Build 467561, built on: 2024-10-25</t>
        </is>
      </c>
      <c r="BE582" t="inlineStr">
        <is>
          <t>commcare_76b456dd-7d90-498a-a785-92f136625a61</t>
        </is>
      </c>
      <c r="BF582" t="inlineStr">
        <is>
          <t>19.740694 -72.2184293 -23.21 7.76</t>
        </is>
      </c>
      <c r="BG582" t="inlineStr">
        <is>
          <t>f13d8149fc6d39ebe86af18272310ff9</t>
        </is>
      </c>
      <c r="BH582" t="inlineStr">
        <is>
          <t>d3239f0622024212b2de47425e4be01d</t>
        </is>
      </c>
      <c r="BI582" t="inlineStr">
        <is>
          <t>15246</t>
        </is>
      </c>
      <c r="BJ582" t="inlineStr">
        <is>
          <t>XFormInstance</t>
        </is>
      </c>
      <c r="BK582" t="inlineStr">
        <is>
          <t>05784f18e4fe11efb947f7a39a18eb0c</t>
        </is>
      </c>
      <c r="BL582" t="b">
        <v>0</v>
      </c>
      <c r="BM582" t="inlineStr">
        <is>
          <t>---</t>
        </is>
      </c>
      <c r="BN582" t="inlineStr">
        <is>
          <t>200.113.248.120</t>
        </is>
      </c>
      <c r="BO582" t="inlineStr">
        <is>
          <t>Wandalie Pierre</t>
        </is>
      </c>
    </row>
    <row r="583">
      <c r="A583" t="inlineStr">
        <is>
          <t>581</t>
        </is>
      </c>
      <c r="B583" t="inlineStr">
        <is>
          <t>195b0ef9-61a0-4cf5-bf8e-3322f605a401</t>
        </is>
      </c>
      <c r="C583" t="inlineStr">
        <is>
          <t>2025-02-11</t>
        </is>
      </c>
      <c r="D583" t="inlineStr">
        <is>
          <t>3 4</t>
        </is>
      </c>
      <c r="E583" t="inlineStr">
        <is>
          <t>Suivi Medical</t>
        </is>
      </c>
      <c r="F583" t="inlineStr">
        <is>
          <t>0</t>
        </is>
      </c>
      <c r="G583" t="inlineStr">
        <is>
          <t>---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---</t>
        </is>
      </c>
      <c r="L583" t="inlineStr">
        <is>
          <t>---</t>
        </is>
      </c>
      <c r="M583" t="inlineStr">
        <is>
          <t>---</t>
        </is>
      </c>
      <c r="N583" t="inlineStr">
        <is>
          <t>---</t>
        </is>
      </c>
      <c r="O583" t="inlineStr">
        <is>
          <t>---</t>
        </is>
      </c>
      <c r="P583" t="inlineStr">
        <is>
          <t>---</t>
        </is>
      </c>
      <c r="Q583" t="inlineStr">
        <is>
          <t>---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CAP/CDSF/ST02882</t>
        </is>
      </c>
      <c r="Y583" t="inlineStr">
        <is>
          <t>CAP/CDSF/ST02882</t>
        </is>
      </c>
      <c r="Z583" t="inlineStr">
        <is>
          <t>2025-02-12 01:10:18</t>
        </is>
      </c>
      <c r="AA583" t="inlineStr">
        <is>
          <t>2025-02-12 01:08:49</t>
        </is>
      </c>
      <c r="AB583" t="inlineStr">
        <is>
          <t>1plyviose</t>
        </is>
      </c>
      <c r="AC583" t="inlineStr">
        <is>
          <t>2025-02-12 01:10:38</t>
        </is>
      </c>
      <c r="AD583" s="1" t="inlineStr">
        <is>
          <t>https://www.commcarehq.org/a/caris-test/reports/form_data/195b0ef9-61a0-4cf5-bf8e-3322f605a401/</t>
        </is>
      </c>
      <c r="AE583" t="inlineStr">
        <is>
          <t>---</t>
        </is>
      </c>
      <c r="AF583" t="inlineStr">
        <is>
          <t>3c5a623af057e23a32ae4000_50647</t>
        </is>
      </c>
      <c r="AG583" t="inlineStr">
        <is>
          <t>OK</t>
        </is>
      </c>
      <c r="AH583" t="inlineStr">
        <is>
          <t>2025-02-12 01:10:18</t>
        </is>
      </c>
      <c r="AI583" t="inlineStr">
        <is>
          <t>aab7a2415e99453fbcb8ebd109e92b4f</t>
        </is>
      </c>
      <c r="AJ583" t="inlineStr">
        <is>
          <t>2025-02-11</t>
        </is>
      </c>
      <c r="AK583" t="inlineStr">
        <is>
          <t>3 4</t>
        </is>
      </c>
      <c r="AL583" t="inlineStr">
        <is>
          <t>Suivi Medical</t>
        </is>
      </c>
      <c r="AM583" t="inlineStr">
        <is>
          <t>0</t>
        </is>
      </c>
      <c r="AN583" t="inlineStr">
        <is>
          <t>---</t>
        </is>
      </c>
      <c r="AO583" t="inlineStr">
        <is>
          <t>1</t>
        </is>
      </c>
      <c r="AP583" t="inlineStr">
        <is>
          <t>1</t>
        </is>
      </c>
      <c r="AQ583" t="inlineStr"/>
      <c r="AR583" t="inlineStr"/>
      <c r="AS583" t="inlineStr"/>
      <c r="AT583" t="inlineStr"/>
      <c r="AU583" t="inlineStr">
        <is>
          <t>---</t>
        </is>
      </c>
      <c r="AV583" t="inlineStr">
        <is>
          <t>---</t>
        </is>
      </c>
      <c r="AW583" t="inlineStr">
        <is>
          <t>---</t>
        </is>
      </c>
      <c r="AX583" t="inlineStr">
        <is>
          <t>---</t>
        </is>
      </c>
      <c r="AY583" t="inlineStr">
        <is>
          <t>---</t>
        </is>
      </c>
      <c r="AZ583" t="inlineStr">
        <is>
          <t>---</t>
        </is>
      </c>
      <c r="BA583" t="inlineStr">
        <is>
          <t>aab7a2415e99453fbcb8ebd109e92b4f</t>
        </is>
      </c>
      <c r="BB583" t="inlineStr">
        <is>
          <t>http://openrosa.org/formdesigner/0B48E039-1E80-49A7-AC24-732B6E788E39</t>
        </is>
      </c>
      <c r="BC583" t="inlineStr">
        <is>
          <t>Ration et autres visites</t>
        </is>
      </c>
      <c r="BD583" t="inlineStr">
        <is>
          <t>CommCare Android, version "2.55.0"(467579). App v15969. CommCare Version 2.55.0. Build 467579, built on: 2025-01-15</t>
        </is>
      </c>
      <c r="BE583" t="inlineStr">
        <is>
          <t>commcare_d17d77c2-a7e5-4f4b-9b21-6b80894e9762</t>
        </is>
      </c>
      <c r="BF583" t="inlineStr"/>
      <c r="BG583" t="inlineStr">
        <is>
          <t>f13d8149fc6d39ebe86af18272310ff9</t>
        </is>
      </c>
      <c r="BH583" t="inlineStr">
        <is>
          <t>d3239f0622024212b2de47425e4be01d</t>
        </is>
      </c>
      <c r="BI583" t="inlineStr">
        <is>
          <t>15246</t>
        </is>
      </c>
      <c r="BJ583" t="inlineStr">
        <is>
          <t>XFormInstance</t>
        </is>
      </c>
      <c r="BK583" t="inlineStr">
        <is>
          <t>3190d738e8c211efb997f7a39a18eb0c</t>
        </is>
      </c>
      <c r="BL583" t="b">
        <v>0</v>
      </c>
      <c r="BM583" t="inlineStr">
        <is>
          <t>---</t>
        </is>
      </c>
      <c r="BN583" t="inlineStr">
        <is>
          <t>200.113.215.220</t>
        </is>
      </c>
      <c r="BO583" t="inlineStr">
        <is>
          <t>Rose-Catourcia Saint-Juste</t>
        </is>
      </c>
    </row>
    <row r="584">
      <c r="A584" t="inlineStr">
        <is>
          <t>582</t>
        </is>
      </c>
      <c r="B584" t="inlineStr">
        <is>
          <t>86b9944b-5f89-420a-b928-07277a4c1248</t>
        </is>
      </c>
      <c r="C584" t="inlineStr">
        <is>
          <t>2025-02-11</t>
        </is>
      </c>
      <c r="D584" t="inlineStr">
        <is>
          <t>4</t>
        </is>
      </c>
      <c r="E584" t="inlineStr">
        <is>
          <t>visite medical</t>
        </is>
      </c>
      <c r="F584" t="inlineStr">
        <is>
          <t>1</t>
        </is>
      </c>
      <c r="G584" t="inlineStr">
        <is>
          <t>oui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---</t>
        </is>
      </c>
      <c r="L584" t="inlineStr">
        <is>
          <t>---</t>
        </is>
      </c>
      <c r="M584" t="inlineStr">
        <is>
          <t>---</t>
        </is>
      </c>
      <c r="N584" t="inlineStr">
        <is>
          <t>---</t>
        </is>
      </c>
      <c r="O584" t="inlineStr">
        <is>
          <t>---</t>
        </is>
      </c>
      <c r="P584" t="inlineStr">
        <is>
          <t>---</t>
        </is>
      </c>
      <c r="Q584" t="inlineStr">
        <is>
          <t>---</t>
        </is>
      </c>
      <c r="R584" t="inlineStr">
        <is>
          <t>19.0</t>
        </is>
      </c>
      <c r="S584" t="inlineStr">
        <is>
          <t>39.0</t>
        </is>
      </c>
      <c r="T584" t="inlineStr"/>
      <c r="U584" t="inlineStr"/>
      <c r="V584" t="inlineStr"/>
      <c r="W584" t="inlineStr"/>
      <c r="X584" t="inlineStr">
        <is>
          <t>STM/CSPP/ST01088</t>
        </is>
      </c>
      <c r="Y584" t="inlineStr">
        <is>
          <t>STM/CSPP/ST01088</t>
        </is>
      </c>
      <c r="Z584" t="inlineStr">
        <is>
          <t>2025-02-12 03:04:55</t>
        </is>
      </c>
      <c r="AA584" t="inlineStr">
        <is>
          <t>2025-02-12 03:04:08</t>
        </is>
      </c>
      <c r="AB584" t="inlineStr">
        <is>
          <t>2cleonie</t>
        </is>
      </c>
      <c r="AC584" t="inlineStr">
        <is>
          <t>2025-02-12 03:04:56</t>
        </is>
      </c>
      <c r="AD584" s="1" t="inlineStr">
        <is>
          <t>https://www.commcarehq.org/a/caris-test/reports/form_data/86b9944b-5f89-420a-b928-07277a4c1248/</t>
        </is>
      </c>
      <c r="AE584" t="inlineStr">
        <is>
          <t>---</t>
        </is>
      </c>
      <c r="AF584" t="inlineStr">
        <is>
          <t>3c5a623af057e23a32ae4000_26969</t>
        </is>
      </c>
      <c r="AG584" t="inlineStr">
        <is>
          <t>---</t>
        </is>
      </c>
      <c r="AH584" t="inlineStr">
        <is>
          <t>2025-02-12 03:04:55</t>
        </is>
      </c>
      <c r="AI584" t="inlineStr">
        <is>
          <t>cf61c4aba3da4fd3be73b20d2dbdf9af</t>
        </is>
      </c>
      <c r="AJ584" t="inlineStr">
        <is>
          <t>2025-02-11</t>
        </is>
      </c>
      <c r="AK584" t="inlineStr">
        <is>
          <t>4</t>
        </is>
      </c>
      <c r="AL584" t="inlineStr">
        <is>
          <t>visite medical</t>
        </is>
      </c>
      <c r="AM584" t="inlineStr">
        <is>
          <t>1</t>
        </is>
      </c>
      <c r="AN584" t="inlineStr">
        <is>
          <t>oui</t>
        </is>
      </c>
      <c r="AO584" t="inlineStr">
        <is>
          <t>1</t>
        </is>
      </c>
      <c r="AP584" t="inlineStr">
        <is>
          <t>1</t>
        </is>
      </c>
      <c r="AQ584" t="inlineStr">
        <is>
          <t>19</t>
        </is>
      </c>
      <c r="AR584" t="inlineStr">
        <is>
          <t>39</t>
        </is>
      </c>
      <c r="AS584" t="inlineStr"/>
      <c r="AT584" t="inlineStr"/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inlineStr">
        <is>
          <t>---</t>
        </is>
      </c>
      <c r="BA584" t="inlineStr">
        <is>
          <t>cf61c4aba3da4fd3be73b20d2dbdf9af</t>
        </is>
      </c>
      <c r="BB584" t="inlineStr">
        <is>
          <t>http://openrosa.org/formdesigner/0B48E039-1E80-49A7-AC24-732B6E788E39</t>
        </is>
      </c>
      <c r="BC584" t="inlineStr">
        <is>
          <t>Ration et autres visites</t>
        </is>
      </c>
      <c r="BD584" t="inlineStr">
        <is>
          <t>CommCare Android, version "2.55.0"(467579). App v15929. CommCare Version 2.55.0. Build 467579, built on: 2025-01-15</t>
        </is>
      </c>
      <c r="BE584" t="inlineStr">
        <is>
          <t>commcare_4b89fcce-8d3a-4e6a-838c-ef337e1b2f53</t>
        </is>
      </c>
      <c r="BF584" t="inlineStr"/>
      <c r="BG584" t="inlineStr">
        <is>
          <t>f13d8149fc6d39ebe86af18272310ff9</t>
        </is>
      </c>
      <c r="BH584" t="inlineStr">
        <is>
          <t>30258f4a77704b55a9a2714350441cbb</t>
        </is>
      </c>
      <c r="BI584" t="inlineStr">
        <is>
          <t>15246</t>
        </is>
      </c>
      <c r="BJ584" t="inlineStr">
        <is>
          <t>XFormInstance</t>
        </is>
      </c>
      <c r="BK584" t="inlineStr">
        <is>
          <t>fdaf8320e6db11efbe6c85606e6ffa00</t>
        </is>
      </c>
      <c r="BL584" t="b">
        <v>0</v>
      </c>
      <c r="BM584" t="inlineStr">
        <is>
          <t>---</t>
        </is>
      </c>
      <c r="BN584" t="inlineStr">
        <is>
          <t>200.113.253.111</t>
        </is>
      </c>
      <c r="BO584" t="inlineStr">
        <is>
          <t>Daphkar joseph</t>
        </is>
      </c>
    </row>
    <row r="585">
      <c r="A585" t="inlineStr">
        <is>
          <t>583</t>
        </is>
      </c>
      <c r="B585" t="inlineStr">
        <is>
          <t>940d6a33-e2d7-4904-8f0e-5ce4bd59abd8</t>
        </is>
      </c>
      <c r="C585" t="inlineStr">
        <is>
          <t>2025-02-11</t>
        </is>
      </c>
      <c r="D585" t="inlineStr">
        <is>
          <t>4</t>
        </is>
      </c>
      <c r="E585" t="inlineStr">
        <is>
          <t>medical</t>
        </is>
      </c>
      <c r="F585" t="inlineStr">
        <is>
          <t>1</t>
        </is>
      </c>
      <c r="G585" t="inlineStr">
        <is>
          <t>oui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---</t>
        </is>
      </c>
      <c r="L585" t="inlineStr">
        <is>
          <t>---</t>
        </is>
      </c>
      <c r="M585" t="inlineStr">
        <is>
          <t>---</t>
        </is>
      </c>
      <c r="N585" t="inlineStr">
        <is>
          <t>---</t>
        </is>
      </c>
      <c r="O585" t="inlineStr">
        <is>
          <t>---</t>
        </is>
      </c>
      <c r="P585" t="inlineStr">
        <is>
          <t>---</t>
        </is>
      </c>
      <c r="Q585" t="inlineStr">
        <is>
          <t>---</t>
        </is>
      </c>
      <c r="R585" t="inlineStr">
        <is>
          <t>17.0</t>
        </is>
      </c>
      <c r="S585" t="inlineStr">
        <is>
          <t>26.4</t>
        </is>
      </c>
      <c r="T585" t="inlineStr"/>
      <c r="U585" t="inlineStr"/>
      <c r="V585" t="inlineStr"/>
      <c r="W585" t="inlineStr"/>
      <c r="X585" t="inlineStr">
        <is>
          <t>STM/CSPP/ST01063</t>
        </is>
      </c>
      <c r="Y585" t="inlineStr">
        <is>
          <t>STM/CSPP/ST01063</t>
        </is>
      </c>
      <c r="Z585" t="inlineStr">
        <is>
          <t>2025-02-12 03:05:55</t>
        </is>
      </c>
      <c r="AA585" t="inlineStr">
        <is>
          <t>2025-02-12 03:05:16</t>
        </is>
      </c>
      <c r="AB585" t="inlineStr">
        <is>
          <t>2cleonie</t>
        </is>
      </c>
      <c r="AC585" t="inlineStr">
        <is>
          <t>2025-02-12 03:05:56</t>
        </is>
      </c>
      <c r="AD585" s="1" t="inlineStr">
        <is>
          <t>https://www.commcarehq.org/a/caris-test/reports/form_data/940d6a33-e2d7-4904-8f0e-5ce4bd59abd8/</t>
        </is>
      </c>
      <c r="AE585" t="inlineStr">
        <is>
          <t>---</t>
        </is>
      </c>
      <c r="AF585" t="inlineStr">
        <is>
          <t>3c5a623af057e23a32ae4000_26601</t>
        </is>
      </c>
      <c r="AG585" t="inlineStr">
        <is>
          <t>---</t>
        </is>
      </c>
      <c r="AH585" t="inlineStr">
        <is>
          <t>2025-02-12 03:05:55</t>
        </is>
      </c>
      <c r="AI585" t="inlineStr">
        <is>
          <t>cf61c4aba3da4fd3be73b20d2dbdf9af</t>
        </is>
      </c>
      <c r="AJ585" t="inlineStr">
        <is>
          <t>2025-02-11</t>
        </is>
      </c>
      <c r="AK585" t="inlineStr">
        <is>
          <t>4</t>
        </is>
      </c>
      <c r="AL585" t="inlineStr">
        <is>
          <t>medical</t>
        </is>
      </c>
      <c r="AM585" t="inlineStr">
        <is>
          <t>1</t>
        </is>
      </c>
      <c r="AN585" t="inlineStr">
        <is>
          <t>oui</t>
        </is>
      </c>
      <c r="AO585" t="inlineStr">
        <is>
          <t>1</t>
        </is>
      </c>
      <c r="AP585" t="inlineStr">
        <is>
          <t>1</t>
        </is>
      </c>
      <c r="AQ585" t="inlineStr">
        <is>
          <t>17</t>
        </is>
      </c>
      <c r="AR585" t="inlineStr">
        <is>
          <t>26.4</t>
        </is>
      </c>
      <c r="AS585" t="inlineStr"/>
      <c r="AT585" t="inlineStr"/>
      <c r="AU585" t="inlineStr">
        <is>
          <t>---</t>
        </is>
      </c>
      <c r="AV585" t="inlineStr">
        <is>
          <t>---</t>
        </is>
      </c>
      <c r="AW585" t="inlineStr">
        <is>
          <t>---</t>
        </is>
      </c>
      <c r="AX585" t="inlineStr">
        <is>
          <t>---</t>
        </is>
      </c>
      <c r="AY585" t="inlineStr">
        <is>
          <t>---</t>
        </is>
      </c>
      <c r="AZ585" t="inlineStr">
        <is>
          <t>---</t>
        </is>
      </c>
      <c r="BA585" t="inlineStr">
        <is>
          <t>cf61c4aba3da4fd3be73b20d2dbdf9af</t>
        </is>
      </c>
      <c r="BB585" t="inlineStr">
        <is>
          <t>http://openrosa.org/formdesigner/0B48E039-1E80-49A7-AC24-732B6E788E39</t>
        </is>
      </c>
      <c r="BC585" t="inlineStr">
        <is>
          <t>Ration et autres visites</t>
        </is>
      </c>
      <c r="BD585" t="inlineStr">
        <is>
          <t>CommCare Android, version "2.55.0"(467579). App v15929. CommCare Version 2.55.0. Build 467579, built on: 2025-01-15</t>
        </is>
      </c>
      <c r="BE585" t="inlineStr">
        <is>
          <t>commcare_4b89fcce-8d3a-4e6a-838c-ef337e1b2f53</t>
        </is>
      </c>
      <c r="BF585" t="inlineStr"/>
      <c r="BG585" t="inlineStr">
        <is>
          <t>f13d8149fc6d39ebe86af18272310ff9</t>
        </is>
      </c>
      <c r="BH585" t="inlineStr">
        <is>
          <t>30258f4a77704b55a9a2714350441cbb</t>
        </is>
      </c>
      <c r="BI585" t="inlineStr">
        <is>
          <t>15246</t>
        </is>
      </c>
      <c r="BJ585" t="inlineStr">
        <is>
          <t>XFormInstance</t>
        </is>
      </c>
      <c r="BK585" t="inlineStr">
        <is>
          <t>fdaf8320e6db11efbe6c85606e6ffa00</t>
        </is>
      </c>
      <c r="BL585" t="b">
        <v>0</v>
      </c>
      <c r="BM585" t="inlineStr">
        <is>
          <t>---</t>
        </is>
      </c>
      <c r="BN585" t="inlineStr">
        <is>
          <t>200.113.253.111</t>
        </is>
      </c>
      <c r="BO585" t="inlineStr">
        <is>
          <t>Medfatson Joseph</t>
        </is>
      </c>
    </row>
    <row r="586">
      <c r="A586" t="inlineStr">
        <is>
          <t>584</t>
        </is>
      </c>
      <c r="B586" t="inlineStr">
        <is>
          <t>dbd54b49-fe29-4ffd-b431-392b9017215d</t>
        </is>
      </c>
      <c r="C586" t="inlineStr">
        <is>
          <t>2025-02-11</t>
        </is>
      </c>
      <c r="D586" t="inlineStr">
        <is>
          <t>3</t>
        </is>
      </c>
      <c r="E586" t="inlineStr">
        <is>
          <t>---</t>
        </is>
      </c>
      <c r="F586" t="inlineStr">
        <is>
          <t>0</t>
        </is>
      </c>
      <c r="G586" t="inlineStr">
        <is>
          <t>---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---</t>
        </is>
      </c>
      <c r="L586" t="inlineStr">
        <is>
          <t>---</t>
        </is>
      </c>
      <c r="M586" t="inlineStr">
        <is>
          <t>---</t>
        </is>
      </c>
      <c r="N586" t="inlineStr">
        <is>
          <t>---</t>
        </is>
      </c>
      <c r="O586" t="inlineStr">
        <is>
          <t>---</t>
        </is>
      </c>
      <c r="P586" t="inlineStr">
        <is>
          <t>---</t>
        </is>
      </c>
      <c r="Q586" t="inlineStr">
        <is>
          <t>---</t>
        </is>
      </c>
      <c r="R586" t="inlineStr"/>
      <c r="S586" t="inlineStr">
        <is>
          <t>40.3</t>
        </is>
      </c>
      <c r="T586" t="inlineStr"/>
      <c r="U586" t="inlineStr"/>
      <c r="V586" t="inlineStr"/>
      <c r="W586" t="inlineStr"/>
      <c r="X586" t="inlineStr">
        <is>
          <t>CAP/CALT/ST01584</t>
        </is>
      </c>
      <c r="Y586" t="inlineStr">
        <is>
          <t>CAP/CALT/ST01584</t>
        </is>
      </c>
      <c r="Z586" t="inlineStr">
        <is>
          <t>2025-02-12 03:11:32</t>
        </is>
      </c>
      <c r="AA586" t="inlineStr">
        <is>
          <t>2025-02-12 03:11:16</t>
        </is>
      </c>
      <c r="AB586" t="inlineStr">
        <is>
          <t>1irania</t>
        </is>
      </c>
      <c r="AC586" t="inlineStr">
        <is>
          <t>2025-02-12 03:11:33</t>
        </is>
      </c>
      <c r="AD586" s="1" t="inlineStr">
        <is>
          <t>https://www.commcarehq.org/a/caris-test/reports/form_data/dbd54b49-fe29-4ffd-b431-392b9017215d/</t>
        </is>
      </c>
      <c r="AE586" t="inlineStr">
        <is>
          <t>---</t>
        </is>
      </c>
      <c r="AF586" t="inlineStr">
        <is>
          <t>3c5a623af057e23a32ae4000_47390</t>
        </is>
      </c>
      <c r="AG586" t="inlineStr">
        <is>
          <t>OK</t>
        </is>
      </c>
      <c r="AH586" t="inlineStr">
        <is>
          <t>2025-02-12 03:11:32</t>
        </is>
      </c>
      <c r="AI586" t="inlineStr">
        <is>
          <t>42a82b7de9e609ae71648670ad4c56aa</t>
        </is>
      </c>
      <c r="AJ586" t="inlineStr">
        <is>
          <t>2025-02-11</t>
        </is>
      </c>
      <c r="AK586" t="inlineStr">
        <is>
          <t>3</t>
        </is>
      </c>
      <c r="AL586" t="inlineStr">
        <is>
          <t>---</t>
        </is>
      </c>
      <c r="AM586" t="inlineStr">
        <is>
          <t>0</t>
        </is>
      </c>
      <c r="AN586" t="inlineStr">
        <is>
          <t>---</t>
        </is>
      </c>
      <c r="AO586" t="inlineStr">
        <is>
          <t>1</t>
        </is>
      </c>
      <c r="AP586" t="inlineStr">
        <is>
          <t>1</t>
        </is>
      </c>
      <c r="AQ586" t="inlineStr"/>
      <c r="AR586" t="inlineStr">
        <is>
          <t>40.3</t>
        </is>
      </c>
      <c r="AS586" t="inlineStr"/>
      <c r="AT586" t="inlineStr"/>
      <c r="AU586" t="inlineStr">
        <is>
          <t>---</t>
        </is>
      </c>
      <c r="AV586" t="inlineStr">
        <is>
          <t>---</t>
        </is>
      </c>
      <c r="AW586" t="inlineStr">
        <is>
          <t>---</t>
        </is>
      </c>
      <c r="AX586" t="inlineStr">
        <is>
          <t>---</t>
        </is>
      </c>
      <c r="AY586" t="inlineStr">
        <is>
          <t>---</t>
        </is>
      </c>
      <c r="AZ586" t="inlineStr">
        <is>
          <t>---</t>
        </is>
      </c>
      <c r="BA586" t="inlineStr">
        <is>
          <t>42a82b7de9e609ae71648670ad4c56aa</t>
        </is>
      </c>
      <c r="BB586" t="inlineStr">
        <is>
          <t>http://openrosa.org/formdesigner/0B48E039-1E80-49A7-AC24-732B6E788E39</t>
        </is>
      </c>
      <c r="BC586" t="inlineStr">
        <is>
          <t>Ration et autres visites</t>
        </is>
      </c>
      <c r="BD586" t="inlineStr">
        <is>
          <t>CommCare Android, version "2.56"(468027). App v15969. CommCare Version 2.56.0. Build 468027, built on: 2025-01-18</t>
        </is>
      </c>
      <c r="BE586" t="inlineStr">
        <is>
          <t>commcare_6c8d6b29-ddee-4573-a4bf-ff173bbf52d8</t>
        </is>
      </c>
      <c r="BF586" t="inlineStr">
        <is>
          <t>19.6166225 -72.0278859 11.5 30.7</t>
        </is>
      </c>
      <c r="BG586" t="inlineStr">
        <is>
          <t>f13d8149fc6d39ebe86af18272310ff9</t>
        </is>
      </c>
      <c r="BH586" t="inlineStr">
        <is>
          <t>d3239f0622024212b2de47425e4be01d</t>
        </is>
      </c>
      <c r="BI586" t="inlineStr">
        <is>
          <t>15246</t>
        </is>
      </c>
      <c r="BJ586" t="inlineStr">
        <is>
          <t>XFormInstance</t>
        </is>
      </c>
      <c r="BK586" t="inlineStr">
        <is>
          <t>7d88a6d4e89a11ef9e3bf399dbb46855</t>
        </is>
      </c>
      <c r="BL586" t="b">
        <v>0</v>
      </c>
      <c r="BM586" t="inlineStr">
        <is>
          <t>---</t>
        </is>
      </c>
      <c r="BN586" t="inlineStr">
        <is>
          <t>200.113.230.99</t>
        </is>
      </c>
      <c r="BO586" t="inlineStr">
        <is>
          <t>Milandiana Firmin</t>
        </is>
      </c>
    </row>
    <row r="587">
      <c r="A587" t="inlineStr">
        <is>
          <t>585</t>
        </is>
      </c>
      <c r="B587" t="inlineStr">
        <is>
          <t>385e0977-703e-4473-9c09-b72a04d1c95f</t>
        </is>
      </c>
      <c r="C587" t="inlineStr">
        <is>
          <t>2025-02-11</t>
        </is>
      </c>
      <c r="D587" t="inlineStr">
        <is>
          <t>3</t>
        </is>
      </c>
      <c r="E587" t="inlineStr">
        <is>
          <t>---</t>
        </is>
      </c>
      <c r="F587" t="inlineStr">
        <is>
          <t>0</t>
        </is>
      </c>
      <c r="G587" t="inlineStr">
        <is>
          <t>---</t>
        </is>
      </c>
      <c r="H587" t="inlineStr">
        <is>
          <t>1</t>
        </is>
      </c>
      <c r="I587" t="inlineStr">
        <is>
          <t>0</t>
        </is>
      </c>
      <c r="J587" t="inlineStr">
        <is>
          <t>---</t>
        </is>
      </c>
      <c r="K587" t="inlineStr">
        <is>
          <t>---</t>
        </is>
      </c>
      <c r="L587" t="inlineStr">
        <is>
          <t>---</t>
        </is>
      </c>
      <c r="M587" t="inlineStr">
        <is>
          <t>---</t>
        </is>
      </c>
      <c r="N587" t="inlineStr">
        <is>
          <t>---</t>
        </is>
      </c>
      <c r="O587" t="inlineStr">
        <is>
          <t>---</t>
        </is>
      </c>
      <c r="P587" t="inlineStr">
        <is>
          <t>---</t>
        </is>
      </c>
      <c r="Q587" t="inlineStr">
        <is>
          <t>---</t>
        </is>
      </c>
      <c r="R587" t="inlineStr">
        <is>
          <t>---</t>
        </is>
      </c>
      <c r="S587" t="inlineStr">
        <is>
          <t>---</t>
        </is>
      </c>
      <c r="T587" t="inlineStr">
        <is>
          <t>---</t>
        </is>
      </c>
      <c r="U587" t="inlineStr">
        <is>
          <t>---</t>
        </is>
      </c>
      <c r="V587" t="inlineStr">
        <is>
          <t>---</t>
        </is>
      </c>
      <c r="W587" t="inlineStr"/>
      <c r="X587" t="inlineStr">
        <is>
          <t>GON/CSKS/PED00256</t>
        </is>
      </c>
      <c r="Y587" t="inlineStr">
        <is>
          <t>GON/CSKS/PED00256</t>
        </is>
      </c>
      <c r="Z587" t="inlineStr">
        <is>
          <t>2025-02-12 11:08:03</t>
        </is>
      </c>
      <c r="AA587" t="inlineStr">
        <is>
          <t>2025-02-12 11:07:38</t>
        </is>
      </c>
      <c r="AB587" t="inlineStr">
        <is>
          <t>6dorena</t>
        </is>
      </c>
      <c r="AC587" t="inlineStr">
        <is>
          <t>2025-02-12 11:09:27</t>
        </is>
      </c>
      <c r="AD587" s="1" t="inlineStr">
        <is>
          <t>https://www.commcarehq.org/a/caris-test/reports/form_data/385e0977-703e-4473-9c09-b72a04d1c95f/</t>
        </is>
      </c>
      <c r="AE587" t="inlineStr">
        <is>
          <t>---</t>
        </is>
      </c>
      <c r="AF587" t="inlineStr">
        <is>
          <t>3c5a623af057e23a32ae4000_83666</t>
        </is>
      </c>
      <c r="AG587" t="inlineStr">
        <is>
          <t>OK</t>
        </is>
      </c>
      <c r="AH587" t="inlineStr">
        <is>
          <t>2025-02-12 11:08:03</t>
        </is>
      </c>
      <c r="AI587" t="inlineStr">
        <is>
          <t>3964b2205a0f20868524be13aab0b786</t>
        </is>
      </c>
      <c r="AJ587" t="inlineStr">
        <is>
          <t>2025-02-11</t>
        </is>
      </c>
      <c r="AK587" t="inlineStr">
        <is>
          <t>3</t>
        </is>
      </c>
      <c r="AL587" t="inlineStr">
        <is>
          <t>---</t>
        </is>
      </c>
      <c r="AM587" t="inlineStr">
        <is>
          <t>0</t>
        </is>
      </c>
      <c r="AN587" t="inlineStr">
        <is>
          <t>---</t>
        </is>
      </c>
      <c r="AO587" t="inlineStr">
        <is>
          <t>1</t>
        </is>
      </c>
      <c r="AP587" t="inlineStr">
        <is>
          <t>0</t>
        </is>
      </c>
      <c r="AQ587" t="inlineStr">
        <is>
          <t>---</t>
        </is>
      </c>
      <c r="AR587" t="inlineStr">
        <is>
          <t>---</t>
        </is>
      </c>
      <c r="AS587" t="inlineStr">
        <is>
          <t>---</t>
        </is>
      </c>
      <c r="AT587" t="inlineStr"/>
      <c r="AU587" t="inlineStr">
        <is>
          <t>---</t>
        </is>
      </c>
      <c r="AV587" t="inlineStr">
        <is>
          <t>---</t>
        </is>
      </c>
      <c r="AW587" t="inlineStr">
        <is>
          <t>---</t>
        </is>
      </c>
      <c r="AX587" t="inlineStr">
        <is>
          <t>---</t>
        </is>
      </c>
      <c r="AY587" t="inlineStr">
        <is>
          <t>---</t>
        </is>
      </c>
      <c r="AZ587" t="inlineStr">
        <is>
          <t>---</t>
        </is>
      </c>
      <c r="BA587" t="inlineStr">
        <is>
          <t>3964b2205a0f20868524be13aab0b786</t>
        </is>
      </c>
      <c r="BB587" t="inlineStr">
        <is>
          <t>http://openrosa.org/formdesigner/0B48E039-1E80-49A7-AC24-732B6E788E39</t>
        </is>
      </c>
      <c r="BC587" t="inlineStr">
        <is>
          <t>Ration et autres visites</t>
        </is>
      </c>
      <c r="BD587" t="inlineStr">
        <is>
          <t>CommCare Android, version "2.55.0"(467579). App v15969. CommCare Version 2.55.0. Build 467579, built on: 2025-01-15</t>
        </is>
      </c>
      <c r="BE587" t="inlineStr">
        <is>
          <t>commcare_8bfa4fa8-c694-426a-969e-07ff9318179f</t>
        </is>
      </c>
      <c r="BF587" t="inlineStr"/>
      <c r="BG587" t="inlineStr">
        <is>
          <t>f13d8149fc6d39ebe86af18272310ff9</t>
        </is>
      </c>
      <c r="BH587" t="inlineStr">
        <is>
          <t>d3239f0622024212b2de47425e4be01d</t>
        </is>
      </c>
      <c r="BI587" t="inlineStr">
        <is>
          <t>15246</t>
        </is>
      </c>
      <c r="BJ587" t="inlineStr">
        <is>
          <t>XFormInstance</t>
        </is>
      </c>
      <c r="BK587" t="inlineStr">
        <is>
          <t>a6c35cf7e8b811ef9e3ff399dbb46855</t>
        </is>
      </c>
      <c r="BL587" t="b">
        <v>0</v>
      </c>
      <c r="BM587" t="inlineStr">
        <is>
          <t>---</t>
        </is>
      </c>
      <c r="BN587" t="inlineStr">
        <is>
          <t>200.113.214.75</t>
        </is>
      </c>
      <c r="BO587" t="inlineStr">
        <is>
          <t>Louvenson Sanon</t>
        </is>
      </c>
    </row>
    <row r="588">
      <c r="A588" t="inlineStr">
        <is>
          <t>586</t>
        </is>
      </c>
      <c r="B588" t="inlineStr">
        <is>
          <t>c19cc922-fc6f-4f87-9cef-654bec2221dd</t>
        </is>
      </c>
      <c r="C588" t="inlineStr">
        <is>
          <t>2025-02-11</t>
        </is>
      </c>
      <c r="D588" t="inlineStr">
        <is>
          <t>3</t>
        </is>
      </c>
      <c r="E588" t="inlineStr">
        <is>
          <t>---</t>
        </is>
      </c>
      <c r="F588" t="inlineStr">
        <is>
          <t>0</t>
        </is>
      </c>
      <c r="G588" t="inlineStr">
        <is>
          <t>---</t>
        </is>
      </c>
      <c r="H588" t="inlineStr">
        <is>
          <t>1</t>
        </is>
      </c>
      <c r="I588" t="inlineStr">
        <is>
          <t>0</t>
        </is>
      </c>
      <c r="J588" t="inlineStr">
        <is>
          <t>---</t>
        </is>
      </c>
      <c r="K588" t="inlineStr">
        <is>
          <t>---</t>
        </is>
      </c>
      <c r="L588" t="inlineStr">
        <is>
          <t>---</t>
        </is>
      </c>
      <c r="M588" t="inlineStr">
        <is>
          <t>---</t>
        </is>
      </c>
      <c r="N588" t="inlineStr">
        <is>
          <t>---</t>
        </is>
      </c>
      <c r="O588" t="inlineStr">
        <is>
          <t>---</t>
        </is>
      </c>
      <c r="P588" t="inlineStr">
        <is>
          <t>---</t>
        </is>
      </c>
      <c r="Q588" t="inlineStr">
        <is>
          <t>---</t>
        </is>
      </c>
      <c r="R588" t="inlineStr">
        <is>
          <t>---</t>
        </is>
      </c>
      <c r="S588" t="inlineStr">
        <is>
          <t>---</t>
        </is>
      </c>
      <c r="T588" t="inlineStr">
        <is>
          <t>---</t>
        </is>
      </c>
      <c r="U588" t="inlineStr">
        <is>
          <t>---</t>
        </is>
      </c>
      <c r="V588" t="inlineStr">
        <is>
          <t>---</t>
        </is>
      </c>
      <c r="W588" t="inlineStr"/>
      <c r="X588" t="inlineStr">
        <is>
          <t>GON/CSKS/PED00300</t>
        </is>
      </c>
      <c r="Y588" t="inlineStr">
        <is>
          <t>GON/CSKS/PED00300</t>
        </is>
      </c>
      <c r="Z588" t="inlineStr">
        <is>
          <t>2025-02-12 11:08:37</t>
        </is>
      </c>
      <c r="AA588" t="inlineStr">
        <is>
          <t>2025-02-12 11:08:18</t>
        </is>
      </c>
      <c r="AB588" t="inlineStr">
        <is>
          <t>6dorena</t>
        </is>
      </c>
      <c r="AC588" t="inlineStr">
        <is>
          <t>2025-02-12 11:09:27</t>
        </is>
      </c>
      <c r="AD588" s="1" t="inlineStr">
        <is>
          <t>https://www.commcarehq.org/a/caris-test/reports/form_data/c19cc922-fc6f-4f87-9cef-654bec2221dd/</t>
        </is>
      </c>
      <c r="AE588" t="inlineStr">
        <is>
          <t>---</t>
        </is>
      </c>
      <c r="AF588" t="inlineStr">
        <is>
          <t>3c5a623af057e23a32ae4000_132085</t>
        </is>
      </c>
      <c r="AG588" t="inlineStr">
        <is>
          <t>OK</t>
        </is>
      </c>
      <c r="AH588" t="inlineStr">
        <is>
          <t>2025-02-12 11:08:37</t>
        </is>
      </c>
      <c r="AI588" t="inlineStr">
        <is>
          <t>3964b2205a0f20868524be13aab0b786</t>
        </is>
      </c>
      <c r="AJ588" t="inlineStr">
        <is>
          <t>2025-02-11</t>
        </is>
      </c>
      <c r="AK588" t="inlineStr">
        <is>
          <t>3</t>
        </is>
      </c>
      <c r="AL588" t="inlineStr">
        <is>
          <t>---</t>
        </is>
      </c>
      <c r="AM588" t="inlineStr">
        <is>
          <t>0</t>
        </is>
      </c>
      <c r="AN588" t="inlineStr">
        <is>
          <t>---</t>
        </is>
      </c>
      <c r="AO588" t="inlineStr">
        <is>
          <t>1</t>
        </is>
      </c>
      <c r="AP588" t="inlineStr">
        <is>
          <t>0</t>
        </is>
      </c>
      <c r="AQ588" t="inlineStr">
        <is>
          <t>---</t>
        </is>
      </c>
      <c r="AR588" t="inlineStr">
        <is>
          <t>---</t>
        </is>
      </c>
      <c r="AS588" t="inlineStr">
        <is>
          <t>---</t>
        </is>
      </c>
      <c r="AT588" t="inlineStr"/>
      <c r="AU588" t="inlineStr">
        <is>
          <t>---</t>
        </is>
      </c>
      <c r="AV588" t="inlineStr">
        <is>
          <t>---</t>
        </is>
      </c>
      <c r="AW588" t="inlineStr">
        <is>
          <t>---</t>
        </is>
      </c>
      <c r="AX588" t="inlineStr">
        <is>
          <t>---</t>
        </is>
      </c>
      <c r="AY588" t="inlineStr">
        <is>
          <t>---</t>
        </is>
      </c>
      <c r="AZ588" t="inlineStr">
        <is>
          <t>---</t>
        </is>
      </c>
      <c r="BA588" t="inlineStr">
        <is>
          <t>3964b2205a0f20868524be13aab0b786</t>
        </is>
      </c>
      <c r="BB588" t="inlineStr">
        <is>
          <t>http://openrosa.org/formdesigner/0B48E039-1E80-49A7-AC24-732B6E788E39</t>
        </is>
      </c>
      <c r="BC588" t="inlineStr">
        <is>
          <t>Ration et autres visites</t>
        </is>
      </c>
      <c r="BD588" t="inlineStr">
        <is>
          <t>CommCare Android, version "2.55.0"(467579). App v15969. CommCare Version 2.55.0. Build 467579, built on: 2025-01-15</t>
        </is>
      </c>
      <c r="BE588" t="inlineStr">
        <is>
          <t>commcare_8bfa4fa8-c694-426a-969e-07ff9318179f</t>
        </is>
      </c>
      <c r="BF588" t="inlineStr"/>
      <c r="BG588" t="inlineStr">
        <is>
          <t>f13d8149fc6d39ebe86af18272310ff9</t>
        </is>
      </c>
      <c r="BH588" t="inlineStr">
        <is>
          <t>d3239f0622024212b2de47425e4be01d</t>
        </is>
      </c>
      <c r="BI588" t="inlineStr">
        <is>
          <t>15246</t>
        </is>
      </c>
      <c r="BJ588" t="inlineStr">
        <is>
          <t>XFormInstance</t>
        </is>
      </c>
      <c r="BK588" t="inlineStr">
        <is>
          <t>a6c35cf7e8b811ef9e3ff399dbb46855</t>
        </is>
      </c>
      <c r="BL588" t="b">
        <v>0</v>
      </c>
      <c r="BM588" t="inlineStr">
        <is>
          <t>---</t>
        </is>
      </c>
      <c r="BN588" t="inlineStr">
        <is>
          <t>200.113.214.75</t>
        </is>
      </c>
      <c r="BO588" t="inlineStr">
        <is>
          <t>Wisdarlie Jacques</t>
        </is>
      </c>
    </row>
    <row r="589">
      <c r="A589" t="inlineStr">
        <is>
          <t>587</t>
        </is>
      </c>
      <c r="B589" t="inlineStr">
        <is>
          <t>50c0d840-f5b8-4fd8-87a6-5fb0528424c6</t>
        </is>
      </c>
      <c r="C589" t="inlineStr">
        <is>
          <t>2025-02-12</t>
        </is>
      </c>
      <c r="D589" t="inlineStr">
        <is>
          <t>3</t>
        </is>
      </c>
      <c r="E589" t="inlineStr">
        <is>
          <t>---</t>
        </is>
      </c>
      <c r="F589" t="inlineStr">
        <is>
          <t>0</t>
        </is>
      </c>
      <c r="G589" t="inlineStr">
        <is>
          <t>---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---</t>
        </is>
      </c>
      <c r="L589" t="inlineStr">
        <is>
          <t>---</t>
        </is>
      </c>
      <c r="M589" t="inlineStr">
        <is>
          <t>---</t>
        </is>
      </c>
      <c r="N589" t="inlineStr">
        <is>
          <t>---</t>
        </is>
      </c>
      <c r="O589" t="inlineStr">
        <is>
          <t>---</t>
        </is>
      </c>
      <c r="P589" t="inlineStr">
        <is>
          <t>---</t>
        </is>
      </c>
      <c r="Q589" t="inlineStr">
        <is>
          <t>---</t>
        </is>
      </c>
      <c r="R589" t="inlineStr"/>
      <c r="S589" t="inlineStr"/>
      <c r="T589" t="inlineStr"/>
      <c r="U589" t="inlineStr"/>
      <c r="V589" t="inlineStr"/>
      <c r="W589" t="inlineStr"/>
      <c r="X589" t="inlineStr">
        <is>
          <t>CAP/HSCM/ST01601</t>
        </is>
      </c>
      <c r="Y589" t="inlineStr">
        <is>
          <t>CAP/HSCM/ST01601</t>
        </is>
      </c>
      <c r="Z589" t="inlineStr">
        <is>
          <t>2025-02-12 14:19:27</t>
        </is>
      </c>
      <c r="AA589" t="inlineStr">
        <is>
          <t>2025-02-12 14:19:17</t>
        </is>
      </c>
      <c r="AB589" t="inlineStr">
        <is>
          <t>1irania</t>
        </is>
      </c>
      <c r="AC589" t="inlineStr">
        <is>
          <t>2025-02-12 14:19:27</t>
        </is>
      </c>
      <c r="AD589" s="1" t="inlineStr">
        <is>
          <t>https://www.commcarehq.org/a/caris-test/reports/form_data/50c0d840-f5b8-4fd8-87a6-5fb0528424c6/</t>
        </is>
      </c>
      <c r="AE589" t="inlineStr">
        <is>
          <t>---</t>
        </is>
      </c>
      <c r="AF589" t="inlineStr">
        <is>
          <t>ee31ad5266864bffac0c2a5dd1ef5d4c</t>
        </is>
      </c>
      <c r="AG589" t="inlineStr">
        <is>
          <t>OK</t>
        </is>
      </c>
      <c r="AH589" t="inlineStr">
        <is>
          <t>2025-02-12 14:19:27</t>
        </is>
      </c>
      <c r="AI589" t="inlineStr">
        <is>
          <t>42a82b7de9e609ae71648670ad4c56aa</t>
        </is>
      </c>
      <c r="AJ589" t="inlineStr">
        <is>
          <t>2025-02-12</t>
        </is>
      </c>
      <c r="AK589" t="inlineStr">
        <is>
          <t>3</t>
        </is>
      </c>
      <c r="AL589" t="inlineStr">
        <is>
          <t>---</t>
        </is>
      </c>
      <c r="AM589" t="inlineStr">
        <is>
          <t>0</t>
        </is>
      </c>
      <c r="AN589" t="inlineStr">
        <is>
          <t>---</t>
        </is>
      </c>
      <c r="AO589" t="inlineStr">
        <is>
          <t>1</t>
        </is>
      </c>
      <c r="AP589" t="inlineStr">
        <is>
          <t>1</t>
        </is>
      </c>
      <c r="AQ589" t="inlineStr"/>
      <c r="AR589" t="inlineStr"/>
      <c r="AS589" t="inlineStr"/>
      <c r="AT589" t="inlineStr"/>
      <c r="AU589" t="inlineStr">
        <is>
          <t>---</t>
        </is>
      </c>
      <c r="AV589" t="inlineStr">
        <is>
          <t>---</t>
        </is>
      </c>
      <c r="AW589" t="inlineStr">
        <is>
          <t>---</t>
        </is>
      </c>
      <c r="AX589" t="inlineStr">
        <is>
          <t>---</t>
        </is>
      </c>
      <c r="AY589" t="inlineStr">
        <is>
          <t>---</t>
        </is>
      </c>
      <c r="AZ589" t="inlineStr">
        <is>
          <t>---</t>
        </is>
      </c>
      <c r="BA589" t="inlineStr">
        <is>
          <t>42a82b7de9e609ae71648670ad4c56aa</t>
        </is>
      </c>
      <c r="BB589" t="inlineStr">
        <is>
          <t>http://openrosa.org/formdesigner/0B48E039-1E80-49A7-AC24-732B6E788E39</t>
        </is>
      </c>
      <c r="BC589" t="inlineStr">
        <is>
          <t>Ration et autres visites</t>
        </is>
      </c>
      <c r="BD589" t="inlineStr">
        <is>
          <t>CommCare Android, version "2.56"(468027). App v15969. CommCare Version 2.56.0. Build 468027, built on: 2025-01-18</t>
        </is>
      </c>
      <c r="BE589" t="inlineStr">
        <is>
          <t>commcare_6c8d6b29-ddee-4573-a4bf-ff173bbf52d8</t>
        </is>
      </c>
      <c r="BF589" t="inlineStr"/>
      <c r="BG589" t="inlineStr">
        <is>
          <t>f13d8149fc6d39ebe86af18272310ff9</t>
        </is>
      </c>
      <c r="BH589" t="inlineStr">
        <is>
          <t>d3239f0622024212b2de47425e4be01d</t>
        </is>
      </c>
      <c r="BI589" t="inlineStr">
        <is>
          <t>15246</t>
        </is>
      </c>
      <c r="BJ589" t="inlineStr">
        <is>
          <t>XFormInstance</t>
        </is>
      </c>
      <c r="BK589" t="inlineStr">
        <is>
          <t>d14bb480e94b11efb9a6f7a39a18eb0c</t>
        </is>
      </c>
      <c r="BL589" t="b">
        <v>0</v>
      </c>
      <c r="BM589" t="inlineStr">
        <is>
          <t>---</t>
        </is>
      </c>
      <c r="BN589" t="inlineStr">
        <is>
          <t>200.113.230.219</t>
        </is>
      </c>
      <c r="BO589" t="inlineStr">
        <is>
          <t>Prince Kervetz Charles</t>
        </is>
      </c>
    </row>
    <row r="590">
      <c r="A590" t="inlineStr">
        <is>
          <t>588</t>
        </is>
      </c>
      <c r="B590" t="inlineStr">
        <is>
          <t>be3b1ff2-bb17-4cf5-b5e1-1a92784b7566</t>
        </is>
      </c>
      <c r="C590" t="inlineStr">
        <is>
          <t>2025-02-12</t>
        </is>
      </c>
      <c r="D590" t="inlineStr">
        <is>
          <t>4</t>
        </is>
      </c>
      <c r="E590" t="inlineStr">
        <is>
          <t>visite medical</t>
        </is>
      </c>
      <c r="F590" t="inlineStr">
        <is>
          <t>1</t>
        </is>
      </c>
      <c r="G590" t="inlineStr">
        <is>
          <t>oui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---</t>
        </is>
      </c>
      <c r="L590" t="inlineStr">
        <is>
          <t>---</t>
        </is>
      </c>
      <c r="M590" t="inlineStr">
        <is>
          <t>---</t>
        </is>
      </c>
      <c r="N590" t="inlineStr">
        <is>
          <t>---</t>
        </is>
      </c>
      <c r="O590" t="inlineStr">
        <is>
          <t>---</t>
        </is>
      </c>
      <c r="P590" t="inlineStr">
        <is>
          <t>---</t>
        </is>
      </c>
      <c r="Q590" t="inlineStr">
        <is>
          <t>---</t>
        </is>
      </c>
      <c r="R590" t="inlineStr">
        <is>
          <t>16.4</t>
        </is>
      </c>
      <c r="S590" t="inlineStr">
        <is>
          <t>25.0</t>
        </is>
      </c>
      <c r="T590" t="inlineStr">
        <is>
          <t>149.0</t>
        </is>
      </c>
      <c r="U590" t="inlineStr"/>
      <c r="V590" t="inlineStr"/>
      <c r="W590" t="inlineStr"/>
      <c r="X590" t="inlineStr">
        <is>
          <t>STM/CSPP/ST01513</t>
        </is>
      </c>
      <c r="Y590" t="inlineStr">
        <is>
          <t>STM/CSPP/ST01513</t>
        </is>
      </c>
      <c r="Z590" t="inlineStr">
        <is>
          <t>2025-02-12 14:43:36</t>
        </is>
      </c>
      <c r="AA590" t="inlineStr">
        <is>
          <t>2025-02-12 14:42:23</t>
        </is>
      </c>
      <c r="AB590" t="inlineStr">
        <is>
          <t>2cleonie</t>
        </is>
      </c>
      <c r="AC590" t="inlineStr">
        <is>
          <t>2025-02-12 14:43:41</t>
        </is>
      </c>
      <c r="AD590" s="1" t="inlineStr">
        <is>
          <t>https://www.commcarehq.org/a/caris-test/reports/form_data/be3b1ff2-bb17-4cf5-b5e1-1a92784b7566/</t>
        </is>
      </c>
      <c r="AE590" t="inlineStr">
        <is>
          <t>---</t>
        </is>
      </c>
      <c r="AF590" t="inlineStr">
        <is>
          <t>3c5a623af057e23a32ae4000_30892</t>
        </is>
      </c>
      <c r="AG590" t="inlineStr">
        <is>
          <t>---</t>
        </is>
      </c>
      <c r="AH590" t="inlineStr">
        <is>
          <t>2025-02-12 14:43:36</t>
        </is>
      </c>
      <c r="AI590" t="inlineStr">
        <is>
          <t>cf61c4aba3da4fd3be73b20d2dbdf9af</t>
        </is>
      </c>
      <c r="AJ590" t="inlineStr">
        <is>
          <t>2025-02-12</t>
        </is>
      </c>
      <c r="AK590" t="inlineStr">
        <is>
          <t>4</t>
        </is>
      </c>
      <c r="AL590" t="inlineStr">
        <is>
          <t>visite medical</t>
        </is>
      </c>
      <c r="AM590" t="inlineStr">
        <is>
          <t>1</t>
        </is>
      </c>
      <c r="AN590" t="inlineStr">
        <is>
          <t>oui</t>
        </is>
      </c>
      <c r="AO590" t="inlineStr">
        <is>
          <t>1</t>
        </is>
      </c>
      <c r="AP590" t="inlineStr">
        <is>
          <t>1</t>
        </is>
      </c>
      <c r="AQ590" t="inlineStr">
        <is>
          <t>16.4</t>
        </is>
      </c>
      <c r="AR590" t="inlineStr">
        <is>
          <t>25</t>
        </is>
      </c>
      <c r="AS590" t="inlineStr">
        <is>
          <t>149</t>
        </is>
      </c>
      <c r="AT590" t="inlineStr"/>
      <c r="AU590" t="inlineStr">
        <is>
          <t>---</t>
        </is>
      </c>
      <c r="AV590" t="inlineStr">
        <is>
          <t>---</t>
        </is>
      </c>
      <c r="AW590" t="inlineStr">
        <is>
          <t>---</t>
        </is>
      </c>
      <c r="AX590" t="inlineStr">
        <is>
          <t>---</t>
        </is>
      </c>
      <c r="AY590" t="inlineStr">
        <is>
          <t>---</t>
        </is>
      </c>
      <c r="AZ590" t="inlineStr">
        <is>
          <t>---</t>
        </is>
      </c>
      <c r="BA590" t="inlineStr">
        <is>
          <t>cf61c4aba3da4fd3be73b20d2dbdf9af</t>
        </is>
      </c>
      <c r="BB590" t="inlineStr">
        <is>
          <t>http://openrosa.org/formdesigner/0B48E039-1E80-49A7-AC24-732B6E788E39</t>
        </is>
      </c>
      <c r="BC590" t="inlineStr">
        <is>
          <t>Ration et autres visites</t>
        </is>
      </c>
      <c r="BD590" t="inlineStr">
        <is>
          <t>CommCare Android, version "2.55.0"(467579). App v15969. CommCare Version 2.55.0. Build 467579, built on: 2025-01-15</t>
        </is>
      </c>
      <c r="BE590" t="inlineStr">
        <is>
          <t>commcare_4b89fcce-8d3a-4e6a-838c-ef337e1b2f53</t>
        </is>
      </c>
      <c r="BF590" t="inlineStr"/>
      <c r="BG590" t="inlineStr">
        <is>
          <t>f13d8149fc6d39ebe86af18272310ff9</t>
        </is>
      </c>
      <c r="BH590" t="inlineStr">
        <is>
          <t>d3239f0622024212b2de47425e4be01d</t>
        </is>
      </c>
      <c r="BI590" t="inlineStr">
        <is>
          <t>15246</t>
        </is>
      </c>
      <c r="BJ590" t="inlineStr">
        <is>
          <t>XFormInstance</t>
        </is>
      </c>
      <c r="BK590" t="inlineStr">
        <is>
          <t>7b9d41e6e93411efb9a2f7a39a18eb0c</t>
        </is>
      </c>
      <c r="BL590" t="b">
        <v>0</v>
      </c>
      <c r="BM590" t="inlineStr">
        <is>
          <t>---</t>
        </is>
      </c>
      <c r="BN590" t="inlineStr">
        <is>
          <t>200.113.253.49</t>
        </is>
      </c>
      <c r="BO590" t="inlineStr">
        <is>
          <t>Dawen Rock</t>
        </is>
      </c>
    </row>
    <row r="591">
      <c r="A591" t="inlineStr">
        <is>
          <t>589</t>
        </is>
      </c>
      <c r="B591" t="inlineStr">
        <is>
          <t>b6abf2e2-ddd3-4c52-8126-0997d9e32b79</t>
        </is>
      </c>
      <c r="C591" t="inlineStr">
        <is>
          <t>2025-02-12</t>
        </is>
      </c>
      <c r="D591" t="inlineStr">
        <is>
          <t>4</t>
        </is>
      </c>
      <c r="E591" t="inlineStr">
        <is>
          <t>suivi médical</t>
        </is>
      </c>
      <c r="F591" t="inlineStr">
        <is>
          <t>0</t>
        </is>
      </c>
      <c r="G591" t="inlineStr">
        <is>
          <t>n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---</t>
        </is>
      </c>
      <c r="L591" t="inlineStr">
        <is>
          <t>---</t>
        </is>
      </c>
      <c r="M591" t="inlineStr">
        <is>
          <t>---</t>
        </is>
      </c>
      <c r="N591" t="inlineStr">
        <is>
          <t>---</t>
        </is>
      </c>
      <c r="O591" t="inlineStr">
        <is>
          <t>---</t>
        </is>
      </c>
      <c r="P591" t="inlineStr">
        <is>
          <t>---</t>
        </is>
      </c>
      <c r="Q591" t="inlineStr">
        <is>
          <t>---</t>
        </is>
      </c>
      <c r="R591" t="inlineStr"/>
      <c r="S591" t="inlineStr"/>
      <c r="T591" t="inlineStr"/>
      <c r="U591" t="inlineStr"/>
      <c r="V591" t="inlineStr"/>
      <c r="W591" t="inlineStr">
        <is>
          <t>18.5238567 -72.5877082 19.82 5.25</t>
        </is>
      </c>
      <c r="X591" t="inlineStr">
        <is>
          <t>LEG/HSCL/ST00915</t>
        </is>
      </c>
      <c r="Y591" t="inlineStr">
        <is>
          <t>LEG/HSCL/ST00915</t>
        </is>
      </c>
      <c r="Z591" t="inlineStr">
        <is>
          <t>2025-02-12 14:34:19</t>
        </is>
      </c>
      <c r="AA591" t="inlineStr">
        <is>
          <t>2025-02-12 14:28:02</t>
        </is>
      </c>
      <c r="AB591" t="inlineStr">
        <is>
          <t>2francesca</t>
        </is>
      </c>
      <c r="AC591" t="inlineStr">
        <is>
          <t>2025-02-12 14:54:03</t>
        </is>
      </c>
      <c r="AD591" s="1" t="inlineStr">
        <is>
          <t>https://www.commcarehq.org/a/caris-test/reports/form_data/b6abf2e2-ddd3-4c52-8126-0997d9e32b79/</t>
        </is>
      </c>
      <c r="AE591" t="inlineStr">
        <is>
          <t>---</t>
        </is>
      </c>
      <c r="AF591" t="inlineStr">
        <is>
          <t>3c5a623af057e23a32ae4000_159069</t>
        </is>
      </c>
      <c r="AG591" t="inlineStr">
        <is>
          <t>---</t>
        </is>
      </c>
      <c r="AH591" t="inlineStr">
        <is>
          <t>2025-02-12 14:34:19</t>
        </is>
      </c>
      <c r="AI591" t="inlineStr">
        <is>
          <t>e108d3187abb44a0a8a40ae0f9d2582f</t>
        </is>
      </c>
      <c r="AJ591" t="inlineStr">
        <is>
          <t>2025-02-12</t>
        </is>
      </c>
      <c r="AK591" t="inlineStr">
        <is>
          <t>4</t>
        </is>
      </c>
      <c r="AL591" t="inlineStr">
        <is>
          <t>suivi médical</t>
        </is>
      </c>
      <c r="AM591" t="inlineStr">
        <is>
          <t>0</t>
        </is>
      </c>
      <c r="AN591" t="inlineStr">
        <is>
          <t>n</t>
        </is>
      </c>
      <c r="AO591" t="inlineStr">
        <is>
          <t>1</t>
        </is>
      </c>
      <c r="AP591" t="inlineStr">
        <is>
          <t>1</t>
        </is>
      </c>
      <c r="AQ591" t="inlineStr"/>
      <c r="AR591" t="inlineStr"/>
      <c r="AS591" t="inlineStr"/>
      <c r="AT591" t="inlineStr">
        <is>
          <t>18.5238567 -72.5877082 19.82 5.25</t>
        </is>
      </c>
      <c r="AU591" t="inlineStr">
        <is>
          <t>---</t>
        </is>
      </c>
      <c r="AV591" t="inlineStr">
        <is>
          <t>---</t>
        </is>
      </c>
      <c r="AW591" t="inlineStr">
        <is>
          <t>---</t>
        </is>
      </c>
      <c r="AX591" t="inlineStr">
        <is>
          <t>---</t>
        </is>
      </c>
      <c r="AY591" t="inlineStr">
        <is>
          <t>---</t>
        </is>
      </c>
      <c r="AZ591" t="inlineStr">
        <is>
          <t>---</t>
        </is>
      </c>
      <c r="BA591" t="inlineStr">
        <is>
          <t>e108d3187abb44a0a8a40ae0f9d2582f</t>
        </is>
      </c>
      <c r="BB591" t="inlineStr">
        <is>
          <t>http://openrosa.org/formdesigner/0B48E039-1E80-49A7-AC24-732B6E788E39</t>
        </is>
      </c>
      <c r="BC591" t="inlineStr">
        <is>
          <t>Ration et autres visites</t>
        </is>
      </c>
      <c r="BD591" t="inlineStr">
        <is>
          <t>CommCare Android, version "2.55.0"(467579). App v15969. CommCare Version 2.55.0. Build 467579, built on: 2025-01-15</t>
        </is>
      </c>
      <c r="BE591" t="inlineStr">
        <is>
          <t>commcare_c385521c-9dd7-441e-a9b4-f45ce8677555</t>
        </is>
      </c>
      <c r="BF591" t="inlineStr">
        <is>
          <t>18.5112344 -72.5841869 33.33 3.79</t>
        </is>
      </c>
      <c r="BG591" t="inlineStr">
        <is>
          <t>f13d8149fc6d39ebe86af18272310ff9</t>
        </is>
      </c>
      <c r="BH591" t="inlineStr">
        <is>
          <t>d3239f0622024212b2de47425e4be01d</t>
        </is>
      </c>
      <c r="BI591" t="inlineStr">
        <is>
          <t>15246</t>
        </is>
      </c>
      <c r="BJ591" t="inlineStr">
        <is>
          <t>XFormInstance</t>
        </is>
      </c>
      <c r="BK591" t="inlineStr">
        <is>
          <t>2cb5dbe0e89611ef9e3bf399dbb46855</t>
        </is>
      </c>
      <c r="BL591" t="b">
        <v>0</v>
      </c>
      <c r="BM591" t="inlineStr">
        <is>
          <t>---</t>
        </is>
      </c>
      <c r="BN591" t="inlineStr">
        <is>
          <t>200.113.234.136</t>
        </is>
      </c>
      <c r="BO591" t="inlineStr">
        <is>
          <t>Chidelande Louissaint</t>
        </is>
      </c>
    </row>
    <row r="592">
      <c r="A592" t="inlineStr">
        <is>
          <t>590</t>
        </is>
      </c>
      <c r="B592" t="inlineStr">
        <is>
          <t>d0c2ea0f-4242-4ade-a65e-1fc148377f38</t>
        </is>
      </c>
      <c r="C592" t="inlineStr">
        <is>
          <t>2025-02-12</t>
        </is>
      </c>
      <c r="D592" t="inlineStr">
        <is>
          <t>3</t>
        </is>
      </c>
      <c r="E592" t="inlineStr">
        <is>
          <t>---</t>
        </is>
      </c>
      <c r="F592" t="inlineStr">
        <is>
          <t>1</t>
        </is>
      </c>
      <c r="G592" t="inlineStr">
        <is>
          <t>---</t>
        </is>
      </c>
      <c r="H592" t="inlineStr">
        <is>
          <t>1</t>
        </is>
      </c>
      <c r="I592" t="inlineStr">
        <is>
          <t>0</t>
        </is>
      </c>
      <c r="J592" t="inlineStr">
        <is>
          <t>---</t>
        </is>
      </c>
      <c r="K592" t="inlineStr">
        <is>
          <t>---</t>
        </is>
      </c>
      <c r="L592" t="inlineStr">
        <is>
          <t>---</t>
        </is>
      </c>
      <c r="M592" t="inlineStr">
        <is>
          <t>---</t>
        </is>
      </c>
      <c r="N592" t="inlineStr">
        <is>
          <t>---</t>
        </is>
      </c>
      <c r="O592" t="inlineStr">
        <is>
          <t>---</t>
        </is>
      </c>
      <c r="P592" t="inlineStr">
        <is>
          <t>---</t>
        </is>
      </c>
      <c r="Q592" t="inlineStr">
        <is>
          <t>---</t>
        </is>
      </c>
      <c r="R592" t="inlineStr">
        <is>
          <t>---</t>
        </is>
      </c>
      <c r="S592" t="inlineStr">
        <is>
          <t>---</t>
        </is>
      </c>
      <c r="T592" t="inlineStr">
        <is>
          <t>---</t>
        </is>
      </c>
      <c r="U592" t="inlineStr">
        <is>
          <t>---</t>
        </is>
      </c>
      <c r="V592" t="inlineStr">
        <is>
          <t>---</t>
        </is>
      </c>
      <c r="W592" t="inlineStr">
        <is>
          <t>19.6638344 -72.1169912 0.0 1299.99</t>
        </is>
      </c>
      <c r="X592" t="inlineStr">
        <is>
          <t>CAP/CALT/00283</t>
        </is>
      </c>
      <c r="Y592" t="inlineStr">
        <is>
          <t>CAP/CALT/00283</t>
        </is>
      </c>
      <c r="Z592" t="inlineStr">
        <is>
          <t>2025-02-12 15:23:04</t>
        </is>
      </c>
      <c r="AA592" t="inlineStr">
        <is>
          <t>2025-02-12 15:21:31</t>
        </is>
      </c>
      <c r="AB592" t="inlineStr">
        <is>
          <t>1maselaine</t>
        </is>
      </c>
      <c r="AC592" t="inlineStr">
        <is>
          <t>2025-02-12 15:23:07</t>
        </is>
      </c>
      <c r="AD592" s="1" t="inlineStr">
        <is>
          <t>https://www.commcarehq.org/a/caris-test/reports/form_data/d0c2ea0f-4242-4ade-a65e-1fc148377f38/</t>
        </is>
      </c>
      <c r="AE592" t="inlineStr">
        <is>
          <t>---</t>
        </is>
      </c>
      <c r="AF592" t="inlineStr">
        <is>
          <t>3c5a623af057e23a32ae4000_103111</t>
        </is>
      </c>
      <c r="AG592" t="inlineStr">
        <is>
          <t>OK</t>
        </is>
      </c>
      <c r="AH592" t="inlineStr">
        <is>
          <t>2025-02-12 15:23:04</t>
        </is>
      </c>
      <c r="AI592" t="inlineStr">
        <is>
          <t>1b833c2586eb49459103874b6462448b</t>
        </is>
      </c>
      <c r="AJ592" t="inlineStr">
        <is>
          <t>2025-02-12</t>
        </is>
      </c>
      <c r="AK592" t="inlineStr">
        <is>
          <t>3</t>
        </is>
      </c>
      <c r="AL592" t="inlineStr">
        <is>
          <t>---</t>
        </is>
      </c>
      <c r="AM592" t="inlineStr">
        <is>
          <t>1</t>
        </is>
      </c>
      <c r="AN592" t="inlineStr">
        <is>
          <t>---</t>
        </is>
      </c>
      <c r="AO592" t="inlineStr">
        <is>
          <t>1</t>
        </is>
      </c>
      <c r="AP592" t="inlineStr">
        <is>
          <t>0</t>
        </is>
      </c>
      <c r="AQ592" t="inlineStr">
        <is>
          <t>---</t>
        </is>
      </c>
      <c r="AR592" t="inlineStr">
        <is>
          <t>---</t>
        </is>
      </c>
      <c r="AS592" t="inlineStr">
        <is>
          <t>---</t>
        </is>
      </c>
      <c r="AT592" t="inlineStr">
        <is>
          <t>19.6638344 -72.1169912 0.0 1299.99</t>
        </is>
      </c>
      <c r="AU592" t="inlineStr">
        <is>
          <t>---</t>
        </is>
      </c>
      <c r="AV592" t="inlineStr">
        <is>
          <t>---</t>
        </is>
      </c>
      <c r="AW592" t="inlineStr">
        <is>
          <t>---</t>
        </is>
      </c>
      <c r="AX592" t="inlineStr">
        <is>
          <t>---</t>
        </is>
      </c>
      <c r="AY592" t="inlineStr">
        <is>
          <t>---</t>
        </is>
      </c>
      <c r="AZ592" t="inlineStr">
        <is>
          <t>---</t>
        </is>
      </c>
      <c r="BA592" t="inlineStr">
        <is>
          <t>1b833c2586eb49459103874b6462448b</t>
        </is>
      </c>
      <c r="BB592" t="inlineStr">
        <is>
          <t>http://openrosa.org/formdesigner/0B48E039-1E80-49A7-AC24-732B6E788E39</t>
        </is>
      </c>
      <c r="BC592" t="inlineStr">
        <is>
          <t>Ration et autres visites</t>
        </is>
      </c>
      <c r="BD592" t="inlineStr">
        <is>
          <t>CommCare Android, version "2.54.1"(467561). App v15969. CommCare Version 2.54.1. Build 467561, built on: 2024-10-25</t>
        </is>
      </c>
      <c r="BE592" t="inlineStr">
        <is>
          <t>commcare_05d78f59-ebda-491c-89b8-6c42bab0e02e</t>
        </is>
      </c>
      <c r="BF592" t="inlineStr">
        <is>
          <t>19.6638344 -72.1169912 0.0 1299.99</t>
        </is>
      </c>
      <c r="BG592" t="inlineStr">
        <is>
          <t>f13d8149fc6d39ebe86af18272310ff9</t>
        </is>
      </c>
      <c r="BH592" t="inlineStr">
        <is>
          <t>d3239f0622024212b2de47425e4be01d</t>
        </is>
      </c>
      <c r="BI592" t="inlineStr">
        <is>
          <t>15246</t>
        </is>
      </c>
      <c r="BJ592" t="inlineStr">
        <is>
          <t>XFormInstance</t>
        </is>
      </c>
      <c r="BK592" t="inlineStr">
        <is>
          <t>cb8ecf18e89d11ef9e3bf399dbb46855</t>
        </is>
      </c>
      <c r="BL592" t="b">
        <v>0</v>
      </c>
      <c r="BM592" t="inlineStr">
        <is>
          <t>---</t>
        </is>
      </c>
      <c r="BN592" t="inlineStr">
        <is>
          <t>200.113.253.93</t>
        </is>
      </c>
      <c r="BO592" t="inlineStr">
        <is>
          <t>Odline Romain</t>
        </is>
      </c>
    </row>
    <row r="593">
      <c r="A593" t="inlineStr">
        <is>
          <t>591</t>
        </is>
      </c>
      <c r="B593" t="inlineStr">
        <is>
          <t>f36e248e-862b-484c-b37e-23487376cb64</t>
        </is>
      </c>
      <c r="C593" t="inlineStr">
        <is>
          <t>2025-02-11</t>
        </is>
      </c>
      <c r="D593" t="inlineStr">
        <is>
          <t>3</t>
        </is>
      </c>
      <c r="E593" t="inlineStr">
        <is>
          <t>---</t>
        </is>
      </c>
      <c r="F593" t="inlineStr">
        <is>
          <t>1</t>
        </is>
      </c>
      <c r="G593" t="inlineStr">
        <is>
          <t>---</t>
        </is>
      </c>
      <c r="H593" t="inlineStr">
        <is>
          <t>0</t>
        </is>
      </c>
      <c r="I593" t="inlineStr">
        <is>
          <t>1</t>
        </is>
      </c>
      <c r="J593" t="inlineStr">
        <is>
          <t>1</t>
        </is>
      </c>
      <c r="K593" t="inlineStr">
        <is>
          <t>---</t>
        </is>
      </c>
      <c r="L593" t="inlineStr">
        <is>
          <t>---</t>
        </is>
      </c>
      <c r="M593" t="inlineStr">
        <is>
          <t>---</t>
        </is>
      </c>
      <c r="N593" t="inlineStr">
        <is>
          <t>---</t>
        </is>
      </c>
      <c r="O593" t="inlineStr">
        <is>
          <t>---</t>
        </is>
      </c>
      <c r="P593" t="inlineStr">
        <is>
          <t>---</t>
        </is>
      </c>
      <c r="Q593" t="inlineStr">
        <is>
          <t>---</t>
        </is>
      </c>
      <c r="R593" t="inlineStr">
        <is>
          <t>15.0</t>
        </is>
      </c>
      <c r="S593" t="inlineStr">
        <is>
          <t>34.4</t>
        </is>
      </c>
      <c r="T593" t="inlineStr">
        <is>
          <t>155.0</t>
        </is>
      </c>
      <c r="U593" t="inlineStr"/>
      <c r="V593" t="inlineStr"/>
      <c r="W593" t="inlineStr"/>
      <c r="X593" t="inlineStr">
        <is>
          <t>PAP/HSFS/ST01102</t>
        </is>
      </c>
      <c r="Y593" t="inlineStr">
        <is>
          <t>PAP/HSFS/ST01102</t>
        </is>
      </c>
      <c r="Z593" t="inlineStr">
        <is>
          <t>2025-02-12 17:02:09</t>
        </is>
      </c>
      <c r="AA593" t="inlineStr">
        <is>
          <t>2025-02-12 17:01:28</t>
        </is>
      </c>
      <c r="AB593" t="inlineStr">
        <is>
          <t>2jessica</t>
        </is>
      </c>
      <c r="AC593" t="inlineStr">
        <is>
          <t>2025-02-12 17:02:10</t>
        </is>
      </c>
      <c r="AD593" s="1" t="inlineStr">
        <is>
          <t>https://www.commcarehq.org/a/caris-test/reports/form_data/f36e248e-862b-484c-b37e-23487376cb64/</t>
        </is>
      </c>
      <c r="AE593" t="inlineStr">
        <is>
          <t>---</t>
        </is>
      </c>
      <c r="AF593" t="inlineStr">
        <is>
          <t>3c5a623af057e23a32ae4000_105965</t>
        </is>
      </c>
      <c r="AG593" t="inlineStr">
        <is>
          <t>OK</t>
        </is>
      </c>
      <c r="AH593" t="inlineStr">
        <is>
          <t>2025-02-12 17:02:09</t>
        </is>
      </c>
      <c r="AI593" t="inlineStr">
        <is>
          <t>6b7066b672544b4cabd3a14f9f012e2c</t>
        </is>
      </c>
      <c r="AJ593" t="inlineStr">
        <is>
          <t>2025-02-11</t>
        </is>
      </c>
      <c r="AK593" t="inlineStr">
        <is>
          <t>3</t>
        </is>
      </c>
      <c r="AL593" t="inlineStr">
        <is>
          <t>---</t>
        </is>
      </c>
      <c r="AM593" t="inlineStr">
        <is>
          <t>1</t>
        </is>
      </c>
      <c r="AN593" t="inlineStr">
        <is>
          <t>---</t>
        </is>
      </c>
      <c r="AO593" t="inlineStr">
        <is>
          <t>0</t>
        </is>
      </c>
      <c r="AP593" t="inlineStr">
        <is>
          <t>1</t>
        </is>
      </c>
      <c r="AQ593" t="inlineStr">
        <is>
          <t>15</t>
        </is>
      </c>
      <c r="AR593" t="inlineStr">
        <is>
          <t>34.4</t>
        </is>
      </c>
      <c r="AS593" t="inlineStr">
        <is>
          <t>155</t>
        </is>
      </c>
      <c r="AT593" t="inlineStr"/>
      <c r="AU593" t="inlineStr">
        <is>
          <t>---</t>
        </is>
      </c>
      <c r="AV593" t="inlineStr">
        <is>
          <t>---</t>
        </is>
      </c>
      <c r="AW593" t="inlineStr">
        <is>
          <t>---</t>
        </is>
      </c>
      <c r="AX593" t="inlineStr">
        <is>
          <t>---</t>
        </is>
      </c>
      <c r="AY593" t="inlineStr">
        <is>
          <t>---</t>
        </is>
      </c>
      <c r="AZ593" t="inlineStr">
        <is>
          <t>---</t>
        </is>
      </c>
      <c r="BA593" t="inlineStr">
        <is>
          <t>6b7066b672544b4cabd3a14f9f012e2c</t>
        </is>
      </c>
      <c r="BB593" t="inlineStr">
        <is>
          <t>http://openrosa.org/formdesigner/0B48E039-1E80-49A7-AC24-732B6E788E39</t>
        </is>
      </c>
      <c r="BC593" t="inlineStr">
        <is>
          <t>Ration et autres visites</t>
        </is>
      </c>
      <c r="BD593" t="inlineStr">
        <is>
          <t>CommCare Android, version "2.56"(468038). App v15969. CommCare Version 2.56.0. Build 468038, built on: 2025-02-06</t>
        </is>
      </c>
      <c r="BE593" t="inlineStr">
        <is>
          <t>commcare_f18d6b7a-4a28-4b1e-ba72-371ee279da9f</t>
        </is>
      </c>
      <c r="BF593" t="inlineStr"/>
      <c r="BG593" t="inlineStr">
        <is>
          <t>f13d8149fc6d39ebe86af18272310ff9</t>
        </is>
      </c>
      <c r="BH593" t="inlineStr">
        <is>
          <t>d3239f0622024212b2de47425e4be01d</t>
        </is>
      </c>
      <c r="BI593" t="inlineStr">
        <is>
          <t>15246</t>
        </is>
      </c>
      <c r="BJ593" t="inlineStr">
        <is>
          <t>XFormInstance</t>
        </is>
      </c>
      <c r="BK593" t="inlineStr">
        <is>
          <t>6219cdd0e94711ef9e52f399dbb46855</t>
        </is>
      </c>
      <c r="BL593" t="b">
        <v>0</v>
      </c>
      <c r="BM593" t="inlineStr">
        <is>
          <t>---</t>
        </is>
      </c>
      <c r="BN593" t="inlineStr">
        <is>
          <t>200.113.253.227</t>
        </is>
      </c>
      <c r="BO593" t="inlineStr">
        <is>
          <t>Djoulie Charles</t>
        </is>
      </c>
    </row>
    <row r="594">
      <c r="A594" t="inlineStr">
        <is>
          <t>592</t>
        </is>
      </c>
      <c r="B594" t="inlineStr">
        <is>
          <t>408869ec-c584-4a65-b47b-f1bb6cff7f82</t>
        </is>
      </c>
      <c r="C594" t="inlineStr">
        <is>
          <t>2025-02-11</t>
        </is>
      </c>
      <c r="D594" t="inlineStr">
        <is>
          <t>3</t>
        </is>
      </c>
      <c r="E594" t="inlineStr">
        <is>
          <t>---</t>
        </is>
      </c>
      <c r="F594" t="inlineStr">
        <is>
          <t>1</t>
        </is>
      </c>
      <c r="G594" t="inlineStr">
        <is>
          <t>---</t>
        </is>
      </c>
      <c r="H594" t="inlineStr">
        <is>
          <t>0</t>
        </is>
      </c>
      <c r="I594" t="inlineStr">
        <is>
          <t>1</t>
        </is>
      </c>
      <c r="J594" t="inlineStr">
        <is>
          <t>3</t>
        </is>
      </c>
      <c r="K594" t="inlineStr">
        <is>
          <t>---</t>
        </is>
      </c>
      <c r="L594" t="inlineStr">
        <is>
          <t>---</t>
        </is>
      </c>
      <c r="M594" t="inlineStr">
        <is>
          <t>---</t>
        </is>
      </c>
      <c r="N594" t="inlineStr">
        <is>
          <t>---</t>
        </is>
      </c>
      <c r="O594" t="inlineStr">
        <is>
          <t>---</t>
        </is>
      </c>
      <c r="P594" t="inlineStr">
        <is>
          <t>---</t>
        </is>
      </c>
      <c r="Q594" t="inlineStr">
        <is>
          <t>---</t>
        </is>
      </c>
      <c r="R594" t="inlineStr">
        <is>
          <t>25.6</t>
        </is>
      </c>
      <c r="S594" t="inlineStr">
        <is>
          <t>40.0</t>
        </is>
      </c>
      <c r="T594" t="inlineStr">
        <is>
          <t>125.0</t>
        </is>
      </c>
      <c r="U594" t="inlineStr"/>
      <c r="V594" t="inlineStr"/>
      <c r="W594" t="inlineStr"/>
      <c r="X594" t="inlineStr">
        <is>
          <t>PAP/HSFS/ST01382</t>
        </is>
      </c>
      <c r="Y594" t="inlineStr">
        <is>
          <t>PAP/HSFS/ST01382</t>
        </is>
      </c>
      <c r="Z594" t="inlineStr">
        <is>
          <t>2025-02-12 17:03:08</t>
        </is>
      </c>
      <c r="AA594" t="inlineStr">
        <is>
          <t>2025-02-12 17:02:23</t>
        </is>
      </c>
      <c r="AB594" t="inlineStr">
        <is>
          <t>2jessica</t>
        </is>
      </c>
      <c r="AC594" t="inlineStr">
        <is>
          <t>2025-02-12 17:03:09</t>
        </is>
      </c>
      <c r="AD594" s="1" t="inlineStr">
        <is>
          <t>https://www.commcarehq.org/a/caris-test/reports/form_data/408869ec-c584-4a65-b47b-f1bb6cff7f82/</t>
        </is>
      </c>
      <c r="AE594" t="inlineStr">
        <is>
          <t>---</t>
        </is>
      </c>
      <c r="AF594" t="inlineStr">
        <is>
          <t>3c5a623af057e23a32ae4000_135284</t>
        </is>
      </c>
      <c r="AG594" t="inlineStr">
        <is>
          <t>OK</t>
        </is>
      </c>
      <c r="AH594" t="inlineStr">
        <is>
          <t>2025-02-12 17:03:08</t>
        </is>
      </c>
      <c r="AI594" t="inlineStr">
        <is>
          <t>6b7066b672544b4cabd3a14f9f012e2c</t>
        </is>
      </c>
      <c r="AJ594" t="inlineStr">
        <is>
          <t>2025-02-11</t>
        </is>
      </c>
      <c r="AK594" t="inlineStr">
        <is>
          <t>3</t>
        </is>
      </c>
      <c r="AL594" t="inlineStr">
        <is>
          <t>---</t>
        </is>
      </c>
      <c r="AM594" t="inlineStr">
        <is>
          <t>1</t>
        </is>
      </c>
      <c r="AN594" t="inlineStr">
        <is>
          <t>---</t>
        </is>
      </c>
      <c r="AO594" t="inlineStr">
        <is>
          <t>0</t>
        </is>
      </c>
      <c r="AP594" t="inlineStr">
        <is>
          <t>1</t>
        </is>
      </c>
      <c r="AQ594" t="inlineStr">
        <is>
          <t>25.6</t>
        </is>
      </c>
      <c r="AR594" t="inlineStr">
        <is>
          <t>40</t>
        </is>
      </c>
      <c r="AS594" t="inlineStr">
        <is>
          <t>125</t>
        </is>
      </c>
      <c r="AT594" t="inlineStr"/>
      <c r="AU594" t="inlineStr">
        <is>
          <t>---</t>
        </is>
      </c>
      <c r="AV594" t="inlineStr">
        <is>
          <t>---</t>
        </is>
      </c>
      <c r="AW594" t="inlineStr">
        <is>
          <t>---</t>
        </is>
      </c>
      <c r="AX594" t="inlineStr">
        <is>
          <t>---</t>
        </is>
      </c>
      <c r="AY594" t="inlineStr">
        <is>
          <t>---</t>
        </is>
      </c>
      <c r="AZ594" t="inlineStr">
        <is>
          <t>---</t>
        </is>
      </c>
      <c r="BA594" t="inlineStr">
        <is>
          <t>6b7066b672544b4cabd3a14f9f012e2c</t>
        </is>
      </c>
      <c r="BB594" t="inlineStr">
        <is>
          <t>http://openrosa.org/formdesigner/0B48E039-1E80-49A7-AC24-732B6E788E39</t>
        </is>
      </c>
      <c r="BC594" t="inlineStr">
        <is>
          <t>Ration et autres visites</t>
        </is>
      </c>
      <c r="BD594" t="inlineStr">
        <is>
          <t>CommCare Android, version "2.56"(468038). App v15969. CommCare Version 2.56.0. Build 468038, built on: 2025-02-06</t>
        </is>
      </c>
      <c r="BE594" t="inlineStr">
        <is>
          <t>commcare_f18d6b7a-4a28-4b1e-ba72-371ee279da9f</t>
        </is>
      </c>
      <c r="BF594" t="inlineStr"/>
      <c r="BG594" t="inlineStr">
        <is>
          <t>f13d8149fc6d39ebe86af18272310ff9</t>
        </is>
      </c>
      <c r="BH594" t="inlineStr">
        <is>
          <t>d3239f0622024212b2de47425e4be01d</t>
        </is>
      </c>
      <c r="BI594" t="inlineStr">
        <is>
          <t>15246</t>
        </is>
      </c>
      <c r="BJ594" t="inlineStr">
        <is>
          <t>XFormInstance</t>
        </is>
      </c>
      <c r="BK594" t="inlineStr">
        <is>
          <t>6219cdd0e94711ef9e52f399dbb46855</t>
        </is>
      </c>
      <c r="BL594" t="b">
        <v>0</v>
      </c>
      <c r="BM594" t="inlineStr">
        <is>
          <t>---</t>
        </is>
      </c>
      <c r="BN594" t="inlineStr">
        <is>
          <t>200.113.253.227</t>
        </is>
      </c>
      <c r="BO594" t="inlineStr">
        <is>
          <t>Sinverlot  Wenson</t>
        </is>
      </c>
    </row>
    <row r="595">
      <c r="A595" t="inlineStr">
        <is>
          <t>593</t>
        </is>
      </c>
      <c r="B595" t="inlineStr">
        <is>
          <t>399ed80f-db7b-4058-8da7-63906fbd1ddc</t>
        </is>
      </c>
      <c r="C595" t="inlineStr">
        <is>
          <t>2025-02-11</t>
        </is>
      </c>
      <c r="D595" t="inlineStr">
        <is>
          <t>3</t>
        </is>
      </c>
      <c r="E595" t="inlineStr">
        <is>
          <t>---</t>
        </is>
      </c>
      <c r="F595" t="inlineStr">
        <is>
          <t>1</t>
        </is>
      </c>
      <c r="G595" t="inlineStr">
        <is>
          <t>---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---</t>
        </is>
      </c>
      <c r="L595" t="inlineStr">
        <is>
          <t>---</t>
        </is>
      </c>
      <c r="M595" t="inlineStr">
        <is>
          <t>---</t>
        </is>
      </c>
      <c r="N595" t="inlineStr">
        <is>
          <t>---</t>
        </is>
      </c>
      <c r="O595" t="inlineStr">
        <is>
          <t>---</t>
        </is>
      </c>
      <c r="P595" t="inlineStr">
        <is>
          <t>---</t>
        </is>
      </c>
      <c r="Q595" t="inlineStr">
        <is>
          <t>---</t>
        </is>
      </c>
      <c r="R595" t="inlineStr">
        <is>
          <t>18.0</t>
        </is>
      </c>
      <c r="S595" t="inlineStr">
        <is>
          <t>41.0</t>
        </is>
      </c>
      <c r="T595" t="inlineStr">
        <is>
          <t>150.0</t>
        </is>
      </c>
      <c r="U595" t="inlineStr"/>
      <c r="V595" t="inlineStr"/>
      <c r="W595" t="inlineStr"/>
      <c r="X595" t="inlineStr">
        <is>
          <t>PAP/HSFS/ST01359</t>
        </is>
      </c>
      <c r="Y595" t="inlineStr">
        <is>
          <t>PAP/HSFS/ST01359</t>
        </is>
      </c>
      <c r="Z595" t="inlineStr">
        <is>
          <t>2025-02-12 17:03:58</t>
        </is>
      </c>
      <c r="AA595" t="inlineStr">
        <is>
          <t>2025-02-12 17:03:20</t>
        </is>
      </c>
      <c r="AB595" t="inlineStr">
        <is>
          <t>2jessica</t>
        </is>
      </c>
      <c r="AC595" t="inlineStr">
        <is>
          <t>2025-02-12 17:03:59</t>
        </is>
      </c>
      <c r="AD595" s="1" t="inlineStr">
        <is>
          <t>https://www.commcarehq.org/a/caris-test/reports/form_data/399ed80f-db7b-4058-8da7-63906fbd1ddc/</t>
        </is>
      </c>
      <c r="AE595" t="inlineStr">
        <is>
          <t>---</t>
        </is>
      </c>
      <c r="AF595" t="inlineStr">
        <is>
          <t>3c5a623af057e23a32ae4000_163350</t>
        </is>
      </c>
      <c r="AG595" t="inlineStr">
        <is>
          <t>OK</t>
        </is>
      </c>
      <c r="AH595" t="inlineStr">
        <is>
          <t>2025-02-12 17:03:58</t>
        </is>
      </c>
      <c r="AI595" t="inlineStr">
        <is>
          <t>6b7066b672544b4cabd3a14f9f012e2c</t>
        </is>
      </c>
      <c r="AJ595" t="inlineStr">
        <is>
          <t>2025-02-11</t>
        </is>
      </c>
      <c r="AK595" t="inlineStr">
        <is>
          <t>3</t>
        </is>
      </c>
      <c r="AL595" t="inlineStr">
        <is>
          <t>---</t>
        </is>
      </c>
      <c r="AM595" t="inlineStr">
        <is>
          <t>1</t>
        </is>
      </c>
      <c r="AN595" t="inlineStr">
        <is>
          <t>---</t>
        </is>
      </c>
      <c r="AO595" t="inlineStr">
        <is>
          <t>0</t>
        </is>
      </c>
      <c r="AP595" t="inlineStr">
        <is>
          <t>1</t>
        </is>
      </c>
      <c r="AQ595" t="inlineStr">
        <is>
          <t>18</t>
        </is>
      </c>
      <c r="AR595" t="inlineStr">
        <is>
          <t>41</t>
        </is>
      </c>
      <c r="AS595" t="inlineStr">
        <is>
          <t>150</t>
        </is>
      </c>
      <c r="AT595" t="inlineStr"/>
      <c r="AU595" t="inlineStr">
        <is>
          <t>---</t>
        </is>
      </c>
      <c r="AV595" t="inlineStr">
        <is>
          <t>---</t>
        </is>
      </c>
      <c r="AW595" t="inlineStr">
        <is>
          <t>---</t>
        </is>
      </c>
      <c r="AX595" t="inlineStr">
        <is>
          <t>---</t>
        </is>
      </c>
      <c r="AY595" t="inlineStr">
        <is>
          <t>---</t>
        </is>
      </c>
      <c r="AZ595" t="inlineStr">
        <is>
          <t>---</t>
        </is>
      </c>
      <c r="BA595" t="inlineStr">
        <is>
          <t>6b7066b672544b4cabd3a14f9f012e2c</t>
        </is>
      </c>
      <c r="BB595" t="inlineStr">
        <is>
          <t>http://openrosa.org/formdesigner/0B48E039-1E80-49A7-AC24-732B6E788E39</t>
        </is>
      </c>
      <c r="BC595" t="inlineStr">
        <is>
          <t>Ration et autres visites</t>
        </is>
      </c>
      <c r="BD595" t="inlineStr">
        <is>
          <t>CommCare Android, version "2.56"(468038). App v15969. CommCare Version 2.56.0. Build 468038, built on: 2025-02-06</t>
        </is>
      </c>
      <c r="BE595" t="inlineStr">
        <is>
          <t>commcare_f18d6b7a-4a28-4b1e-ba72-371ee279da9f</t>
        </is>
      </c>
      <c r="BF595" t="inlineStr"/>
      <c r="BG595" t="inlineStr">
        <is>
          <t>f13d8149fc6d39ebe86af18272310ff9</t>
        </is>
      </c>
      <c r="BH595" t="inlineStr">
        <is>
          <t>d3239f0622024212b2de47425e4be01d</t>
        </is>
      </c>
      <c r="BI595" t="inlineStr">
        <is>
          <t>15246</t>
        </is>
      </c>
      <c r="BJ595" t="inlineStr">
        <is>
          <t>XFormInstance</t>
        </is>
      </c>
      <c r="BK595" t="inlineStr">
        <is>
          <t>6219cdd0e94711ef9e52f399dbb46855</t>
        </is>
      </c>
      <c r="BL595" t="b">
        <v>0</v>
      </c>
      <c r="BM595" t="inlineStr">
        <is>
          <t>---</t>
        </is>
      </c>
      <c r="BN595" t="inlineStr">
        <is>
          <t>200.113.253.227</t>
        </is>
      </c>
      <c r="BO595" t="inlineStr">
        <is>
          <t>Emelan Rosena</t>
        </is>
      </c>
    </row>
    <row r="596">
      <c r="A596" t="inlineStr">
        <is>
          <t>594</t>
        </is>
      </c>
      <c r="B596" t="inlineStr">
        <is>
          <t>78adae3c-effe-4987-be56-631669efff47</t>
        </is>
      </c>
      <c r="C596" t="inlineStr">
        <is>
          <t>2025-02-11</t>
        </is>
      </c>
      <c r="D596" t="inlineStr">
        <is>
          <t>3</t>
        </is>
      </c>
      <c r="E596" t="inlineStr">
        <is>
          <t>---</t>
        </is>
      </c>
      <c r="F596" t="inlineStr">
        <is>
          <t>1</t>
        </is>
      </c>
      <c r="G596" t="inlineStr">
        <is>
          <t>---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---</t>
        </is>
      </c>
      <c r="L596" t="inlineStr">
        <is>
          <t>---</t>
        </is>
      </c>
      <c r="M596" t="inlineStr">
        <is>
          <t>---</t>
        </is>
      </c>
      <c r="N596" t="inlineStr">
        <is>
          <t>---</t>
        </is>
      </c>
      <c r="O596" t="inlineStr">
        <is>
          <t>---</t>
        </is>
      </c>
      <c r="P596" t="inlineStr">
        <is>
          <t>---</t>
        </is>
      </c>
      <c r="Q596" t="inlineStr">
        <is>
          <t>---</t>
        </is>
      </c>
      <c r="R596" t="inlineStr">
        <is>
          <t>18.9</t>
        </is>
      </c>
      <c r="S596" t="inlineStr">
        <is>
          <t>49.1</t>
        </is>
      </c>
      <c r="T596" t="inlineStr">
        <is>
          <t>160.0</t>
        </is>
      </c>
      <c r="U596" t="inlineStr"/>
      <c r="V596" t="inlineStr"/>
      <c r="W596" t="inlineStr"/>
      <c r="X596" t="inlineStr">
        <is>
          <t>PAP/HSFS/ST01321</t>
        </is>
      </c>
      <c r="Y596" t="inlineStr">
        <is>
          <t>PAP/HSFS/ST01321</t>
        </is>
      </c>
      <c r="Z596" t="inlineStr">
        <is>
          <t>2025-02-12 17:04:56</t>
        </is>
      </c>
      <c r="AA596" t="inlineStr">
        <is>
          <t>2025-02-12 17:04:12</t>
        </is>
      </c>
      <c r="AB596" t="inlineStr">
        <is>
          <t>2jessica</t>
        </is>
      </c>
      <c r="AC596" t="inlineStr">
        <is>
          <t>2025-02-12 17:04:56</t>
        </is>
      </c>
      <c r="AD596" s="1" t="inlineStr">
        <is>
          <t>https://www.commcarehq.org/a/caris-test/reports/form_data/78adae3c-effe-4987-be56-631669efff47/</t>
        </is>
      </c>
      <c r="AE596" t="inlineStr">
        <is>
          <t>---</t>
        </is>
      </c>
      <c r="AF596" t="inlineStr">
        <is>
          <t>3c5a623af057e23a32ae4000_127086</t>
        </is>
      </c>
      <c r="AG596" t="inlineStr">
        <is>
          <t>OK</t>
        </is>
      </c>
      <c r="AH596" t="inlineStr">
        <is>
          <t>2025-02-12 17:04:56</t>
        </is>
      </c>
      <c r="AI596" t="inlineStr">
        <is>
          <t>6b7066b672544b4cabd3a14f9f012e2c</t>
        </is>
      </c>
      <c r="AJ596" t="inlineStr">
        <is>
          <t>2025-02-11</t>
        </is>
      </c>
      <c r="AK596" t="inlineStr">
        <is>
          <t>3</t>
        </is>
      </c>
      <c r="AL596" t="inlineStr">
        <is>
          <t>---</t>
        </is>
      </c>
      <c r="AM596" t="inlineStr">
        <is>
          <t>1</t>
        </is>
      </c>
      <c r="AN596" t="inlineStr">
        <is>
          <t>---</t>
        </is>
      </c>
      <c r="AO596" t="inlineStr">
        <is>
          <t>0</t>
        </is>
      </c>
      <c r="AP596" t="inlineStr">
        <is>
          <t>1</t>
        </is>
      </c>
      <c r="AQ596" t="inlineStr">
        <is>
          <t>18.9</t>
        </is>
      </c>
      <c r="AR596" t="inlineStr">
        <is>
          <t>49.1</t>
        </is>
      </c>
      <c r="AS596" t="inlineStr">
        <is>
          <t>160</t>
        </is>
      </c>
      <c r="AT596" t="inlineStr"/>
      <c r="AU596" t="inlineStr">
        <is>
          <t>---</t>
        </is>
      </c>
      <c r="AV596" t="inlineStr">
        <is>
          <t>---</t>
        </is>
      </c>
      <c r="AW596" t="inlineStr">
        <is>
          <t>---</t>
        </is>
      </c>
      <c r="AX596" t="inlineStr">
        <is>
          <t>---</t>
        </is>
      </c>
      <c r="AY596" t="inlineStr">
        <is>
          <t>---</t>
        </is>
      </c>
      <c r="AZ596" t="inlineStr">
        <is>
          <t>---</t>
        </is>
      </c>
      <c r="BA596" t="inlineStr">
        <is>
          <t>6b7066b672544b4cabd3a14f9f012e2c</t>
        </is>
      </c>
      <c r="BB596" t="inlineStr">
        <is>
          <t>http://openrosa.org/formdesigner/0B48E039-1E80-49A7-AC24-732B6E788E39</t>
        </is>
      </c>
      <c r="BC596" t="inlineStr">
        <is>
          <t>Ration et autres visites</t>
        </is>
      </c>
      <c r="BD596" t="inlineStr">
        <is>
          <t>CommCare Android, version "2.56"(468038). App v15969. CommCare Version 2.56.0. Build 468038, built on: 2025-02-06</t>
        </is>
      </c>
      <c r="BE596" t="inlineStr">
        <is>
          <t>commcare_f18d6b7a-4a28-4b1e-ba72-371ee279da9f</t>
        </is>
      </c>
      <c r="BF596" t="inlineStr"/>
      <c r="BG596" t="inlineStr">
        <is>
          <t>f13d8149fc6d39ebe86af18272310ff9</t>
        </is>
      </c>
      <c r="BH596" t="inlineStr">
        <is>
          <t>d3239f0622024212b2de47425e4be01d</t>
        </is>
      </c>
      <c r="BI596" t="inlineStr">
        <is>
          <t>15246</t>
        </is>
      </c>
      <c r="BJ596" t="inlineStr">
        <is>
          <t>XFormInstance</t>
        </is>
      </c>
      <c r="BK596" t="inlineStr">
        <is>
          <t>6219cdd0e94711ef9e52f399dbb46855</t>
        </is>
      </c>
      <c r="BL596" t="b">
        <v>0</v>
      </c>
      <c r="BM596" t="inlineStr">
        <is>
          <t>---</t>
        </is>
      </c>
      <c r="BN596" t="inlineStr">
        <is>
          <t>200.113.253.227</t>
        </is>
      </c>
      <c r="BO596" t="inlineStr">
        <is>
          <t>Celestin Monica</t>
        </is>
      </c>
    </row>
    <row r="597">
      <c r="A597" t="inlineStr">
        <is>
          <t>595</t>
        </is>
      </c>
      <c r="B597" t="inlineStr">
        <is>
          <t>fdc37824-0bab-4dee-b15d-ff3879e3f613</t>
        </is>
      </c>
      <c r="C597" t="inlineStr">
        <is>
          <t>2025-02-11</t>
        </is>
      </c>
      <c r="D597" t="inlineStr">
        <is>
          <t>4</t>
        </is>
      </c>
      <c r="E597" t="inlineStr">
        <is>
          <t>bonbons</t>
        </is>
      </c>
      <c r="F597" t="inlineStr">
        <is>
          <t>1</t>
        </is>
      </c>
      <c r="G597" t="inlineStr">
        <is>
          <t>bonbons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---</t>
        </is>
      </c>
      <c r="L597" t="inlineStr">
        <is>
          <t>---</t>
        </is>
      </c>
      <c r="M597" t="inlineStr">
        <is>
          <t>---</t>
        </is>
      </c>
      <c r="N597" t="inlineStr">
        <is>
          <t>---</t>
        </is>
      </c>
      <c r="O597" t="inlineStr">
        <is>
          <t>---</t>
        </is>
      </c>
      <c r="P597" t="inlineStr">
        <is>
          <t>---</t>
        </is>
      </c>
      <c r="Q597" t="inlineStr">
        <is>
          <t>---</t>
        </is>
      </c>
      <c r="R597" t="inlineStr">
        <is>
          <t>15.2</t>
        </is>
      </c>
      <c r="S597" t="inlineStr">
        <is>
          <t>19.9</t>
        </is>
      </c>
      <c r="T597" t="inlineStr"/>
      <c r="U597">
        <f>HYPERLINK("https://www.commcarehq.org/a/caris-test/api/form_attachment/v1/fdc37824-0bab-4dee-b15d-ff3879e3f613/1739302015082.jpg")</f>
        <v/>
      </c>
      <c r="V597" t="inlineStr"/>
      <c r="W597" t="inlineStr">
        <is>
          <t>18.5179899 -72.3890114 181.1 4.34</t>
        </is>
      </c>
      <c r="X597" t="inlineStr">
        <is>
          <t>PAP/HAHD/ST00302</t>
        </is>
      </c>
      <c r="Y597" t="inlineStr">
        <is>
          <t>PAP/HAHD/ST00302</t>
        </is>
      </c>
      <c r="Z597" t="inlineStr">
        <is>
          <t>2025-02-11 19:31:56</t>
        </is>
      </c>
      <c r="AA597" t="inlineStr">
        <is>
          <t>2025-02-11 19:07:00</t>
        </is>
      </c>
      <c r="AB597" t="inlineStr">
        <is>
          <t>2miclene</t>
        </is>
      </c>
      <c r="AC597" t="inlineStr">
        <is>
          <t>2025-02-12 18:48:40</t>
        </is>
      </c>
      <c r="AD597" s="1" t="inlineStr">
        <is>
          <t>https://www.commcarehq.org/a/caris-test/reports/form_data/fdc37824-0bab-4dee-b15d-ff3879e3f613/</t>
        </is>
      </c>
      <c r="AE597" t="inlineStr">
        <is>
          <t>---</t>
        </is>
      </c>
      <c r="AF597" t="inlineStr">
        <is>
          <t>3c5a623af057e23a32ae4000_188519</t>
        </is>
      </c>
      <c r="AG597" t="inlineStr">
        <is>
          <t>---</t>
        </is>
      </c>
      <c r="AH597" t="inlineStr">
        <is>
          <t>2025-02-11 19:31:56</t>
        </is>
      </c>
      <c r="AI597" t="inlineStr">
        <is>
          <t>64b0a61236f7d987dd45027ebbfc57df</t>
        </is>
      </c>
      <c r="AJ597" t="inlineStr">
        <is>
          <t>2025-02-11</t>
        </is>
      </c>
      <c r="AK597" t="inlineStr">
        <is>
          <t>4</t>
        </is>
      </c>
      <c r="AL597" t="inlineStr">
        <is>
          <t>bonbons</t>
        </is>
      </c>
      <c r="AM597" t="inlineStr">
        <is>
          <t>1</t>
        </is>
      </c>
      <c r="AN597" t="inlineStr">
        <is>
          <t>bonbons</t>
        </is>
      </c>
      <c r="AO597" t="inlineStr">
        <is>
          <t>1</t>
        </is>
      </c>
      <c r="AP597" t="inlineStr">
        <is>
          <t>1</t>
        </is>
      </c>
      <c r="AQ597" t="inlineStr">
        <is>
          <t>15.2</t>
        </is>
      </c>
      <c r="AR597" t="inlineStr">
        <is>
          <t>19.9</t>
        </is>
      </c>
      <c r="AS597" t="inlineStr"/>
      <c r="AT597" t="inlineStr">
        <is>
          <t>18.5179899 -72.3890114 181.1 4.34</t>
        </is>
      </c>
      <c r="AU597" t="inlineStr">
        <is>
          <t>---</t>
        </is>
      </c>
      <c r="AV597" t="inlineStr">
        <is>
          <t>---</t>
        </is>
      </c>
      <c r="AW597" t="inlineStr">
        <is>
          <t>---</t>
        </is>
      </c>
      <c r="AX597" t="inlineStr">
        <is>
          <t>---</t>
        </is>
      </c>
      <c r="AY597" t="inlineStr">
        <is>
          <t>---</t>
        </is>
      </c>
      <c r="AZ597" t="inlineStr">
        <is>
          <t>---</t>
        </is>
      </c>
      <c r="BA597" t="inlineStr">
        <is>
          <t>64b0a61236f7d987dd45027ebbfc57df</t>
        </is>
      </c>
      <c r="BB597" t="inlineStr">
        <is>
          <t>http://openrosa.org/formdesigner/0B48E039-1E80-49A7-AC24-732B6E788E39</t>
        </is>
      </c>
      <c r="BC597" t="inlineStr">
        <is>
          <t>Ration et autres visites</t>
        </is>
      </c>
      <c r="BD597" t="inlineStr">
        <is>
          <t>CommCare Android, version "2.54.1"(467561). App v15969. CommCare Version 2.54.1. Build 467561, built on: 2024-10-25</t>
        </is>
      </c>
      <c r="BE597" t="inlineStr">
        <is>
          <t>commcare_54a621c2-54d8-40d6-b070-4af9fd73e052</t>
        </is>
      </c>
      <c r="BF597" t="inlineStr">
        <is>
          <t>18.5193867 -72.38986 173.2 7.4</t>
        </is>
      </c>
      <c r="BG597" t="inlineStr">
        <is>
          <t>f13d8149fc6d39ebe86af18272310ff9</t>
        </is>
      </c>
      <c r="BH597" t="inlineStr">
        <is>
          <t>d3239f0622024212b2de47425e4be01d</t>
        </is>
      </c>
      <c r="BI597" t="inlineStr">
        <is>
          <t>15246</t>
        </is>
      </c>
      <c r="BJ597" t="inlineStr">
        <is>
          <t>XFormInstance</t>
        </is>
      </c>
      <c r="BK597" t="inlineStr">
        <is>
          <t>88e1ccdce7c711ef8977f9cccb2417e2</t>
        </is>
      </c>
      <c r="BL597" t="b">
        <v>0</v>
      </c>
      <c r="BM597" t="inlineStr">
        <is>
          <t>---</t>
        </is>
      </c>
      <c r="BN597" t="inlineStr">
        <is>
          <t>200.113.238.5</t>
        </is>
      </c>
      <c r="BO597" t="inlineStr">
        <is>
          <t>Eugenita  Simonis</t>
        </is>
      </c>
    </row>
    <row r="598">
      <c r="A598" t="inlineStr">
        <is>
          <t>596</t>
        </is>
      </c>
      <c r="B598" t="inlineStr">
        <is>
          <t>d20f270f-8126-47f4-9a20-7d1872a75b21</t>
        </is>
      </c>
      <c r="C598" t="inlineStr">
        <is>
          <t>2025-02-11</t>
        </is>
      </c>
      <c r="D598" t="inlineStr">
        <is>
          <t>4</t>
        </is>
      </c>
      <c r="E598" t="inlineStr">
        <is>
          <t>bonbons</t>
        </is>
      </c>
      <c r="F598" t="inlineStr">
        <is>
          <t>1</t>
        </is>
      </c>
      <c r="G598" t="inlineStr">
        <is>
          <t>bonbons</t>
        </is>
      </c>
      <c r="H598" t="inlineStr">
        <is>
          <t>1</t>
        </is>
      </c>
      <c r="I598" t="inlineStr">
        <is>
          <t>0</t>
        </is>
      </c>
      <c r="J598" t="inlineStr">
        <is>
          <t>---</t>
        </is>
      </c>
      <c r="K598" t="inlineStr">
        <is>
          <t>---</t>
        </is>
      </c>
      <c r="L598" t="inlineStr">
        <is>
          <t>---</t>
        </is>
      </c>
      <c r="M598" t="inlineStr">
        <is>
          <t>---</t>
        </is>
      </c>
      <c r="N598" t="inlineStr">
        <is>
          <t>---</t>
        </is>
      </c>
      <c r="O598" t="inlineStr">
        <is>
          <t>---</t>
        </is>
      </c>
      <c r="P598" t="inlineStr">
        <is>
          <t>---</t>
        </is>
      </c>
      <c r="Q598" t="inlineStr">
        <is>
          <t>---</t>
        </is>
      </c>
      <c r="R598" t="inlineStr">
        <is>
          <t>---</t>
        </is>
      </c>
      <c r="S598" t="inlineStr">
        <is>
          <t>---</t>
        </is>
      </c>
      <c r="T598" t="inlineStr">
        <is>
          <t>---</t>
        </is>
      </c>
      <c r="U598" t="inlineStr">
        <is>
          <t>---</t>
        </is>
      </c>
      <c r="V598" t="inlineStr">
        <is>
          <t>---</t>
        </is>
      </c>
      <c r="W598" t="inlineStr">
        <is>
          <t>18.5180927 -72.389026 180.9 6.05</t>
        </is>
      </c>
      <c r="X598" t="inlineStr">
        <is>
          <t>PAP/HAHD/ST00363</t>
        </is>
      </c>
      <c r="Y598" t="inlineStr">
        <is>
          <t>PAP/HAHD/ST00363</t>
        </is>
      </c>
      <c r="Z598" t="inlineStr">
        <is>
          <t>2025-02-11 19:33:28</t>
        </is>
      </c>
      <c r="AA598" t="inlineStr">
        <is>
          <t>2025-02-11 19:32:07</t>
        </is>
      </c>
      <c r="AB598" t="inlineStr">
        <is>
          <t>2miclene</t>
        </is>
      </c>
      <c r="AC598" t="inlineStr">
        <is>
          <t>2025-02-12 18:48:41</t>
        </is>
      </c>
      <c r="AD598" s="1" t="inlineStr">
        <is>
          <t>https://www.commcarehq.org/a/caris-test/reports/form_data/d20f270f-8126-47f4-9a20-7d1872a75b21/</t>
        </is>
      </c>
      <c r="AE598" t="inlineStr">
        <is>
          <t>---</t>
        </is>
      </c>
      <c r="AF598" t="inlineStr">
        <is>
          <t>8ad4975427894024b7ab3e00bedb20ca</t>
        </is>
      </c>
      <c r="AG598" t="inlineStr">
        <is>
          <t>---</t>
        </is>
      </c>
      <c r="AH598" t="inlineStr">
        <is>
          <t>2025-02-11 19:33:28</t>
        </is>
      </c>
      <c r="AI598" t="inlineStr">
        <is>
          <t>64b0a61236f7d987dd45027ebbfc57df</t>
        </is>
      </c>
      <c r="AJ598" t="inlineStr">
        <is>
          <t>2025-02-11</t>
        </is>
      </c>
      <c r="AK598" t="inlineStr">
        <is>
          <t>4</t>
        </is>
      </c>
      <c r="AL598" t="inlineStr">
        <is>
          <t>bonbons</t>
        </is>
      </c>
      <c r="AM598" t="inlineStr">
        <is>
          <t>1</t>
        </is>
      </c>
      <c r="AN598" t="inlineStr">
        <is>
          <t>bonbons</t>
        </is>
      </c>
      <c r="AO598" t="inlineStr">
        <is>
          <t>1</t>
        </is>
      </c>
      <c r="AP598" t="inlineStr">
        <is>
          <t>0</t>
        </is>
      </c>
      <c r="AQ598" t="inlineStr">
        <is>
          <t>---</t>
        </is>
      </c>
      <c r="AR598" t="inlineStr">
        <is>
          <t>---</t>
        </is>
      </c>
      <c r="AS598" t="inlineStr">
        <is>
          <t>---</t>
        </is>
      </c>
      <c r="AT598" t="inlineStr">
        <is>
          <t>18.5180927 -72.389026 180.9 6.05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inlineStr">
        <is>
          <t>---</t>
        </is>
      </c>
      <c r="BA598" t="inlineStr">
        <is>
          <t>64b0a61236f7d987dd45027ebbfc57df</t>
        </is>
      </c>
      <c r="BB598" t="inlineStr">
        <is>
          <t>http://openrosa.org/formdesigner/0B48E039-1E80-49A7-AC24-732B6E788E39</t>
        </is>
      </c>
      <c r="BC598" t="inlineStr">
        <is>
          <t>Ration et autres visites</t>
        </is>
      </c>
      <c r="BD598" t="inlineStr">
        <is>
          <t>CommCare Android, version "2.54.1"(467561). App v15969. CommCare Version 2.54.1. Build 467561, built on: 2024-10-25</t>
        </is>
      </c>
      <c r="BE598" t="inlineStr">
        <is>
          <t>commcare_54a621c2-54d8-40d6-b070-4af9fd73e052</t>
        </is>
      </c>
      <c r="BF598" t="inlineStr">
        <is>
          <t>18.5180118 -72.3890933 181.0 9.83</t>
        </is>
      </c>
      <c r="BG598" t="inlineStr">
        <is>
          <t>f13d8149fc6d39ebe86af18272310ff9</t>
        </is>
      </c>
      <c r="BH598" t="inlineStr">
        <is>
          <t>d3239f0622024212b2de47425e4be01d</t>
        </is>
      </c>
      <c r="BI598" t="inlineStr">
        <is>
          <t>15246</t>
        </is>
      </c>
      <c r="BJ598" t="inlineStr">
        <is>
          <t>XFormInstance</t>
        </is>
      </c>
      <c r="BK598" t="inlineStr">
        <is>
          <t>88e1ccdce7c711ef8977f9cccb2417e2</t>
        </is>
      </c>
      <c r="BL598" t="b">
        <v>0</v>
      </c>
      <c r="BM598" t="inlineStr">
        <is>
          <t>---</t>
        </is>
      </c>
      <c r="BN598" t="inlineStr">
        <is>
          <t>200.113.238.5</t>
        </is>
      </c>
      <c r="BO598" t="inlineStr">
        <is>
          <t>Eugenson Simonis</t>
        </is>
      </c>
    </row>
    <row r="599">
      <c r="A599" t="inlineStr">
        <is>
          <t>597</t>
        </is>
      </c>
      <c r="B599" t="inlineStr">
        <is>
          <t>a6aea7ae-9a7b-41e1-8757-4b7c440f31cd</t>
        </is>
      </c>
      <c r="C599" t="inlineStr">
        <is>
          <t>2025-02-12</t>
        </is>
      </c>
      <c r="D599" t="inlineStr">
        <is>
          <t>3</t>
        </is>
      </c>
      <c r="E599" t="inlineStr">
        <is>
          <t>---</t>
        </is>
      </c>
      <c r="F599" t="inlineStr">
        <is>
          <t>1</t>
        </is>
      </c>
      <c r="G599" t="inlineStr">
        <is>
          <t>---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---</t>
        </is>
      </c>
      <c r="L599" t="inlineStr">
        <is>
          <t>---</t>
        </is>
      </c>
      <c r="M599" t="inlineStr">
        <is>
          <t>---</t>
        </is>
      </c>
      <c r="N599" t="inlineStr">
        <is>
          <t>---</t>
        </is>
      </c>
      <c r="O599" t="inlineStr">
        <is>
          <t>---</t>
        </is>
      </c>
      <c r="P599" t="inlineStr">
        <is>
          <t>---</t>
        </is>
      </c>
      <c r="Q599" t="inlineStr">
        <is>
          <t>---</t>
        </is>
      </c>
      <c r="R599" t="inlineStr">
        <is>
          <t>21.5</t>
        </is>
      </c>
      <c r="S599" t="inlineStr">
        <is>
          <t>34.9</t>
        </is>
      </c>
      <c r="T599" t="inlineStr">
        <is>
          <t>130.0</t>
        </is>
      </c>
      <c r="U599" t="inlineStr"/>
      <c r="V599" t="inlineStr"/>
      <c r="W599" t="inlineStr">
        <is>
          <t>18.5278929 -72.4031761 39.4 163.95</t>
        </is>
      </c>
      <c r="X599" t="inlineStr">
        <is>
          <t>PAP/HAHD/ST00409</t>
        </is>
      </c>
      <c r="Y599" t="inlineStr">
        <is>
          <t>PAP/HAHD/ST00409</t>
        </is>
      </c>
      <c r="Z599" t="inlineStr">
        <is>
          <t>2025-02-12 18:08:55</t>
        </is>
      </c>
      <c r="AA599" t="inlineStr">
        <is>
          <t>2025-02-12 16:57:16</t>
        </is>
      </c>
      <c r="AB599" t="inlineStr">
        <is>
          <t>2miclene</t>
        </is>
      </c>
      <c r="AC599" t="inlineStr">
        <is>
          <t>2025-02-12 18:48:46</t>
        </is>
      </c>
      <c r="AD599" s="1" t="inlineStr">
        <is>
          <t>https://www.commcarehq.org/a/caris-test/reports/form_data/a6aea7ae-9a7b-41e1-8757-4b7c440f31cd/</t>
        </is>
      </c>
      <c r="AE599" t="inlineStr">
        <is>
          <t>---</t>
        </is>
      </c>
      <c r="AF599" t="inlineStr">
        <is>
          <t>b80e4eb2b980449c9af972a2615bd805</t>
        </is>
      </c>
      <c r="AG599" t="inlineStr">
        <is>
          <t>OK</t>
        </is>
      </c>
      <c r="AH599" t="inlineStr">
        <is>
          <t>2025-02-12 18:08:55</t>
        </is>
      </c>
      <c r="AI599" t="inlineStr">
        <is>
          <t>64b0a61236f7d987dd45027ebbfc57df</t>
        </is>
      </c>
      <c r="AJ599" t="inlineStr">
        <is>
          <t>2025-02-12</t>
        </is>
      </c>
      <c r="AK599" t="inlineStr">
        <is>
          <t>3</t>
        </is>
      </c>
      <c r="AL599" t="inlineStr">
        <is>
          <t>---</t>
        </is>
      </c>
      <c r="AM599" t="inlineStr">
        <is>
          <t>1</t>
        </is>
      </c>
      <c r="AN599" t="inlineStr">
        <is>
          <t>---</t>
        </is>
      </c>
      <c r="AO599" t="inlineStr">
        <is>
          <t>1</t>
        </is>
      </c>
      <c r="AP599" t="inlineStr">
        <is>
          <t>1</t>
        </is>
      </c>
      <c r="AQ599" t="inlineStr">
        <is>
          <t>21.5</t>
        </is>
      </c>
      <c r="AR599" t="inlineStr">
        <is>
          <t>34.9</t>
        </is>
      </c>
      <c r="AS599" t="inlineStr">
        <is>
          <t>130</t>
        </is>
      </c>
      <c r="AT599" t="inlineStr">
        <is>
          <t>18.5278929 -72.4031761 39.4 163.95</t>
        </is>
      </c>
      <c r="AU599" t="inlineStr">
        <is>
          <t>---</t>
        </is>
      </c>
      <c r="AV599" t="inlineStr">
        <is>
          <t>---</t>
        </is>
      </c>
      <c r="AW599" t="inlineStr">
        <is>
          <t>---</t>
        </is>
      </c>
      <c r="AX599" t="inlineStr">
        <is>
          <t>---</t>
        </is>
      </c>
      <c r="AY599" t="inlineStr">
        <is>
          <t>---</t>
        </is>
      </c>
      <c r="AZ599" t="inlineStr">
        <is>
          <t>---</t>
        </is>
      </c>
      <c r="BA599" t="inlineStr">
        <is>
          <t>64b0a61236f7d987dd45027ebbfc57df</t>
        </is>
      </c>
      <c r="BB599" t="inlineStr">
        <is>
          <t>http://openrosa.org/formdesigner/0B48E039-1E80-49A7-AC24-732B6E788E39</t>
        </is>
      </c>
      <c r="BC599" t="inlineStr">
        <is>
          <t>Ration et autres visites</t>
        </is>
      </c>
      <c r="BD599" t="inlineStr">
        <is>
          <t>CommCare Android, version "2.54.1"(467561). App v15969. CommCare Version 2.54.1. Build 467561, built on: 2024-10-25</t>
        </is>
      </c>
      <c r="BE599" t="inlineStr">
        <is>
          <t>commcare_54a621c2-54d8-40d6-b070-4af9fd73e052</t>
        </is>
      </c>
      <c r="BF599" t="inlineStr">
        <is>
          <t>18.537753 -72.3944162 33.2 9.77</t>
        </is>
      </c>
      <c r="BG599" t="inlineStr">
        <is>
          <t>f13d8149fc6d39ebe86af18272310ff9</t>
        </is>
      </c>
      <c r="BH599" t="inlineStr">
        <is>
          <t>d3239f0622024212b2de47425e4be01d</t>
        </is>
      </c>
      <c r="BI599" t="inlineStr">
        <is>
          <t>15246</t>
        </is>
      </c>
      <c r="BJ599" t="inlineStr">
        <is>
          <t>XFormInstance</t>
        </is>
      </c>
      <c r="BK599" t="inlineStr">
        <is>
          <t>88e1ccdce7c711ef8977f9cccb2417e2</t>
        </is>
      </c>
      <c r="BL599" t="b">
        <v>0</v>
      </c>
      <c r="BM599" t="inlineStr">
        <is>
          <t>---</t>
        </is>
      </c>
      <c r="BN599" t="inlineStr">
        <is>
          <t>200.113.238.5</t>
        </is>
      </c>
      <c r="BO599" t="inlineStr">
        <is>
          <t>Esperantha Euphremie Desrosiers</t>
        </is>
      </c>
    </row>
    <row r="600">
      <c r="A600" t="inlineStr">
        <is>
          <t>598</t>
        </is>
      </c>
      <c r="B600" t="inlineStr">
        <is>
          <t>a974fdbd-d6b8-4fee-ae52-825780ba90f5</t>
        </is>
      </c>
      <c r="C600" t="inlineStr">
        <is>
          <t>2025-02-12</t>
        </is>
      </c>
      <c r="D600" t="inlineStr">
        <is>
          <t>1</t>
        </is>
      </c>
      <c r="E600" t="inlineStr">
        <is>
          <t>---</t>
        </is>
      </c>
      <c r="F600" t="inlineStr">
        <is>
          <t>1</t>
        </is>
      </c>
      <c r="G600" t="inlineStr">
        <is>
          <t>---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---</t>
        </is>
      </c>
      <c r="L600" t="inlineStr">
        <is>
          <t>---</t>
        </is>
      </c>
      <c r="M600" t="inlineStr"/>
      <c r="N600" t="inlineStr">
        <is>
          <t>---</t>
        </is>
      </c>
      <c r="O600" t="inlineStr">
        <is>
          <t>---</t>
        </is>
      </c>
      <c r="P600" t="inlineStr">
        <is>
          <t>---</t>
        </is>
      </c>
      <c r="Q600" t="inlineStr">
        <is>
          <t>---</t>
        </is>
      </c>
      <c r="R600" t="inlineStr">
        <is>
          <t>20.5</t>
        </is>
      </c>
      <c r="S600" t="inlineStr">
        <is>
          <t>42.2</t>
        </is>
      </c>
      <c r="T600" t="inlineStr">
        <is>
          <t>152.0</t>
        </is>
      </c>
      <c r="U600" t="inlineStr"/>
      <c r="V600" t="inlineStr"/>
      <c r="W600" t="inlineStr">
        <is>
          <t>18.5279669 -72.4032823 39.7 10.08</t>
        </is>
      </c>
      <c r="X600" t="inlineStr">
        <is>
          <t>PAP/HAHD/ST00853</t>
        </is>
      </c>
      <c r="Y600" t="inlineStr">
        <is>
          <t>PAP/HAHD/ST00853</t>
        </is>
      </c>
      <c r="Z600" t="inlineStr">
        <is>
          <t>2025-02-12 18:48:37</t>
        </is>
      </c>
      <c r="AA600" t="inlineStr">
        <is>
          <t>2025-02-12 18:09:47</t>
        </is>
      </c>
      <c r="AB600" t="inlineStr">
        <is>
          <t>2miclene</t>
        </is>
      </c>
      <c r="AC600" t="inlineStr">
        <is>
          <t>2025-02-12 18:48:47</t>
        </is>
      </c>
      <c r="AD600" s="1" t="inlineStr">
        <is>
          <t>https://www.commcarehq.org/a/caris-test/reports/form_data/a974fdbd-d6b8-4fee-ae52-825780ba90f5/</t>
        </is>
      </c>
      <c r="AE600" t="inlineStr">
        <is>
          <t>---</t>
        </is>
      </c>
      <c r="AF600" t="inlineStr">
        <is>
          <t>3c5a623af057e23a32ae4000_38921</t>
        </is>
      </c>
      <c r="AG600" t="inlineStr">
        <is>
          <t>---</t>
        </is>
      </c>
      <c r="AH600" t="inlineStr">
        <is>
          <t>2025-02-12 18:48:37</t>
        </is>
      </c>
      <c r="AI600" t="inlineStr">
        <is>
          <t>64b0a61236f7d987dd45027ebbfc57df</t>
        </is>
      </c>
      <c r="AJ600" t="inlineStr">
        <is>
          <t>2025-02-12</t>
        </is>
      </c>
      <c r="AK600" t="inlineStr">
        <is>
          <t>1</t>
        </is>
      </c>
      <c r="AL600" t="inlineStr">
        <is>
          <t>---</t>
        </is>
      </c>
      <c r="AM600" t="inlineStr">
        <is>
          <t>1</t>
        </is>
      </c>
      <c r="AN600" t="inlineStr">
        <is>
          <t>---</t>
        </is>
      </c>
      <c r="AO600" t="inlineStr">
        <is>
          <t>1</t>
        </is>
      </c>
      <c r="AP600" t="inlineStr">
        <is>
          <t>1</t>
        </is>
      </c>
      <c r="AQ600" t="inlineStr">
        <is>
          <t>20.5</t>
        </is>
      </c>
      <c r="AR600" t="inlineStr">
        <is>
          <t>42.2</t>
        </is>
      </c>
      <c r="AS600" t="inlineStr">
        <is>
          <t>152</t>
        </is>
      </c>
      <c r="AT600" t="inlineStr">
        <is>
          <t>18.5279669 -72.4032823 39.7 10.08</t>
        </is>
      </c>
      <c r="AU600" t="inlineStr">
        <is>
          <t>---</t>
        </is>
      </c>
      <c r="AV600" t="inlineStr">
        <is>
          <t>---</t>
        </is>
      </c>
      <c r="AW600" t="inlineStr">
        <is>
          <t>---</t>
        </is>
      </c>
      <c r="AX600" t="inlineStr">
        <is>
          <t>---</t>
        </is>
      </c>
      <c r="AY600" t="inlineStr">
        <is>
          <t>---</t>
        </is>
      </c>
      <c r="AZ600" t="inlineStr">
        <is>
          <t>---</t>
        </is>
      </c>
      <c r="BA600" t="inlineStr">
        <is>
          <t>64b0a61236f7d987dd45027ebbfc57df</t>
        </is>
      </c>
      <c r="BB600" t="inlineStr">
        <is>
          <t>http://openrosa.org/formdesigner/0B48E039-1E80-49A7-AC24-732B6E788E39</t>
        </is>
      </c>
      <c r="BC600" t="inlineStr">
        <is>
          <t>Ration et autres visites</t>
        </is>
      </c>
      <c r="BD600" t="inlineStr">
        <is>
          <t>CommCare Android, version "2.54.1"(467561). App v15969. CommCare Version 2.54.1. Build 467561, built on: 2024-10-25</t>
        </is>
      </c>
      <c r="BE600" t="inlineStr">
        <is>
          <t>commcare_54a621c2-54d8-40d6-b070-4af9fd73e052</t>
        </is>
      </c>
      <c r="BF600" t="inlineStr">
        <is>
          <t>18.528274 -72.403023 39.7 9.8</t>
        </is>
      </c>
      <c r="BG600" t="inlineStr">
        <is>
          <t>f13d8149fc6d39ebe86af18272310ff9</t>
        </is>
      </c>
      <c r="BH600" t="inlineStr">
        <is>
          <t>d3239f0622024212b2de47425e4be01d</t>
        </is>
      </c>
      <c r="BI600" t="inlineStr">
        <is>
          <t>15246</t>
        </is>
      </c>
      <c r="BJ600" t="inlineStr">
        <is>
          <t>XFormInstance</t>
        </is>
      </c>
      <c r="BK600" t="inlineStr">
        <is>
          <t>88e1ccdce7c711ef8977f9cccb2417e2</t>
        </is>
      </c>
      <c r="BL600" t="b">
        <v>0</v>
      </c>
      <c r="BM600" t="inlineStr">
        <is>
          <t>---</t>
        </is>
      </c>
      <c r="BN600" t="inlineStr">
        <is>
          <t>200.113.238.5</t>
        </is>
      </c>
      <c r="BO600" t="inlineStr">
        <is>
          <t>Durandisse Aleesha</t>
        </is>
      </c>
    </row>
    <row r="601">
      <c r="A601" t="inlineStr">
        <is>
          <t>599</t>
        </is>
      </c>
      <c r="B601" t="inlineStr">
        <is>
          <t>f3927dc0-f27a-44a7-8378-09c61543cd4f</t>
        </is>
      </c>
      <c r="C601" t="inlineStr">
        <is>
          <t>2025-02-12</t>
        </is>
      </c>
      <c r="D601" t="inlineStr">
        <is>
          <t>1 3</t>
        </is>
      </c>
      <c r="E601" t="inlineStr">
        <is>
          <t>---</t>
        </is>
      </c>
      <c r="F601" t="inlineStr">
        <is>
          <t>1</t>
        </is>
      </c>
      <c r="G601" t="inlineStr">
        <is>
          <t>---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---</t>
        </is>
      </c>
      <c r="L601" t="inlineStr">
        <is>
          <t>---</t>
        </is>
      </c>
      <c r="M601" t="inlineStr">
        <is>
          <t>0</t>
        </is>
      </c>
      <c r="N601" t="inlineStr">
        <is>
          <t>---</t>
        </is>
      </c>
      <c r="O601" t="inlineStr">
        <is>
          <t>---</t>
        </is>
      </c>
      <c r="P601" t="inlineStr">
        <is>
          <t>---</t>
        </is>
      </c>
      <c r="Q601" t="inlineStr">
        <is>
          <t>---</t>
        </is>
      </c>
      <c r="R601" t="inlineStr">
        <is>
          <t>18.2</t>
        </is>
      </c>
      <c r="S601" t="inlineStr">
        <is>
          <t>25.2</t>
        </is>
      </c>
      <c r="T601" t="inlineStr">
        <is>
          <t>134.0</t>
        </is>
      </c>
      <c r="U601" t="inlineStr"/>
      <c r="V601" t="inlineStr"/>
      <c r="W601" t="inlineStr">
        <is>
          <t>18.529248 -72.4023175 39.39 4.91</t>
        </is>
      </c>
      <c r="X601" t="inlineStr">
        <is>
          <t>PAP/HAHD/ST00853</t>
        </is>
      </c>
      <c r="Y601" t="inlineStr">
        <is>
          <t>PAP/HAHD/ST00853</t>
        </is>
      </c>
      <c r="Z601" t="inlineStr">
        <is>
          <t>2025-02-12 18:50:03</t>
        </is>
      </c>
      <c r="AA601" t="inlineStr">
        <is>
          <t>2025-02-12 18:48:50</t>
        </is>
      </c>
      <c r="AB601" t="inlineStr">
        <is>
          <t>2miclene</t>
        </is>
      </c>
      <c r="AC601" t="inlineStr">
        <is>
          <t>2025-02-12 18:50:03</t>
        </is>
      </c>
      <c r="AD601" s="1" t="inlineStr">
        <is>
          <t>https://www.commcarehq.org/a/caris-test/reports/form_data/f3927dc0-f27a-44a7-8378-09c61543cd4f/</t>
        </is>
      </c>
      <c r="AE601" t="inlineStr">
        <is>
          <t>---</t>
        </is>
      </c>
      <c r="AF601" t="inlineStr">
        <is>
          <t>3c5a623af057e23a32ae4000_38921</t>
        </is>
      </c>
      <c r="AG601" t="inlineStr">
        <is>
          <t>OK</t>
        </is>
      </c>
      <c r="AH601" t="inlineStr">
        <is>
          <t>2025-02-12 18:50:03</t>
        </is>
      </c>
      <c r="AI601" t="inlineStr">
        <is>
          <t>64b0a61236f7d987dd45027ebbfc57df</t>
        </is>
      </c>
      <c r="AJ601" t="inlineStr">
        <is>
          <t>2025-02-12</t>
        </is>
      </c>
      <c r="AK601" t="inlineStr">
        <is>
          <t>1 3</t>
        </is>
      </c>
      <c r="AL601" t="inlineStr">
        <is>
          <t>---</t>
        </is>
      </c>
      <c r="AM601" t="inlineStr">
        <is>
          <t>1</t>
        </is>
      </c>
      <c r="AN601" t="inlineStr">
        <is>
          <t>---</t>
        </is>
      </c>
      <c r="AO601" t="inlineStr">
        <is>
          <t>1</t>
        </is>
      </c>
      <c r="AP601" t="inlineStr">
        <is>
          <t>1</t>
        </is>
      </c>
      <c r="AQ601" t="inlineStr">
        <is>
          <t>18.2</t>
        </is>
      </c>
      <c r="AR601" t="inlineStr">
        <is>
          <t>25.2</t>
        </is>
      </c>
      <c r="AS601" t="inlineStr">
        <is>
          <t>134</t>
        </is>
      </c>
      <c r="AT601" t="inlineStr">
        <is>
          <t>18.529248 -72.4023175 39.39 4.91</t>
        </is>
      </c>
      <c r="AU601" t="inlineStr">
        <is>
          <t>---</t>
        </is>
      </c>
      <c r="AV601" t="inlineStr">
        <is>
          <t>---</t>
        </is>
      </c>
      <c r="AW601" t="inlineStr">
        <is>
          <t>---</t>
        </is>
      </c>
      <c r="AX601" t="inlineStr">
        <is>
          <t>---</t>
        </is>
      </c>
      <c r="AY601" t="inlineStr">
        <is>
          <t>---</t>
        </is>
      </c>
      <c r="AZ601" t="inlineStr">
        <is>
          <t>---</t>
        </is>
      </c>
      <c r="BA601" t="inlineStr">
        <is>
          <t>64b0a61236f7d987dd45027ebbfc57df</t>
        </is>
      </c>
      <c r="BB601" t="inlineStr">
        <is>
          <t>http://openrosa.org/formdesigner/0B48E039-1E80-49A7-AC24-732B6E788E39</t>
        </is>
      </c>
      <c r="BC601" t="inlineStr">
        <is>
          <t>Ration et autres visites</t>
        </is>
      </c>
      <c r="BD601" t="inlineStr">
        <is>
          <t>CommCare Android, version "2.54.1"(467561). App v15969. CommCare Version 2.54.1. Build 467561, built on: 2024-10-25</t>
        </is>
      </c>
      <c r="BE601" t="inlineStr">
        <is>
          <t>commcare_54a621c2-54d8-40d6-b070-4af9fd73e052</t>
        </is>
      </c>
      <c r="BF601" t="inlineStr">
        <is>
          <t>18.5290458 -72.402536 93.5 3.65</t>
        </is>
      </c>
      <c r="BG601" t="inlineStr">
        <is>
          <t>f13d8149fc6d39ebe86af18272310ff9</t>
        </is>
      </c>
      <c r="BH601" t="inlineStr">
        <is>
          <t>d3239f0622024212b2de47425e4be01d</t>
        </is>
      </c>
      <c r="BI601" t="inlineStr">
        <is>
          <t>15246</t>
        </is>
      </c>
      <c r="BJ601" t="inlineStr">
        <is>
          <t>XFormInstance</t>
        </is>
      </c>
      <c r="BK601" t="inlineStr">
        <is>
          <t>88e1ccdce7c711ef8977f9cccb2417e2</t>
        </is>
      </c>
      <c r="BL601" t="b">
        <v>0</v>
      </c>
      <c r="BM601" t="inlineStr">
        <is>
          <t>---</t>
        </is>
      </c>
      <c r="BN601" t="inlineStr">
        <is>
          <t>200.113.238.5</t>
        </is>
      </c>
      <c r="BO601" t="inlineStr">
        <is>
          <t>Durandisse Aleesha</t>
        </is>
      </c>
    </row>
    <row r="602">
      <c r="A602" t="inlineStr">
        <is>
          <t>600</t>
        </is>
      </c>
      <c r="B602" t="inlineStr">
        <is>
          <t>30f94668-5960-44c5-93c6-a57daaa565da</t>
        </is>
      </c>
      <c r="C602" t="inlineStr">
        <is>
          <t>2025-02-12</t>
        </is>
      </c>
      <c r="D602" t="inlineStr">
        <is>
          <t>4</t>
        </is>
      </c>
      <c r="E602" t="inlineStr">
        <is>
          <t>Vérification de médicaments</t>
        </is>
      </c>
      <c r="F602" t="inlineStr">
        <is>
          <t>1</t>
        </is>
      </c>
      <c r="G602" t="inlineStr">
        <is>
          <t>Pour placer le rende- vous</t>
        </is>
      </c>
      <c r="H602" t="inlineStr">
        <is>
          <t>1</t>
        </is>
      </c>
      <c r="I602" t="inlineStr">
        <is>
          <t>1</t>
        </is>
      </c>
      <c r="J602" t="inlineStr">
        <is>
          <t>4</t>
        </is>
      </c>
      <c r="K602" t="inlineStr">
        <is>
          <t>---</t>
        </is>
      </c>
      <c r="L602" t="inlineStr">
        <is>
          <t>---</t>
        </is>
      </c>
      <c r="M602" t="inlineStr">
        <is>
          <t>---</t>
        </is>
      </c>
      <c r="N602" t="inlineStr">
        <is>
          <t>---</t>
        </is>
      </c>
      <c r="O602" t="inlineStr">
        <is>
          <t>---</t>
        </is>
      </c>
      <c r="P602" t="inlineStr">
        <is>
          <t>---</t>
        </is>
      </c>
      <c r="Q602" t="inlineStr">
        <is>
          <t>---</t>
        </is>
      </c>
      <c r="R602" t="inlineStr">
        <is>
          <t>16.6</t>
        </is>
      </c>
      <c r="S602" t="inlineStr">
        <is>
          <t>23.0</t>
        </is>
      </c>
      <c r="T602" t="inlineStr"/>
      <c r="U602">
        <f>HYPERLINK("https://www.commcarehq.org/a/caris-test/api/form_attachment/v1/30f94668-5960-44c5-93c6-a57daaa565da/1739385596451.jpg")</f>
        <v/>
      </c>
      <c r="V602" t="inlineStr"/>
      <c r="W602" t="inlineStr"/>
      <c r="X602" t="inlineStr">
        <is>
          <t>PAP/NPFS/ST02689</t>
        </is>
      </c>
      <c r="Y602" t="inlineStr">
        <is>
          <t>PAP/NPFS/ST02689</t>
        </is>
      </c>
      <c r="Z602" t="inlineStr">
        <is>
          <t>2025-02-12 18:40:09</t>
        </is>
      </c>
      <c r="AA602" t="inlineStr">
        <is>
          <t>2025-02-12 18:39:00</t>
        </is>
      </c>
      <c r="AB602" t="inlineStr">
        <is>
          <t>2christelle</t>
        </is>
      </c>
      <c r="AC602" t="inlineStr">
        <is>
          <t>2025-02-12 19:32:21</t>
        </is>
      </c>
      <c r="AD602" s="1" t="inlineStr">
        <is>
          <t>https://www.commcarehq.org/a/caris-test/reports/form_data/30f94668-5960-44c5-93c6-a57daaa565da/</t>
        </is>
      </c>
      <c r="AE602" t="inlineStr">
        <is>
          <t>---</t>
        </is>
      </c>
      <c r="AF602" t="inlineStr">
        <is>
          <t>3c5a623af057e23a32ae4000_27466</t>
        </is>
      </c>
      <c r="AG602" t="inlineStr">
        <is>
          <t>---</t>
        </is>
      </c>
      <c r="AH602" t="inlineStr">
        <is>
          <t>2025-02-12 18:40:09</t>
        </is>
      </c>
      <c r="AI602" t="inlineStr">
        <is>
          <t>246df32431d94e4a97fb5b1b8bef6b0e</t>
        </is>
      </c>
      <c r="AJ602" t="inlineStr">
        <is>
          <t>2025-02-12</t>
        </is>
      </c>
      <c r="AK602" t="inlineStr">
        <is>
          <t>4</t>
        </is>
      </c>
      <c r="AL602" t="inlineStr">
        <is>
          <t>Vérification de médicaments</t>
        </is>
      </c>
      <c r="AM602" t="inlineStr">
        <is>
          <t>1</t>
        </is>
      </c>
      <c r="AN602" t="inlineStr">
        <is>
          <t>Pour placer le rende- vous</t>
        </is>
      </c>
      <c r="AO602" t="inlineStr">
        <is>
          <t>1</t>
        </is>
      </c>
      <c r="AP602" t="inlineStr">
        <is>
          <t>1</t>
        </is>
      </c>
      <c r="AQ602" t="inlineStr">
        <is>
          <t>16.6</t>
        </is>
      </c>
      <c r="AR602" t="inlineStr">
        <is>
          <t>23</t>
        </is>
      </c>
      <c r="AS602" t="inlineStr"/>
      <c r="AT602" t="inlineStr"/>
      <c r="AU602" t="inlineStr">
        <is>
          <t>---</t>
        </is>
      </c>
      <c r="AV602" t="inlineStr">
        <is>
          <t>---</t>
        </is>
      </c>
      <c r="AW602" t="inlineStr">
        <is>
          <t>---</t>
        </is>
      </c>
      <c r="AX602" t="inlineStr">
        <is>
          <t>---</t>
        </is>
      </c>
      <c r="AY602" t="inlineStr">
        <is>
          <t>---</t>
        </is>
      </c>
      <c r="AZ602" t="inlineStr">
        <is>
          <t>---</t>
        </is>
      </c>
      <c r="BA602" t="inlineStr">
        <is>
          <t>246df32431d94e4a97fb5b1b8bef6b0e</t>
        </is>
      </c>
      <c r="BB602" t="inlineStr">
        <is>
          <t>http://openrosa.org/formdesigner/0B48E039-1E80-49A7-AC24-732B6E788E39</t>
        </is>
      </c>
      <c r="BC602" t="inlineStr">
        <is>
          <t>Ration et autres visites</t>
        </is>
      </c>
      <c r="BD602" t="inlineStr">
        <is>
          <t>CommCare Android, version "2.56"(468027). App v15969. CommCare Version 2.56.0. Build 468027, built on: 2025-01-18</t>
        </is>
      </c>
      <c r="BE602" t="inlineStr">
        <is>
          <t>commcare_95f1782f-8426-4434-b328-8386bbd0e352</t>
        </is>
      </c>
      <c r="BF602" t="inlineStr">
        <is>
          <t>18.5559829 -72.3037459 46.59 9.5</t>
        </is>
      </c>
      <c r="BG602" t="inlineStr">
        <is>
          <t>f13d8149fc6d39ebe86af18272310ff9</t>
        </is>
      </c>
      <c r="BH602" t="inlineStr">
        <is>
          <t>d3239f0622024212b2de47425e4be01d</t>
        </is>
      </c>
      <c r="BI602" t="inlineStr">
        <is>
          <t>15246</t>
        </is>
      </c>
      <c r="BJ602" t="inlineStr">
        <is>
          <t>XFormInstance</t>
        </is>
      </c>
      <c r="BK602" t="inlineStr">
        <is>
          <t>212aa5e4e95911ef9e53f399dbb46855</t>
        </is>
      </c>
      <c r="BL602" t="b">
        <v>0</v>
      </c>
      <c r="BM602" t="inlineStr">
        <is>
          <t>---</t>
        </is>
      </c>
      <c r="BN602" t="inlineStr">
        <is>
          <t>200.113.230.166</t>
        </is>
      </c>
      <c r="BO602" t="inlineStr">
        <is>
          <t>Rene Dieudna</t>
        </is>
      </c>
    </row>
    <row r="603">
      <c r="A603" t="inlineStr">
        <is>
          <t>601</t>
        </is>
      </c>
      <c r="B603" t="inlineStr">
        <is>
          <t>a62a08d6-770d-467a-b380-1333ed3b6029</t>
        </is>
      </c>
      <c r="C603" t="inlineStr">
        <is>
          <t>2025-02-12</t>
        </is>
      </c>
      <c r="D603" t="inlineStr">
        <is>
          <t>4</t>
        </is>
      </c>
      <c r="E603" t="inlineStr">
        <is>
          <t>Vérification de médicaments</t>
        </is>
      </c>
      <c r="F603" t="inlineStr">
        <is>
          <t>1</t>
        </is>
      </c>
      <c r="G603" t="inlineStr">
        <is>
          <t>Pour placer le rendez- vous</t>
        </is>
      </c>
      <c r="H603" t="inlineStr">
        <is>
          <t>1</t>
        </is>
      </c>
      <c r="I603" t="inlineStr">
        <is>
          <t>1</t>
        </is>
      </c>
      <c r="J603" t="inlineStr">
        <is>
          <t>4</t>
        </is>
      </c>
      <c r="K603" t="inlineStr">
        <is>
          <t>---</t>
        </is>
      </c>
      <c r="L603" t="inlineStr">
        <is>
          <t>---</t>
        </is>
      </c>
      <c r="M603" t="inlineStr">
        <is>
          <t>---</t>
        </is>
      </c>
      <c r="N603" t="inlineStr">
        <is>
          <t>---</t>
        </is>
      </c>
      <c r="O603" t="inlineStr">
        <is>
          <t>---</t>
        </is>
      </c>
      <c r="P603" t="inlineStr">
        <is>
          <t>---</t>
        </is>
      </c>
      <c r="Q603" t="inlineStr">
        <is>
          <t>---</t>
        </is>
      </c>
      <c r="R603" t="inlineStr">
        <is>
          <t>17.5</t>
        </is>
      </c>
      <c r="S603" t="inlineStr">
        <is>
          <t>35.0</t>
        </is>
      </c>
      <c r="T603" t="inlineStr"/>
      <c r="U603">
        <f>HYPERLINK("https://www.commcarehq.org/a/caris-test/api/form_attachment/v1/a62a08d6-770d-467a-b380-1333ed3b6029/1739385684521.jpg")</f>
        <v/>
      </c>
      <c r="V603" t="inlineStr"/>
      <c r="W603" t="inlineStr"/>
      <c r="X603" t="inlineStr">
        <is>
          <t>PAP/NPFS/ST04357</t>
        </is>
      </c>
      <c r="Y603" t="inlineStr">
        <is>
          <t>PAP/NPFS/ST04357</t>
        </is>
      </c>
      <c r="Z603" t="inlineStr">
        <is>
          <t>2025-02-12 18:41:28</t>
        </is>
      </c>
      <c r="AA603" t="inlineStr">
        <is>
          <t>2025-02-12 18:40:32</t>
        </is>
      </c>
      <c r="AB603" t="inlineStr">
        <is>
          <t>2christelle</t>
        </is>
      </c>
      <c r="AC603" t="inlineStr">
        <is>
          <t>2025-02-12 19:32:22</t>
        </is>
      </c>
      <c r="AD603" s="1" t="inlineStr">
        <is>
          <t>https://www.commcarehq.org/a/caris-test/reports/form_data/a62a08d6-770d-467a-b380-1333ed3b6029/</t>
        </is>
      </c>
      <c r="AE603" t="inlineStr">
        <is>
          <t>---</t>
        </is>
      </c>
      <c r="AF603" t="inlineStr">
        <is>
          <t>3c5a623af057e23a32ae4000_187741</t>
        </is>
      </c>
      <c r="AG603" t="inlineStr">
        <is>
          <t>---</t>
        </is>
      </c>
      <c r="AH603" t="inlineStr">
        <is>
          <t>2025-02-12 18:41:28</t>
        </is>
      </c>
      <c r="AI603" t="inlineStr">
        <is>
          <t>246df32431d94e4a97fb5b1b8bef6b0e</t>
        </is>
      </c>
      <c r="AJ603" t="inlineStr">
        <is>
          <t>2025-02-12</t>
        </is>
      </c>
      <c r="AK603" t="inlineStr">
        <is>
          <t>4</t>
        </is>
      </c>
      <c r="AL603" t="inlineStr">
        <is>
          <t>Vérification de médicaments</t>
        </is>
      </c>
      <c r="AM603" t="inlineStr">
        <is>
          <t>1</t>
        </is>
      </c>
      <c r="AN603" t="inlineStr">
        <is>
          <t>Pour placer le rendez- vous</t>
        </is>
      </c>
      <c r="AO603" t="inlineStr">
        <is>
          <t>1</t>
        </is>
      </c>
      <c r="AP603" t="inlineStr">
        <is>
          <t>1</t>
        </is>
      </c>
      <c r="AQ603" t="inlineStr">
        <is>
          <t>17.5</t>
        </is>
      </c>
      <c r="AR603" t="inlineStr">
        <is>
          <t>35</t>
        </is>
      </c>
      <c r="AS603" t="inlineStr"/>
      <c r="AT603" t="inlineStr"/>
      <c r="AU603" t="inlineStr">
        <is>
          <t>---</t>
        </is>
      </c>
      <c r="AV603" t="inlineStr">
        <is>
          <t>---</t>
        </is>
      </c>
      <c r="AW603" t="inlineStr">
        <is>
          <t>---</t>
        </is>
      </c>
      <c r="AX603" t="inlineStr">
        <is>
          <t>---</t>
        </is>
      </c>
      <c r="AY603" t="inlineStr">
        <is>
          <t>---</t>
        </is>
      </c>
      <c r="AZ603" t="inlineStr">
        <is>
          <t>---</t>
        </is>
      </c>
      <c r="BA603" t="inlineStr">
        <is>
          <t>246df32431d94e4a97fb5b1b8bef6b0e</t>
        </is>
      </c>
      <c r="BB603" t="inlineStr">
        <is>
          <t>http://openrosa.org/formdesigner/0B48E039-1E80-49A7-AC24-732B6E788E39</t>
        </is>
      </c>
      <c r="BC603" t="inlineStr">
        <is>
          <t>Ration et autres visites</t>
        </is>
      </c>
      <c r="BD603" t="inlineStr">
        <is>
          <t>CommCare Android, version "2.56"(468027). App v15969. CommCare Version 2.56.0. Build 468027, built on: 2025-01-18</t>
        </is>
      </c>
      <c r="BE603" t="inlineStr">
        <is>
          <t>commcare_95f1782f-8426-4434-b328-8386bbd0e352</t>
        </is>
      </c>
      <c r="BF603" t="inlineStr">
        <is>
          <t>18.5559746 -72.303887 46.59 9.69</t>
        </is>
      </c>
      <c r="BG603" t="inlineStr">
        <is>
          <t>f13d8149fc6d39ebe86af18272310ff9</t>
        </is>
      </c>
      <c r="BH603" t="inlineStr">
        <is>
          <t>d3239f0622024212b2de47425e4be01d</t>
        </is>
      </c>
      <c r="BI603" t="inlineStr">
        <is>
          <t>15246</t>
        </is>
      </c>
      <c r="BJ603" t="inlineStr">
        <is>
          <t>XFormInstance</t>
        </is>
      </c>
      <c r="BK603" t="inlineStr">
        <is>
          <t>212aa5e4e95911ef9e53f399dbb46855</t>
        </is>
      </c>
      <c r="BL603" t="b">
        <v>0</v>
      </c>
      <c r="BM603" t="inlineStr">
        <is>
          <t>---</t>
        </is>
      </c>
      <c r="BN603" t="inlineStr">
        <is>
          <t>200.113.230.166</t>
        </is>
      </c>
      <c r="BO603" t="inlineStr">
        <is>
          <t>---</t>
        </is>
      </c>
    </row>
    <row r="604">
      <c r="A604" t="inlineStr">
        <is>
          <t>602</t>
        </is>
      </c>
      <c r="B604" t="inlineStr">
        <is>
          <t>e259153c-debc-42ad-82ce-20efbcd74c38</t>
        </is>
      </c>
      <c r="C604" t="inlineStr">
        <is>
          <t>2025-02-12</t>
        </is>
      </c>
      <c r="D604" t="inlineStr">
        <is>
          <t>3</t>
        </is>
      </c>
      <c r="E604" t="inlineStr">
        <is>
          <t>---</t>
        </is>
      </c>
      <c r="F604" t="inlineStr">
        <is>
          <t>1</t>
        </is>
      </c>
      <c r="G604" t="inlineStr">
        <is>
          <t>---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---</t>
        </is>
      </c>
      <c r="L604" t="inlineStr">
        <is>
          <t>---</t>
        </is>
      </c>
      <c r="M604" t="inlineStr">
        <is>
          <t>---</t>
        </is>
      </c>
      <c r="N604" t="inlineStr">
        <is>
          <t>---</t>
        </is>
      </c>
      <c r="O604" t="inlineStr">
        <is>
          <t>---</t>
        </is>
      </c>
      <c r="P604" t="inlineStr">
        <is>
          <t>---</t>
        </is>
      </c>
      <c r="Q604" t="inlineStr">
        <is>
          <t>---</t>
        </is>
      </c>
      <c r="R604" t="inlineStr">
        <is>
          <t>18.0</t>
        </is>
      </c>
      <c r="S604" t="inlineStr">
        <is>
          <t>24.0</t>
        </is>
      </c>
      <c r="T604" t="inlineStr"/>
      <c r="U604" t="inlineStr"/>
      <c r="V604" t="inlineStr"/>
      <c r="W604" t="inlineStr"/>
      <c r="X604" t="inlineStr">
        <is>
          <t>PAP/HSFS/ST01279</t>
        </is>
      </c>
      <c r="Y604" t="inlineStr">
        <is>
          <t>PAP/HSFS/ST01279</t>
        </is>
      </c>
      <c r="Z604" t="inlineStr">
        <is>
          <t>2025-02-12 19:34:37</t>
        </is>
      </c>
      <c r="AA604" t="inlineStr">
        <is>
          <t>2025-02-12 19:31:46</t>
        </is>
      </c>
      <c r="AB604" t="inlineStr">
        <is>
          <t>2jessica</t>
        </is>
      </c>
      <c r="AC604" t="inlineStr">
        <is>
          <t>2025-02-12 19:34:37</t>
        </is>
      </c>
      <c r="AD604" s="1" t="inlineStr">
        <is>
          <t>https://www.commcarehq.org/a/caris-test/reports/form_data/e259153c-debc-42ad-82ce-20efbcd74c38/</t>
        </is>
      </c>
      <c r="AE604" t="inlineStr">
        <is>
          <t>---</t>
        </is>
      </c>
      <c r="AF604" t="inlineStr">
        <is>
          <t>3c5a623af057e23a32ae4000_118653</t>
        </is>
      </c>
      <c r="AG604" t="inlineStr">
        <is>
          <t>OK</t>
        </is>
      </c>
      <c r="AH604" t="inlineStr">
        <is>
          <t>2025-02-12 19:34:37</t>
        </is>
      </c>
      <c r="AI604" t="inlineStr">
        <is>
          <t>6b7066b672544b4cabd3a14f9f012e2c</t>
        </is>
      </c>
      <c r="AJ604" t="inlineStr">
        <is>
          <t>2025-02-12</t>
        </is>
      </c>
      <c r="AK604" t="inlineStr">
        <is>
          <t>3</t>
        </is>
      </c>
      <c r="AL604" t="inlineStr">
        <is>
          <t>---</t>
        </is>
      </c>
      <c r="AM604" t="inlineStr">
        <is>
          <t>1</t>
        </is>
      </c>
      <c r="AN604" t="inlineStr">
        <is>
          <t>---</t>
        </is>
      </c>
      <c r="AO604" t="inlineStr">
        <is>
          <t>0</t>
        </is>
      </c>
      <c r="AP604" t="inlineStr">
        <is>
          <t>1</t>
        </is>
      </c>
      <c r="AQ604" t="inlineStr">
        <is>
          <t>18</t>
        </is>
      </c>
      <c r="AR604" t="inlineStr">
        <is>
          <t>24</t>
        </is>
      </c>
      <c r="AS604" t="inlineStr"/>
      <c r="AT604" t="inlineStr"/>
      <c r="AU604" t="inlineStr">
        <is>
          <t>---</t>
        </is>
      </c>
      <c r="AV604" t="inlineStr">
        <is>
          <t>---</t>
        </is>
      </c>
      <c r="AW604" t="inlineStr">
        <is>
          <t>---</t>
        </is>
      </c>
      <c r="AX604" t="inlineStr">
        <is>
          <t>---</t>
        </is>
      </c>
      <c r="AY604" t="inlineStr">
        <is>
          <t>---</t>
        </is>
      </c>
      <c r="AZ604" t="inlineStr">
        <is>
          <t>---</t>
        </is>
      </c>
      <c r="BA604" t="inlineStr">
        <is>
          <t>6b7066b672544b4cabd3a14f9f012e2c</t>
        </is>
      </c>
      <c r="BB604" t="inlineStr">
        <is>
          <t>http://openrosa.org/formdesigner/0B48E039-1E80-49A7-AC24-732B6E788E39</t>
        </is>
      </c>
      <c r="BC604" t="inlineStr">
        <is>
          <t>Ration et autres visites</t>
        </is>
      </c>
      <c r="BD604" t="inlineStr">
        <is>
          <t>CommCare Android, version "2.56"(468038). App v15969. CommCare Version 2.56.0. Build 468038, built on: 2025-02-06</t>
        </is>
      </c>
      <c r="BE604" t="inlineStr">
        <is>
          <t>commcare_f18d6b7a-4a28-4b1e-ba72-371ee279da9f</t>
        </is>
      </c>
      <c r="BF604" t="inlineStr"/>
      <c r="BG604" t="inlineStr">
        <is>
          <t>f13d8149fc6d39ebe86af18272310ff9</t>
        </is>
      </c>
      <c r="BH604" t="inlineStr">
        <is>
          <t>d3239f0622024212b2de47425e4be01d</t>
        </is>
      </c>
      <c r="BI604" t="inlineStr">
        <is>
          <t>15246</t>
        </is>
      </c>
      <c r="BJ604" t="inlineStr">
        <is>
          <t>XFormInstance</t>
        </is>
      </c>
      <c r="BK604" t="inlineStr">
        <is>
          <t>6219cdd0e94711ef9e52f399dbb46855</t>
        </is>
      </c>
      <c r="BL604" t="b">
        <v>0</v>
      </c>
      <c r="BM604" t="inlineStr">
        <is>
          <t>---</t>
        </is>
      </c>
      <c r="BN604" t="inlineStr">
        <is>
          <t>200.113.253.240</t>
        </is>
      </c>
      <c r="BO604" t="inlineStr">
        <is>
          <t>Kelly Jhon Pierre</t>
        </is>
      </c>
    </row>
    <row r="605">
      <c r="A605" t="inlineStr">
        <is>
          <t>603</t>
        </is>
      </c>
      <c r="B605" t="inlineStr">
        <is>
          <t>088d80e3-2fcb-4b45-971d-ea76b23186af</t>
        </is>
      </c>
      <c r="C605" t="inlineStr">
        <is>
          <t>2025-02-12</t>
        </is>
      </c>
      <c r="D605" t="inlineStr">
        <is>
          <t>3</t>
        </is>
      </c>
      <c r="E605" t="inlineStr">
        <is>
          <t>---</t>
        </is>
      </c>
      <c r="F605" t="inlineStr">
        <is>
          <t>1</t>
        </is>
      </c>
      <c r="G605" t="inlineStr">
        <is>
          <t>---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---</t>
        </is>
      </c>
      <c r="L605" t="inlineStr">
        <is>
          <t>---</t>
        </is>
      </c>
      <c r="M605" t="inlineStr">
        <is>
          <t>---</t>
        </is>
      </c>
      <c r="N605" t="inlineStr">
        <is>
          <t>---</t>
        </is>
      </c>
      <c r="O605" t="inlineStr">
        <is>
          <t>---</t>
        </is>
      </c>
      <c r="P605" t="inlineStr">
        <is>
          <t>---</t>
        </is>
      </c>
      <c r="Q605" t="inlineStr">
        <is>
          <t>---</t>
        </is>
      </c>
      <c r="R605" t="inlineStr">
        <is>
          <t>17.5</t>
        </is>
      </c>
      <c r="S605" t="inlineStr">
        <is>
          <t>35.0</t>
        </is>
      </c>
      <c r="T605" t="inlineStr"/>
      <c r="U605" t="inlineStr"/>
      <c r="V605" t="inlineStr"/>
      <c r="W605" t="inlineStr"/>
      <c r="X605" t="inlineStr">
        <is>
          <t>PAP/HSFS/ST00696</t>
        </is>
      </c>
      <c r="Y605" t="inlineStr">
        <is>
          <t>PAP/HSFS/ST00696</t>
        </is>
      </c>
      <c r="Z605" t="inlineStr">
        <is>
          <t>2025-02-12 19:38:19</t>
        </is>
      </c>
      <c r="AA605" t="inlineStr">
        <is>
          <t>2025-02-12 19:35:08</t>
        </is>
      </c>
      <c r="AB605" t="inlineStr">
        <is>
          <t>2jessica</t>
        </is>
      </c>
      <c r="AC605" t="inlineStr">
        <is>
          <t>2025-02-12 19:38:20</t>
        </is>
      </c>
      <c r="AD605" s="1" t="inlineStr">
        <is>
          <t>https://www.commcarehq.org/a/caris-test/reports/form_data/088d80e3-2fcb-4b45-971d-ea76b23186af/</t>
        </is>
      </c>
      <c r="AE605" t="inlineStr">
        <is>
          <t>---</t>
        </is>
      </c>
      <c r="AF605" t="inlineStr">
        <is>
          <t>3c5a623af057e23a32ae4000_48092</t>
        </is>
      </c>
      <c r="AG605" t="inlineStr">
        <is>
          <t>OK</t>
        </is>
      </c>
      <c r="AH605" t="inlineStr">
        <is>
          <t>2025-02-12 19:38:19</t>
        </is>
      </c>
      <c r="AI605" t="inlineStr">
        <is>
          <t>6b7066b672544b4cabd3a14f9f012e2c</t>
        </is>
      </c>
      <c r="AJ605" t="inlineStr">
        <is>
          <t>2025-02-12</t>
        </is>
      </c>
      <c r="AK605" t="inlineStr">
        <is>
          <t>3</t>
        </is>
      </c>
      <c r="AL605" t="inlineStr">
        <is>
          <t>---</t>
        </is>
      </c>
      <c r="AM605" t="inlineStr">
        <is>
          <t>1</t>
        </is>
      </c>
      <c r="AN605" t="inlineStr">
        <is>
          <t>---</t>
        </is>
      </c>
      <c r="AO605" t="inlineStr">
        <is>
          <t>0</t>
        </is>
      </c>
      <c r="AP605" t="inlineStr">
        <is>
          <t>1</t>
        </is>
      </c>
      <c r="AQ605" t="inlineStr">
        <is>
          <t>17.5</t>
        </is>
      </c>
      <c r="AR605" t="inlineStr">
        <is>
          <t>35</t>
        </is>
      </c>
      <c r="AS605" t="inlineStr"/>
      <c r="AT605" t="inlineStr"/>
      <c r="AU605" t="inlineStr">
        <is>
          <t>---</t>
        </is>
      </c>
      <c r="AV605" t="inlineStr">
        <is>
          <t>---</t>
        </is>
      </c>
      <c r="AW605" t="inlineStr">
        <is>
          <t>---</t>
        </is>
      </c>
      <c r="AX605" t="inlineStr">
        <is>
          <t>---</t>
        </is>
      </c>
      <c r="AY605" t="inlineStr">
        <is>
          <t>---</t>
        </is>
      </c>
      <c r="AZ605" t="inlineStr">
        <is>
          <t>---</t>
        </is>
      </c>
      <c r="BA605" t="inlineStr">
        <is>
          <t>6b7066b672544b4cabd3a14f9f012e2c</t>
        </is>
      </c>
      <c r="BB605" t="inlineStr">
        <is>
          <t>http://openrosa.org/formdesigner/0B48E039-1E80-49A7-AC24-732B6E788E39</t>
        </is>
      </c>
      <c r="BC605" t="inlineStr">
        <is>
          <t>Ration et autres visites</t>
        </is>
      </c>
      <c r="BD605" t="inlineStr">
        <is>
          <t>CommCare Android, version "2.56"(468038). App v15969. CommCare Version 2.56.0. Build 468038, built on: 2025-02-06</t>
        </is>
      </c>
      <c r="BE605" t="inlineStr">
        <is>
          <t>commcare_f18d6b7a-4a28-4b1e-ba72-371ee279da9f</t>
        </is>
      </c>
      <c r="BF605" t="inlineStr"/>
      <c r="BG605" t="inlineStr">
        <is>
          <t>f13d8149fc6d39ebe86af18272310ff9</t>
        </is>
      </c>
      <c r="BH605" t="inlineStr">
        <is>
          <t>d3239f0622024212b2de47425e4be01d</t>
        </is>
      </c>
      <c r="BI605" t="inlineStr">
        <is>
          <t>15246</t>
        </is>
      </c>
      <c r="BJ605" t="inlineStr">
        <is>
          <t>XFormInstance</t>
        </is>
      </c>
      <c r="BK605" t="inlineStr">
        <is>
          <t>6219cdd0e94711ef9e52f399dbb46855</t>
        </is>
      </c>
      <c r="BL605" t="b">
        <v>0</v>
      </c>
      <c r="BM605" t="inlineStr">
        <is>
          <t>---</t>
        </is>
      </c>
      <c r="BN605" t="inlineStr">
        <is>
          <t>200.113.253.240</t>
        </is>
      </c>
      <c r="BO605" t="inlineStr">
        <is>
          <t>---</t>
        </is>
      </c>
    </row>
    <row r="606">
      <c r="A606" t="inlineStr">
        <is>
          <t>604</t>
        </is>
      </c>
      <c r="B606" t="inlineStr">
        <is>
          <t>82e75b8e-d808-412e-8901-2efd3e080ba1</t>
        </is>
      </c>
      <c r="C606" t="inlineStr">
        <is>
          <t>2025-02-12</t>
        </is>
      </c>
      <c r="D606" t="inlineStr">
        <is>
          <t>3</t>
        </is>
      </c>
      <c r="E606" t="inlineStr">
        <is>
          <t>---</t>
        </is>
      </c>
      <c r="F606" t="inlineStr">
        <is>
          <t>1</t>
        </is>
      </c>
      <c r="G606" t="inlineStr">
        <is>
          <t>---</t>
        </is>
      </c>
      <c r="H606" t="inlineStr">
        <is>
          <t>1</t>
        </is>
      </c>
      <c r="I606" t="inlineStr">
        <is>
          <t>1</t>
        </is>
      </c>
      <c r="J606" t="inlineStr">
        <is>
          <t>3</t>
        </is>
      </c>
      <c r="K606" t="inlineStr">
        <is>
          <t>---</t>
        </is>
      </c>
      <c r="L606" t="inlineStr">
        <is>
          <t>---</t>
        </is>
      </c>
      <c r="M606" t="inlineStr">
        <is>
          <t>---</t>
        </is>
      </c>
      <c r="N606" t="inlineStr">
        <is>
          <t>---</t>
        </is>
      </c>
      <c r="O606" t="inlineStr">
        <is>
          <t>---</t>
        </is>
      </c>
      <c r="P606" t="inlineStr">
        <is>
          <t>---</t>
        </is>
      </c>
      <c r="Q606" t="inlineStr">
        <is>
          <t>---</t>
        </is>
      </c>
      <c r="R606" t="inlineStr"/>
      <c r="S606" t="inlineStr">
        <is>
          <t>38.4</t>
        </is>
      </c>
      <c r="T606" t="inlineStr"/>
      <c r="U606" t="inlineStr"/>
      <c r="V606" t="inlineStr"/>
      <c r="W606" t="inlineStr"/>
      <c r="X606" t="inlineStr">
        <is>
          <t>PDP/CMEB/ST03063</t>
        </is>
      </c>
      <c r="Y606" t="inlineStr">
        <is>
          <t>PDP/CMEB/ST03063</t>
        </is>
      </c>
      <c r="Z606" t="inlineStr">
        <is>
          <t>2025-02-12 20:04:00</t>
        </is>
      </c>
      <c r="AA606" t="inlineStr">
        <is>
          <t>2025-02-12 20:03:16</t>
        </is>
      </c>
      <c r="AB606" t="inlineStr">
        <is>
          <t>5edeline</t>
        </is>
      </c>
      <c r="AC606" t="inlineStr">
        <is>
          <t>2025-02-12 21:06:17</t>
        </is>
      </c>
      <c r="AD606" s="1" t="inlineStr">
        <is>
          <t>https://www.commcarehq.org/a/caris-test/reports/form_data/82e75b8e-d808-412e-8901-2efd3e080ba1/</t>
        </is>
      </c>
      <c r="AE606" t="inlineStr">
        <is>
          <t>---</t>
        </is>
      </c>
      <c r="AF606" t="inlineStr">
        <is>
          <t>e2af08fec79940adbab6ae815c99c18b</t>
        </is>
      </c>
      <c r="AG606" t="inlineStr">
        <is>
          <t>OK</t>
        </is>
      </c>
      <c r="AH606" t="inlineStr">
        <is>
          <t>2025-02-12 20:04:00</t>
        </is>
      </c>
      <c r="AI606" t="inlineStr">
        <is>
          <t>49c83a0dcc274f1a85f9433f3309532d</t>
        </is>
      </c>
      <c r="AJ606" t="inlineStr">
        <is>
          <t>2025-02-12</t>
        </is>
      </c>
      <c r="AK606" t="inlineStr">
        <is>
          <t>3</t>
        </is>
      </c>
      <c r="AL606" t="inlineStr">
        <is>
          <t>---</t>
        </is>
      </c>
      <c r="AM606" t="inlineStr">
        <is>
          <t>1</t>
        </is>
      </c>
      <c r="AN606" t="inlineStr">
        <is>
          <t>---</t>
        </is>
      </c>
      <c r="AO606" t="inlineStr">
        <is>
          <t>1</t>
        </is>
      </c>
      <c r="AP606" t="inlineStr">
        <is>
          <t>1</t>
        </is>
      </c>
      <c r="AQ606" t="inlineStr"/>
      <c r="AR606" t="inlineStr">
        <is>
          <t>38.4</t>
        </is>
      </c>
      <c r="AS606" t="inlineStr"/>
      <c r="AT606" t="inlineStr"/>
      <c r="AU606" t="inlineStr">
        <is>
          <t>---</t>
        </is>
      </c>
      <c r="AV606" t="inlineStr">
        <is>
          <t>---</t>
        </is>
      </c>
      <c r="AW606" t="inlineStr">
        <is>
          <t>---</t>
        </is>
      </c>
      <c r="AX606" t="inlineStr">
        <is>
          <t>---</t>
        </is>
      </c>
      <c r="AY606" t="inlineStr">
        <is>
          <t>---</t>
        </is>
      </c>
      <c r="AZ606" t="inlineStr">
        <is>
          <t>---</t>
        </is>
      </c>
      <c r="BA606" t="inlineStr">
        <is>
          <t>49c83a0dcc274f1a85f9433f3309532d</t>
        </is>
      </c>
      <c r="BB606" t="inlineStr">
        <is>
          <t>http://openrosa.org/formdesigner/0B48E039-1E80-49A7-AC24-732B6E788E39</t>
        </is>
      </c>
      <c r="BC606" t="inlineStr">
        <is>
          <t>Ration et autres visites</t>
        </is>
      </c>
      <c r="BD606" t="inlineStr">
        <is>
          <t>CommCare Android, version "2.56"(468027). App v15969. CommCare Version 2.56.0. Build 468027, built on: 2025-01-18</t>
        </is>
      </c>
      <c r="BE606" t="inlineStr">
        <is>
          <t>commcare_f5c01cb3-ad69-46f7-81c0-4740896f4262</t>
        </is>
      </c>
      <c r="BF606" t="inlineStr">
        <is>
          <t>19.9339317 -72.8457446 11.29 9.1</t>
        </is>
      </c>
      <c r="BG606" t="inlineStr">
        <is>
          <t>f13d8149fc6d39ebe86af18272310ff9</t>
        </is>
      </c>
      <c r="BH606" t="inlineStr">
        <is>
          <t>d3239f0622024212b2de47425e4be01d</t>
        </is>
      </c>
      <c r="BI606" t="inlineStr">
        <is>
          <t>15246</t>
        </is>
      </c>
      <c r="BJ606" t="inlineStr">
        <is>
          <t>XFormInstance</t>
        </is>
      </c>
      <c r="BK606" t="inlineStr">
        <is>
          <t>2c74b546e93a11ef89a3f9cccb2417e2</t>
        </is>
      </c>
      <c r="BL606" t="b">
        <v>0</v>
      </c>
      <c r="BM606" t="inlineStr">
        <is>
          <t>---</t>
        </is>
      </c>
      <c r="BN606" t="inlineStr">
        <is>
          <t>190.115.177.20</t>
        </is>
      </c>
      <c r="BO606" t="inlineStr">
        <is>
          <t xml:space="preserve"> Félincia ( Resika) Saint-Fleur (Jean-François)</t>
        </is>
      </c>
    </row>
    <row r="607">
      <c r="A607" t="inlineStr">
        <is>
          <t>605</t>
        </is>
      </c>
      <c r="B607" t="inlineStr">
        <is>
          <t>71ab8c27-f395-4287-a222-66b63278091d</t>
        </is>
      </c>
      <c r="C607" t="inlineStr">
        <is>
          <t>2025-02-12</t>
        </is>
      </c>
      <c r="D607" t="inlineStr">
        <is>
          <t>4</t>
        </is>
      </c>
      <c r="E607" t="inlineStr">
        <is>
          <t>Pour adhérence.</t>
        </is>
      </c>
      <c r="F607" t="inlineStr">
        <is>
          <t>1</t>
        </is>
      </c>
      <c r="G607" t="inlineStr">
        <is>
          <t>Pour adhérence.</t>
        </is>
      </c>
      <c r="H607" t="inlineStr">
        <is>
          <t>0</t>
        </is>
      </c>
      <c r="I607" t="inlineStr">
        <is>
          <t>0</t>
        </is>
      </c>
      <c r="J607" t="inlineStr">
        <is>
          <t>---</t>
        </is>
      </c>
      <c r="K607" t="inlineStr">
        <is>
          <t>---</t>
        </is>
      </c>
      <c r="L607" t="inlineStr">
        <is>
          <t>---</t>
        </is>
      </c>
      <c r="M607" t="inlineStr">
        <is>
          <t>---</t>
        </is>
      </c>
      <c r="N607" t="inlineStr">
        <is>
          <t>---</t>
        </is>
      </c>
      <c r="O607" t="inlineStr">
        <is>
          <t>---</t>
        </is>
      </c>
      <c r="P607" t="inlineStr">
        <is>
          <t>---</t>
        </is>
      </c>
      <c r="Q607" t="inlineStr">
        <is>
          <t>---</t>
        </is>
      </c>
      <c r="R607" t="inlineStr">
        <is>
          <t>---</t>
        </is>
      </c>
      <c r="S607" t="inlineStr">
        <is>
          <t>---</t>
        </is>
      </c>
      <c r="T607" t="inlineStr">
        <is>
          <t>---</t>
        </is>
      </c>
      <c r="U607" t="inlineStr">
        <is>
          <t>---</t>
        </is>
      </c>
      <c r="V607" t="inlineStr">
        <is>
          <t>---</t>
        </is>
      </c>
      <c r="W607" t="inlineStr"/>
      <c r="X607" t="inlineStr">
        <is>
          <t>PDP/CMEB/ST05614</t>
        </is>
      </c>
      <c r="Y607" t="inlineStr">
        <is>
          <t>PDP/CMEB/ST05614</t>
        </is>
      </c>
      <c r="Z607" t="inlineStr">
        <is>
          <t>2025-02-12 20:05:05</t>
        </is>
      </c>
      <c r="AA607" t="inlineStr">
        <is>
          <t>2025-02-12 20:04:28</t>
        </is>
      </c>
      <c r="AB607" t="inlineStr">
        <is>
          <t>5edeline</t>
        </is>
      </c>
      <c r="AC607" t="inlineStr">
        <is>
          <t>2025-02-12 21:07:21</t>
        </is>
      </c>
      <c r="AD607" s="1" t="inlineStr">
        <is>
          <t>https://www.commcarehq.org/a/caris-test/reports/form_data/71ab8c27-f395-4287-a222-66b63278091d/</t>
        </is>
      </c>
      <c r="AE607" t="inlineStr">
        <is>
          <t>---</t>
        </is>
      </c>
      <c r="AF607" t="inlineStr">
        <is>
          <t>3c5a623af057e23a32ae4000_187365</t>
        </is>
      </c>
      <c r="AG607" t="inlineStr">
        <is>
          <t>---</t>
        </is>
      </c>
      <c r="AH607" t="inlineStr">
        <is>
          <t>2025-02-12 20:05:05</t>
        </is>
      </c>
      <c r="AI607" t="inlineStr">
        <is>
          <t>49c83a0dcc274f1a85f9433f3309532d</t>
        </is>
      </c>
      <c r="AJ607" t="inlineStr">
        <is>
          <t>2025-02-12</t>
        </is>
      </c>
      <c r="AK607" t="inlineStr">
        <is>
          <t>4</t>
        </is>
      </c>
      <c r="AL607" t="inlineStr">
        <is>
          <t>Pour adhérence.</t>
        </is>
      </c>
      <c r="AM607" t="inlineStr">
        <is>
          <t>1</t>
        </is>
      </c>
      <c r="AN607" t="inlineStr">
        <is>
          <t>Pour adhérence.</t>
        </is>
      </c>
      <c r="AO607" t="inlineStr">
        <is>
          <t>0</t>
        </is>
      </c>
      <c r="AP607" t="inlineStr">
        <is>
          <t>0</t>
        </is>
      </c>
      <c r="AQ607" t="inlineStr">
        <is>
          <t>---</t>
        </is>
      </c>
      <c r="AR607" t="inlineStr">
        <is>
          <t>---</t>
        </is>
      </c>
      <c r="AS607" t="inlineStr">
        <is>
          <t>---</t>
        </is>
      </c>
      <c r="AT607" t="inlineStr"/>
      <c r="AU607" t="inlineStr">
        <is>
          <t>---</t>
        </is>
      </c>
      <c r="AV607" t="inlineStr">
        <is>
          <t>---</t>
        </is>
      </c>
      <c r="AW607" t="inlineStr">
        <is>
          <t>---</t>
        </is>
      </c>
      <c r="AX607" t="inlineStr">
        <is>
          <t>---</t>
        </is>
      </c>
      <c r="AY607" t="inlineStr">
        <is>
          <t>---</t>
        </is>
      </c>
      <c r="AZ607" t="inlineStr">
        <is>
          <t>---</t>
        </is>
      </c>
      <c r="BA607" t="inlineStr">
        <is>
          <t>49c83a0dcc274f1a85f9433f3309532d</t>
        </is>
      </c>
      <c r="BB607" t="inlineStr">
        <is>
          <t>http://openrosa.org/formdesigner/0B48E039-1E80-49A7-AC24-732B6E788E39</t>
        </is>
      </c>
      <c r="BC607" t="inlineStr">
        <is>
          <t>Ration et autres visites</t>
        </is>
      </c>
      <c r="BD607" t="inlineStr">
        <is>
          <t>CommCare Android, version "2.56"(468027). App v15969. CommCare Version 2.56.0. Build 468027, built on: 2025-01-18</t>
        </is>
      </c>
      <c r="BE607" t="inlineStr">
        <is>
          <t>commcare_f5c01cb3-ad69-46f7-81c0-4740896f4262</t>
        </is>
      </c>
      <c r="BF607" t="inlineStr">
        <is>
          <t>19.9357389 -72.8472122 11.29 1658.16</t>
        </is>
      </c>
      <c r="BG607" t="inlineStr">
        <is>
          <t>f13d8149fc6d39ebe86af18272310ff9</t>
        </is>
      </c>
      <c r="BH607" t="inlineStr">
        <is>
          <t>d3239f0622024212b2de47425e4be01d</t>
        </is>
      </c>
      <c r="BI607" t="inlineStr">
        <is>
          <t>15246</t>
        </is>
      </c>
      <c r="BJ607" t="inlineStr">
        <is>
          <t>XFormInstance</t>
        </is>
      </c>
      <c r="BK607" t="inlineStr">
        <is>
          <t>2c74b546e93a11ef89a3f9cccb2417e2</t>
        </is>
      </c>
      <c r="BL607" t="b">
        <v>0</v>
      </c>
      <c r="BM607" t="inlineStr">
        <is>
          <t>---</t>
        </is>
      </c>
      <c r="BN607" t="inlineStr">
        <is>
          <t>190.115.177.20</t>
        </is>
      </c>
      <c r="BO607" t="inlineStr">
        <is>
          <t>Amos Monestime</t>
        </is>
      </c>
    </row>
    <row r="608">
      <c r="A608" t="inlineStr">
        <is>
          <t>606</t>
        </is>
      </c>
      <c r="B608" t="inlineStr">
        <is>
          <t>a3dffbd5-44ae-4851-9a4a-57a04f22d964</t>
        </is>
      </c>
      <c r="C608" t="inlineStr">
        <is>
          <t>2025-02-12</t>
        </is>
      </c>
      <c r="D608" t="inlineStr">
        <is>
          <t>4</t>
        </is>
      </c>
      <c r="E608" t="inlineStr">
        <is>
          <t>suivi adherence</t>
        </is>
      </c>
      <c r="F608" t="inlineStr">
        <is>
          <t>0</t>
        </is>
      </c>
      <c r="G608" t="inlineStr">
        <is>
          <t>ARV</t>
        </is>
      </c>
      <c r="H608" t="inlineStr">
        <is>
          <t>1</t>
        </is>
      </c>
      <c r="I608" t="inlineStr">
        <is>
          <t>0</t>
        </is>
      </c>
      <c r="J608" t="inlineStr">
        <is>
          <t>---</t>
        </is>
      </c>
      <c r="K608" t="inlineStr">
        <is>
          <t>---</t>
        </is>
      </c>
      <c r="L608" t="inlineStr">
        <is>
          <t>---</t>
        </is>
      </c>
      <c r="M608" t="inlineStr">
        <is>
          <t>---</t>
        </is>
      </c>
      <c r="N608" t="inlineStr">
        <is>
          <t>---</t>
        </is>
      </c>
      <c r="O608" t="inlineStr">
        <is>
          <t>---</t>
        </is>
      </c>
      <c r="P608" t="inlineStr">
        <is>
          <t>---</t>
        </is>
      </c>
      <c r="Q608" t="inlineStr">
        <is>
          <t>---</t>
        </is>
      </c>
      <c r="R608" t="inlineStr">
        <is>
          <t>---</t>
        </is>
      </c>
      <c r="S608" t="inlineStr">
        <is>
          <t>---</t>
        </is>
      </c>
      <c r="T608" t="inlineStr">
        <is>
          <t>---</t>
        </is>
      </c>
      <c r="U608" t="inlineStr">
        <is>
          <t>---</t>
        </is>
      </c>
      <c r="V608" t="inlineStr">
        <is>
          <t>---</t>
        </is>
      </c>
      <c r="W608" t="inlineStr"/>
      <c r="X608" t="inlineStr">
        <is>
          <t>PDP/CMEB/ST04988</t>
        </is>
      </c>
      <c r="Y608" t="inlineStr">
        <is>
          <t>PDP/CMEB/ST04988</t>
        </is>
      </c>
      <c r="Z608" t="inlineStr">
        <is>
          <t>2025-02-12 14:21:31</t>
        </is>
      </c>
      <c r="AA608" t="inlineStr">
        <is>
          <t>2025-02-12 14:20:59</t>
        </is>
      </c>
      <c r="AB608" t="inlineStr">
        <is>
          <t>5guerlande</t>
        </is>
      </c>
      <c r="AC608" t="inlineStr">
        <is>
          <t>2025-02-12 22:22:16</t>
        </is>
      </c>
      <c r="AD608" s="1" t="inlineStr">
        <is>
          <t>https://www.commcarehq.org/a/caris-test/reports/form_data/a3dffbd5-44ae-4851-9a4a-57a04f22d964/</t>
        </is>
      </c>
      <c r="AE608" t="inlineStr">
        <is>
          <t>---</t>
        </is>
      </c>
      <c r="AF608" t="inlineStr">
        <is>
          <t>3c5a623af057e23a32ae4000_107268</t>
        </is>
      </c>
      <c r="AG608" t="inlineStr">
        <is>
          <t>---</t>
        </is>
      </c>
      <c r="AH608" t="inlineStr">
        <is>
          <t>2025-02-12 14:21:31</t>
        </is>
      </c>
      <c r="AI608" t="inlineStr">
        <is>
          <t>1b52563f66be7b3d0843fa02f8f5a965</t>
        </is>
      </c>
      <c r="AJ608" t="inlineStr">
        <is>
          <t>2025-02-12</t>
        </is>
      </c>
      <c r="AK608" t="inlineStr">
        <is>
          <t>4</t>
        </is>
      </c>
      <c r="AL608" t="inlineStr">
        <is>
          <t>suivi adherence</t>
        </is>
      </c>
      <c r="AM608" t="inlineStr">
        <is>
          <t>0</t>
        </is>
      </c>
      <c r="AN608" t="inlineStr">
        <is>
          <t>ARV</t>
        </is>
      </c>
      <c r="AO608" t="inlineStr">
        <is>
          <t>1</t>
        </is>
      </c>
      <c r="AP608" t="inlineStr">
        <is>
          <t>0</t>
        </is>
      </c>
      <c r="AQ608" t="inlineStr">
        <is>
          <t>---</t>
        </is>
      </c>
      <c r="AR608" t="inlineStr">
        <is>
          <t>---</t>
        </is>
      </c>
      <c r="AS608" t="inlineStr">
        <is>
          <t>---</t>
        </is>
      </c>
      <c r="AT608" t="inlineStr"/>
      <c r="AU608" t="inlineStr">
        <is>
          <t>---</t>
        </is>
      </c>
      <c r="AV608" t="inlineStr">
        <is>
          <t>---</t>
        </is>
      </c>
      <c r="AW608" t="inlineStr">
        <is>
          <t>---</t>
        </is>
      </c>
      <c r="AX608" t="inlineStr">
        <is>
          <t>---</t>
        </is>
      </c>
      <c r="AY608" t="inlineStr">
        <is>
          <t>---</t>
        </is>
      </c>
      <c r="AZ608" t="inlineStr">
        <is>
          <t>---</t>
        </is>
      </c>
      <c r="BA608" t="inlineStr">
        <is>
          <t>1b52563f66be7b3d0843fa02f8f5a965</t>
        </is>
      </c>
      <c r="BB608" t="inlineStr">
        <is>
          <t>http://openrosa.org/formdesigner/0B48E039-1E80-49A7-AC24-732B6E788E39</t>
        </is>
      </c>
      <c r="BC608" t="inlineStr">
        <is>
          <t>Ration et autres visites</t>
        </is>
      </c>
      <c r="BD608" t="inlineStr">
        <is>
          <t>CommCare Android, version "2.56"(468027). App v15969. CommCare Version 2.56.0. Build 468027, built on: 2025-01-18</t>
        </is>
      </c>
      <c r="BE608" t="inlineStr">
        <is>
          <t>commcare_8cc0a821-6123-47ba-bfc9-44547f89f64e</t>
        </is>
      </c>
      <c r="BF608" t="inlineStr">
        <is>
          <t>19.9487215 -72.819611 -31.71 9.65</t>
        </is>
      </c>
      <c r="BG608" t="inlineStr">
        <is>
          <t>f13d8149fc6d39ebe86af18272310ff9</t>
        </is>
      </c>
      <c r="BH608" t="inlineStr">
        <is>
          <t>d3239f0622024212b2de47425e4be01d</t>
        </is>
      </c>
      <c r="BI608" t="inlineStr">
        <is>
          <t>15246</t>
        </is>
      </c>
      <c r="BJ608" t="inlineStr">
        <is>
          <t>XFormInstance</t>
        </is>
      </c>
      <c r="BK608" t="inlineStr">
        <is>
          <t>a83369c4e95711ef89a8f9cccb2417e2</t>
        </is>
      </c>
      <c r="BL608" t="b">
        <v>0</v>
      </c>
      <c r="BM608" t="inlineStr">
        <is>
          <t>---</t>
        </is>
      </c>
      <c r="BN608" t="inlineStr">
        <is>
          <t>190.115.174.78</t>
        </is>
      </c>
      <c r="BO608" t="inlineStr">
        <is>
          <t>Rolph Jeysen Jean (Eugene)</t>
        </is>
      </c>
    </row>
    <row r="609">
      <c r="A609" t="inlineStr">
        <is>
          <t>607</t>
        </is>
      </c>
      <c r="B609" t="inlineStr">
        <is>
          <t>c117ecbb-fcb3-4de2-af5d-de6ca69e3646</t>
        </is>
      </c>
      <c r="C609" t="inlineStr">
        <is>
          <t>2025-02-12</t>
        </is>
      </c>
      <c r="D609" t="inlineStr">
        <is>
          <t>3 4</t>
        </is>
      </c>
      <c r="E609" t="inlineStr">
        <is>
          <t>suivi adherence</t>
        </is>
      </c>
      <c r="F609" t="inlineStr">
        <is>
          <t>0</t>
        </is>
      </c>
      <c r="G609" t="inlineStr">
        <is>
          <t>---</t>
        </is>
      </c>
      <c r="H609" t="inlineStr">
        <is>
          <t>1</t>
        </is>
      </c>
      <c r="I609" t="inlineStr">
        <is>
          <t>1</t>
        </is>
      </c>
      <c r="J609" t="inlineStr">
        <is>
          <t>2</t>
        </is>
      </c>
      <c r="K609" t="inlineStr">
        <is>
          <t>---</t>
        </is>
      </c>
      <c r="L609" t="inlineStr">
        <is>
          <t>---</t>
        </is>
      </c>
      <c r="M609" t="inlineStr">
        <is>
          <t>---</t>
        </is>
      </c>
      <c r="N609" t="inlineStr">
        <is>
          <t>---</t>
        </is>
      </c>
      <c r="O609" t="inlineStr">
        <is>
          <t>---</t>
        </is>
      </c>
      <c r="P609" t="inlineStr">
        <is>
          <t>---</t>
        </is>
      </c>
      <c r="Q609" t="inlineStr">
        <is>
          <t>---</t>
        </is>
      </c>
      <c r="R609" t="inlineStr"/>
      <c r="S609" t="inlineStr">
        <is>
          <t>21.0</t>
        </is>
      </c>
      <c r="T609" t="inlineStr"/>
      <c r="U609">
        <f>HYPERLINK("https://www.commcarehq.org/a/caris-test/api/form_attachment/v1/c117ecbb-fcb3-4de2-af5d-de6ca69e3646/1739370146796.jpg")</f>
        <v/>
      </c>
      <c r="V609" t="inlineStr"/>
      <c r="W609" t="inlineStr"/>
      <c r="X609" t="inlineStr">
        <is>
          <t>PDP/CMEB/PED00544</t>
        </is>
      </c>
      <c r="Y609" t="inlineStr">
        <is>
          <t>PDP/CMEB/PED00544</t>
        </is>
      </c>
      <c r="Z609" t="inlineStr">
        <is>
          <t>2025-02-12 14:22:29</t>
        </is>
      </c>
      <c r="AA609" t="inlineStr">
        <is>
          <t>2025-02-12 14:21:54</t>
        </is>
      </c>
      <c r="AB609" t="inlineStr">
        <is>
          <t>5guerlande</t>
        </is>
      </c>
      <c r="AC609" t="inlineStr">
        <is>
          <t>2025-02-12 22:23:14</t>
        </is>
      </c>
      <c r="AD609" s="1" t="inlineStr">
        <is>
          <t>https://www.commcarehq.org/a/caris-test/reports/form_data/c117ecbb-fcb3-4de2-af5d-de6ca69e3646/</t>
        </is>
      </c>
      <c r="AE609" t="inlineStr">
        <is>
          <t>---</t>
        </is>
      </c>
      <c r="AF609" t="inlineStr">
        <is>
          <t>3c5a623af057e23a32ae4000_24600</t>
        </is>
      </c>
      <c r="AG609" t="inlineStr">
        <is>
          <t>OK</t>
        </is>
      </c>
      <c r="AH609" t="inlineStr">
        <is>
          <t>2025-02-12 14:22:29</t>
        </is>
      </c>
      <c r="AI609" t="inlineStr">
        <is>
          <t>1b52563f66be7b3d0843fa02f8f5a965</t>
        </is>
      </c>
      <c r="AJ609" t="inlineStr">
        <is>
          <t>2025-02-12</t>
        </is>
      </c>
      <c r="AK609" t="inlineStr">
        <is>
          <t>3 4</t>
        </is>
      </c>
      <c r="AL609" t="inlineStr">
        <is>
          <t>suivi adherence</t>
        </is>
      </c>
      <c r="AM609" t="inlineStr">
        <is>
          <t>0</t>
        </is>
      </c>
      <c r="AN609" t="inlineStr">
        <is>
          <t>---</t>
        </is>
      </c>
      <c r="AO609" t="inlineStr">
        <is>
          <t>1</t>
        </is>
      </c>
      <c r="AP609" t="inlineStr">
        <is>
          <t>1</t>
        </is>
      </c>
      <c r="AQ609" t="inlineStr"/>
      <c r="AR609" t="inlineStr">
        <is>
          <t>21</t>
        </is>
      </c>
      <c r="AS609" t="inlineStr"/>
      <c r="AT609" t="inlineStr"/>
      <c r="AU609" t="inlineStr">
        <is>
          <t>---</t>
        </is>
      </c>
      <c r="AV609" t="inlineStr">
        <is>
          <t>---</t>
        </is>
      </c>
      <c r="AW609" t="inlineStr">
        <is>
          <t>---</t>
        </is>
      </c>
      <c r="AX609" t="inlineStr">
        <is>
          <t>---</t>
        </is>
      </c>
      <c r="AY609" t="inlineStr">
        <is>
          <t>---</t>
        </is>
      </c>
      <c r="AZ609" t="inlineStr">
        <is>
          <t>---</t>
        </is>
      </c>
      <c r="BA609" t="inlineStr">
        <is>
          <t>1b52563f66be7b3d0843fa02f8f5a965</t>
        </is>
      </c>
      <c r="BB609" t="inlineStr">
        <is>
          <t>http://openrosa.org/formdesigner/0B48E039-1E80-49A7-AC24-732B6E788E39</t>
        </is>
      </c>
      <c r="BC609" t="inlineStr">
        <is>
          <t>Ration et autres visites</t>
        </is>
      </c>
      <c r="BD609" t="inlineStr">
        <is>
          <t>CommCare Android, version "2.56"(468027). App v15969. CommCare Version 2.56.0. Build 468027, built on: 2025-01-18</t>
        </is>
      </c>
      <c r="BE609" t="inlineStr">
        <is>
          <t>commcare_8cc0a821-6123-47ba-bfc9-44547f89f64e</t>
        </is>
      </c>
      <c r="BF609" t="inlineStr">
        <is>
          <t>19.9490842 -72.8197806 -8.11 8.8</t>
        </is>
      </c>
      <c r="BG609" t="inlineStr">
        <is>
          <t>f13d8149fc6d39ebe86af18272310ff9</t>
        </is>
      </c>
      <c r="BH609" t="inlineStr">
        <is>
          <t>d3239f0622024212b2de47425e4be01d</t>
        </is>
      </c>
      <c r="BI609" t="inlineStr">
        <is>
          <t>15246</t>
        </is>
      </c>
      <c r="BJ609" t="inlineStr">
        <is>
          <t>XFormInstance</t>
        </is>
      </c>
      <c r="BK609" t="inlineStr">
        <is>
          <t>a83369c4e95711ef89a8f9cccb2417e2</t>
        </is>
      </c>
      <c r="BL609" t="b">
        <v>0</v>
      </c>
      <c r="BM609" t="inlineStr">
        <is>
          <t>---</t>
        </is>
      </c>
      <c r="BN609" t="inlineStr">
        <is>
          <t>190.115.174.78</t>
        </is>
      </c>
      <c r="BO609" t="inlineStr">
        <is>
          <t>Jonelson Pierre</t>
        </is>
      </c>
    </row>
    <row r="610">
      <c r="A610" t="inlineStr">
        <is>
          <t>608</t>
        </is>
      </c>
      <c r="B610" t="inlineStr">
        <is>
          <t>6f7eac5f-a244-4beb-ad99-917f83adf698</t>
        </is>
      </c>
      <c r="C610" t="inlineStr">
        <is>
          <t>2025-02-12</t>
        </is>
      </c>
      <c r="D610" t="inlineStr">
        <is>
          <t>4</t>
        </is>
      </c>
      <c r="E610" t="inlineStr">
        <is>
          <t>Suivi adhérence</t>
        </is>
      </c>
      <c r="F610" t="inlineStr">
        <is>
          <t>0</t>
        </is>
      </c>
      <c r="G610" t="inlineStr">
        <is>
          <t>Suivi adherence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---</t>
        </is>
      </c>
      <c r="L610" t="inlineStr">
        <is>
          <t>---</t>
        </is>
      </c>
      <c r="M610" t="inlineStr">
        <is>
          <t>---</t>
        </is>
      </c>
      <c r="N610" t="inlineStr">
        <is>
          <t>---</t>
        </is>
      </c>
      <c r="O610" t="inlineStr">
        <is>
          <t>---</t>
        </is>
      </c>
      <c r="P610" t="inlineStr">
        <is>
          <t>---</t>
        </is>
      </c>
      <c r="Q610" t="inlineStr">
        <is>
          <t>---</t>
        </is>
      </c>
      <c r="R610" t="inlineStr"/>
      <c r="S610" t="inlineStr"/>
      <c r="T610" t="inlineStr"/>
      <c r="U610" t="inlineStr"/>
      <c r="V610" t="inlineStr"/>
      <c r="W610" t="inlineStr"/>
      <c r="X610" t="inlineStr">
        <is>
          <t>CAP/HSCM/ST01711</t>
        </is>
      </c>
      <c r="Y610" t="inlineStr">
        <is>
          <t>CAP/HSCM/ST01711</t>
        </is>
      </c>
      <c r="Z610" t="inlineStr">
        <is>
          <t>2025-02-13 00:05:49</t>
        </is>
      </c>
      <c r="AA610" t="inlineStr">
        <is>
          <t>2025-02-13 00:04:18</t>
        </is>
      </c>
      <c r="AB610" t="inlineStr">
        <is>
          <t>1fleurgile</t>
        </is>
      </c>
      <c r="AC610" t="inlineStr">
        <is>
          <t>2025-02-13 00:19:07</t>
        </is>
      </c>
      <c r="AD610" s="1" t="inlineStr">
        <is>
          <t>https://www.commcarehq.org/a/caris-test/reports/form_data/6f7eac5f-a244-4beb-ad99-917f83adf698/</t>
        </is>
      </c>
      <c r="AE610" t="inlineStr">
        <is>
          <t>---</t>
        </is>
      </c>
      <c r="AF610" t="inlineStr">
        <is>
          <t>1ef2e0905a8f424a9877e1c5ce4b6d18</t>
        </is>
      </c>
      <c r="AG610" t="inlineStr">
        <is>
          <t>---</t>
        </is>
      </c>
      <c r="AH610" t="inlineStr">
        <is>
          <t>2025-02-13 00:05:49</t>
        </is>
      </c>
      <c r="AI610" t="inlineStr">
        <is>
          <t>9cfdf7db54419d22491b2c964b5162b3</t>
        </is>
      </c>
      <c r="AJ610" t="inlineStr">
        <is>
          <t>2025-02-12</t>
        </is>
      </c>
      <c r="AK610" t="inlineStr">
        <is>
          <t>4</t>
        </is>
      </c>
      <c r="AL610" t="inlineStr">
        <is>
          <t>Suivi adhérence</t>
        </is>
      </c>
      <c r="AM610" t="inlineStr">
        <is>
          <t>0</t>
        </is>
      </c>
      <c r="AN610" t="inlineStr">
        <is>
          <t>Suivi adherence</t>
        </is>
      </c>
      <c r="AO610" t="inlineStr">
        <is>
          <t>1</t>
        </is>
      </c>
      <c r="AP610" t="inlineStr">
        <is>
          <t>1</t>
        </is>
      </c>
      <c r="AQ610" t="inlineStr"/>
      <c r="AR610" t="inlineStr"/>
      <c r="AS610" t="inlineStr"/>
      <c r="AT610" t="inlineStr"/>
      <c r="AU610" t="inlineStr">
        <is>
          <t>---</t>
        </is>
      </c>
      <c r="AV610" t="inlineStr">
        <is>
          <t>---</t>
        </is>
      </c>
      <c r="AW610" t="inlineStr">
        <is>
          <t>---</t>
        </is>
      </c>
      <c r="AX610" t="inlineStr">
        <is>
          <t>---</t>
        </is>
      </c>
      <c r="AY610" t="inlineStr">
        <is>
          <t>---</t>
        </is>
      </c>
      <c r="AZ610" t="inlineStr">
        <is>
          <t>---</t>
        </is>
      </c>
      <c r="BA610" t="inlineStr">
        <is>
          <t>9cfdf7db54419d22491b2c964b5162b3</t>
        </is>
      </c>
      <c r="BB610" t="inlineStr">
        <is>
          <t>http://openrosa.org/formdesigner/0B48E039-1E80-49A7-AC24-732B6E788E39</t>
        </is>
      </c>
      <c r="BC610" t="inlineStr">
        <is>
          <t>Ration et autres visites</t>
        </is>
      </c>
      <c r="BD610" t="inlineStr">
        <is>
          <t>CommCare Android, version "2.55.0"(467579). App v15969. CommCare Version 2.55.0. Build 467579, built on: 2025-01-15</t>
        </is>
      </c>
      <c r="BE610" t="inlineStr">
        <is>
          <t>commcare_76b456dd-7d90-498a-a785-92f136625a61</t>
        </is>
      </c>
      <c r="BF610" t="inlineStr">
        <is>
          <t>19.7266372 -72.2201428 -56.51 9.19</t>
        </is>
      </c>
      <c r="BG610" t="inlineStr">
        <is>
          <t>f13d8149fc6d39ebe86af18272310ff9</t>
        </is>
      </c>
      <c r="BH610" t="inlineStr">
        <is>
          <t>d3239f0622024212b2de47425e4be01d</t>
        </is>
      </c>
      <c r="BI610" t="inlineStr">
        <is>
          <t>15246</t>
        </is>
      </c>
      <c r="BJ610" t="inlineStr">
        <is>
          <t>XFormInstance</t>
        </is>
      </c>
      <c r="BK610" t="inlineStr">
        <is>
          <t>05784f18e4fe11efb947f7a39a18eb0c</t>
        </is>
      </c>
      <c r="BL610" t="b">
        <v>0</v>
      </c>
      <c r="BM610" t="inlineStr">
        <is>
          <t>---</t>
        </is>
      </c>
      <c r="BN610" t="inlineStr">
        <is>
          <t>200.113.238.122</t>
        </is>
      </c>
      <c r="BO610" t="inlineStr">
        <is>
          <t>Junior Jean</t>
        </is>
      </c>
    </row>
    <row r="611">
      <c r="A611" t="inlineStr">
        <is>
          <t>609</t>
        </is>
      </c>
      <c r="B611" t="inlineStr">
        <is>
          <t>86436fbc-b619-4976-98e6-65acb7caef0c</t>
        </is>
      </c>
      <c r="C611" t="inlineStr">
        <is>
          <t>2025-02-12</t>
        </is>
      </c>
      <c r="D611" t="inlineStr">
        <is>
          <t>4</t>
        </is>
      </c>
      <c r="E611" t="inlineStr">
        <is>
          <t>Suivi adherence</t>
        </is>
      </c>
      <c r="F611" t="inlineStr">
        <is>
          <t>0</t>
        </is>
      </c>
      <c r="G611" t="inlineStr">
        <is>
          <t>Suivi adherence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---</t>
        </is>
      </c>
      <c r="L611" t="inlineStr">
        <is>
          <t>---</t>
        </is>
      </c>
      <c r="M611" t="inlineStr">
        <is>
          <t>---</t>
        </is>
      </c>
      <c r="N611" t="inlineStr">
        <is>
          <t>---</t>
        </is>
      </c>
      <c r="O611" t="inlineStr">
        <is>
          <t>---</t>
        </is>
      </c>
      <c r="P611" t="inlineStr">
        <is>
          <t>---</t>
        </is>
      </c>
      <c r="Q611" t="inlineStr">
        <is>
          <t>---</t>
        </is>
      </c>
      <c r="R611" t="inlineStr"/>
      <c r="S611" t="inlineStr"/>
      <c r="T611" t="inlineStr"/>
      <c r="U611" t="inlineStr"/>
      <c r="V611" t="inlineStr"/>
      <c r="W611" t="inlineStr"/>
      <c r="X611" t="inlineStr">
        <is>
          <t>CAP/HSCM/ST04548</t>
        </is>
      </c>
      <c r="Y611" t="inlineStr">
        <is>
          <t>CAP/HSCM/ST04548</t>
        </is>
      </c>
      <c r="Z611" t="inlineStr">
        <is>
          <t>2025-02-13 00:18:42</t>
        </is>
      </c>
      <c r="AA611" t="inlineStr">
        <is>
          <t>2025-02-13 00:17:28</t>
        </is>
      </c>
      <c r="AB611" t="inlineStr">
        <is>
          <t>1fleurgile</t>
        </is>
      </c>
      <c r="AC611" t="inlineStr">
        <is>
          <t>2025-02-13 00:19:14</t>
        </is>
      </c>
      <c r="AD611" s="1" t="inlineStr">
        <is>
          <t>https://www.commcarehq.org/a/caris-test/reports/form_data/86436fbc-b619-4976-98e6-65acb7caef0c/</t>
        </is>
      </c>
      <c r="AE611" t="inlineStr">
        <is>
          <t>---</t>
        </is>
      </c>
      <c r="AF611" t="inlineStr">
        <is>
          <t>3c5a623af057e23a32ae4000_186745</t>
        </is>
      </c>
      <c r="AG611" t="inlineStr">
        <is>
          <t>---</t>
        </is>
      </c>
      <c r="AH611" t="inlineStr">
        <is>
          <t>2025-02-13 00:18:42</t>
        </is>
      </c>
      <c r="AI611" t="inlineStr">
        <is>
          <t>9cfdf7db54419d22491b2c964b5162b3</t>
        </is>
      </c>
      <c r="AJ611" t="inlineStr">
        <is>
          <t>2025-02-12</t>
        </is>
      </c>
      <c r="AK611" t="inlineStr">
        <is>
          <t>4</t>
        </is>
      </c>
      <c r="AL611" t="inlineStr">
        <is>
          <t>Suivi adherence</t>
        </is>
      </c>
      <c r="AM611" t="inlineStr">
        <is>
          <t>0</t>
        </is>
      </c>
      <c r="AN611" t="inlineStr">
        <is>
          <t>Suivi adherence</t>
        </is>
      </c>
      <c r="AO611" t="inlineStr">
        <is>
          <t>1</t>
        </is>
      </c>
      <c r="AP611" t="inlineStr">
        <is>
          <t>1</t>
        </is>
      </c>
      <c r="AQ611" t="inlineStr"/>
      <c r="AR611" t="inlineStr"/>
      <c r="AS611" t="inlineStr"/>
      <c r="AT611" t="inlineStr"/>
      <c r="AU611" t="inlineStr">
        <is>
          <t>---</t>
        </is>
      </c>
      <c r="AV611" t="inlineStr">
        <is>
          <t>---</t>
        </is>
      </c>
      <c r="AW611" t="inlineStr">
        <is>
          <t>---</t>
        </is>
      </c>
      <c r="AX611" t="inlineStr">
        <is>
          <t>---</t>
        </is>
      </c>
      <c r="AY611" t="inlineStr">
        <is>
          <t>---</t>
        </is>
      </c>
      <c r="AZ611" t="inlineStr">
        <is>
          <t>---</t>
        </is>
      </c>
      <c r="BA611" t="inlineStr">
        <is>
          <t>9cfdf7db54419d22491b2c964b5162b3</t>
        </is>
      </c>
      <c r="BB611" t="inlineStr">
        <is>
          <t>http://openrosa.org/formdesigner/0B48E039-1E80-49A7-AC24-732B6E788E39</t>
        </is>
      </c>
      <c r="BC611" t="inlineStr">
        <is>
          <t>Ration et autres visites</t>
        </is>
      </c>
      <c r="BD611" t="inlineStr">
        <is>
          <t>CommCare Android, version "2.55.0"(467579). App v15969. CommCare Version 2.55.0. Build 467579, built on: 2025-01-15</t>
        </is>
      </c>
      <c r="BE611" t="inlineStr">
        <is>
          <t>commcare_76b456dd-7d90-498a-a785-92f136625a61</t>
        </is>
      </c>
      <c r="BF611" t="inlineStr">
        <is>
          <t>19.7266148 -72.2200577 -37.95 7.96</t>
        </is>
      </c>
      <c r="BG611" t="inlineStr">
        <is>
          <t>f13d8149fc6d39ebe86af18272310ff9</t>
        </is>
      </c>
      <c r="BH611" t="inlineStr">
        <is>
          <t>d3239f0622024212b2de47425e4be01d</t>
        </is>
      </c>
      <c r="BI611" t="inlineStr">
        <is>
          <t>15246</t>
        </is>
      </c>
      <c r="BJ611" t="inlineStr">
        <is>
          <t>XFormInstance</t>
        </is>
      </c>
      <c r="BK611" t="inlineStr">
        <is>
          <t>05784f18e4fe11efb947f7a39a18eb0c</t>
        </is>
      </c>
      <c r="BL611" t="b">
        <v>0</v>
      </c>
      <c r="BM611" t="inlineStr">
        <is>
          <t>---</t>
        </is>
      </c>
      <c r="BN611" t="inlineStr">
        <is>
          <t>200.113.238.122</t>
        </is>
      </c>
      <c r="BO611" t="inlineStr">
        <is>
          <t>Roderlie Orusen</t>
        </is>
      </c>
    </row>
    <row r="612">
      <c r="A612" t="inlineStr">
        <is>
          <t>610</t>
        </is>
      </c>
      <c r="B612" t="inlineStr">
        <is>
          <t>9195bc2a-8fc3-4a28-b334-9be8421a577e</t>
        </is>
      </c>
      <c r="C612" t="inlineStr">
        <is>
          <t>2025-02-11</t>
        </is>
      </c>
      <c r="D612" t="inlineStr">
        <is>
          <t>4</t>
        </is>
      </c>
      <c r="E612" t="inlineStr">
        <is>
          <t>pour arv</t>
        </is>
      </c>
      <c r="F612" t="inlineStr">
        <is>
          <t>1</t>
        </is>
      </c>
      <c r="G612" t="inlineStr">
        <is>
          <t>livré pour 3 mois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---</t>
        </is>
      </c>
      <c r="L612" t="inlineStr">
        <is>
          <t>---</t>
        </is>
      </c>
      <c r="M612" t="inlineStr">
        <is>
          <t>---</t>
        </is>
      </c>
      <c r="N612" t="inlineStr">
        <is>
          <t>---</t>
        </is>
      </c>
      <c r="O612" t="inlineStr">
        <is>
          <t>---</t>
        </is>
      </c>
      <c r="P612" t="inlineStr">
        <is>
          <t>---</t>
        </is>
      </c>
      <c r="Q612" t="inlineStr">
        <is>
          <t>---</t>
        </is>
      </c>
      <c r="R612" t="inlineStr"/>
      <c r="S612" t="inlineStr"/>
      <c r="T612" t="inlineStr"/>
      <c r="U612" t="inlineStr"/>
      <c r="V612" t="inlineStr"/>
      <c r="W612" t="inlineStr"/>
      <c r="X612" t="inlineStr">
        <is>
          <t>PAP/GCHO/ST07969</t>
        </is>
      </c>
      <c r="Y612" t="inlineStr">
        <is>
          <t>PAP/GCHO/ST07969</t>
        </is>
      </c>
      <c r="Z612" t="inlineStr">
        <is>
          <t>2025-02-13 00:27:05</t>
        </is>
      </c>
      <c r="AA612" t="inlineStr">
        <is>
          <t>2025-02-13 00:26:23</t>
        </is>
      </c>
      <c r="AB612" t="inlineStr">
        <is>
          <t>2nathalie</t>
        </is>
      </c>
      <c r="AC612" t="inlineStr">
        <is>
          <t>2025-02-13 00:39:51</t>
        </is>
      </c>
      <c r="AD612" s="1" t="inlineStr">
        <is>
          <t>https://www.commcarehq.org/a/caris-test/reports/form_data/9195bc2a-8fc3-4a28-b334-9be8421a577e/</t>
        </is>
      </c>
      <c r="AE612" t="inlineStr">
        <is>
          <t>---</t>
        </is>
      </c>
      <c r="AF612" t="inlineStr">
        <is>
          <t>3c5a623af057e23a32ae4000_127596</t>
        </is>
      </c>
      <c r="AG612" t="inlineStr">
        <is>
          <t>---</t>
        </is>
      </c>
      <c r="AH612" t="inlineStr">
        <is>
          <t>2025-02-13 00:27:05</t>
        </is>
      </c>
      <c r="AI612" t="inlineStr">
        <is>
          <t>3c7e14bc31cb425997c89e194bb7c839</t>
        </is>
      </c>
      <c r="AJ612" t="inlineStr">
        <is>
          <t>2025-02-11</t>
        </is>
      </c>
      <c r="AK612" t="inlineStr">
        <is>
          <t>4</t>
        </is>
      </c>
      <c r="AL612" t="inlineStr">
        <is>
          <t>pour arv</t>
        </is>
      </c>
      <c r="AM612" t="inlineStr">
        <is>
          <t>1</t>
        </is>
      </c>
      <c r="AN612" t="inlineStr">
        <is>
          <t>livré pour 3 mois</t>
        </is>
      </c>
      <c r="AO612" t="inlineStr">
        <is>
          <t>1</t>
        </is>
      </c>
      <c r="AP612" t="inlineStr">
        <is>
          <t>1</t>
        </is>
      </c>
      <c r="AQ612" t="inlineStr"/>
      <c r="AR612" t="inlineStr"/>
      <c r="AS612" t="inlineStr"/>
      <c r="AT612" t="inlineStr"/>
      <c r="AU612" t="inlineStr">
        <is>
          <t>---</t>
        </is>
      </c>
      <c r="AV612" t="inlineStr">
        <is>
          <t>---</t>
        </is>
      </c>
      <c r="AW612" t="inlineStr">
        <is>
          <t>---</t>
        </is>
      </c>
      <c r="AX612" t="inlineStr">
        <is>
          <t>---</t>
        </is>
      </c>
      <c r="AY612" t="inlineStr">
        <is>
          <t>---</t>
        </is>
      </c>
      <c r="AZ612" t="inlineStr">
        <is>
          <t>---</t>
        </is>
      </c>
      <c r="BA612" t="inlineStr">
        <is>
          <t>3c7e14bc31cb425997c89e194bb7c839</t>
        </is>
      </c>
      <c r="BB612" t="inlineStr">
        <is>
          <t>http://openrosa.org/formdesigner/0B48E039-1E80-49A7-AC24-732B6E788E39</t>
        </is>
      </c>
      <c r="BC612" t="inlineStr">
        <is>
          <t>Ration et autres visites</t>
        </is>
      </c>
      <c r="BD612" t="inlineStr">
        <is>
          <t>CommCare Android, version "2.54.1"(467561). App v15969. CommCare Version 2.54.1. Build 467561, built on: 2024-10-25</t>
        </is>
      </c>
      <c r="BE612" t="inlineStr">
        <is>
          <t>commcare_03216a9b-083b-41ac-b53f-fe4f1b36c5ed</t>
        </is>
      </c>
      <c r="BF612" t="inlineStr"/>
      <c r="BG612" t="inlineStr">
        <is>
          <t>f13d8149fc6d39ebe86af18272310ff9</t>
        </is>
      </c>
      <c r="BH612" t="inlineStr">
        <is>
          <t>d3239f0622024212b2de47425e4be01d</t>
        </is>
      </c>
      <c r="BI612" t="inlineStr">
        <is>
          <t>15246</t>
        </is>
      </c>
      <c r="BJ612" t="inlineStr">
        <is>
          <t>XFormInstance</t>
        </is>
      </c>
      <c r="BK612" t="inlineStr">
        <is>
          <t>34f10b04e7e211ef8978f9cccb2417e2</t>
        </is>
      </c>
      <c r="BL612" t="b">
        <v>0</v>
      </c>
      <c r="BM612" t="inlineStr">
        <is>
          <t>---</t>
        </is>
      </c>
      <c r="BN612" t="inlineStr">
        <is>
          <t>200.113.214.4</t>
        </is>
      </c>
      <c r="BO612" t="inlineStr">
        <is>
          <t>Wendy Jean-Marie</t>
        </is>
      </c>
    </row>
    <row r="613">
      <c r="A613" t="inlineStr">
        <is>
          <t>611</t>
        </is>
      </c>
      <c r="B613" t="inlineStr">
        <is>
          <t>0fece0e9-08bd-4092-a19e-6e40a200d414</t>
        </is>
      </c>
      <c r="C613" t="inlineStr">
        <is>
          <t>2025-02-12</t>
        </is>
      </c>
      <c r="D613" t="inlineStr">
        <is>
          <t>10</t>
        </is>
      </c>
      <c r="E613" t="inlineStr">
        <is>
          <t>---</t>
        </is>
      </c>
      <c r="F613" t="inlineStr">
        <is>
          <t>1</t>
        </is>
      </c>
      <c r="G613" t="inlineStr">
        <is>
          <t>---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---</t>
        </is>
      </c>
      <c r="L613" t="inlineStr">
        <is>
          <t>---</t>
        </is>
      </c>
      <c r="M613" t="inlineStr">
        <is>
          <t>---</t>
        </is>
      </c>
      <c r="N613" t="inlineStr">
        <is>
          <t>---</t>
        </is>
      </c>
      <c r="O613" t="inlineStr">
        <is>
          <t>---</t>
        </is>
      </c>
      <c r="P613" t="inlineStr">
        <is>
          <t>---</t>
        </is>
      </c>
      <c r="Q613" t="inlineStr">
        <is>
          <t>---</t>
        </is>
      </c>
      <c r="R613" t="inlineStr"/>
      <c r="S613" t="inlineStr"/>
      <c r="T613" t="inlineStr"/>
      <c r="U613" t="inlineStr"/>
      <c r="V613" t="inlineStr"/>
      <c r="W613" t="inlineStr"/>
      <c r="X613" t="inlineStr">
        <is>
          <t>PAP/GCHO/ST07693</t>
        </is>
      </c>
      <c r="Y613" t="inlineStr">
        <is>
          <t>PAP/GCHO/ST07693</t>
        </is>
      </c>
      <c r="Z613" t="inlineStr">
        <is>
          <t>2025-02-13 00:27:35</t>
        </is>
      </c>
      <c r="AA613" t="inlineStr">
        <is>
          <t>2025-02-13 00:27:18</t>
        </is>
      </c>
      <c r="AB613" t="inlineStr">
        <is>
          <t>2nathalie</t>
        </is>
      </c>
      <c r="AC613" t="inlineStr">
        <is>
          <t>2025-02-13 00:39:54</t>
        </is>
      </c>
      <c r="AD613" s="1" t="inlineStr">
        <is>
          <t>https://www.commcarehq.org/a/caris-test/reports/form_data/0fece0e9-08bd-4092-a19e-6e40a200d414/</t>
        </is>
      </c>
      <c r="AE613" t="inlineStr">
        <is>
          <t>---</t>
        </is>
      </c>
      <c r="AF613" t="inlineStr">
        <is>
          <t>3c5a623af057e23a32ae4000_126144</t>
        </is>
      </c>
      <c r="AG613" t="inlineStr">
        <is>
          <t>---</t>
        </is>
      </c>
      <c r="AH613" t="inlineStr">
        <is>
          <t>2025-02-13 00:27:35</t>
        </is>
      </c>
      <c r="AI613" t="inlineStr">
        <is>
          <t>3c7e14bc31cb425997c89e194bb7c839</t>
        </is>
      </c>
      <c r="AJ613" t="inlineStr">
        <is>
          <t>2025-02-12</t>
        </is>
      </c>
      <c r="AK613" t="inlineStr">
        <is>
          <t>10</t>
        </is>
      </c>
      <c r="AL613" t="inlineStr">
        <is>
          <t>---</t>
        </is>
      </c>
      <c r="AM613" t="inlineStr">
        <is>
          <t>1</t>
        </is>
      </c>
      <c r="AN613" t="inlineStr">
        <is>
          <t>---</t>
        </is>
      </c>
      <c r="AO613" t="inlineStr">
        <is>
          <t>1</t>
        </is>
      </c>
      <c r="AP613" t="inlineStr">
        <is>
          <t>1</t>
        </is>
      </c>
      <c r="AQ613" t="inlineStr"/>
      <c r="AR613" t="inlineStr"/>
      <c r="AS613" t="inlineStr"/>
      <c r="AT613" t="inlineStr"/>
      <c r="AU613" t="inlineStr">
        <is>
          <t>---</t>
        </is>
      </c>
      <c r="AV613" t="inlineStr">
        <is>
          <t>---</t>
        </is>
      </c>
      <c r="AW613" t="inlineStr">
        <is>
          <t>---</t>
        </is>
      </c>
      <c r="AX613" t="inlineStr">
        <is>
          <t>---</t>
        </is>
      </c>
      <c r="AY613" t="inlineStr">
        <is>
          <t>---</t>
        </is>
      </c>
      <c r="AZ613" t="inlineStr">
        <is>
          <t>---</t>
        </is>
      </c>
      <c r="BA613" t="inlineStr">
        <is>
          <t>3c7e14bc31cb425997c89e194bb7c839</t>
        </is>
      </c>
      <c r="BB613" t="inlineStr">
        <is>
          <t>http://openrosa.org/formdesigner/0B48E039-1E80-49A7-AC24-732B6E788E39</t>
        </is>
      </c>
      <c r="BC613" t="inlineStr">
        <is>
          <t>Ration et autres visites</t>
        </is>
      </c>
      <c r="BD613" t="inlineStr">
        <is>
          <t>CommCare Android, version "2.54.1"(467561). App v15969. CommCare Version 2.54.1. Build 467561, built on: 2024-10-25</t>
        </is>
      </c>
      <c r="BE613" t="inlineStr">
        <is>
          <t>commcare_03216a9b-083b-41ac-b53f-fe4f1b36c5ed</t>
        </is>
      </c>
      <c r="BF613" t="inlineStr"/>
      <c r="BG613" t="inlineStr">
        <is>
          <t>f13d8149fc6d39ebe86af18272310ff9</t>
        </is>
      </c>
      <c r="BH613" t="inlineStr">
        <is>
          <t>d3239f0622024212b2de47425e4be01d</t>
        </is>
      </c>
      <c r="BI613" t="inlineStr">
        <is>
          <t>15246</t>
        </is>
      </c>
      <c r="BJ613" t="inlineStr">
        <is>
          <t>XFormInstance</t>
        </is>
      </c>
      <c r="BK613" t="inlineStr">
        <is>
          <t>34f10b04e7e211ef8978f9cccb2417e2</t>
        </is>
      </c>
      <c r="BL613" t="b">
        <v>0</v>
      </c>
      <c r="BM613" t="inlineStr">
        <is>
          <t>---</t>
        </is>
      </c>
      <c r="BN613" t="inlineStr">
        <is>
          <t>200.113.214.4</t>
        </is>
      </c>
      <c r="BO613" t="inlineStr">
        <is>
          <t>Ronel Jean Louis</t>
        </is>
      </c>
    </row>
    <row r="614">
      <c r="A614" t="inlineStr">
        <is>
          <t>612</t>
        </is>
      </c>
      <c r="B614" t="inlineStr">
        <is>
          <t>3234a33a-311b-4ddc-aa4f-84602fcba34d</t>
        </is>
      </c>
      <c r="C614" t="inlineStr">
        <is>
          <t>2025-02-12</t>
        </is>
      </c>
      <c r="D614" t="inlineStr">
        <is>
          <t>3</t>
        </is>
      </c>
      <c r="E614" t="inlineStr">
        <is>
          <t>---</t>
        </is>
      </c>
      <c r="F614" t="inlineStr">
        <is>
          <t>0</t>
        </is>
      </c>
      <c r="G614" t="inlineStr">
        <is>
          <t>---</t>
        </is>
      </c>
      <c r="H614" t="inlineStr">
        <is>
          <t>1</t>
        </is>
      </c>
      <c r="I614" t="inlineStr">
        <is>
          <t>0</t>
        </is>
      </c>
      <c r="J614" t="inlineStr">
        <is>
          <t>---</t>
        </is>
      </c>
      <c r="K614" t="inlineStr">
        <is>
          <t>---</t>
        </is>
      </c>
      <c r="L614" t="inlineStr">
        <is>
          <t>---</t>
        </is>
      </c>
      <c r="M614" t="inlineStr">
        <is>
          <t>---</t>
        </is>
      </c>
      <c r="N614" t="inlineStr">
        <is>
          <t>---</t>
        </is>
      </c>
      <c r="O614" t="inlineStr">
        <is>
          <t>---</t>
        </is>
      </c>
      <c r="P614" t="inlineStr">
        <is>
          <t>---</t>
        </is>
      </c>
      <c r="Q614" t="inlineStr">
        <is>
          <t>---</t>
        </is>
      </c>
      <c r="R614" t="inlineStr">
        <is>
          <t>---</t>
        </is>
      </c>
      <c r="S614" t="inlineStr">
        <is>
          <t>---</t>
        </is>
      </c>
      <c r="T614" t="inlineStr">
        <is>
          <t>---</t>
        </is>
      </c>
      <c r="U614" t="inlineStr">
        <is>
          <t>---</t>
        </is>
      </c>
      <c r="V614" t="inlineStr">
        <is>
          <t>---</t>
        </is>
      </c>
      <c r="W614" t="inlineStr"/>
      <c r="X614" t="inlineStr">
        <is>
          <t>CAP/CDSF/ST03180</t>
        </is>
      </c>
      <c r="Y614" t="inlineStr">
        <is>
          <t>CAP/CDSF/ST03180</t>
        </is>
      </c>
      <c r="Z614" t="inlineStr">
        <is>
          <t>2025-02-13 01:17:39</t>
        </is>
      </c>
      <c r="AA614" t="inlineStr">
        <is>
          <t>2025-02-13 01:17:17</t>
        </is>
      </c>
      <c r="AB614" t="inlineStr">
        <is>
          <t>1plyviose</t>
        </is>
      </c>
      <c r="AC614" t="inlineStr">
        <is>
          <t>2025-02-13 01:18:06</t>
        </is>
      </c>
      <c r="AD614" s="1" t="inlineStr">
        <is>
          <t>https://www.commcarehq.org/a/caris-test/reports/form_data/3234a33a-311b-4ddc-aa4f-84602fcba34d/</t>
        </is>
      </c>
      <c r="AE614" t="inlineStr">
        <is>
          <t>---</t>
        </is>
      </c>
      <c r="AF614" t="inlineStr">
        <is>
          <t>3c5a623af057e23a32ae4000_164101</t>
        </is>
      </c>
      <c r="AG614" t="inlineStr">
        <is>
          <t>OK</t>
        </is>
      </c>
      <c r="AH614" t="inlineStr">
        <is>
          <t>2025-02-13 01:17:39</t>
        </is>
      </c>
      <c r="AI614" t="inlineStr">
        <is>
          <t>aab7a2415e99453fbcb8ebd109e92b4f</t>
        </is>
      </c>
      <c r="AJ614" t="inlineStr">
        <is>
          <t>2025-02-12</t>
        </is>
      </c>
      <c r="AK614" t="inlineStr">
        <is>
          <t>3</t>
        </is>
      </c>
      <c r="AL614" t="inlineStr">
        <is>
          <t>---</t>
        </is>
      </c>
      <c r="AM614" t="inlineStr">
        <is>
          <t>0</t>
        </is>
      </c>
      <c r="AN614" t="inlineStr">
        <is>
          <t>---</t>
        </is>
      </c>
      <c r="AO614" t="inlineStr">
        <is>
          <t>1</t>
        </is>
      </c>
      <c r="AP614" t="inlineStr">
        <is>
          <t>0</t>
        </is>
      </c>
      <c r="AQ614" t="inlineStr">
        <is>
          <t>---</t>
        </is>
      </c>
      <c r="AR614" t="inlineStr">
        <is>
          <t>---</t>
        </is>
      </c>
      <c r="AS614" t="inlineStr">
        <is>
          <t>---</t>
        </is>
      </c>
      <c r="AT614" t="inlineStr"/>
      <c r="AU614" t="inlineStr">
        <is>
          <t>---</t>
        </is>
      </c>
      <c r="AV614" t="inlineStr">
        <is>
          <t>---</t>
        </is>
      </c>
      <c r="AW614" t="inlineStr">
        <is>
          <t>---</t>
        </is>
      </c>
      <c r="AX614" t="inlineStr">
        <is>
          <t>---</t>
        </is>
      </c>
      <c r="AY614" t="inlineStr">
        <is>
          <t>---</t>
        </is>
      </c>
      <c r="AZ614" t="inlineStr">
        <is>
          <t>---</t>
        </is>
      </c>
      <c r="BA614" t="inlineStr">
        <is>
          <t>aab7a2415e99453fbcb8ebd109e92b4f</t>
        </is>
      </c>
      <c r="BB614" t="inlineStr">
        <is>
          <t>http://openrosa.org/formdesigner/0B48E039-1E80-49A7-AC24-732B6E788E39</t>
        </is>
      </c>
      <c r="BC614" t="inlineStr">
        <is>
          <t>Ration et autres visites</t>
        </is>
      </c>
      <c r="BD614" t="inlineStr">
        <is>
          <t>CommCare Android, version "2.55.0"(467579). App v15969. CommCare Version 2.55.0. Build 467579, built on: 2025-01-15</t>
        </is>
      </c>
      <c r="BE614" t="inlineStr">
        <is>
          <t>commcare_d17d77c2-a7e5-4f4b-9b21-6b80894e9762</t>
        </is>
      </c>
      <c r="BF614" t="inlineStr"/>
      <c r="BG614" t="inlineStr">
        <is>
          <t>f13d8149fc6d39ebe86af18272310ff9</t>
        </is>
      </c>
      <c r="BH614" t="inlineStr">
        <is>
          <t>d3239f0622024212b2de47425e4be01d</t>
        </is>
      </c>
      <c r="BI614" t="inlineStr">
        <is>
          <t>15246</t>
        </is>
      </c>
      <c r="BJ614" t="inlineStr">
        <is>
          <t>XFormInstance</t>
        </is>
      </c>
      <c r="BK614" t="inlineStr">
        <is>
          <t>47221ba4e97911efb9a9f7a39a18eb0c</t>
        </is>
      </c>
      <c r="BL614" t="b">
        <v>0</v>
      </c>
      <c r="BM614" t="inlineStr">
        <is>
          <t>---</t>
        </is>
      </c>
      <c r="BN614" t="inlineStr">
        <is>
          <t>200.113.215.21</t>
        </is>
      </c>
      <c r="BO614" t="inlineStr">
        <is>
          <t>Rochaella Dumas</t>
        </is>
      </c>
    </row>
    <row r="615">
      <c r="A615" t="inlineStr">
        <is>
          <t>613</t>
        </is>
      </c>
      <c r="B615" t="inlineStr">
        <is>
          <t>5ee73d02-fe73-4c1f-92c5-35fdf02a7610</t>
        </is>
      </c>
      <c r="C615" t="inlineStr">
        <is>
          <t>2025-02-12</t>
        </is>
      </c>
      <c r="D615" t="inlineStr">
        <is>
          <t>1</t>
        </is>
      </c>
      <c r="E615" t="inlineStr">
        <is>
          <t>---</t>
        </is>
      </c>
      <c r="F615" t="inlineStr">
        <is>
          <t>1</t>
        </is>
      </c>
      <c r="G615" t="inlineStr">
        <is>
          <t>---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---</t>
        </is>
      </c>
      <c r="L615" t="inlineStr">
        <is>
          <t>---</t>
        </is>
      </c>
      <c r="M615" t="inlineStr"/>
      <c r="N615" t="inlineStr">
        <is>
          <t>---</t>
        </is>
      </c>
      <c r="O615" t="inlineStr">
        <is>
          <t>---</t>
        </is>
      </c>
      <c r="P615" t="inlineStr">
        <is>
          <t>---</t>
        </is>
      </c>
      <c r="Q615" t="inlineStr">
        <is>
          <t>---</t>
        </is>
      </c>
      <c r="R615" t="inlineStr"/>
      <c r="S615" t="inlineStr"/>
      <c r="T615" t="inlineStr"/>
      <c r="U615">
        <f>HYPERLINK("https://www.commcarehq.org/a/caris-test/api/form_attachment/v1/5ee73d02-fe73-4c1f-92c5-35fdf02a7610/1739373952184.jpg")</f>
        <v/>
      </c>
      <c r="V615" t="inlineStr"/>
      <c r="W615" t="inlineStr">
        <is>
          <t>18.5160793 -72.6068029 8.08 3.79</t>
        </is>
      </c>
      <c r="X615" t="inlineStr">
        <is>
          <t>LEG/HSCL/ST00588</t>
        </is>
      </c>
      <c r="Y615" t="inlineStr">
        <is>
          <t>LEG/HSCL/ST00588</t>
        </is>
      </c>
      <c r="Z615" t="inlineStr">
        <is>
          <t>2025-02-12 15:27:09</t>
        </is>
      </c>
      <c r="AA615" t="inlineStr">
        <is>
          <t>2025-02-12 15:57:05</t>
        </is>
      </c>
      <c r="AB615" t="inlineStr">
        <is>
          <t>2toussaint</t>
        </is>
      </c>
      <c r="AC615" t="inlineStr">
        <is>
          <t>2025-02-13 01:55:47</t>
        </is>
      </c>
      <c r="AD615" s="1" t="inlineStr">
        <is>
          <t>https://www.commcarehq.org/a/caris-test/reports/form_data/5ee73d02-fe73-4c1f-92c5-35fdf02a7610/</t>
        </is>
      </c>
      <c r="AE615" t="inlineStr">
        <is>
          <t>---</t>
        </is>
      </c>
      <c r="AF615" t="inlineStr">
        <is>
          <t>3c5a623af057e23a32ae4000_124104</t>
        </is>
      </c>
      <c r="AG615" t="inlineStr">
        <is>
          <t>---</t>
        </is>
      </c>
      <c r="AH615" t="inlineStr">
        <is>
          <t>2025-02-12 15:27:09</t>
        </is>
      </c>
      <c r="AI615" t="inlineStr">
        <is>
          <t>bf15ded1c441caeee7b3790beacaa107</t>
        </is>
      </c>
      <c r="AJ615" t="inlineStr">
        <is>
          <t>2025-02-12</t>
        </is>
      </c>
      <c r="AK615" t="inlineStr">
        <is>
          <t>1</t>
        </is>
      </c>
      <c r="AL615" t="inlineStr">
        <is>
          <t>---</t>
        </is>
      </c>
      <c r="AM615" t="inlineStr">
        <is>
          <t>1</t>
        </is>
      </c>
      <c r="AN615" t="inlineStr">
        <is>
          <t>---</t>
        </is>
      </c>
      <c r="AO615" t="inlineStr">
        <is>
          <t>1</t>
        </is>
      </c>
      <c r="AP615" t="inlineStr">
        <is>
          <t>1</t>
        </is>
      </c>
      <c r="AQ615" t="inlineStr"/>
      <c r="AR615" t="inlineStr"/>
      <c r="AS615" t="inlineStr"/>
      <c r="AT615" t="inlineStr">
        <is>
          <t>18.5160793 -72.6068029 8.08 3.79</t>
        </is>
      </c>
      <c r="AU615" t="inlineStr">
        <is>
          <t>---</t>
        </is>
      </c>
      <c r="AV615" t="inlineStr">
        <is>
          <t>---</t>
        </is>
      </c>
      <c r="AW615" t="inlineStr">
        <is>
          <t>---</t>
        </is>
      </c>
      <c r="AX615" t="inlineStr">
        <is>
          <t>---</t>
        </is>
      </c>
      <c r="AY615" t="inlineStr">
        <is>
          <t>---</t>
        </is>
      </c>
      <c r="AZ615" t="inlineStr">
        <is>
          <t>---</t>
        </is>
      </c>
      <c r="BA615" t="inlineStr">
        <is>
          <t>bf15ded1c441caeee7b3790beacaa107</t>
        </is>
      </c>
      <c r="BB615" t="inlineStr">
        <is>
          <t>http://openrosa.org/formdesigner/0B48E039-1E80-49A7-AC24-732B6E788E39</t>
        </is>
      </c>
      <c r="BC615" t="inlineStr">
        <is>
          <t>Ration et autres visites</t>
        </is>
      </c>
      <c r="BD615" t="inlineStr">
        <is>
          <t>CommCare Android, version "2.54.1"(467561). App v15969. CommCare Version 2.54.1. Build 467561, built on: 2024-10-25</t>
        </is>
      </c>
      <c r="BE615" t="inlineStr">
        <is>
          <t>commcare_6ba4fa04-2ee5-4472-8c22-35182b767bd8</t>
        </is>
      </c>
      <c r="BF615" t="inlineStr">
        <is>
          <t>18.5159717 -72.6067446 13.75 7.18</t>
        </is>
      </c>
      <c r="BG615" t="inlineStr">
        <is>
          <t>f13d8149fc6d39ebe86af18272310ff9</t>
        </is>
      </c>
      <c r="BH615" t="inlineStr">
        <is>
          <t>d3239f0622024212b2de47425e4be01d</t>
        </is>
      </c>
      <c r="BI615" t="inlineStr">
        <is>
          <t>15246</t>
        </is>
      </c>
      <c r="BJ615" t="inlineStr">
        <is>
          <t>XFormInstance</t>
        </is>
      </c>
      <c r="BK615" t="inlineStr">
        <is>
          <t>0dcb5ad2e8cf11ef8992f9cccb2417e2</t>
        </is>
      </c>
      <c r="BL615" t="b">
        <v>0</v>
      </c>
      <c r="BM615" t="inlineStr">
        <is>
          <t>---</t>
        </is>
      </c>
      <c r="BN615" t="inlineStr">
        <is>
          <t>200.113.238.24</t>
        </is>
      </c>
      <c r="BO615" t="inlineStr">
        <is>
          <t>Joel Jean Julien</t>
        </is>
      </c>
    </row>
    <row r="616">
      <c r="A616" t="inlineStr">
        <is>
          <t>614</t>
        </is>
      </c>
      <c r="B616" t="inlineStr">
        <is>
          <t>b2fe4888-2da5-43e2-b7d8-892a347e350f</t>
        </is>
      </c>
      <c r="C616" t="inlineStr">
        <is>
          <t>2025-02-12</t>
        </is>
      </c>
      <c r="D616" t="inlineStr">
        <is>
          <t>4</t>
        </is>
      </c>
      <c r="E616" t="inlineStr">
        <is>
          <t>pour savoir si elle avait des médicaments oui R/V Juin</t>
        </is>
      </c>
      <c r="F616" t="inlineStr">
        <is>
          <t>1</t>
        </is>
      </c>
      <c r="G616" t="inlineStr">
        <is>
          <t>pour savoir si elle avait des médicaments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---</t>
        </is>
      </c>
      <c r="L616" t="inlineStr">
        <is>
          <t>---</t>
        </is>
      </c>
      <c r="M616" t="inlineStr">
        <is>
          <t>---</t>
        </is>
      </c>
      <c r="N616" t="inlineStr">
        <is>
          <t>---</t>
        </is>
      </c>
      <c r="O616" t="inlineStr">
        <is>
          <t>---</t>
        </is>
      </c>
      <c r="P616" t="inlineStr">
        <is>
          <t>---</t>
        </is>
      </c>
      <c r="Q616" t="inlineStr">
        <is>
          <t>---</t>
        </is>
      </c>
      <c r="R616" t="inlineStr">
        <is>
          <t>27.0</t>
        </is>
      </c>
      <c r="S616" t="inlineStr"/>
      <c r="T616" t="inlineStr">
        <is>
          <t>153.0</t>
        </is>
      </c>
      <c r="U616" t="inlineStr"/>
      <c r="V616" t="inlineStr"/>
      <c r="W616" t="inlineStr">
        <is>
          <t>18.5132631 -72.6144408 -10.81 6.41</t>
        </is>
      </c>
      <c r="X616" t="inlineStr">
        <is>
          <t>LEG/HSCL/ST00926</t>
        </is>
      </c>
      <c r="Y616" t="inlineStr">
        <is>
          <t>LEG/HSCL/ST00926</t>
        </is>
      </c>
      <c r="Z616" t="inlineStr">
        <is>
          <t>2025-02-12 20:42:04</t>
        </is>
      </c>
      <c r="AA616" t="inlineStr">
        <is>
          <t>2025-02-12 21:37:01</t>
        </is>
      </c>
      <c r="AB616" t="inlineStr">
        <is>
          <t>2toussaint</t>
        </is>
      </c>
      <c r="AC616" t="inlineStr">
        <is>
          <t>2025-02-13 02:10:15</t>
        </is>
      </c>
      <c r="AD616" s="1" t="inlineStr">
        <is>
          <t>https://www.commcarehq.org/a/caris-test/reports/form_data/b2fe4888-2da5-43e2-b7d8-892a347e350f/</t>
        </is>
      </c>
      <c r="AE616" t="inlineStr">
        <is>
          <t>---</t>
        </is>
      </c>
      <c r="AF616" t="inlineStr">
        <is>
          <t>3c5a623af057e23a32ae4000_163743</t>
        </is>
      </c>
      <c r="AG616" t="inlineStr">
        <is>
          <t>---</t>
        </is>
      </c>
      <c r="AH616" t="inlineStr">
        <is>
          <t>2025-02-12 20:42:04</t>
        </is>
      </c>
      <c r="AI616" t="inlineStr">
        <is>
          <t>bf15ded1c441caeee7b3790beacaa107</t>
        </is>
      </c>
      <c r="AJ616" t="inlineStr">
        <is>
          <t>2025-02-12</t>
        </is>
      </c>
      <c r="AK616" t="inlineStr">
        <is>
          <t>4</t>
        </is>
      </c>
      <c r="AL616" t="inlineStr">
        <is>
          <t>pour savoir si elle avait des médicaments oui R/V Juin</t>
        </is>
      </c>
      <c r="AM616" t="inlineStr">
        <is>
          <t>1</t>
        </is>
      </c>
      <c r="AN616" t="inlineStr">
        <is>
          <t>pour savoir si elle avait des médicaments</t>
        </is>
      </c>
      <c r="AO616" t="inlineStr">
        <is>
          <t>1</t>
        </is>
      </c>
      <c r="AP616" t="inlineStr">
        <is>
          <t>1</t>
        </is>
      </c>
      <c r="AQ616" t="inlineStr">
        <is>
          <t>27</t>
        </is>
      </c>
      <c r="AR616" t="inlineStr"/>
      <c r="AS616" t="inlineStr">
        <is>
          <t>153</t>
        </is>
      </c>
      <c r="AT616" t="inlineStr">
        <is>
          <t>18.5132631 -72.6144408 -10.81 6.41</t>
        </is>
      </c>
      <c r="AU616" t="inlineStr">
        <is>
          <t>---</t>
        </is>
      </c>
      <c r="AV616" t="inlineStr">
        <is>
          <t>---</t>
        </is>
      </c>
      <c r="AW616" t="inlineStr">
        <is>
          <t>---</t>
        </is>
      </c>
      <c r="AX616" t="inlineStr">
        <is>
          <t>---</t>
        </is>
      </c>
      <c r="AY616" t="inlineStr">
        <is>
          <t>---</t>
        </is>
      </c>
      <c r="AZ616" t="inlineStr">
        <is>
          <t>---</t>
        </is>
      </c>
      <c r="BA616" t="inlineStr">
        <is>
          <t>bf15ded1c441caeee7b3790beacaa107</t>
        </is>
      </c>
      <c r="BB616" t="inlineStr">
        <is>
          <t>http://openrosa.org/formdesigner/0B48E039-1E80-49A7-AC24-732B6E788E39</t>
        </is>
      </c>
      <c r="BC616" t="inlineStr">
        <is>
          <t>Ration et autres visites</t>
        </is>
      </c>
      <c r="BD616" t="inlineStr">
        <is>
          <t>CommCare Android, version "2.54.1"(467561). App v15969. CommCare Version 2.54.1. Build 467561, built on: 2024-10-25</t>
        </is>
      </c>
      <c r="BE616" t="inlineStr">
        <is>
          <t>commcare_6ba4fa04-2ee5-4472-8c22-35182b767bd8</t>
        </is>
      </c>
      <c r="BF616" t="inlineStr">
        <is>
          <t>18.5132631 -72.6144408 -10.81 6.41</t>
        </is>
      </c>
      <c r="BG616" t="inlineStr">
        <is>
          <t>f13d8149fc6d39ebe86af18272310ff9</t>
        </is>
      </c>
      <c r="BH616" t="inlineStr">
        <is>
          <t>d3239f0622024212b2de47425e4be01d</t>
        </is>
      </c>
      <c r="BI616" t="inlineStr">
        <is>
          <t>15246</t>
        </is>
      </c>
      <c r="BJ616" t="inlineStr">
        <is>
          <t>XFormInstance</t>
        </is>
      </c>
      <c r="BK616" t="inlineStr">
        <is>
          <t>0dcb5ad2e8cf11ef8992f9cccb2417e2</t>
        </is>
      </c>
      <c r="BL616" t="b">
        <v>0</v>
      </c>
      <c r="BM616" t="inlineStr">
        <is>
          <t>---</t>
        </is>
      </c>
      <c r="BN616" t="inlineStr">
        <is>
          <t>200.113.238.24</t>
        </is>
      </c>
      <c r="BO616" t="inlineStr">
        <is>
          <t>Ladde Samanialine Guerdanaelle</t>
        </is>
      </c>
    </row>
    <row r="617">
      <c r="A617" t="inlineStr">
        <is>
          <t>615</t>
        </is>
      </c>
      <c r="B617" t="inlineStr">
        <is>
          <t>2f4f0b4e-ec03-401d-8e5a-15d2eedd0f46</t>
        </is>
      </c>
      <c r="C617" t="inlineStr">
        <is>
          <t>2025-02-12</t>
        </is>
      </c>
      <c r="D617" t="inlineStr">
        <is>
          <t>3</t>
        </is>
      </c>
      <c r="E617" t="inlineStr">
        <is>
          <t>---</t>
        </is>
      </c>
      <c r="F617" t="inlineStr">
        <is>
          <t>0</t>
        </is>
      </c>
      <c r="G617" t="inlineStr">
        <is>
          <t>---</t>
        </is>
      </c>
      <c r="H617" t="inlineStr">
        <is>
          <t>1</t>
        </is>
      </c>
      <c r="I617" t="inlineStr">
        <is>
          <t>1</t>
        </is>
      </c>
      <c r="J617" t="inlineStr"/>
      <c r="K617" t="inlineStr">
        <is>
          <t>---</t>
        </is>
      </c>
      <c r="L617" t="inlineStr">
        <is>
          <t>---</t>
        </is>
      </c>
      <c r="M617" t="inlineStr">
        <is>
          <t>---</t>
        </is>
      </c>
      <c r="N617" t="inlineStr">
        <is>
          <t>---</t>
        </is>
      </c>
      <c r="O617" t="inlineStr">
        <is>
          <t>---</t>
        </is>
      </c>
      <c r="P617" t="inlineStr">
        <is>
          <t>---</t>
        </is>
      </c>
      <c r="Q617" t="inlineStr">
        <is>
          <t>---</t>
        </is>
      </c>
      <c r="R617" t="inlineStr"/>
      <c r="S617" t="inlineStr"/>
      <c r="T617" t="inlineStr"/>
      <c r="U617" t="inlineStr"/>
      <c r="V617" t="inlineStr"/>
      <c r="W617" t="inlineStr"/>
      <c r="X617" t="inlineStr">
        <is>
          <t>LIM/HOSJ/SO00301</t>
        </is>
      </c>
      <c r="Y617" t="inlineStr">
        <is>
          <t>LIM/HOSJ/SO00301</t>
        </is>
      </c>
      <c r="Z617" t="inlineStr">
        <is>
          <t>2025-02-12 16:31:21</t>
        </is>
      </c>
      <c r="AA617" t="inlineStr">
        <is>
          <t>2025-02-12 16:31:11</t>
        </is>
      </c>
      <c r="AB617" t="inlineStr">
        <is>
          <t>1jeanelie</t>
        </is>
      </c>
      <c r="AC617" t="inlineStr">
        <is>
          <t>2025-02-13 09:57:40</t>
        </is>
      </c>
      <c r="AD617" s="1" t="inlineStr">
        <is>
          <t>https://www.commcarehq.org/a/caris-test/reports/form_data/2f4f0b4e-ec03-401d-8e5a-15d2eedd0f46/</t>
        </is>
      </c>
      <c r="AE617" t="inlineStr">
        <is>
          <t>---</t>
        </is>
      </c>
      <c r="AF617" t="inlineStr">
        <is>
          <t>3c5a623af057e23a32ae4000_23578</t>
        </is>
      </c>
      <c r="AG617" t="inlineStr">
        <is>
          <t>OK</t>
        </is>
      </c>
      <c r="AH617" t="inlineStr">
        <is>
          <t>2025-02-12 16:31:21</t>
        </is>
      </c>
      <c r="AI617" t="inlineStr">
        <is>
          <t>1b922c6cae0e4a4e9e08c400d46b6ba7</t>
        </is>
      </c>
      <c r="AJ617" t="inlineStr">
        <is>
          <t>2025-02-12</t>
        </is>
      </c>
      <c r="AK617" t="inlineStr">
        <is>
          <t>3</t>
        </is>
      </c>
      <c r="AL617" t="inlineStr">
        <is>
          <t>---</t>
        </is>
      </c>
      <c r="AM617" t="inlineStr">
        <is>
          <t>0</t>
        </is>
      </c>
      <c r="AN617" t="inlineStr">
        <is>
          <t>---</t>
        </is>
      </c>
      <c r="AO617" t="inlineStr">
        <is>
          <t>1</t>
        </is>
      </c>
      <c r="AP617" t="inlineStr">
        <is>
          <t>1</t>
        </is>
      </c>
      <c r="AQ617" t="inlineStr"/>
      <c r="AR617" t="inlineStr"/>
      <c r="AS617" t="inlineStr"/>
      <c r="AT617" t="inlineStr"/>
      <c r="AU617" t="inlineStr">
        <is>
          <t>---</t>
        </is>
      </c>
      <c r="AV617" t="inlineStr">
        <is>
          <t>---</t>
        </is>
      </c>
      <c r="AW617" t="inlineStr">
        <is>
          <t>---</t>
        </is>
      </c>
      <c r="AX617" t="inlineStr">
        <is>
          <t>---</t>
        </is>
      </c>
      <c r="AY617" t="inlineStr">
        <is>
          <t>---</t>
        </is>
      </c>
      <c r="AZ617" t="inlineStr">
        <is>
          <t>---</t>
        </is>
      </c>
      <c r="BA617" t="inlineStr">
        <is>
          <t>1b922c6cae0e4a4e9e08c400d46b6ba7</t>
        </is>
      </c>
      <c r="BB617" t="inlineStr">
        <is>
          <t>http://openrosa.org/formdesigner/0B48E039-1E80-49A7-AC24-732B6E788E39</t>
        </is>
      </c>
      <c r="BC617" t="inlineStr">
        <is>
          <t>Ration et autres visites</t>
        </is>
      </c>
      <c r="BD617" t="inlineStr">
        <is>
          <t>CommCare Android, version "2.55.0"(467579). App v15969. CommCare Version 2.55.0. Build 467579, built on: 2025-01-15</t>
        </is>
      </c>
      <c r="BE617" t="inlineStr">
        <is>
          <t>commcare_734f7fdd-cbb1-463f-aa8e-b4bd89e56188</t>
        </is>
      </c>
      <c r="BF617" t="inlineStr"/>
      <c r="BG617" t="inlineStr">
        <is>
          <t>f13d8149fc6d39ebe86af18272310ff9</t>
        </is>
      </c>
      <c r="BH617" t="inlineStr">
        <is>
          <t>d3239f0622024212b2de47425e4be01d</t>
        </is>
      </c>
      <c r="BI617" t="inlineStr">
        <is>
          <t>15246</t>
        </is>
      </c>
      <c r="BJ617" t="inlineStr">
        <is>
          <t>XFormInstance</t>
        </is>
      </c>
      <c r="BK617" t="inlineStr">
        <is>
          <t>4765541fe8b811ef8992f9cccb2417e2</t>
        </is>
      </c>
      <c r="BL617" t="b">
        <v>0</v>
      </c>
      <c r="BM617" t="inlineStr">
        <is>
          <t>---</t>
        </is>
      </c>
      <c r="BN617" t="inlineStr">
        <is>
          <t>200.113.214.13</t>
        </is>
      </c>
      <c r="BO617" t="inlineStr">
        <is>
          <t>Calistin Maudenica</t>
        </is>
      </c>
    </row>
    <row r="618">
      <c r="A618" t="inlineStr">
        <is>
          <t>616</t>
        </is>
      </c>
      <c r="B618" t="inlineStr">
        <is>
          <t>72d01f75-df4a-4199-b5dd-a0e46b17f804</t>
        </is>
      </c>
      <c r="C618" t="inlineStr">
        <is>
          <t>2025-02-12</t>
        </is>
      </c>
      <c r="D618" t="inlineStr">
        <is>
          <t>3</t>
        </is>
      </c>
      <c r="E618" t="inlineStr">
        <is>
          <t>---</t>
        </is>
      </c>
      <c r="F618" t="inlineStr">
        <is>
          <t>0</t>
        </is>
      </c>
      <c r="G618" t="inlineStr">
        <is>
          <t>---</t>
        </is>
      </c>
      <c r="H618" t="inlineStr">
        <is>
          <t>1</t>
        </is>
      </c>
      <c r="I618" t="inlineStr">
        <is>
          <t>1</t>
        </is>
      </c>
      <c r="J618" t="inlineStr"/>
      <c r="K618" t="inlineStr">
        <is>
          <t>---</t>
        </is>
      </c>
      <c r="L618" t="inlineStr">
        <is>
          <t>---</t>
        </is>
      </c>
      <c r="M618" t="inlineStr">
        <is>
          <t>---</t>
        </is>
      </c>
      <c r="N618" t="inlineStr">
        <is>
          <t>---</t>
        </is>
      </c>
      <c r="O618" t="inlineStr">
        <is>
          <t>---</t>
        </is>
      </c>
      <c r="P618" t="inlineStr">
        <is>
          <t>---</t>
        </is>
      </c>
      <c r="Q618" t="inlineStr">
        <is>
          <t>---</t>
        </is>
      </c>
      <c r="R618" t="inlineStr"/>
      <c r="S618" t="inlineStr"/>
      <c r="T618" t="inlineStr"/>
      <c r="U618" t="inlineStr"/>
      <c r="V618" t="inlineStr"/>
      <c r="W618" t="inlineStr"/>
      <c r="X618" t="inlineStr">
        <is>
          <t>LIM/HOSJ/ST01997</t>
        </is>
      </c>
      <c r="Y618" t="inlineStr">
        <is>
          <t>LIM/HOSJ/ST01997</t>
        </is>
      </c>
      <c r="Z618" t="inlineStr">
        <is>
          <t>2025-02-12 16:31:42</t>
        </is>
      </c>
      <c r="AA618" t="inlineStr">
        <is>
          <t>2025-02-12 16:31:33</t>
        </is>
      </c>
      <c r="AB618" t="inlineStr">
        <is>
          <t>1jeanelie</t>
        </is>
      </c>
      <c r="AC618" t="inlineStr">
        <is>
          <t>2025-02-13 09:57:41</t>
        </is>
      </c>
      <c r="AD618" s="1" t="inlineStr">
        <is>
          <t>https://www.commcarehq.org/a/caris-test/reports/form_data/72d01f75-df4a-4199-b5dd-a0e46b17f804/</t>
        </is>
      </c>
      <c r="AE618" t="inlineStr">
        <is>
          <t>---</t>
        </is>
      </c>
      <c r="AF618" t="inlineStr">
        <is>
          <t>3c5a623af057e23a32ae4000_21432</t>
        </is>
      </c>
      <c r="AG618" t="inlineStr">
        <is>
          <t>OK</t>
        </is>
      </c>
      <c r="AH618" t="inlineStr">
        <is>
          <t>2025-02-12 16:31:42</t>
        </is>
      </c>
      <c r="AI618" t="inlineStr">
        <is>
          <t>1b922c6cae0e4a4e9e08c400d46b6ba7</t>
        </is>
      </c>
      <c r="AJ618" t="inlineStr">
        <is>
          <t>2025-02-12</t>
        </is>
      </c>
      <c r="AK618" t="inlineStr">
        <is>
          <t>3</t>
        </is>
      </c>
      <c r="AL618" t="inlineStr">
        <is>
          <t>---</t>
        </is>
      </c>
      <c r="AM618" t="inlineStr">
        <is>
          <t>0</t>
        </is>
      </c>
      <c r="AN618" t="inlineStr">
        <is>
          <t>---</t>
        </is>
      </c>
      <c r="AO618" t="inlineStr">
        <is>
          <t>1</t>
        </is>
      </c>
      <c r="AP618" t="inlineStr">
        <is>
          <t>1</t>
        </is>
      </c>
      <c r="AQ618" t="inlineStr"/>
      <c r="AR618" t="inlineStr"/>
      <c r="AS618" t="inlineStr"/>
      <c r="AT618" t="inlineStr"/>
      <c r="AU618" t="inlineStr">
        <is>
          <t>---</t>
        </is>
      </c>
      <c r="AV618" t="inlineStr">
        <is>
          <t>---</t>
        </is>
      </c>
      <c r="AW618" t="inlineStr">
        <is>
          <t>---</t>
        </is>
      </c>
      <c r="AX618" t="inlineStr">
        <is>
          <t>---</t>
        </is>
      </c>
      <c r="AY618" t="inlineStr">
        <is>
          <t>---</t>
        </is>
      </c>
      <c r="AZ618" t="inlineStr">
        <is>
          <t>---</t>
        </is>
      </c>
      <c r="BA618" t="inlineStr">
        <is>
          <t>1b922c6cae0e4a4e9e08c400d46b6ba7</t>
        </is>
      </c>
      <c r="BB618" t="inlineStr">
        <is>
          <t>http://openrosa.org/formdesigner/0B48E039-1E80-49A7-AC24-732B6E788E39</t>
        </is>
      </c>
      <c r="BC618" t="inlineStr">
        <is>
          <t>Ration et autres visites</t>
        </is>
      </c>
      <c r="BD618" t="inlineStr">
        <is>
          <t>CommCare Android, version "2.55.0"(467579). App v15969. CommCare Version 2.55.0. Build 467579, built on: 2025-01-15</t>
        </is>
      </c>
      <c r="BE618" t="inlineStr">
        <is>
          <t>commcare_734f7fdd-cbb1-463f-aa8e-b4bd89e56188</t>
        </is>
      </c>
      <c r="BF618" t="inlineStr"/>
      <c r="BG618" t="inlineStr">
        <is>
          <t>f13d8149fc6d39ebe86af18272310ff9</t>
        </is>
      </c>
      <c r="BH618" t="inlineStr">
        <is>
          <t>d3239f0622024212b2de47425e4be01d</t>
        </is>
      </c>
      <c r="BI618" t="inlineStr">
        <is>
          <t>15246</t>
        </is>
      </c>
      <c r="BJ618" t="inlineStr">
        <is>
          <t>XFormInstance</t>
        </is>
      </c>
      <c r="BK618" t="inlineStr">
        <is>
          <t>4765541fe8b811ef8992f9cccb2417e2</t>
        </is>
      </c>
      <c r="BL618" t="b">
        <v>0</v>
      </c>
      <c r="BM618" t="inlineStr">
        <is>
          <t>---</t>
        </is>
      </c>
      <c r="BN618" t="inlineStr">
        <is>
          <t>200.113.214.13</t>
        </is>
      </c>
      <c r="BO618" t="inlineStr">
        <is>
          <t>Herode Calistin</t>
        </is>
      </c>
    </row>
    <row r="619">
      <c r="A619" t="inlineStr">
        <is>
          <t>617</t>
        </is>
      </c>
      <c r="B619" t="inlineStr">
        <is>
          <t>25c4f0bc-d10c-4649-9ec3-fe478019d078</t>
        </is>
      </c>
      <c r="C619" t="inlineStr">
        <is>
          <t>2025-02-12</t>
        </is>
      </c>
      <c r="D619" t="inlineStr">
        <is>
          <t>3</t>
        </is>
      </c>
      <c r="E619" t="inlineStr">
        <is>
          <t>---</t>
        </is>
      </c>
      <c r="F619" t="inlineStr">
        <is>
          <t>0</t>
        </is>
      </c>
      <c r="G619" t="inlineStr">
        <is>
          <t>---</t>
        </is>
      </c>
      <c r="H619" t="inlineStr">
        <is>
          <t>1</t>
        </is>
      </c>
      <c r="I619" t="inlineStr">
        <is>
          <t>1</t>
        </is>
      </c>
      <c r="J619" t="inlineStr"/>
      <c r="K619" t="inlineStr">
        <is>
          <t>---</t>
        </is>
      </c>
      <c r="L619" t="inlineStr">
        <is>
          <t>---</t>
        </is>
      </c>
      <c r="M619" t="inlineStr">
        <is>
          <t>---</t>
        </is>
      </c>
      <c r="N619" t="inlineStr">
        <is>
          <t>---</t>
        </is>
      </c>
      <c r="O619" t="inlineStr">
        <is>
          <t>---</t>
        </is>
      </c>
      <c r="P619" t="inlineStr">
        <is>
          <t>---</t>
        </is>
      </c>
      <c r="Q619" t="inlineStr">
        <is>
          <t>---</t>
        </is>
      </c>
      <c r="R619" t="inlineStr"/>
      <c r="S619" t="inlineStr"/>
      <c r="T619" t="inlineStr"/>
      <c r="U619" t="inlineStr"/>
      <c r="V619" t="inlineStr"/>
      <c r="W619" t="inlineStr"/>
      <c r="X619" t="inlineStr">
        <is>
          <t>LIM/HOSJ/ST00679</t>
        </is>
      </c>
      <c r="Y619" t="inlineStr">
        <is>
          <t>LIM/HOSJ/ST00679</t>
        </is>
      </c>
      <c r="Z619" t="inlineStr">
        <is>
          <t>2025-02-12 16:32:37</t>
        </is>
      </c>
      <c r="AA619" t="inlineStr">
        <is>
          <t>2025-02-12 16:32:28</t>
        </is>
      </c>
      <c r="AB619" t="inlineStr">
        <is>
          <t>1jeanelie</t>
        </is>
      </c>
      <c r="AC619" t="inlineStr">
        <is>
          <t>2025-02-13 09:57:41</t>
        </is>
      </c>
      <c r="AD619" s="1" t="inlineStr">
        <is>
          <t>https://www.commcarehq.org/a/caris-test/reports/form_data/25c4f0bc-d10c-4649-9ec3-fe478019d078/</t>
        </is>
      </c>
      <c r="AE619" t="inlineStr">
        <is>
          <t>---</t>
        </is>
      </c>
      <c r="AF619" t="inlineStr">
        <is>
          <t>065bb3567de14904a09ae9b8f684b937</t>
        </is>
      </c>
      <c r="AG619" t="inlineStr">
        <is>
          <t>OK</t>
        </is>
      </c>
      <c r="AH619" t="inlineStr">
        <is>
          <t>2025-02-12 16:32:37</t>
        </is>
      </c>
      <c r="AI619" t="inlineStr">
        <is>
          <t>1b922c6cae0e4a4e9e08c400d46b6ba7</t>
        </is>
      </c>
      <c r="AJ619" t="inlineStr">
        <is>
          <t>2025-02-12</t>
        </is>
      </c>
      <c r="AK619" t="inlineStr">
        <is>
          <t>3</t>
        </is>
      </c>
      <c r="AL619" t="inlineStr">
        <is>
          <t>---</t>
        </is>
      </c>
      <c r="AM619" t="inlineStr">
        <is>
          <t>0</t>
        </is>
      </c>
      <c r="AN619" t="inlineStr">
        <is>
          <t>---</t>
        </is>
      </c>
      <c r="AO619" t="inlineStr">
        <is>
          <t>1</t>
        </is>
      </c>
      <c r="AP619" t="inlineStr">
        <is>
          <t>1</t>
        </is>
      </c>
      <c r="AQ619" t="inlineStr"/>
      <c r="AR619" t="inlineStr"/>
      <c r="AS619" t="inlineStr"/>
      <c r="AT619" t="inlineStr"/>
      <c r="AU619" t="inlineStr">
        <is>
          <t>---</t>
        </is>
      </c>
      <c r="AV619" t="inlineStr">
        <is>
          <t>---</t>
        </is>
      </c>
      <c r="AW619" t="inlineStr">
        <is>
          <t>---</t>
        </is>
      </c>
      <c r="AX619" t="inlineStr">
        <is>
          <t>---</t>
        </is>
      </c>
      <c r="AY619" t="inlineStr">
        <is>
          <t>---</t>
        </is>
      </c>
      <c r="AZ619" t="inlineStr">
        <is>
          <t>---</t>
        </is>
      </c>
      <c r="BA619" t="inlineStr">
        <is>
          <t>1b922c6cae0e4a4e9e08c400d46b6ba7</t>
        </is>
      </c>
      <c r="BB619" t="inlineStr">
        <is>
          <t>http://openrosa.org/formdesigner/0B48E039-1E80-49A7-AC24-732B6E788E39</t>
        </is>
      </c>
      <c r="BC619" t="inlineStr">
        <is>
          <t>Ration et autres visites</t>
        </is>
      </c>
      <c r="BD619" t="inlineStr">
        <is>
          <t>CommCare Android, version "2.55.0"(467579). App v15969. CommCare Version 2.55.0. Build 467579, built on: 2025-01-15</t>
        </is>
      </c>
      <c r="BE619" t="inlineStr">
        <is>
          <t>commcare_734f7fdd-cbb1-463f-aa8e-b4bd89e56188</t>
        </is>
      </c>
      <c r="BF619" t="inlineStr"/>
      <c r="BG619" t="inlineStr">
        <is>
          <t>f13d8149fc6d39ebe86af18272310ff9</t>
        </is>
      </c>
      <c r="BH619" t="inlineStr">
        <is>
          <t>d3239f0622024212b2de47425e4be01d</t>
        </is>
      </c>
      <c r="BI619" t="inlineStr">
        <is>
          <t>15246</t>
        </is>
      </c>
      <c r="BJ619" t="inlineStr">
        <is>
          <t>XFormInstance</t>
        </is>
      </c>
      <c r="BK619" t="inlineStr">
        <is>
          <t>4765541fe8b811ef8992f9cccb2417e2</t>
        </is>
      </c>
      <c r="BL619" t="b">
        <v>0</v>
      </c>
      <c r="BM619" t="inlineStr">
        <is>
          <t>---</t>
        </is>
      </c>
      <c r="BN619" t="inlineStr">
        <is>
          <t>200.113.214.13</t>
        </is>
      </c>
      <c r="BO619" t="inlineStr">
        <is>
          <t>CHRISTELLA LATORTUE</t>
        </is>
      </c>
    </row>
    <row r="620">
      <c r="A620" t="inlineStr">
        <is>
          <t>618</t>
        </is>
      </c>
      <c r="B620" t="inlineStr">
        <is>
          <t>00c3e670-b6d0-4296-b599-92d4593ffa7c</t>
        </is>
      </c>
      <c r="C620" t="inlineStr">
        <is>
          <t>2025-02-12</t>
        </is>
      </c>
      <c r="D620" t="inlineStr">
        <is>
          <t>3</t>
        </is>
      </c>
      <c r="E620" t="inlineStr">
        <is>
          <t>---</t>
        </is>
      </c>
      <c r="F620" t="inlineStr">
        <is>
          <t>0</t>
        </is>
      </c>
      <c r="G620" t="inlineStr">
        <is>
          <t>---</t>
        </is>
      </c>
      <c r="H620" t="inlineStr">
        <is>
          <t>1</t>
        </is>
      </c>
      <c r="I620" t="inlineStr">
        <is>
          <t>1</t>
        </is>
      </c>
      <c r="J620" t="inlineStr"/>
      <c r="K620" t="inlineStr">
        <is>
          <t>---</t>
        </is>
      </c>
      <c r="L620" t="inlineStr">
        <is>
          <t>---</t>
        </is>
      </c>
      <c r="M620" t="inlineStr">
        <is>
          <t>---</t>
        </is>
      </c>
      <c r="N620" t="inlineStr">
        <is>
          <t>---</t>
        </is>
      </c>
      <c r="O620" t="inlineStr">
        <is>
          <t>---</t>
        </is>
      </c>
      <c r="P620" t="inlineStr">
        <is>
          <t>---</t>
        </is>
      </c>
      <c r="Q620" t="inlineStr">
        <is>
          <t>---</t>
        </is>
      </c>
      <c r="R620" t="inlineStr"/>
      <c r="S620" t="inlineStr"/>
      <c r="T620" t="inlineStr"/>
      <c r="U620" t="inlineStr"/>
      <c r="V620" t="inlineStr"/>
      <c r="W620" t="inlineStr"/>
      <c r="X620" t="inlineStr">
        <is>
          <t>LIM/HOSJ/S000070</t>
        </is>
      </c>
      <c r="Y620" t="inlineStr">
        <is>
          <t>LIM/HOSJ/S000070</t>
        </is>
      </c>
      <c r="Z620" t="inlineStr">
        <is>
          <t>2025-02-12 16:33:06</t>
        </is>
      </c>
      <c r="AA620" t="inlineStr">
        <is>
          <t>2025-02-12 16:32:58</t>
        </is>
      </c>
      <c r="AB620" t="inlineStr">
        <is>
          <t>1jeanelie</t>
        </is>
      </c>
      <c r="AC620" t="inlineStr">
        <is>
          <t>2025-02-13 09:57:42</t>
        </is>
      </c>
      <c r="AD620" s="1" t="inlineStr">
        <is>
          <t>https://www.commcarehq.org/a/caris-test/reports/form_data/00c3e670-b6d0-4296-b599-92d4593ffa7c/</t>
        </is>
      </c>
      <c r="AE620" t="inlineStr">
        <is>
          <t>---</t>
        </is>
      </c>
      <c r="AF620" t="inlineStr">
        <is>
          <t>352bcc6d898c4fb98491001249f77bbb</t>
        </is>
      </c>
      <c r="AG620" t="inlineStr">
        <is>
          <t>OK</t>
        </is>
      </c>
      <c r="AH620" t="inlineStr">
        <is>
          <t>2025-02-12 16:33:06</t>
        </is>
      </c>
      <c r="AI620" t="inlineStr">
        <is>
          <t>1b922c6cae0e4a4e9e08c400d46b6ba7</t>
        </is>
      </c>
      <c r="AJ620" t="inlineStr">
        <is>
          <t>2025-02-12</t>
        </is>
      </c>
      <c r="AK620" t="inlineStr">
        <is>
          <t>3</t>
        </is>
      </c>
      <c r="AL620" t="inlineStr">
        <is>
          <t>---</t>
        </is>
      </c>
      <c r="AM620" t="inlineStr">
        <is>
          <t>0</t>
        </is>
      </c>
      <c r="AN620" t="inlineStr">
        <is>
          <t>---</t>
        </is>
      </c>
      <c r="AO620" t="inlineStr">
        <is>
          <t>1</t>
        </is>
      </c>
      <c r="AP620" t="inlineStr">
        <is>
          <t>1</t>
        </is>
      </c>
      <c r="AQ620" t="inlineStr"/>
      <c r="AR620" t="inlineStr"/>
      <c r="AS620" t="inlineStr"/>
      <c r="AT620" t="inlineStr"/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inlineStr">
        <is>
          <t>---</t>
        </is>
      </c>
      <c r="BA620" t="inlineStr">
        <is>
          <t>1b922c6cae0e4a4e9e08c400d46b6ba7</t>
        </is>
      </c>
      <c r="BB620" t="inlineStr">
        <is>
          <t>http://openrosa.org/formdesigner/0B48E039-1E80-49A7-AC24-732B6E788E39</t>
        </is>
      </c>
      <c r="BC620" t="inlineStr">
        <is>
          <t>Ration et autres visites</t>
        </is>
      </c>
      <c r="BD620" t="inlineStr">
        <is>
          <t>CommCare Android, version "2.55.0"(467579). App v15969. CommCare Version 2.55.0. Build 467579, built on: 2025-01-15</t>
        </is>
      </c>
      <c r="BE620" t="inlineStr">
        <is>
          <t>commcare_734f7fdd-cbb1-463f-aa8e-b4bd89e56188</t>
        </is>
      </c>
      <c r="BF620" t="inlineStr"/>
      <c r="BG620" t="inlineStr">
        <is>
          <t>f13d8149fc6d39ebe86af18272310ff9</t>
        </is>
      </c>
      <c r="BH620" t="inlineStr">
        <is>
          <t>d3239f0622024212b2de47425e4be01d</t>
        </is>
      </c>
      <c r="BI620" t="inlineStr">
        <is>
          <t>15246</t>
        </is>
      </c>
      <c r="BJ620" t="inlineStr">
        <is>
          <t>XFormInstance</t>
        </is>
      </c>
      <c r="BK620" t="inlineStr">
        <is>
          <t>4765541fe8b811ef8992f9cccb2417e2</t>
        </is>
      </c>
      <c r="BL620" t="b">
        <v>0</v>
      </c>
      <c r="BM620" t="inlineStr">
        <is>
          <t>---</t>
        </is>
      </c>
      <c r="BN620" t="inlineStr">
        <is>
          <t>200.113.214.13</t>
        </is>
      </c>
      <c r="BO620" t="inlineStr">
        <is>
          <t>SANDLEY ST. FORT</t>
        </is>
      </c>
    </row>
    <row r="621">
      <c r="A621" t="inlineStr">
        <is>
          <t>619</t>
        </is>
      </c>
      <c r="B621" t="inlineStr">
        <is>
          <t>902015af-6876-403b-9f72-ebc86ce8ffa5</t>
        </is>
      </c>
      <c r="C621" t="inlineStr">
        <is>
          <t>2025-02-12</t>
        </is>
      </c>
      <c r="D621" t="inlineStr">
        <is>
          <t>3</t>
        </is>
      </c>
      <c r="E621" t="inlineStr">
        <is>
          <t>---</t>
        </is>
      </c>
      <c r="F621" t="inlineStr">
        <is>
          <t>0</t>
        </is>
      </c>
      <c r="G621" t="inlineStr">
        <is>
          <t>---</t>
        </is>
      </c>
      <c r="H621" t="inlineStr">
        <is>
          <t>1</t>
        </is>
      </c>
      <c r="I621" t="inlineStr">
        <is>
          <t>1</t>
        </is>
      </c>
      <c r="J621" t="inlineStr"/>
      <c r="K621" t="inlineStr">
        <is>
          <t>---</t>
        </is>
      </c>
      <c r="L621" t="inlineStr">
        <is>
          <t>---</t>
        </is>
      </c>
      <c r="M621" t="inlineStr">
        <is>
          <t>---</t>
        </is>
      </c>
      <c r="N621" t="inlineStr">
        <is>
          <t>---</t>
        </is>
      </c>
      <c r="O621" t="inlineStr">
        <is>
          <t>---</t>
        </is>
      </c>
      <c r="P621" t="inlineStr">
        <is>
          <t>---</t>
        </is>
      </c>
      <c r="Q621" t="inlineStr">
        <is>
          <t>---</t>
        </is>
      </c>
      <c r="R621" t="inlineStr"/>
      <c r="S621" t="inlineStr"/>
      <c r="T621" t="inlineStr"/>
      <c r="U621" t="inlineStr"/>
      <c r="V621" t="inlineStr"/>
      <c r="W621" t="inlineStr"/>
      <c r="X621" t="inlineStr">
        <is>
          <t>LIM/HBSL/ST00153</t>
        </is>
      </c>
      <c r="Y621" t="inlineStr">
        <is>
          <t>LIM/HBSL/ST00153</t>
        </is>
      </c>
      <c r="Z621" t="inlineStr">
        <is>
          <t>2025-02-12 16:33:26</t>
        </is>
      </c>
      <c r="AA621" t="inlineStr">
        <is>
          <t>2025-02-12 16:33:18</t>
        </is>
      </c>
      <c r="AB621" t="inlineStr">
        <is>
          <t>1jeanelie</t>
        </is>
      </c>
      <c r="AC621" t="inlineStr">
        <is>
          <t>2025-02-13 09:57:43</t>
        </is>
      </c>
      <c r="AD621" s="1" t="inlineStr">
        <is>
          <t>https://www.commcarehq.org/a/caris-test/reports/form_data/902015af-6876-403b-9f72-ebc86ce8ffa5/</t>
        </is>
      </c>
      <c r="AE621" t="inlineStr">
        <is>
          <t>---</t>
        </is>
      </c>
      <c r="AF621" t="inlineStr">
        <is>
          <t>b4b3b767c4c7434680a29aba276df693</t>
        </is>
      </c>
      <c r="AG621" t="inlineStr">
        <is>
          <t>OK</t>
        </is>
      </c>
      <c r="AH621" t="inlineStr">
        <is>
          <t>2025-02-12 16:33:26</t>
        </is>
      </c>
      <c r="AI621" t="inlineStr">
        <is>
          <t>1b922c6cae0e4a4e9e08c400d46b6ba7</t>
        </is>
      </c>
      <c r="AJ621" t="inlineStr">
        <is>
          <t>2025-02-12</t>
        </is>
      </c>
      <c r="AK621" t="inlineStr">
        <is>
          <t>3</t>
        </is>
      </c>
      <c r="AL621" t="inlineStr">
        <is>
          <t>---</t>
        </is>
      </c>
      <c r="AM621" t="inlineStr">
        <is>
          <t>0</t>
        </is>
      </c>
      <c r="AN621" t="inlineStr">
        <is>
          <t>---</t>
        </is>
      </c>
      <c r="AO621" t="inlineStr">
        <is>
          <t>1</t>
        </is>
      </c>
      <c r="AP621" t="inlineStr">
        <is>
          <t>1</t>
        </is>
      </c>
      <c r="AQ621" t="inlineStr"/>
      <c r="AR621" t="inlineStr"/>
      <c r="AS621" t="inlineStr"/>
      <c r="AT621" t="inlineStr"/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inlineStr">
        <is>
          <t>---</t>
        </is>
      </c>
      <c r="BA621" t="inlineStr">
        <is>
          <t>1b922c6cae0e4a4e9e08c400d46b6ba7</t>
        </is>
      </c>
      <c r="BB621" t="inlineStr">
        <is>
          <t>http://openrosa.org/formdesigner/0B48E039-1E80-49A7-AC24-732B6E788E39</t>
        </is>
      </c>
      <c r="BC621" t="inlineStr">
        <is>
          <t>Ration et autres visites</t>
        </is>
      </c>
      <c r="BD621" t="inlineStr">
        <is>
          <t>CommCare Android, version "2.55.0"(467579). App v15969. CommCare Version 2.55.0. Build 467579, built on: 2025-01-15</t>
        </is>
      </c>
      <c r="BE621" t="inlineStr">
        <is>
          <t>commcare_734f7fdd-cbb1-463f-aa8e-b4bd89e56188</t>
        </is>
      </c>
      <c r="BF621" t="inlineStr"/>
      <c r="BG621" t="inlineStr">
        <is>
          <t>f13d8149fc6d39ebe86af18272310ff9</t>
        </is>
      </c>
      <c r="BH621" t="inlineStr">
        <is>
          <t>d3239f0622024212b2de47425e4be01d</t>
        </is>
      </c>
      <c r="BI621" t="inlineStr">
        <is>
          <t>15246</t>
        </is>
      </c>
      <c r="BJ621" t="inlineStr">
        <is>
          <t>XFormInstance</t>
        </is>
      </c>
      <c r="BK621" t="inlineStr">
        <is>
          <t>4765541fe8b811ef8992f9cccb2417e2</t>
        </is>
      </c>
      <c r="BL621" t="b">
        <v>0</v>
      </c>
      <c r="BM621" t="inlineStr">
        <is>
          <t>---</t>
        </is>
      </c>
      <c r="BN621" t="inlineStr">
        <is>
          <t>200.113.214.13</t>
        </is>
      </c>
      <c r="BO621" t="inlineStr">
        <is>
          <t>SODELIN MARCELIN</t>
        </is>
      </c>
    </row>
    <row r="622">
      <c r="A622" t="inlineStr">
        <is>
          <t>620</t>
        </is>
      </c>
      <c r="B622" t="inlineStr">
        <is>
          <t>d936cee8-8bf0-4000-8d4b-eceb1842f531</t>
        </is>
      </c>
      <c r="C622" t="inlineStr">
        <is>
          <t>2025-02-12</t>
        </is>
      </c>
      <c r="D622" t="inlineStr">
        <is>
          <t>3</t>
        </is>
      </c>
      <c r="E622" t="inlineStr">
        <is>
          <t>---</t>
        </is>
      </c>
      <c r="F622" t="inlineStr">
        <is>
          <t>0</t>
        </is>
      </c>
      <c r="G622" t="inlineStr">
        <is>
          <t>---</t>
        </is>
      </c>
      <c r="H622" t="inlineStr">
        <is>
          <t>1</t>
        </is>
      </c>
      <c r="I622" t="inlineStr">
        <is>
          <t>1</t>
        </is>
      </c>
      <c r="J622" t="inlineStr"/>
      <c r="K622" t="inlineStr">
        <is>
          <t>---</t>
        </is>
      </c>
      <c r="L622" t="inlineStr">
        <is>
          <t>---</t>
        </is>
      </c>
      <c r="M622" t="inlineStr">
        <is>
          <t>---</t>
        </is>
      </c>
      <c r="N622" t="inlineStr">
        <is>
          <t>---</t>
        </is>
      </c>
      <c r="O622" t="inlineStr">
        <is>
          <t>---</t>
        </is>
      </c>
      <c r="P622" t="inlineStr">
        <is>
          <t>---</t>
        </is>
      </c>
      <c r="Q622" t="inlineStr">
        <is>
          <t>---</t>
        </is>
      </c>
      <c r="R622" t="inlineStr"/>
      <c r="S622" t="inlineStr"/>
      <c r="T622" t="inlineStr"/>
      <c r="U622" t="inlineStr"/>
      <c r="V622" t="inlineStr"/>
      <c r="W622" t="inlineStr"/>
      <c r="X622" t="inlineStr">
        <is>
          <t>LIM/HOSJ/ST02443</t>
        </is>
      </c>
      <c r="Y622" t="inlineStr">
        <is>
          <t>LIM/HOSJ/ST02443</t>
        </is>
      </c>
      <c r="Z622" t="inlineStr">
        <is>
          <t>2025-02-12 16:33:45</t>
        </is>
      </c>
      <c r="AA622" t="inlineStr">
        <is>
          <t>2025-02-12 16:33:38</t>
        </is>
      </c>
      <c r="AB622" t="inlineStr">
        <is>
          <t>1jeanelie</t>
        </is>
      </c>
      <c r="AC622" t="inlineStr">
        <is>
          <t>2025-02-13 09:57:43</t>
        </is>
      </c>
      <c r="AD622" s="1" t="inlineStr">
        <is>
          <t>https://www.commcarehq.org/a/caris-test/reports/form_data/d936cee8-8bf0-4000-8d4b-eceb1842f531/</t>
        </is>
      </c>
      <c r="AE622" t="inlineStr">
        <is>
          <t>---</t>
        </is>
      </c>
      <c r="AF622" t="inlineStr">
        <is>
          <t>3c5a623af057e23a32ae4000_29806</t>
        </is>
      </c>
      <c r="AG622" t="inlineStr">
        <is>
          <t>OK</t>
        </is>
      </c>
      <c r="AH622" t="inlineStr">
        <is>
          <t>2025-02-12 16:33:45</t>
        </is>
      </c>
      <c r="AI622" t="inlineStr">
        <is>
          <t>1b922c6cae0e4a4e9e08c400d46b6ba7</t>
        </is>
      </c>
      <c r="AJ622" t="inlineStr">
        <is>
          <t>2025-02-12</t>
        </is>
      </c>
      <c r="AK622" t="inlineStr">
        <is>
          <t>3</t>
        </is>
      </c>
      <c r="AL622" t="inlineStr">
        <is>
          <t>---</t>
        </is>
      </c>
      <c r="AM622" t="inlineStr">
        <is>
          <t>0</t>
        </is>
      </c>
      <c r="AN622" t="inlineStr">
        <is>
          <t>---</t>
        </is>
      </c>
      <c r="AO622" t="inlineStr">
        <is>
          <t>1</t>
        </is>
      </c>
      <c r="AP622" t="inlineStr">
        <is>
          <t>1</t>
        </is>
      </c>
      <c r="AQ622" t="inlineStr"/>
      <c r="AR622" t="inlineStr"/>
      <c r="AS622" t="inlineStr"/>
      <c r="AT622" t="inlineStr"/>
      <c r="AU622" t="inlineStr">
        <is>
          <t>---</t>
        </is>
      </c>
      <c r="AV622" t="inlineStr">
        <is>
          <t>---</t>
        </is>
      </c>
      <c r="AW622" t="inlineStr">
        <is>
          <t>---</t>
        </is>
      </c>
      <c r="AX622" t="inlineStr">
        <is>
          <t>---</t>
        </is>
      </c>
      <c r="AY622" t="inlineStr">
        <is>
          <t>---</t>
        </is>
      </c>
      <c r="AZ622" t="inlineStr">
        <is>
          <t>---</t>
        </is>
      </c>
      <c r="BA622" t="inlineStr">
        <is>
          <t>1b922c6cae0e4a4e9e08c400d46b6ba7</t>
        </is>
      </c>
      <c r="BB622" t="inlineStr">
        <is>
          <t>http://openrosa.org/formdesigner/0B48E039-1E80-49A7-AC24-732B6E788E39</t>
        </is>
      </c>
      <c r="BC622" t="inlineStr">
        <is>
          <t>Ration et autres visites</t>
        </is>
      </c>
      <c r="BD622" t="inlineStr">
        <is>
          <t>CommCare Android, version "2.55.0"(467579). App v15969. CommCare Version 2.55.0. Build 467579, built on: 2025-01-15</t>
        </is>
      </c>
      <c r="BE622" t="inlineStr">
        <is>
          <t>commcare_734f7fdd-cbb1-463f-aa8e-b4bd89e56188</t>
        </is>
      </c>
      <c r="BF622" t="inlineStr"/>
      <c r="BG622" t="inlineStr">
        <is>
          <t>f13d8149fc6d39ebe86af18272310ff9</t>
        </is>
      </c>
      <c r="BH622" t="inlineStr">
        <is>
          <t>d3239f0622024212b2de47425e4be01d</t>
        </is>
      </c>
      <c r="BI622" t="inlineStr">
        <is>
          <t>15246</t>
        </is>
      </c>
      <c r="BJ622" t="inlineStr">
        <is>
          <t>XFormInstance</t>
        </is>
      </c>
      <c r="BK622" t="inlineStr">
        <is>
          <t>4765541fe8b811ef8992f9cccb2417e2</t>
        </is>
      </c>
      <c r="BL622" t="b">
        <v>0</v>
      </c>
      <c r="BM622" t="inlineStr">
        <is>
          <t>---</t>
        </is>
      </c>
      <c r="BN622" t="inlineStr">
        <is>
          <t>200.113.214.13</t>
        </is>
      </c>
      <c r="BO622" t="inlineStr">
        <is>
          <t>Cheline cadeau</t>
        </is>
      </c>
    </row>
    <row r="623">
      <c r="A623" t="inlineStr">
        <is>
          <t>621</t>
        </is>
      </c>
      <c r="B623" t="inlineStr">
        <is>
          <t>97afe986-290c-4140-8e38-c0cf9937dc5f</t>
        </is>
      </c>
      <c r="C623" t="inlineStr">
        <is>
          <t>2025-02-12</t>
        </is>
      </c>
      <c r="D623" t="inlineStr">
        <is>
          <t>3</t>
        </is>
      </c>
      <c r="E623" t="inlineStr">
        <is>
          <t>---</t>
        </is>
      </c>
      <c r="F623" t="inlineStr">
        <is>
          <t>0</t>
        </is>
      </c>
      <c r="G623" t="inlineStr">
        <is>
          <t>---</t>
        </is>
      </c>
      <c r="H623" t="inlineStr">
        <is>
          <t>1</t>
        </is>
      </c>
      <c r="I623" t="inlineStr">
        <is>
          <t>1</t>
        </is>
      </c>
      <c r="J623" t="inlineStr"/>
      <c r="K623" t="inlineStr">
        <is>
          <t>---</t>
        </is>
      </c>
      <c r="L623" t="inlineStr">
        <is>
          <t>---</t>
        </is>
      </c>
      <c r="M623" t="inlineStr">
        <is>
          <t>---</t>
        </is>
      </c>
      <c r="N623" t="inlineStr">
        <is>
          <t>---</t>
        </is>
      </c>
      <c r="O623" t="inlineStr">
        <is>
          <t>---</t>
        </is>
      </c>
      <c r="P623" t="inlineStr">
        <is>
          <t>---</t>
        </is>
      </c>
      <c r="Q623" t="inlineStr">
        <is>
          <t>---</t>
        </is>
      </c>
      <c r="R623" t="inlineStr"/>
      <c r="S623" t="inlineStr"/>
      <c r="T623" t="inlineStr"/>
      <c r="U623" t="inlineStr"/>
      <c r="V623" t="inlineStr"/>
      <c r="W623" t="inlineStr"/>
      <c r="X623" t="inlineStr">
        <is>
          <t>LIM/HOSJ/ST01216</t>
        </is>
      </c>
      <c r="Y623" t="inlineStr">
        <is>
          <t>LIM/HOSJ/ST01216</t>
        </is>
      </c>
      <c r="Z623" t="inlineStr">
        <is>
          <t>2025-02-12 16:34:10</t>
        </is>
      </c>
      <c r="AA623" t="inlineStr">
        <is>
          <t>2025-02-12 16:34:01</t>
        </is>
      </c>
      <c r="AB623" t="inlineStr">
        <is>
          <t>1jeanelie</t>
        </is>
      </c>
      <c r="AC623" t="inlineStr">
        <is>
          <t>2025-02-13 09:57:44</t>
        </is>
      </c>
      <c r="AD623" s="1" t="inlineStr">
        <is>
          <t>https://www.commcarehq.org/a/caris-test/reports/form_data/97afe986-290c-4140-8e38-c0cf9937dc5f/</t>
        </is>
      </c>
      <c r="AE623" t="inlineStr">
        <is>
          <t>---</t>
        </is>
      </c>
      <c r="AF623" t="inlineStr">
        <is>
          <t>3b728e68cb03470e8e9a2382db065e90</t>
        </is>
      </c>
      <c r="AG623" t="inlineStr">
        <is>
          <t>OK</t>
        </is>
      </c>
      <c r="AH623" t="inlineStr">
        <is>
          <t>2025-02-12 16:34:10</t>
        </is>
      </c>
      <c r="AI623" t="inlineStr">
        <is>
          <t>1b922c6cae0e4a4e9e08c400d46b6ba7</t>
        </is>
      </c>
      <c r="AJ623" t="inlineStr">
        <is>
          <t>2025-02-12</t>
        </is>
      </c>
      <c r="AK623" t="inlineStr">
        <is>
          <t>3</t>
        </is>
      </c>
      <c r="AL623" t="inlineStr">
        <is>
          <t>---</t>
        </is>
      </c>
      <c r="AM623" t="inlineStr">
        <is>
          <t>0</t>
        </is>
      </c>
      <c r="AN623" t="inlineStr">
        <is>
          <t>---</t>
        </is>
      </c>
      <c r="AO623" t="inlineStr">
        <is>
          <t>1</t>
        </is>
      </c>
      <c r="AP623" t="inlineStr">
        <is>
          <t>1</t>
        </is>
      </c>
      <c r="AQ623" t="inlineStr"/>
      <c r="AR623" t="inlineStr"/>
      <c r="AS623" t="inlineStr"/>
      <c r="AT623" t="inlineStr"/>
      <c r="AU623" t="inlineStr">
        <is>
          <t>---</t>
        </is>
      </c>
      <c r="AV623" t="inlineStr">
        <is>
          <t>---</t>
        </is>
      </c>
      <c r="AW623" t="inlineStr">
        <is>
          <t>---</t>
        </is>
      </c>
      <c r="AX623" t="inlineStr">
        <is>
          <t>---</t>
        </is>
      </c>
      <c r="AY623" t="inlineStr">
        <is>
          <t>---</t>
        </is>
      </c>
      <c r="AZ623" t="inlineStr">
        <is>
          <t>---</t>
        </is>
      </c>
      <c r="BA623" t="inlineStr">
        <is>
          <t>1b922c6cae0e4a4e9e08c400d46b6ba7</t>
        </is>
      </c>
      <c r="BB623" t="inlineStr">
        <is>
          <t>http://openrosa.org/formdesigner/0B48E039-1E80-49A7-AC24-732B6E788E39</t>
        </is>
      </c>
      <c r="BC623" t="inlineStr">
        <is>
          <t>Ration et autres visites</t>
        </is>
      </c>
      <c r="BD623" t="inlineStr">
        <is>
          <t>CommCare Android, version "2.55.0"(467579). App v15969. CommCare Version 2.55.0. Build 467579, built on: 2025-01-15</t>
        </is>
      </c>
      <c r="BE623" t="inlineStr">
        <is>
          <t>commcare_734f7fdd-cbb1-463f-aa8e-b4bd89e56188</t>
        </is>
      </c>
      <c r="BF623" t="inlineStr"/>
      <c r="BG623" t="inlineStr">
        <is>
          <t>f13d8149fc6d39ebe86af18272310ff9</t>
        </is>
      </c>
      <c r="BH623" t="inlineStr">
        <is>
          <t>d3239f0622024212b2de47425e4be01d</t>
        </is>
      </c>
      <c r="BI623" t="inlineStr">
        <is>
          <t>15246</t>
        </is>
      </c>
      <c r="BJ623" t="inlineStr">
        <is>
          <t>XFormInstance</t>
        </is>
      </c>
      <c r="BK623" t="inlineStr">
        <is>
          <t>4765541fe8b811ef8992f9cccb2417e2</t>
        </is>
      </c>
      <c r="BL623" t="b">
        <v>0</v>
      </c>
      <c r="BM623" t="inlineStr">
        <is>
          <t>---</t>
        </is>
      </c>
      <c r="BN623" t="inlineStr">
        <is>
          <t>200.113.214.13</t>
        </is>
      </c>
      <c r="BO623" t="inlineStr">
        <is>
          <t>Christela  Delva</t>
        </is>
      </c>
    </row>
    <row r="624">
      <c r="A624" t="inlineStr">
        <is>
          <t>622</t>
        </is>
      </c>
      <c r="B624" t="inlineStr">
        <is>
          <t>92c4ec33-91dd-4077-b626-dab171506a77</t>
        </is>
      </c>
      <c r="C624" t="inlineStr">
        <is>
          <t>2025-02-12</t>
        </is>
      </c>
      <c r="D624" t="inlineStr">
        <is>
          <t>3</t>
        </is>
      </c>
      <c r="E624" t="inlineStr">
        <is>
          <t>---</t>
        </is>
      </c>
      <c r="F624" t="inlineStr">
        <is>
          <t>0</t>
        </is>
      </c>
      <c r="G624" t="inlineStr">
        <is>
          <t>---</t>
        </is>
      </c>
      <c r="H624" t="inlineStr">
        <is>
          <t>1</t>
        </is>
      </c>
      <c r="I624" t="inlineStr">
        <is>
          <t>1</t>
        </is>
      </c>
      <c r="J624" t="inlineStr"/>
      <c r="K624" t="inlineStr">
        <is>
          <t>---</t>
        </is>
      </c>
      <c r="L624" t="inlineStr">
        <is>
          <t>---</t>
        </is>
      </c>
      <c r="M624" t="inlineStr">
        <is>
          <t>---</t>
        </is>
      </c>
      <c r="N624" t="inlineStr">
        <is>
          <t>---</t>
        </is>
      </c>
      <c r="O624" t="inlineStr">
        <is>
          <t>---</t>
        </is>
      </c>
      <c r="P624" t="inlineStr">
        <is>
          <t>---</t>
        </is>
      </c>
      <c r="Q624" t="inlineStr">
        <is>
          <t>---</t>
        </is>
      </c>
      <c r="R624" t="inlineStr"/>
      <c r="S624" t="inlineStr"/>
      <c r="T624" t="inlineStr"/>
      <c r="U624" t="inlineStr"/>
      <c r="V624" t="inlineStr"/>
      <c r="W624" t="inlineStr"/>
      <c r="X624" t="inlineStr">
        <is>
          <t>LIM/HOSJ/ST00899</t>
        </is>
      </c>
      <c r="Y624" t="inlineStr">
        <is>
          <t>LIM/HOSJ/ST00899</t>
        </is>
      </c>
      <c r="Z624" t="inlineStr">
        <is>
          <t>2025-02-12 16:34:55</t>
        </is>
      </c>
      <c r="AA624" t="inlineStr">
        <is>
          <t>2025-02-12 16:34:47</t>
        </is>
      </c>
      <c r="AB624" t="inlineStr">
        <is>
          <t>1jeanelie</t>
        </is>
      </c>
      <c r="AC624" t="inlineStr">
        <is>
          <t>2025-02-13 09:57:44</t>
        </is>
      </c>
      <c r="AD624" s="1" t="inlineStr">
        <is>
          <t>https://www.commcarehq.org/a/caris-test/reports/form_data/92c4ec33-91dd-4077-b626-dab171506a77/</t>
        </is>
      </c>
      <c r="AE624" t="inlineStr">
        <is>
          <t>---</t>
        </is>
      </c>
      <c r="AF624" t="inlineStr">
        <is>
          <t>11fa703d02024f56838c624cc0b40dbb</t>
        </is>
      </c>
      <c r="AG624" t="inlineStr">
        <is>
          <t>OK</t>
        </is>
      </c>
      <c r="AH624" t="inlineStr">
        <is>
          <t>2025-02-12 16:34:55</t>
        </is>
      </c>
      <c r="AI624" t="inlineStr">
        <is>
          <t>1b922c6cae0e4a4e9e08c400d46b6ba7</t>
        </is>
      </c>
      <c r="AJ624" t="inlineStr">
        <is>
          <t>2025-02-12</t>
        </is>
      </c>
      <c r="AK624" t="inlineStr">
        <is>
          <t>3</t>
        </is>
      </c>
      <c r="AL624" t="inlineStr">
        <is>
          <t>---</t>
        </is>
      </c>
      <c r="AM624" t="inlineStr">
        <is>
          <t>0</t>
        </is>
      </c>
      <c r="AN624" t="inlineStr">
        <is>
          <t>---</t>
        </is>
      </c>
      <c r="AO624" t="inlineStr">
        <is>
          <t>1</t>
        </is>
      </c>
      <c r="AP624" t="inlineStr">
        <is>
          <t>1</t>
        </is>
      </c>
      <c r="AQ624" t="inlineStr"/>
      <c r="AR624" t="inlineStr"/>
      <c r="AS624" t="inlineStr"/>
      <c r="AT624" t="inlineStr"/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inlineStr">
        <is>
          <t>---</t>
        </is>
      </c>
      <c r="BA624" t="inlineStr">
        <is>
          <t>1b922c6cae0e4a4e9e08c400d46b6ba7</t>
        </is>
      </c>
      <c r="BB624" t="inlineStr">
        <is>
          <t>http://openrosa.org/formdesigner/0B48E039-1E80-49A7-AC24-732B6E788E39</t>
        </is>
      </c>
      <c r="BC624" t="inlineStr">
        <is>
          <t>Ration et autres visites</t>
        </is>
      </c>
      <c r="BD624" t="inlineStr">
        <is>
          <t>CommCare Android, version "2.55.0"(467579). App v15969. CommCare Version 2.55.0. Build 467579, built on: 2025-01-15</t>
        </is>
      </c>
      <c r="BE624" t="inlineStr">
        <is>
          <t>commcare_734f7fdd-cbb1-463f-aa8e-b4bd89e56188</t>
        </is>
      </c>
      <c r="BF624" t="inlineStr"/>
      <c r="BG624" t="inlineStr">
        <is>
          <t>f13d8149fc6d39ebe86af18272310ff9</t>
        </is>
      </c>
      <c r="BH624" t="inlineStr">
        <is>
          <t>d3239f0622024212b2de47425e4be01d</t>
        </is>
      </c>
      <c r="BI624" t="inlineStr">
        <is>
          <t>15246</t>
        </is>
      </c>
      <c r="BJ624" t="inlineStr">
        <is>
          <t>XFormInstance</t>
        </is>
      </c>
      <c r="BK624" t="inlineStr">
        <is>
          <t>4765541fe8b811ef8992f9cccb2417e2</t>
        </is>
      </c>
      <c r="BL624" t="b">
        <v>0</v>
      </c>
      <c r="BM624" t="inlineStr">
        <is>
          <t>---</t>
        </is>
      </c>
      <c r="BN624" t="inlineStr">
        <is>
          <t>200.113.214.13</t>
        </is>
      </c>
      <c r="BO624" t="inlineStr">
        <is>
          <t>Lourde Mika Laurent</t>
        </is>
      </c>
    </row>
    <row r="625">
      <c r="A625" t="inlineStr">
        <is>
          <t>623</t>
        </is>
      </c>
      <c r="B625" t="inlineStr">
        <is>
          <t>08e93add-12d1-4823-9715-f881f6243258</t>
        </is>
      </c>
      <c r="C625" t="inlineStr">
        <is>
          <t>2025-02-12</t>
        </is>
      </c>
      <c r="D625" t="inlineStr">
        <is>
          <t>3</t>
        </is>
      </c>
      <c r="E625" t="inlineStr">
        <is>
          <t>---</t>
        </is>
      </c>
      <c r="F625" t="inlineStr">
        <is>
          <t>0</t>
        </is>
      </c>
      <c r="G625" t="inlineStr">
        <is>
          <t>---</t>
        </is>
      </c>
      <c r="H625" t="inlineStr">
        <is>
          <t>1</t>
        </is>
      </c>
      <c r="I625" t="inlineStr">
        <is>
          <t>1</t>
        </is>
      </c>
      <c r="J625" t="inlineStr"/>
      <c r="K625" t="inlineStr">
        <is>
          <t>---</t>
        </is>
      </c>
      <c r="L625" t="inlineStr">
        <is>
          <t>---</t>
        </is>
      </c>
      <c r="M625" t="inlineStr">
        <is>
          <t>---</t>
        </is>
      </c>
      <c r="N625" t="inlineStr">
        <is>
          <t>---</t>
        </is>
      </c>
      <c r="O625" t="inlineStr">
        <is>
          <t>---</t>
        </is>
      </c>
      <c r="P625" t="inlineStr">
        <is>
          <t>---</t>
        </is>
      </c>
      <c r="Q625" t="inlineStr">
        <is>
          <t>---</t>
        </is>
      </c>
      <c r="R625" t="inlineStr"/>
      <c r="S625" t="inlineStr"/>
      <c r="T625" t="inlineStr"/>
      <c r="U625" t="inlineStr"/>
      <c r="V625" t="inlineStr"/>
      <c r="W625" t="inlineStr"/>
      <c r="X625" t="inlineStr">
        <is>
          <t>LIM/HOSJ/ST01120</t>
        </is>
      </c>
      <c r="Y625" t="inlineStr">
        <is>
          <t>LIM/HOSJ/ST01120</t>
        </is>
      </c>
      <c r="Z625" t="inlineStr">
        <is>
          <t>2025-02-12 16:35:14</t>
        </is>
      </c>
      <c r="AA625" t="inlineStr">
        <is>
          <t>2025-02-12 16:35:06</t>
        </is>
      </c>
      <c r="AB625" t="inlineStr">
        <is>
          <t>1jeanelie</t>
        </is>
      </c>
      <c r="AC625" t="inlineStr">
        <is>
          <t>2025-02-13 09:57:45</t>
        </is>
      </c>
      <c r="AD625" s="1" t="inlineStr">
        <is>
          <t>https://www.commcarehq.org/a/caris-test/reports/form_data/08e93add-12d1-4823-9715-f881f6243258/</t>
        </is>
      </c>
      <c r="AE625" t="inlineStr">
        <is>
          <t>---</t>
        </is>
      </c>
      <c r="AF625" t="inlineStr">
        <is>
          <t>6cb41ba2cf9a4fe0ab3f3720cfef2321</t>
        </is>
      </c>
      <c r="AG625" t="inlineStr">
        <is>
          <t>OK</t>
        </is>
      </c>
      <c r="AH625" t="inlineStr">
        <is>
          <t>2025-02-12 16:35:14</t>
        </is>
      </c>
      <c r="AI625" t="inlineStr">
        <is>
          <t>1b922c6cae0e4a4e9e08c400d46b6ba7</t>
        </is>
      </c>
      <c r="AJ625" t="inlineStr">
        <is>
          <t>2025-02-12</t>
        </is>
      </c>
      <c r="AK625" t="inlineStr">
        <is>
          <t>3</t>
        </is>
      </c>
      <c r="AL625" t="inlineStr">
        <is>
          <t>---</t>
        </is>
      </c>
      <c r="AM625" t="inlineStr">
        <is>
          <t>0</t>
        </is>
      </c>
      <c r="AN625" t="inlineStr">
        <is>
          <t>---</t>
        </is>
      </c>
      <c r="AO625" t="inlineStr">
        <is>
          <t>1</t>
        </is>
      </c>
      <c r="AP625" t="inlineStr">
        <is>
          <t>1</t>
        </is>
      </c>
      <c r="AQ625" t="inlineStr"/>
      <c r="AR625" t="inlineStr"/>
      <c r="AS625" t="inlineStr"/>
      <c r="AT625" t="inlineStr"/>
      <c r="AU625" t="inlineStr">
        <is>
          <t>---</t>
        </is>
      </c>
      <c r="AV625" t="inlineStr">
        <is>
          <t>---</t>
        </is>
      </c>
      <c r="AW625" t="inlineStr">
        <is>
          <t>---</t>
        </is>
      </c>
      <c r="AX625" t="inlineStr">
        <is>
          <t>---</t>
        </is>
      </c>
      <c r="AY625" t="inlineStr">
        <is>
          <t>---</t>
        </is>
      </c>
      <c r="AZ625" t="inlineStr">
        <is>
          <t>---</t>
        </is>
      </c>
      <c r="BA625" t="inlineStr">
        <is>
          <t>1b922c6cae0e4a4e9e08c400d46b6ba7</t>
        </is>
      </c>
      <c r="BB625" t="inlineStr">
        <is>
          <t>http://openrosa.org/formdesigner/0B48E039-1E80-49A7-AC24-732B6E788E39</t>
        </is>
      </c>
      <c r="BC625" t="inlineStr">
        <is>
          <t>Ration et autres visites</t>
        </is>
      </c>
      <c r="BD625" t="inlineStr">
        <is>
          <t>CommCare Android, version "2.55.0"(467579). App v15969. CommCare Version 2.55.0. Build 467579, built on: 2025-01-15</t>
        </is>
      </c>
      <c r="BE625" t="inlineStr">
        <is>
          <t>commcare_734f7fdd-cbb1-463f-aa8e-b4bd89e56188</t>
        </is>
      </c>
      <c r="BF625" t="inlineStr"/>
      <c r="BG625" t="inlineStr">
        <is>
          <t>f13d8149fc6d39ebe86af18272310ff9</t>
        </is>
      </c>
      <c r="BH625" t="inlineStr">
        <is>
          <t>d3239f0622024212b2de47425e4be01d</t>
        </is>
      </c>
      <c r="BI625" t="inlineStr">
        <is>
          <t>15246</t>
        </is>
      </c>
      <c r="BJ625" t="inlineStr">
        <is>
          <t>XFormInstance</t>
        </is>
      </c>
      <c r="BK625" t="inlineStr">
        <is>
          <t>4765541fe8b811ef8992f9cccb2417e2</t>
        </is>
      </c>
      <c r="BL625" t="b">
        <v>0</v>
      </c>
      <c r="BM625" t="inlineStr">
        <is>
          <t>---</t>
        </is>
      </c>
      <c r="BN625" t="inlineStr">
        <is>
          <t>200.113.214.13</t>
        </is>
      </c>
      <c r="BO625" t="inlineStr">
        <is>
          <t>Ricardo SAINVIL</t>
        </is>
      </c>
    </row>
    <row r="626">
      <c r="A626" t="inlineStr">
        <is>
          <t>624</t>
        </is>
      </c>
      <c r="B626" t="inlineStr">
        <is>
          <t>03eed3f8-e5f9-45b1-8e5a-4032de8a6c17</t>
        </is>
      </c>
      <c r="C626" t="inlineStr">
        <is>
          <t>2025-02-12</t>
        </is>
      </c>
      <c r="D626" t="inlineStr">
        <is>
          <t>3</t>
        </is>
      </c>
      <c r="E626" t="inlineStr">
        <is>
          <t>---</t>
        </is>
      </c>
      <c r="F626" t="inlineStr">
        <is>
          <t>0</t>
        </is>
      </c>
      <c r="G626" t="inlineStr">
        <is>
          <t>---</t>
        </is>
      </c>
      <c r="H626" t="inlineStr">
        <is>
          <t>1</t>
        </is>
      </c>
      <c r="I626" t="inlineStr">
        <is>
          <t>1</t>
        </is>
      </c>
      <c r="J626" t="inlineStr"/>
      <c r="K626" t="inlineStr">
        <is>
          <t>---</t>
        </is>
      </c>
      <c r="L626" t="inlineStr">
        <is>
          <t>---</t>
        </is>
      </c>
      <c r="M626" t="inlineStr">
        <is>
          <t>---</t>
        </is>
      </c>
      <c r="N626" t="inlineStr">
        <is>
          <t>---</t>
        </is>
      </c>
      <c r="O626" t="inlineStr">
        <is>
          <t>---</t>
        </is>
      </c>
      <c r="P626" t="inlineStr">
        <is>
          <t>---</t>
        </is>
      </c>
      <c r="Q626" t="inlineStr">
        <is>
          <t>---</t>
        </is>
      </c>
      <c r="R626" t="inlineStr"/>
      <c r="S626" t="inlineStr"/>
      <c r="T626" t="inlineStr"/>
      <c r="U626" t="inlineStr"/>
      <c r="V626" t="inlineStr"/>
      <c r="W626" t="inlineStr"/>
      <c r="X626" t="inlineStr">
        <is>
          <t>LIM/PORM/ST00152</t>
        </is>
      </c>
      <c r="Y626" t="inlineStr">
        <is>
          <t>LIM/PORM/ST00152</t>
        </is>
      </c>
      <c r="Z626" t="inlineStr">
        <is>
          <t>2025-02-12 16:37:01</t>
        </is>
      </c>
      <c r="AA626" t="inlineStr">
        <is>
          <t>2025-02-12 16:36:53</t>
        </is>
      </c>
      <c r="AB626" t="inlineStr">
        <is>
          <t>1jeanelie</t>
        </is>
      </c>
      <c r="AC626" t="inlineStr">
        <is>
          <t>2025-02-13 09:57:47</t>
        </is>
      </c>
      <c r="AD626" s="1" t="inlineStr">
        <is>
          <t>https://www.commcarehq.org/a/caris-test/reports/form_data/03eed3f8-e5f9-45b1-8e5a-4032de8a6c17/</t>
        </is>
      </c>
      <c r="AE626" t="inlineStr">
        <is>
          <t>---</t>
        </is>
      </c>
      <c r="AF626" t="inlineStr">
        <is>
          <t>05aad077912643709a42438af0714b2d</t>
        </is>
      </c>
      <c r="AG626" t="inlineStr">
        <is>
          <t>OK</t>
        </is>
      </c>
      <c r="AH626" t="inlineStr">
        <is>
          <t>2025-02-12 16:37:01</t>
        </is>
      </c>
      <c r="AI626" t="inlineStr">
        <is>
          <t>1b922c6cae0e4a4e9e08c400d46b6ba7</t>
        </is>
      </c>
      <c r="AJ626" t="inlineStr">
        <is>
          <t>2025-02-12</t>
        </is>
      </c>
      <c r="AK626" t="inlineStr">
        <is>
          <t>3</t>
        </is>
      </c>
      <c r="AL626" t="inlineStr">
        <is>
          <t>---</t>
        </is>
      </c>
      <c r="AM626" t="inlineStr">
        <is>
          <t>0</t>
        </is>
      </c>
      <c r="AN626" t="inlineStr">
        <is>
          <t>---</t>
        </is>
      </c>
      <c r="AO626" t="inlineStr">
        <is>
          <t>1</t>
        </is>
      </c>
      <c r="AP626" t="inlineStr">
        <is>
          <t>1</t>
        </is>
      </c>
      <c r="AQ626" t="inlineStr"/>
      <c r="AR626" t="inlineStr"/>
      <c r="AS626" t="inlineStr"/>
      <c r="AT626" t="inlineStr"/>
      <c r="AU626" t="inlineStr">
        <is>
          <t>---</t>
        </is>
      </c>
      <c r="AV626" t="inlineStr">
        <is>
          <t>---</t>
        </is>
      </c>
      <c r="AW626" t="inlineStr">
        <is>
          <t>---</t>
        </is>
      </c>
      <c r="AX626" t="inlineStr">
        <is>
          <t>---</t>
        </is>
      </c>
      <c r="AY626" t="inlineStr">
        <is>
          <t>---</t>
        </is>
      </c>
      <c r="AZ626" t="inlineStr">
        <is>
          <t>---</t>
        </is>
      </c>
      <c r="BA626" t="inlineStr">
        <is>
          <t>1b922c6cae0e4a4e9e08c400d46b6ba7</t>
        </is>
      </c>
      <c r="BB626" t="inlineStr">
        <is>
          <t>http://openrosa.org/formdesigner/0B48E039-1E80-49A7-AC24-732B6E788E39</t>
        </is>
      </c>
      <c r="BC626" t="inlineStr">
        <is>
          <t>Ration et autres visites</t>
        </is>
      </c>
      <c r="BD626" t="inlineStr">
        <is>
          <t>CommCare Android, version "2.55.0"(467579). App v15969. CommCare Version 2.55.0. Build 467579, built on: 2025-01-15</t>
        </is>
      </c>
      <c r="BE626" t="inlineStr">
        <is>
          <t>commcare_734f7fdd-cbb1-463f-aa8e-b4bd89e56188</t>
        </is>
      </c>
      <c r="BF626" t="inlineStr"/>
      <c r="BG626" t="inlineStr">
        <is>
          <t>f13d8149fc6d39ebe86af18272310ff9</t>
        </is>
      </c>
      <c r="BH626" t="inlineStr">
        <is>
          <t>d3239f0622024212b2de47425e4be01d</t>
        </is>
      </c>
      <c r="BI626" t="inlineStr">
        <is>
          <t>15246</t>
        </is>
      </c>
      <c r="BJ626" t="inlineStr">
        <is>
          <t>XFormInstance</t>
        </is>
      </c>
      <c r="BK626" t="inlineStr">
        <is>
          <t>4765541fe8b811ef8992f9cccb2417e2</t>
        </is>
      </c>
      <c r="BL626" t="b">
        <v>0</v>
      </c>
      <c r="BM626" t="inlineStr">
        <is>
          <t>---</t>
        </is>
      </c>
      <c r="BN626" t="inlineStr">
        <is>
          <t>200.113.214.13</t>
        </is>
      </c>
      <c r="BO626" t="inlineStr">
        <is>
          <t>Martinaud Orelus</t>
        </is>
      </c>
    </row>
    <row r="627">
      <c r="A627" t="inlineStr">
        <is>
          <t>625</t>
        </is>
      </c>
      <c r="B627" t="inlineStr">
        <is>
          <t>fcf1d7d3-4cc6-4866-9dcf-3f7682b4d9be</t>
        </is>
      </c>
      <c r="C627" t="inlineStr">
        <is>
          <t>2025-02-12</t>
        </is>
      </c>
      <c r="D627" t="inlineStr">
        <is>
          <t>3</t>
        </is>
      </c>
      <c r="E627" t="inlineStr">
        <is>
          <t>---</t>
        </is>
      </c>
      <c r="F627" t="inlineStr">
        <is>
          <t>0</t>
        </is>
      </c>
      <c r="G627" t="inlineStr">
        <is>
          <t>---</t>
        </is>
      </c>
      <c r="H627" t="inlineStr">
        <is>
          <t>1</t>
        </is>
      </c>
      <c r="I627" t="inlineStr">
        <is>
          <t>1</t>
        </is>
      </c>
      <c r="J627" t="inlineStr"/>
      <c r="K627" t="inlineStr">
        <is>
          <t>---</t>
        </is>
      </c>
      <c r="L627" t="inlineStr">
        <is>
          <t>---</t>
        </is>
      </c>
      <c r="M627" t="inlineStr">
        <is>
          <t>---</t>
        </is>
      </c>
      <c r="N627" t="inlineStr">
        <is>
          <t>---</t>
        </is>
      </c>
      <c r="O627" t="inlineStr">
        <is>
          <t>---</t>
        </is>
      </c>
      <c r="P627" t="inlineStr">
        <is>
          <t>---</t>
        </is>
      </c>
      <c r="Q627" t="inlineStr">
        <is>
          <t>---</t>
        </is>
      </c>
      <c r="R627" t="inlineStr"/>
      <c r="S627" t="inlineStr"/>
      <c r="T627" t="inlineStr"/>
      <c r="U627" t="inlineStr"/>
      <c r="V627" t="inlineStr"/>
      <c r="W627" t="inlineStr"/>
      <c r="X627" t="inlineStr">
        <is>
          <t>LIM/HOSJ/SO00238</t>
        </is>
      </c>
      <c r="Y627" t="inlineStr">
        <is>
          <t>LIM/HOSJ/SO00238</t>
        </is>
      </c>
      <c r="Z627" t="inlineStr">
        <is>
          <t>2025-02-12 16:38:21</t>
        </is>
      </c>
      <c r="AA627" t="inlineStr">
        <is>
          <t>2025-02-12 16:38:13</t>
        </is>
      </c>
      <c r="AB627" t="inlineStr">
        <is>
          <t>1jeanelie</t>
        </is>
      </c>
      <c r="AC627" t="inlineStr">
        <is>
          <t>2025-02-13 09:57:48</t>
        </is>
      </c>
      <c r="AD627" s="1" t="inlineStr">
        <is>
          <t>https://www.commcarehq.org/a/caris-test/reports/form_data/fcf1d7d3-4cc6-4866-9dcf-3f7682b4d9be/</t>
        </is>
      </c>
      <c r="AE627" t="inlineStr">
        <is>
          <t>---</t>
        </is>
      </c>
      <c r="AF627" t="inlineStr">
        <is>
          <t>7f5d8b023e154063b8893c4ba808de87</t>
        </is>
      </c>
      <c r="AG627" t="inlineStr">
        <is>
          <t>OK</t>
        </is>
      </c>
      <c r="AH627" t="inlineStr">
        <is>
          <t>2025-02-12 16:38:21</t>
        </is>
      </c>
      <c r="AI627" t="inlineStr">
        <is>
          <t>1b922c6cae0e4a4e9e08c400d46b6ba7</t>
        </is>
      </c>
      <c r="AJ627" t="inlineStr">
        <is>
          <t>2025-02-12</t>
        </is>
      </c>
      <c r="AK627" t="inlineStr">
        <is>
          <t>3</t>
        </is>
      </c>
      <c r="AL627" t="inlineStr">
        <is>
          <t>---</t>
        </is>
      </c>
      <c r="AM627" t="inlineStr">
        <is>
          <t>0</t>
        </is>
      </c>
      <c r="AN627" t="inlineStr">
        <is>
          <t>---</t>
        </is>
      </c>
      <c r="AO627" t="inlineStr">
        <is>
          <t>1</t>
        </is>
      </c>
      <c r="AP627" t="inlineStr">
        <is>
          <t>1</t>
        </is>
      </c>
      <c r="AQ627" t="inlineStr"/>
      <c r="AR627" t="inlineStr"/>
      <c r="AS627" t="inlineStr"/>
      <c r="AT627" t="inlineStr"/>
      <c r="AU627" t="inlineStr">
        <is>
          <t>---</t>
        </is>
      </c>
      <c r="AV627" t="inlineStr">
        <is>
          <t>---</t>
        </is>
      </c>
      <c r="AW627" t="inlineStr">
        <is>
          <t>---</t>
        </is>
      </c>
      <c r="AX627" t="inlineStr">
        <is>
          <t>---</t>
        </is>
      </c>
      <c r="AY627" t="inlineStr">
        <is>
          <t>---</t>
        </is>
      </c>
      <c r="AZ627" t="inlineStr">
        <is>
          <t>---</t>
        </is>
      </c>
      <c r="BA627" t="inlineStr">
        <is>
          <t>1b922c6cae0e4a4e9e08c400d46b6ba7</t>
        </is>
      </c>
      <c r="BB627" t="inlineStr">
        <is>
          <t>http://openrosa.org/formdesigner/0B48E039-1E80-49A7-AC24-732B6E788E39</t>
        </is>
      </c>
      <c r="BC627" t="inlineStr">
        <is>
          <t>Ration et autres visites</t>
        </is>
      </c>
      <c r="BD627" t="inlineStr">
        <is>
          <t>CommCare Android, version "2.55.0"(467579). App v15969. CommCare Version 2.55.0. Build 467579, built on: 2025-01-15</t>
        </is>
      </c>
      <c r="BE627" t="inlineStr">
        <is>
          <t>commcare_734f7fdd-cbb1-463f-aa8e-b4bd89e56188</t>
        </is>
      </c>
      <c r="BF627" t="inlineStr"/>
      <c r="BG627" t="inlineStr">
        <is>
          <t>f13d8149fc6d39ebe86af18272310ff9</t>
        </is>
      </c>
      <c r="BH627" t="inlineStr">
        <is>
          <t>d3239f0622024212b2de47425e4be01d</t>
        </is>
      </c>
      <c r="BI627" t="inlineStr">
        <is>
          <t>15246</t>
        </is>
      </c>
      <c r="BJ627" t="inlineStr">
        <is>
          <t>XFormInstance</t>
        </is>
      </c>
      <c r="BK627" t="inlineStr">
        <is>
          <t>4765541fe8b811ef8992f9cccb2417e2</t>
        </is>
      </c>
      <c r="BL627" t="b">
        <v>0</v>
      </c>
      <c r="BM627" t="inlineStr">
        <is>
          <t>---</t>
        </is>
      </c>
      <c r="BN627" t="inlineStr">
        <is>
          <t>200.113.214.13</t>
        </is>
      </c>
      <c r="BO627" t="inlineStr">
        <is>
          <t>Riventz  Valcourt</t>
        </is>
      </c>
    </row>
    <row r="628">
      <c r="A628" t="inlineStr">
        <is>
          <t>626</t>
        </is>
      </c>
      <c r="B628" t="inlineStr">
        <is>
          <t>88410816-71a1-4e80-a2b5-ee4242c890af</t>
        </is>
      </c>
      <c r="C628" t="inlineStr">
        <is>
          <t>2025-02-12</t>
        </is>
      </c>
      <c r="D628" t="inlineStr">
        <is>
          <t>3</t>
        </is>
      </c>
      <c r="E628" t="inlineStr">
        <is>
          <t>---</t>
        </is>
      </c>
      <c r="F628" t="inlineStr">
        <is>
          <t>0</t>
        </is>
      </c>
      <c r="G628" t="inlineStr">
        <is>
          <t>---</t>
        </is>
      </c>
      <c r="H628" t="inlineStr">
        <is>
          <t>1</t>
        </is>
      </c>
      <c r="I628" t="inlineStr">
        <is>
          <t>1</t>
        </is>
      </c>
      <c r="J628" t="inlineStr"/>
      <c r="K628" t="inlineStr">
        <is>
          <t>---</t>
        </is>
      </c>
      <c r="L628" t="inlineStr">
        <is>
          <t>---</t>
        </is>
      </c>
      <c r="M628" t="inlineStr">
        <is>
          <t>---</t>
        </is>
      </c>
      <c r="N628" t="inlineStr">
        <is>
          <t>---</t>
        </is>
      </c>
      <c r="O628" t="inlineStr">
        <is>
          <t>---</t>
        </is>
      </c>
      <c r="P628" t="inlineStr">
        <is>
          <t>---</t>
        </is>
      </c>
      <c r="Q628" t="inlineStr">
        <is>
          <t>---</t>
        </is>
      </c>
      <c r="R628" t="inlineStr"/>
      <c r="S628" t="inlineStr"/>
      <c r="T628" t="inlineStr"/>
      <c r="U628" t="inlineStr"/>
      <c r="V628" t="inlineStr"/>
      <c r="W628" t="inlineStr"/>
      <c r="X628" t="inlineStr">
        <is>
          <t>LIM/HOSJ/ST03218</t>
        </is>
      </c>
      <c r="Y628" t="inlineStr">
        <is>
          <t>LIM/HOSJ/ST03218</t>
        </is>
      </c>
      <c r="Z628" t="inlineStr">
        <is>
          <t>2025-02-12 16:38:46</t>
        </is>
      </c>
      <c r="AA628" t="inlineStr">
        <is>
          <t>2025-02-12 16:38:37</t>
        </is>
      </c>
      <c r="AB628" t="inlineStr">
        <is>
          <t>1jeanelie</t>
        </is>
      </c>
      <c r="AC628" t="inlineStr">
        <is>
          <t>2025-02-13 09:57:48</t>
        </is>
      </c>
      <c r="AD628" s="1" t="inlineStr">
        <is>
          <t>https://www.commcarehq.org/a/caris-test/reports/form_data/88410816-71a1-4e80-a2b5-ee4242c890af/</t>
        </is>
      </c>
      <c r="AE628" t="inlineStr">
        <is>
          <t>---</t>
        </is>
      </c>
      <c r="AF628" t="inlineStr">
        <is>
          <t>3c5a623af057e23a32ae4000_175919</t>
        </is>
      </c>
      <c r="AG628" t="inlineStr">
        <is>
          <t>OK</t>
        </is>
      </c>
      <c r="AH628" t="inlineStr">
        <is>
          <t>2025-02-12 16:38:46</t>
        </is>
      </c>
      <c r="AI628" t="inlineStr">
        <is>
          <t>1b922c6cae0e4a4e9e08c400d46b6ba7</t>
        </is>
      </c>
      <c r="AJ628" t="inlineStr">
        <is>
          <t>2025-02-12</t>
        </is>
      </c>
      <c r="AK628" t="inlineStr">
        <is>
          <t>3</t>
        </is>
      </c>
      <c r="AL628" t="inlineStr">
        <is>
          <t>---</t>
        </is>
      </c>
      <c r="AM628" t="inlineStr">
        <is>
          <t>0</t>
        </is>
      </c>
      <c r="AN628" t="inlineStr">
        <is>
          <t>---</t>
        </is>
      </c>
      <c r="AO628" t="inlineStr">
        <is>
          <t>1</t>
        </is>
      </c>
      <c r="AP628" t="inlineStr">
        <is>
          <t>1</t>
        </is>
      </c>
      <c r="AQ628" t="inlineStr"/>
      <c r="AR628" t="inlineStr"/>
      <c r="AS628" t="inlineStr"/>
      <c r="AT628" t="inlineStr"/>
      <c r="AU628" t="inlineStr">
        <is>
          <t>---</t>
        </is>
      </c>
      <c r="AV628" t="inlineStr">
        <is>
          <t>---</t>
        </is>
      </c>
      <c r="AW628" t="inlineStr">
        <is>
          <t>---</t>
        </is>
      </c>
      <c r="AX628" t="inlineStr">
        <is>
          <t>---</t>
        </is>
      </c>
      <c r="AY628" t="inlineStr">
        <is>
          <t>---</t>
        </is>
      </c>
      <c r="AZ628" t="inlineStr">
        <is>
          <t>---</t>
        </is>
      </c>
      <c r="BA628" t="inlineStr">
        <is>
          <t>1b922c6cae0e4a4e9e08c400d46b6ba7</t>
        </is>
      </c>
      <c r="BB628" t="inlineStr">
        <is>
          <t>http://openrosa.org/formdesigner/0B48E039-1E80-49A7-AC24-732B6E788E39</t>
        </is>
      </c>
      <c r="BC628" t="inlineStr">
        <is>
          <t>Ration et autres visites</t>
        </is>
      </c>
      <c r="BD628" t="inlineStr">
        <is>
          <t>CommCare Android, version "2.55.0"(467579). App v15969. CommCare Version 2.55.0. Build 467579, built on: 2025-01-15</t>
        </is>
      </c>
      <c r="BE628" t="inlineStr">
        <is>
          <t>commcare_734f7fdd-cbb1-463f-aa8e-b4bd89e56188</t>
        </is>
      </c>
      <c r="BF628" t="inlineStr"/>
      <c r="BG628" t="inlineStr">
        <is>
          <t>f13d8149fc6d39ebe86af18272310ff9</t>
        </is>
      </c>
      <c r="BH628" t="inlineStr">
        <is>
          <t>d3239f0622024212b2de47425e4be01d</t>
        </is>
      </c>
      <c r="BI628" t="inlineStr">
        <is>
          <t>15246</t>
        </is>
      </c>
      <c r="BJ628" t="inlineStr">
        <is>
          <t>XFormInstance</t>
        </is>
      </c>
      <c r="BK628" t="inlineStr">
        <is>
          <t>4765541fe8b811ef8992f9cccb2417e2</t>
        </is>
      </c>
      <c r="BL628" t="b">
        <v>0</v>
      </c>
      <c r="BM628" t="inlineStr">
        <is>
          <t>---</t>
        </is>
      </c>
      <c r="BN628" t="inlineStr">
        <is>
          <t>200.113.214.13</t>
        </is>
      </c>
      <c r="BO628" t="inlineStr">
        <is>
          <t>Micalentz Val</t>
        </is>
      </c>
    </row>
    <row r="629">
      <c r="A629" t="inlineStr">
        <is>
          <t>627</t>
        </is>
      </c>
      <c r="B629" t="inlineStr">
        <is>
          <t>6a4d7ba6-1145-4c11-976d-81ef6400f4bc</t>
        </is>
      </c>
      <c r="C629" t="inlineStr">
        <is>
          <t>2025-02-12</t>
        </is>
      </c>
      <c r="D629" t="inlineStr">
        <is>
          <t>3</t>
        </is>
      </c>
      <c r="E629" t="inlineStr">
        <is>
          <t>---</t>
        </is>
      </c>
      <c r="F629" t="inlineStr">
        <is>
          <t>0</t>
        </is>
      </c>
      <c r="G629" t="inlineStr">
        <is>
          <t>---</t>
        </is>
      </c>
      <c r="H629" t="inlineStr">
        <is>
          <t>1</t>
        </is>
      </c>
      <c r="I629" t="inlineStr">
        <is>
          <t>1</t>
        </is>
      </c>
      <c r="J629" t="inlineStr"/>
      <c r="K629" t="inlineStr">
        <is>
          <t>---</t>
        </is>
      </c>
      <c r="L629" t="inlineStr">
        <is>
          <t>---</t>
        </is>
      </c>
      <c r="M629" t="inlineStr">
        <is>
          <t>---</t>
        </is>
      </c>
      <c r="N629" t="inlineStr">
        <is>
          <t>---</t>
        </is>
      </c>
      <c r="O629" t="inlineStr">
        <is>
          <t>---</t>
        </is>
      </c>
      <c r="P629" t="inlineStr">
        <is>
          <t>---</t>
        </is>
      </c>
      <c r="Q629" t="inlineStr">
        <is>
          <t>---</t>
        </is>
      </c>
      <c r="R629" t="inlineStr"/>
      <c r="S629" t="inlineStr"/>
      <c r="T629" t="inlineStr"/>
      <c r="U629" t="inlineStr"/>
      <c r="V629" t="inlineStr"/>
      <c r="W629" t="inlineStr"/>
      <c r="X629" t="inlineStr">
        <is>
          <t>LIM/HOSJ/SO00248</t>
        </is>
      </c>
      <c r="Y629" t="inlineStr">
        <is>
          <t>LIM/HOSJ/SO00248</t>
        </is>
      </c>
      <c r="Z629" t="inlineStr">
        <is>
          <t>2025-02-12 16:41:19</t>
        </is>
      </c>
      <c r="AA629" t="inlineStr">
        <is>
          <t>2025-02-12 16:41:11</t>
        </is>
      </c>
      <c r="AB629" t="inlineStr">
        <is>
          <t>1jeanelie</t>
        </is>
      </c>
      <c r="AC629" t="inlineStr">
        <is>
          <t>2025-02-13 09:57:49</t>
        </is>
      </c>
      <c r="AD629" s="1" t="inlineStr">
        <is>
          <t>https://www.commcarehq.org/a/caris-test/reports/form_data/6a4d7ba6-1145-4c11-976d-81ef6400f4bc/</t>
        </is>
      </c>
      <c r="AE629" t="inlineStr">
        <is>
          <t>---</t>
        </is>
      </c>
      <c r="AF629" t="inlineStr">
        <is>
          <t>3c5a623af057e23a32ae4000_16653</t>
        </is>
      </c>
      <c r="AG629" t="inlineStr">
        <is>
          <t>OK</t>
        </is>
      </c>
      <c r="AH629" t="inlineStr">
        <is>
          <t>2025-02-12 16:41:19</t>
        </is>
      </c>
      <c r="AI629" t="inlineStr">
        <is>
          <t>1b922c6cae0e4a4e9e08c400d46b6ba7</t>
        </is>
      </c>
      <c r="AJ629" t="inlineStr">
        <is>
          <t>2025-02-12</t>
        </is>
      </c>
      <c r="AK629" t="inlineStr">
        <is>
          <t>3</t>
        </is>
      </c>
      <c r="AL629" t="inlineStr">
        <is>
          <t>---</t>
        </is>
      </c>
      <c r="AM629" t="inlineStr">
        <is>
          <t>0</t>
        </is>
      </c>
      <c r="AN629" t="inlineStr">
        <is>
          <t>---</t>
        </is>
      </c>
      <c r="AO629" t="inlineStr">
        <is>
          <t>1</t>
        </is>
      </c>
      <c r="AP629" t="inlineStr">
        <is>
          <t>1</t>
        </is>
      </c>
      <c r="AQ629" t="inlineStr"/>
      <c r="AR629" t="inlineStr"/>
      <c r="AS629" t="inlineStr"/>
      <c r="AT629" t="inlineStr"/>
      <c r="AU629" t="inlineStr">
        <is>
          <t>---</t>
        </is>
      </c>
      <c r="AV629" t="inlineStr">
        <is>
          <t>---</t>
        </is>
      </c>
      <c r="AW629" t="inlineStr">
        <is>
          <t>---</t>
        </is>
      </c>
      <c r="AX629" t="inlineStr">
        <is>
          <t>---</t>
        </is>
      </c>
      <c r="AY629" t="inlineStr">
        <is>
          <t>---</t>
        </is>
      </c>
      <c r="AZ629" t="inlineStr">
        <is>
          <t>---</t>
        </is>
      </c>
      <c r="BA629" t="inlineStr">
        <is>
          <t>1b922c6cae0e4a4e9e08c400d46b6ba7</t>
        </is>
      </c>
      <c r="BB629" t="inlineStr">
        <is>
          <t>http://openrosa.org/formdesigner/0B48E039-1E80-49A7-AC24-732B6E788E39</t>
        </is>
      </c>
      <c r="BC629" t="inlineStr">
        <is>
          <t>Ration et autres visites</t>
        </is>
      </c>
      <c r="BD629" t="inlineStr">
        <is>
          <t>CommCare Android, version "2.55.0"(467579). App v15969. CommCare Version 2.55.0. Build 467579, built on: 2025-01-15</t>
        </is>
      </c>
      <c r="BE629" t="inlineStr">
        <is>
          <t>commcare_734f7fdd-cbb1-463f-aa8e-b4bd89e56188</t>
        </is>
      </c>
      <c r="BF629" t="inlineStr"/>
      <c r="BG629" t="inlineStr">
        <is>
          <t>f13d8149fc6d39ebe86af18272310ff9</t>
        </is>
      </c>
      <c r="BH629" t="inlineStr">
        <is>
          <t>d3239f0622024212b2de47425e4be01d</t>
        </is>
      </c>
      <c r="BI629" t="inlineStr">
        <is>
          <t>15246</t>
        </is>
      </c>
      <c r="BJ629" t="inlineStr">
        <is>
          <t>XFormInstance</t>
        </is>
      </c>
      <c r="BK629" t="inlineStr">
        <is>
          <t>4765541fe8b811ef8992f9cccb2417e2</t>
        </is>
      </c>
      <c r="BL629" t="b">
        <v>0</v>
      </c>
      <c r="BM629" t="inlineStr">
        <is>
          <t>---</t>
        </is>
      </c>
      <c r="BN629" t="inlineStr">
        <is>
          <t>200.113.214.13</t>
        </is>
      </c>
      <c r="BO629" t="inlineStr">
        <is>
          <t>Edilson Ambroise</t>
        </is>
      </c>
    </row>
    <row r="630">
      <c r="A630" t="inlineStr">
        <is>
          <t>628</t>
        </is>
      </c>
      <c r="B630" t="inlineStr">
        <is>
          <t>0d936131-753c-4e4f-83e8-7395bc8d1c24</t>
        </is>
      </c>
      <c r="C630" t="inlineStr">
        <is>
          <t>2025-02-12</t>
        </is>
      </c>
      <c r="D630" t="inlineStr">
        <is>
          <t>3</t>
        </is>
      </c>
      <c r="E630" t="inlineStr">
        <is>
          <t>---</t>
        </is>
      </c>
      <c r="F630" t="inlineStr">
        <is>
          <t>0</t>
        </is>
      </c>
      <c r="G630" t="inlineStr">
        <is>
          <t>---</t>
        </is>
      </c>
      <c r="H630" t="inlineStr">
        <is>
          <t>1</t>
        </is>
      </c>
      <c r="I630" t="inlineStr">
        <is>
          <t>1</t>
        </is>
      </c>
      <c r="J630" t="inlineStr"/>
      <c r="K630" t="inlineStr">
        <is>
          <t>---</t>
        </is>
      </c>
      <c r="L630" t="inlineStr">
        <is>
          <t>---</t>
        </is>
      </c>
      <c r="M630" t="inlineStr">
        <is>
          <t>---</t>
        </is>
      </c>
      <c r="N630" t="inlineStr">
        <is>
          <t>---</t>
        </is>
      </c>
      <c r="O630" t="inlineStr">
        <is>
          <t>---</t>
        </is>
      </c>
      <c r="P630" t="inlineStr">
        <is>
          <t>---</t>
        </is>
      </c>
      <c r="Q630" t="inlineStr">
        <is>
          <t>---</t>
        </is>
      </c>
      <c r="R630" t="inlineStr"/>
      <c r="S630" t="inlineStr"/>
      <c r="T630" t="inlineStr"/>
      <c r="U630" t="inlineStr"/>
      <c r="V630" t="inlineStr"/>
      <c r="W630" t="inlineStr"/>
      <c r="X630" t="inlineStr">
        <is>
          <t>LIM/HOSJ/SO01076</t>
        </is>
      </c>
      <c r="Y630" t="inlineStr">
        <is>
          <t>LIM/HOSJ/SO01076</t>
        </is>
      </c>
      <c r="Z630" t="inlineStr">
        <is>
          <t>2025-02-12 16:41:36</t>
        </is>
      </c>
      <c r="AA630" t="inlineStr">
        <is>
          <t>2025-02-12 16:41:29</t>
        </is>
      </c>
      <c r="AB630" t="inlineStr">
        <is>
          <t>1jeanelie</t>
        </is>
      </c>
      <c r="AC630" t="inlineStr">
        <is>
          <t>2025-02-13 09:57:49</t>
        </is>
      </c>
      <c r="AD630" s="1" t="inlineStr">
        <is>
          <t>https://www.commcarehq.org/a/caris-test/reports/form_data/0d936131-753c-4e4f-83e8-7395bc8d1c24/</t>
        </is>
      </c>
      <c r="AE630" t="inlineStr">
        <is>
          <t>---</t>
        </is>
      </c>
      <c r="AF630" t="inlineStr">
        <is>
          <t>2cba54afae10402d9c9bb7c6d9bf81bd</t>
        </is>
      </c>
      <c r="AG630" t="inlineStr">
        <is>
          <t>OK</t>
        </is>
      </c>
      <c r="AH630" t="inlineStr">
        <is>
          <t>2025-02-12 16:41:36</t>
        </is>
      </c>
      <c r="AI630" t="inlineStr">
        <is>
          <t>1b922c6cae0e4a4e9e08c400d46b6ba7</t>
        </is>
      </c>
      <c r="AJ630" t="inlineStr">
        <is>
          <t>2025-02-12</t>
        </is>
      </c>
      <c r="AK630" t="inlineStr">
        <is>
          <t>3</t>
        </is>
      </c>
      <c r="AL630" t="inlineStr">
        <is>
          <t>---</t>
        </is>
      </c>
      <c r="AM630" t="inlineStr">
        <is>
          <t>0</t>
        </is>
      </c>
      <c r="AN630" t="inlineStr">
        <is>
          <t>---</t>
        </is>
      </c>
      <c r="AO630" t="inlineStr">
        <is>
          <t>1</t>
        </is>
      </c>
      <c r="AP630" t="inlineStr">
        <is>
          <t>1</t>
        </is>
      </c>
      <c r="AQ630" t="inlineStr"/>
      <c r="AR630" t="inlineStr"/>
      <c r="AS630" t="inlineStr"/>
      <c r="AT630" t="inlineStr"/>
      <c r="AU630" t="inlineStr">
        <is>
          <t>---</t>
        </is>
      </c>
      <c r="AV630" t="inlineStr">
        <is>
          <t>---</t>
        </is>
      </c>
      <c r="AW630" t="inlineStr">
        <is>
          <t>---</t>
        </is>
      </c>
      <c r="AX630" t="inlineStr">
        <is>
          <t>---</t>
        </is>
      </c>
      <c r="AY630" t="inlineStr">
        <is>
          <t>---</t>
        </is>
      </c>
      <c r="AZ630" t="inlineStr">
        <is>
          <t>---</t>
        </is>
      </c>
      <c r="BA630" t="inlineStr">
        <is>
          <t>1b922c6cae0e4a4e9e08c400d46b6ba7</t>
        </is>
      </c>
      <c r="BB630" t="inlineStr">
        <is>
          <t>http://openrosa.org/formdesigner/0B48E039-1E80-49A7-AC24-732B6E788E39</t>
        </is>
      </c>
      <c r="BC630" t="inlineStr">
        <is>
          <t>Ration et autres visites</t>
        </is>
      </c>
      <c r="BD630" t="inlineStr">
        <is>
          <t>CommCare Android, version "2.55.0"(467579). App v15969. CommCare Version 2.55.0. Build 467579, built on: 2025-01-15</t>
        </is>
      </c>
      <c r="BE630" t="inlineStr">
        <is>
          <t>commcare_734f7fdd-cbb1-463f-aa8e-b4bd89e56188</t>
        </is>
      </c>
      <c r="BF630" t="inlineStr"/>
      <c r="BG630" t="inlineStr">
        <is>
          <t>f13d8149fc6d39ebe86af18272310ff9</t>
        </is>
      </c>
      <c r="BH630" t="inlineStr">
        <is>
          <t>d3239f0622024212b2de47425e4be01d</t>
        </is>
      </c>
      <c r="BI630" t="inlineStr">
        <is>
          <t>15246</t>
        </is>
      </c>
      <c r="BJ630" t="inlineStr">
        <is>
          <t>XFormInstance</t>
        </is>
      </c>
      <c r="BK630" t="inlineStr">
        <is>
          <t>4765541fe8b811ef8992f9cccb2417e2</t>
        </is>
      </c>
      <c r="BL630" t="b">
        <v>0</v>
      </c>
      <c r="BM630" t="inlineStr">
        <is>
          <t>---</t>
        </is>
      </c>
      <c r="BN630" t="inlineStr">
        <is>
          <t>200.113.214.13</t>
        </is>
      </c>
      <c r="BO630" t="inlineStr">
        <is>
          <t>Nathalie Ambroise</t>
        </is>
      </c>
    </row>
    <row r="631">
      <c r="A631" t="inlineStr">
        <is>
          <t>629</t>
        </is>
      </c>
      <c r="B631" t="inlineStr">
        <is>
          <t>41dc9942-13d2-48f3-abc1-f6129406e806</t>
        </is>
      </c>
      <c r="C631" t="inlineStr">
        <is>
          <t>2025-02-11</t>
        </is>
      </c>
      <c r="D631" t="inlineStr">
        <is>
          <t>4</t>
        </is>
      </c>
      <c r="E631" t="inlineStr">
        <is>
          <t>bonbon</t>
        </is>
      </c>
      <c r="F631" t="inlineStr">
        <is>
          <t>1</t>
        </is>
      </c>
      <c r="G631" t="inlineStr">
        <is>
          <t>bonbon</t>
        </is>
      </c>
      <c r="H631" t="inlineStr">
        <is>
          <t>1</t>
        </is>
      </c>
      <c r="I631" t="inlineStr">
        <is>
          <t>1</t>
        </is>
      </c>
      <c r="J631" t="inlineStr"/>
      <c r="K631" t="inlineStr">
        <is>
          <t>---</t>
        </is>
      </c>
      <c r="L631" t="inlineStr">
        <is>
          <t>---</t>
        </is>
      </c>
      <c r="M631" t="inlineStr">
        <is>
          <t>---</t>
        </is>
      </c>
      <c r="N631" t="inlineStr">
        <is>
          <t>---</t>
        </is>
      </c>
      <c r="O631" t="inlineStr">
        <is>
          <t>---</t>
        </is>
      </c>
      <c r="P631" t="inlineStr">
        <is>
          <t>---</t>
        </is>
      </c>
      <c r="Q631" t="inlineStr">
        <is>
          <t>---</t>
        </is>
      </c>
      <c r="R631" t="inlineStr"/>
      <c r="S631" t="inlineStr"/>
      <c r="T631" t="inlineStr"/>
      <c r="U631" t="inlineStr"/>
      <c r="V631" t="inlineStr"/>
      <c r="W631" t="inlineStr"/>
      <c r="X631" t="inlineStr">
        <is>
          <t>PAP/OBCG/ST00572</t>
        </is>
      </c>
      <c r="Y631" t="inlineStr">
        <is>
          <t>PAP/OBCG/ST00572</t>
        </is>
      </c>
      <c r="Z631" t="inlineStr">
        <is>
          <t>2025-02-12 18:27:00</t>
        </is>
      </c>
      <c r="AA631" t="inlineStr">
        <is>
          <t>2025-02-12 18:26:25</t>
        </is>
      </c>
      <c r="AB631" t="inlineStr">
        <is>
          <t>2edina</t>
        </is>
      </c>
      <c r="AC631" t="inlineStr">
        <is>
          <t>2025-02-13 13:39:21</t>
        </is>
      </c>
      <c r="AD631" s="1" t="inlineStr">
        <is>
          <t>https://www.commcarehq.org/a/caris-test/reports/form_data/41dc9942-13d2-48f3-abc1-f6129406e806/</t>
        </is>
      </c>
      <c r="AE631" t="inlineStr">
        <is>
          <t>---</t>
        </is>
      </c>
      <c r="AF631" t="inlineStr">
        <is>
          <t>3c5a623af057e23a32ae4000_46380</t>
        </is>
      </c>
      <c r="AG631" t="inlineStr">
        <is>
          <t>---</t>
        </is>
      </c>
      <c r="AH631" t="inlineStr">
        <is>
          <t>2025-02-12 18:27:00</t>
        </is>
      </c>
      <c r="AI631" t="inlineStr">
        <is>
          <t>f07b225bd77c4209bd818ee1cd8e3648</t>
        </is>
      </c>
      <c r="AJ631" t="inlineStr">
        <is>
          <t>2025-02-11</t>
        </is>
      </c>
      <c r="AK631" t="inlineStr">
        <is>
          <t>4</t>
        </is>
      </c>
      <c r="AL631" t="inlineStr">
        <is>
          <t>bonbon</t>
        </is>
      </c>
      <c r="AM631" t="inlineStr">
        <is>
          <t>1</t>
        </is>
      </c>
      <c r="AN631" t="inlineStr">
        <is>
          <t>bonbon</t>
        </is>
      </c>
      <c r="AO631" t="inlineStr">
        <is>
          <t>1</t>
        </is>
      </c>
      <c r="AP631" t="inlineStr">
        <is>
          <t>1</t>
        </is>
      </c>
      <c r="AQ631" t="inlineStr"/>
      <c r="AR631" t="inlineStr"/>
      <c r="AS631" t="inlineStr"/>
      <c r="AT631" t="inlineStr"/>
      <c r="AU631" t="inlineStr">
        <is>
          <t>---</t>
        </is>
      </c>
      <c r="AV631" t="inlineStr">
        <is>
          <t>---</t>
        </is>
      </c>
      <c r="AW631" t="inlineStr">
        <is>
          <t>---</t>
        </is>
      </c>
      <c r="AX631" t="inlineStr">
        <is>
          <t>---</t>
        </is>
      </c>
      <c r="AY631" t="inlineStr">
        <is>
          <t>---</t>
        </is>
      </c>
      <c r="AZ631" t="inlineStr">
        <is>
          <t>---</t>
        </is>
      </c>
      <c r="BA631" t="inlineStr">
        <is>
          <t>f07b225bd77c4209bd818ee1cd8e3648</t>
        </is>
      </c>
      <c r="BB631" t="inlineStr">
        <is>
          <t>http://openrosa.org/formdesigner/0B48E039-1E80-49A7-AC24-732B6E788E39</t>
        </is>
      </c>
      <c r="BC631" t="inlineStr">
        <is>
          <t>Ration et autres visites</t>
        </is>
      </c>
      <c r="BD631" t="inlineStr">
        <is>
          <t>CommCare Android, version "2.54.1"(467561). App v15969. CommCare Version 2.54.1. Build 467561, built on: 2024-10-25</t>
        </is>
      </c>
      <c r="BE631" t="inlineStr">
        <is>
          <t>commcare_4563efbb-0edf-4089-abcd-f064b9d0d441</t>
        </is>
      </c>
      <c r="BF631" t="inlineStr">
        <is>
          <t>18.5343203 -72.4049932 43.45 8.57</t>
        </is>
      </c>
      <c r="BG631" t="inlineStr">
        <is>
          <t>f13d8149fc6d39ebe86af18272310ff9</t>
        </is>
      </c>
      <c r="BH631" t="inlineStr">
        <is>
          <t>d3239f0622024212b2de47425e4be01d</t>
        </is>
      </c>
      <c r="BI631" t="inlineStr">
        <is>
          <t>15246</t>
        </is>
      </c>
      <c r="BJ631" t="inlineStr">
        <is>
          <t>XFormInstance</t>
        </is>
      </c>
      <c r="BK631" t="inlineStr">
        <is>
          <t>c2b02560e96811ef9e54f399dbb46855</t>
        </is>
      </c>
      <c r="BL631" t="b">
        <v>0</v>
      </c>
      <c r="BM631" t="inlineStr">
        <is>
          <t>---</t>
        </is>
      </c>
      <c r="BN631" t="inlineStr">
        <is>
          <t>200.113.238.39</t>
        </is>
      </c>
      <c r="BO631" t="inlineStr">
        <is>
          <t>Jefter Civil</t>
        </is>
      </c>
    </row>
    <row r="632">
      <c r="A632" t="inlineStr">
        <is>
          <t>630</t>
        </is>
      </c>
      <c r="B632" t="inlineStr">
        <is>
          <t>b944f17c-1c8b-46c0-ac2d-0db5102e0820</t>
        </is>
      </c>
      <c r="C632" t="inlineStr">
        <is>
          <t>2025-02-11</t>
        </is>
      </c>
      <c r="D632" t="inlineStr">
        <is>
          <t>4</t>
        </is>
      </c>
      <c r="E632" t="inlineStr">
        <is>
          <t>bonbon</t>
        </is>
      </c>
      <c r="F632" t="inlineStr">
        <is>
          <t>1</t>
        </is>
      </c>
      <c r="G632" t="inlineStr">
        <is>
          <t>bonbon</t>
        </is>
      </c>
      <c r="H632" t="inlineStr">
        <is>
          <t>1</t>
        </is>
      </c>
      <c r="I632" t="inlineStr">
        <is>
          <t>1</t>
        </is>
      </c>
      <c r="J632" t="inlineStr"/>
      <c r="K632" t="inlineStr">
        <is>
          <t>---</t>
        </is>
      </c>
      <c r="L632" t="inlineStr">
        <is>
          <t>---</t>
        </is>
      </c>
      <c r="M632" t="inlineStr">
        <is>
          <t>---</t>
        </is>
      </c>
      <c r="N632" t="inlineStr">
        <is>
          <t>---</t>
        </is>
      </c>
      <c r="O632" t="inlineStr">
        <is>
          <t>---</t>
        </is>
      </c>
      <c r="P632" t="inlineStr">
        <is>
          <t>---</t>
        </is>
      </c>
      <c r="Q632" t="inlineStr">
        <is>
          <t>---</t>
        </is>
      </c>
      <c r="R632" t="inlineStr"/>
      <c r="S632" t="inlineStr"/>
      <c r="T632" t="inlineStr"/>
      <c r="U632" t="inlineStr"/>
      <c r="V632" t="inlineStr"/>
      <c r="W632" t="inlineStr"/>
      <c r="X632" t="inlineStr">
        <is>
          <t>PAP/OBCG/ST00205</t>
        </is>
      </c>
      <c r="Y632" t="inlineStr">
        <is>
          <t>PAP/OBCG/ST00205</t>
        </is>
      </c>
      <c r="Z632" t="inlineStr">
        <is>
          <t>2025-02-12 18:28:12</t>
        </is>
      </c>
      <c r="AA632" t="inlineStr">
        <is>
          <t>2025-02-12 18:27:36</t>
        </is>
      </c>
      <c r="AB632" t="inlineStr">
        <is>
          <t>2edina</t>
        </is>
      </c>
      <c r="AC632" t="inlineStr">
        <is>
          <t>2025-02-13 13:39:22</t>
        </is>
      </c>
      <c r="AD632" s="1" t="inlineStr">
        <is>
          <t>https://www.commcarehq.org/a/caris-test/reports/form_data/b944f17c-1c8b-46c0-ac2d-0db5102e0820/</t>
        </is>
      </c>
      <c r="AE632" t="inlineStr">
        <is>
          <t>---</t>
        </is>
      </c>
      <c r="AF632" t="inlineStr">
        <is>
          <t>3c5a623af057e23a32ae4000_32342</t>
        </is>
      </c>
      <c r="AG632" t="inlineStr">
        <is>
          <t>---</t>
        </is>
      </c>
      <c r="AH632" t="inlineStr">
        <is>
          <t>2025-02-12 18:28:12</t>
        </is>
      </c>
      <c r="AI632" t="inlineStr">
        <is>
          <t>f07b225bd77c4209bd818ee1cd8e3648</t>
        </is>
      </c>
      <c r="AJ632" t="inlineStr">
        <is>
          <t>2025-02-11</t>
        </is>
      </c>
      <c r="AK632" t="inlineStr">
        <is>
          <t>4</t>
        </is>
      </c>
      <c r="AL632" t="inlineStr">
        <is>
          <t>bonbon</t>
        </is>
      </c>
      <c r="AM632" t="inlineStr">
        <is>
          <t>1</t>
        </is>
      </c>
      <c r="AN632" t="inlineStr">
        <is>
          <t>bonbon</t>
        </is>
      </c>
      <c r="AO632" t="inlineStr">
        <is>
          <t>1</t>
        </is>
      </c>
      <c r="AP632" t="inlineStr">
        <is>
          <t>1</t>
        </is>
      </c>
      <c r="AQ632" t="inlineStr"/>
      <c r="AR632" t="inlineStr"/>
      <c r="AS632" t="inlineStr"/>
      <c r="AT632" t="inlineStr"/>
      <c r="AU632" t="inlineStr">
        <is>
          <t>---</t>
        </is>
      </c>
      <c r="AV632" t="inlineStr">
        <is>
          <t>---</t>
        </is>
      </c>
      <c r="AW632" t="inlineStr">
        <is>
          <t>---</t>
        </is>
      </c>
      <c r="AX632" t="inlineStr">
        <is>
          <t>---</t>
        </is>
      </c>
      <c r="AY632" t="inlineStr">
        <is>
          <t>---</t>
        </is>
      </c>
      <c r="AZ632" t="inlineStr">
        <is>
          <t>---</t>
        </is>
      </c>
      <c r="BA632" t="inlineStr">
        <is>
          <t>f07b225bd77c4209bd818ee1cd8e3648</t>
        </is>
      </c>
      <c r="BB632" t="inlineStr">
        <is>
          <t>http://openrosa.org/formdesigner/0B48E039-1E80-49A7-AC24-732B6E788E39</t>
        </is>
      </c>
      <c r="BC632" t="inlineStr">
        <is>
          <t>Ration et autres visites</t>
        </is>
      </c>
      <c r="BD632" t="inlineStr">
        <is>
          <t>CommCare Android, version "2.54.1"(467561). App v15969. CommCare Version 2.54.1. Build 467561, built on: 2024-10-25</t>
        </is>
      </c>
      <c r="BE632" t="inlineStr">
        <is>
          <t>commcare_4563efbb-0edf-4089-abcd-f064b9d0d441</t>
        </is>
      </c>
      <c r="BF632" t="inlineStr">
        <is>
          <t>18.5343222 -72.4049974 49.67 7.5</t>
        </is>
      </c>
      <c r="BG632" t="inlineStr">
        <is>
          <t>f13d8149fc6d39ebe86af18272310ff9</t>
        </is>
      </c>
      <c r="BH632" t="inlineStr">
        <is>
          <t>d3239f0622024212b2de47425e4be01d</t>
        </is>
      </c>
      <c r="BI632" t="inlineStr">
        <is>
          <t>15246</t>
        </is>
      </c>
      <c r="BJ632" t="inlineStr">
        <is>
          <t>XFormInstance</t>
        </is>
      </c>
      <c r="BK632" t="inlineStr">
        <is>
          <t>c2b02560e96811ef9e54f399dbb46855</t>
        </is>
      </c>
      <c r="BL632" t="b">
        <v>0</v>
      </c>
      <c r="BM632" t="inlineStr">
        <is>
          <t>---</t>
        </is>
      </c>
      <c r="BN632" t="inlineStr">
        <is>
          <t>200.113.238.39</t>
        </is>
      </c>
      <c r="BO632" t="inlineStr">
        <is>
          <t>Frantzo Noel</t>
        </is>
      </c>
    </row>
    <row r="633">
      <c r="A633" t="inlineStr">
        <is>
          <t>631</t>
        </is>
      </c>
      <c r="B633" t="inlineStr">
        <is>
          <t>a25f0b28-6759-4cea-b4c0-b95e20a0dec6</t>
        </is>
      </c>
      <c r="C633" t="inlineStr">
        <is>
          <t>2025-02-12</t>
        </is>
      </c>
      <c r="D633" t="inlineStr">
        <is>
          <t>3 4</t>
        </is>
      </c>
      <c r="E633" t="inlineStr">
        <is>
          <t>Dak</t>
        </is>
      </c>
      <c r="F633" t="inlineStr">
        <is>
          <t>1</t>
        </is>
      </c>
      <c r="G633" t="inlineStr">
        <is>
          <t>---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---</t>
        </is>
      </c>
      <c r="L633" t="inlineStr">
        <is>
          <t>---</t>
        </is>
      </c>
      <c r="M633" t="inlineStr">
        <is>
          <t>---</t>
        </is>
      </c>
      <c r="N633" t="inlineStr">
        <is>
          <t>---</t>
        </is>
      </c>
      <c r="O633" t="inlineStr">
        <is>
          <t>---</t>
        </is>
      </c>
      <c r="P633" t="inlineStr">
        <is>
          <t>---</t>
        </is>
      </c>
      <c r="Q633" t="inlineStr">
        <is>
          <t>---</t>
        </is>
      </c>
      <c r="R633" t="inlineStr"/>
      <c r="S633" t="inlineStr">
        <is>
          <t>17.4</t>
        </is>
      </c>
      <c r="T633" t="inlineStr"/>
      <c r="U633" t="inlineStr"/>
      <c r="V633" t="inlineStr"/>
      <c r="W633" t="inlineStr"/>
      <c r="X633" t="inlineStr">
        <is>
          <t>PDP/HBSB/ST00736</t>
        </is>
      </c>
      <c r="Y633" t="inlineStr">
        <is>
          <t>PDP/HBSB/ST00736</t>
        </is>
      </c>
      <c r="Z633" t="inlineStr">
        <is>
          <t>2025-02-12 14:48:03</t>
        </is>
      </c>
      <c r="AA633" t="inlineStr">
        <is>
          <t>2025-02-12 14:47:34</t>
        </is>
      </c>
      <c r="AB633" t="inlineStr">
        <is>
          <t>5guerlande</t>
        </is>
      </c>
      <c r="AC633" t="inlineStr">
        <is>
          <t>2025-02-13 14:48:15</t>
        </is>
      </c>
      <c r="AD633" s="1" t="inlineStr">
        <is>
          <t>https://www.commcarehq.org/a/caris-test/reports/form_data/a25f0b28-6759-4cea-b4c0-b95e20a0dec6/</t>
        </is>
      </c>
      <c r="AE633" t="inlineStr">
        <is>
          <t>---</t>
        </is>
      </c>
      <c r="AF633" t="inlineStr">
        <is>
          <t>3c5a623af057e23a32ae4000_167816</t>
        </is>
      </c>
      <c r="AG633" t="inlineStr">
        <is>
          <t>OK</t>
        </is>
      </c>
      <c r="AH633" t="inlineStr">
        <is>
          <t>2025-02-12 14:48:03</t>
        </is>
      </c>
      <c r="AI633" t="inlineStr">
        <is>
          <t>1b52563f66be7b3d0843fa02f8f5a965</t>
        </is>
      </c>
      <c r="AJ633" t="inlineStr">
        <is>
          <t>2025-02-12</t>
        </is>
      </c>
      <c r="AK633" t="inlineStr">
        <is>
          <t>3 4</t>
        </is>
      </c>
      <c r="AL633" t="inlineStr">
        <is>
          <t>Dak</t>
        </is>
      </c>
      <c r="AM633" t="inlineStr">
        <is>
          <t>1</t>
        </is>
      </c>
      <c r="AN633" t="inlineStr">
        <is>
          <t>---</t>
        </is>
      </c>
      <c r="AO633" t="inlineStr">
        <is>
          <t>1</t>
        </is>
      </c>
      <c r="AP633" t="inlineStr">
        <is>
          <t>1</t>
        </is>
      </c>
      <c r="AQ633" t="inlineStr"/>
      <c r="AR633" t="inlineStr">
        <is>
          <t>17.4</t>
        </is>
      </c>
      <c r="AS633" t="inlineStr"/>
      <c r="AT633" t="inlineStr"/>
      <c r="AU633" t="inlineStr">
        <is>
          <t>---</t>
        </is>
      </c>
      <c r="AV633" t="inlineStr">
        <is>
          <t>---</t>
        </is>
      </c>
      <c r="AW633" t="inlineStr">
        <is>
          <t>---</t>
        </is>
      </c>
      <c r="AX633" t="inlineStr">
        <is>
          <t>---</t>
        </is>
      </c>
      <c r="AY633" t="inlineStr">
        <is>
          <t>---</t>
        </is>
      </c>
      <c r="AZ633" t="inlineStr">
        <is>
          <t>---</t>
        </is>
      </c>
      <c r="BA633" t="inlineStr">
        <is>
          <t>1b52563f66be7b3d0843fa02f8f5a965</t>
        </is>
      </c>
      <c r="BB633" t="inlineStr">
        <is>
          <t>http://openrosa.org/formdesigner/0B48E039-1E80-49A7-AC24-732B6E788E39</t>
        </is>
      </c>
      <c r="BC633" t="inlineStr">
        <is>
          <t>Ration et autres visites</t>
        </is>
      </c>
      <c r="BD633" t="inlineStr">
        <is>
          <t>CommCare Android, version "2.56"(468027). App v15969. CommCare Version 2.56.0. Build 468027, built on: 2025-01-18</t>
        </is>
      </c>
      <c r="BE633" t="inlineStr">
        <is>
          <t>commcare_8cc0a821-6123-47ba-bfc9-44547f89f64e</t>
        </is>
      </c>
      <c r="BF633" t="inlineStr"/>
      <c r="BG633" t="inlineStr">
        <is>
          <t>f13d8149fc6d39ebe86af18272310ff9</t>
        </is>
      </c>
      <c r="BH633" t="inlineStr">
        <is>
          <t>d3239f0622024212b2de47425e4be01d</t>
        </is>
      </c>
      <c r="BI633" t="inlineStr">
        <is>
          <t>15246</t>
        </is>
      </c>
      <c r="BJ633" t="inlineStr">
        <is>
          <t>XFormInstance</t>
        </is>
      </c>
      <c r="BK633" t="inlineStr">
        <is>
          <t>a83369c4e95711ef89a8f9cccb2417e2</t>
        </is>
      </c>
      <c r="BL633" t="b">
        <v>0</v>
      </c>
      <c r="BM633" t="inlineStr">
        <is>
          <t>---</t>
        </is>
      </c>
      <c r="BN633" t="inlineStr">
        <is>
          <t>190.102.76.64</t>
        </is>
      </c>
      <c r="BO633" t="inlineStr">
        <is>
          <t>Marc - Venson ( Djervens) Paul</t>
        </is>
      </c>
    </row>
    <row r="634">
      <c r="A634" t="inlineStr">
        <is>
          <t>632</t>
        </is>
      </c>
      <c r="B634" t="inlineStr">
        <is>
          <t>eaae1012-9f2c-43ab-8b43-c537cf2562ac</t>
        </is>
      </c>
      <c r="C634" t="inlineStr">
        <is>
          <t>2025-02-13</t>
        </is>
      </c>
      <c r="D634" t="inlineStr">
        <is>
          <t>4</t>
        </is>
      </c>
      <c r="E634" t="inlineStr">
        <is>
          <t>ARV disponible pour 6 mois.</t>
        </is>
      </c>
      <c r="F634" t="inlineStr">
        <is>
          <t>1</t>
        </is>
      </c>
      <c r="G634" t="inlineStr">
        <is>
          <t>.</t>
        </is>
      </c>
      <c r="H634" t="inlineStr">
        <is>
          <t>1</t>
        </is>
      </c>
      <c r="I634" t="inlineStr">
        <is>
          <t>0</t>
        </is>
      </c>
      <c r="J634" t="inlineStr">
        <is>
          <t>---</t>
        </is>
      </c>
      <c r="K634" t="inlineStr">
        <is>
          <t>---</t>
        </is>
      </c>
      <c r="L634" t="inlineStr">
        <is>
          <t>---</t>
        </is>
      </c>
      <c r="M634" t="inlineStr">
        <is>
          <t>---</t>
        </is>
      </c>
      <c r="N634" t="inlineStr">
        <is>
          <t>---</t>
        </is>
      </c>
      <c r="O634" t="inlineStr">
        <is>
          <t>---</t>
        </is>
      </c>
      <c r="P634" t="inlineStr">
        <is>
          <t>---</t>
        </is>
      </c>
      <c r="Q634" t="inlineStr">
        <is>
          <t>---</t>
        </is>
      </c>
      <c r="R634" t="inlineStr">
        <is>
          <t>---</t>
        </is>
      </c>
      <c r="S634" t="inlineStr">
        <is>
          <t>---</t>
        </is>
      </c>
      <c r="T634" t="inlineStr">
        <is>
          <t>---</t>
        </is>
      </c>
      <c r="U634" t="inlineStr">
        <is>
          <t>---</t>
        </is>
      </c>
      <c r="V634" t="inlineStr">
        <is>
          <t>---</t>
        </is>
      </c>
      <c r="W634" t="inlineStr">
        <is>
          <t>18.5157501 -72.2690179 287.3 149.6</t>
        </is>
      </c>
      <c r="X634" t="inlineStr">
        <is>
          <t>PAP/HOCH/ST00499</t>
        </is>
      </c>
      <c r="Y634" t="inlineStr">
        <is>
          <t>PAP/HOCH/ST00499</t>
        </is>
      </c>
      <c r="Z634" t="inlineStr">
        <is>
          <t>2025-02-13 15:14:16</t>
        </is>
      </c>
      <c r="AA634" t="inlineStr">
        <is>
          <t>2025-02-13 15:13:20</t>
        </is>
      </c>
      <c r="AB634" t="inlineStr">
        <is>
          <t>2paulette</t>
        </is>
      </c>
      <c r="AC634" t="inlineStr">
        <is>
          <t>2025-02-13 15:14:15</t>
        </is>
      </c>
      <c r="AD634" s="1" t="inlineStr">
        <is>
          <t>https://www.commcarehq.org/a/caris-test/reports/form_data/eaae1012-9f2c-43ab-8b43-c537cf2562ac/</t>
        </is>
      </c>
      <c r="AE634" t="inlineStr">
        <is>
          <t>---</t>
        </is>
      </c>
      <c r="AF634" t="inlineStr">
        <is>
          <t>3c5a623af057e23a32ae4000_190538</t>
        </is>
      </c>
      <c r="AG634" t="inlineStr">
        <is>
          <t>---</t>
        </is>
      </c>
      <c r="AH634" t="inlineStr">
        <is>
          <t>2025-02-13 15:14:16</t>
        </is>
      </c>
      <c r="AI634" t="inlineStr">
        <is>
          <t>e219d21e6ff4490790269c5de8767b64</t>
        </is>
      </c>
      <c r="AJ634" t="inlineStr">
        <is>
          <t>2025-02-13</t>
        </is>
      </c>
      <c r="AK634" t="inlineStr">
        <is>
          <t>4</t>
        </is>
      </c>
      <c r="AL634" t="inlineStr">
        <is>
          <t>ARV disponible pour 6 mois.</t>
        </is>
      </c>
      <c r="AM634" t="inlineStr">
        <is>
          <t>1</t>
        </is>
      </c>
      <c r="AN634" t="inlineStr">
        <is>
          <t>.</t>
        </is>
      </c>
      <c r="AO634" t="inlineStr">
        <is>
          <t>1</t>
        </is>
      </c>
      <c r="AP634" t="inlineStr">
        <is>
          <t>0</t>
        </is>
      </c>
      <c r="AQ634" t="inlineStr">
        <is>
          <t>---</t>
        </is>
      </c>
      <c r="AR634" t="inlineStr">
        <is>
          <t>---</t>
        </is>
      </c>
      <c r="AS634" t="inlineStr">
        <is>
          <t>---</t>
        </is>
      </c>
      <c r="AT634" t="inlineStr">
        <is>
          <t>18.5157501 -72.2690179 287.3 149.6</t>
        </is>
      </c>
      <c r="AU634" t="inlineStr">
        <is>
          <t>---</t>
        </is>
      </c>
      <c r="AV634" t="inlineStr">
        <is>
          <t>---</t>
        </is>
      </c>
      <c r="AW634" t="inlineStr">
        <is>
          <t>---</t>
        </is>
      </c>
      <c r="AX634" t="inlineStr">
        <is>
          <t>---</t>
        </is>
      </c>
      <c r="AY634" t="inlineStr">
        <is>
          <t>---</t>
        </is>
      </c>
      <c r="AZ634" t="inlineStr">
        <is>
          <t>---</t>
        </is>
      </c>
      <c r="BA634" t="inlineStr">
        <is>
          <t>e219d21e6ff4490790269c5de8767b64</t>
        </is>
      </c>
      <c r="BB634" t="inlineStr">
        <is>
          <t>http://openrosa.org/formdesigner/0B48E039-1E80-49A7-AC24-732B6E788E39</t>
        </is>
      </c>
      <c r="BC634" t="inlineStr">
        <is>
          <t>Ration et autres visites</t>
        </is>
      </c>
      <c r="BD634" t="inlineStr">
        <is>
          <t>CommCare Android, version "2.56"(468027). App v15969. CommCare Version 2.56.0. Build 468027, built on: 2025-01-18</t>
        </is>
      </c>
      <c r="BE634" t="inlineStr">
        <is>
          <t>commcare_128eeb89-2b69-45ca-a0c0-a60a042eb53e</t>
        </is>
      </c>
      <c r="BF634" t="inlineStr">
        <is>
          <t>18.5157681 -72.2690267 287.3 6.3</t>
        </is>
      </c>
      <c r="BG634" t="inlineStr">
        <is>
          <t>f13d8149fc6d39ebe86af18272310ff9</t>
        </is>
      </c>
      <c r="BH634" t="inlineStr">
        <is>
          <t>d3239f0622024212b2de47425e4be01d</t>
        </is>
      </c>
      <c r="BI634" t="inlineStr">
        <is>
          <t>15246</t>
        </is>
      </c>
      <c r="BJ634" t="inlineStr">
        <is>
          <t>XFormInstance</t>
        </is>
      </c>
      <c r="BK634" t="inlineStr">
        <is>
          <t>3de9f650ea1c11ef89b3f9cccb2417e2</t>
        </is>
      </c>
      <c r="BL634" t="b">
        <v>0</v>
      </c>
      <c r="BM634" t="inlineStr">
        <is>
          <t>---</t>
        </is>
      </c>
      <c r="BN634" t="inlineStr">
        <is>
          <t>200.113.253.57</t>
        </is>
      </c>
      <c r="BO634" t="inlineStr">
        <is>
          <t>---</t>
        </is>
      </c>
    </row>
    <row r="635">
      <c r="A635" t="inlineStr">
        <is>
          <t>633</t>
        </is>
      </c>
      <c r="B635" t="inlineStr">
        <is>
          <t>88b4d545-7597-47a1-9d6f-808ef0be1491</t>
        </is>
      </c>
      <c r="C635" t="inlineStr">
        <is>
          <t>2025-02-13</t>
        </is>
      </c>
      <c r="D635" t="inlineStr">
        <is>
          <t>4</t>
        </is>
      </c>
      <c r="E635" t="inlineStr">
        <is>
          <t>apport de medikaman pou bb</t>
        </is>
      </c>
      <c r="F635" t="inlineStr">
        <is>
          <t>1</t>
        </is>
      </c>
      <c r="G635" t="inlineStr">
        <is>
          <t>mdkm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---</t>
        </is>
      </c>
      <c r="L635" t="inlineStr">
        <is>
          <t>---</t>
        </is>
      </c>
      <c r="M635" t="inlineStr">
        <is>
          <t>---</t>
        </is>
      </c>
      <c r="N635" t="inlineStr">
        <is>
          <t>---</t>
        </is>
      </c>
      <c r="O635" t="inlineStr">
        <is>
          <t>---</t>
        </is>
      </c>
      <c r="P635" t="inlineStr">
        <is>
          <t>---</t>
        </is>
      </c>
      <c r="Q635" t="inlineStr">
        <is>
          <t>---</t>
        </is>
      </c>
      <c r="R635" t="inlineStr"/>
      <c r="S635" t="inlineStr"/>
      <c r="T635" t="inlineStr"/>
      <c r="U635" t="inlineStr"/>
      <c r="V635" t="inlineStr"/>
      <c r="W635" t="inlineStr">
        <is>
          <t>18.5377494 -72.3943146 -17.2 4.28</t>
        </is>
      </c>
      <c r="X635" t="inlineStr">
        <is>
          <t>PAP/HAHD/ST00409</t>
        </is>
      </c>
      <c r="Y635" t="inlineStr">
        <is>
          <t>PAP/HAHD/ST00409</t>
        </is>
      </c>
      <c r="Z635" t="inlineStr">
        <is>
          <t>2025-02-13 17:37:19</t>
        </is>
      </c>
      <c r="AA635" t="inlineStr">
        <is>
          <t>2025-02-13 16:18:36</t>
        </is>
      </c>
      <c r="AB635" t="inlineStr">
        <is>
          <t>2miclene</t>
        </is>
      </c>
      <c r="AC635" t="inlineStr">
        <is>
          <t>2025-02-13 17:37:23</t>
        </is>
      </c>
      <c r="AD635" s="1" t="inlineStr">
        <is>
          <t>https://www.commcarehq.org/a/caris-test/reports/form_data/88b4d545-7597-47a1-9d6f-808ef0be1491/</t>
        </is>
      </c>
      <c r="AE635" t="inlineStr">
        <is>
          <t>---</t>
        </is>
      </c>
      <c r="AF635" t="inlineStr">
        <is>
          <t>b80e4eb2b980449c9af972a2615bd805</t>
        </is>
      </c>
      <c r="AG635" t="inlineStr">
        <is>
          <t>---</t>
        </is>
      </c>
      <c r="AH635" t="inlineStr">
        <is>
          <t>2025-02-13 17:37:19</t>
        </is>
      </c>
      <c r="AI635" t="inlineStr">
        <is>
          <t>64b0a61236f7d987dd45027ebbfc57df</t>
        </is>
      </c>
      <c r="AJ635" t="inlineStr">
        <is>
          <t>2025-02-13</t>
        </is>
      </c>
      <c r="AK635" t="inlineStr">
        <is>
          <t>4</t>
        </is>
      </c>
      <c r="AL635" t="inlineStr">
        <is>
          <t>apport de medikaman pou bb</t>
        </is>
      </c>
      <c r="AM635" t="inlineStr">
        <is>
          <t>1</t>
        </is>
      </c>
      <c r="AN635" t="inlineStr">
        <is>
          <t>mdkm</t>
        </is>
      </c>
      <c r="AO635" t="inlineStr">
        <is>
          <t>1</t>
        </is>
      </c>
      <c r="AP635" t="inlineStr">
        <is>
          <t>1</t>
        </is>
      </c>
      <c r="AQ635" t="inlineStr"/>
      <c r="AR635" t="inlineStr"/>
      <c r="AS635" t="inlineStr"/>
      <c r="AT635" t="inlineStr">
        <is>
          <t>18.5377494 -72.3943146 -17.2 4.28</t>
        </is>
      </c>
      <c r="AU635" t="inlineStr">
        <is>
          <t>---</t>
        </is>
      </c>
      <c r="AV635" t="inlineStr">
        <is>
          <t>---</t>
        </is>
      </c>
      <c r="AW635" t="inlineStr">
        <is>
          <t>---</t>
        </is>
      </c>
      <c r="AX635" t="inlineStr">
        <is>
          <t>---</t>
        </is>
      </c>
      <c r="AY635" t="inlineStr">
        <is>
          <t>---</t>
        </is>
      </c>
      <c r="AZ635" t="inlineStr">
        <is>
          <t>---</t>
        </is>
      </c>
      <c r="BA635" t="inlineStr">
        <is>
          <t>64b0a61236f7d987dd45027ebbfc57df</t>
        </is>
      </c>
      <c r="BB635" t="inlineStr">
        <is>
          <t>http://openrosa.org/formdesigner/0B48E039-1E80-49A7-AC24-732B6E788E39</t>
        </is>
      </c>
      <c r="BC635" t="inlineStr">
        <is>
          <t>Ration et autres visites</t>
        </is>
      </c>
      <c r="BD635" t="inlineStr">
        <is>
          <t>CommCare Android, version "2.55.0"(467579). App v15969. CommCare Version 2.55.0. Build 467579, built on: 2025-01-15</t>
        </is>
      </c>
      <c r="BE635" t="inlineStr">
        <is>
          <t>commcare_54a621c2-54d8-40d6-b070-4af9fd73e052</t>
        </is>
      </c>
      <c r="BF635" t="inlineStr">
        <is>
          <t>18.5377494 -72.3943146 -17.2 4.28</t>
        </is>
      </c>
      <c r="BG635" t="inlineStr">
        <is>
          <t>f13d8149fc6d39ebe86af18272310ff9</t>
        </is>
      </c>
      <c r="BH635" t="inlineStr">
        <is>
          <t>d3239f0622024212b2de47425e4be01d</t>
        </is>
      </c>
      <c r="BI635" t="inlineStr">
        <is>
          <t>15246</t>
        </is>
      </c>
      <c r="BJ635" t="inlineStr">
        <is>
          <t>XFormInstance</t>
        </is>
      </c>
      <c r="BK635" t="inlineStr">
        <is>
          <t>0e9f3973ea2411ef89b3f9cccb2417e2</t>
        </is>
      </c>
      <c r="BL635" t="b">
        <v>0</v>
      </c>
      <c r="BM635" t="inlineStr">
        <is>
          <t>---</t>
        </is>
      </c>
      <c r="BN635" t="inlineStr">
        <is>
          <t>200.113.238.102</t>
        </is>
      </c>
      <c r="BO635" t="inlineStr">
        <is>
          <t>Esperantha Euphremie Desrosiers</t>
        </is>
      </c>
    </row>
    <row r="636">
      <c r="A636" t="inlineStr">
        <is>
          <t>634</t>
        </is>
      </c>
      <c r="B636" t="inlineStr">
        <is>
          <t>016fafd4-2cfe-4c4e-81d1-ab245d808700</t>
        </is>
      </c>
      <c r="C636" t="inlineStr">
        <is>
          <t>2025-02-13</t>
        </is>
      </c>
      <c r="D636" t="inlineStr">
        <is>
          <t>10</t>
        </is>
      </c>
      <c r="E636" t="inlineStr">
        <is>
          <t>---</t>
        </is>
      </c>
      <c r="F636" t="inlineStr">
        <is>
          <t>1</t>
        </is>
      </c>
      <c r="G636" t="inlineStr">
        <is>
          <t>---</t>
        </is>
      </c>
      <c r="H636" t="inlineStr">
        <is>
          <t>1</t>
        </is>
      </c>
      <c r="I636" t="inlineStr">
        <is>
          <t>1</t>
        </is>
      </c>
      <c r="J636" t="inlineStr">
        <is>
          <t>2</t>
        </is>
      </c>
      <c r="K636" t="inlineStr">
        <is>
          <t>---</t>
        </is>
      </c>
      <c r="L636" t="inlineStr">
        <is>
          <t>---</t>
        </is>
      </c>
      <c r="M636" t="inlineStr">
        <is>
          <t>---</t>
        </is>
      </c>
      <c r="N636" t="inlineStr">
        <is>
          <t>---</t>
        </is>
      </c>
      <c r="O636" t="inlineStr">
        <is>
          <t>---</t>
        </is>
      </c>
      <c r="P636" t="inlineStr">
        <is>
          <t>---</t>
        </is>
      </c>
      <c r="Q636" t="inlineStr">
        <is>
          <t>---</t>
        </is>
      </c>
      <c r="R636" t="inlineStr"/>
      <c r="S636" t="inlineStr">
        <is>
          <t>14.0</t>
        </is>
      </c>
      <c r="T636" t="inlineStr">
        <is>
          <t>113.0</t>
        </is>
      </c>
      <c r="U636" t="inlineStr"/>
      <c r="V636" t="inlineStr"/>
      <c r="W636" t="inlineStr"/>
      <c r="X636" t="inlineStr">
        <is>
          <t>PAP/GCHO/ST08006</t>
        </is>
      </c>
      <c r="Y636" t="inlineStr">
        <is>
          <t>PAP/GCHO/ST08006</t>
        </is>
      </c>
      <c r="Z636" t="inlineStr">
        <is>
          <t>2025-02-13 17:50:45</t>
        </is>
      </c>
      <c r="AA636" t="inlineStr">
        <is>
          <t>2025-02-13 17:50:06</t>
        </is>
      </c>
      <c r="AB636" t="inlineStr">
        <is>
          <t>2nathalie</t>
        </is>
      </c>
      <c r="AC636" t="inlineStr">
        <is>
          <t>2025-02-13 18:10:52</t>
        </is>
      </c>
      <c r="AD636" s="1" t="inlineStr">
        <is>
          <t>https://www.commcarehq.org/a/caris-test/reports/form_data/016fafd4-2cfe-4c4e-81d1-ab245d808700/</t>
        </is>
      </c>
      <c r="AE636" t="inlineStr">
        <is>
          <t>---</t>
        </is>
      </c>
      <c r="AF636" t="inlineStr">
        <is>
          <t>3c5a623af057e23a32ae4000_127594</t>
        </is>
      </c>
      <c r="AG636" t="inlineStr">
        <is>
          <t>---</t>
        </is>
      </c>
      <c r="AH636" t="inlineStr">
        <is>
          <t>2025-02-13 17:50:45</t>
        </is>
      </c>
      <c r="AI636" t="inlineStr">
        <is>
          <t>3c7e14bc31cb425997c89e194bb7c839</t>
        </is>
      </c>
      <c r="AJ636" t="inlineStr">
        <is>
          <t>2025-02-13</t>
        </is>
      </c>
      <c r="AK636" t="inlineStr">
        <is>
          <t>10</t>
        </is>
      </c>
      <c r="AL636" t="inlineStr">
        <is>
          <t>---</t>
        </is>
      </c>
      <c r="AM636" t="inlineStr">
        <is>
          <t>1</t>
        </is>
      </c>
      <c r="AN636" t="inlineStr">
        <is>
          <t>---</t>
        </is>
      </c>
      <c r="AO636" t="inlineStr">
        <is>
          <t>1</t>
        </is>
      </c>
      <c r="AP636" t="inlineStr">
        <is>
          <t>1</t>
        </is>
      </c>
      <c r="AQ636" t="inlineStr"/>
      <c r="AR636" t="inlineStr">
        <is>
          <t>14</t>
        </is>
      </c>
      <c r="AS636" t="inlineStr">
        <is>
          <t>113</t>
        </is>
      </c>
      <c r="AT636" t="inlineStr"/>
      <c r="AU636" t="inlineStr">
        <is>
          <t>---</t>
        </is>
      </c>
      <c r="AV636" t="inlineStr">
        <is>
          <t>---</t>
        </is>
      </c>
      <c r="AW636" t="inlineStr">
        <is>
          <t>---</t>
        </is>
      </c>
      <c r="AX636" t="inlineStr">
        <is>
          <t>---</t>
        </is>
      </c>
      <c r="AY636" t="inlineStr">
        <is>
          <t>---</t>
        </is>
      </c>
      <c r="AZ636" t="inlineStr">
        <is>
          <t>---</t>
        </is>
      </c>
      <c r="BA636" t="inlineStr">
        <is>
          <t>3c7e14bc31cb425997c89e194bb7c839</t>
        </is>
      </c>
      <c r="BB636" t="inlineStr">
        <is>
          <t>http://openrosa.org/formdesigner/0B48E039-1E80-49A7-AC24-732B6E788E39</t>
        </is>
      </c>
      <c r="BC636" t="inlineStr">
        <is>
          <t>Ration et autres visites</t>
        </is>
      </c>
      <c r="BD636" t="inlineStr">
        <is>
          <t>CommCare Android, version "2.54.1"(467561). App v15969. CommCare Version 2.54.1. Build 467561, built on: 2024-10-25</t>
        </is>
      </c>
      <c r="BE636" t="inlineStr">
        <is>
          <t>commcare_03216a9b-083b-41ac-b53f-fe4f1b36c5ed</t>
        </is>
      </c>
      <c r="BF636" t="inlineStr"/>
      <c r="BG636" t="inlineStr">
        <is>
          <t>f13d8149fc6d39ebe86af18272310ff9</t>
        </is>
      </c>
      <c r="BH636" t="inlineStr">
        <is>
          <t>d3239f0622024212b2de47425e4be01d</t>
        </is>
      </c>
      <c r="BI636" t="inlineStr">
        <is>
          <t>15246</t>
        </is>
      </c>
      <c r="BJ636" t="inlineStr">
        <is>
          <t>XFormInstance</t>
        </is>
      </c>
      <c r="BK636" t="inlineStr">
        <is>
          <t>34f10b04e7e211ef8978f9cccb2417e2</t>
        </is>
      </c>
      <c r="BL636" t="b">
        <v>0</v>
      </c>
      <c r="BM636" t="inlineStr">
        <is>
          <t>---</t>
        </is>
      </c>
      <c r="BN636" t="inlineStr">
        <is>
          <t>200.113.214.126</t>
        </is>
      </c>
      <c r="BO636" t="inlineStr">
        <is>
          <t>Mitchiseda Pierre</t>
        </is>
      </c>
    </row>
    <row r="637">
      <c r="A637" t="inlineStr">
        <is>
          <t>635</t>
        </is>
      </c>
      <c r="B637" t="inlineStr">
        <is>
          <t>8afa1e3d-82b2-4ae3-95b6-1def5278c847</t>
        </is>
      </c>
      <c r="C637" t="inlineStr">
        <is>
          <t>2025-02-13</t>
        </is>
      </c>
      <c r="D637" t="inlineStr">
        <is>
          <t>4</t>
        </is>
      </c>
      <c r="E637" t="inlineStr">
        <is>
          <t>suivi médical</t>
        </is>
      </c>
      <c r="F637" t="inlineStr">
        <is>
          <t>0</t>
        </is>
      </c>
      <c r="G637" t="inlineStr">
        <is>
          <t>n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---</t>
        </is>
      </c>
      <c r="L637" t="inlineStr">
        <is>
          <t>---</t>
        </is>
      </c>
      <c r="M637" t="inlineStr">
        <is>
          <t>---</t>
        </is>
      </c>
      <c r="N637" t="inlineStr">
        <is>
          <t>---</t>
        </is>
      </c>
      <c r="O637" t="inlineStr">
        <is>
          <t>---</t>
        </is>
      </c>
      <c r="P637" t="inlineStr">
        <is>
          <t>---</t>
        </is>
      </c>
      <c r="Q637" t="inlineStr">
        <is>
          <t>---</t>
        </is>
      </c>
      <c r="R637" t="inlineStr"/>
      <c r="S637" t="inlineStr"/>
      <c r="T637" t="inlineStr"/>
      <c r="U637" t="inlineStr"/>
      <c r="V637" t="inlineStr"/>
      <c r="W637" t="inlineStr"/>
      <c r="X637" t="inlineStr">
        <is>
          <t>LEG/HSCL/ST00879</t>
        </is>
      </c>
      <c r="Y637" t="inlineStr">
        <is>
          <t>LEG/HSCL/ST00879</t>
        </is>
      </c>
      <c r="Z637" t="inlineStr">
        <is>
          <t>2025-02-13 19:01:06</t>
        </is>
      </c>
      <c r="AA637" t="inlineStr">
        <is>
          <t>2025-02-13 18:59:57</t>
        </is>
      </c>
      <c r="AB637" t="inlineStr">
        <is>
          <t>2francesca</t>
        </is>
      </c>
      <c r="AC637" t="inlineStr">
        <is>
          <t>2025-02-13 19:01:08</t>
        </is>
      </c>
      <c r="AD637" s="1" t="inlineStr">
        <is>
          <t>https://www.commcarehq.org/a/caris-test/reports/form_data/8afa1e3d-82b2-4ae3-95b6-1def5278c847/</t>
        </is>
      </c>
      <c r="AE637" t="inlineStr">
        <is>
          <t>---</t>
        </is>
      </c>
      <c r="AF637" t="inlineStr">
        <is>
          <t>3c5a623af057e23a32ae4000_155049</t>
        </is>
      </c>
      <c r="AG637" t="inlineStr">
        <is>
          <t>---</t>
        </is>
      </c>
      <c r="AH637" t="inlineStr">
        <is>
          <t>2025-02-13 19:01:06</t>
        </is>
      </c>
      <c r="AI637" t="inlineStr">
        <is>
          <t>e108d3187abb44a0a8a40ae0f9d2582f</t>
        </is>
      </c>
      <c r="AJ637" t="inlineStr">
        <is>
          <t>2025-02-13</t>
        </is>
      </c>
      <c r="AK637" t="inlineStr">
        <is>
          <t>4</t>
        </is>
      </c>
      <c r="AL637" t="inlineStr">
        <is>
          <t>suivi médical</t>
        </is>
      </c>
      <c r="AM637" t="inlineStr">
        <is>
          <t>0</t>
        </is>
      </c>
      <c r="AN637" t="inlineStr">
        <is>
          <t>n</t>
        </is>
      </c>
      <c r="AO637" t="inlineStr">
        <is>
          <t>1</t>
        </is>
      </c>
      <c r="AP637" t="inlineStr">
        <is>
          <t>1</t>
        </is>
      </c>
      <c r="AQ637" t="inlineStr"/>
      <c r="AR637" t="inlineStr"/>
      <c r="AS637" t="inlineStr"/>
      <c r="AT637" t="inlineStr"/>
      <c r="AU637" t="inlineStr">
        <is>
          <t>---</t>
        </is>
      </c>
      <c r="AV637" t="inlineStr">
        <is>
          <t>---</t>
        </is>
      </c>
      <c r="AW637" t="inlineStr">
        <is>
          <t>---</t>
        </is>
      </c>
      <c r="AX637" t="inlineStr">
        <is>
          <t>---</t>
        </is>
      </c>
      <c r="AY637" t="inlineStr">
        <is>
          <t>---</t>
        </is>
      </c>
      <c r="AZ637" t="inlineStr">
        <is>
          <t>---</t>
        </is>
      </c>
      <c r="BA637" t="inlineStr">
        <is>
          <t>e108d3187abb44a0a8a40ae0f9d2582f</t>
        </is>
      </c>
      <c r="BB637" t="inlineStr">
        <is>
          <t>http://openrosa.org/formdesigner/0B48E039-1E80-49A7-AC24-732B6E788E39</t>
        </is>
      </c>
      <c r="BC637" t="inlineStr">
        <is>
          <t>Ration et autres visites</t>
        </is>
      </c>
      <c r="BD637" t="inlineStr">
        <is>
          <t>CommCare Android, version "2.55.0"(467579). App v15969. CommCare Version 2.55.0. Build 467579, built on: 2025-01-15</t>
        </is>
      </c>
      <c r="BE637" t="inlineStr">
        <is>
          <t>commcare_61586a7d-5c7d-439f-977e-7eb93d40e271</t>
        </is>
      </c>
      <c r="BF637" t="inlineStr">
        <is>
          <t>18.4952782 -72.6315434 -27.57 4.45</t>
        </is>
      </c>
      <c r="BG637" t="inlineStr">
        <is>
          <t>f13d8149fc6d39ebe86af18272310ff9</t>
        </is>
      </c>
      <c r="BH637" t="inlineStr">
        <is>
          <t>d3239f0622024212b2de47425e4be01d</t>
        </is>
      </c>
      <c r="BI637" t="inlineStr">
        <is>
          <t>15246</t>
        </is>
      </c>
      <c r="BJ637" t="inlineStr">
        <is>
          <t>XFormInstance</t>
        </is>
      </c>
      <c r="BK637" t="inlineStr">
        <is>
          <t>929625f8ea3c11efbedd85606e6ffa00</t>
        </is>
      </c>
      <c r="BL637" t="b">
        <v>0</v>
      </c>
      <c r="BM637" t="inlineStr">
        <is>
          <t>---</t>
        </is>
      </c>
      <c r="BN637" t="inlineStr">
        <is>
          <t>190.115.175.114</t>
        </is>
      </c>
      <c r="BO637" t="inlineStr">
        <is>
          <t>Tamar Borgella</t>
        </is>
      </c>
    </row>
    <row r="638">
      <c r="A638" t="inlineStr">
        <is>
          <t>636</t>
        </is>
      </c>
      <c r="B638" t="inlineStr">
        <is>
          <t>87b13ba5-0ad2-4336-92c4-08eb6572d60e</t>
        </is>
      </c>
      <c r="C638" t="inlineStr">
        <is>
          <t>2025-02-13</t>
        </is>
      </c>
      <c r="D638" t="inlineStr">
        <is>
          <t>4</t>
        </is>
      </c>
      <c r="E638" t="inlineStr">
        <is>
          <t>Voir si tout va bien.</t>
        </is>
      </c>
      <c r="F638" t="inlineStr">
        <is>
          <t>1</t>
        </is>
      </c>
      <c r="G638" t="inlineStr">
        <is>
          <t>Trouve.</t>
        </is>
      </c>
      <c r="H638" t="inlineStr">
        <is>
          <t>1</t>
        </is>
      </c>
      <c r="I638" t="inlineStr">
        <is>
          <t>0</t>
        </is>
      </c>
      <c r="J638" t="inlineStr">
        <is>
          <t>---</t>
        </is>
      </c>
      <c r="K638" t="inlineStr">
        <is>
          <t>---</t>
        </is>
      </c>
      <c r="L638" t="inlineStr">
        <is>
          <t>---</t>
        </is>
      </c>
      <c r="M638" t="inlineStr">
        <is>
          <t>---</t>
        </is>
      </c>
      <c r="N638" t="inlineStr">
        <is>
          <t>---</t>
        </is>
      </c>
      <c r="O638" t="inlineStr">
        <is>
          <t>---</t>
        </is>
      </c>
      <c r="P638" t="inlineStr">
        <is>
          <t>---</t>
        </is>
      </c>
      <c r="Q638" t="inlineStr">
        <is>
          <t>---</t>
        </is>
      </c>
      <c r="R638" t="inlineStr">
        <is>
          <t>---</t>
        </is>
      </c>
      <c r="S638" t="inlineStr">
        <is>
          <t>---</t>
        </is>
      </c>
      <c r="T638" t="inlineStr">
        <is>
          <t>---</t>
        </is>
      </c>
      <c r="U638" t="inlineStr">
        <is>
          <t>---</t>
        </is>
      </c>
      <c r="V638" t="inlineStr">
        <is>
          <t>---</t>
        </is>
      </c>
      <c r="W638" t="inlineStr">
        <is>
          <t>18.520155 -72.2831133 287.3 8.8</t>
        </is>
      </c>
      <c r="X638" t="inlineStr">
        <is>
          <t>PAP/HOCH/ST00497</t>
        </is>
      </c>
      <c r="Y638" t="inlineStr">
        <is>
          <t>PAP/HOCH/ST00497</t>
        </is>
      </c>
      <c r="Z638" t="inlineStr">
        <is>
          <t>2025-02-13 19:20:11</t>
        </is>
      </c>
      <c r="AA638" t="inlineStr">
        <is>
          <t>2025-02-13 19:19:29</t>
        </is>
      </c>
      <c r="AB638" t="inlineStr">
        <is>
          <t>2paulette</t>
        </is>
      </c>
      <c r="AC638" t="inlineStr">
        <is>
          <t>2025-02-13 19:20:21</t>
        </is>
      </c>
      <c r="AD638" s="1" t="inlineStr">
        <is>
          <t>https://www.commcarehq.org/a/caris-test/reports/form_data/87b13ba5-0ad2-4336-92c4-08eb6572d60e/</t>
        </is>
      </c>
      <c r="AE638" t="inlineStr">
        <is>
          <t>---</t>
        </is>
      </c>
      <c r="AF638" t="inlineStr">
        <is>
          <t>3c5a623af057e23a32ae4000_190540</t>
        </is>
      </c>
      <c r="AG638" t="inlineStr">
        <is>
          <t>---</t>
        </is>
      </c>
      <c r="AH638" t="inlineStr">
        <is>
          <t>2025-02-13 19:20:11</t>
        </is>
      </c>
      <c r="AI638" t="inlineStr">
        <is>
          <t>e219d21e6ff4490790269c5de8767b64</t>
        </is>
      </c>
      <c r="AJ638" t="inlineStr">
        <is>
          <t>2025-02-13</t>
        </is>
      </c>
      <c r="AK638" t="inlineStr">
        <is>
          <t>4</t>
        </is>
      </c>
      <c r="AL638" t="inlineStr">
        <is>
          <t>Voir si tout va bien.</t>
        </is>
      </c>
      <c r="AM638" t="inlineStr">
        <is>
          <t>1</t>
        </is>
      </c>
      <c r="AN638" t="inlineStr">
        <is>
          <t>Trouve.</t>
        </is>
      </c>
      <c r="AO638" t="inlineStr">
        <is>
          <t>1</t>
        </is>
      </c>
      <c r="AP638" t="inlineStr">
        <is>
          <t>0</t>
        </is>
      </c>
      <c r="AQ638" t="inlineStr">
        <is>
          <t>---</t>
        </is>
      </c>
      <c r="AR638" t="inlineStr">
        <is>
          <t>---</t>
        </is>
      </c>
      <c r="AS638" t="inlineStr">
        <is>
          <t>---</t>
        </is>
      </c>
      <c r="AT638" t="inlineStr">
        <is>
          <t>18.520155 -72.2831133 287.3 8.8</t>
        </is>
      </c>
      <c r="AU638" t="inlineStr">
        <is>
          <t>---</t>
        </is>
      </c>
      <c r="AV638" t="inlineStr">
        <is>
          <t>---</t>
        </is>
      </c>
      <c r="AW638" t="inlineStr">
        <is>
          <t>---</t>
        </is>
      </c>
      <c r="AX638" t="inlineStr">
        <is>
          <t>---</t>
        </is>
      </c>
      <c r="AY638" t="inlineStr">
        <is>
          <t>---</t>
        </is>
      </c>
      <c r="AZ638" t="inlineStr">
        <is>
          <t>---</t>
        </is>
      </c>
      <c r="BA638" t="inlineStr">
        <is>
          <t>e219d21e6ff4490790269c5de8767b64</t>
        </is>
      </c>
      <c r="BB638" t="inlineStr">
        <is>
          <t>http://openrosa.org/formdesigner/0B48E039-1E80-49A7-AC24-732B6E788E39</t>
        </is>
      </c>
      <c r="BC638" t="inlineStr">
        <is>
          <t>Ration et autres visites</t>
        </is>
      </c>
      <c r="BD638" t="inlineStr">
        <is>
          <t>CommCare Android, version "2.56"(468027). App v15969. CommCare Version 2.56.0. Build 468027, built on: 2025-01-18</t>
        </is>
      </c>
      <c r="BE638" t="inlineStr">
        <is>
          <t>commcare_128eeb89-2b69-45ca-a0c0-a60a042eb53e</t>
        </is>
      </c>
      <c r="BF638" t="inlineStr">
        <is>
          <t>18.520155 -72.2831133 287.3 8.8</t>
        </is>
      </c>
      <c r="BG638" t="inlineStr">
        <is>
          <t>f13d8149fc6d39ebe86af18272310ff9</t>
        </is>
      </c>
      <c r="BH638" t="inlineStr">
        <is>
          <t>d3239f0622024212b2de47425e4be01d</t>
        </is>
      </c>
      <c r="BI638" t="inlineStr">
        <is>
          <t>15246</t>
        </is>
      </c>
      <c r="BJ638" t="inlineStr">
        <is>
          <t>XFormInstance</t>
        </is>
      </c>
      <c r="BK638" t="inlineStr">
        <is>
          <t>3de9f650ea1c11ef89b3f9cccb2417e2</t>
        </is>
      </c>
      <c r="BL638" t="b">
        <v>0</v>
      </c>
      <c r="BM638" t="inlineStr">
        <is>
          <t>---</t>
        </is>
      </c>
      <c r="BN638" t="inlineStr">
        <is>
          <t>200.113.253.166</t>
        </is>
      </c>
      <c r="BO638" t="inlineStr">
        <is>
          <t>---</t>
        </is>
      </c>
    </row>
    <row r="639">
      <c r="A639" t="inlineStr">
        <is>
          <t>637</t>
        </is>
      </c>
      <c r="B639" t="inlineStr">
        <is>
          <t>1a9e0a9c-17b7-4cce-bd28-4b3f7f4c2316</t>
        </is>
      </c>
      <c r="C639" t="inlineStr">
        <is>
          <t>2025-02-13</t>
        </is>
      </c>
      <c r="D639" t="inlineStr">
        <is>
          <t>3</t>
        </is>
      </c>
      <c r="E639" t="inlineStr">
        <is>
          <t>---</t>
        </is>
      </c>
      <c r="F639" t="inlineStr">
        <is>
          <t>0</t>
        </is>
      </c>
      <c r="G639" t="inlineStr">
        <is>
          <t>---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---</t>
        </is>
      </c>
      <c r="L639" t="inlineStr">
        <is>
          <t>---</t>
        </is>
      </c>
      <c r="M639" t="inlineStr">
        <is>
          <t>---</t>
        </is>
      </c>
      <c r="N639" t="inlineStr">
        <is>
          <t>---</t>
        </is>
      </c>
      <c r="O639" t="inlineStr">
        <is>
          <t>---</t>
        </is>
      </c>
      <c r="P639" t="inlineStr">
        <is>
          <t>---</t>
        </is>
      </c>
      <c r="Q639" t="inlineStr">
        <is>
          <t>---</t>
        </is>
      </c>
      <c r="R639" t="inlineStr"/>
      <c r="S639" t="inlineStr"/>
      <c r="T639" t="inlineStr"/>
      <c r="U639" t="inlineStr"/>
      <c r="V639" t="inlineStr"/>
      <c r="W639" t="inlineStr">
        <is>
          <t>19.6201034 -72.0236457 21.84 13.35</t>
        </is>
      </c>
      <c r="X639" t="inlineStr">
        <is>
          <t>CAP/CALT/ST01008</t>
        </is>
      </c>
      <c r="Y639" t="inlineStr">
        <is>
          <t>CAP/CALT/ST01008</t>
        </is>
      </c>
      <c r="Z639" t="inlineStr">
        <is>
          <t>2025-02-13 19:29:47</t>
        </is>
      </c>
      <c r="AA639" t="inlineStr">
        <is>
          <t>2025-02-13 17:37:23</t>
        </is>
      </c>
      <c r="AB639" t="inlineStr">
        <is>
          <t>1irania</t>
        </is>
      </c>
      <c r="AC639" t="inlineStr">
        <is>
          <t>2025-02-13 19:29:50</t>
        </is>
      </c>
      <c r="AD639" s="1" t="inlineStr">
        <is>
          <t>https://www.commcarehq.org/a/caris-test/reports/form_data/1a9e0a9c-17b7-4cce-bd28-4b3f7f4c2316/</t>
        </is>
      </c>
      <c r="AE639" t="inlineStr">
        <is>
          <t>---</t>
        </is>
      </c>
      <c r="AF639" t="inlineStr">
        <is>
          <t>3c5a623af057e23a32ae4000_26420</t>
        </is>
      </c>
      <c r="AG639" t="inlineStr">
        <is>
          <t>OK</t>
        </is>
      </c>
      <c r="AH639" t="inlineStr">
        <is>
          <t>2025-02-13 19:29:47</t>
        </is>
      </c>
      <c r="AI639" t="inlineStr">
        <is>
          <t>42a82b7de9e609ae71648670ad4c56aa</t>
        </is>
      </c>
      <c r="AJ639" t="inlineStr">
        <is>
          <t>2025-02-13</t>
        </is>
      </c>
      <c r="AK639" t="inlineStr">
        <is>
          <t>3</t>
        </is>
      </c>
      <c r="AL639" t="inlineStr">
        <is>
          <t>---</t>
        </is>
      </c>
      <c r="AM639" t="inlineStr">
        <is>
          <t>0</t>
        </is>
      </c>
      <c r="AN639" t="inlineStr">
        <is>
          <t>---</t>
        </is>
      </c>
      <c r="AO639" t="inlineStr">
        <is>
          <t>1</t>
        </is>
      </c>
      <c r="AP639" t="inlineStr">
        <is>
          <t>1</t>
        </is>
      </c>
      <c r="AQ639" t="inlineStr"/>
      <c r="AR639" t="inlineStr"/>
      <c r="AS639" t="inlineStr"/>
      <c r="AT639" t="inlineStr">
        <is>
          <t>19.6201034 -72.0236457 21.84 13.35</t>
        </is>
      </c>
      <c r="AU639" t="inlineStr">
        <is>
          <t>---</t>
        </is>
      </c>
      <c r="AV639" t="inlineStr">
        <is>
          <t>---</t>
        </is>
      </c>
      <c r="AW639" t="inlineStr">
        <is>
          <t>---</t>
        </is>
      </c>
      <c r="AX639" t="inlineStr">
        <is>
          <t>---</t>
        </is>
      </c>
      <c r="AY639" t="inlineStr">
        <is>
          <t>---</t>
        </is>
      </c>
      <c r="AZ639" t="inlineStr">
        <is>
          <t>---</t>
        </is>
      </c>
      <c r="BA639" t="inlineStr">
        <is>
          <t>42a82b7de9e609ae71648670ad4c56aa</t>
        </is>
      </c>
      <c r="BB639" t="inlineStr">
        <is>
          <t>http://openrosa.org/formdesigner/0B48E039-1E80-49A7-AC24-732B6E788E39</t>
        </is>
      </c>
      <c r="BC639" t="inlineStr">
        <is>
          <t>Ration et autres visites</t>
        </is>
      </c>
      <c r="BD639" t="inlineStr">
        <is>
          <t>CommCare Android, version "2.56"(468027). App v15969. CommCare Version 2.56.0. Build 468027, built on: 2025-01-18</t>
        </is>
      </c>
      <c r="BE639" t="inlineStr">
        <is>
          <t>commcare_6c8d6b29-ddee-4573-a4bf-ff173bbf52d8</t>
        </is>
      </c>
      <c r="BF639" t="inlineStr"/>
      <c r="BG639" t="inlineStr">
        <is>
          <t>f13d8149fc6d39ebe86af18272310ff9</t>
        </is>
      </c>
      <c r="BH639" t="inlineStr">
        <is>
          <t>d3239f0622024212b2de47425e4be01d</t>
        </is>
      </c>
      <c r="BI639" t="inlineStr">
        <is>
          <t>15246</t>
        </is>
      </c>
      <c r="BJ639" t="inlineStr">
        <is>
          <t>XFormInstance</t>
        </is>
      </c>
      <c r="BK639" t="inlineStr">
        <is>
          <t>f8a9411aea3011efbedd85606e6ffa00</t>
        </is>
      </c>
      <c r="BL639" t="b">
        <v>0</v>
      </c>
      <c r="BM639" t="inlineStr">
        <is>
          <t>---</t>
        </is>
      </c>
      <c r="BN639" t="inlineStr">
        <is>
          <t>200.113.234.2</t>
        </is>
      </c>
      <c r="BO639" t="inlineStr">
        <is>
          <t>Jamesly Dolcin</t>
        </is>
      </c>
    </row>
    <row r="640">
      <c r="A640" t="inlineStr">
        <is>
          <t>638</t>
        </is>
      </c>
      <c r="B640" t="inlineStr">
        <is>
          <t>af443d2f-13c8-470a-9722-4944f3f62bba</t>
        </is>
      </c>
      <c r="C640" t="inlineStr">
        <is>
          <t>2025-02-13</t>
        </is>
      </c>
      <c r="D640" t="inlineStr">
        <is>
          <t>3</t>
        </is>
      </c>
      <c r="E640" t="inlineStr">
        <is>
          <t>---</t>
        </is>
      </c>
      <c r="F640" t="inlineStr">
        <is>
          <t>0</t>
        </is>
      </c>
      <c r="G640" t="inlineStr">
        <is>
          <t>---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---</t>
        </is>
      </c>
      <c r="L640" t="inlineStr">
        <is>
          <t>---</t>
        </is>
      </c>
      <c r="M640" t="inlineStr">
        <is>
          <t>---</t>
        </is>
      </c>
      <c r="N640" t="inlineStr">
        <is>
          <t>---</t>
        </is>
      </c>
      <c r="O640" t="inlineStr">
        <is>
          <t>---</t>
        </is>
      </c>
      <c r="P640" t="inlineStr">
        <is>
          <t>---</t>
        </is>
      </c>
      <c r="Q640" t="inlineStr">
        <is>
          <t>---</t>
        </is>
      </c>
      <c r="R640" t="inlineStr"/>
      <c r="S640" t="inlineStr"/>
      <c r="T640" t="inlineStr"/>
      <c r="U640" t="inlineStr"/>
      <c r="V640" t="inlineStr"/>
      <c r="W640" t="inlineStr">
        <is>
          <t>18.5431138 -72.556227 -36.37 0.95</t>
        </is>
      </c>
      <c r="X640" t="inlineStr">
        <is>
          <t>PAP/OGRE/ST00024</t>
        </is>
      </c>
      <c r="Y640" t="inlineStr">
        <is>
          <t>PAP/OGRE/ST00024</t>
        </is>
      </c>
      <c r="Z640" t="inlineStr">
        <is>
          <t>2025-02-13 20:19:11</t>
        </is>
      </c>
      <c r="AA640" t="inlineStr">
        <is>
          <t>2025-02-13 20:15:51</t>
        </is>
      </c>
      <c r="AB640" t="inlineStr">
        <is>
          <t>2nerlande</t>
        </is>
      </c>
      <c r="AC640" t="inlineStr">
        <is>
          <t>2025-02-13 20:19:12</t>
        </is>
      </c>
      <c r="AD640" s="1" t="inlineStr">
        <is>
          <t>https://www.commcarehq.org/a/caris-test/reports/form_data/af443d2f-13c8-470a-9722-4944f3f62bba/</t>
        </is>
      </c>
      <c r="AE640" t="inlineStr">
        <is>
          <t>---</t>
        </is>
      </c>
      <c r="AF640" t="inlineStr">
        <is>
          <t>3c5a623af057e23a32ae4000_164125</t>
        </is>
      </c>
      <c r="AG640" t="inlineStr">
        <is>
          <t>OK</t>
        </is>
      </c>
      <c r="AH640" t="inlineStr">
        <is>
          <t>2025-02-13 20:19:11</t>
        </is>
      </c>
      <c r="AI640" t="inlineStr">
        <is>
          <t>d519ffdf3562df6e10e26b4cd6e21e4a</t>
        </is>
      </c>
      <c r="AJ640" t="inlineStr">
        <is>
          <t>2025-02-13</t>
        </is>
      </c>
      <c r="AK640" t="inlineStr">
        <is>
          <t>3</t>
        </is>
      </c>
      <c r="AL640" t="inlineStr">
        <is>
          <t>---</t>
        </is>
      </c>
      <c r="AM640" t="inlineStr">
        <is>
          <t>0</t>
        </is>
      </c>
      <c r="AN640" t="inlineStr">
        <is>
          <t>---</t>
        </is>
      </c>
      <c r="AO640" t="inlineStr">
        <is>
          <t>1</t>
        </is>
      </c>
      <c r="AP640" t="inlineStr">
        <is>
          <t>1</t>
        </is>
      </c>
      <c r="AQ640" t="inlineStr"/>
      <c r="AR640" t="inlineStr"/>
      <c r="AS640" t="inlineStr"/>
      <c r="AT640" t="inlineStr">
        <is>
          <t>18.5431138 -72.556227 -36.37 0.95</t>
        </is>
      </c>
      <c r="AU640" t="inlineStr">
        <is>
          <t>---</t>
        </is>
      </c>
      <c r="AV640" t="inlineStr">
        <is>
          <t>---</t>
        </is>
      </c>
      <c r="AW640" t="inlineStr">
        <is>
          <t>---</t>
        </is>
      </c>
      <c r="AX640" t="inlineStr">
        <is>
          <t>---</t>
        </is>
      </c>
      <c r="AY640" t="inlineStr">
        <is>
          <t>---</t>
        </is>
      </c>
      <c r="AZ640" t="inlineStr">
        <is>
          <t>---</t>
        </is>
      </c>
      <c r="BA640" t="inlineStr">
        <is>
          <t>d519ffdf3562df6e10e26b4cd6e21e4a</t>
        </is>
      </c>
      <c r="BB640" t="inlineStr">
        <is>
          <t>http://openrosa.org/formdesigner/0B48E039-1E80-49A7-AC24-732B6E788E39</t>
        </is>
      </c>
      <c r="BC640" t="inlineStr">
        <is>
          <t>Ration et autres visites</t>
        </is>
      </c>
      <c r="BD640" t="inlineStr">
        <is>
          <t>CommCare Android, version "2.55.0"(467579). App v15969. CommCare Version 2.55.0. Build 467579, built on: 2025-01-15</t>
        </is>
      </c>
      <c r="BE640" t="inlineStr">
        <is>
          <t>commcare_61586a7d-5c7d-439f-977e-7eb93d40e271</t>
        </is>
      </c>
      <c r="BF640" t="inlineStr">
        <is>
          <t>18.5434159 -72.5558021 -214.34 1.66</t>
        </is>
      </c>
      <c r="BG640" t="inlineStr">
        <is>
          <t>f13d8149fc6d39ebe86af18272310ff9</t>
        </is>
      </c>
      <c r="BH640" t="inlineStr">
        <is>
          <t>d3239f0622024212b2de47425e4be01d</t>
        </is>
      </c>
      <c r="BI640" t="inlineStr">
        <is>
          <t>15246</t>
        </is>
      </c>
      <c r="BJ640" t="inlineStr">
        <is>
          <t>XFormInstance</t>
        </is>
      </c>
      <c r="BK640" t="inlineStr">
        <is>
          <t>b66907b0e95c11ef89a9f9cccb2417e2</t>
        </is>
      </c>
      <c r="BL640" t="b">
        <v>0</v>
      </c>
      <c r="BM640" t="inlineStr">
        <is>
          <t>---</t>
        </is>
      </c>
      <c r="BN640" t="inlineStr">
        <is>
          <t>190.115.175.209</t>
        </is>
      </c>
      <c r="BO640" t="inlineStr">
        <is>
          <t>Ferline Raphael</t>
        </is>
      </c>
    </row>
    <row r="641">
      <c r="A641" t="inlineStr">
        <is>
          <t>639</t>
        </is>
      </c>
      <c r="B641" t="inlineStr">
        <is>
          <t>a1105d69-6ea8-4668-8398-b84652d3f603</t>
        </is>
      </c>
      <c r="C641" t="inlineStr">
        <is>
          <t>2025-02-13</t>
        </is>
      </c>
      <c r="D641" t="inlineStr">
        <is>
          <t>3</t>
        </is>
      </c>
      <c r="E641" t="inlineStr">
        <is>
          <t>---</t>
        </is>
      </c>
      <c r="F641" t="inlineStr">
        <is>
          <t>1</t>
        </is>
      </c>
      <c r="G641" t="inlineStr">
        <is>
          <t>---</t>
        </is>
      </c>
      <c r="H641" t="inlineStr">
        <is>
          <t>1</t>
        </is>
      </c>
      <c r="I641" t="inlineStr">
        <is>
          <t>0</t>
        </is>
      </c>
      <c r="J641" t="inlineStr">
        <is>
          <t>---</t>
        </is>
      </c>
      <c r="K641" t="inlineStr">
        <is>
          <t>---</t>
        </is>
      </c>
      <c r="L641" t="inlineStr">
        <is>
          <t>---</t>
        </is>
      </c>
      <c r="M641" t="inlineStr">
        <is>
          <t>---</t>
        </is>
      </c>
      <c r="N641" t="inlineStr">
        <is>
          <t>---</t>
        </is>
      </c>
      <c r="O641" t="inlineStr">
        <is>
          <t>---</t>
        </is>
      </c>
      <c r="P641" t="inlineStr">
        <is>
          <t>---</t>
        </is>
      </c>
      <c r="Q641" t="inlineStr">
        <is>
          <t>---</t>
        </is>
      </c>
      <c r="R641" t="inlineStr">
        <is>
          <t>---</t>
        </is>
      </c>
      <c r="S641" t="inlineStr">
        <is>
          <t>---</t>
        </is>
      </c>
      <c r="T641" t="inlineStr">
        <is>
          <t>---</t>
        </is>
      </c>
      <c r="U641" t="inlineStr">
        <is>
          <t>---</t>
        </is>
      </c>
      <c r="V641" t="inlineStr">
        <is>
          <t>---</t>
        </is>
      </c>
      <c r="W641" t="inlineStr">
        <is>
          <t>18.5411278 -72.5583866 3.43 0.89</t>
        </is>
      </c>
      <c r="X641" t="inlineStr">
        <is>
          <t>PAP/OGRE/ST00096</t>
        </is>
      </c>
      <c r="Y641" t="inlineStr">
        <is>
          <t>PAP/OGRE/ST00096</t>
        </is>
      </c>
      <c r="Z641" t="inlineStr">
        <is>
          <t>2025-02-13 20:27:03</t>
        </is>
      </c>
      <c r="AA641" t="inlineStr">
        <is>
          <t>2025-02-13 20:23:32</t>
        </is>
      </c>
      <c r="AB641" t="inlineStr">
        <is>
          <t>2nerlande</t>
        </is>
      </c>
      <c r="AC641" t="inlineStr">
        <is>
          <t>2025-02-13 20:27:14</t>
        </is>
      </c>
      <c r="AD641" s="1" t="inlineStr">
        <is>
          <t>https://www.commcarehq.org/a/caris-test/reports/form_data/a1105d69-6ea8-4668-8398-b84652d3f603/</t>
        </is>
      </c>
      <c r="AE641" t="inlineStr">
        <is>
          <t>---</t>
        </is>
      </c>
      <c r="AF641" t="inlineStr">
        <is>
          <t>3c5a623af057e23a32ae4000_171036</t>
        </is>
      </c>
      <c r="AG641" t="inlineStr">
        <is>
          <t>OK</t>
        </is>
      </c>
      <c r="AH641" t="inlineStr">
        <is>
          <t>2025-02-13 20:27:03</t>
        </is>
      </c>
      <c r="AI641" t="inlineStr">
        <is>
          <t>d519ffdf3562df6e10e26b4cd6e21e4a</t>
        </is>
      </c>
      <c r="AJ641" t="inlineStr">
        <is>
          <t>2025-02-13</t>
        </is>
      </c>
      <c r="AK641" t="inlineStr">
        <is>
          <t>3</t>
        </is>
      </c>
      <c r="AL641" t="inlineStr">
        <is>
          <t>---</t>
        </is>
      </c>
      <c r="AM641" t="inlineStr">
        <is>
          <t>1</t>
        </is>
      </c>
      <c r="AN641" t="inlineStr">
        <is>
          <t>---</t>
        </is>
      </c>
      <c r="AO641" t="inlineStr">
        <is>
          <t>1</t>
        </is>
      </c>
      <c r="AP641" t="inlineStr">
        <is>
          <t>0</t>
        </is>
      </c>
      <c r="AQ641" t="inlineStr">
        <is>
          <t>---</t>
        </is>
      </c>
      <c r="AR641" t="inlineStr">
        <is>
          <t>---</t>
        </is>
      </c>
      <c r="AS641" t="inlineStr">
        <is>
          <t>---</t>
        </is>
      </c>
      <c r="AT641" t="inlineStr">
        <is>
          <t>18.5411278 -72.5583866 3.43 0.89</t>
        </is>
      </c>
      <c r="AU641" t="inlineStr">
        <is>
          <t>---</t>
        </is>
      </c>
      <c r="AV641" t="inlineStr">
        <is>
          <t>---</t>
        </is>
      </c>
      <c r="AW641" t="inlineStr">
        <is>
          <t>---</t>
        </is>
      </c>
      <c r="AX641" t="inlineStr">
        <is>
          <t>---</t>
        </is>
      </c>
      <c r="AY641" t="inlineStr">
        <is>
          <t>---</t>
        </is>
      </c>
      <c r="AZ641" t="inlineStr">
        <is>
          <t>---</t>
        </is>
      </c>
      <c r="BA641" t="inlineStr">
        <is>
          <t>d519ffdf3562df6e10e26b4cd6e21e4a</t>
        </is>
      </c>
      <c r="BB641" t="inlineStr">
        <is>
          <t>http://openrosa.org/formdesigner/0B48E039-1E80-49A7-AC24-732B6E788E39</t>
        </is>
      </c>
      <c r="BC641" t="inlineStr">
        <is>
          <t>Ration et autres visites</t>
        </is>
      </c>
      <c r="BD641" t="inlineStr">
        <is>
          <t>CommCare Android, version "2.55.0"(467579). App v15969. CommCare Version 2.55.0. Build 467579, built on: 2025-01-15</t>
        </is>
      </c>
      <c r="BE641" t="inlineStr">
        <is>
          <t>commcare_61586a7d-5c7d-439f-977e-7eb93d40e271</t>
        </is>
      </c>
      <c r="BF641" t="inlineStr">
        <is>
          <t>18.5411278 -72.5583866 3.43 0.89</t>
        </is>
      </c>
      <c r="BG641" t="inlineStr">
        <is>
          <t>f13d8149fc6d39ebe86af18272310ff9</t>
        </is>
      </c>
      <c r="BH641" t="inlineStr">
        <is>
          <t>d3239f0622024212b2de47425e4be01d</t>
        </is>
      </c>
      <c r="BI641" t="inlineStr">
        <is>
          <t>15246</t>
        </is>
      </c>
      <c r="BJ641" t="inlineStr">
        <is>
          <t>XFormInstance</t>
        </is>
      </c>
      <c r="BK641" t="inlineStr">
        <is>
          <t>1cb57c74ea4811efb9b7f7a39a18eb0c</t>
        </is>
      </c>
      <c r="BL641" t="b">
        <v>0</v>
      </c>
      <c r="BM641" t="inlineStr">
        <is>
          <t>---</t>
        </is>
      </c>
      <c r="BN641" t="inlineStr">
        <is>
          <t>190.115.175.209</t>
        </is>
      </c>
      <c r="BO641" t="inlineStr">
        <is>
          <t>Sorine Salomon</t>
        </is>
      </c>
    </row>
    <row r="642">
      <c r="A642" t="inlineStr">
        <is>
          <t>640</t>
        </is>
      </c>
      <c r="B642" t="inlineStr">
        <is>
          <t>cf7ef5f8-3f11-4159-a35a-d684ffe4d1a4</t>
        </is>
      </c>
      <c r="C642" t="inlineStr">
        <is>
          <t>2025-02-12</t>
        </is>
      </c>
      <c r="D642" t="inlineStr">
        <is>
          <t>2</t>
        </is>
      </c>
      <c r="E642" t="inlineStr">
        <is>
          <t>---</t>
        </is>
      </c>
      <c r="F642" t="inlineStr">
        <is>
          <t>1</t>
        </is>
      </c>
      <c r="G642" t="inlineStr">
        <is>
          <t>---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>
        <f>HYPERLINK("https://www.commcarehq.org/a/caris-test/api/form_attachment/v1/cf7ef5f8-3f11-4159-a35a-d684ffe4d1a4/1739395348017.jpg")</f>
        <v/>
      </c>
      <c r="M642" t="inlineStr">
        <is>
          <t>---</t>
        </is>
      </c>
      <c r="N642" t="inlineStr">
        <is>
          <t>---</t>
        </is>
      </c>
      <c r="O642" t="inlineStr">
        <is>
          <t>1</t>
        </is>
      </c>
      <c r="P642" t="inlineStr">
        <is>
          <t>---</t>
        </is>
      </c>
      <c r="Q642" t="inlineStr">
        <is>
          <t>2</t>
        </is>
      </c>
      <c r="R642" t="inlineStr">
        <is>
          <t>12.6</t>
        </is>
      </c>
      <c r="S642" t="inlineStr">
        <is>
          <t>7.3</t>
        </is>
      </c>
      <c r="T642" t="inlineStr"/>
      <c r="U642">
        <f>HYPERLINK("https://www.commcarehq.org/a/caris-test/api/form_attachment/v1/cf7ef5f8-3f11-4159-a35a-d684ffe4d1a4/1739395296018.jpg")</f>
        <v/>
      </c>
      <c r="V642">
        <f>HYPERLINK("https://www.commcarehq.org/a/caris-test/api/form_attachment/v1/cf7ef5f8-3f11-4159-a35a-d684ffe4d1a4/1739395337616.jpg")</f>
        <v/>
      </c>
      <c r="W642" t="inlineStr">
        <is>
          <t>19.9328437 -72.845206 -40.1 6.4</t>
        </is>
      </c>
      <c r="X642" t="inlineStr">
        <is>
          <t>PDP/CMEB/ST05704</t>
        </is>
      </c>
      <c r="Y642" t="inlineStr">
        <is>
          <t>PDP/CMEB/ST05704</t>
        </is>
      </c>
      <c r="Z642" t="inlineStr">
        <is>
          <t>2025-02-12 21:23:09</t>
        </is>
      </c>
      <c r="AA642" t="inlineStr">
        <is>
          <t>2025-02-12 21:17:42</t>
        </is>
      </c>
      <c r="AB642" t="inlineStr">
        <is>
          <t>5edeline</t>
        </is>
      </c>
      <c r="AC642" t="inlineStr">
        <is>
          <t>2025-02-13 20:44:49</t>
        </is>
      </c>
      <c r="AD642" s="1" t="inlineStr">
        <is>
          <t>https://www.commcarehq.org/a/caris-test/reports/form_data/cf7ef5f8-3f11-4159-a35a-d684ffe4d1a4/</t>
        </is>
      </c>
      <c r="AE642" t="inlineStr">
        <is>
          <t>---</t>
        </is>
      </c>
      <c r="AF642" t="inlineStr">
        <is>
          <t>3c5a623af057e23a32ae4000_193664</t>
        </is>
      </c>
      <c r="AG642" t="inlineStr">
        <is>
          <t>---</t>
        </is>
      </c>
      <c r="AH642" t="inlineStr">
        <is>
          <t>2025-02-12 21:23:09</t>
        </is>
      </c>
      <c r="AI642" t="inlineStr">
        <is>
          <t>49c83a0dcc274f1a85f9433f3309532d</t>
        </is>
      </c>
      <c r="AJ642" t="inlineStr">
        <is>
          <t>2025-02-12</t>
        </is>
      </c>
      <c r="AK642" t="inlineStr">
        <is>
          <t>2</t>
        </is>
      </c>
      <c r="AL642" t="inlineStr">
        <is>
          <t>---</t>
        </is>
      </c>
      <c r="AM642" t="inlineStr">
        <is>
          <t>1</t>
        </is>
      </c>
      <c r="AN642" t="inlineStr">
        <is>
          <t>---</t>
        </is>
      </c>
      <c r="AO642" t="inlineStr">
        <is>
          <t>1</t>
        </is>
      </c>
      <c r="AP642" t="inlineStr">
        <is>
          <t>1</t>
        </is>
      </c>
      <c r="AQ642" t="inlineStr">
        <is>
          <t>12.6</t>
        </is>
      </c>
      <c r="AR642" t="inlineStr">
        <is>
          <t>7.3</t>
        </is>
      </c>
      <c r="AS642" t="inlineStr"/>
      <c r="AT642" t="inlineStr">
        <is>
          <t>19.9328437 -72.845206 -40.1 6.4</t>
        </is>
      </c>
      <c r="AU642" t="inlineStr">
        <is>
          <t>---</t>
        </is>
      </c>
      <c r="AV642" t="inlineStr">
        <is>
          <t>---</t>
        </is>
      </c>
      <c r="AW642" t="inlineStr">
        <is>
          <t>---</t>
        </is>
      </c>
      <c r="AX642" t="inlineStr">
        <is>
          <t>---</t>
        </is>
      </c>
      <c r="AY642" t="inlineStr">
        <is>
          <t>---</t>
        </is>
      </c>
      <c r="AZ642" t="inlineStr">
        <is>
          <t>---</t>
        </is>
      </c>
      <c r="BA642" t="inlineStr">
        <is>
          <t>49c83a0dcc274f1a85f9433f3309532d</t>
        </is>
      </c>
      <c r="BB642" t="inlineStr">
        <is>
          <t>http://openrosa.org/formdesigner/0B48E039-1E80-49A7-AC24-732B6E788E39</t>
        </is>
      </c>
      <c r="BC642" t="inlineStr">
        <is>
          <t>Ration et autres visites</t>
        </is>
      </c>
      <c r="BD642" t="inlineStr">
        <is>
          <t>CommCare Android, version "2.56"(468027). App v15969. CommCare Version 2.56.0. Build 468027, built on: 2025-01-18</t>
        </is>
      </c>
      <c r="BE642" t="inlineStr">
        <is>
          <t>commcare_f5c01cb3-ad69-46f7-81c0-4740896f4262</t>
        </is>
      </c>
      <c r="BF642" t="inlineStr">
        <is>
          <t>19.9327726 -72.8444 -22.9 7.13</t>
        </is>
      </c>
      <c r="BG642" t="inlineStr">
        <is>
          <t>f13d8149fc6d39ebe86af18272310ff9</t>
        </is>
      </c>
      <c r="BH642" t="inlineStr">
        <is>
          <t>d3239f0622024212b2de47425e4be01d</t>
        </is>
      </c>
      <c r="BI642" t="inlineStr">
        <is>
          <t>15246</t>
        </is>
      </c>
      <c r="BJ642" t="inlineStr">
        <is>
          <t>XFormInstance</t>
        </is>
      </c>
      <c r="BK642" t="inlineStr">
        <is>
          <t>dfd309dee98611ef89abf9cccb2417e2</t>
        </is>
      </c>
      <c r="BL642" t="b">
        <v>0</v>
      </c>
      <c r="BM642" t="inlineStr">
        <is>
          <t>---</t>
        </is>
      </c>
      <c r="BN642" t="inlineStr">
        <is>
          <t>190.115.153.237</t>
        </is>
      </c>
      <c r="BO642" t="inlineStr">
        <is>
          <t>---</t>
        </is>
      </c>
    </row>
    <row r="643">
      <c r="A643" t="inlineStr">
        <is>
          <t>641</t>
        </is>
      </c>
      <c r="B643" t="inlineStr">
        <is>
          <t>c9f949a8-eb78-4ae8-8706-7416c5884b19</t>
        </is>
      </c>
      <c r="C643" t="inlineStr">
        <is>
          <t>2025-02-13</t>
        </is>
      </c>
      <c r="D643" t="inlineStr">
        <is>
          <t>4</t>
        </is>
      </c>
      <c r="E643" t="inlineStr">
        <is>
          <t>visite de suivi</t>
        </is>
      </c>
      <c r="F643" t="inlineStr">
        <is>
          <t>0</t>
        </is>
      </c>
      <c r="G643" t="inlineStr">
        <is>
          <t>n</t>
        </is>
      </c>
      <c r="H643" t="inlineStr">
        <is>
          <t>0</t>
        </is>
      </c>
      <c r="I643" t="inlineStr">
        <is>
          <t>1</t>
        </is>
      </c>
      <c r="J643" t="inlineStr">
        <is>
          <t>4</t>
        </is>
      </c>
      <c r="K643" t="inlineStr">
        <is>
          <t>---</t>
        </is>
      </c>
      <c r="L643" t="inlineStr">
        <is>
          <t>---</t>
        </is>
      </c>
      <c r="M643" t="inlineStr">
        <is>
          <t>---</t>
        </is>
      </c>
      <c r="N643" t="inlineStr">
        <is>
          <t>---</t>
        </is>
      </c>
      <c r="O643" t="inlineStr">
        <is>
          <t>---</t>
        </is>
      </c>
      <c r="P643" t="inlineStr">
        <is>
          <t>---</t>
        </is>
      </c>
      <c r="Q643" t="inlineStr">
        <is>
          <t>---</t>
        </is>
      </c>
      <c r="R643" t="inlineStr"/>
      <c r="S643" t="inlineStr"/>
      <c r="T643" t="inlineStr"/>
      <c r="U643" t="inlineStr"/>
      <c r="V643" t="inlineStr"/>
      <c r="W643" t="inlineStr">
        <is>
          <t>18.5393913 -72.5589049 94.0 33.7</t>
        </is>
      </c>
      <c r="X643" t="inlineStr">
        <is>
          <t>LEG/HSCL/ST00751</t>
        </is>
      </c>
      <c r="Y643" t="inlineStr">
        <is>
          <t>LEG/HSCL/ST00751</t>
        </is>
      </c>
      <c r="Z643" t="inlineStr">
        <is>
          <t>2025-02-13 20:53:35</t>
        </is>
      </c>
      <c r="AA643" t="inlineStr">
        <is>
          <t>2025-02-13 20:52:57</t>
        </is>
      </c>
      <c r="AB643" t="inlineStr">
        <is>
          <t>2francesca</t>
        </is>
      </c>
      <c r="AC643" t="inlineStr">
        <is>
          <t>2025-02-13 20:53:38</t>
        </is>
      </c>
      <c r="AD643" s="1" t="inlineStr">
        <is>
          <t>https://www.commcarehq.org/a/caris-test/reports/form_data/c9f949a8-eb78-4ae8-8706-7416c5884b19/</t>
        </is>
      </c>
      <c r="AE643" t="inlineStr">
        <is>
          <t>---</t>
        </is>
      </c>
      <c r="AF643" t="inlineStr">
        <is>
          <t>3c5a623af057e23a32ae4000_119528</t>
        </is>
      </c>
      <c r="AG643" t="inlineStr">
        <is>
          <t>---</t>
        </is>
      </c>
      <c r="AH643" t="inlineStr">
        <is>
          <t>2025-02-13 20:53:35</t>
        </is>
      </c>
      <c r="AI643" t="inlineStr">
        <is>
          <t>e108d3187abb44a0a8a40ae0f9d2582f</t>
        </is>
      </c>
      <c r="AJ643" t="inlineStr">
        <is>
          <t>2025-02-13</t>
        </is>
      </c>
      <c r="AK643" t="inlineStr">
        <is>
          <t>4</t>
        </is>
      </c>
      <c r="AL643" t="inlineStr">
        <is>
          <t>visite de suivi</t>
        </is>
      </c>
      <c r="AM643" t="inlineStr">
        <is>
          <t>0</t>
        </is>
      </c>
      <c r="AN643" t="inlineStr">
        <is>
          <t>n</t>
        </is>
      </c>
      <c r="AO643" t="inlineStr">
        <is>
          <t>0</t>
        </is>
      </c>
      <c r="AP643" t="inlineStr">
        <is>
          <t>1</t>
        </is>
      </c>
      <c r="AQ643" t="inlineStr"/>
      <c r="AR643" t="inlineStr"/>
      <c r="AS643" t="inlineStr"/>
      <c r="AT643" t="inlineStr">
        <is>
          <t>18.5393913 -72.5589049 94.0 33.7</t>
        </is>
      </c>
      <c r="AU643" t="inlineStr">
        <is>
          <t>---</t>
        </is>
      </c>
      <c r="AV643" t="inlineStr">
        <is>
          <t>---</t>
        </is>
      </c>
      <c r="AW643" t="inlineStr">
        <is>
          <t>---</t>
        </is>
      </c>
      <c r="AX643" t="inlineStr">
        <is>
          <t>---</t>
        </is>
      </c>
      <c r="AY643" t="inlineStr">
        <is>
          <t>---</t>
        </is>
      </c>
      <c r="AZ643" t="inlineStr">
        <is>
          <t>---</t>
        </is>
      </c>
      <c r="BA643" t="inlineStr">
        <is>
          <t>e108d3187abb44a0a8a40ae0f9d2582f</t>
        </is>
      </c>
      <c r="BB643" t="inlineStr">
        <is>
          <t>http://openrosa.org/formdesigner/0B48E039-1E80-49A7-AC24-732B6E788E39</t>
        </is>
      </c>
      <c r="BC643" t="inlineStr">
        <is>
          <t>Ration et autres visites</t>
        </is>
      </c>
      <c r="BD643" t="inlineStr">
        <is>
          <t>CommCare Android, version "2.55.0"(467579). App v15969. CommCare Version 2.55.0. Build 467579, built on: 2025-01-15</t>
        </is>
      </c>
      <c r="BE643" t="inlineStr">
        <is>
          <t>commcare_61586a7d-5c7d-439f-977e-7eb93d40e271</t>
        </is>
      </c>
      <c r="BF643" t="inlineStr">
        <is>
          <t>18.5393913 -72.5589049 94.0 1.95</t>
        </is>
      </c>
      <c r="BG643" t="inlineStr">
        <is>
          <t>f13d8149fc6d39ebe86af18272310ff9</t>
        </is>
      </c>
      <c r="BH643" t="inlineStr">
        <is>
          <t>d3239f0622024212b2de47425e4be01d</t>
        </is>
      </c>
      <c r="BI643" t="inlineStr">
        <is>
          <t>15246</t>
        </is>
      </c>
      <c r="BJ643" t="inlineStr">
        <is>
          <t>XFormInstance</t>
        </is>
      </c>
      <c r="BK643" t="inlineStr">
        <is>
          <t>f0f87858ea3c11ef9e5ff399dbb46855</t>
        </is>
      </c>
      <c r="BL643" t="b">
        <v>0</v>
      </c>
      <c r="BM643" t="inlineStr">
        <is>
          <t>---</t>
        </is>
      </c>
      <c r="BN643" t="inlineStr">
        <is>
          <t>190.115.175.209</t>
        </is>
      </c>
      <c r="BO643" t="inlineStr">
        <is>
          <t>Djalie Chéry</t>
        </is>
      </c>
    </row>
    <row r="644">
      <c r="A644" t="inlineStr">
        <is>
          <t>642</t>
        </is>
      </c>
      <c r="B644" t="inlineStr">
        <is>
          <t>5408d53e-2552-400e-b9c8-daa2fab1f220</t>
        </is>
      </c>
      <c r="C644" t="inlineStr">
        <is>
          <t>2025-02-13</t>
        </is>
      </c>
      <c r="D644" t="inlineStr">
        <is>
          <t>4</t>
        </is>
      </c>
      <c r="E644" t="inlineStr">
        <is>
          <t>Perdu devue</t>
        </is>
      </c>
      <c r="F644" t="inlineStr">
        <is>
          <t>1</t>
        </is>
      </c>
      <c r="G644" t="inlineStr">
        <is>
          <t>perdu devue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---</t>
        </is>
      </c>
      <c r="L644" t="inlineStr">
        <is>
          <t>---</t>
        </is>
      </c>
      <c r="M644" t="inlineStr">
        <is>
          <t>---</t>
        </is>
      </c>
      <c r="N644" t="inlineStr">
        <is>
          <t>---</t>
        </is>
      </c>
      <c r="O644" t="inlineStr">
        <is>
          <t>---</t>
        </is>
      </c>
      <c r="P644" t="inlineStr">
        <is>
          <t>---</t>
        </is>
      </c>
      <c r="Q644" t="inlineStr">
        <is>
          <t>---</t>
        </is>
      </c>
      <c r="R644" t="inlineStr">
        <is>
          <t>28.2</t>
        </is>
      </c>
      <c r="S644" t="inlineStr">
        <is>
          <t>69.9</t>
        </is>
      </c>
      <c r="T644" t="inlineStr">
        <is>
          <t>28.76</t>
        </is>
      </c>
      <c r="U644">
        <f>HYPERLINK("https://www.commcarehq.org/a/caris-test/api/form_attachment/v1/5408d53e-2552-400e-b9c8-daa2fab1f220/1739480387951.jpg")</f>
        <v/>
      </c>
      <c r="V644" t="inlineStr"/>
      <c r="W644" t="inlineStr"/>
      <c r="X644" t="inlineStr">
        <is>
          <t>PAP/HOFP/ST01233</t>
        </is>
      </c>
      <c r="Y644" t="inlineStr">
        <is>
          <t>PAP/HOFP/ST01233</t>
        </is>
      </c>
      <c r="Z644" t="inlineStr">
        <is>
          <t>2025-02-13 21:01:24</t>
        </is>
      </c>
      <c r="AA644" t="inlineStr">
        <is>
          <t>2025-02-13 20:57:15</t>
        </is>
      </c>
      <c r="AB644" t="inlineStr">
        <is>
          <t>2mercelie</t>
        </is>
      </c>
      <c r="AC644" t="inlineStr">
        <is>
          <t>2025-02-13 21:01:25</t>
        </is>
      </c>
      <c r="AD644" s="1" t="inlineStr">
        <is>
          <t>https://www.commcarehq.org/a/caris-test/reports/form_data/5408d53e-2552-400e-b9c8-daa2fab1f220/</t>
        </is>
      </c>
      <c r="AE644" t="inlineStr">
        <is>
          <t>---</t>
        </is>
      </c>
      <c r="AF644" t="inlineStr">
        <is>
          <t>3c5a623af057e23a32ae4000_30959</t>
        </is>
      </c>
      <c r="AG644" t="inlineStr">
        <is>
          <t>---</t>
        </is>
      </c>
      <c r="AH644" t="inlineStr">
        <is>
          <t>2025-02-13 21:01:24</t>
        </is>
      </c>
      <c r="AI644" t="inlineStr">
        <is>
          <t>2e62b218304042258ccf31696d2c0d45</t>
        </is>
      </c>
      <c r="AJ644" t="inlineStr">
        <is>
          <t>2025-02-13</t>
        </is>
      </c>
      <c r="AK644" t="inlineStr">
        <is>
          <t>4</t>
        </is>
      </c>
      <c r="AL644" t="inlineStr">
        <is>
          <t>Perdu devue</t>
        </is>
      </c>
      <c r="AM644" t="inlineStr">
        <is>
          <t>1</t>
        </is>
      </c>
      <c r="AN644" t="inlineStr">
        <is>
          <t>perdu devue</t>
        </is>
      </c>
      <c r="AO644" t="inlineStr">
        <is>
          <t>1</t>
        </is>
      </c>
      <c r="AP644" t="inlineStr">
        <is>
          <t>1</t>
        </is>
      </c>
      <c r="AQ644" t="inlineStr">
        <is>
          <t>28.2</t>
        </is>
      </c>
      <c r="AR644" t="inlineStr">
        <is>
          <t>69.9</t>
        </is>
      </c>
      <c r="AS644" t="inlineStr">
        <is>
          <t>28.76</t>
        </is>
      </c>
      <c r="AT644" t="inlineStr"/>
      <c r="AU644" t="inlineStr">
        <is>
          <t>---</t>
        </is>
      </c>
      <c r="AV644" t="inlineStr">
        <is>
          <t>---</t>
        </is>
      </c>
      <c r="AW644" t="inlineStr">
        <is>
          <t>---</t>
        </is>
      </c>
      <c r="AX644" t="inlineStr">
        <is>
          <t>---</t>
        </is>
      </c>
      <c r="AY644" t="inlineStr">
        <is>
          <t>---</t>
        </is>
      </c>
      <c r="AZ644" t="inlineStr">
        <is>
          <t>---</t>
        </is>
      </c>
      <c r="BA644" t="inlineStr">
        <is>
          <t>2e62b218304042258ccf31696d2c0d45</t>
        </is>
      </c>
      <c r="BB644" t="inlineStr">
        <is>
          <t>http://openrosa.org/formdesigner/0B48E039-1E80-49A7-AC24-732B6E788E39</t>
        </is>
      </c>
      <c r="BC644" t="inlineStr">
        <is>
          <t>Ration et autres visites</t>
        </is>
      </c>
      <c r="BD644" t="inlineStr">
        <is>
          <t>CommCare Android, version "2.56"(468027). App v15969. CommCare Version 2.56.0. Build 468027, built on: 2025-01-18</t>
        </is>
      </c>
      <c r="BE644" t="inlineStr">
        <is>
          <t>commcare_e07abcec-4b87-4031-85ab-59fcf73e643c</t>
        </is>
      </c>
      <c r="BF644" t="inlineStr">
        <is>
          <t>18.4804183 -72.3208849 936.29 8.98</t>
        </is>
      </c>
      <c r="BG644" t="inlineStr">
        <is>
          <t>f13d8149fc6d39ebe86af18272310ff9</t>
        </is>
      </c>
      <c r="BH644" t="inlineStr">
        <is>
          <t>d3239f0622024212b2de47425e4be01d</t>
        </is>
      </c>
      <c r="BI644" t="inlineStr">
        <is>
          <t>15246</t>
        </is>
      </c>
      <c r="BJ644" t="inlineStr">
        <is>
          <t>XFormInstance</t>
        </is>
      </c>
      <c r="BK644" t="inlineStr">
        <is>
          <t>ad7eb7bcea4211ef9e5ff399dbb46855</t>
        </is>
      </c>
      <c r="BL644" t="b">
        <v>0</v>
      </c>
      <c r="BM644" t="inlineStr">
        <is>
          <t>---</t>
        </is>
      </c>
      <c r="BN644" t="inlineStr">
        <is>
          <t>200.113.238.208</t>
        </is>
      </c>
      <c r="BO644" t="inlineStr">
        <is>
          <t>Jean Blaise Romelus</t>
        </is>
      </c>
    </row>
    <row r="645">
      <c r="A645" t="inlineStr">
        <is>
          <t>643</t>
        </is>
      </c>
      <c r="B645" t="inlineStr">
        <is>
          <t>ad0b6c97-3be7-4824-9c60-0cc9a100d2a8</t>
        </is>
      </c>
      <c r="C645" t="inlineStr">
        <is>
          <t>2025-02-13</t>
        </is>
      </c>
      <c r="D645" t="inlineStr">
        <is>
          <t>3</t>
        </is>
      </c>
      <c r="E645" t="inlineStr">
        <is>
          <t>---</t>
        </is>
      </c>
      <c r="F645" t="inlineStr">
        <is>
          <t>1</t>
        </is>
      </c>
      <c r="G645" t="inlineStr">
        <is>
          <t>---</t>
        </is>
      </c>
      <c r="H645" t="inlineStr">
        <is>
          <t>1</t>
        </is>
      </c>
      <c r="I645" t="inlineStr">
        <is>
          <t>0</t>
        </is>
      </c>
      <c r="J645" t="inlineStr">
        <is>
          <t>---</t>
        </is>
      </c>
      <c r="K645" t="inlineStr">
        <is>
          <t>---</t>
        </is>
      </c>
      <c r="L645" t="inlineStr">
        <is>
          <t>---</t>
        </is>
      </c>
      <c r="M645" t="inlineStr">
        <is>
          <t>---</t>
        </is>
      </c>
      <c r="N645" t="inlineStr">
        <is>
          <t>---</t>
        </is>
      </c>
      <c r="O645" t="inlineStr">
        <is>
          <t>---</t>
        </is>
      </c>
      <c r="P645" t="inlineStr">
        <is>
          <t>---</t>
        </is>
      </c>
      <c r="Q645" t="inlineStr">
        <is>
          <t>---</t>
        </is>
      </c>
      <c r="R645" t="inlineStr">
        <is>
          <t>---</t>
        </is>
      </c>
      <c r="S645" t="inlineStr">
        <is>
          <t>---</t>
        </is>
      </c>
      <c r="T645" t="inlineStr">
        <is>
          <t>---</t>
        </is>
      </c>
      <c r="U645" t="inlineStr">
        <is>
          <t>---</t>
        </is>
      </c>
      <c r="V645" t="inlineStr">
        <is>
          <t>---</t>
        </is>
      </c>
      <c r="W645" t="inlineStr">
        <is>
          <t>18.5338712 -72.5605416 -12.92 1.43</t>
        </is>
      </c>
      <c r="X645" t="inlineStr">
        <is>
          <t>PAP/OGRE/ST00193</t>
        </is>
      </c>
      <c r="Y645" t="inlineStr">
        <is>
          <t>PAP/OGRE/ST00193</t>
        </is>
      </c>
      <c r="Z645" t="inlineStr">
        <is>
          <t>2025-02-13 21:09:54</t>
        </is>
      </c>
      <c r="AA645" t="inlineStr">
        <is>
          <t>2025-02-13 21:09:14</t>
        </is>
      </c>
      <c r="AB645" t="inlineStr">
        <is>
          <t>2nerlande</t>
        </is>
      </c>
      <c r="AC645" t="inlineStr">
        <is>
          <t>2025-02-13 21:17:06</t>
        </is>
      </c>
      <c r="AD645" s="1" t="inlineStr">
        <is>
          <t>https://www.commcarehq.org/a/caris-test/reports/form_data/ad0b6c97-3be7-4824-9c60-0cc9a100d2a8/</t>
        </is>
      </c>
      <c r="AE645" t="inlineStr">
        <is>
          <t>---</t>
        </is>
      </c>
      <c r="AF645" t="inlineStr">
        <is>
          <t>3c5a623af057e23a32ae4000_194679</t>
        </is>
      </c>
      <c r="AG645" t="inlineStr">
        <is>
          <t>OK</t>
        </is>
      </c>
      <c r="AH645" t="inlineStr">
        <is>
          <t>2025-02-13 21:09:54</t>
        </is>
      </c>
      <c r="AI645" t="inlineStr">
        <is>
          <t>d519ffdf3562df6e10e26b4cd6e21e4a</t>
        </is>
      </c>
      <c r="AJ645" t="inlineStr">
        <is>
          <t>2025-02-13</t>
        </is>
      </c>
      <c r="AK645" t="inlineStr">
        <is>
          <t>3</t>
        </is>
      </c>
      <c r="AL645" t="inlineStr">
        <is>
          <t>---</t>
        </is>
      </c>
      <c r="AM645" t="inlineStr">
        <is>
          <t>1</t>
        </is>
      </c>
      <c r="AN645" t="inlineStr">
        <is>
          <t>---</t>
        </is>
      </c>
      <c r="AO645" t="inlineStr">
        <is>
          <t>1</t>
        </is>
      </c>
      <c r="AP645" t="inlineStr">
        <is>
          <t>0</t>
        </is>
      </c>
      <c r="AQ645" t="inlineStr">
        <is>
          <t>---</t>
        </is>
      </c>
      <c r="AR645" t="inlineStr">
        <is>
          <t>---</t>
        </is>
      </c>
      <c r="AS645" t="inlineStr">
        <is>
          <t>---</t>
        </is>
      </c>
      <c r="AT645" t="inlineStr">
        <is>
          <t>18.5338712 -72.5605416 -12.92 1.43</t>
        </is>
      </c>
      <c r="AU645" t="inlineStr">
        <is>
          <t>---</t>
        </is>
      </c>
      <c r="AV645" t="inlineStr">
        <is>
          <t>---</t>
        </is>
      </c>
      <c r="AW645" t="inlineStr">
        <is>
          <t>---</t>
        </is>
      </c>
      <c r="AX645" t="inlineStr">
        <is>
          <t>---</t>
        </is>
      </c>
      <c r="AY645" t="inlineStr">
        <is>
          <t>---</t>
        </is>
      </c>
      <c r="AZ645" t="inlineStr">
        <is>
          <t>---</t>
        </is>
      </c>
      <c r="BA645" t="inlineStr">
        <is>
          <t>d519ffdf3562df6e10e26b4cd6e21e4a</t>
        </is>
      </c>
      <c r="BB645" t="inlineStr">
        <is>
          <t>http://openrosa.org/formdesigner/0B48E039-1E80-49A7-AC24-732B6E788E39</t>
        </is>
      </c>
      <c r="BC645" t="inlineStr">
        <is>
          <t>Ration et autres visites</t>
        </is>
      </c>
      <c r="BD645" t="inlineStr">
        <is>
          <t>CommCare Android, version "2.55.0"(467579). App v15969. CommCare Version 2.55.0. Build 467579, built on: 2025-01-15</t>
        </is>
      </c>
      <c r="BE645" t="inlineStr">
        <is>
          <t>commcare_61586a7d-5c7d-439f-977e-7eb93d40e271</t>
        </is>
      </c>
      <c r="BF645" t="inlineStr">
        <is>
          <t>18.5338792 -72.5605271 -10.07 1.45</t>
        </is>
      </c>
      <c r="BG645" t="inlineStr">
        <is>
          <t>f13d8149fc6d39ebe86af18272310ff9</t>
        </is>
      </c>
      <c r="BH645" t="inlineStr">
        <is>
          <t>d3239f0622024212b2de47425e4be01d</t>
        </is>
      </c>
      <c r="BI645" t="inlineStr">
        <is>
          <t>15246</t>
        </is>
      </c>
      <c r="BJ645" t="inlineStr">
        <is>
          <t>XFormInstance</t>
        </is>
      </c>
      <c r="BK645" t="inlineStr">
        <is>
          <t>1cb57c74ea4811efb9b7f7a39a18eb0c</t>
        </is>
      </c>
      <c r="BL645" t="b">
        <v>0</v>
      </c>
      <c r="BM645" t="inlineStr">
        <is>
          <t>---</t>
        </is>
      </c>
      <c r="BN645" t="inlineStr">
        <is>
          <t>190.115.175.209</t>
        </is>
      </c>
      <c r="BO645" t="inlineStr">
        <is>
          <t>Mayson Rosiclaire Joseph</t>
        </is>
      </c>
    </row>
    <row r="646">
      <c r="A646" t="inlineStr">
        <is>
          <t>644</t>
        </is>
      </c>
      <c r="B646" t="inlineStr">
        <is>
          <t>5c73ba61-a9d6-4843-b6a6-9892abf79eb7</t>
        </is>
      </c>
      <c r="C646" t="inlineStr">
        <is>
          <t>2025-02-13</t>
        </is>
      </c>
      <c r="D646" t="inlineStr">
        <is>
          <t>3</t>
        </is>
      </c>
      <c r="E646" t="inlineStr">
        <is>
          <t>---</t>
        </is>
      </c>
      <c r="F646" t="inlineStr">
        <is>
          <t>0</t>
        </is>
      </c>
      <c r="G646" t="inlineStr">
        <is>
          <t>---</t>
        </is>
      </c>
      <c r="H646" t="inlineStr">
        <is>
          <t>1</t>
        </is>
      </c>
      <c r="I646" t="inlineStr">
        <is>
          <t>1</t>
        </is>
      </c>
      <c r="J646" t="inlineStr"/>
      <c r="K646" t="inlineStr">
        <is>
          <t>---</t>
        </is>
      </c>
      <c r="L646" t="inlineStr">
        <is>
          <t>---</t>
        </is>
      </c>
      <c r="M646" t="inlineStr">
        <is>
          <t>---</t>
        </is>
      </c>
      <c r="N646" t="inlineStr">
        <is>
          <t>---</t>
        </is>
      </c>
      <c r="O646" t="inlineStr">
        <is>
          <t>---</t>
        </is>
      </c>
      <c r="P646" t="inlineStr">
        <is>
          <t>---</t>
        </is>
      </c>
      <c r="Q646" t="inlineStr">
        <is>
          <t>---</t>
        </is>
      </c>
      <c r="R646" t="inlineStr"/>
      <c r="S646" t="inlineStr"/>
      <c r="T646" t="inlineStr"/>
      <c r="U646" t="inlineStr"/>
      <c r="V646" t="inlineStr"/>
      <c r="W646" t="inlineStr"/>
      <c r="X646" t="inlineStr">
        <is>
          <t>LIM/HOSJ/ST02369</t>
        </is>
      </c>
      <c r="Y646" t="inlineStr">
        <is>
          <t>LIM/HOSJ/ST02369</t>
        </is>
      </c>
      <c r="Z646" t="inlineStr">
        <is>
          <t>2025-02-13 20:08:56</t>
        </is>
      </c>
      <c r="AA646" t="inlineStr">
        <is>
          <t>2025-02-13 20:08:47</t>
        </is>
      </c>
      <c r="AB646" t="inlineStr">
        <is>
          <t>1jeanelie</t>
        </is>
      </c>
      <c r="AC646" t="inlineStr">
        <is>
          <t>2025-02-14 00:12:12</t>
        </is>
      </c>
      <c r="AD646" s="1" t="inlineStr">
        <is>
          <t>https://www.commcarehq.org/a/caris-test/reports/form_data/5c73ba61-a9d6-4843-b6a6-9892abf79eb7/</t>
        </is>
      </c>
      <c r="AE646" t="inlineStr">
        <is>
          <t>---</t>
        </is>
      </c>
      <c r="AF646" t="inlineStr">
        <is>
          <t>3c5a623af057e23a32ae4000_29805</t>
        </is>
      </c>
      <c r="AG646" t="inlineStr">
        <is>
          <t>OK</t>
        </is>
      </c>
      <c r="AH646" t="inlineStr">
        <is>
          <t>2025-02-13 20:08:56</t>
        </is>
      </c>
      <c r="AI646" t="inlineStr">
        <is>
          <t>1b922c6cae0e4a4e9e08c400d46b6ba7</t>
        </is>
      </c>
      <c r="AJ646" t="inlineStr">
        <is>
          <t>2025-02-13</t>
        </is>
      </c>
      <c r="AK646" t="inlineStr">
        <is>
          <t>3</t>
        </is>
      </c>
      <c r="AL646" t="inlineStr">
        <is>
          <t>---</t>
        </is>
      </c>
      <c r="AM646" t="inlineStr">
        <is>
          <t>0</t>
        </is>
      </c>
      <c r="AN646" t="inlineStr">
        <is>
          <t>---</t>
        </is>
      </c>
      <c r="AO646" t="inlineStr">
        <is>
          <t>1</t>
        </is>
      </c>
      <c r="AP646" t="inlineStr">
        <is>
          <t>1</t>
        </is>
      </c>
      <c r="AQ646" t="inlineStr"/>
      <c r="AR646" t="inlineStr"/>
      <c r="AS646" t="inlineStr"/>
      <c r="AT646" t="inlineStr"/>
      <c r="AU646" t="inlineStr">
        <is>
          <t>---</t>
        </is>
      </c>
      <c r="AV646" t="inlineStr">
        <is>
          <t>---</t>
        </is>
      </c>
      <c r="AW646" t="inlineStr">
        <is>
          <t>---</t>
        </is>
      </c>
      <c r="AX646" t="inlineStr">
        <is>
          <t>---</t>
        </is>
      </c>
      <c r="AY646" t="inlineStr">
        <is>
          <t>---</t>
        </is>
      </c>
      <c r="AZ646" t="inlineStr">
        <is>
          <t>---</t>
        </is>
      </c>
      <c r="BA646" t="inlineStr">
        <is>
          <t>1b922c6cae0e4a4e9e08c400d46b6ba7</t>
        </is>
      </c>
      <c r="BB646" t="inlineStr">
        <is>
          <t>http://openrosa.org/formdesigner/0B48E039-1E80-49A7-AC24-732B6E788E39</t>
        </is>
      </c>
      <c r="BC646" t="inlineStr">
        <is>
          <t>Ration et autres visites</t>
        </is>
      </c>
      <c r="BD646" t="inlineStr">
        <is>
          <t>CommCare Android, version "2.55.0"(467579). App v15969. CommCare Version 2.55.0. Build 467579, built on: 2025-01-15</t>
        </is>
      </c>
      <c r="BE646" t="inlineStr">
        <is>
          <t>commcare_734f7fdd-cbb1-463f-aa8e-b4bd89e56188</t>
        </is>
      </c>
      <c r="BF646" t="inlineStr"/>
      <c r="BG646" t="inlineStr">
        <is>
          <t>f13d8149fc6d39ebe86af18272310ff9</t>
        </is>
      </c>
      <c r="BH646" t="inlineStr">
        <is>
          <t>d3239f0622024212b2de47425e4be01d</t>
        </is>
      </c>
      <c r="BI646" t="inlineStr">
        <is>
          <t>15246</t>
        </is>
      </c>
      <c r="BJ646" t="inlineStr">
        <is>
          <t>XFormInstance</t>
        </is>
      </c>
      <c r="BK646" t="inlineStr">
        <is>
          <t>11f9d994e9f111ef9e5bf399dbb46855</t>
        </is>
      </c>
      <c r="BL646" t="b">
        <v>0</v>
      </c>
      <c r="BM646" t="inlineStr">
        <is>
          <t>---</t>
        </is>
      </c>
      <c r="BN646" t="inlineStr">
        <is>
          <t>200.113.253.84</t>
        </is>
      </c>
      <c r="BO646" t="inlineStr">
        <is>
          <t>Guesly Joseph</t>
        </is>
      </c>
    </row>
    <row r="647">
      <c r="A647" t="inlineStr">
        <is>
          <t>645</t>
        </is>
      </c>
      <c r="B647" t="inlineStr">
        <is>
          <t>b40b1daf-0ae3-42ca-aef5-d47b7712c0c2</t>
        </is>
      </c>
      <c r="C647" t="inlineStr">
        <is>
          <t>2025-02-13</t>
        </is>
      </c>
      <c r="D647" t="inlineStr">
        <is>
          <t>3</t>
        </is>
      </c>
      <c r="E647" t="inlineStr">
        <is>
          <t>---</t>
        </is>
      </c>
      <c r="F647" t="inlineStr">
        <is>
          <t>0</t>
        </is>
      </c>
      <c r="G647" t="inlineStr">
        <is>
          <t>---</t>
        </is>
      </c>
      <c r="H647" t="inlineStr">
        <is>
          <t>1</t>
        </is>
      </c>
      <c r="I647" t="inlineStr">
        <is>
          <t>1</t>
        </is>
      </c>
      <c r="J647" t="inlineStr"/>
      <c r="K647" t="inlineStr">
        <is>
          <t>---</t>
        </is>
      </c>
      <c r="L647" t="inlineStr">
        <is>
          <t>---</t>
        </is>
      </c>
      <c r="M647" t="inlineStr">
        <is>
          <t>---</t>
        </is>
      </c>
      <c r="N647" t="inlineStr">
        <is>
          <t>---</t>
        </is>
      </c>
      <c r="O647" t="inlineStr">
        <is>
          <t>---</t>
        </is>
      </c>
      <c r="P647" t="inlineStr">
        <is>
          <t>---</t>
        </is>
      </c>
      <c r="Q647" t="inlineStr">
        <is>
          <t>---</t>
        </is>
      </c>
      <c r="R647" t="inlineStr"/>
      <c r="S647" t="inlineStr"/>
      <c r="T647" t="inlineStr"/>
      <c r="U647" t="inlineStr"/>
      <c r="V647" t="inlineStr"/>
      <c r="W647" t="inlineStr"/>
      <c r="X647" t="inlineStr">
        <is>
          <t>LIM/HOSJ/ST01524</t>
        </is>
      </c>
      <c r="Y647" t="inlineStr">
        <is>
          <t>LIM/HOSJ/ST01524</t>
        </is>
      </c>
      <c r="Z647" t="inlineStr">
        <is>
          <t>2025-02-13 20:09:15</t>
        </is>
      </c>
      <c r="AA647" t="inlineStr">
        <is>
          <t>2025-02-13 20:09:07</t>
        </is>
      </c>
      <c r="AB647" t="inlineStr">
        <is>
          <t>1jeanelie</t>
        </is>
      </c>
      <c r="AC647" t="inlineStr">
        <is>
          <t>2025-02-14 00:13:04</t>
        </is>
      </c>
      <c r="AD647" s="1" t="inlineStr">
        <is>
          <t>https://www.commcarehq.org/a/caris-test/reports/form_data/b40b1daf-0ae3-42ca-aef5-d47b7712c0c2/</t>
        </is>
      </c>
      <c r="AE647" t="inlineStr">
        <is>
          <t>---</t>
        </is>
      </c>
      <c r="AF647" t="inlineStr">
        <is>
          <t>8ea6c475988f484ea1c9b8976e363229</t>
        </is>
      </c>
      <c r="AG647" t="inlineStr">
        <is>
          <t>OK</t>
        </is>
      </c>
      <c r="AH647" t="inlineStr">
        <is>
          <t>2025-02-13 20:09:15</t>
        </is>
      </c>
      <c r="AI647" t="inlineStr">
        <is>
          <t>1b922c6cae0e4a4e9e08c400d46b6ba7</t>
        </is>
      </c>
      <c r="AJ647" t="inlineStr">
        <is>
          <t>2025-02-13</t>
        </is>
      </c>
      <c r="AK647" t="inlineStr">
        <is>
          <t>3</t>
        </is>
      </c>
      <c r="AL647" t="inlineStr">
        <is>
          <t>---</t>
        </is>
      </c>
      <c r="AM647" t="inlineStr">
        <is>
          <t>0</t>
        </is>
      </c>
      <c r="AN647" t="inlineStr">
        <is>
          <t>---</t>
        </is>
      </c>
      <c r="AO647" t="inlineStr">
        <is>
          <t>1</t>
        </is>
      </c>
      <c r="AP647" t="inlineStr">
        <is>
          <t>1</t>
        </is>
      </c>
      <c r="AQ647" t="inlineStr"/>
      <c r="AR647" t="inlineStr"/>
      <c r="AS647" t="inlineStr"/>
      <c r="AT647" t="inlineStr"/>
      <c r="AU647" t="inlineStr">
        <is>
          <t>---</t>
        </is>
      </c>
      <c r="AV647" t="inlineStr">
        <is>
          <t>---</t>
        </is>
      </c>
      <c r="AW647" t="inlineStr">
        <is>
          <t>---</t>
        </is>
      </c>
      <c r="AX647" t="inlineStr">
        <is>
          <t>---</t>
        </is>
      </c>
      <c r="AY647" t="inlineStr">
        <is>
          <t>---</t>
        </is>
      </c>
      <c r="AZ647" t="inlineStr">
        <is>
          <t>---</t>
        </is>
      </c>
      <c r="BA647" t="inlineStr">
        <is>
          <t>1b922c6cae0e4a4e9e08c400d46b6ba7</t>
        </is>
      </c>
      <c r="BB647" t="inlineStr">
        <is>
          <t>http://openrosa.org/formdesigner/0B48E039-1E80-49A7-AC24-732B6E788E39</t>
        </is>
      </c>
      <c r="BC647" t="inlineStr">
        <is>
          <t>Ration et autres visites</t>
        </is>
      </c>
      <c r="BD647" t="inlineStr">
        <is>
          <t>CommCare Android, version "2.55.0"(467579). App v15969. CommCare Version 2.55.0. Build 467579, built on: 2025-01-15</t>
        </is>
      </c>
      <c r="BE647" t="inlineStr">
        <is>
          <t>commcare_734f7fdd-cbb1-463f-aa8e-b4bd89e56188</t>
        </is>
      </c>
      <c r="BF647" t="inlineStr"/>
      <c r="BG647" t="inlineStr">
        <is>
          <t>f13d8149fc6d39ebe86af18272310ff9</t>
        </is>
      </c>
      <c r="BH647" t="inlineStr">
        <is>
          <t>d3239f0622024212b2de47425e4be01d</t>
        </is>
      </c>
      <c r="BI647" t="inlineStr">
        <is>
          <t>15246</t>
        </is>
      </c>
      <c r="BJ647" t="inlineStr">
        <is>
          <t>XFormInstance</t>
        </is>
      </c>
      <c r="BK647" t="inlineStr">
        <is>
          <t>11f9d994e9f111ef9e5bf399dbb46855</t>
        </is>
      </c>
      <c r="BL647" t="b">
        <v>0</v>
      </c>
      <c r="BM647" t="inlineStr">
        <is>
          <t>---</t>
        </is>
      </c>
      <c r="BN647" t="inlineStr">
        <is>
          <t>200.113.253.84</t>
        </is>
      </c>
      <c r="BO647" t="inlineStr">
        <is>
          <t>JUDELENE NOEL</t>
        </is>
      </c>
    </row>
    <row r="648">
      <c r="A648" t="inlineStr">
        <is>
          <t>646</t>
        </is>
      </c>
      <c r="B648" t="inlineStr">
        <is>
          <t>3dd75640-13c1-4cff-8275-d46937625a14</t>
        </is>
      </c>
      <c r="C648" t="inlineStr">
        <is>
          <t>2025-02-13</t>
        </is>
      </c>
      <c r="D648" t="inlineStr">
        <is>
          <t>3</t>
        </is>
      </c>
      <c r="E648" t="inlineStr">
        <is>
          <t>---</t>
        </is>
      </c>
      <c r="F648" t="inlineStr">
        <is>
          <t>0</t>
        </is>
      </c>
      <c r="G648" t="inlineStr">
        <is>
          <t>---</t>
        </is>
      </c>
      <c r="H648" t="inlineStr">
        <is>
          <t>1</t>
        </is>
      </c>
      <c r="I648" t="inlineStr">
        <is>
          <t>1</t>
        </is>
      </c>
      <c r="J648" t="inlineStr"/>
      <c r="K648" t="inlineStr">
        <is>
          <t>---</t>
        </is>
      </c>
      <c r="L648" t="inlineStr">
        <is>
          <t>---</t>
        </is>
      </c>
      <c r="M648" t="inlineStr">
        <is>
          <t>---</t>
        </is>
      </c>
      <c r="N648" t="inlineStr">
        <is>
          <t>---</t>
        </is>
      </c>
      <c r="O648" t="inlineStr">
        <is>
          <t>---</t>
        </is>
      </c>
      <c r="P648" t="inlineStr">
        <is>
          <t>---</t>
        </is>
      </c>
      <c r="Q648" t="inlineStr">
        <is>
          <t>---</t>
        </is>
      </c>
      <c r="R648" t="inlineStr"/>
      <c r="S648" t="inlineStr"/>
      <c r="T648" t="inlineStr"/>
      <c r="U648" t="inlineStr"/>
      <c r="V648" t="inlineStr"/>
      <c r="W648" t="inlineStr"/>
      <c r="X648" t="inlineStr">
        <is>
          <t>LIM/HOSJ/ST03445</t>
        </is>
      </c>
      <c r="Y648" t="inlineStr">
        <is>
          <t>LIM/HOSJ/ST03445</t>
        </is>
      </c>
      <c r="Z648" t="inlineStr">
        <is>
          <t>2025-02-13 20:09:33</t>
        </is>
      </c>
      <c r="AA648" t="inlineStr">
        <is>
          <t>2025-02-13 20:09:26</t>
        </is>
      </c>
      <c r="AB648" t="inlineStr">
        <is>
          <t>1jeanelie</t>
        </is>
      </c>
      <c r="AC648" t="inlineStr">
        <is>
          <t>2025-02-14 00:13:08</t>
        </is>
      </c>
      <c r="AD648" s="1" t="inlineStr">
        <is>
          <t>https://www.commcarehq.org/a/caris-test/reports/form_data/3dd75640-13c1-4cff-8275-d46937625a14/</t>
        </is>
      </c>
      <c r="AE648" t="inlineStr">
        <is>
          <t>---</t>
        </is>
      </c>
      <c r="AF648" t="inlineStr">
        <is>
          <t>3c5a623af057e23a32ae4000_185162</t>
        </is>
      </c>
      <c r="AG648" t="inlineStr">
        <is>
          <t>OK</t>
        </is>
      </c>
      <c r="AH648" t="inlineStr">
        <is>
          <t>2025-02-13 20:09:33</t>
        </is>
      </c>
      <c r="AI648" t="inlineStr">
        <is>
          <t>1b922c6cae0e4a4e9e08c400d46b6ba7</t>
        </is>
      </c>
      <c r="AJ648" t="inlineStr">
        <is>
          <t>2025-02-13</t>
        </is>
      </c>
      <c r="AK648" t="inlineStr">
        <is>
          <t>3</t>
        </is>
      </c>
      <c r="AL648" t="inlineStr">
        <is>
          <t>---</t>
        </is>
      </c>
      <c r="AM648" t="inlineStr">
        <is>
          <t>0</t>
        </is>
      </c>
      <c r="AN648" t="inlineStr">
        <is>
          <t>---</t>
        </is>
      </c>
      <c r="AO648" t="inlineStr">
        <is>
          <t>1</t>
        </is>
      </c>
      <c r="AP648" t="inlineStr">
        <is>
          <t>1</t>
        </is>
      </c>
      <c r="AQ648" t="inlineStr"/>
      <c r="AR648" t="inlineStr"/>
      <c r="AS648" t="inlineStr"/>
      <c r="AT648" t="inlineStr"/>
      <c r="AU648" t="inlineStr">
        <is>
          <t>---</t>
        </is>
      </c>
      <c r="AV648" t="inlineStr">
        <is>
          <t>---</t>
        </is>
      </c>
      <c r="AW648" t="inlineStr">
        <is>
          <t>---</t>
        </is>
      </c>
      <c r="AX648" t="inlineStr">
        <is>
          <t>---</t>
        </is>
      </c>
      <c r="AY648" t="inlineStr">
        <is>
          <t>---</t>
        </is>
      </c>
      <c r="AZ648" t="inlineStr">
        <is>
          <t>---</t>
        </is>
      </c>
      <c r="BA648" t="inlineStr">
        <is>
          <t>1b922c6cae0e4a4e9e08c400d46b6ba7</t>
        </is>
      </c>
      <c r="BB648" t="inlineStr">
        <is>
          <t>http://openrosa.org/formdesigner/0B48E039-1E80-49A7-AC24-732B6E788E39</t>
        </is>
      </c>
      <c r="BC648" t="inlineStr">
        <is>
          <t>Ration et autres visites</t>
        </is>
      </c>
      <c r="BD648" t="inlineStr">
        <is>
          <t>CommCare Android, version "2.55.0"(467579). App v15969. CommCare Version 2.55.0. Build 467579, built on: 2025-01-15</t>
        </is>
      </c>
      <c r="BE648" t="inlineStr">
        <is>
          <t>commcare_734f7fdd-cbb1-463f-aa8e-b4bd89e56188</t>
        </is>
      </c>
      <c r="BF648" t="inlineStr"/>
      <c r="BG648" t="inlineStr">
        <is>
          <t>f13d8149fc6d39ebe86af18272310ff9</t>
        </is>
      </c>
      <c r="BH648" t="inlineStr">
        <is>
          <t>d3239f0622024212b2de47425e4be01d</t>
        </is>
      </c>
      <c r="BI648" t="inlineStr">
        <is>
          <t>15246</t>
        </is>
      </c>
      <c r="BJ648" t="inlineStr">
        <is>
          <t>XFormInstance</t>
        </is>
      </c>
      <c r="BK648" t="inlineStr">
        <is>
          <t>11f9d994e9f111ef9e5bf399dbb46855</t>
        </is>
      </c>
      <c r="BL648" t="b">
        <v>0</v>
      </c>
      <c r="BM648" t="inlineStr">
        <is>
          <t>---</t>
        </is>
      </c>
      <c r="BN648" t="inlineStr">
        <is>
          <t>200.113.253.84</t>
        </is>
      </c>
      <c r="BO648" t="inlineStr">
        <is>
          <t>Robinho sainpreux</t>
        </is>
      </c>
    </row>
    <row r="649">
      <c r="A649" t="inlineStr">
        <is>
          <t>647</t>
        </is>
      </c>
      <c r="B649" t="inlineStr">
        <is>
          <t>68abf0c1-556e-4b57-b21b-97b7e48042db</t>
        </is>
      </c>
      <c r="C649" t="inlineStr">
        <is>
          <t>2025-02-13</t>
        </is>
      </c>
      <c r="D649" t="inlineStr">
        <is>
          <t>3</t>
        </is>
      </c>
      <c r="E649" t="inlineStr">
        <is>
          <t>---</t>
        </is>
      </c>
      <c r="F649" t="inlineStr">
        <is>
          <t>0</t>
        </is>
      </c>
      <c r="G649" t="inlineStr">
        <is>
          <t>---</t>
        </is>
      </c>
      <c r="H649" t="inlineStr">
        <is>
          <t>1</t>
        </is>
      </c>
      <c r="I649" t="inlineStr">
        <is>
          <t>1</t>
        </is>
      </c>
      <c r="J649" t="inlineStr"/>
      <c r="K649" t="inlineStr">
        <is>
          <t>---</t>
        </is>
      </c>
      <c r="L649" t="inlineStr">
        <is>
          <t>---</t>
        </is>
      </c>
      <c r="M649" t="inlineStr">
        <is>
          <t>---</t>
        </is>
      </c>
      <c r="N649" t="inlineStr">
        <is>
          <t>---</t>
        </is>
      </c>
      <c r="O649" t="inlineStr">
        <is>
          <t>---</t>
        </is>
      </c>
      <c r="P649" t="inlineStr">
        <is>
          <t>---</t>
        </is>
      </c>
      <c r="Q649" t="inlineStr">
        <is>
          <t>---</t>
        </is>
      </c>
      <c r="R649" t="inlineStr"/>
      <c r="S649" t="inlineStr"/>
      <c r="T649" t="inlineStr"/>
      <c r="U649" t="inlineStr"/>
      <c r="V649" t="inlineStr"/>
      <c r="W649" t="inlineStr"/>
      <c r="X649" t="inlineStr">
        <is>
          <t>LIM/HOSJ/ST01329</t>
        </is>
      </c>
      <c r="Y649" t="inlineStr">
        <is>
          <t>LIM/HOSJ/ST01329</t>
        </is>
      </c>
      <c r="Z649" t="inlineStr">
        <is>
          <t>2025-02-13 20:10:12</t>
        </is>
      </c>
      <c r="AA649" t="inlineStr">
        <is>
          <t>2025-02-13 20:10:05</t>
        </is>
      </c>
      <c r="AB649" t="inlineStr">
        <is>
          <t>1jeanelie</t>
        </is>
      </c>
      <c r="AC649" t="inlineStr">
        <is>
          <t>2025-02-14 00:13:34</t>
        </is>
      </c>
      <c r="AD649" s="1" t="inlineStr">
        <is>
          <t>https://www.commcarehq.org/a/caris-test/reports/form_data/68abf0c1-556e-4b57-b21b-97b7e48042db/</t>
        </is>
      </c>
      <c r="AE649" t="inlineStr">
        <is>
          <t>---</t>
        </is>
      </c>
      <c r="AF649" t="inlineStr">
        <is>
          <t>511a45ebb27f4f4ebebe87f231f08339</t>
        </is>
      </c>
      <c r="AG649" t="inlineStr">
        <is>
          <t>OK</t>
        </is>
      </c>
      <c r="AH649" t="inlineStr">
        <is>
          <t>2025-02-13 20:10:12</t>
        </is>
      </c>
      <c r="AI649" t="inlineStr">
        <is>
          <t>1b922c6cae0e4a4e9e08c400d46b6ba7</t>
        </is>
      </c>
      <c r="AJ649" t="inlineStr">
        <is>
          <t>2025-02-13</t>
        </is>
      </c>
      <c r="AK649" t="inlineStr">
        <is>
          <t>3</t>
        </is>
      </c>
      <c r="AL649" t="inlineStr">
        <is>
          <t>---</t>
        </is>
      </c>
      <c r="AM649" t="inlineStr">
        <is>
          <t>0</t>
        </is>
      </c>
      <c r="AN649" t="inlineStr">
        <is>
          <t>---</t>
        </is>
      </c>
      <c r="AO649" t="inlineStr">
        <is>
          <t>1</t>
        </is>
      </c>
      <c r="AP649" t="inlineStr">
        <is>
          <t>1</t>
        </is>
      </c>
      <c r="AQ649" t="inlineStr"/>
      <c r="AR649" t="inlineStr"/>
      <c r="AS649" t="inlineStr"/>
      <c r="AT649" t="inlineStr"/>
      <c r="AU649" t="inlineStr">
        <is>
          <t>---</t>
        </is>
      </c>
      <c r="AV649" t="inlineStr">
        <is>
          <t>---</t>
        </is>
      </c>
      <c r="AW649" t="inlineStr">
        <is>
          <t>---</t>
        </is>
      </c>
      <c r="AX649" t="inlineStr">
        <is>
          <t>---</t>
        </is>
      </c>
      <c r="AY649" t="inlineStr">
        <is>
          <t>---</t>
        </is>
      </c>
      <c r="AZ649" t="inlineStr">
        <is>
          <t>---</t>
        </is>
      </c>
      <c r="BA649" t="inlineStr">
        <is>
          <t>1b922c6cae0e4a4e9e08c400d46b6ba7</t>
        </is>
      </c>
      <c r="BB649" t="inlineStr">
        <is>
          <t>http://openrosa.org/formdesigner/0B48E039-1E80-49A7-AC24-732B6E788E39</t>
        </is>
      </c>
      <c r="BC649" t="inlineStr">
        <is>
          <t>Ration et autres visites</t>
        </is>
      </c>
      <c r="BD649" t="inlineStr">
        <is>
          <t>CommCare Android, version "2.55.0"(467579). App v15969. CommCare Version 2.55.0. Build 467579, built on: 2025-01-15</t>
        </is>
      </c>
      <c r="BE649" t="inlineStr">
        <is>
          <t>commcare_734f7fdd-cbb1-463f-aa8e-b4bd89e56188</t>
        </is>
      </c>
      <c r="BF649" t="inlineStr"/>
      <c r="BG649" t="inlineStr">
        <is>
          <t>f13d8149fc6d39ebe86af18272310ff9</t>
        </is>
      </c>
      <c r="BH649" t="inlineStr">
        <is>
          <t>d3239f0622024212b2de47425e4be01d</t>
        </is>
      </c>
      <c r="BI649" t="inlineStr">
        <is>
          <t>15246</t>
        </is>
      </c>
      <c r="BJ649" t="inlineStr">
        <is>
          <t>XFormInstance</t>
        </is>
      </c>
      <c r="BK649" t="inlineStr">
        <is>
          <t>11f9d994e9f111ef9e5bf399dbb46855</t>
        </is>
      </c>
      <c r="BL649" t="b">
        <v>0</v>
      </c>
      <c r="BM649" t="inlineStr">
        <is>
          <t>---</t>
        </is>
      </c>
      <c r="BN649" t="inlineStr">
        <is>
          <t>200.113.253.84</t>
        </is>
      </c>
      <c r="BO649" t="inlineStr">
        <is>
          <t>Kervenson Lincifort</t>
        </is>
      </c>
    </row>
    <row r="650">
      <c r="A650" t="inlineStr">
        <is>
          <t>648</t>
        </is>
      </c>
      <c r="B650" t="inlineStr">
        <is>
          <t>08576084-752f-44a8-969a-b99309baf455</t>
        </is>
      </c>
      <c r="C650" t="inlineStr">
        <is>
          <t>2025-02-13</t>
        </is>
      </c>
      <c r="D650" t="inlineStr">
        <is>
          <t>3</t>
        </is>
      </c>
      <c r="E650" t="inlineStr">
        <is>
          <t>---</t>
        </is>
      </c>
      <c r="F650" t="inlineStr">
        <is>
          <t>0</t>
        </is>
      </c>
      <c r="G650" t="inlineStr">
        <is>
          <t>---</t>
        </is>
      </c>
      <c r="H650" t="inlineStr">
        <is>
          <t>1</t>
        </is>
      </c>
      <c r="I650" t="inlineStr">
        <is>
          <t>1</t>
        </is>
      </c>
      <c r="J650" t="inlineStr"/>
      <c r="K650" t="inlineStr">
        <is>
          <t>---</t>
        </is>
      </c>
      <c r="L650" t="inlineStr">
        <is>
          <t>---</t>
        </is>
      </c>
      <c r="M650" t="inlineStr">
        <is>
          <t>---</t>
        </is>
      </c>
      <c r="N650" t="inlineStr">
        <is>
          <t>---</t>
        </is>
      </c>
      <c r="O650" t="inlineStr">
        <is>
          <t>---</t>
        </is>
      </c>
      <c r="P650" t="inlineStr">
        <is>
          <t>---</t>
        </is>
      </c>
      <c r="Q650" t="inlineStr">
        <is>
          <t>---</t>
        </is>
      </c>
      <c r="R650" t="inlineStr"/>
      <c r="S650" t="inlineStr"/>
      <c r="T650" t="inlineStr"/>
      <c r="U650" t="inlineStr"/>
      <c r="V650" t="inlineStr"/>
      <c r="W650" t="inlineStr"/>
      <c r="X650" t="inlineStr">
        <is>
          <t>LIM/HOSJ/SO00301</t>
        </is>
      </c>
      <c r="Y650" t="inlineStr">
        <is>
          <t>LIM/HOSJ/SO00301</t>
        </is>
      </c>
      <c r="Z650" t="inlineStr">
        <is>
          <t>2025-02-13 20:10:51</t>
        </is>
      </c>
      <c r="AA650" t="inlineStr">
        <is>
          <t>2025-02-13 20:10:44</t>
        </is>
      </c>
      <c r="AB650" t="inlineStr">
        <is>
          <t>1jeanelie</t>
        </is>
      </c>
      <c r="AC650" t="inlineStr">
        <is>
          <t>2025-02-14 00:13:36</t>
        </is>
      </c>
      <c r="AD650" s="1" t="inlineStr">
        <is>
          <t>https://www.commcarehq.org/a/caris-test/reports/form_data/08576084-752f-44a8-969a-b99309baf455/</t>
        </is>
      </c>
      <c r="AE650" t="inlineStr">
        <is>
          <t>---</t>
        </is>
      </c>
      <c r="AF650" t="inlineStr">
        <is>
          <t>3c5a623af057e23a32ae4000_23578</t>
        </is>
      </c>
      <c r="AG650" t="inlineStr">
        <is>
          <t>OK</t>
        </is>
      </c>
      <c r="AH650" t="inlineStr">
        <is>
          <t>2025-02-13 20:10:51</t>
        </is>
      </c>
      <c r="AI650" t="inlineStr">
        <is>
          <t>1b922c6cae0e4a4e9e08c400d46b6ba7</t>
        </is>
      </c>
      <c r="AJ650" t="inlineStr">
        <is>
          <t>2025-02-13</t>
        </is>
      </c>
      <c r="AK650" t="inlineStr">
        <is>
          <t>3</t>
        </is>
      </c>
      <c r="AL650" t="inlineStr">
        <is>
          <t>---</t>
        </is>
      </c>
      <c r="AM650" t="inlineStr">
        <is>
          <t>0</t>
        </is>
      </c>
      <c r="AN650" t="inlineStr">
        <is>
          <t>---</t>
        </is>
      </c>
      <c r="AO650" t="inlineStr">
        <is>
          <t>1</t>
        </is>
      </c>
      <c r="AP650" t="inlineStr">
        <is>
          <t>1</t>
        </is>
      </c>
      <c r="AQ650" t="inlineStr"/>
      <c r="AR650" t="inlineStr"/>
      <c r="AS650" t="inlineStr"/>
      <c r="AT650" t="inlineStr"/>
      <c r="AU650" t="inlineStr">
        <is>
          <t>---</t>
        </is>
      </c>
      <c r="AV650" t="inlineStr">
        <is>
          <t>---</t>
        </is>
      </c>
      <c r="AW650" t="inlineStr">
        <is>
          <t>---</t>
        </is>
      </c>
      <c r="AX650" t="inlineStr">
        <is>
          <t>---</t>
        </is>
      </c>
      <c r="AY650" t="inlineStr">
        <is>
          <t>---</t>
        </is>
      </c>
      <c r="AZ650" t="inlineStr">
        <is>
          <t>---</t>
        </is>
      </c>
      <c r="BA650" t="inlineStr">
        <is>
          <t>1b922c6cae0e4a4e9e08c400d46b6ba7</t>
        </is>
      </c>
      <c r="BB650" t="inlineStr">
        <is>
          <t>http://openrosa.org/formdesigner/0B48E039-1E80-49A7-AC24-732B6E788E39</t>
        </is>
      </c>
      <c r="BC650" t="inlineStr">
        <is>
          <t>Ration et autres visites</t>
        </is>
      </c>
      <c r="BD650" t="inlineStr">
        <is>
          <t>CommCare Android, version "2.55.0"(467579). App v15969. CommCare Version 2.55.0. Build 467579, built on: 2025-01-15</t>
        </is>
      </c>
      <c r="BE650" t="inlineStr">
        <is>
          <t>commcare_734f7fdd-cbb1-463f-aa8e-b4bd89e56188</t>
        </is>
      </c>
      <c r="BF650" t="inlineStr"/>
      <c r="BG650" t="inlineStr">
        <is>
          <t>f13d8149fc6d39ebe86af18272310ff9</t>
        </is>
      </c>
      <c r="BH650" t="inlineStr">
        <is>
          <t>d3239f0622024212b2de47425e4be01d</t>
        </is>
      </c>
      <c r="BI650" t="inlineStr">
        <is>
          <t>15246</t>
        </is>
      </c>
      <c r="BJ650" t="inlineStr">
        <is>
          <t>XFormInstance</t>
        </is>
      </c>
      <c r="BK650" t="inlineStr">
        <is>
          <t>11f9d994e9f111ef9e5bf399dbb46855</t>
        </is>
      </c>
      <c r="BL650" t="b">
        <v>0</v>
      </c>
      <c r="BM650" t="inlineStr">
        <is>
          <t>---</t>
        </is>
      </c>
      <c r="BN650" t="inlineStr">
        <is>
          <t>200.113.253.84</t>
        </is>
      </c>
      <c r="BO650" t="inlineStr">
        <is>
          <t>Calistin Maudenica</t>
        </is>
      </c>
    </row>
    <row r="651">
      <c r="A651" t="inlineStr">
        <is>
          <t>649</t>
        </is>
      </c>
      <c r="B651" t="inlineStr">
        <is>
          <t>022b0b3e-0caa-4428-b54c-333fe59eee09</t>
        </is>
      </c>
      <c r="C651" t="inlineStr">
        <is>
          <t>2025-02-13</t>
        </is>
      </c>
      <c r="D651" t="inlineStr">
        <is>
          <t>3</t>
        </is>
      </c>
      <c r="E651" t="inlineStr">
        <is>
          <t>---</t>
        </is>
      </c>
      <c r="F651" t="inlineStr">
        <is>
          <t>0</t>
        </is>
      </c>
      <c r="G651" t="inlineStr">
        <is>
          <t>---</t>
        </is>
      </c>
      <c r="H651" t="inlineStr">
        <is>
          <t>1</t>
        </is>
      </c>
      <c r="I651" t="inlineStr">
        <is>
          <t>1</t>
        </is>
      </c>
      <c r="J651" t="inlineStr"/>
      <c r="K651" t="inlineStr">
        <is>
          <t>---</t>
        </is>
      </c>
      <c r="L651" t="inlineStr">
        <is>
          <t>---</t>
        </is>
      </c>
      <c r="M651" t="inlineStr">
        <is>
          <t>---</t>
        </is>
      </c>
      <c r="N651" t="inlineStr">
        <is>
          <t>---</t>
        </is>
      </c>
      <c r="O651" t="inlineStr">
        <is>
          <t>---</t>
        </is>
      </c>
      <c r="P651" t="inlineStr">
        <is>
          <t>---</t>
        </is>
      </c>
      <c r="Q651" t="inlineStr">
        <is>
          <t>---</t>
        </is>
      </c>
      <c r="R651" t="inlineStr"/>
      <c r="S651" t="inlineStr"/>
      <c r="T651" t="inlineStr"/>
      <c r="U651" t="inlineStr"/>
      <c r="V651" t="inlineStr"/>
      <c r="W651" t="inlineStr"/>
      <c r="X651" t="inlineStr">
        <is>
          <t>LIM/HOSJ/ST03338</t>
        </is>
      </c>
      <c r="Y651" t="inlineStr">
        <is>
          <t>LIM/HOSJ/ST03338</t>
        </is>
      </c>
      <c r="Z651" t="inlineStr">
        <is>
          <t>2025-02-13 20:11:28</t>
        </is>
      </c>
      <c r="AA651" t="inlineStr">
        <is>
          <t>2025-02-13 20:11:19</t>
        </is>
      </c>
      <c r="AB651" t="inlineStr">
        <is>
          <t>1jeanelie</t>
        </is>
      </c>
      <c r="AC651" t="inlineStr">
        <is>
          <t>2025-02-14 00:13:37</t>
        </is>
      </c>
      <c r="AD651" s="1" t="inlineStr">
        <is>
          <t>https://www.commcarehq.org/a/caris-test/reports/form_data/022b0b3e-0caa-4428-b54c-333fe59eee09/</t>
        </is>
      </c>
      <c r="AE651" t="inlineStr">
        <is>
          <t>---</t>
        </is>
      </c>
      <c r="AF651" t="inlineStr">
        <is>
          <t>3c5a623af057e23a32ae4000_179111</t>
        </is>
      </c>
      <c r="AG651" t="inlineStr">
        <is>
          <t>OK</t>
        </is>
      </c>
      <c r="AH651" t="inlineStr">
        <is>
          <t>2025-02-13 20:11:28</t>
        </is>
      </c>
      <c r="AI651" t="inlineStr">
        <is>
          <t>1b922c6cae0e4a4e9e08c400d46b6ba7</t>
        </is>
      </c>
      <c r="AJ651" t="inlineStr">
        <is>
          <t>2025-02-13</t>
        </is>
      </c>
      <c r="AK651" t="inlineStr">
        <is>
          <t>3</t>
        </is>
      </c>
      <c r="AL651" t="inlineStr">
        <is>
          <t>---</t>
        </is>
      </c>
      <c r="AM651" t="inlineStr">
        <is>
          <t>0</t>
        </is>
      </c>
      <c r="AN651" t="inlineStr">
        <is>
          <t>---</t>
        </is>
      </c>
      <c r="AO651" t="inlineStr">
        <is>
          <t>1</t>
        </is>
      </c>
      <c r="AP651" t="inlineStr">
        <is>
          <t>1</t>
        </is>
      </c>
      <c r="AQ651" t="inlineStr"/>
      <c r="AR651" t="inlineStr"/>
      <c r="AS651" t="inlineStr"/>
      <c r="AT651" t="inlineStr"/>
      <c r="AU651" t="inlineStr">
        <is>
          <t>---</t>
        </is>
      </c>
      <c r="AV651" t="inlineStr">
        <is>
          <t>---</t>
        </is>
      </c>
      <c r="AW651" t="inlineStr">
        <is>
          <t>---</t>
        </is>
      </c>
      <c r="AX651" t="inlineStr">
        <is>
          <t>---</t>
        </is>
      </c>
      <c r="AY651" t="inlineStr">
        <is>
          <t>---</t>
        </is>
      </c>
      <c r="AZ651" t="inlineStr">
        <is>
          <t>---</t>
        </is>
      </c>
      <c r="BA651" t="inlineStr">
        <is>
          <t>1b922c6cae0e4a4e9e08c400d46b6ba7</t>
        </is>
      </c>
      <c r="BB651" t="inlineStr">
        <is>
          <t>http://openrosa.org/formdesigner/0B48E039-1E80-49A7-AC24-732B6E788E39</t>
        </is>
      </c>
      <c r="BC651" t="inlineStr">
        <is>
          <t>Ration et autres visites</t>
        </is>
      </c>
      <c r="BD651" t="inlineStr">
        <is>
          <t>CommCare Android, version "2.55.0"(467579). App v15969. CommCare Version 2.55.0. Build 467579, built on: 2025-01-15</t>
        </is>
      </c>
      <c r="BE651" t="inlineStr">
        <is>
          <t>commcare_734f7fdd-cbb1-463f-aa8e-b4bd89e56188</t>
        </is>
      </c>
      <c r="BF651" t="inlineStr"/>
      <c r="BG651" t="inlineStr">
        <is>
          <t>f13d8149fc6d39ebe86af18272310ff9</t>
        </is>
      </c>
      <c r="BH651" t="inlineStr">
        <is>
          <t>d3239f0622024212b2de47425e4be01d</t>
        </is>
      </c>
      <c r="BI651" t="inlineStr">
        <is>
          <t>15246</t>
        </is>
      </c>
      <c r="BJ651" t="inlineStr">
        <is>
          <t>XFormInstance</t>
        </is>
      </c>
      <c r="BK651" t="inlineStr">
        <is>
          <t>11f9d994e9f111ef9e5bf399dbb46855</t>
        </is>
      </c>
      <c r="BL651" t="b">
        <v>0</v>
      </c>
      <c r="BM651" t="inlineStr">
        <is>
          <t>---</t>
        </is>
      </c>
      <c r="BN651" t="inlineStr">
        <is>
          <t>200.113.253.84</t>
        </is>
      </c>
      <c r="BO651" t="inlineStr">
        <is>
          <t>Darlens Saintil</t>
        </is>
      </c>
    </row>
    <row r="652">
      <c r="A652" t="inlineStr">
        <is>
          <t>650</t>
        </is>
      </c>
      <c r="B652" t="inlineStr">
        <is>
          <t>3cbebd64-f74f-4dbd-8694-59658a550f4c</t>
        </is>
      </c>
      <c r="C652" t="inlineStr">
        <is>
          <t>2025-02-13</t>
        </is>
      </c>
      <c r="D652" t="inlineStr">
        <is>
          <t>3</t>
        </is>
      </c>
      <c r="E652" t="inlineStr">
        <is>
          <t>---</t>
        </is>
      </c>
      <c r="F652" t="inlineStr">
        <is>
          <t>0</t>
        </is>
      </c>
      <c r="G652" t="inlineStr">
        <is>
          <t>---</t>
        </is>
      </c>
      <c r="H652" t="inlineStr">
        <is>
          <t>1</t>
        </is>
      </c>
      <c r="I652" t="inlineStr">
        <is>
          <t>1</t>
        </is>
      </c>
      <c r="J652" t="inlineStr"/>
      <c r="K652" t="inlineStr">
        <is>
          <t>---</t>
        </is>
      </c>
      <c r="L652" t="inlineStr">
        <is>
          <t>---</t>
        </is>
      </c>
      <c r="M652" t="inlineStr">
        <is>
          <t>---</t>
        </is>
      </c>
      <c r="N652" t="inlineStr">
        <is>
          <t>---</t>
        </is>
      </c>
      <c r="O652" t="inlineStr">
        <is>
          <t>---</t>
        </is>
      </c>
      <c r="P652" t="inlineStr">
        <is>
          <t>---</t>
        </is>
      </c>
      <c r="Q652" t="inlineStr">
        <is>
          <t>---</t>
        </is>
      </c>
      <c r="R652" t="inlineStr"/>
      <c r="S652" t="inlineStr"/>
      <c r="T652" t="inlineStr"/>
      <c r="U652" t="inlineStr"/>
      <c r="V652" t="inlineStr"/>
      <c r="W652" t="inlineStr"/>
      <c r="X652" t="inlineStr">
        <is>
          <t>LIM/HOSJ/SO00503</t>
        </is>
      </c>
      <c r="Y652" t="inlineStr">
        <is>
          <t>LIM/HOSJ/SO00503</t>
        </is>
      </c>
      <c r="Z652" t="inlineStr">
        <is>
          <t>2025-02-13 20:11:51</t>
        </is>
      </c>
      <c r="AA652" t="inlineStr">
        <is>
          <t>2025-02-13 20:11:43</t>
        </is>
      </c>
      <c r="AB652" t="inlineStr">
        <is>
          <t>1jeanelie</t>
        </is>
      </c>
      <c r="AC652" t="inlineStr">
        <is>
          <t>2025-02-14 00:13:38</t>
        </is>
      </c>
      <c r="AD652" s="1" t="inlineStr">
        <is>
          <t>https://www.commcarehq.org/a/caris-test/reports/form_data/3cbebd64-f74f-4dbd-8694-59658a550f4c/</t>
        </is>
      </c>
      <c r="AE652" t="inlineStr">
        <is>
          <t>---</t>
        </is>
      </c>
      <c r="AF652" t="inlineStr">
        <is>
          <t>3c5a623af057e23a32ae4000_44940</t>
        </is>
      </c>
      <c r="AG652" t="inlineStr">
        <is>
          <t>OK</t>
        </is>
      </c>
      <c r="AH652" t="inlineStr">
        <is>
          <t>2025-02-13 20:11:51</t>
        </is>
      </c>
      <c r="AI652" t="inlineStr">
        <is>
          <t>1b922c6cae0e4a4e9e08c400d46b6ba7</t>
        </is>
      </c>
      <c r="AJ652" t="inlineStr">
        <is>
          <t>2025-02-13</t>
        </is>
      </c>
      <c r="AK652" t="inlineStr">
        <is>
          <t>3</t>
        </is>
      </c>
      <c r="AL652" t="inlineStr">
        <is>
          <t>---</t>
        </is>
      </c>
      <c r="AM652" t="inlineStr">
        <is>
          <t>0</t>
        </is>
      </c>
      <c r="AN652" t="inlineStr">
        <is>
          <t>---</t>
        </is>
      </c>
      <c r="AO652" t="inlineStr">
        <is>
          <t>1</t>
        </is>
      </c>
      <c r="AP652" t="inlineStr">
        <is>
          <t>1</t>
        </is>
      </c>
      <c r="AQ652" t="inlineStr"/>
      <c r="AR652" t="inlineStr"/>
      <c r="AS652" t="inlineStr"/>
      <c r="AT652" t="inlineStr"/>
      <c r="AU652" t="inlineStr">
        <is>
          <t>---</t>
        </is>
      </c>
      <c r="AV652" t="inlineStr">
        <is>
          <t>---</t>
        </is>
      </c>
      <c r="AW652" t="inlineStr">
        <is>
          <t>---</t>
        </is>
      </c>
      <c r="AX652" t="inlineStr">
        <is>
          <t>---</t>
        </is>
      </c>
      <c r="AY652" t="inlineStr">
        <is>
          <t>---</t>
        </is>
      </c>
      <c r="AZ652" t="inlineStr">
        <is>
          <t>---</t>
        </is>
      </c>
      <c r="BA652" t="inlineStr">
        <is>
          <t>1b922c6cae0e4a4e9e08c400d46b6ba7</t>
        </is>
      </c>
      <c r="BB652" t="inlineStr">
        <is>
          <t>http://openrosa.org/formdesigner/0B48E039-1E80-49A7-AC24-732B6E788E39</t>
        </is>
      </c>
      <c r="BC652" t="inlineStr">
        <is>
          <t>Ration et autres visites</t>
        </is>
      </c>
      <c r="BD652" t="inlineStr">
        <is>
          <t>CommCare Android, version "2.55.0"(467579). App v15969. CommCare Version 2.55.0. Build 467579, built on: 2025-01-15</t>
        </is>
      </c>
      <c r="BE652" t="inlineStr">
        <is>
          <t>commcare_734f7fdd-cbb1-463f-aa8e-b4bd89e56188</t>
        </is>
      </c>
      <c r="BF652" t="inlineStr"/>
      <c r="BG652" t="inlineStr">
        <is>
          <t>f13d8149fc6d39ebe86af18272310ff9</t>
        </is>
      </c>
      <c r="BH652" t="inlineStr">
        <is>
          <t>d3239f0622024212b2de47425e4be01d</t>
        </is>
      </c>
      <c r="BI652" t="inlineStr">
        <is>
          <t>15246</t>
        </is>
      </c>
      <c r="BJ652" t="inlineStr">
        <is>
          <t>XFormInstance</t>
        </is>
      </c>
      <c r="BK652" t="inlineStr">
        <is>
          <t>11f9d994e9f111ef9e5bf399dbb46855</t>
        </is>
      </c>
      <c r="BL652" t="b">
        <v>0</v>
      </c>
      <c r="BM652" t="inlineStr">
        <is>
          <t>---</t>
        </is>
      </c>
      <c r="BN652" t="inlineStr">
        <is>
          <t>200.113.253.84</t>
        </is>
      </c>
      <c r="BO652" t="inlineStr">
        <is>
          <t>Lorventz Saintil</t>
        </is>
      </c>
    </row>
    <row r="653">
      <c r="A653" t="inlineStr">
        <is>
          <t>651</t>
        </is>
      </c>
      <c r="B653" t="inlineStr">
        <is>
          <t>dafd191f-aef5-4434-876e-adb108b81ddb</t>
        </is>
      </c>
      <c r="C653" t="inlineStr">
        <is>
          <t>2025-02-13</t>
        </is>
      </c>
      <c r="D653" t="inlineStr">
        <is>
          <t>3</t>
        </is>
      </c>
      <c r="E653" t="inlineStr">
        <is>
          <t>---</t>
        </is>
      </c>
      <c r="F653" t="inlineStr">
        <is>
          <t>0</t>
        </is>
      </c>
      <c r="G653" t="inlineStr">
        <is>
          <t>---</t>
        </is>
      </c>
      <c r="H653" t="inlineStr">
        <is>
          <t>1</t>
        </is>
      </c>
      <c r="I653" t="inlineStr">
        <is>
          <t>1</t>
        </is>
      </c>
      <c r="J653" t="inlineStr"/>
      <c r="K653" t="inlineStr">
        <is>
          <t>---</t>
        </is>
      </c>
      <c r="L653" t="inlineStr">
        <is>
          <t>---</t>
        </is>
      </c>
      <c r="M653" t="inlineStr">
        <is>
          <t>---</t>
        </is>
      </c>
      <c r="N653" t="inlineStr">
        <is>
          <t>---</t>
        </is>
      </c>
      <c r="O653" t="inlineStr">
        <is>
          <t>---</t>
        </is>
      </c>
      <c r="P653" t="inlineStr">
        <is>
          <t>---</t>
        </is>
      </c>
      <c r="Q653" t="inlineStr">
        <is>
          <t>---</t>
        </is>
      </c>
      <c r="R653" t="inlineStr"/>
      <c r="S653" t="inlineStr"/>
      <c r="T653" t="inlineStr"/>
      <c r="U653" t="inlineStr"/>
      <c r="V653" t="inlineStr"/>
      <c r="W653" t="inlineStr"/>
      <c r="X653" t="inlineStr">
        <is>
          <t>LIM/PORM/ST01030</t>
        </is>
      </c>
      <c r="Y653" t="inlineStr">
        <is>
          <t>LIM/PORM/ST01030</t>
        </is>
      </c>
      <c r="Z653" t="inlineStr">
        <is>
          <t>2025-02-13 20:12:17</t>
        </is>
      </c>
      <c r="AA653" t="inlineStr">
        <is>
          <t>2025-02-13 20:12:10</t>
        </is>
      </c>
      <c r="AB653" t="inlineStr">
        <is>
          <t>1jeanelie</t>
        </is>
      </c>
      <c r="AC653" t="inlineStr">
        <is>
          <t>2025-02-14 00:13:39</t>
        </is>
      </c>
      <c r="AD653" s="1" t="inlineStr">
        <is>
          <t>https://www.commcarehq.org/a/caris-test/reports/form_data/dafd191f-aef5-4434-876e-adb108b81ddb/</t>
        </is>
      </c>
      <c r="AE653" t="inlineStr">
        <is>
          <t>---</t>
        </is>
      </c>
      <c r="AF653" t="inlineStr">
        <is>
          <t>3c5a623af057e23a32ae4000_200321</t>
        </is>
      </c>
      <c r="AG653" t="inlineStr">
        <is>
          <t>OK</t>
        </is>
      </c>
      <c r="AH653" t="inlineStr">
        <is>
          <t>2025-02-13 20:12:17</t>
        </is>
      </c>
      <c r="AI653" t="inlineStr">
        <is>
          <t>1b922c6cae0e4a4e9e08c400d46b6ba7</t>
        </is>
      </c>
      <c r="AJ653" t="inlineStr">
        <is>
          <t>2025-02-13</t>
        </is>
      </c>
      <c r="AK653" t="inlineStr">
        <is>
          <t>3</t>
        </is>
      </c>
      <c r="AL653" t="inlineStr">
        <is>
          <t>---</t>
        </is>
      </c>
      <c r="AM653" t="inlineStr">
        <is>
          <t>0</t>
        </is>
      </c>
      <c r="AN653" t="inlineStr">
        <is>
          <t>---</t>
        </is>
      </c>
      <c r="AO653" t="inlineStr">
        <is>
          <t>1</t>
        </is>
      </c>
      <c r="AP653" t="inlineStr">
        <is>
          <t>1</t>
        </is>
      </c>
      <c r="AQ653" t="inlineStr"/>
      <c r="AR653" t="inlineStr"/>
      <c r="AS653" t="inlineStr"/>
      <c r="AT653" t="inlineStr"/>
      <c r="AU653" t="inlineStr">
        <is>
          <t>---</t>
        </is>
      </c>
      <c r="AV653" t="inlineStr">
        <is>
          <t>---</t>
        </is>
      </c>
      <c r="AW653" t="inlineStr">
        <is>
          <t>---</t>
        </is>
      </c>
      <c r="AX653" t="inlineStr">
        <is>
          <t>---</t>
        </is>
      </c>
      <c r="AY653" t="inlineStr">
        <is>
          <t>---</t>
        </is>
      </c>
      <c r="AZ653" t="inlineStr">
        <is>
          <t>---</t>
        </is>
      </c>
      <c r="BA653" t="inlineStr">
        <is>
          <t>1b922c6cae0e4a4e9e08c400d46b6ba7</t>
        </is>
      </c>
      <c r="BB653" t="inlineStr">
        <is>
          <t>http://openrosa.org/formdesigner/0B48E039-1E80-49A7-AC24-732B6E788E39</t>
        </is>
      </c>
      <c r="BC653" t="inlineStr">
        <is>
          <t>Ration et autres visites</t>
        </is>
      </c>
      <c r="BD653" t="inlineStr">
        <is>
          <t>CommCare Android, version "2.55.0"(467579). App v15969. CommCare Version 2.55.0. Build 467579, built on: 2025-01-15</t>
        </is>
      </c>
      <c r="BE653" t="inlineStr">
        <is>
          <t>commcare_734f7fdd-cbb1-463f-aa8e-b4bd89e56188</t>
        </is>
      </c>
      <c r="BF653" t="inlineStr"/>
      <c r="BG653" t="inlineStr">
        <is>
          <t>f13d8149fc6d39ebe86af18272310ff9</t>
        </is>
      </c>
      <c r="BH653" t="inlineStr">
        <is>
          <t>d3239f0622024212b2de47425e4be01d</t>
        </is>
      </c>
      <c r="BI653" t="inlineStr">
        <is>
          <t>15246</t>
        </is>
      </c>
      <c r="BJ653" t="inlineStr">
        <is>
          <t>XFormInstance</t>
        </is>
      </c>
      <c r="BK653" t="inlineStr">
        <is>
          <t>11f9d994e9f111ef9e5bf399dbb46855</t>
        </is>
      </c>
      <c r="BL653" t="b">
        <v>0</v>
      </c>
      <c r="BM653" t="inlineStr">
        <is>
          <t>---</t>
        </is>
      </c>
      <c r="BN653" t="inlineStr">
        <is>
          <t>200.113.253.84</t>
        </is>
      </c>
      <c r="BO653" t="inlineStr">
        <is>
          <t>Watson Paul</t>
        </is>
      </c>
    </row>
    <row r="654">
      <c r="A654" t="inlineStr">
        <is>
          <t>652</t>
        </is>
      </c>
      <c r="B654" t="inlineStr">
        <is>
          <t>1098e642-3433-4430-9fbb-25826af3a660</t>
        </is>
      </c>
      <c r="C654" t="inlineStr">
        <is>
          <t>2025-02-13</t>
        </is>
      </c>
      <c r="D654" t="inlineStr">
        <is>
          <t>3</t>
        </is>
      </c>
      <c r="E654" t="inlineStr">
        <is>
          <t>---</t>
        </is>
      </c>
      <c r="F654" t="inlineStr">
        <is>
          <t>0</t>
        </is>
      </c>
      <c r="G654" t="inlineStr">
        <is>
          <t>---</t>
        </is>
      </c>
      <c r="H654" t="inlineStr">
        <is>
          <t>1</t>
        </is>
      </c>
      <c r="I654" t="inlineStr">
        <is>
          <t>1</t>
        </is>
      </c>
      <c r="J654" t="inlineStr"/>
      <c r="K654" t="inlineStr">
        <is>
          <t>---</t>
        </is>
      </c>
      <c r="L654" t="inlineStr">
        <is>
          <t>---</t>
        </is>
      </c>
      <c r="M654" t="inlineStr">
        <is>
          <t>---</t>
        </is>
      </c>
      <c r="N654" t="inlineStr">
        <is>
          <t>---</t>
        </is>
      </c>
      <c r="O654" t="inlineStr">
        <is>
          <t>---</t>
        </is>
      </c>
      <c r="P654" t="inlineStr">
        <is>
          <t>---</t>
        </is>
      </c>
      <c r="Q654" t="inlineStr">
        <is>
          <t>---</t>
        </is>
      </c>
      <c r="R654" t="inlineStr"/>
      <c r="S654" t="inlineStr"/>
      <c r="T654" t="inlineStr"/>
      <c r="U654" t="inlineStr"/>
      <c r="V654" t="inlineStr"/>
      <c r="W654" t="inlineStr"/>
      <c r="X654" t="inlineStr">
        <is>
          <t>LIM/PORM/ST00308</t>
        </is>
      </c>
      <c r="Y654" t="inlineStr">
        <is>
          <t>LIM/PORM/ST00308</t>
        </is>
      </c>
      <c r="Z654" t="inlineStr">
        <is>
          <t>2025-02-13 20:12:36</t>
        </is>
      </c>
      <c r="AA654" t="inlineStr">
        <is>
          <t>2025-02-13 20:12:28</t>
        </is>
      </c>
      <c r="AB654" t="inlineStr">
        <is>
          <t>1jeanelie</t>
        </is>
      </c>
      <c r="AC654" t="inlineStr">
        <is>
          <t>2025-02-14 00:13:40</t>
        </is>
      </c>
      <c r="AD654" s="1" t="inlineStr">
        <is>
          <t>https://www.commcarehq.org/a/caris-test/reports/form_data/1098e642-3433-4430-9fbb-25826af3a660/</t>
        </is>
      </c>
      <c r="AE654" t="inlineStr">
        <is>
          <t>---</t>
        </is>
      </c>
      <c r="AF654" t="inlineStr">
        <is>
          <t>3c5a623af057e23a32ae4000_25695</t>
        </is>
      </c>
      <c r="AG654" t="inlineStr">
        <is>
          <t>OK</t>
        </is>
      </c>
      <c r="AH654" t="inlineStr">
        <is>
          <t>2025-02-13 20:12:36</t>
        </is>
      </c>
      <c r="AI654" t="inlineStr">
        <is>
          <t>1b922c6cae0e4a4e9e08c400d46b6ba7</t>
        </is>
      </c>
      <c r="AJ654" t="inlineStr">
        <is>
          <t>2025-02-13</t>
        </is>
      </c>
      <c r="AK654" t="inlineStr">
        <is>
          <t>3</t>
        </is>
      </c>
      <c r="AL654" t="inlineStr">
        <is>
          <t>---</t>
        </is>
      </c>
      <c r="AM654" t="inlineStr">
        <is>
          <t>0</t>
        </is>
      </c>
      <c r="AN654" t="inlineStr">
        <is>
          <t>---</t>
        </is>
      </c>
      <c r="AO654" t="inlineStr">
        <is>
          <t>1</t>
        </is>
      </c>
      <c r="AP654" t="inlineStr">
        <is>
          <t>1</t>
        </is>
      </c>
      <c r="AQ654" t="inlineStr"/>
      <c r="AR654" t="inlineStr"/>
      <c r="AS654" t="inlineStr"/>
      <c r="AT654" t="inlineStr"/>
      <c r="AU654" t="inlineStr">
        <is>
          <t>---</t>
        </is>
      </c>
      <c r="AV654" t="inlineStr">
        <is>
          <t>---</t>
        </is>
      </c>
      <c r="AW654" t="inlineStr">
        <is>
          <t>---</t>
        </is>
      </c>
      <c r="AX654" t="inlineStr">
        <is>
          <t>---</t>
        </is>
      </c>
      <c r="AY654" t="inlineStr">
        <is>
          <t>---</t>
        </is>
      </c>
      <c r="AZ654" t="inlineStr">
        <is>
          <t>---</t>
        </is>
      </c>
      <c r="BA654" t="inlineStr">
        <is>
          <t>1b922c6cae0e4a4e9e08c400d46b6ba7</t>
        </is>
      </c>
      <c r="BB654" t="inlineStr">
        <is>
          <t>http://openrosa.org/formdesigner/0B48E039-1E80-49A7-AC24-732B6E788E39</t>
        </is>
      </c>
      <c r="BC654" t="inlineStr">
        <is>
          <t>Ration et autres visites</t>
        </is>
      </c>
      <c r="BD654" t="inlineStr">
        <is>
          <t>CommCare Android, version "2.55.0"(467579). App v15969. CommCare Version 2.55.0. Build 467579, built on: 2025-01-15</t>
        </is>
      </c>
      <c r="BE654" t="inlineStr">
        <is>
          <t>commcare_734f7fdd-cbb1-463f-aa8e-b4bd89e56188</t>
        </is>
      </c>
      <c r="BF654" t="inlineStr"/>
      <c r="BG654" t="inlineStr">
        <is>
          <t>f13d8149fc6d39ebe86af18272310ff9</t>
        </is>
      </c>
      <c r="BH654" t="inlineStr">
        <is>
          <t>d3239f0622024212b2de47425e4be01d</t>
        </is>
      </c>
      <c r="BI654" t="inlineStr">
        <is>
          <t>15246</t>
        </is>
      </c>
      <c r="BJ654" t="inlineStr">
        <is>
          <t>XFormInstance</t>
        </is>
      </c>
      <c r="BK654" t="inlineStr">
        <is>
          <t>11f9d994e9f111ef9e5bf399dbb46855</t>
        </is>
      </c>
      <c r="BL654" t="b">
        <v>0</v>
      </c>
      <c r="BM654" t="inlineStr">
        <is>
          <t>---</t>
        </is>
      </c>
      <c r="BN654" t="inlineStr">
        <is>
          <t>200.113.253.84</t>
        </is>
      </c>
      <c r="BO654" t="inlineStr">
        <is>
          <t>Lougadson Augustin</t>
        </is>
      </c>
    </row>
    <row r="655">
      <c r="A655" t="inlineStr">
        <is>
          <t>653</t>
        </is>
      </c>
      <c r="B655" t="inlineStr">
        <is>
          <t>2e8e4263-aabf-4657-bf23-fd53e05325e0</t>
        </is>
      </c>
      <c r="C655" t="inlineStr">
        <is>
          <t>2025-02-13</t>
        </is>
      </c>
      <c r="D655" t="inlineStr">
        <is>
          <t>3</t>
        </is>
      </c>
      <c r="E655" t="inlineStr">
        <is>
          <t>---</t>
        </is>
      </c>
      <c r="F655" t="inlineStr">
        <is>
          <t>0</t>
        </is>
      </c>
      <c r="G655" t="inlineStr">
        <is>
          <t>---</t>
        </is>
      </c>
      <c r="H655" t="inlineStr">
        <is>
          <t>1</t>
        </is>
      </c>
      <c r="I655" t="inlineStr">
        <is>
          <t>1</t>
        </is>
      </c>
      <c r="J655" t="inlineStr"/>
      <c r="K655" t="inlineStr">
        <is>
          <t>---</t>
        </is>
      </c>
      <c r="L655" t="inlineStr">
        <is>
          <t>---</t>
        </is>
      </c>
      <c r="M655" t="inlineStr">
        <is>
          <t>---</t>
        </is>
      </c>
      <c r="N655" t="inlineStr">
        <is>
          <t>---</t>
        </is>
      </c>
      <c r="O655" t="inlineStr">
        <is>
          <t>---</t>
        </is>
      </c>
      <c r="P655" t="inlineStr">
        <is>
          <t>---</t>
        </is>
      </c>
      <c r="Q655" t="inlineStr">
        <is>
          <t>---</t>
        </is>
      </c>
      <c r="R655" t="inlineStr"/>
      <c r="S655" t="inlineStr"/>
      <c r="T655" t="inlineStr"/>
      <c r="U655" t="inlineStr"/>
      <c r="V655" t="inlineStr"/>
      <c r="W655" t="inlineStr"/>
      <c r="X655" t="inlineStr">
        <is>
          <t>LIM/HOSJ/SO00234</t>
        </is>
      </c>
      <c r="Y655" t="inlineStr">
        <is>
          <t>LIM/HOSJ/SO00234</t>
        </is>
      </c>
      <c r="Z655" t="inlineStr">
        <is>
          <t>2025-02-13 20:14:57</t>
        </is>
      </c>
      <c r="AA655" t="inlineStr">
        <is>
          <t>2025-02-13 20:14:50</t>
        </is>
      </c>
      <c r="AB655" t="inlineStr">
        <is>
          <t>1jeanelie</t>
        </is>
      </c>
      <c r="AC655" t="inlineStr">
        <is>
          <t>2025-02-14 00:27:04</t>
        </is>
      </c>
      <c r="AD655" s="1" t="inlineStr">
        <is>
          <t>https://www.commcarehq.org/a/caris-test/reports/form_data/2e8e4263-aabf-4657-bf23-fd53e05325e0/</t>
        </is>
      </c>
      <c r="AE655" t="inlineStr">
        <is>
          <t>---</t>
        </is>
      </c>
      <c r="AF655" t="inlineStr">
        <is>
          <t>29cb31f6377f44628565a3b3626abc50</t>
        </is>
      </c>
      <c r="AG655" t="inlineStr">
        <is>
          <t>OK</t>
        </is>
      </c>
      <c r="AH655" t="inlineStr">
        <is>
          <t>2025-02-13 20:14:57</t>
        </is>
      </c>
      <c r="AI655" t="inlineStr">
        <is>
          <t>1b922c6cae0e4a4e9e08c400d46b6ba7</t>
        </is>
      </c>
      <c r="AJ655" t="inlineStr">
        <is>
          <t>2025-02-13</t>
        </is>
      </c>
      <c r="AK655" t="inlineStr">
        <is>
          <t>3</t>
        </is>
      </c>
      <c r="AL655" t="inlineStr">
        <is>
          <t>---</t>
        </is>
      </c>
      <c r="AM655" t="inlineStr">
        <is>
          <t>0</t>
        </is>
      </c>
      <c r="AN655" t="inlineStr">
        <is>
          <t>---</t>
        </is>
      </c>
      <c r="AO655" t="inlineStr">
        <is>
          <t>1</t>
        </is>
      </c>
      <c r="AP655" t="inlineStr">
        <is>
          <t>1</t>
        </is>
      </c>
      <c r="AQ655" t="inlineStr"/>
      <c r="AR655" t="inlineStr"/>
      <c r="AS655" t="inlineStr"/>
      <c r="AT655" t="inlineStr"/>
      <c r="AU655" t="inlineStr">
        <is>
          <t>---</t>
        </is>
      </c>
      <c r="AV655" t="inlineStr">
        <is>
          <t>---</t>
        </is>
      </c>
      <c r="AW655" t="inlineStr">
        <is>
          <t>---</t>
        </is>
      </c>
      <c r="AX655" t="inlineStr">
        <is>
          <t>---</t>
        </is>
      </c>
      <c r="AY655" t="inlineStr">
        <is>
          <t>---</t>
        </is>
      </c>
      <c r="AZ655" t="inlineStr">
        <is>
          <t>---</t>
        </is>
      </c>
      <c r="BA655" t="inlineStr">
        <is>
          <t>1b922c6cae0e4a4e9e08c400d46b6ba7</t>
        </is>
      </c>
      <c r="BB655" t="inlineStr">
        <is>
          <t>http://openrosa.org/formdesigner/0B48E039-1E80-49A7-AC24-732B6E788E39</t>
        </is>
      </c>
      <c r="BC655" t="inlineStr">
        <is>
          <t>Ration et autres visites</t>
        </is>
      </c>
      <c r="BD655" t="inlineStr">
        <is>
          <t>CommCare Android, version "2.55.0"(467579). App v15969. CommCare Version 2.55.0. Build 467579, built on: 2025-01-15</t>
        </is>
      </c>
      <c r="BE655" t="inlineStr">
        <is>
          <t>commcare_734f7fdd-cbb1-463f-aa8e-b4bd89e56188</t>
        </is>
      </c>
      <c r="BF655" t="inlineStr"/>
      <c r="BG655" t="inlineStr">
        <is>
          <t>f13d8149fc6d39ebe86af18272310ff9</t>
        </is>
      </c>
      <c r="BH655" t="inlineStr">
        <is>
          <t>d3239f0622024212b2de47425e4be01d</t>
        </is>
      </c>
      <c r="BI655" t="inlineStr">
        <is>
          <t>15246</t>
        </is>
      </c>
      <c r="BJ655" t="inlineStr">
        <is>
          <t>XFormInstance</t>
        </is>
      </c>
      <c r="BK655" t="inlineStr">
        <is>
          <t>11f9d994e9f111ef9e5bf399dbb46855</t>
        </is>
      </c>
      <c r="BL655" t="b">
        <v>0</v>
      </c>
      <c r="BM655" t="inlineStr">
        <is>
          <t>---</t>
        </is>
      </c>
      <c r="BN655" t="inlineStr">
        <is>
          <t>200.113.253.84</t>
        </is>
      </c>
      <c r="BO655" t="inlineStr">
        <is>
          <t>Sanderline Louis</t>
        </is>
      </c>
    </row>
    <row r="656">
      <c r="A656" t="inlineStr">
        <is>
          <t>654</t>
        </is>
      </c>
      <c r="B656" t="inlineStr">
        <is>
          <t>f68a3735-e4ec-44ed-8172-c6f697581801</t>
        </is>
      </c>
      <c r="C656" t="inlineStr">
        <is>
          <t>2025-02-13</t>
        </is>
      </c>
      <c r="D656" t="inlineStr">
        <is>
          <t>3</t>
        </is>
      </c>
      <c r="E656" t="inlineStr">
        <is>
          <t>---</t>
        </is>
      </c>
      <c r="F656" t="inlineStr">
        <is>
          <t>0</t>
        </is>
      </c>
      <c r="G656" t="inlineStr">
        <is>
          <t>---</t>
        </is>
      </c>
      <c r="H656" t="inlineStr">
        <is>
          <t>1</t>
        </is>
      </c>
      <c r="I656" t="inlineStr">
        <is>
          <t>1</t>
        </is>
      </c>
      <c r="J656" t="inlineStr"/>
      <c r="K656" t="inlineStr">
        <is>
          <t>---</t>
        </is>
      </c>
      <c r="L656" t="inlineStr">
        <is>
          <t>---</t>
        </is>
      </c>
      <c r="M656" t="inlineStr">
        <is>
          <t>---</t>
        </is>
      </c>
      <c r="N656" t="inlineStr">
        <is>
          <t>---</t>
        </is>
      </c>
      <c r="O656" t="inlineStr">
        <is>
          <t>---</t>
        </is>
      </c>
      <c r="P656" t="inlineStr">
        <is>
          <t>---</t>
        </is>
      </c>
      <c r="Q656" t="inlineStr">
        <is>
          <t>---</t>
        </is>
      </c>
      <c r="R656" t="inlineStr"/>
      <c r="S656" t="inlineStr"/>
      <c r="T656" t="inlineStr"/>
      <c r="U656" t="inlineStr"/>
      <c r="V656" t="inlineStr"/>
      <c r="W656" t="inlineStr"/>
      <c r="X656" t="inlineStr">
        <is>
          <t>LIM/HOSJ/SO00177</t>
        </is>
      </c>
      <c r="Y656" t="inlineStr">
        <is>
          <t>LIM/HOSJ/SO00177</t>
        </is>
      </c>
      <c r="Z656" t="inlineStr">
        <is>
          <t>2025-02-13 20:15:39</t>
        </is>
      </c>
      <c r="AA656" t="inlineStr">
        <is>
          <t>2025-02-13 20:15:31</t>
        </is>
      </c>
      <c r="AB656" t="inlineStr">
        <is>
          <t>1jeanelie</t>
        </is>
      </c>
      <c r="AC656" t="inlineStr">
        <is>
          <t>2025-02-14 00:27:12</t>
        </is>
      </c>
      <c r="AD656" s="1" t="inlineStr">
        <is>
          <t>https://www.commcarehq.org/a/caris-test/reports/form_data/f68a3735-e4ec-44ed-8172-c6f697581801/</t>
        </is>
      </c>
      <c r="AE656" t="inlineStr">
        <is>
          <t>---</t>
        </is>
      </c>
      <c r="AF656" t="inlineStr">
        <is>
          <t>87dd46fe0f754fe6a40cf4078559ab11</t>
        </is>
      </c>
      <c r="AG656" t="inlineStr">
        <is>
          <t>OK</t>
        </is>
      </c>
      <c r="AH656" t="inlineStr">
        <is>
          <t>2025-02-13 20:15:39</t>
        </is>
      </c>
      <c r="AI656" t="inlineStr">
        <is>
          <t>1b922c6cae0e4a4e9e08c400d46b6ba7</t>
        </is>
      </c>
      <c r="AJ656" t="inlineStr">
        <is>
          <t>2025-02-13</t>
        </is>
      </c>
      <c r="AK656" t="inlineStr">
        <is>
          <t>3</t>
        </is>
      </c>
      <c r="AL656" t="inlineStr">
        <is>
          <t>---</t>
        </is>
      </c>
      <c r="AM656" t="inlineStr">
        <is>
          <t>0</t>
        </is>
      </c>
      <c r="AN656" t="inlineStr">
        <is>
          <t>---</t>
        </is>
      </c>
      <c r="AO656" t="inlineStr">
        <is>
          <t>1</t>
        </is>
      </c>
      <c r="AP656" t="inlineStr">
        <is>
          <t>1</t>
        </is>
      </c>
      <c r="AQ656" t="inlineStr"/>
      <c r="AR656" t="inlineStr"/>
      <c r="AS656" t="inlineStr"/>
      <c r="AT656" t="inlineStr"/>
      <c r="AU656" t="inlineStr">
        <is>
          <t>---</t>
        </is>
      </c>
      <c r="AV656" t="inlineStr">
        <is>
          <t>---</t>
        </is>
      </c>
      <c r="AW656" t="inlineStr">
        <is>
          <t>---</t>
        </is>
      </c>
      <c r="AX656" t="inlineStr">
        <is>
          <t>---</t>
        </is>
      </c>
      <c r="AY656" t="inlineStr">
        <is>
          <t>---</t>
        </is>
      </c>
      <c r="AZ656" t="inlineStr">
        <is>
          <t>---</t>
        </is>
      </c>
      <c r="BA656" t="inlineStr">
        <is>
          <t>1b922c6cae0e4a4e9e08c400d46b6ba7</t>
        </is>
      </c>
      <c r="BB656" t="inlineStr">
        <is>
          <t>http://openrosa.org/formdesigner/0B48E039-1E80-49A7-AC24-732B6E788E39</t>
        </is>
      </c>
      <c r="BC656" t="inlineStr">
        <is>
          <t>Ration et autres visites</t>
        </is>
      </c>
      <c r="BD656" t="inlineStr">
        <is>
          <t>CommCare Android, version "2.55.0"(467579). App v15969. CommCare Version 2.55.0. Build 467579, built on: 2025-01-15</t>
        </is>
      </c>
      <c r="BE656" t="inlineStr">
        <is>
          <t>commcare_734f7fdd-cbb1-463f-aa8e-b4bd89e56188</t>
        </is>
      </c>
      <c r="BF656" t="inlineStr"/>
      <c r="BG656" t="inlineStr">
        <is>
          <t>f13d8149fc6d39ebe86af18272310ff9</t>
        </is>
      </c>
      <c r="BH656" t="inlineStr">
        <is>
          <t>d3239f0622024212b2de47425e4be01d</t>
        </is>
      </c>
      <c r="BI656" t="inlineStr">
        <is>
          <t>15246</t>
        </is>
      </c>
      <c r="BJ656" t="inlineStr">
        <is>
          <t>XFormInstance</t>
        </is>
      </c>
      <c r="BK656" t="inlineStr">
        <is>
          <t>11f9d994e9f111ef9e5bf399dbb46855</t>
        </is>
      </c>
      <c r="BL656" t="b">
        <v>0</v>
      </c>
      <c r="BM656" t="inlineStr">
        <is>
          <t>---</t>
        </is>
      </c>
      <c r="BN656" t="inlineStr">
        <is>
          <t>200.113.253.84</t>
        </is>
      </c>
      <c r="BO656" t="inlineStr">
        <is>
          <t>Isenaidine Pierre</t>
        </is>
      </c>
    </row>
    <row r="657">
      <c r="A657" t="inlineStr">
        <is>
          <t>655</t>
        </is>
      </c>
      <c r="B657" t="inlineStr">
        <is>
          <t>f590742f-1067-47c2-9e30-b08aca411c06</t>
        </is>
      </c>
      <c r="C657" t="inlineStr">
        <is>
          <t>2025-02-13</t>
        </is>
      </c>
      <c r="D657" t="inlineStr">
        <is>
          <t>3</t>
        </is>
      </c>
      <c r="E657" t="inlineStr">
        <is>
          <t>---</t>
        </is>
      </c>
      <c r="F657" t="inlineStr">
        <is>
          <t>0</t>
        </is>
      </c>
      <c r="G657" t="inlineStr">
        <is>
          <t>---</t>
        </is>
      </c>
      <c r="H657" t="inlineStr">
        <is>
          <t>1</t>
        </is>
      </c>
      <c r="I657" t="inlineStr">
        <is>
          <t>1</t>
        </is>
      </c>
      <c r="J657" t="inlineStr"/>
      <c r="K657" t="inlineStr">
        <is>
          <t>---</t>
        </is>
      </c>
      <c r="L657" t="inlineStr">
        <is>
          <t>---</t>
        </is>
      </c>
      <c r="M657" t="inlineStr">
        <is>
          <t>---</t>
        </is>
      </c>
      <c r="N657" t="inlineStr">
        <is>
          <t>---</t>
        </is>
      </c>
      <c r="O657" t="inlineStr">
        <is>
          <t>---</t>
        </is>
      </c>
      <c r="P657" t="inlineStr">
        <is>
          <t>---</t>
        </is>
      </c>
      <c r="Q657" t="inlineStr">
        <is>
          <t>---</t>
        </is>
      </c>
      <c r="R657" t="inlineStr"/>
      <c r="S657" t="inlineStr"/>
      <c r="T657" t="inlineStr"/>
      <c r="U657" t="inlineStr"/>
      <c r="V657" t="inlineStr"/>
      <c r="W657" t="inlineStr"/>
      <c r="X657" t="inlineStr">
        <is>
          <t>LIM/HOSJ/ST01524</t>
        </is>
      </c>
      <c r="Y657" t="inlineStr">
        <is>
          <t>LIM/HOSJ/ST01524</t>
        </is>
      </c>
      <c r="Z657" t="inlineStr">
        <is>
          <t>2025-02-13 20:16:11</t>
        </is>
      </c>
      <c r="AA657" t="inlineStr">
        <is>
          <t>2025-02-13 20:16:04</t>
        </is>
      </c>
      <c r="AB657" t="inlineStr">
        <is>
          <t>1jeanelie</t>
        </is>
      </c>
      <c r="AC657" t="inlineStr">
        <is>
          <t>2025-02-14 00:27:31</t>
        </is>
      </c>
      <c r="AD657" s="1" t="inlineStr">
        <is>
          <t>https://www.commcarehq.org/a/caris-test/reports/form_data/f590742f-1067-47c2-9e30-b08aca411c06/</t>
        </is>
      </c>
      <c r="AE657" t="inlineStr">
        <is>
          <t>---</t>
        </is>
      </c>
      <c r="AF657" t="inlineStr">
        <is>
          <t>8ea6c475988f484ea1c9b8976e363229</t>
        </is>
      </c>
      <c r="AG657" t="inlineStr">
        <is>
          <t>OK</t>
        </is>
      </c>
      <c r="AH657" t="inlineStr">
        <is>
          <t>2025-02-13 20:16:11</t>
        </is>
      </c>
      <c r="AI657" t="inlineStr">
        <is>
          <t>1b922c6cae0e4a4e9e08c400d46b6ba7</t>
        </is>
      </c>
      <c r="AJ657" t="inlineStr">
        <is>
          <t>2025-02-13</t>
        </is>
      </c>
      <c r="AK657" t="inlineStr">
        <is>
          <t>3</t>
        </is>
      </c>
      <c r="AL657" t="inlineStr">
        <is>
          <t>---</t>
        </is>
      </c>
      <c r="AM657" t="inlineStr">
        <is>
          <t>0</t>
        </is>
      </c>
      <c r="AN657" t="inlineStr">
        <is>
          <t>---</t>
        </is>
      </c>
      <c r="AO657" t="inlineStr">
        <is>
          <t>1</t>
        </is>
      </c>
      <c r="AP657" t="inlineStr">
        <is>
          <t>1</t>
        </is>
      </c>
      <c r="AQ657" t="inlineStr"/>
      <c r="AR657" t="inlineStr"/>
      <c r="AS657" t="inlineStr"/>
      <c r="AT657" t="inlineStr"/>
      <c r="AU657" t="inlineStr">
        <is>
          <t>---</t>
        </is>
      </c>
      <c r="AV657" t="inlineStr">
        <is>
          <t>---</t>
        </is>
      </c>
      <c r="AW657" t="inlineStr">
        <is>
          <t>---</t>
        </is>
      </c>
      <c r="AX657" t="inlineStr">
        <is>
          <t>---</t>
        </is>
      </c>
      <c r="AY657" t="inlineStr">
        <is>
          <t>---</t>
        </is>
      </c>
      <c r="AZ657" t="inlineStr">
        <is>
          <t>---</t>
        </is>
      </c>
      <c r="BA657" t="inlineStr">
        <is>
          <t>1b922c6cae0e4a4e9e08c400d46b6ba7</t>
        </is>
      </c>
      <c r="BB657" t="inlineStr">
        <is>
          <t>http://openrosa.org/formdesigner/0B48E039-1E80-49A7-AC24-732B6E788E39</t>
        </is>
      </c>
      <c r="BC657" t="inlineStr">
        <is>
          <t>Ration et autres visites</t>
        </is>
      </c>
      <c r="BD657" t="inlineStr">
        <is>
          <t>CommCare Android, version "2.55.0"(467579). App v15969. CommCare Version 2.55.0. Build 467579, built on: 2025-01-15</t>
        </is>
      </c>
      <c r="BE657" t="inlineStr">
        <is>
          <t>commcare_734f7fdd-cbb1-463f-aa8e-b4bd89e56188</t>
        </is>
      </c>
      <c r="BF657" t="inlineStr"/>
      <c r="BG657" t="inlineStr">
        <is>
          <t>f13d8149fc6d39ebe86af18272310ff9</t>
        </is>
      </c>
      <c r="BH657" t="inlineStr">
        <is>
          <t>d3239f0622024212b2de47425e4be01d</t>
        </is>
      </c>
      <c r="BI657" t="inlineStr">
        <is>
          <t>15246</t>
        </is>
      </c>
      <c r="BJ657" t="inlineStr">
        <is>
          <t>XFormInstance</t>
        </is>
      </c>
      <c r="BK657" t="inlineStr">
        <is>
          <t>11f9d994e9f111ef9e5bf399dbb46855</t>
        </is>
      </c>
      <c r="BL657" t="b">
        <v>0</v>
      </c>
      <c r="BM657" t="inlineStr">
        <is>
          <t>---</t>
        </is>
      </c>
      <c r="BN657" t="inlineStr">
        <is>
          <t>200.113.253.84</t>
        </is>
      </c>
      <c r="BO657" t="inlineStr">
        <is>
          <t>JUDELENE NOEL</t>
        </is>
      </c>
    </row>
    <row r="658">
      <c r="A658" t="inlineStr">
        <is>
          <t>656</t>
        </is>
      </c>
      <c r="B658" t="inlineStr">
        <is>
          <t>7b412fac-6ecf-42c6-8c63-4a60cf3bb692</t>
        </is>
      </c>
      <c r="C658" t="inlineStr">
        <is>
          <t>2025-02-13</t>
        </is>
      </c>
      <c r="D658" t="inlineStr">
        <is>
          <t>3</t>
        </is>
      </c>
      <c r="E658" t="inlineStr">
        <is>
          <t>---</t>
        </is>
      </c>
      <c r="F658" t="inlineStr">
        <is>
          <t>0</t>
        </is>
      </c>
      <c r="G658" t="inlineStr">
        <is>
          <t>---</t>
        </is>
      </c>
      <c r="H658" t="inlineStr">
        <is>
          <t>1</t>
        </is>
      </c>
      <c r="I658" t="inlineStr">
        <is>
          <t>1</t>
        </is>
      </c>
      <c r="J658" t="inlineStr"/>
      <c r="K658" t="inlineStr">
        <is>
          <t>---</t>
        </is>
      </c>
      <c r="L658" t="inlineStr">
        <is>
          <t>---</t>
        </is>
      </c>
      <c r="M658" t="inlineStr">
        <is>
          <t>---</t>
        </is>
      </c>
      <c r="N658" t="inlineStr">
        <is>
          <t>---</t>
        </is>
      </c>
      <c r="O658" t="inlineStr">
        <is>
          <t>---</t>
        </is>
      </c>
      <c r="P658" t="inlineStr">
        <is>
          <t>---</t>
        </is>
      </c>
      <c r="Q658" t="inlineStr">
        <is>
          <t>---</t>
        </is>
      </c>
      <c r="R658" t="inlineStr"/>
      <c r="S658" t="inlineStr"/>
      <c r="T658" t="inlineStr"/>
      <c r="U658" t="inlineStr"/>
      <c r="V658" t="inlineStr"/>
      <c r="W658" t="inlineStr"/>
      <c r="X658" t="inlineStr">
        <is>
          <t>LIM/HBSL/ST00049</t>
        </is>
      </c>
      <c r="Y658" t="inlineStr">
        <is>
          <t>LIM/HBSL/ST00049</t>
        </is>
      </c>
      <c r="Z658" t="inlineStr">
        <is>
          <t>2025-02-13 20:18:23</t>
        </is>
      </c>
      <c r="AA658" t="inlineStr">
        <is>
          <t>2025-02-13 20:18:15</t>
        </is>
      </c>
      <c r="AB658" t="inlineStr">
        <is>
          <t>1jeanelie</t>
        </is>
      </c>
      <c r="AC658" t="inlineStr">
        <is>
          <t>2025-02-14 00:27:43</t>
        </is>
      </c>
      <c r="AD658" s="1" t="inlineStr">
        <is>
          <t>https://www.commcarehq.org/a/caris-test/reports/form_data/7b412fac-6ecf-42c6-8c63-4a60cf3bb692/</t>
        </is>
      </c>
      <c r="AE658" t="inlineStr">
        <is>
          <t>---</t>
        </is>
      </c>
      <c r="AF658" t="inlineStr">
        <is>
          <t>1c3079da303e488fa2438223b6a5bd0e</t>
        </is>
      </c>
      <c r="AG658" t="inlineStr">
        <is>
          <t>OK</t>
        </is>
      </c>
      <c r="AH658" t="inlineStr">
        <is>
          <t>2025-02-13 20:18:23</t>
        </is>
      </c>
      <c r="AI658" t="inlineStr">
        <is>
          <t>1b922c6cae0e4a4e9e08c400d46b6ba7</t>
        </is>
      </c>
      <c r="AJ658" t="inlineStr">
        <is>
          <t>2025-02-13</t>
        </is>
      </c>
      <c r="AK658" t="inlineStr">
        <is>
          <t>3</t>
        </is>
      </c>
      <c r="AL658" t="inlineStr">
        <is>
          <t>---</t>
        </is>
      </c>
      <c r="AM658" t="inlineStr">
        <is>
          <t>0</t>
        </is>
      </c>
      <c r="AN658" t="inlineStr">
        <is>
          <t>---</t>
        </is>
      </c>
      <c r="AO658" t="inlineStr">
        <is>
          <t>1</t>
        </is>
      </c>
      <c r="AP658" t="inlineStr">
        <is>
          <t>1</t>
        </is>
      </c>
      <c r="AQ658" t="inlineStr"/>
      <c r="AR658" t="inlineStr"/>
      <c r="AS658" t="inlineStr"/>
      <c r="AT658" t="inlineStr"/>
      <c r="AU658" t="inlineStr">
        <is>
          <t>---</t>
        </is>
      </c>
      <c r="AV658" t="inlineStr">
        <is>
          <t>---</t>
        </is>
      </c>
      <c r="AW658" t="inlineStr">
        <is>
          <t>---</t>
        </is>
      </c>
      <c r="AX658" t="inlineStr">
        <is>
          <t>---</t>
        </is>
      </c>
      <c r="AY658" t="inlineStr">
        <is>
          <t>---</t>
        </is>
      </c>
      <c r="AZ658" t="inlineStr">
        <is>
          <t>---</t>
        </is>
      </c>
      <c r="BA658" t="inlineStr">
        <is>
          <t>1b922c6cae0e4a4e9e08c400d46b6ba7</t>
        </is>
      </c>
      <c r="BB658" t="inlineStr">
        <is>
          <t>http://openrosa.org/formdesigner/0B48E039-1E80-49A7-AC24-732B6E788E39</t>
        </is>
      </c>
      <c r="BC658" t="inlineStr">
        <is>
          <t>Ration et autres visites</t>
        </is>
      </c>
      <c r="BD658" t="inlineStr">
        <is>
          <t>CommCare Android, version "2.55.0"(467579). App v15969. CommCare Version 2.55.0. Build 467579, built on: 2025-01-15</t>
        </is>
      </c>
      <c r="BE658" t="inlineStr">
        <is>
          <t>commcare_734f7fdd-cbb1-463f-aa8e-b4bd89e56188</t>
        </is>
      </c>
      <c r="BF658" t="inlineStr"/>
      <c r="BG658" t="inlineStr">
        <is>
          <t>f13d8149fc6d39ebe86af18272310ff9</t>
        </is>
      </c>
      <c r="BH658" t="inlineStr">
        <is>
          <t>d3239f0622024212b2de47425e4be01d</t>
        </is>
      </c>
      <c r="BI658" t="inlineStr">
        <is>
          <t>15246</t>
        </is>
      </c>
      <c r="BJ658" t="inlineStr">
        <is>
          <t>XFormInstance</t>
        </is>
      </c>
      <c r="BK658" t="inlineStr">
        <is>
          <t>11f9d994e9f111ef9e5bf399dbb46855</t>
        </is>
      </c>
      <c r="BL658" t="b">
        <v>0</v>
      </c>
      <c r="BM658" t="inlineStr">
        <is>
          <t>---</t>
        </is>
      </c>
      <c r="BN658" t="inlineStr">
        <is>
          <t>200.113.253.84</t>
        </is>
      </c>
      <c r="BO658" t="inlineStr">
        <is>
          <t>Jean Eynie</t>
        </is>
      </c>
    </row>
    <row r="659">
      <c r="A659" t="inlineStr">
        <is>
          <t>657</t>
        </is>
      </c>
      <c r="B659" t="inlineStr">
        <is>
          <t>53cabae2-9cc6-4623-9f11-d3e1ce7e787f</t>
        </is>
      </c>
      <c r="C659" t="inlineStr">
        <is>
          <t>2025-02-13</t>
        </is>
      </c>
      <c r="D659" t="inlineStr">
        <is>
          <t>3</t>
        </is>
      </c>
      <c r="E659" t="inlineStr">
        <is>
          <t>---</t>
        </is>
      </c>
      <c r="F659" t="inlineStr">
        <is>
          <t>0</t>
        </is>
      </c>
      <c r="G659" t="inlineStr">
        <is>
          <t>---</t>
        </is>
      </c>
      <c r="H659" t="inlineStr">
        <is>
          <t>1</t>
        </is>
      </c>
      <c r="I659" t="inlineStr">
        <is>
          <t>1</t>
        </is>
      </c>
      <c r="J659" t="inlineStr"/>
      <c r="K659" t="inlineStr">
        <is>
          <t>---</t>
        </is>
      </c>
      <c r="L659" t="inlineStr">
        <is>
          <t>---</t>
        </is>
      </c>
      <c r="M659" t="inlineStr">
        <is>
          <t>---</t>
        </is>
      </c>
      <c r="N659" t="inlineStr">
        <is>
          <t>---</t>
        </is>
      </c>
      <c r="O659" t="inlineStr">
        <is>
          <t>---</t>
        </is>
      </c>
      <c r="P659" t="inlineStr">
        <is>
          <t>---</t>
        </is>
      </c>
      <c r="Q659" t="inlineStr">
        <is>
          <t>---</t>
        </is>
      </c>
      <c r="R659" t="inlineStr"/>
      <c r="S659" t="inlineStr"/>
      <c r="T659" t="inlineStr"/>
      <c r="U659" t="inlineStr"/>
      <c r="V659" t="inlineStr"/>
      <c r="W659" t="inlineStr"/>
      <c r="X659" t="inlineStr">
        <is>
          <t>LIM/HOSJ/SO00083</t>
        </is>
      </c>
      <c r="Y659" t="inlineStr">
        <is>
          <t>LIM/HOSJ/SO00083</t>
        </is>
      </c>
      <c r="Z659" t="inlineStr">
        <is>
          <t>2025-02-13 20:18:58</t>
        </is>
      </c>
      <c r="AA659" t="inlineStr">
        <is>
          <t>2025-02-13 20:18:51</t>
        </is>
      </c>
      <c r="AB659" t="inlineStr">
        <is>
          <t>1jeanelie</t>
        </is>
      </c>
      <c r="AC659" t="inlineStr">
        <is>
          <t>2025-02-14 00:28:02</t>
        </is>
      </c>
      <c r="AD659" s="1" t="inlineStr">
        <is>
          <t>https://www.commcarehq.org/a/caris-test/reports/form_data/53cabae2-9cc6-4623-9f11-d3e1ce7e787f/</t>
        </is>
      </c>
      <c r="AE659" t="inlineStr">
        <is>
          <t>---</t>
        </is>
      </c>
      <c r="AF659" t="inlineStr">
        <is>
          <t>5ca5a31ed0e848d08f99b8cbe2ae796b</t>
        </is>
      </c>
      <c r="AG659" t="inlineStr">
        <is>
          <t>OK</t>
        </is>
      </c>
      <c r="AH659" t="inlineStr">
        <is>
          <t>2025-02-13 20:18:58</t>
        </is>
      </c>
      <c r="AI659" t="inlineStr">
        <is>
          <t>1b922c6cae0e4a4e9e08c400d46b6ba7</t>
        </is>
      </c>
      <c r="AJ659" t="inlineStr">
        <is>
          <t>2025-02-13</t>
        </is>
      </c>
      <c r="AK659" t="inlineStr">
        <is>
          <t>3</t>
        </is>
      </c>
      <c r="AL659" t="inlineStr">
        <is>
          <t>---</t>
        </is>
      </c>
      <c r="AM659" t="inlineStr">
        <is>
          <t>0</t>
        </is>
      </c>
      <c r="AN659" t="inlineStr">
        <is>
          <t>---</t>
        </is>
      </c>
      <c r="AO659" t="inlineStr">
        <is>
          <t>1</t>
        </is>
      </c>
      <c r="AP659" t="inlineStr">
        <is>
          <t>1</t>
        </is>
      </c>
      <c r="AQ659" t="inlineStr"/>
      <c r="AR659" t="inlineStr"/>
      <c r="AS659" t="inlineStr"/>
      <c r="AT659" t="inlineStr"/>
      <c r="AU659" t="inlineStr">
        <is>
          <t>---</t>
        </is>
      </c>
      <c r="AV659" t="inlineStr">
        <is>
          <t>---</t>
        </is>
      </c>
      <c r="AW659" t="inlineStr">
        <is>
          <t>---</t>
        </is>
      </c>
      <c r="AX659" t="inlineStr">
        <is>
          <t>---</t>
        </is>
      </c>
      <c r="AY659" t="inlineStr">
        <is>
          <t>---</t>
        </is>
      </c>
      <c r="AZ659" t="inlineStr">
        <is>
          <t>---</t>
        </is>
      </c>
      <c r="BA659" t="inlineStr">
        <is>
          <t>1b922c6cae0e4a4e9e08c400d46b6ba7</t>
        </is>
      </c>
      <c r="BB659" t="inlineStr">
        <is>
          <t>http://openrosa.org/formdesigner/0B48E039-1E80-49A7-AC24-732B6E788E39</t>
        </is>
      </c>
      <c r="BC659" t="inlineStr">
        <is>
          <t>Ration et autres visites</t>
        </is>
      </c>
      <c r="BD659" t="inlineStr">
        <is>
          <t>CommCare Android, version "2.55.0"(467579). App v15969. CommCare Version 2.55.0. Build 467579, built on: 2025-01-15</t>
        </is>
      </c>
      <c r="BE659" t="inlineStr">
        <is>
          <t>commcare_734f7fdd-cbb1-463f-aa8e-b4bd89e56188</t>
        </is>
      </c>
      <c r="BF659" t="inlineStr"/>
      <c r="BG659" t="inlineStr">
        <is>
          <t>f13d8149fc6d39ebe86af18272310ff9</t>
        </is>
      </c>
      <c r="BH659" t="inlineStr">
        <is>
          <t>d3239f0622024212b2de47425e4be01d</t>
        </is>
      </c>
      <c r="BI659" t="inlineStr">
        <is>
          <t>15246</t>
        </is>
      </c>
      <c r="BJ659" t="inlineStr">
        <is>
          <t>XFormInstance</t>
        </is>
      </c>
      <c r="BK659" t="inlineStr">
        <is>
          <t>11f9d994e9f111ef9e5bf399dbb46855</t>
        </is>
      </c>
      <c r="BL659" t="b">
        <v>0</v>
      </c>
      <c r="BM659" t="inlineStr">
        <is>
          <t>---</t>
        </is>
      </c>
      <c r="BN659" t="inlineStr">
        <is>
          <t>200.113.253.84</t>
        </is>
      </c>
      <c r="BO659" t="inlineStr">
        <is>
          <t>Jessica Ciceron</t>
        </is>
      </c>
    </row>
    <row r="660">
      <c r="A660" t="inlineStr">
        <is>
          <t>658</t>
        </is>
      </c>
      <c r="B660" t="inlineStr">
        <is>
          <t>83602c86-711e-42b6-94bc-ea98cb5df70d</t>
        </is>
      </c>
      <c r="C660" t="inlineStr">
        <is>
          <t>2025-02-13</t>
        </is>
      </c>
      <c r="D660" t="inlineStr">
        <is>
          <t>3</t>
        </is>
      </c>
      <c r="E660" t="inlineStr">
        <is>
          <t>---</t>
        </is>
      </c>
      <c r="F660" t="inlineStr">
        <is>
          <t>0</t>
        </is>
      </c>
      <c r="G660" t="inlineStr">
        <is>
          <t>---</t>
        </is>
      </c>
      <c r="H660" t="inlineStr">
        <is>
          <t>1</t>
        </is>
      </c>
      <c r="I660" t="inlineStr">
        <is>
          <t>1</t>
        </is>
      </c>
      <c r="J660" t="inlineStr"/>
      <c r="K660" t="inlineStr">
        <is>
          <t>---</t>
        </is>
      </c>
      <c r="L660" t="inlineStr">
        <is>
          <t>---</t>
        </is>
      </c>
      <c r="M660" t="inlineStr">
        <is>
          <t>---</t>
        </is>
      </c>
      <c r="N660" t="inlineStr">
        <is>
          <t>---</t>
        </is>
      </c>
      <c r="O660" t="inlineStr">
        <is>
          <t>---</t>
        </is>
      </c>
      <c r="P660" t="inlineStr">
        <is>
          <t>---</t>
        </is>
      </c>
      <c r="Q660" t="inlineStr">
        <is>
          <t>---</t>
        </is>
      </c>
      <c r="R660" t="inlineStr"/>
      <c r="S660" t="inlineStr"/>
      <c r="T660" t="inlineStr"/>
      <c r="U660" t="inlineStr"/>
      <c r="V660" t="inlineStr"/>
      <c r="W660" t="inlineStr"/>
      <c r="X660" t="inlineStr">
        <is>
          <t>LIM/PORM/ST00694</t>
        </is>
      </c>
      <c r="Y660" t="inlineStr">
        <is>
          <t>LIM/PORM/ST00694</t>
        </is>
      </c>
      <c r="Z660" t="inlineStr">
        <is>
          <t>2025-02-13 20:19:37</t>
        </is>
      </c>
      <c r="AA660" t="inlineStr">
        <is>
          <t>2025-02-13 20:19:29</t>
        </is>
      </c>
      <c r="AB660" t="inlineStr">
        <is>
          <t>1jeanelie</t>
        </is>
      </c>
      <c r="AC660" t="inlineStr">
        <is>
          <t>2025-02-14 00:28:04</t>
        </is>
      </c>
      <c r="AD660" s="1" t="inlineStr">
        <is>
          <t>https://www.commcarehq.org/a/caris-test/reports/form_data/83602c86-711e-42b6-94bc-ea98cb5df70d/</t>
        </is>
      </c>
      <c r="AE660" t="inlineStr">
        <is>
          <t>---</t>
        </is>
      </c>
      <c r="AF660" t="inlineStr">
        <is>
          <t>3c5a623af057e23a32ae4000_46680</t>
        </is>
      </c>
      <c r="AG660" t="inlineStr">
        <is>
          <t>OK</t>
        </is>
      </c>
      <c r="AH660" t="inlineStr">
        <is>
          <t>2025-02-13 20:19:37</t>
        </is>
      </c>
      <c r="AI660" t="inlineStr">
        <is>
          <t>1b922c6cae0e4a4e9e08c400d46b6ba7</t>
        </is>
      </c>
      <c r="AJ660" t="inlineStr">
        <is>
          <t>2025-02-13</t>
        </is>
      </c>
      <c r="AK660" t="inlineStr">
        <is>
          <t>3</t>
        </is>
      </c>
      <c r="AL660" t="inlineStr">
        <is>
          <t>---</t>
        </is>
      </c>
      <c r="AM660" t="inlineStr">
        <is>
          <t>0</t>
        </is>
      </c>
      <c r="AN660" t="inlineStr">
        <is>
          <t>---</t>
        </is>
      </c>
      <c r="AO660" t="inlineStr">
        <is>
          <t>1</t>
        </is>
      </c>
      <c r="AP660" t="inlineStr">
        <is>
          <t>1</t>
        </is>
      </c>
      <c r="AQ660" t="inlineStr"/>
      <c r="AR660" t="inlineStr"/>
      <c r="AS660" t="inlineStr"/>
      <c r="AT660" t="inlineStr"/>
      <c r="AU660" t="inlineStr">
        <is>
          <t>---</t>
        </is>
      </c>
      <c r="AV660" t="inlineStr">
        <is>
          <t>---</t>
        </is>
      </c>
      <c r="AW660" t="inlineStr">
        <is>
          <t>---</t>
        </is>
      </c>
      <c r="AX660" t="inlineStr">
        <is>
          <t>---</t>
        </is>
      </c>
      <c r="AY660" t="inlineStr">
        <is>
          <t>---</t>
        </is>
      </c>
      <c r="AZ660" t="inlineStr">
        <is>
          <t>---</t>
        </is>
      </c>
      <c r="BA660" t="inlineStr">
        <is>
          <t>1b922c6cae0e4a4e9e08c400d46b6ba7</t>
        </is>
      </c>
      <c r="BB660" t="inlineStr">
        <is>
          <t>http://openrosa.org/formdesigner/0B48E039-1E80-49A7-AC24-732B6E788E39</t>
        </is>
      </c>
      <c r="BC660" t="inlineStr">
        <is>
          <t>Ration et autres visites</t>
        </is>
      </c>
      <c r="BD660" t="inlineStr">
        <is>
          <t>CommCare Android, version "2.55.0"(467579). App v15969. CommCare Version 2.55.0. Build 467579, built on: 2025-01-15</t>
        </is>
      </c>
      <c r="BE660" t="inlineStr">
        <is>
          <t>commcare_734f7fdd-cbb1-463f-aa8e-b4bd89e56188</t>
        </is>
      </c>
      <c r="BF660" t="inlineStr"/>
      <c r="BG660" t="inlineStr">
        <is>
          <t>f13d8149fc6d39ebe86af18272310ff9</t>
        </is>
      </c>
      <c r="BH660" t="inlineStr">
        <is>
          <t>d3239f0622024212b2de47425e4be01d</t>
        </is>
      </c>
      <c r="BI660" t="inlineStr">
        <is>
          <t>15246</t>
        </is>
      </c>
      <c r="BJ660" t="inlineStr">
        <is>
          <t>XFormInstance</t>
        </is>
      </c>
      <c r="BK660" t="inlineStr">
        <is>
          <t>11f9d994e9f111ef9e5bf399dbb46855</t>
        </is>
      </c>
      <c r="BL660" t="b">
        <v>0</v>
      </c>
      <c r="BM660" t="inlineStr">
        <is>
          <t>---</t>
        </is>
      </c>
      <c r="BN660" t="inlineStr">
        <is>
          <t>200.113.253.84</t>
        </is>
      </c>
      <c r="BO660" t="inlineStr">
        <is>
          <t>Sephora ST-Jean</t>
        </is>
      </c>
    </row>
    <row r="661">
      <c r="A661" t="inlineStr">
        <is>
          <t>659</t>
        </is>
      </c>
      <c r="B661" t="inlineStr">
        <is>
          <t>b97166a1-bc46-400b-be02-3075a96af409</t>
        </is>
      </c>
      <c r="C661" t="inlineStr">
        <is>
          <t>2025-02-13</t>
        </is>
      </c>
      <c r="D661" t="inlineStr">
        <is>
          <t>3</t>
        </is>
      </c>
      <c r="E661" t="inlineStr">
        <is>
          <t>---</t>
        </is>
      </c>
      <c r="F661" t="inlineStr">
        <is>
          <t>0</t>
        </is>
      </c>
      <c r="G661" t="inlineStr">
        <is>
          <t>---</t>
        </is>
      </c>
      <c r="H661" t="inlineStr">
        <is>
          <t>1</t>
        </is>
      </c>
      <c r="I661" t="inlineStr">
        <is>
          <t>1</t>
        </is>
      </c>
      <c r="J661" t="inlineStr"/>
      <c r="K661" t="inlineStr">
        <is>
          <t>---</t>
        </is>
      </c>
      <c r="L661" t="inlineStr">
        <is>
          <t>---</t>
        </is>
      </c>
      <c r="M661" t="inlineStr">
        <is>
          <t>---</t>
        </is>
      </c>
      <c r="N661" t="inlineStr">
        <is>
          <t>---</t>
        </is>
      </c>
      <c r="O661" t="inlineStr">
        <is>
          <t>---</t>
        </is>
      </c>
      <c r="P661" t="inlineStr">
        <is>
          <t>---</t>
        </is>
      </c>
      <c r="Q661" t="inlineStr">
        <is>
          <t>---</t>
        </is>
      </c>
      <c r="R661" t="inlineStr"/>
      <c r="S661" t="inlineStr"/>
      <c r="T661" t="inlineStr"/>
      <c r="U661" t="inlineStr"/>
      <c r="V661" t="inlineStr"/>
      <c r="W661" t="inlineStr"/>
      <c r="X661" t="inlineStr">
        <is>
          <t>LIM/HOSJ/ST01216</t>
        </is>
      </c>
      <c r="Y661" t="inlineStr">
        <is>
          <t>LIM/HOSJ/ST01216</t>
        </is>
      </c>
      <c r="Z661" t="inlineStr">
        <is>
          <t>2025-02-13 20:20:56</t>
        </is>
      </c>
      <c r="AA661" t="inlineStr">
        <is>
          <t>2025-02-13 20:20:48</t>
        </is>
      </c>
      <c r="AB661" t="inlineStr">
        <is>
          <t>1jeanelie</t>
        </is>
      </c>
      <c r="AC661" t="inlineStr">
        <is>
          <t>2025-02-14 00:28:05</t>
        </is>
      </c>
      <c r="AD661" s="1" t="inlineStr">
        <is>
          <t>https://www.commcarehq.org/a/caris-test/reports/form_data/b97166a1-bc46-400b-be02-3075a96af409/</t>
        </is>
      </c>
      <c r="AE661" t="inlineStr">
        <is>
          <t>---</t>
        </is>
      </c>
      <c r="AF661" t="inlineStr">
        <is>
          <t>3b728e68cb03470e8e9a2382db065e90</t>
        </is>
      </c>
      <c r="AG661" t="inlineStr">
        <is>
          <t>OK</t>
        </is>
      </c>
      <c r="AH661" t="inlineStr">
        <is>
          <t>2025-02-13 20:20:56</t>
        </is>
      </c>
      <c r="AI661" t="inlineStr">
        <is>
          <t>1b922c6cae0e4a4e9e08c400d46b6ba7</t>
        </is>
      </c>
      <c r="AJ661" t="inlineStr">
        <is>
          <t>2025-02-13</t>
        </is>
      </c>
      <c r="AK661" t="inlineStr">
        <is>
          <t>3</t>
        </is>
      </c>
      <c r="AL661" t="inlineStr">
        <is>
          <t>---</t>
        </is>
      </c>
      <c r="AM661" t="inlineStr">
        <is>
          <t>0</t>
        </is>
      </c>
      <c r="AN661" t="inlineStr">
        <is>
          <t>---</t>
        </is>
      </c>
      <c r="AO661" t="inlineStr">
        <is>
          <t>1</t>
        </is>
      </c>
      <c r="AP661" t="inlineStr">
        <is>
          <t>1</t>
        </is>
      </c>
      <c r="AQ661" t="inlineStr"/>
      <c r="AR661" t="inlineStr"/>
      <c r="AS661" t="inlineStr"/>
      <c r="AT661" t="inlineStr"/>
      <c r="AU661" t="inlineStr">
        <is>
          <t>---</t>
        </is>
      </c>
      <c r="AV661" t="inlineStr">
        <is>
          <t>---</t>
        </is>
      </c>
      <c r="AW661" t="inlineStr">
        <is>
          <t>---</t>
        </is>
      </c>
      <c r="AX661" t="inlineStr">
        <is>
          <t>---</t>
        </is>
      </c>
      <c r="AY661" t="inlineStr">
        <is>
          <t>---</t>
        </is>
      </c>
      <c r="AZ661" t="inlineStr">
        <is>
          <t>---</t>
        </is>
      </c>
      <c r="BA661" t="inlineStr">
        <is>
          <t>1b922c6cae0e4a4e9e08c400d46b6ba7</t>
        </is>
      </c>
      <c r="BB661" t="inlineStr">
        <is>
          <t>http://openrosa.org/formdesigner/0B48E039-1E80-49A7-AC24-732B6E788E39</t>
        </is>
      </c>
      <c r="BC661" t="inlineStr">
        <is>
          <t>Ration et autres visites</t>
        </is>
      </c>
      <c r="BD661" t="inlineStr">
        <is>
          <t>CommCare Android, version "2.55.0"(467579). App v15969. CommCare Version 2.55.0. Build 467579, built on: 2025-01-15</t>
        </is>
      </c>
      <c r="BE661" t="inlineStr">
        <is>
          <t>commcare_734f7fdd-cbb1-463f-aa8e-b4bd89e56188</t>
        </is>
      </c>
      <c r="BF661" t="inlineStr"/>
      <c r="BG661" t="inlineStr">
        <is>
          <t>f13d8149fc6d39ebe86af18272310ff9</t>
        </is>
      </c>
      <c r="BH661" t="inlineStr">
        <is>
          <t>d3239f0622024212b2de47425e4be01d</t>
        </is>
      </c>
      <c r="BI661" t="inlineStr">
        <is>
          <t>15246</t>
        </is>
      </c>
      <c r="BJ661" t="inlineStr">
        <is>
          <t>XFormInstance</t>
        </is>
      </c>
      <c r="BK661" t="inlineStr">
        <is>
          <t>11f9d994e9f111ef9e5bf399dbb46855</t>
        </is>
      </c>
      <c r="BL661" t="b">
        <v>0</v>
      </c>
      <c r="BM661" t="inlineStr">
        <is>
          <t>---</t>
        </is>
      </c>
      <c r="BN661" t="inlineStr">
        <is>
          <t>200.113.253.84</t>
        </is>
      </c>
      <c r="BO661" t="inlineStr">
        <is>
          <t>Christela  Delva</t>
        </is>
      </c>
    </row>
    <row r="662">
      <c r="A662" t="inlineStr">
        <is>
          <t>660</t>
        </is>
      </c>
      <c r="B662" t="inlineStr">
        <is>
          <t>2fbf9e75-45d2-4dd9-87df-d0fdbcea4239</t>
        </is>
      </c>
      <c r="C662" t="inlineStr">
        <is>
          <t>2025-02-13</t>
        </is>
      </c>
      <c r="D662" t="inlineStr">
        <is>
          <t>3</t>
        </is>
      </c>
      <c r="E662" t="inlineStr">
        <is>
          <t>---</t>
        </is>
      </c>
      <c r="F662" t="inlineStr">
        <is>
          <t>0</t>
        </is>
      </c>
      <c r="G662" t="inlineStr">
        <is>
          <t>---</t>
        </is>
      </c>
      <c r="H662" t="inlineStr">
        <is>
          <t>1</t>
        </is>
      </c>
      <c r="I662" t="inlineStr">
        <is>
          <t>1</t>
        </is>
      </c>
      <c r="J662" t="inlineStr"/>
      <c r="K662" t="inlineStr">
        <is>
          <t>---</t>
        </is>
      </c>
      <c r="L662" t="inlineStr">
        <is>
          <t>---</t>
        </is>
      </c>
      <c r="M662" t="inlineStr">
        <is>
          <t>---</t>
        </is>
      </c>
      <c r="N662" t="inlineStr">
        <is>
          <t>---</t>
        </is>
      </c>
      <c r="O662" t="inlineStr">
        <is>
          <t>---</t>
        </is>
      </c>
      <c r="P662" t="inlineStr">
        <is>
          <t>---</t>
        </is>
      </c>
      <c r="Q662" t="inlineStr">
        <is>
          <t>---</t>
        </is>
      </c>
      <c r="R662" t="inlineStr"/>
      <c r="S662" t="inlineStr"/>
      <c r="T662" t="inlineStr"/>
      <c r="U662" t="inlineStr"/>
      <c r="V662" t="inlineStr"/>
      <c r="W662" t="inlineStr"/>
      <c r="X662" t="inlineStr">
        <is>
          <t>LIM/HOSJ/SO00384</t>
        </is>
      </c>
      <c r="Y662" t="inlineStr">
        <is>
          <t>LIM/HOSJ/SO00384</t>
        </is>
      </c>
      <c r="Z662" t="inlineStr">
        <is>
          <t>2025-02-13 20:21:24</t>
        </is>
      </c>
      <c r="AA662" t="inlineStr">
        <is>
          <t>2025-02-13 20:21:16</t>
        </is>
      </c>
      <c r="AB662" t="inlineStr">
        <is>
          <t>1jeanelie</t>
        </is>
      </c>
      <c r="AC662" t="inlineStr">
        <is>
          <t>2025-02-14 00:28:07</t>
        </is>
      </c>
      <c r="AD662" s="1" t="inlineStr">
        <is>
          <t>https://www.commcarehq.org/a/caris-test/reports/form_data/2fbf9e75-45d2-4dd9-87df-d0fdbcea4239/</t>
        </is>
      </c>
      <c r="AE662" t="inlineStr">
        <is>
          <t>---</t>
        </is>
      </c>
      <c r="AF662" t="inlineStr">
        <is>
          <t>3c5a623af057e23a32ae4000_30136</t>
        </is>
      </c>
      <c r="AG662" t="inlineStr">
        <is>
          <t>OK</t>
        </is>
      </c>
      <c r="AH662" t="inlineStr">
        <is>
          <t>2025-02-13 20:21:24</t>
        </is>
      </c>
      <c r="AI662" t="inlineStr">
        <is>
          <t>1b922c6cae0e4a4e9e08c400d46b6ba7</t>
        </is>
      </c>
      <c r="AJ662" t="inlineStr">
        <is>
          <t>2025-02-13</t>
        </is>
      </c>
      <c r="AK662" t="inlineStr">
        <is>
          <t>3</t>
        </is>
      </c>
      <c r="AL662" t="inlineStr">
        <is>
          <t>---</t>
        </is>
      </c>
      <c r="AM662" t="inlineStr">
        <is>
          <t>0</t>
        </is>
      </c>
      <c r="AN662" t="inlineStr">
        <is>
          <t>---</t>
        </is>
      </c>
      <c r="AO662" t="inlineStr">
        <is>
          <t>1</t>
        </is>
      </c>
      <c r="AP662" t="inlineStr">
        <is>
          <t>1</t>
        </is>
      </c>
      <c r="AQ662" t="inlineStr"/>
      <c r="AR662" t="inlineStr"/>
      <c r="AS662" t="inlineStr"/>
      <c r="AT662" t="inlineStr"/>
      <c r="AU662" t="inlineStr">
        <is>
          <t>---</t>
        </is>
      </c>
      <c r="AV662" t="inlineStr">
        <is>
          <t>---</t>
        </is>
      </c>
      <c r="AW662" t="inlineStr">
        <is>
          <t>---</t>
        </is>
      </c>
      <c r="AX662" t="inlineStr">
        <is>
          <t>---</t>
        </is>
      </c>
      <c r="AY662" t="inlineStr">
        <is>
          <t>---</t>
        </is>
      </c>
      <c r="AZ662" t="inlineStr">
        <is>
          <t>---</t>
        </is>
      </c>
      <c r="BA662" t="inlineStr">
        <is>
          <t>1b922c6cae0e4a4e9e08c400d46b6ba7</t>
        </is>
      </c>
      <c r="BB662" t="inlineStr">
        <is>
          <t>http://openrosa.org/formdesigner/0B48E039-1E80-49A7-AC24-732B6E788E39</t>
        </is>
      </c>
      <c r="BC662" t="inlineStr">
        <is>
          <t>Ration et autres visites</t>
        </is>
      </c>
      <c r="BD662" t="inlineStr">
        <is>
          <t>CommCare Android, version "2.55.0"(467579). App v15969. CommCare Version 2.55.0. Build 467579, built on: 2025-01-15</t>
        </is>
      </c>
      <c r="BE662" t="inlineStr">
        <is>
          <t>commcare_734f7fdd-cbb1-463f-aa8e-b4bd89e56188</t>
        </is>
      </c>
      <c r="BF662" t="inlineStr"/>
      <c r="BG662" t="inlineStr">
        <is>
          <t>f13d8149fc6d39ebe86af18272310ff9</t>
        </is>
      </c>
      <c r="BH662" t="inlineStr">
        <is>
          <t>d3239f0622024212b2de47425e4be01d</t>
        </is>
      </c>
      <c r="BI662" t="inlineStr">
        <is>
          <t>15246</t>
        </is>
      </c>
      <c r="BJ662" t="inlineStr">
        <is>
          <t>XFormInstance</t>
        </is>
      </c>
      <c r="BK662" t="inlineStr">
        <is>
          <t>11f9d994e9f111ef9e5bf399dbb46855</t>
        </is>
      </c>
      <c r="BL662" t="b">
        <v>0</v>
      </c>
      <c r="BM662" t="inlineStr">
        <is>
          <t>---</t>
        </is>
      </c>
      <c r="BN662" t="inlineStr">
        <is>
          <t>200.113.253.84</t>
        </is>
      </c>
      <c r="BO662" t="inlineStr">
        <is>
          <t>Shednika Roddaylie Desir</t>
        </is>
      </c>
    </row>
    <row r="663">
      <c r="A663" t="inlineStr">
        <is>
          <t>661</t>
        </is>
      </c>
      <c r="B663" t="inlineStr">
        <is>
          <t>5aa9e58f-881f-4d3f-8e40-6d2fbf0871d4</t>
        </is>
      </c>
      <c r="C663" t="inlineStr">
        <is>
          <t>2025-02-13</t>
        </is>
      </c>
      <c r="D663" t="inlineStr">
        <is>
          <t>3</t>
        </is>
      </c>
      <c r="E663" t="inlineStr">
        <is>
          <t>---</t>
        </is>
      </c>
      <c r="F663" t="inlineStr">
        <is>
          <t>1</t>
        </is>
      </c>
      <c r="G663" t="inlineStr">
        <is>
          <t>---</t>
        </is>
      </c>
      <c r="H663" t="inlineStr">
        <is>
          <t>0</t>
        </is>
      </c>
      <c r="I663" t="inlineStr">
        <is>
          <t>0</t>
        </is>
      </c>
      <c r="J663" t="inlineStr">
        <is>
          <t>---</t>
        </is>
      </c>
      <c r="K663" t="inlineStr">
        <is>
          <t>---</t>
        </is>
      </c>
      <c r="L663" t="inlineStr">
        <is>
          <t>---</t>
        </is>
      </c>
      <c r="M663" t="inlineStr">
        <is>
          <t>---</t>
        </is>
      </c>
      <c r="N663" t="inlineStr">
        <is>
          <t>---</t>
        </is>
      </c>
      <c r="O663" t="inlineStr">
        <is>
          <t>---</t>
        </is>
      </c>
      <c r="P663" t="inlineStr">
        <is>
          <t>---</t>
        </is>
      </c>
      <c r="Q663" t="inlineStr">
        <is>
          <t>---</t>
        </is>
      </c>
      <c r="R663" t="inlineStr">
        <is>
          <t>---</t>
        </is>
      </c>
      <c r="S663" t="inlineStr">
        <is>
          <t>---</t>
        </is>
      </c>
      <c r="T663" t="inlineStr">
        <is>
          <t>---</t>
        </is>
      </c>
      <c r="U663" t="inlineStr">
        <is>
          <t>---</t>
        </is>
      </c>
      <c r="V663" t="inlineStr">
        <is>
          <t>---</t>
        </is>
      </c>
      <c r="W663" t="inlineStr"/>
      <c r="X663" t="inlineStr">
        <is>
          <t>CAP/CALT/ST00887</t>
        </is>
      </c>
      <c r="Y663" t="inlineStr">
        <is>
          <t>CAP/CALT/ST00887</t>
        </is>
      </c>
      <c r="Z663" t="inlineStr">
        <is>
          <t>2025-02-14 00:45:40</t>
        </is>
      </c>
      <c r="AA663" t="inlineStr">
        <is>
          <t>2025-02-14 00:45:15</t>
        </is>
      </c>
      <c r="AB663" t="inlineStr">
        <is>
          <t>1maselaine</t>
        </is>
      </c>
      <c r="AC663" t="inlineStr">
        <is>
          <t>2025-02-14 00:50:35</t>
        </is>
      </c>
      <c r="AD663" s="1" t="inlineStr">
        <is>
          <t>https://www.commcarehq.org/a/caris-test/reports/form_data/5aa9e58f-881f-4d3f-8e40-6d2fbf0871d4/</t>
        </is>
      </c>
      <c r="AE663" t="inlineStr">
        <is>
          <t>---</t>
        </is>
      </c>
      <c r="AF663" t="inlineStr">
        <is>
          <t>3c5a623af057e23a32ae4000_26425</t>
        </is>
      </c>
      <c r="AG663" t="inlineStr">
        <is>
          <t>OK</t>
        </is>
      </c>
      <c r="AH663" t="inlineStr">
        <is>
          <t>2025-02-14 00:45:40</t>
        </is>
      </c>
      <c r="AI663" t="inlineStr">
        <is>
          <t>1b833c2586eb49459103874b6462448b</t>
        </is>
      </c>
      <c r="AJ663" t="inlineStr">
        <is>
          <t>2025-02-13</t>
        </is>
      </c>
      <c r="AK663" t="inlineStr">
        <is>
          <t>3</t>
        </is>
      </c>
      <c r="AL663" t="inlineStr">
        <is>
          <t>---</t>
        </is>
      </c>
      <c r="AM663" t="inlineStr">
        <is>
          <t>1</t>
        </is>
      </c>
      <c r="AN663" t="inlineStr">
        <is>
          <t>---</t>
        </is>
      </c>
      <c r="AO663" t="inlineStr">
        <is>
          <t>0</t>
        </is>
      </c>
      <c r="AP663" t="inlineStr">
        <is>
          <t>0</t>
        </is>
      </c>
      <c r="AQ663" t="inlineStr">
        <is>
          <t>---</t>
        </is>
      </c>
      <c r="AR663" t="inlineStr">
        <is>
          <t>---</t>
        </is>
      </c>
      <c r="AS663" t="inlineStr">
        <is>
          <t>---</t>
        </is>
      </c>
      <c r="AT663" t="inlineStr"/>
      <c r="AU663" t="inlineStr">
        <is>
          <t>---</t>
        </is>
      </c>
      <c r="AV663" t="inlineStr">
        <is>
          <t>---</t>
        </is>
      </c>
      <c r="AW663" t="inlineStr">
        <is>
          <t>---</t>
        </is>
      </c>
      <c r="AX663" t="inlineStr">
        <is>
          <t>---</t>
        </is>
      </c>
      <c r="AY663" t="inlineStr">
        <is>
          <t>---</t>
        </is>
      </c>
      <c r="AZ663" t="inlineStr">
        <is>
          <t>---</t>
        </is>
      </c>
      <c r="BA663" t="inlineStr">
        <is>
          <t>1b833c2586eb49459103874b6462448b</t>
        </is>
      </c>
      <c r="BB663" t="inlineStr">
        <is>
          <t>http://openrosa.org/formdesigner/0B48E039-1E80-49A7-AC24-732B6E788E39</t>
        </is>
      </c>
      <c r="BC663" t="inlineStr">
        <is>
          <t>Ration et autres visites</t>
        </is>
      </c>
      <c r="BD663" t="inlineStr">
        <is>
          <t>CommCare Android, version "2.56"(468038). App v15969. CommCare Version 2.56.0. Build 468038, built on: 2025-02-06</t>
        </is>
      </c>
      <c r="BE663" t="inlineStr">
        <is>
          <t>commcare_05d78f59-ebda-491c-89b8-6c42bab0e02e</t>
        </is>
      </c>
      <c r="BF663" t="inlineStr">
        <is>
          <t>19.6997104 -72.159201 0.0 100.0</t>
        </is>
      </c>
      <c r="BG663" t="inlineStr">
        <is>
          <t>f13d8149fc6d39ebe86af18272310ff9</t>
        </is>
      </c>
      <c r="BH663" t="inlineStr">
        <is>
          <t>d3239f0622024212b2de47425e4be01d</t>
        </is>
      </c>
      <c r="BI663" t="inlineStr">
        <is>
          <t>15246</t>
        </is>
      </c>
      <c r="BJ663" t="inlineStr">
        <is>
          <t>XFormInstance</t>
        </is>
      </c>
      <c r="BK663" t="inlineStr">
        <is>
          <t>deff2e92ea2511efbeda85606e6ffa00</t>
        </is>
      </c>
      <c r="BL663" t="b">
        <v>0</v>
      </c>
      <c r="BM663" t="inlineStr">
        <is>
          <t>---</t>
        </is>
      </c>
      <c r="BN663" t="inlineStr">
        <is>
          <t>200.113.214.120</t>
        </is>
      </c>
      <c r="BO663" t="inlineStr">
        <is>
          <t>HANTZ-GERDELSON CHERY</t>
        </is>
      </c>
    </row>
    <row r="664">
      <c r="A664" t="inlineStr">
        <is>
          <t>662</t>
        </is>
      </c>
      <c r="B664" t="inlineStr">
        <is>
          <t>910ba567-a3b3-44d6-9534-ff285d5696d1</t>
        </is>
      </c>
      <c r="C664" t="inlineStr">
        <is>
          <t>2025-02-13</t>
        </is>
      </c>
      <c r="D664" t="inlineStr">
        <is>
          <t>3</t>
        </is>
      </c>
      <c r="E664" t="inlineStr">
        <is>
          <t>---</t>
        </is>
      </c>
      <c r="F664" t="inlineStr">
        <is>
          <t>0</t>
        </is>
      </c>
      <c r="G664" t="inlineStr">
        <is>
          <t>---</t>
        </is>
      </c>
      <c r="H664" t="inlineStr">
        <is>
          <t>1</t>
        </is>
      </c>
      <c r="I664" t="inlineStr">
        <is>
          <t>0</t>
        </is>
      </c>
      <c r="J664" t="inlineStr">
        <is>
          <t>---</t>
        </is>
      </c>
      <c r="K664" t="inlineStr">
        <is>
          <t>---</t>
        </is>
      </c>
      <c r="L664" t="inlineStr">
        <is>
          <t>---</t>
        </is>
      </c>
      <c r="M664" t="inlineStr">
        <is>
          <t>---</t>
        </is>
      </c>
      <c r="N664" t="inlineStr">
        <is>
          <t>---</t>
        </is>
      </c>
      <c r="O664" t="inlineStr">
        <is>
          <t>---</t>
        </is>
      </c>
      <c r="P664" t="inlineStr">
        <is>
          <t>---</t>
        </is>
      </c>
      <c r="Q664" t="inlineStr">
        <is>
          <t>---</t>
        </is>
      </c>
      <c r="R664" t="inlineStr">
        <is>
          <t>---</t>
        </is>
      </c>
      <c r="S664" t="inlineStr">
        <is>
          <t>---</t>
        </is>
      </c>
      <c r="T664" t="inlineStr">
        <is>
          <t>---</t>
        </is>
      </c>
      <c r="U664" t="inlineStr">
        <is>
          <t>---</t>
        </is>
      </c>
      <c r="V664" t="inlineStr">
        <is>
          <t>---</t>
        </is>
      </c>
      <c r="W664" t="inlineStr"/>
      <c r="X664" t="inlineStr">
        <is>
          <t>CAP/CALT/ST01949</t>
        </is>
      </c>
      <c r="Y664" t="inlineStr">
        <is>
          <t>CAP/CALT/ST01949</t>
        </is>
      </c>
      <c r="Z664" t="inlineStr">
        <is>
          <t>2025-02-14 00:46:10</t>
        </is>
      </c>
      <c r="AA664" t="inlineStr">
        <is>
          <t>2025-02-14 00:45:59</t>
        </is>
      </c>
      <c r="AB664" t="inlineStr">
        <is>
          <t>1maselaine</t>
        </is>
      </c>
      <c r="AC664" t="inlineStr">
        <is>
          <t>2025-02-14 00:50:36</t>
        </is>
      </c>
      <c r="AD664" s="1" t="inlineStr">
        <is>
          <t>https://www.commcarehq.org/a/caris-test/reports/form_data/910ba567-a3b3-44d6-9534-ff285d5696d1/</t>
        </is>
      </c>
      <c r="AE664" t="inlineStr">
        <is>
          <t>---</t>
        </is>
      </c>
      <c r="AF664" t="inlineStr">
        <is>
          <t>3c5a623af057e23a32ae4000_50115</t>
        </is>
      </c>
      <c r="AG664" t="inlineStr">
        <is>
          <t>OK</t>
        </is>
      </c>
      <c r="AH664" t="inlineStr">
        <is>
          <t>2025-02-14 00:46:10</t>
        </is>
      </c>
      <c r="AI664" t="inlineStr">
        <is>
          <t>1b833c2586eb49459103874b6462448b</t>
        </is>
      </c>
      <c r="AJ664" t="inlineStr">
        <is>
          <t>2025-02-13</t>
        </is>
      </c>
      <c r="AK664" t="inlineStr">
        <is>
          <t>3</t>
        </is>
      </c>
      <c r="AL664" t="inlineStr">
        <is>
          <t>---</t>
        </is>
      </c>
      <c r="AM664" t="inlineStr">
        <is>
          <t>0</t>
        </is>
      </c>
      <c r="AN664" t="inlineStr">
        <is>
          <t>---</t>
        </is>
      </c>
      <c r="AO664" t="inlineStr">
        <is>
          <t>1</t>
        </is>
      </c>
      <c r="AP664" t="inlineStr">
        <is>
          <t>0</t>
        </is>
      </c>
      <c r="AQ664" t="inlineStr">
        <is>
          <t>---</t>
        </is>
      </c>
      <c r="AR664" t="inlineStr">
        <is>
          <t>---</t>
        </is>
      </c>
      <c r="AS664" t="inlineStr">
        <is>
          <t>---</t>
        </is>
      </c>
      <c r="AT664" t="inlineStr"/>
      <c r="AU664" t="inlineStr">
        <is>
          <t>---</t>
        </is>
      </c>
      <c r="AV664" t="inlineStr">
        <is>
          <t>---</t>
        </is>
      </c>
      <c r="AW664" t="inlineStr">
        <is>
          <t>---</t>
        </is>
      </c>
      <c r="AX664" t="inlineStr">
        <is>
          <t>---</t>
        </is>
      </c>
      <c r="AY664" t="inlineStr">
        <is>
          <t>---</t>
        </is>
      </c>
      <c r="AZ664" t="inlineStr">
        <is>
          <t>---</t>
        </is>
      </c>
      <c r="BA664" t="inlineStr">
        <is>
          <t>1b833c2586eb49459103874b6462448b</t>
        </is>
      </c>
      <c r="BB664" t="inlineStr">
        <is>
          <t>http://openrosa.org/formdesigner/0B48E039-1E80-49A7-AC24-732B6E788E39</t>
        </is>
      </c>
      <c r="BC664" t="inlineStr">
        <is>
          <t>Ration et autres visites</t>
        </is>
      </c>
      <c r="BD664" t="inlineStr">
        <is>
          <t>CommCare Android, version "2.56"(468038). App v15969. CommCare Version 2.56.0. Build 468038, built on: 2025-02-06</t>
        </is>
      </c>
      <c r="BE664" t="inlineStr">
        <is>
          <t>commcare_05d78f59-ebda-491c-89b8-6c42bab0e02e</t>
        </is>
      </c>
      <c r="BF664" t="inlineStr">
        <is>
          <t>19.6999661 -72.159199 0.0 100.0</t>
        </is>
      </c>
      <c r="BG664" t="inlineStr">
        <is>
          <t>f13d8149fc6d39ebe86af18272310ff9</t>
        </is>
      </c>
      <c r="BH664" t="inlineStr">
        <is>
          <t>d3239f0622024212b2de47425e4be01d</t>
        </is>
      </c>
      <c r="BI664" t="inlineStr">
        <is>
          <t>15246</t>
        </is>
      </c>
      <c r="BJ664" t="inlineStr">
        <is>
          <t>XFormInstance</t>
        </is>
      </c>
      <c r="BK664" t="inlineStr">
        <is>
          <t>deff2e92ea2511efbeda85606e6ffa00</t>
        </is>
      </c>
      <c r="BL664" t="b">
        <v>0</v>
      </c>
      <c r="BM664" t="inlineStr">
        <is>
          <t>---</t>
        </is>
      </c>
      <c r="BN664" t="inlineStr">
        <is>
          <t>200.113.214.120</t>
        </is>
      </c>
      <c r="BO664" t="inlineStr">
        <is>
          <t>JAELLEKA SAINVIL</t>
        </is>
      </c>
    </row>
    <row r="665">
      <c r="A665" t="inlineStr">
        <is>
          <t>663</t>
        </is>
      </c>
      <c r="B665" t="inlineStr">
        <is>
          <t>74a02037-e2e1-4e5c-b40b-69cadc7dffa9</t>
        </is>
      </c>
      <c r="C665" t="inlineStr">
        <is>
          <t>2025-02-13</t>
        </is>
      </c>
      <c r="D665" t="inlineStr">
        <is>
          <t>3 4</t>
        </is>
      </c>
      <c r="E665" t="inlineStr">
        <is>
          <t>suivi medcmts</t>
        </is>
      </c>
      <c r="F665" t="inlineStr">
        <is>
          <t>1</t>
        </is>
      </c>
      <c r="G665" t="inlineStr">
        <is>
          <t>---</t>
        </is>
      </c>
      <c r="H665" t="inlineStr">
        <is>
          <t>1</t>
        </is>
      </c>
      <c r="I665" t="inlineStr">
        <is>
          <t>1</t>
        </is>
      </c>
      <c r="J665" t="inlineStr">
        <is>
          <t>2</t>
        </is>
      </c>
      <c r="K665" t="inlineStr">
        <is>
          <t>---</t>
        </is>
      </c>
      <c r="L665" t="inlineStr">
        <is>
          <t>---</t>
        </is>
      </c>
      <c r="M665" t="inlineStr">
        <is>
          <t>---</t>
        </is>
      </c>
      <c r="N665" t="inlineStr">
        <is>
          <t>---</t>
        </is>
      </c>
      <c r="O665" t="inlineStr">
        <is>
          <t>---</t>
        </is>
      </c>
      <c r="P665" t="inlineStr">
        <is>
          <t>---</t>
        </is>
      </c>
      <c r="Q665" t="inlineStr">
        <is>
          <t>---</t>
        </is>
      </c>
      <c r="R665" t="inlineStr"/>
      <c r="S665" t="inlineStr"/>
      <c r="T665" t="inlineStr"/>
      <c r="U665" t="inlineStr"/>
      <c r="V665" t="inlineStr"/>
      <c r="W665" t="inlineStr"/>
      <c r="X665" t="inlineStr">
        <is>
          <t>CAP/CALT/ST01305</t>
        </is>
      </c>
      <c r="Y665" t="inlineStr">
        <is>
          <t>CAP/CALT/ST01305</t>
        </is>
      </c>
      <c r="Z665" t="inlineStr">
        <is>
          <t>2025-02-14 00:52:24</t>
        </is>
      </c>
      <c r="AA665" t="inlineStr">
        <is>
          <t>2025-02-14 00:51:30</t>
        </is>
      </c>
      <c r="AB665" t="inlineStr">
        <is>
          <t>1maselaine</t>
        </is>
      </c>
      <c r="AC665" t="inlineStr">
        <is>
          <t>2025-02-14 00:52:27</t>
        </is>
      </c>
      <c r="AD665" s="1" t="inlineStr">
        <is>
          <t>https://www.commcarehq.org/a/caris-test/reports/form_data/74a02037-e2e1-4e5c-b40b-69cadc7dffa9/</t>
        </is>
      </c>
      <c r="AE665" t="inlineStr">
        <is>
          <t>---</t>
        </is>
      </c>
      <c r="AF665" t="inlineStr">
        <is>
          <t>3c5a623af057e23a32ae4000_35410</t>
        </is>
      </c>
      <c r="AG665" t="inlineStr">
        <is>
          <t>OK</t>
        </is>
      </c>
      <c r="AH665" t="inlineStr">
        <is>
          <t>2025-02-14 00:52:24</t>
        </is>
      </c>
      <c r="AI665" t="inlineStr">
        <is>
          <t>1b833c2586eb49459103874b6462448b</t>
        </is>
      </c>
      <c r="AJ665" t="inlineStr">
        <is>
          <t>2025-02-13</t>
        </is>
      </c>
      <c r="AK665" t="inlineStr">
        <is>
          <t>3 4</t>
        </is>
      </c>
      <c r="AL665" t="inlineStr">
        <is>
          <t>suivi medcmts</t>
        </is>
      </c>
      <c r="AM665" t="inlineStr">
        <is>
          <t>1</t>
        </is>
      </c>
      <c r="AN665" t="inlineStr">
        <is>
          <t>---</t>
        </is>
      </c>
      <c r="AO665" t="inlineStr">
        <is>
          <t>1</t>
        </is>
      </c>
      <c r="AP665" t="inlineStr">
        <is>
          <t>1</t>
        </is>
      </c>
      <c r="AQ665" t="inlineStr"/>
      <c r="AR665" t="inlineStr"/>
      <c r="AS665" t="inlineStr"/>
      <c r="AT665" t="inlineStr"/>
      <c r="AU665" t="inlineStr">
        <is>
          <t>---</t>
        </is>
      </c>
      <c r="AV665" t="inlineStr">
        <is>
          <t>---</t>
        </is>
      </c>
      <c r="AW665" t="inlineStr">
        <is>
          <t>---</t>
        </is>
      </c>
      <c r="AX665" t="inlineStr">
        <is>
          <t>---</t>
        </is>
      </c>
      <c r="AY665" t="inlineStr">
        <is>
          <t>---</t>
        </is>
      </c>
      <c r="AZ665" t="inlineStr">
        <is>
          <t>---</t>
        </is>
      </c>
      <c r="BA665" t="inlineStr">
        <is>
          <t>1b833c2586eb49459103874b6462448b</t>
        </is>
      </c>
      <c r="BB665" t="inlineStr">
        <is>
          <t>http://openrosa.org/formdesigner/0B48E039-1E80-49A7-AC24-732B6E788E39</t>
        </is>
      </c>
      <c r="BC665" t="inlineStr">
        <is>
          <t>Ration et autres visites</t>
        </is>
      </c>
      <c r="BD665" t="inlineStr">
        <is>
          <t>CommCare Android, version "2.56"(468038). App v15969. CommCare Version 2.56.0. Build 468038, built on: 2025-02-06</t>
        </is>
      </c>
      <c r="BE665" t="inlineStr">
        <is>
          <t>commcare_05d78f59-ebda-491c-89b8-6c42bab0e02e</t>
        </is>
      </c>
      <c r="BF665" t="inlineStr">
        <is>
          <t>19.6996987 -72.1594748 -20.1 9.0</t>
        </is>
      </c>
      <c r="BG665" t="inlineStr">
        <is>
          <t>f13d8149fc6d39ebe86af18272310ff9</t>
        </is>
      </c>
      <c r="BH665" t="inlineStr">
        <is>
          <t>d3239f0622024212b2de47425e4be01d</t>
        </is>
      </c>
      <c r="BI665" t="inlineStr">
        <is>
          <t>15246</t>
        </is>
      </c>
      <c r="BJ665" t="inlineStr">
        <is>
          <t>XFormInstance</t>
        </is>
      </c>
      <c r="BK665" t="inlineStr">
        <is>
          <t>deff2e92ea2511efbeda85606e6ffa00</t>
        </is>
      </c>
      <c r="BL665" t="b">
        <v>0</v>
      </c>
      <c r="BM665" t="inlineStr">
        <is>
          <t>---</t>
        </is>
      </c>
      <c r="BN665" t="inlineStr">
        <is>
          <t>200.113.214.120</t>
        </is>
      </c>
      <c r="BO665" t="inlineStr">
        <is>
          <t>POLO JEAN BAPTISTE</t>
        </is>
      </c>
    </row>
    <row r="666">
      <c r="A666" t="inlineStr">
        <is>
          <t>664</t>
        </is>
      </c>
      <c r="B666" t="inlineStr">
        <is>
          <t>c719b5cc-bb87-4a57-9040-f3d7d5aacad5</t>
        </is>
      </c>
      <c r="C666" t="inlineStr">
        <is>
          <t>2025-02-13</t>
        </is>
      </c>
      <c r="D666" t="inlineStr">
        <is>
          <t>4</t>
        </is>
      </c>
      <c r="E666" t="inlineStr">
        <is>
          <t>Suivi adherence</t>
        </is>
      </c>
      <c r="F666" t="inlineStr">
        <is>
          <t>0</t>
        </is>
      </c>
      <c r="G666" t="inlineStr">
        <is>
          <t>Suivi adherence</t>
        </is>
      </c>
      <c r="H666" t="inlineStr">
        <is>
          <t>1</t>
        </is>
      </c>
      <c r="I666" t="inlineStr">
        <is>
          <t>0</t>
        </is>
      </c>
      <c r="J666" t="inlineStr">
        <is>
          <t>---</t>
        </is>
      </c>
      <c r="K666" t="inlineStr">
        <is>
          <t>---</t>
        </is>
      </c>
      <c r="L666" t="inlineStr">
        <is>
          <t>---</t>
        </is>
      </c>
      <c r="M666" t="inlineStr">
        <is>
          <t>---</t>
        </is>
      </c>
      <c r="N666" t="inlineStr">
        <is>
          <t>---</t>
        </is>
      </c>
      <c r="O666" t="inlineStr">
        <is>
          <t>---</t>
        </is>
      </c>
      <c r="P666" t="inlineStr">
        <is>
          <t>---</t>
        </is>
      </c>
      <c r="Q666" t="inlineStr">
        <is>
          <t>---</t>
        </is>
      </c>
      <c r="R666" t="inlineStr">
        <is>
          <t>---</t>
        </is>
      </c>
      <c r="S666" t="inlineStr">
        <is>
          <t>---</t>
        </is>
      </c>
      <c r="T666" t="inlineStr">
        <is>
          <t>---</t>
        </is>
      </c>
      <c r="U666" t="inlineStr">
        <is>
          <t>---</t>
        </is>
      </c>
      <c r="V666" t="inlineStr">
        <is>
          <t>---</t>
        </is>
      </c>
      <c r="W666" t="inlineStr"/>
      <c r="X666" t="inlineStr">
        <is>
          <t>CAP/HSCM/ST04392</t>
        </is>
      </c>
      <c r="Y666" t="inlineStr">
        <is>
          <t>CAP/HSCM/ST04392</t>
        </is>
      </c>
      <c r="Z666" t="inlineStr">
        <is>
          <t>2025-02-14 00:37:26</t>
        </is>
      </c>
      <c r="AA666" t="inlineStr">
        <is>
          <t>2025-02-14 00:36:28</t>
        </is>
      </c>
      <c r="AB666" t="inlineStr">
        <is>
          <t>1fleurgile</t>
        </is>
      </c>
      <c r="AC666" t="inlineStr">
        <is>
          <t>2025-02-14 01:19:37</t>
        </is>
      </c>
      <c r="AD666" s="1" t="inlineStr">
        <is>
          <t>https://www.commcarehq.org/a/caris-test/reports/form_data/c719b5cc-bb87-4a57-9040-f3d7d5aacad5/</t>
        </is>
      </c>
      <c r="AE666" t="inlineStr">
        <is>
          <t>---</t>
        </is>
      </c>
      <c r="AF666" t="inlineStr">
        <is>
          <t>3c5a623af057e23a32ae4000_124648</t>
        </is>
      </c>
      <c r="AG666" t="inlineStr">
        <is>
          <t>---</t>
        </is>
      </c>
      <c r="AH666" t="inlineStr">
        <is>
          <t>2025-02-14 00:37:26</t>
        </is>
      </c>
      <c r="AI666" t="inlineStr">
        <is>
          <t>9cfdf7db54419d22491b2c964b5162b3</t>
        </is>
      </c>
      <c r="AJ666" t="inlineStr">
        <is>
          <t>2025-02-13</t>
        </is>
      </c>
      <c r="AK666" t="inlineStr">
        <is>
          <t>4</t>
        </is>
      </c>
      <c r="AL666" t="inlineStr">
        <is>
          <t>Suivi adherence</t>
        </is>
      </c>
      <c r="AM666" t="inlineStr">
        <is>
          <t>0</t>
        </is>
      </c>
      <c r="AN666" t="inlineStr">
        <is>
          <t>Suivi adherence</t>
        </is>
      </c>
      <c r="AO666" t="inlineStr">
        <is>
          <t>1</t>
        </is>
      </c>
      <c r="AP666" t="inlineStr">
        <is>
          <t>0</t>
        </is>
      </c>
      <c r="AQ666" t="inlineStr">
        <is>
          <t>---</t>
        </is>
      </c>
      <c r="AR666" t="inlineStr">
        <is>
          <t>---</t>
        </is>
      </c>
      <c r="AS666" t="inlineStr">
        <is>
          <t>---</t>
        </is>
      </c>
      <c r="AT666" t="inlineStr"/>
      <c r="AU666" t="inlineStr">
        <is>
          <t>---</t>
        </is>
      </c>
      <c r="AV666" t="inlineStr">
        <is>
          <t>---</t>
        </is>
      </c>
      <c r="AW666" t="inlineStr">
        <is>
          <t>---</t>
        </is>
      </c>
      <c r="AX666" t="inlineStr">
        <is>
          <t>---</t>
        </is>
      </c>
      <c r="AY666" t="inlineStr">
        <is>
          <t>---</t>
        </is>
      </c>
      <c r="AZ666" t="inlineStr">
        <is>
          <t>---</t>
        </is>
      </c>
      <c r="BA666" t="inlineStr">
        <is>
          <t>9cfdf7db54419d22491b2c964b5162b3</t>
        </is>
      </c>
      <c r="BB666" t="inlineStr">
        <is>
          <t>http://openrosa.org/formdesigner/0B48E039-1E80-49A7-AC24-732B6E788E39</t>
        </is>
      </c>
      <c r="BC666" t="inlineStr">
        <is>
          <t>Ration et autres visites</t>
        </is>
      </c>
      <c r="BD666" t="inlineStr">
        <is>
          <t>CommCare Android, version "2.55.0"(467579). App v15969. CommCare Version 2.55.0. Build 467579, built on: 2025-01-15</t>
        </is>
      </c>
      <c r="BE666" t="inlineStr">
        <is>
          <t>commcare_76b456dd-7d90-498a-a785-92f136625a61</t>
        </is>
      </c>
      <c r="BF666" t="inlineStr">
        <is>
          <t>19.7267163 -72.2202398 -15.14 9.51</t>
        </is>
      </c>
      <c r="BG666" t="inlineStr">
        <is>
          <t>f13d8149fc6d39ebe86af18272310ff9</t>
        </is>
      </c>
      <c r="BH666" t="inlineStr">
        <is>
          <t>d3239f0622024212b2de47425e4be01d</t>
        </is>
      </c>
      <c r="BI666" t="inlineStr">
        <is>
          <t>15246</t>
        </is>
      </c>
      <c r="BJ666" t="inlineStr">
        <is>
          <t>XFormInstance</t>
        </is>
      </c>
      <c r="BK666" t="inlineStr">
        <is>
          <t>05784f18e4fe11efb947f7a39a18eb0c</t>
        </is>
      </c>
      <c r="BL666" t="b">
        <v>0</v>
      </c>
      <c r="BM666" t="inlineStr">
        <is>
          <t>---</t>
        </is>
      </c>
      <c r="BN666" t="inlineStr">
        <is>
          <t>200.113.238.234</t>
        </is>
      </c>
      <c r="BO666" t="inlineStr">
        <is>
          <t>Saika Romeo</t>
        </is>
      </c>
    </row>
    <row r="667">
      <c r="A667" t="inlineStr">
        <is>
          <t>665</t>
        </is>
      </c>
      <c r="B667" t="inlineStr">
        <is>
          <t>6630463f-0d98-4a6d-bddb-72974598ba41</t>
        </is>
      </c>
      <c r="C667" t="inlineStr">
        <is>
          <t>2025-02-13</t>
        </is>
      </c>
      <c r="D667" t="inlineStr">
        <is>
          <t>4</t>
        </is>
      </c>
      <c r="E667" t="inlineStr">
        <is>
          <t>Suivi adherence</t>
        </is>
      </c>
      <c r="F667" t="inlineStr">
        <is>
          <t>0</t>
        </is>
      </c>
      <c r="G667" t="inlineStr">
        <is>
          <t>Suivi adherence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---</t>
        </is>
      </c>
      <c r="L667" t="inlineStr">
        <is>
          <t>---</t>
        </is>
      </c>
      <c r="M667" t="inlineStr">
        <is>
          <t>---</t>
        </is>
      </c>
      <c r="N667" t="inlineStr">
        <is>
          <t>---</t>
        </is>
      </c>
      <c r="O667" t="inlineStr">
        <is>
          <t>---</t>
        </is>
      </c>
      <c r="P667" t="inlineStr">
        <is>
          <t>---</t>
        </is>
      </c>
      <c r="Q667" t="inlineStr">
        <is>
          <t>---</t>
        </is>
      </c>
      <c r="R667" t="inlineStr"/>
      <c r="S667" t="inlineStr"/>
      <c r="T667" t="inlineStr"/>
      <c r="U667" t="inlineStr"/>
      <c r="V667" t="inlineStr"/>
      <c r="W667" t="inlineStr"/>
      <c r="X667" t="inlineStr">
        <is>
          <t>CAP/HSCM/ST00923</t>
        </is>
      </c>
      <c r="Y667" t="inlineStr">
        <is>
          <t>CAP/HSCM/ST00923</t>
        </is>
      </c>
      <c r="Z667" t="inlineStr">
        <is>
          <t>2025-02-14 00:40:16</t>
        </is>
      </c>
      <c r="AA667" t="inlineStr">
        <is>
          <t>2025-02-14 00:39:06</t>
        </is>
      </c>
      <c r="AB667" t="inlineStr">
        <is>
          <t>1fleurgile</t>
        </is>
      </c>
      <c r="AC667" t="inlineStr">
        <is>
          <t>2025-02-14 01:19:38</t>
        </is>
      </c>
      <c r="AD667" s="1" t="inlineStr">
        <is>
          <t>https://www.commcarehq.org/a/caris-test/reports/form_data/6630463f-0d98-4a6d-bddb-72974598ba41/</t>
        </is>
      </c>
      <c r="AE667" t="inlineStr">
        <is>
          <t>---</t>
        </is>
      </c>
      <c r="AF667" t="inlineStr">
        <is>
          <t>9b1cb5433cfd4fdba95f5e31a887c201</t>
        </is>
      </c>
      <c r="AG667" t="inlineStr">
        <is>
          <t>---</t>
        </is>
      </c>
      <c r="AH667" t="inlineStr">
        <is>
          <t>2025-02-14 00:40:16</t>
        </is>
      </c>
      <c r="AI667" t="inlineStr">
        <is>
          <t>9cfdf7db54419d22491b2c964b5162b3</t>
        </is>
      </c>
      <c r="AJ667" t="inlineStr">
        <is>
          <t>2025-02-13</t>
        </is>
      </c>
      <c r="AK667" t="inlineStr">
        <is>
          <t>4</t>
        </is>
      </c>
      <c r="AL667" t="inlineStr">
        <is>
          <t>Suivi adherence</t>
        </is>
      </c>
      <c r="AM667" t="inlineStr">
        <is>
          <t>0</t>
        </is>
      </c>
      <c r="AN667" t="inlineStr">
        <is>
          <t>Suivi adherence</t>
        </is>
      </c>
      <c r="AO667" t="inlineStr">
        <is>
          <t>1</t>
        </is>
      </c>
      <c r="AP667" t="inlineStr">
        <is>
          <t>1</t>
        </is>
      </c>
      <c r="AQ667" t="inlineStr"/>
      <c r="AR667" t="inlineStr"/>
      <c r="AS667" t="inlineStr"/>
      <c r="AT667" t="inlineStr"/>
      <c r="AU667" t="inlineStr">
        <is>
          <t>---</t>
        </is>
      </c>
      <c r="AV667" t="inlineStr">
        <is>
          <t>---</t>
        </is>
      </c>
      <c r="AW667" t="inlineStr">
        <is>
          <t>---</t>
        </is>
      </c>
      <c r="AX667" t="inlineStr">
        <is>
          <t>---</t>
        </is>
      </c>
      <c r="AY667" t="inlineStr">
        <is>
          <t>---</t>
        </is>
      </c>
      <c r="AZ667" t="inlineStr">
        <is>
          <t>---</t>
        </is>
      </c>
      <c r="BA667" t="inlineStr">
        <is>
          <t>9cfdf7db54419d22491b2c964b5162b3</t>
        </is>
      </c>
      <c r="BB667" t="inlineStr">
        <is>
          <t>http://openrosa.org/formdesigner/0B48E039-1E80-49A7-AC24-732B6E788E39</t>
        </is>
      </c>
      <c r="BC667" t="inlineStr">
        <is>
          <t>Ration et autres visites</t>
        </is>
      </c>
      <c r="BD667" t="inlineStr">
        <is>
          <t>CommCare Android, version "2.55.0"(467579). App v15969. CommCare Version 2.55.0. Build 467579, built on: 2025-01-15</t>
        </is>
      </c>
      <c r="BE667" t="inlineStr">
        <is>
          <t>commcare_76b456dd-7d90-498a-a785-92f136625a61</t>
        </is>
      </c>
      <c r="BF667" t="inlineStr">
        <is>
          <t>19.7264871 -72.2200962 -42.79 9.05</t>
        </is>
      </c>
      <c r="BG667" t="inlineStr">
        <is>
          <t>f13d8149fc6d39ebe86af18272310ff9</t>
        </is>
      </c>
      <c r="BH667" t="inlineStr">
        <is>
          <t>d3239f0622024212b2de47425e4be01d</t>
        </is>
      </c>
      <c r="BI667" t="inlineStr">
        <is>
          <t>15246</t>
        </is>
      </c>
      <c r="BJ667" t="inlineStr">
        <is>
          <t>XFormInstance</t>
        </is>
      </c>
      <c r="BK667" t="inlineStr">
        <is>
          <t>05784f18e4fe11efb947f7a39a18eb0c</t>
        </is>
      </c>
      <c r="BL667" t="b">
        <v>0</v>
      </c>
      <c r="BM667" t="inlineStr">
        <is>
          <t>---</t>
        </is>
      </c>
      <c r="BN667" t="inlineStr">
        <is>
          <t>200.113.238.234</t>
        </is>
      </c>
      <c r="BO667" t="inlineStr">
        <is>
          <t>Phaniel Gracius</t>
        </is>
      </c>
    </row>
    <row r="668">
      <c r="A668" t="inlineStr">
        <is>
          <t>666</t>
        </is>
      </c>
      <c r="B668" t="inlineStr">
        <is>
          <t>f622485f-53f3-4dea-b75a-c5b8bca0326f</t>
        </is>
      </c>
      <c r="C668" t="inlineStr">
        <is>
          <t>2025-02-13</t>
        </is>
      </c>
      <c r="D668" t="inlineStr">
        <is>
          <t>4</t>
        </is>
      </c>
      <c r="E668" t="inlineStr">
        <is>
          <t>suivi adherence</t>
        </is>
      </c>
      <c r="F668" t="inlineStr">
        <is>
          <t>0</t>
        </is>
      </c>
      <c r="G668" t="inlineStr">
        <is>
          <t>Suivi adherence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---</t>
        </is>
      </c>
      <c r="L668" t="inlineStr">
        <is>
          <t>---</t>
        </is>
      </c>
      <c r="M668" t="inlineStr">
        <is>
          <t>---</t>
        </is>
      </c>
      <c r="N668" t="inlineStr">
        <is>
          <t>---</t>
        </is>
      </c>
      <c r="O668" t="inlineStr">
        <is>
          <t>---</t>
        </is>
      </c>
      <c r="P668" t="inlineStr">
        <is>
          <t>---</t>
        </is>
      </c>
      <c r="Q668" t="inlineStr">
        <is>
          <t>---</t>
        </is>
      </c>
      <c r="R668" t="inlineStr"/>
      <c r="S668" t="inlineStr"/>
      <c r="T668" t="inlineStr"/>
      <c r="U668" t="inlineStr"/>
      <c r="V668" t="inlineStr"/>
      <c r="W668" t="inlineStr"/>
      <c r="X668" t="inlineStr">
        <is>
          <t>CAP/HSCM/ST01295</t>
        </is>
      </c>
      <c r="Y668" t="inlineStr">
        <is>
          <t>CAP/HSCM/ST01295</t>
        </is>
      </c>
      <c r="Z668" t="inlineStr">
        <is>
          <t>2025-02-14 00:43:38</t>
        </is>
      </c>
      <c r="AA668" t="inlineStr">
        <is>
          <t>2025-02-14 00:40:39</t>
        </is>
      </c>
      <c r="AB668" t="inlineStr">
        <is>
          <t>1fleurgile</t>
        </is>
      </c>
      <c r="AC668" t="inlineStr">
        <is>
          <t>2025-02-14 01:19:39</t>
        </is>
      </c>
      <c r="AD668" s="1" t="inlineStr">
        <is>
          <t>https://www.commcarehq.org/a/caris-test/reports/form_data/f622485f-53f3-4dea-b75a-c5b8bca0326f/</t>
        </is>
      </c>
      <c r="AE668" t="inlineStr">
        <is>
          <t>---</t>
        </is>
      </c>
      <c r="AF668" t="inlineStr">
        <is>
          <t>8bd0d2a0fd19496193ee5cfde1fe92f0</t>
        </is>
      </c>
      <c r="AG668" t="inlineStr">
        <is>
          <t>---</t>
        </is>
      </c>
      <c r="AH668" t="inlineStr">
        <is>
          <t>2025-02-14 00:43:38</t>
        </is>
      </c>
      <c r="AI668" t="inlineStr">
        <is>
          <t>9cfdf7db54419d22491b2c964b5162b3</t>
        </is>
      </c>
      <c r="AJ668" t="inlineStr">
        <is>
          <t>2025-02-13</t>
        </is>
      </c>
      <c r="AK668" t="inlineStr">
        <is>
          <t>4</t>
        </is>
      </c>
      <c r="AL668" t="inlineStr">
        <is>
          <t>suivi adherence</t>
        </is>
      </c>
      <c r="AM668" t="inlineStr">
        <is>
          <t>0</t>
        </is>
      </c>
      <c r="AN668" t="inlineStr">
        <is>
          <t>Suivi adherence</t>
        </is>
      </c>
      <c r="AO668" t="inlineStr">
        <is>
          <t>1</t>
        </is>
      </c>
      <c r="AP668" t="inlineStr">
        <is>
          <t>1</t>
        </is>
      </c>
      <c r="AQ668" t="inlineStr"/>
      <c r="AR668" t="inlineStr"/>
      <c r="AS668" t="inlineStr"/>
      <c r="AT668" t="inlineStr"/>
      <c r="AU668" t="inlineStr">
        <is>
          <t>---</t>
        </is>
      </c>
      <c r="AV668" t="inlineStr">
        <is>
          <t>---</t>
        </is>
      </c>
      <c r="AW668" t="inlineStr">
        <is>
          <t>---</t>
        </is>
      </c>
      <c r="AX668" t="inlineStr">
        <is>
          <t>---</t>
        </is>
      </c>
      <c r="AY668" t="inlineStr">
        <is>
          <t>---</t>
        </is>
      </c>
      <c r="AZ668" t="inlineStr">
        <is>
          <t>---</t>
        </is>
      </c>
      <c r="BA668" t="inlineStr">
        <is>
          <t>9cfdf7db54419d22491b2c964b5162b3</t>
        </is>
      </c>
      <c r="BB668" t="inlineStr">
        <is>
          <t>http://openrosa.org/formdesigner/0B48E039-1E80-49A7-AC24-732B6E788E39</t>
        </is>
      </c>
      <c r="BC668" t="inlineStr">
        <is>
          <t>Ration et autres visites</t>
        </is>
      </c>
      <c r="BD668" t="inlineStr">
        <is>
          <t>CommCare Android, version "2.55.0"(467579). App v15969. CommCare Version 2.55.0. Build 467579, built on: 2025-01-15</t>
        </is>
      </c>
      <c r="BE668" t="inlineStr">
        <is>
          <t>commcare_76b456dd-7d90-498a-a785-92f136625a61</t>
        </is>
      </c>
      <c r="BF668" t="inlineStr">
        <is>
          <t>19.7265817 -72.2200811 3.16 9.66</t>
        </is>
      </c>
      <c r="BG668" t="inlineStr">
        <is>
          <t>f13d8149fc6d39ebe86af18272310ff9</t>
        </is>
      </c>
      <c r="BH668" t="inlineStr">
        <is>
          <t>d3239f0622024212b2de47425e4be01d</t>
        </is>
      </c>
      <c r="BI668" t="inlineStr">
        <is>
          <t>15246</t>
        </is>
      </c>
      <c r="BJ668" t="inlineStr">
        <is>
          <t>XFormInstance</t>
        </is>
      </c>
      <c r="BK668" t="inlineStr">
        <is>
          <t>05784f18e4fe11efb947f7a39a18eb0c</t>
        </is>
      </c>
      <c r="BL668" t="b">
        <v>0</v>
      </c>
      <c r="BM668" t="inlineStr">
        <is>
          <t>---</t>
        </is>
      </c>
      <c r="BN668" t="inlineStr">
        <is>
          <t>200.113.238.234</t>
        </is>
      </c>
      <c r="BO668" t="inlineStr">
        <is>
          <t>Shinaïdine Evaris</t>
        </is>
      </c>
    </row>
    <row r="669">
      <c r="A669" t="inlineStr">
        <is>
          <t>667</t>
        </is>
      </c>
      <c r="B669" t="inlineStr">
        <is>
          <t>2698b71c-7bfb-4067-a8c9-f49c1f9ed1d2</t>
        </is>
      </c>
      <c r="C669" t="inlineStr">
        <is>
          <t>2025-02-12</t>
        </is>
      </c>
      <c r="D669" t="inlineStr">
        <is>
          <t>3</t>
        </is>
      </c>
      <c r="E669" t="inlineStr">
        <is>
          <t>---</t>
        </is>
      </c>
      <c r="F669" t="inlineStr">
        <is>
          <t>0</t>
        </is>
      </c>
      <c r="G669" t="inlineStr">
        <is>
          <t>---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---</t>
        </is>
      </c>
      <c r="L669" t="inlineStr">
        <is>
          <t>---</t>
        </is>
      </c>
      <c r="M669" t="inlineStr">
        <is>
          <t>---</t>
        </is>
      </c>
      <c r="N669" t="inlineStr">
        <is>
          <t>---</t>
        </is>
      </c>
      <c r="O669" t="inlineStr">
        <is>
          <t>---</t>
        </is>
      </c>
      <c r="P669" t="inlineStr">
        <is>
          <t>---</t>
        </is>
      </c>
      <c r="Q669" t="inlineStr">
        <is>
          <t>---</t>
        </is>
      </c>
      <c r="R669" t="inlineStr"/>
      <c r="S669" t="inlineStr">
        <is>
          <t>12.4</t>
        </is>
      </c>
      <c r="T669" t="inlineStr"/>
      <c r="U669" t="inlineStr"/>
      <c r="V669" t="inlineStr"/>
      <c r="W669" t="inlineStr">
        <is>
          <t>19.6934573 -72.0162111 -26.94 9.24</t>
        </is>
      </c>
      <c r="X669" t="inlineStr">
        <is>
          <t>CAP/CSLJ/ST00227</t>
        </is>
      </c>
      <c r="Y669" t="inlineStr">
        <is>
          <t>CAP/CSLJ/ST00227</t>
        </is>
      </c>
      <c r="Z669" t="inlineStr">
        <is>
          <t>2025-02-14 01:32:15</t>
        </is>
      </c>
      <c r="AA669" t="inlineStr">
        <is>
          <t>2025-02-11 19:13:15</t>
        </is>
      </c>
      <c r="AB669" t="inlineStr">
        <is>
          <t>1irania</t>
        </is>
      </c>
      <c r="AC669" t="inlineStr">
        <is>
          <t>2025-02-14 01:32:16</t>
        </is>
      </c>
      <c r="AD669" s="1" t="inlineStr">
        <is>
          <t>https://www.commcarehq.org/a/caris-test/reports/form_data/2698b71c-7bfb-4067-a8c9-f49c1f9ed1d2/</t>
        </is>
      </c>
      <c r="AE669" t="inlineStr">
        <is>
          <t>---</t>
        </is>
      </c>
      <c r="AF669" t="inlineStr">
        <is>
          <t>3c5a623af057e23a32ae4000_20129</t>
        </is>
      </c>
      <c r="AG669" t="inlineStr">
        <is>
          <t>OK</t>
        </is>
      </c>
      <c r="AH669" t="inlineStr">
        <is>
          <t>2025-02-14 01:32:15</t>
        </is>
      </c>
      <c r="AI669" t="inlineStr">
        <is>
          <t>42a82b7de9e609ae71648670ad4c56aa</t>
        </is>
      </c>
      <c r="AJ669" t="inlineStr">
        <is>
          <t>2025-02-12</t>
        </is>
      </c>
      <c r="AK669" t="inlineStr">
        <is>
          <t>3</t>
        </is>
      </c>
      <c r="AL669" t="inlineStr">
        <is>
          <t>---</t>
        </is>
      </c>
      <c r="AM669" t="inlineStr">
        <is>
          <t>0</t>
        </is>
      </c>
      <c r="AN669" t="inlineStr">
        <is>
          <t>---</t>
        </is>
      </c>
      <c r="AO669" t="inlineStr">
        <is>
          <t>1</t>
        </is>
      </c>
      <c r="AP669" t="inlineStr">
        <is>
          <t>1</t>
        </is>
      </c>
      <c r="AQ669" t="inlineStr"/>
      <c r="AR669" t="inlineStr">
        <is>
          <t>12.4</t>
        </is>
      </c>
      <c r="AS669" t="inlineStr"/>
      <c r="AT669" t="inlineStr">
        <is>
          <t>19.6934573 -72.0162111 -26.94 9.24</t>
        </is>
      </c>
      <c r="AU669" t="inlineStr">
        <is>
          <t>---</t>
        </is>
      </c>
      <c r="AV669" t="inlineStr">
        <is>
          <t>---</t>
        </is>
      </c>
      <c r="AW669" t="inlineStr">
        <is>
          <t>---</t>
        </is>
      </c>
      <c r="AX669" t="inlineStr">
        <is>
          <t>---</t>
        </is>
      </c>
      <c r="AY669" t="inlineStr">
        <is>
          <t>---</t>
        </is>
      </c>
      <c r="AZ669" t="inlineStr">
        <is>
          <t>---</t>
        </is>
      </c>
      <c r="BA669" t="inlineStr">
        <is>
          <t>42a82b7de9e609ae71648670ad4c56aa</t>
        </is>
      </c>
      <c r="BB669" t="inlineStr">
        <is>
          <t>http://openrosa.org/formdesigner/0B48E039-1E80-49A7-AC24-732B6E788E39</t>
        </is>
      </c>
      <c r="BC669" t="inlineStr">
        <is>
          <t>Ration et autres visites</t>
        </is>
      </c>
      <c r="BD669" t="inlineStr">
        <is>
          <t>CommCare Android, version "2.56"(468027). App v15969. CommCare Version 2.56.0. Build 468027, built on: 2025-01-18</t>
        </is>
      </c>
      <c r="BE669" t="inlineStr">
        <is>
          <t>commcare_6c8d6b29-ddee-4573-a4bf-ff173bbf52d8</t>
        </is>
      </c>
      <c r="BF669" t="inlineStr">
        <is>
          <t>19.6934573 -72.0162111 -26.94 9.24</t>
        </is>
      </c>
      <c r="BG669" t="inlineStr">
        <is>
          <t>f13d8149fc6d39ebe86af18272310ff9</t>
        </is>
      </c>
      <c r="BH669" t="inlineStr">
        <is>
          <t>d3239f0622024212b2de47425e4be01d</t>
        </is>
      </c>
      <c r="BI669" t="inlineStr">
        <is>
          <t>15246</t>
        </is>
      </c>
      <c r="BJ669" t="inlineStr">
        <is>
          <t>XFormInstance</t>
        </is>
      </c>
      <c r="BK669" t="inlineStr">
        <is>
          <t>f8a9411aea3011efbedd85606e6ffa00</t>
        </is>
      </c>
      <c r="BL669" t="b">
        <v>0</v>
      </c>
      <c r="BM669" t="inlineStr">
        <is>
          <t>---</t>
        </is>
      </c>
      <c r="BN669" t="inlineStr">
        <is>
          <t>200.113.251.31</t>
        </is>
      </c>
      <c r="BO669" t="inlineStr">
        <is>
          <t>Pedelin Napoleon</t>
        </is>
      </c>
    </row>
    <row r="670">
      <c r="A670" t="inlineStr">
        <is>
          <t>668</t>
        </is>
      </c>
      <c r="B670" t="inlineStr">
        <is>
          <t>8aa01a33-5f90-4280-b2e5-12d24da112db</t>
        </is>
      </c>
      <c r="C670" t="inlineStr">
        <is>
          <t>2025-02-12</t>
        </is>
      </c>
      <c r="D670" t="inlineStr">
        <is>
          <t>4</t>
        </is>
      </c>
      <c r="E670" t="inlineStr">
        <is>
          <t>visite medical</t>
        </is>
      </c>
      <c r="F670" t="inlineStr">
        <is>
          <t>1</t>
        </is>
      </c>
      <c r="G670" t="inlineStr">
        <is>
          <t>oui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---</t>
        </is>
      </c>
      <c r="L670" t="inlineStr">
        <is>
          <t>---</t>
        </is>
      </c>
      <c r="M670" t="inlineStr">
        <is>
          <t>---</t>
        </is>
      </c>
      <c r="N670" t="inlineStr">
        <is>
          <t>---</t>
        </is>
      </c>
      <c r="O670" t="inlineStr">
        <is>
          <t>---</t>
        </is>
      </c>
      <c r="P670" t="inlineStr">
        <is>
          <t>---</t>
        </is>
      </c>
      <c r="Q670" t="inlineStr">
        <is>
          <t>---</t>
        </is>
      </c>
      <c r="R670" t="inlineStr">
        <is>
          <t>17.3</t>
        </is>
      </c>
      <c r="S670" t="inlineStr">
        <is>
          <t>26.1</t>
        </is>
      </c>
      <c r="T670" t="inlineStr">
        <is>
          <t>150.0</t>
        </is>
      </c>
      <c r="U670" t="inlineStr"/>
      <c r="V670" t="inlineStr"/>
      <c r="W670" t="inlineStr"/>
      <c r="X670" t="inlineStr">
        <is>
          <t>MON/POZS/ST01166</t>
        </is>
      </c>
      <c r="Y670" t="inlineStr">
        <is>
          <t>MON/POZS/ST01166</t>
        </is>
      </c>
      <c r="Z670" t="inlineStr">
        <is>
          <t>2025-02-14 01:06:42</t>
        </is>
      </c>
      <c r="AA670" t="inlineStr">
        <is>
          <t>2025-02-14 01:05:45</t>
        </is>
      </c>
      <c r="AB670" t="inlineStr">
        <is>
          <t>2cleonie</t>
        </is>
      </c>
      <c r="AC670" t="inlineStr">
        <is>
          <t>2025-02-14 01:33:44</t>
        </is>
      </c>
      <c r="AD670" s="1" t="inlineStr">
        <is>
          <t>https://www.commcarehq.org/a/caris-test/reports/form_data/8aa01a33-5f90-4280-b2e5-12d24da112db/</t>
        </is>
      </c>
      <c r="AE670" t="inlineStr">
        <is>
          <t>---</t>
        </is>
      </c>
      <c r="AF670" t="inlineStr">
        <is>
          <t>3c5a623af057e23a32ae4000_17614</t>
        </is>
      </c>
      <c r="AG670" t="inlineStr">
        <is>
          <t>---</t>
        </is>
      </c>
      <c r="AH670" t="inlineStr">
        <is>
          <t>2025-02-14 01:06:42</t>
        </is>
      </c>
      <c r="AI670" t="inlineStr">
        <is>
          <t>cf61c4aba3da4fd3be73b20d2dbdf9af</t>
        </is>
      </c>
      <c r="AJ670" t="inlineStr">
        <is>
          <t>2025-02-12</t>
        </is>
      </c>
      <c r="AK670" t="inlineStr">
        <is>
          <t>4</t>
        </is>
      </c>
      <c r="AL670" t="inlineStr">
        <is>
          <t>visite medical</t>
        </is>
      </c>
      <c r="AM670" t="inlineStr">
        <is>
          <t>1</t>
        </is>
      </c>
      <c r="AN670" t="inlineStr">
        <is>
          <t>oui</t>
        </is>
      </c>
      <c r="AO670" t="inlineStr">
        <is>
          <t>1</t>
        </is>
      </c>
      <c r="AP670" t="inlineStr">
        <is>
          <t>1</t>
        </is>
      </c>
      <c r="AQ670" t="inlineStr">
        <is>
          <t>17.3</t>
        </is>
      </c>
      <c r="AR670" t="inlineStr">
        <is>
          <t>26.1</t>
        </is>
      </c>
      <c r="AS670" t="inlineStr">
        <is>
          <t>150</t>
        </is>
      </c>
      <c r="AT670" t="inlineStr"/>
      <c r="AU670" t="inlineStr">
        <is>
          <t>---</t>
        </is>
      </c>
      <c r="AV670" t="inlineStr">
        <is>
          <t>---</t>
        </is>
      </c>
      <c r="AW670" t="inlineStr">
        <is>
          <t>---</t>
        </is>
      </c>
      <c r="AX670" t="inlineStr">
        <is>
          <t>---</t>
        </is>
      </c>
      <c r="AY670" t="inlineStr">
        <is>
          <t>---</t>
        </is>
      </c>
      <c r="AZ670" t="inlineStr">
        <is>
          <t>---</t>
        </is>
      </c>
      <c r="BA670" t="inlineStr">
        <is>
          <t>cf61c4aba3da4fd3be73b20d2dbdf9af</t>
        </is>
      </c>
      <c r="BB670" t="inlineStr">
        <is>
          <t>http://openrosa.org/formdesigner/0B48E039-1E80-49A7-AC24-732B6E788E39</t>
        </is>
      </c>
      <c r="BC670" t="inlineStr">
        <is>
          <t>Ration et autres visites</t>
        </is>
      </c>
      <c r="BD670" t="inlineStr">
        <is>
          <t>CommCare Android, version "2.55.0"(467579). App v15969. CommCare Version 2.55.0. Build 467579, built on: 2025-01-15</t>
        </is>
      </c>
      <c r="BE670" t="inlineStr">
        <is>
          <t>commcare_4b89fcce-8d3a-4e6a-838c-ef337e1b2f53</t>
        </is>
      </c>
      <c r="BF670" t="inlineStr"/>
      <c r="BG670" t="inlineStr">
        <is>
          <t>f13d8149fc6d39ebe86af18272310ff9</t>
        </is>
      </c>
      <c r="BH670" t="inlineStr">
        <is>
          <t>d3239f0622024212b2de47425e4be01d</t>
        </is>
      </c>
      <c r="BI670" t="inlineStr">
        <is>
          <t>15246</t>
        </is>
      </c>
      <c r="BJ670" t="inlineStr">
        <is>
          <t>XFormInstance</t>
        </is>
      </c>
      <c r="BK670" t="inlineStr">
        <is>
          <t>7b9d41e6e93411efb9a2f7a39a18eb0c</t>
        </is>
      </c>
      <c r="BL670" t="b">
        <v>0</v>
      </c>
      <c r="BM670" t="inlineStr">
        <is>
          <t>---</t>
        </is>
      </c>
      <c r="BN670" t="inlineStr">
        <is>
          <t>200.113.253.209</t>
        </is>
      </c>
      <c r="BO670" t="inlineStr">
        <is>
          <t>Pierre Jessica</t>
        </is>
      </c>
    </row>
    <row r="671">
      <c r="A671" t="inlineStr">
        <is>
          <t>669</t>
        </is>
      </c>
      <c r="B671" t="inlineStr">
        <is>
          <t>a3e6b4bc-cd41-4d59-b5d8-1366c2fdf948</t>
        </is>
      </c>
      <c r="C671" t="inlineStr">
        <is>
          <t>2025-02-13</t>
        </is>
      </c>
      <c r="D671" t="inlineStr">
        <is>
          <t>4</t>
        </is>
      </c>
      <c r="E671" t="inlineStr">
        <is>
          <t>Visite pour RV</t>
        </is>
      </c>
      <c r="F671" t="inlineStr">
        <is>
          <t>0</t>
        </is>
      </c>
      <c r="G671" t="inlineStr">
        <is>
          <t>visite pour RV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---</t>
        </is>
      </c>
      <c r="L671" t="inlineStr">
        <is>
          <t>---</t>
        </is>
      </c>
      <c r="M671" t="inlineStr">
        <is>
          <t>---</t>
        </is>
      </c>
      <c r="N671" t="inlineStr">
        <is>
          <t>---</t>
        </is>
      </c>
      <c r="O671" t="inlineStr">
        <is>
          <t>---</t>
        </is>
      </c>
      <c r="P671" t="inlineStr">
        <is>
          <t>---</t>
        </is>
      </c>
      <c r="Q671" t="inlineStr">
        <is>
          <t>---</t>
        </is>
      </c>
      <c r="R671" t="inlineStr"/>
      <c r="S671" t="inlineStr"/>
      <c r="T671" t="inlineStr"/>
      <c r="U671" t="inlineStr"/>
      <c r="V671" t="inlineStr"/>
      <c r="W671" t="inlineStr"/>
      <c r="X671" t="inlineStr">
        <is>
          <t>CAP/CALT/ST00972</t>
        </is>
      </c>
      <c r="Y671" t="inlineStr">
        <is>
          <t>CAP/CALT/ST00972</t>
        </is>
      </c>
      <c r="Z671" t="inlineStr">
        <is>
          <t>2025-02-14 01:49:26</t>
        </is>
      </c>
      <c r="AA671" t="inlineStr">
        <is>
          <t>2025-02-14 01:48:09</t>
        </is>
      </c>
      <c r="AB671" t="inlineStr">
        <is>
          <t>1irania</t>
        </is>
      </c>
      <c r="AC671" t="inlineStr">
        <is>
          <t>2025-02-14 01:49:28</t>
        </is>
      </c>
      <c r="AD671" s="1" t="inlineStr">
        <is>
          <t>https://www.commcarehq.org/a/caris-test/reports/form_data/a3e6b4bc-cd41-4d59-b5d8-1366c2fdf948/</t>
        </is>
      </c>
      <c r="AE671" t="inlineStr">
        <is>
          <t>---</t>
        </is>
      </c>
      <c r="AF671" t="inlineStr">
        <is>
          <t>3c5a623af057e23a32ae4000_26422</t>
        </is>
      </c>
      <c r="AG671" t="inlineStr">
        <is>
          <t>---</t>
        </is>
      </c>
      <c r="AH671" t="inlineStr">
        <is>
          <t>2025-02-14 01:49:26</t>
        </is>
      </c>
      <c r="AI671" t="inlineStr">
        <is>
          <t>42a82b7de9e609ae71648670ad4c56aa</t>
        </is>
      </c>
      <c r="AJ671" t="inlineStr">
        <is>
          <t>2025-02-13</t>
        </is>
      </c>
      <c r="AK671" t="inlineStr">
        <is>
          <t>4</t>
        </is>
      </c>
      <c r="AL671" t="inlineStr">
        <is>
          <t>Visite pour RV</t>
        </is>
      </c>
      <c r="AM671" t="inlineStr">
        <is>
          <t>0</t>
        </is>
      </c>
      <c r="AN671" t="inlineStr">
        <is>
          <t>visite pour RV</t>
        </is>
      </c>
      <c r="AO671" t="inlineStr">
        <is>
          <t>1</t>
        </is>
      </c>
      <c r="AP671" t="inlineStr">
        <is>
          <t>1</t>
        </is>
      </c>
      <c r="AQ671" t="inlineStr"/>
      <c r="AR671" t="inlineStr"/>
      <c r="AS671" t="inlineStr"/>
      <c r="AT671" t="inlineStr"/>
      <c r="AU671" t="inlineStr">
        <is>
          <t>---</t>
        </is>
      </c>
      <c r="AV671" t="inlineStr">
        <is>
          <t>---</t>
        </is>
      </c>
      <c r="AW671" t="inlineStr">
        <is>
          <t>---</t>
        </is>
      </c>
      <c r="AX671" t="inlineStr">
        <is>
          <t>---</t>
        </is>
      </c>
      <c r="AY671" t="inlineStr">
        <is>
          <t>---</t>
        </is>
      </c>
      <c r="AZ671" t="inlineStr">
        <is>
          <t>---</t>
        </is>
      </c>
      <c r="BA671" t="inlineStr">
        <is>
          <t>42a82b7de9e609ae71648670ad4c56aa</t>
        </is>
      </c>
      <c r="BB671" t="inlineStr">
        <is>
          <t>http://openrosa.org/formdesigner/0B48E039-1E80-49A7-AC24-732B6E788E39</t>
        </is>
      </c>
      <c r="BC671" t="inlineStr">
        <is>
          <t>Ration et autres visites</t>
        </is>
      </c>
      <c r="BD671" t="inlineStr">
        <is>
          <t>CommCare Android, version "2.56"(468027). App v15969. CommCare Version 2.56.0. Build 468027, built on: 2025-01-18</t>
        </is>
      </c>
      <c r="BE671" t="inlineStr">
        <is>
          <t>commcare_6c8d6b29-ddee-4573-a4bf-ff173bbf52d8</t>
        </is>
      </c>
      <c r="BF671" t="inlineStr">
        <is>
          <t>19.6162714 -72.0276031 11.5 6.71</t>
        </is>
      </c>
      <c r="BG671" t="inlineStr">
        <is>
          <t>f13d8149fc6d39ebe86af18272310ff9</t>
        </is>
      </c>
      <c r="BH671" t="inlineStr">
        <is>
          <t>d3239f0622024212b2de47425e4be01d</t>
        </is>
      </c>
      <c r="BI671" t="inlineStr">
        <is>
          <t>15246</t>
        </is>
      </c>
      <c r="BJ671" t="inlineStr">
        <is>
          <t>XFormInstance</t>
        </is>
      </c>
      <c r="BK671" t="inlineStr">
        <is>
          <t>f8a9411aea3011efbedd85606e6ffa00</t>
        </is>
      </c>
      <c r="BL671" t="b">
        <v>0</v>
      </c>
      <c r="BM671" t="inlineStr">
        <is>
          <t>---</t>
        </is>
      </c>
      <c r="BN671" t="inlineStr">
        <is>
          <t>200.113.251.31</t>
        </is>
      </c>
      <c r="BO671" t="inlineStr">
        <is>
          <t>Milandie Jean</t>
        </is>
      </c>
    </row>
    <row r="672">
      <c r="A672" t="inlineStr">
        <is>
          <t>670</t>
        </is>
      </c>
      <c r="B672" t="inlineStr">
        <is>
          <t>6fa251f4-2b31-4972-987f-e8a61182eaa3</t>
        </is>
      </c>
      <c r="C672" t="inlineStr">
        <is>
          <t>2025-02-13</t>
        </is>
      </c>
      <c r="D672" t="inlineStr">
        <is>
          <t>3 4</t>
        </is>
      </c>
      <c r="E672" t="inlineStr">
        <is>
          <t>Suivi Medical
Medicament 
20/12/ 24 au. 20 /03 /25</t>
        </is>
      </c>
      <c r="F672" t="inlineStr">
        <is>
          <t>0</t>
        </is>
      </c>
      <c r="G672" t="inlineStr">
        <is>
          <t>---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---</t>
        </is>
      </c>
      <c r="L672" t="inlineStr">
        <is>
          <t>---</t>
        </is>
      </c>
      <c r="M672" t="inlineStr">
        <is>
          <t>---</t>
        </is>
      </c>
      <c r="N672" t="inlineStr">
        <is>
          <t>---</t>
        </is>
      </c>
      <c r="O672" t="inlineStr">
        <is>
          <t>---</t>
        </is>
      </c>
      <c r="P672" t="inlineStr">
        <is>
          <t>---</t>
        </is>
      </c>
      <c r="Q672" t="inlineStr">
        <is>
          <t>---</t>
        </is>
      </c>
      <c r="R672" t="inlineStr"/>
      <c r="S672" t="inlineStr"/>
      <c r="T672" t="inlineStr"/>
      <c r="U672" t="inlineStr"/>
      <c r="V672" t="inlineStr"/>
      <c r="W672" t="inlineStr"/>
      <c r="X672" t="inlineStr">
        <is>
          <t>CAP/CDSF/ST03332</t>
        </is>
      </c>
      <c r="Y672" t="inlineStr">
        <is>
          <t>CAP/CDSF/ST03332</t>
        </is>
      </c>
      <c r="Z672" t="inlineStr">
        <is>
          <t>2025-02-14 01:58:58</t>
        </is>
      </c>
      <c r="AA672" t="inlineStr">
        <is>
          <t>2025-02-14 01:53:25</t>
        </is>
      </c>
      <c r="AB672" t="inlineStr">
        <is>
          <t>1plyviose</t>
        </is>
      </c>
      <c r="AC672" t="inlineStr">
        <is>
          <t>2025-02-14 01:59:19</t>
        </is>
      </c>
      <c r="AD672" s="1" t="inlineStr">
        <is>
          <t>https://www.commcarehq.org/a/caris-test/reports/form_data/6fa251f4-2b31-4972-987f-e8a61182eaa3/</t>
        </is>
      </c>
      <c r="AE672" t="inlineStr">
        <is>
          <t>---</t>
        </is>
      </c>
      <c r="AF672" t="inlineStr">
        <is>
          <t>3c5a623af057e23a32ae4000_190185</t>
        </is>
      </c>
      <c r="AG672" t="inlineStr">
        <is>
          <t>OK</t>
        </is>
      </c>
      <c r="AH672" t="inlineStr">
        <is>
          <t>2025-02-14 01:58:58</t>
        </is>
      </c>
      <c r="AI672" t="inlineStr">
        <is>
          <t>aab7a2415e99453fbcb8ebd109e92b4f</t>
        </is>
      </c>
      <c r="AJ672" t="inlineStr">
        <is>
          <t>2025-02-13</t>
        </is>
      </c>
      <c r="AK672" t="inlineStr">
        <is>
          <t>3 4</t>
        </is>
      </c>
      <c r="AL672" t="inlineStr">
        <is>
          <t>Suivi Medical
Medicament 
20/12/ 24 au. 20 /03 /25</t>
        </is>
      </c>
      <c r="AM672" t="inlineStr">
        <is>
          <t>0</t>
        </is>
      </c>
      <c r="AN672" t="inlineStr">
        <is>
          <t>---</t>
        </is>
      </c>
      <c r="AO672" t="inlineStr">
        <is>
          <t>1</t>
        </is>
      </c>
      <c r="AP672" t="inlineStr">
        <is>
          <t>1</t>
        </is>
      </c>
      <c r="AQ672" t="inlineStr"/>
      <c r="AR672" t="inlineStr"/>
      <c r="AS672" t="inlineStr"/>
      <c r="AT672" t="inlineStr"/>
      <c r="AU672" t="inlineStr">
        <is>
          <t>---</t>
        </is>
      </c>
      <c r="AV672" t="inlineStr">
        <is>
          <t>---</t>
        </is>
      </c>
      <c r="AW672" t="inlineStr">
        <is>
          <t>---</t>
        </is>
      </c>
      <c r="AX672" t="inlineStr">
        <is>
          <t>---</t>
        </is>
      </c>
      <c r="AY672" t="inlineStr">
        <is>
          <t>---</t>
        </is>
      </c>
      <c r="AZ672" t="inlineStr">
        <is>
          <t>---</t>
        </is>
      </c>
      <c r="BA672" t="inlineStr">
        <is>
          <t>aab7a2415e99453fbcb8ebd109e92b4f</t>
        </is>
      </c>
      <c r="BB672" t="inlineStr">
        <is>
          <t>http://openrosa.org/formdesigner/0B48E039-1E80-49A7-AC24-732B6E788E39</t>
        </is>
      </c>
      <c r="BC672" t="inlineStr">
        <is>
          <t>Ration et autres visites</t>
        </is>
      </c>
      <c r="BD672" t="inlineStr">
        <is>
          <t>CommCare Android, version "2.55.0"(467579). App v15969. CommCare Version 2.55.0. Build 467579, built on: 2025-01-15</t>
        </is>
      </c>
      <c r="BE672" t="inlineStr">
        <is>
          <t>commcare_d17d77c2-a7e5-4f4b-9b21-6b80894e9762</t>
        </is>
      </c>
      <c r="BF672" t="inlineStr"/>
      <c r="BG672" t="inlineStr">
        <is>
          <t>f13d8149fc6d39ebe86af18272310ff9</t>
        </is>
      </c>
      <c r="BH672" t="inlineStr">
        <is>
          <t>d3239f0622024212b2de47425e4be01d</t>
        </is>
      </c>
      <c r="BI672" t="inlineStr">
        <is>
          <t>15246</t>
        </is>
      </c>
      <c r="BJ672" t="inlineStr">
        <is>
          <t>XFormInstance</t>
        </is>
      </c>
      <c r="BK672" t="inlineStr">
        <is>
          <t>de020f22ea1c11efb9b4f7a39a18eb0c</t>
        </is>
      </c>
      <c r="BL672" t="b">
        <v>0</v>
      </c>
      <c r="BM672" t="inlineStr">
        <is>
          <t>---</t>
        </is>
      </c>
      <c r="BN672" t="inlineStr">
        <is>
          <t>200.113.238.68</t>
        </is>
      </c>
      <c r="BO672" t="inlineStr">
        <is>
          <t>Rolph Vensley Estinord</t>
        </is>
      </c>
    </row>
    <row r="673">
      <c r="A673" t="inlineStr">
        <is>
          <t>671</t>
        </is>
      </c>
      <c r="B673" t="inlineStr">
        <is>
          <t>b45610da-975b-469a-a0ef-9751eebf2ec7</t>
        </is>
      </c>
      <c r="C673" t="inlineStr">
        <is>
          <t>2025-02-13</t>
        </is>
      </c>
      <c r="D673" t="inlineStr">
        <is>
          <t>3 4</t>
        </is>
      </c>
      <c r="E673" t="inlineStr">
        <is>
          <t>Suivi Medical</t>
        </is>
      </c>
      <c r="F673" t="inlineStr">
        <is>
          <t>0</t>
        </is>
      </c>
      <c r="G673" t="inlineStr">
        <is>
          <t>---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---</t>
        </is>
      </c>
      <c r="L673" t="inlineStr">
        <is>
          <t>---</t>
        </is>
      </c>
      <c r="M673" t="inlineStr">
        <is>
          <t>---</t>
        </is>
      </c>
      <c r="N673" t="inlineStr">
        <is>
          <t>---</t>
        </is>
      </c>
      <c r="O673" t="inlineStr">
        <is>
          <t>---</t>
        </is>
      </c>
      <c r="P673" t="inlineStr">
        <is>
          <t>---</t>
        </is>
      </c>
      <c r="Q673" t="inlineStr">
        <is>
          <t>---</t>
        </is>
      </c>
      <c r="R673" t="inlineStr"/>
      <c r="S673" t="inlineStr"/>
      <c r="T673" t="inlineStr"/>
      <c r="U673" t="inlineStr"/>
      <c r="V673" t="inlineStr"/>
      <c r="W673" t="inlineStr"/>
      <c r="X673" t="inlineStr">
        <is>
          <t>CAP/CDSF/ST03180</t>
        </is>
      </c>
      <c r="Y673" t="inlineStr">
        <is>
          <t>CAP/CDSF/ST03180</t>
        </is>
      </c>
      <c r="Z673" t="inlineStr">
        <is>
          <t>2025-02-14 02:01:15</t>
        </is>
      </c>
      <c r="AA673" t="inlineStr">
        <is>
          <t>2025-02-14 01:59:34</t>
        </is>
      </c>
      <c r="AB673" t="inlineStr">
        <is>
          <t>1plyviose</t>
        </is>
      </c>
      <c r="AC673" t="inlineStr">
        <is>
          <t>2025-02-14 02:01:32</t>
        </is>
      </c>
      <c r="AD673" s="1" t="inlineStr">
        <is>
          <t>https://www.commcarehq.org/a/caris-test/reports/form_data/b45610da-975b-469a-a0ef-9751eebf2ec7/</t>
        </is>
      </c>
      <c r="AE673" t="inlineStr">
        <is>
          <t>---</t>
        </is>
      </c>
      <c r="AF673" t="inlineStr">
        <is>
          <t>3c5a623af057e23a32ae4000_164101</t>
        </is>
      </c>
      <c r="AG673" t="inlineStr">
        <is>
          <t>OK</t>
        </is>
      </c>
      <c r="AH673" t="inlineStr">
        <is>
          <t>2025-02-14 02:01:15</t>
        </is>
      </c>
      <c r="AI673" t="inlineStr">
        <is>
          <t>aab7a2415e99453fbcb8ebd109e92b4f</t>
        </is>
      </c>
      <c r="AJ673" t="inlineStr">
        <is>
          <t>2025-02-13</t>
        </is>
      </c>
      <c r="AK673" t="inlineStr">
        <is>
          <t>3 4</t>
        </is>
      </c>
      <c r="AL673" t="inlineStr">
        <is>
          <t>Suivi Medical</t>
        </is>
      </c>
      <c r="AM673" t="inlineStr">
        <is>
          <t>0</t>
        </is>
      </c>
      <c r="AN673" t="inlineStr">
        <is>
          <t>---</t>
        </is>
      </c>
      <c r="AO673" t="inlineStr">
        <is>
          <t>1</t>
        </is>
      </c>
      <c r="AP673" t="inlineStr">
        <is>
          <t>1</t>
        </is>
      </c>
      <c r="AQ673" t="inlineStr"/>
      <c r="AR673" t="inlineStr"/>
      <c r="AS673" t="inlineStr"/>
      <c r="AT673" t="inlineStr"/>
      <c r="AU673" t="inlineStr">
        <is>
          <t>---</t>
        </is>
      </c>
      <c r="AV673" t="inlineStr">
        <is>
          <t>---</t>
        </is>
      </c>
      <c r="AW673" t="inlineStr">
        <is>
          <t>---</t>
        </is>
      </c>
      <c r="AX673" t="inlineStr">
        <is>
          <t>---</t>
        </is>
      </c>
      <c r="AY673" t="inlineStr">
        <is>
          <t>---</t>
        </is>
      </c>
      <c r="AZ673" t="inlineStr">
        <is>
          <t>---</t>
        </is>
      </c>
      <c r="BA673" t="inlineStr">
        <is>
          <t>aab7a2415e99453fbcb8ebd109e92b4f</t>
        </is>
      </c>
      <c r="BB673" t="inlineStr">
        <is>
          <t>http://openrosa.org/formdesigner/0B48E039-1E80-49A7-AC24-732B6E788E39</t>
        </is>
      </c>
      <c r="BC673" t="inlineStr">
        <is>
          <t>Ration et autres visites</t>
        </is>
      </c>
      <c r="BD673" t="inlineStr">
        <is>
          <t>CommCare Android, version "2.55.0"(467579). App v15969. CommCare Version 2.55.0. Build 467579, built on: 2025-01-15</t>
        </is>
      </c>
      <c r="BE673" t="inlineStr">
        <is>
          <t>commcare_d17d77c2-a7e5-4f4b-9b21-6b80894e9762</t>
        </is>
      </c>
      <c r="BF673" t="inlineStr"/>
      <c r="BG673" t="inlineStr">
        <is>
          <t>f13d8149fc6d39ebe86af18272310ff9</t>
        </is>
      </c>
      <c r="BH673" t="inlineStr">
        <is>
          <t>d3239f0622024212b2de47425e4be01d</t>
        </is>
      </c>
      <c r="BI673" t="inlineStr">
        <is>
          <t>15246</t>
        </is>
      </c>
      <c r="BJ673" t="inlineStr">
        <is>
          <t>XFormInstance</t>
        </is>
      </c>
      <c r="BK673" t="inlineStr">
        <is>
          <t>de020f22ea1c11efb9b4f7a39a18eb0c</t>
        </is>
      </c>
      <c r="BL673" t="b">
        <v>0</v>
      </c>
      <c r="BM673" t="inlineStr">
        <is>
          <t>---</t>
        </is>
      </c>
      <c r="BN673" t="inlineStr">
        <is>
          <t>200.113.238.68</t>
        </is>
      </c>
      <c r="BO673" t="inlineStr">
        <is>
          <t>Rochaella Dumas</t>
        </is>
      </c>
    </row>
    <row r="674">
      <c r="A674" t="inlineStr">
        <is>
          <t>672</t>
        </is>
      </c>
      <c r="B674" t="inlineStr">
        <is>
          <t>0262b4cb-36dc-4e06-baa9-687b1c9dfc57</t>
        </is>
      </c>
      <c r="C674" t="inlineStr">
        <is>
          <t>2025-02-13</t>
        </is>
      </c>
      <c r="D674" t="inlineStr">
        <is>
          <t>4</t>
        </is>
      </c>
      <c r="E674" t="inlineStr">
        <is>
          <t>pour savoir si elle avait des médicaments oui</t>
        </is>
      </c>
      <c r="F674" t="inlineStr">
        <is>
          <t>1</t>
        </is>
      </c>
      <c r="G674" t="inlineStr">
        <is>
          <t>pour savoir si elle avait des médicaments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---</t>
        </is>
      </c>
      <c r="L674" t="inlineStr">
        <is>
          <t>---</t>
        </is>
      </c>
      <c r="M674" t="inlineStr">
        <is>
          <t>---</t>
        </is>
      </c>
      <c r="N674" t="inlineStr">
        <is>
          <t>---</t>
        </is>
      </c>
      <c r="O674" t="inlineStr">
        <is>
          <t>---</t>
        </is>
      </c>
      <c r="P674" t="inlineStr">
        <is>
          <t>---</t>
        </is>
      </c>
      <c r="Q674" t="inlineStr">
        <is>
          <t>---</t>
        </is>
      </c>
      <c r="R674" t="inlineStr"/>
      <c r="S674" t="inlineStr"/>
      <c r="T674" t="inlineStr"/>
      <c r="U674" t="inlineStr"/>
      <c r="V674" t="inlineStr"/>
      <c r="W674" t="inlineStr">
        <is>
          <t>18.5402158 -72.5595767 -15.26 4.09</t>
        </is>
      </c>
      <c r="X674" t="inlineStr">
        <is>
          <t>LEG/HSCL/ST00751</t>
        </is>
      </c>
      <c r="Y674" t="inlineStr">
        <is>
          <t>LEG/HSCL/ST00751</t>
        </is>
      </c>
      <c r="Z674" t="inlineStr">
        <is>
          <t>2025-02-13 20:10:47</t>
        </is>
      </c>
      <c r="AA674" t="inlineStr">
        <is>
          <t>2025-01-14 20:34:15</t>
        </is>
      </c>
      <c r="AB674" t="inlineStr">
        <is>
          <t>2toussaint</t>
        </is>
      </c>
      <c r="AC674" t="inlineStr">
        <is>
          <t>2025-02-14 03:17:28</t>
        </is>
      </c>
      <c r="AD674" s="1" t="inlineStr">
        <is>
          <t>https://www.commcarehq.org/a/caris-test/reports/form_data/0262b4cb-36dc-4e06-baa9-687b1c9dfc57/</t>
        </is>
      </c>
      <c r="AE674" t="inlineStr">
        <is>
          <t>---</t>
        </is>
      </c>
      <c r="AF674" t="inlineStr">
        <is>
          <t>3c5a623af057e23a32ae4000_119528</t>
        </is>
      </c>
      <c r="AG674" t="inlineStr">
        <is>
          <t>---</t>
        </is>
      </c>
      <c r="AH674" t="inlineStr">
        <is>
          <t>2025-02-13 20:10:47</t>
        </is>
      </c>
      <c r="AI674" t="inlineStr">
        <is>
          <t>bf15ded1c441caeee7b3790beacaa107</t>
        </is>
      </c>
      <c r="AJ674" t="inlineStr">
        <is>
          <t>2025-02-13</t>
        </is>
      </c>
      <c r="AK674" t="inlineStr">
        <is>
          <t>4</t>
        </is>
      </c>
      <c r="AL674" t="inlineStr">
        <is>
          <t>pour savoir si elle avait des médicaments oui</t>
        </is>
      </c>
      <c r="AM674" t="inlineStr">
        <is>
          <t>1</t>
        </is>
      </c>
      <c r="AN674" t="inlineStr">
        <is>
          <t>pour savoir si elle avait des médicaments</t>
        </is>
      </c>
      <c r="AO674" t="inlineStr">
        <is>
          <t>1</t>
        </is>
      </c>
      <c r="AP674" t="inlineStr">
        <is>
          <t>1</t>
        </is>
      </c>
      <c r="AQ674" t="inlineStr"/>
      <c r="AR674" t="inlineStr"/>
      <c r="AS674" t="inlineStr"/>
      <c r="AT674" t="inlineStr">
        <is>
          <t>18.5402158 -72.5595767 -15.26 4.09</t>
        </is>
      </c>
      <c r="AU674" t="inlineStr">
        <is>
          <t>---</t>
        </is>
      </c>
      <c r="AV674" t="inlineStr">
        <is>
          <t>---</t>
        </is>
      </c>
      <c r="AW674" t="inlineStr">
        <is>
          <t>---</t>
        </is>
      </c>
      <c r="AX674" t="inlineStr">
        <is>
          <t>---</t>
        </is>
      </c>
      <c r="AY674" t="inlineStr">
        <is>
          <t>---</t>
        </is>
      </c>
      <c r="AZ674" t="inlineStr">
        <is>
          <t>---</t>
        </is>
      </c>
      <c r="BA674" t="inlineStr">
        <is>
          <t>bf15ded1c441caeee7b3790beacaa107</t>
        </is>
      </c>
      <c r="BB674" t="inlineStr">
        <is>
          <t>http://openrosa.org/formdesigner/0B48E039-1E80-49A7-AC24-732B6E788E39</t>
        </is>
      </c>
      <c r="BC674" t="inlineStr">
        <is>
          <t>Ration et autres visites</t>
        </is>
      </c>
      <c r="BD674" t="inlineStr">
        <is>
          <t>CommCare Android, version "2.54.1"(467561). App v15929. CommCare Version 2.54.1. Build 467561, built on: 2024-10-25</t>
        </is>
      </c>
      <c r="BE674" t="inlineStr">
        <is>
          <t>commcare_6ba4fa04-2ee5-4472-8c22-35182b767bd8</t>
        </is>
      </c>
      <c r="BF674" t="inlineStr">
        <is>
          <t>18.5402158 -72.5595767 -15.26 4.09</t>
        </is>
      </c>
      <c r="BG674" t="inlineStr">
        <is>
          <t>f13d8149fc6d39ebe86af18272310ff9</t>
        </is>
      </c>
      <c r="BH674" t="inlineStr">
        <is>
          <t>d3239f0622024212b2de47425e4be01d</t>
        </is>
      </c>
      <c r="BI674" t="inlineStr">
        <is>
          <t>15246</t>
        </is>
      </c>
      <c r="BJ674" t="inlineStr">
        <is>
          <t>XFormInstance</t>
        </is>
      </c>
      <c r="BK674" t="inlineStr">
        <is>
          <t>18dcd39ae9b211efb9aaf7a39a18eb0c</t>
        </is>
      </c>
      <c r="BL674" t="b">
        <v>0</v>
      </c>
      <c r="BM674" t="inlineStr">
        <is>
          <t>---</t>
        </is>
      </c>
      <c r="BN674" t="inlineStr">
        <is>
          <t>200.113.238.5</t>
        </is>
      </c>
      <c r="BO674" t="inlineStr">
        <is>
          <t>Djalie Chéry</t>
        </is>
      </c>
    </row>
    <row r="675">
      <c r="A675" t="inlineStr">
        <is>
          <t>673</t>
        </is>
      </c>
      <c r="B675" t="inlineStr">
        <is>
          <t>efa516e9-1d22-44ae-ade1-931bb1717910</t>
        </is>
      </c>
      <c r="C675" t="inlineStr">
        <is>
          <t>2025-02-14</t>
        </is>
      </c>
      <c r="D675" t="inlineStr">
        <is>
          <t>3</t>
        </is>
      </c>
      <c r="E675" t="inlineStr">
        <is>
          <t>---</t>
        </is>
      </c>
      <c r="F675" t="inlineStr">
        <is>
          <t>1</t>
        </is>
      </c>
      <c r="G675" t="inlineStr">
        <is>
          <t>---</t>
        </is>
      </c>
      <c r="H675" t="inlineStr">
        <is>
          <t>1</t>
        </is>
      </c>
      <c r="I675" t="inlineStr">
        <is>
          <t>1</t>
        </is>
      </c>
      <c r="J675" t="inlineStr">
        <is>
          <t>3</t>
        </is>
      </c>
      <c r="K675" t="inlineStr">
        <is>
          <t>---</t>
        </is>
      </c>
      <c r="L675" t="inlineStr">
        <is>
          <t>---</t>
        </is>
      </c>
      <c r="M675" t="inlineStr">
        <is>
          <t>---</t>
        </is>
      </c>
      <c r="N675" t="inlineStr">
        <is>
          <t>---</t>
        </is>
      </c>
      <c r="O675" t="inlineStr">
        <is>
          <t>---</t>
        </is>
      </c>
      <c r="P675" t="inlineStr">
        <is>
          <t>---</t>
        </is>
      </c>
      <c r="Q675" t="inlineStr">
        <is>
          <t>---</t>
        </is>
      </c>
      <c r="R675" t="inlineStr"/>
      <c r="S675" t="inlineStr">
        <is>
          <t>30.0</t>
        </is>
      </c>
      <c r="T675" t="inlineStr"/>
      <c r="U675" t="inlineStr"/>
      <c r="V675" t="inlineStr"/>
      <c r="W675" t="inlineStr"/>
      <c r="X675" t="inlineStr">
        <is>
          <t>PDP/CMEB/ST03288</t>
        </is>
      </c>
      <c r="Y675" t="inlineStr">
        <is>
          <t>PDP/CMEB/ST03288</t>
        </is>
      </c>
      <c r="Z675" t="inlineStr">
        <is>
          <t>2025-02-14 14:08:37</t>
        </is>
      </c>
      <c r="AA675" t="inlineStr">
        <is>
          <t>2025-02-14 14:08:17</t>
        </is>
      </c>
      <c r="AB675" t="inlineStr">
        <is>
          <t>5edeline</t>
        </is>
      </c>
      <c r="AC675" t="inlineStr">
        <is>
          <t>2025-02-14 14:11:50</t>
        </is>
      </c>
      <c r="AD675" s="1" t="inlineStr">
        <is>
          <t>https://www.commcarehq.org/a/caris-test/reports/form_data/efa516e9-1d22-44ae-ade1-931bb1717910/</t>
        </is>
      </c>
      <c r="AE675" t="inlineStr">
        <is>
          <t>---</t>
        </is>
      </c>
      <c r="AF675" t="inlineStr">
        <is>
          <t>dfc1b020318d4ec9aa3d55c04d46b049</t>
        </is>
      </c>
      <c r="AG675" t="inlineStr">
        <is>
          <t>OK</t>
        </is>
      </c>
      <c r="AH675" t="inlineStr">
        <is>
          <t>2025-02-14 14:08:37</t>
        </is>
      </c>
      <c r="AI675" t="inlineStr">
        <is>
          <t>49c83a0dcc274f1a85f9433f3309532d</t>
        </is>
      </c>
      <c r="AJ675" t="inlineStr">
        <is>
          <t>2025-02-14</t>
        </is>
      </c>
      <c r="AK675" t="inlineStr">
        <is>
          <t>3</t>
        </is>
      </c>
      <c r="AL675" t="inlineStr">
        <is>
          <t>---</t>
        </is>
      </c>
      <c r="AM675" t="inlineStr">
        <is>
          <t>1</t>
        </is>
      </c>
      <c r="AN675" t="inlineStr">
        <is>
          <t>---</t>
        </is>
      </c>
      <c r="AO675" t="inlineStr">
        <is>
          <t>1</t>
        </is>
      </c>
      <c r="AP675" t="inlineStr">
        <is>
          <t>1</t>
        </is>
      </c>
      <c r="AQ675" t="inlineStr"/>
      <c r="AR675" t="inlineStr">
        <is>
          <t>30</t>
        </is>
      </c>
      <c r="AS675" t="inlineStr"/>
      <c r="AT675" t="inlineStr"/>
      <c r="AU675" t="inlineStr">
        <is>
          <t>---</t>
        </is>
      </c>
      <c r="AV675" t="inlineStr">
        <is>
          <t>---</t>
        </is>
      </c>
      <c r="AW675" t="inlineStr">
        <is>
          <t>---</t>
        </is>
      </c>
      <c r="AX675" t="inlineStr">
        <is>
          <t>---</t>
        </is>
      </c>
      <c r="AY675" t="inlineStr">
        <is>
          <t>---</t>
        </is>
      </c>
      <c r="AZ675" t="inlineStr">
        <is>
          <t>---</t>
        </is>
      </c>
      <c r="BA675" t="inlineStr">
        <is>
          <t>49c83a0dcc274f1a85f9433f3309532d</t>
        </is>
      </c>
      <c r="BB675" t="inlineStr">
        <is>
          <t>http://openrosa.org/formdesigner/0B48E039-1E80-49A7-AC24-732B6E788E39</t>
        </is>
      </c>
      <c r="BC675" t="inlineStr">
        <is>
          <t>Ration et autres visites</t>
        </is>
      </c>
      <c r="BD675" t="inlineStr">
        <is>
          <t>CommCare Android, version "2.56"(468027). App v15969. CommCare Version 2.56.0. Build 468027, built on: 2025-01-18</t>
        </is>
      </c>
      <c r="BE675" t="inlineStr">
        <is>
          <t>commcare_f5c01cb3-ad69-46f7-81c0-4740896f4262</t>
        </is>
      </c>
      <c r="BF675" t="inlineStr">
        <is>
          <t>19.9350364 -72.845086 0.0 2000.0</t>
        </is>
      </c>
      <c r="BG675" t="inlineStr">
        <is>
          <t>f13d8149fc6d39ebe86af18272310ff9</t>
        </is>
      </c>
      <c r="BH675" t="inlineStr">
        <is>
          <t>d3239f0622024212b2de47425e4be01d</t>
        </is>
      </c>
      <c r="BI675" t="inlineStr">
        <is>
          <t>15246</t>
        </is>
      </c>
      <c r="BJ675" t="inlineStr">
        <is>
          <t>XFormInstance</t>
        </is>
      </c>
      <c r="BK675" t="inlineStr">
        <is>
          <t>704db924eadd11ef89bcf9cccb2417e2</t>
        </is>
      </c>
      <c r="BL675" t="b">
        <v>0</v>
      </c>
      <c r="BM675" t="inlineStr">
        <is>
          <t>---</t>
        </is>
      </c>
      <c r="BN675" t="inlineStr">
        <is>
          <t>190.115.183.87</t>
        </is>
      </c>
      <c r="BO675" t="inlineStr">
        <is>
          <t>Jeasmida Dorvil</t>
        </is>
      </c>
    </row>
    <row r="676">
      <c r="A676" t="inlineStr">
        <is>
          <t>674</t>
        </is>
      </c>
      <c r="B676" t="inlineStr">
        <is>
          <t>ffc26b3a-5494-4c56-b374-0291d3ea499c</t>
        </is>
      </c>
      <c r="C676" t="inlineStr">
        <is>
          <t>2025-02-14</t>
        </is>
      </c>
      <c r="D676" t="inlineStr">
        <is>
          <t>3</t>
        </is>
      </c>
      <c r="E676" t="inlineStr">
        <is>
          <t>---</t>
        </is>
      </c>
      <c r="F676" t="inlineStr">
        <is>
          <t>1</t>
        </is>
      </c>
      <c r="G676" t="inlineStr">
        <is>
          <t>---</t>
        </is>
      </c>
      <c r="H676" t="inlineStr">
        <is>
          <t>1</t>
        </is>
      </c>
      <c r="I676" t="inlineStr">
        <is>
          <t>1</t>
        </is>
      </c>
      <c r="J676" t="inlineStr">
        <is>
          <t>3</t>
        </is>
      </c>
      <c r="K676" t="inlineStr">
        <is>
          <t>---</t>
        </is>
      </c>
      <c r="L676" t="inlineStr">
        <is>
          <t>---</t>
        </is>
      </c>
      <c r="M676" t="inlineStr">
        <is>
          <t>---</t>
        </is>
      </c>
      <c r="N676" t="inlineStr">
        <is>
          <t>---</t>
        </is>
      </c>
      <c r="O676" t="inlineStr">
        <is>
          <t>---</t>
        </is>
      </c>
      <c r="P676" t="inlineStr">
        <is>
          <t>---</t>
        </is>
      </c>
      <c r="Q676" t="inlineStr">
        <is>
          <t>---</t>
        </is>
      </c>
      <c r="R676" t="inlineStr"/>
      <c r="S676" t="inlineStr">
        <is>
          <t>30.0</t>
        </is>
      </c>
      <c r="T676" t="inlineStr"/>
      <c r="U676" t="inlineStr"/>
      <c r="V676" t="inlineStr"/>
      <c r="W676" t="inlineStr"/>
      <c r="X676" t="inlineStr">
        <is>
          <t>PDP/CMEB/ST03288</t>
        </is>
      </c>
      <c r="Y676" t="inlineStr">
        <is>
          <t>PDP/CMEB/ST03288</t>
        </is>
      </c>
      <c r="Z676" t="inlineStr">
        <is>
          <t>2025-02-14 14:09:33</t>
        </is>
      </c>
      <c r="AA676" t="inlineStr">
        <is>
          <t>2025-02-14 14:09:18</t>
        </is>
      </c>
      <c r="AB676" t="inlineStr">
        <is>
          <t>5edeline</t>
        </is>
      </c>
      <c r="AC676" t="inlineStr">
        <is>
          <t>2025-02-14 14:12:46</t>
        </is>
      </c>
      <c r="AD676" s="1" t="inlineStr">
        <is>
          <t>https://www.commcarehq.org/a/caris-test/reports/form_data/ffc26b3a-5494-4c56-b374-0291d3ea499c/</t>
        </is>
      </c>
      <c r="AE676" t="inlineStr">
        <is>
          <t>---</t>
        </is>
      </c>
      <c r="AF676" t="inlineStr">
        <is>
          <t>dfc1b020318d4ec9aa3d55c04d46b049</t>
        </is>
      </c>
      <c r="AG676" t="inlineStr">
        <is>
          <t>OK</t>
        </is>
      </c>
      <c r="AH676" t="inlineStr">
        <is>
          <t>2025-02-14 14:09:33</t>
        </is>
      </c>
      <c r="AI676" t="inlineStr">
        <is>
          <t>49c83a0dcc274f1a85f9433f3309532d</t>
        </is>
      </c>
      <c r="AJ676" t="inlineStr">
        <is>
          <t>2025-02-14</t>
        </is>
      </c>
      <c r="AK676" t="inlineStr">
        <is>
          <t>3</t>
        </is>
      </c>
      <c r="AL676" t="inlineStr">
        <is>
          <t>---</t>
        </is>
      </c>
      <c r="AM676" t="inlineStr">
        <is>
          <t>1</t>
        </is>
      </c>
      <c r="AN676" t="inlineStr">
        <is>
          <t>---</t>
        </is>
      </c>
      <c r="AO676" t="inlineStr">
        <is>
          <t>1</t>
        </is>
      </c>
      <c r="AP676" t="inlineStr">
        <is>
          <t>1</t>
        </is>
      </c>
      <c r="AQ676" t="inlineStr"/>
      <c r="AR676" t="inlineStr">
        <is>
          <t>30</t>
        </is>
      </c>
      <c r="AS676" t="inlineStr"/>
      <c r="AT676" t="inlineStr"/>
      <c r="AU676" t="inlineStr">
        <is>
          <t>---</t>
        </is>
      </c>
      <c r="AV676" t="inlineStr">
        <is>
          <t>---</t>
        </is>
      </c>
      <c r="AW676" t="inlineStr">
        <is>
          <t>---</t>
        </is>
      </c>
      <c r="AX676" t="inlineStr">
        <is>
          <t>---</t>
        </is>
      </c>
      <c r="AY676" t="inlineStr">
        <is>
          <t>---</t>
        </is>
      </c>
      <c r="AZ676" t="inlineStr">
        <is>
          <t>---</t>
        </is>
      </c>
      <c r="BA676" t="inlineStr">
        <is>
          <t>49c83a0dcc274f1a85f9433f3309532d</t>
        </is>
      </c>
      <c r="BB676" t="inlineStr">
        <is>
          <t>http://openrosa.org/formdesigner/0B48E039-1E80-49A7-AC24-732B6E788E39</t>
        </is>
      </c>
      <c r="BC676" t="inlineStr">
        <is>
          <t>Ration et autres visites</t>
        </is>
      </c>
      <c r="BD676" t="inlineStr">
        <is>
          <t>CommCare Android, version "2.56"(468038). App v15969. CommCare Version 2.56.0. Build 468038, built on: 2025-02-06</t>
        </is>
      </c>
      <c r="BE676" t="inlineStr">
        <is>
          <t>commcare_f5c01cb3-ad69-46f7-81c0-4740896f4262</t>
        </is>
      </c>
      <c r="BF676" t="inlineStr">
        <is>
          <t>19.9341759 -72.8473015 0.0 100.0</t>
        </is>
      </c>
      <c r="BG676" t="inlineStr">
        <is>
          <t>f13d8149fc6d39ebe86af18272310ff9</t>
        </is>
      </c>
      <c r="BH676" t="inlineStr">
        <is>
          <t>d3239f0622024212b2de47425e4be01d</t>
        </is>
      </c>
      <c r="BI676" t="inlineStr">
        <is>
          <t>15246</t>
        </is>
      </c>
      <c r="BJ676" t="inlineStr">
        <is>
          <t>XFormInstance</t>
        </is>
      </c>
      <c r="BK676" t="inlineStr">
        <is>
          <t>704db924eadd11ef89bcf9cccb2417e2</t>
        </is>
      </c>
      <c r="BL676" t="b">
        <v>0</v>
      </c>
      <c r="BM676" t="inlineStr">
        <is>
          <t>---</t>
        </is>
      </c>
      <c r="BN676" t="inlineStr">
        <is>
          <t>190.115.183.87</t>
        </is>
      </c>
      <c r="BO676" t="inlineStr">
        <is>
          <t>Jeasmida Dorvil</t>
        </is>
      </c>
    </row>
    <row r="677">
      <c r="A677" t="inlineStr">
        <is>
          <t>675</t>
        </is>
      </c>
      <c r="B677" t="inlineStr">
        <is>
          <t>b38b62a5-eab0-4a26-badd-5c48f25f8d20</t>
        </is>
      </c>
      <c r="C677" t="inlineStr">
        <is>
          <t>2025-02-14</t>
        </is>
      </c>
      <c r="D677" t="inlineStr">
        <is>
          <t>3</t>
        </is>
      </c>
      <c r="E677" t="inlineStr">
        <is>
          <t>---</t>
        </is>
      </c>
      <c r="F677" t="inlineStr">
        <is>
          <t>1</t>
        </is>
      </c>
      <c r="G677" t="inlineStr">
        <is>
          <t>---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---</t>
        </is>
      </c>
      <c r="L677" t="inlineStr">
        <is>
          <t>---</t>
        </is>
      </c>
      <c r="M677" t="inlineStr">
        <is>
          <t>---</t>
        </is>
      </c>
      <c r="N677" t="inlineStr">
        <is>
          <t>---</t>
        </is>
      </c>
      <c r="O677" t="inlineStr">
        <is>
          <t>---</t>
        </is>
      </c>
      <c r="P677" t="inlineStr">
        <is>
          <t>---</t>
        </is>
      </c>
      <c r="Q677" t="inlineStr">
        <is>
          <t>---</t>
        </is>
      </c>
      <c r="R677" t="inlineStr"/>
      <c r="S677" t="inlineStr">
        <is>
          <t>24.0</t>
        </is>
      </c>
      <c r="T677" t="inlineStr"/>
      <c r="U677" t="inlineStr"/>
      <c r="V677" t="inlineStr"/>
      <c r="W677" t="inlineStr"/>
      <c r="X677" t="inlineStr">
        <is>
          <t>PDP/CMEB/00225</t>
        </is>
      </c>
      <c r="Y677" t="inlineStr">
        <is>
          <t>PDP/CMEB/00225</t>
        </is>
      </c>
      <c r="Z677" t="inlineStr">
        <is>
          <t>2025-02-14 14:10:16</t>
        </is>
      </c>
      <c r="AA677" t="inlineStr">
        <is>
          <t>2025-02-14 14:09:58</t>
        </is>
      </c>
      <c r="AB677" t="inlineStr">
        <is>
          <t>5edeline</t>
        </is>
      </c>
      <c r="AC677" t="inlineStr">
        <is>
          <t>2025-02-14 14:13:28</t>
        </is>
      </c>
      <c r="AD677" s="1" t="inlineStr">
        <is>
          <t>https://www.commcarehq.org/a/caris-test/reports/form_data/b38b62a5-eab0-4a26-badd-5c48f25f8d20/</t>
        </is>
      </c>
      <c r="AE677" t="inlineStr">
        <is>
          <t>---</t>
        </is>
      </c>
      <c r="AF677" t="inlineStr">
        <is>
          <t>b7d67abf80c04aa688f3c90c6735f95a</t>
        </is>
      </c>
      <c r="AG677" t="inlineStr">
        <is>
          <t>OK</t>
        </is>
      </c>
      <c r="AH677" t="inlineStr">
        <is>
          <t>2025-02-14 14:10:16</t>
        </is>
      </c>
      <c r="AI677" t="inlineStr">
        <is>
          <t>49c83a0dcc274f1a85f9433f3309532d</t>
        </is>
      </c>
      <c r="AJ677" t="inlineStr">
        <is>
          <t>2025-02-14</t>
        </is>
      </c>
      <c r="AK677" t="inlineStr">
        <is>
          <t>3</t>
        </is>
      </c>
      <c r="AL677" t="inlineStr">
        <is>
          <t>---</t>
        </is>
      </c>
      <c r="AM677" t="inlineStr">
        <is>
          <t>1</t>
        </is>
      </c>
      <c r="AN677" t="inlineStr">
        <is>
          <t>---</t>
        </is>
      </c>
      <c r="AO677" t="inlineStr">
        <is>
          <t>1</t>
        </is>
      </c>
      <c r="AP677" t="inlineStr">
        <is>
          <t>1</t>
        </is>
      </c>
      <c r="AQ677" t="inlineStr"/>
      <c r="AR677" t="inlineStr">
        <is>
          <t>24</t>
        </is>
      </c>
      <c r="AS677" t="inlineStr"/>
      <c r="AT677" t="inlineStr"/>
      <c r="AU677" t="inlineStr">
        <is>
          <t>---</t>
        </is>
      </c>
      <c r="AV677" t="inlineStr">
        <is>
          <t>---</t>
        </is>
      </c>
      <c r="AW677" t="inlineStr">
        <is>
          <t>---</t>
        </is>
      </c>
      <c r="AX677" t="inlineStr">
        <is>
          <t>---</t>
        </is>
      </c>
      <c r="AY677" t="inlineStr">
        <is>
          <t>---</t>
        </is>
      </c>
      <c r="AZ677" t="inlineStr">
        <is>
          <t>---</t>
        </is>
      </c>
      <c r="BA677" t="inlineStr">
        <is>
          <t>49c83a0dcc274f1a85f9433f3309532d</t>
        </is>
      </c>
      <c r="BB677" t="inlineStr">
        <is>
          <t>http://openrosa.org/formdesigner/0B48E039-1E80-49A7-AC24-732B6E788E39</t>
        </is>
      </c>
      <c r="BC677" t="inlineStr">
        <is>
          <t>Ration et autres visites</t>
        </is>
      </c>
      <c r="BD677" t="inlineStr">
        <is>
          <t>CommCare Android, version "2.56"(468038). App v15969. CommCare Version 2.56.0. Build 468038, built on: 2025-02-06</t>
        </is>
      </c>
      <c r="BE677" t="inlineStr">
        <is>
          <t>commcare_f5c01cb3-ad69-46f7-81c0-4740896f4262</t>
        </is>
      </c>
      <c r="BF677" t="inlineStr">
        <is>
          <t>19.9341759 -72.8473015 0.0 100.0</t>
        </is>
      </c>
      <c r="BG677" t="inlineStr">
        <is>
          <t>f13d8149fc6d39ebe86af18272310ff9</t>
        </is>
      </c>
      <c r="BH677" t="inlineStr">
        <is>
          <t>d3239f0622024212b2de47425e4be01d</t>
        </is>
      </c>
      <c r="BI677" t="inlineStr">
        <is>
          <t>15246</t>
        </is>
      </c>
      <c r="BJ677" t="inlineStr">
        <is>
          <t>XFormInstance</t>
        </is>
      </c>
      <c r="BK677" t="inlineStr">
        <is>
          <t>704db924eadd11ef89bcf9cccb2417e2</t>
        </is>
      </c>
      <c r="BL677" t="b">
        <v>0</v>
      </c>
      <c r="BM677" t="inlineStr">
        <is>
          <t>---</t>
        </is>
      </c>
      <c r="BN677" t="inlineStr">
        <is>
          <t>190.115.183.87</t>
        </is>
      </c>
      <c r="BO677" t="inlineStr">
        <is>
          <t>Aldephe Chéry</t>
        </is>
      </c>
    </row>
    <row r="678">
      <c r="A678" t="inlineStr">
        <is>
          <t>676</t>
        </is>
      </c>
      <c r="B678" t="inlineStr">
        <is>
          <t>07d3bb68-6a17-44ad-8c36-999f74dfd984</t>
        </is>
      </c>
      <c r="C678" t="inlineStr">
        <is>
          <t>2025-02-14</t>
        </is>
      </c>
      <c r="D678" t="inlineStr">
        <is>
          <t>3</t>
        </is>
      </c>
      <c r="E678" t="inlineStr">
        <is>
          <t>---</t>
        </is>
      </c>
      <c r="F678" t="inlineStr">
        <is>
          <t>1</t>
        </is>
      </c>
      <c r="G678" t="inlineStr">
        <is>
          <t>---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---</t>
        </is>
      </c>
      <c r="L678" t="inlineStr">
        <is>
          <t>---</t>
        </is>
      </c>
      <c r="M678" t="inlineStr">
        <is>
          <t>---</t>
        </is>
      </c>
      <c r="N678" t="inlineStr">
        <is>
          <t>---</t>
        </is>
      </c>
      <c r="O678" t="inlineStr">
        <is>
          <t>---</t>
        </is>
      </c>
      <c r="P678" t="inlineStr">
        <is>
          <t>---</t>
        </is>
      </c>
      <c r="Q678" t="inlineStr">
        <is>
          <t>---</t>
        </is>
      </c>
      <c r="R678" t="inlineStr"/>
      <c r="S678" t="inlineStr">
        <is>
          <t>31.0</t>
        </is>
      </c>
      <c r="T678" t="inlineStr"/>
      <c r="U678" t="inlineStr"/>
      <c r="V678" t="inlineStr"/>
      <c r="W678" t="inlineStr"/>
      <c r="X678" t="inlineStr">
        <is>
          <t>PDP/CMEB/ST02998</t>
        </is>
      </c>
      <c r="Y678" t="inlineStr">
        <is>
          <t>PDP/CMEB/ST02998</t>
        </is>
      </c>
      <c r="Z678" t="inlineStr">
        <is>
          <t>2025-02-14 14:11:01</t>
        </is>
      </c>
      <c r="AA678" t="inlineStr">
        <is>
          <t>2025-02-14 14:10:36</t>
        </is>
      </c>
      <c r="AB678" t="inlineStr">
        <is>
          <t>5edeline</t>
        </is>
      </c>
      <c r="AC678" t="inlineStr">
        <is>
          <t>2025-02-14 14:14:14</t>
        </is>
      </c>
      <c r="AD678" s="1" t="inlineStr">
        <is>
          <t>https://www.commcarehq.org/a/caris-test/reports/form_data/07d3bb68-6a17-44ad-8c36-999f74dfd984/</t>
        </is>
      </c>
      <c r="AE678" t="inlineStr">
        <is>
          <t>---</t>
        </is>
      </c>
      <c r="AF678" t="inlineStr">
        <is>
          <t>872420d40bec4adfa8a3a9c310b35adc</t>
        </is>
      </c>
      <c r="AG678" t="inlineStr">
        <is>
          <t>OK</t>
        </is>
      </c>
      <c r="AH678" t="inlineStr">
        <is>
          <t>2025-02-14 14:11:01</t>
        </is>
      </c>
      <c r="AI678" t="inlineStr">
        <is>
          <t>49c83a0dcc274f1a85f9433f3309532d</t>
        </is>
      </c>
      <c r="AJ678" t="inlineStr">
        <is>
          <t>2025-02-14</t>
        </is>
      </c>
      <c r="AK678" t="inlineStr">
        <is>
          <t>3</t>
        </is>
      </c>
      <c r="AL678" t="inlineStr">
        <is>
          <t>---</t>
        </is>
      </c>
      <c r="AM678" t="inlineStr">
        <is>
          <t>1</t>
        </is>
      </c>
      <c r="AN678" t="inlineStr">
        <is>
          <t>---</t>
        </is>
      </c>
      <c r="AO678" t="inlineStr">
        <is>
          <t>1</t>
        </is>
      </c>
      <c r="AP678" t="inlineStr">
        <is>
          <t>1</t>
        </is>
      </c>
      <c r="AQ678" t="inlineStr"/>
      <c r="AR678" t="inlineStr">
        <is>
          <t>31</t>
        </is>
      </c>
      <c r="AS678" t="inlineStr"/>
      <c r="AT678" t="inlineStr"/>
      <c r="AU678" t="inlineStr">
        <is>
          <t>---</t>
        </is>
      </c>
      <c r="AV678" t="inlineStr">
        <is>
          <t>---</t>
        </is>
      </c>
      <c r="AW678" t="inlineStr">
        <is>
          <t>---</t>
        </is>
      </c>
      <c r="AX678" t="inlineStr">
        <is>
          <t>---</t>
        </is>
      </c>
      <c r="AY678" t="inlineStr">
        <is>
          <t>---</t>
        </is>
      </c>
      <c r="AZ678" t="inlineStr">
        <is>
          <t>---</t>
        </is>
      </c>
      <c r="BA678" t="inlineStr">
        <is>
          <t>49c83a0dcc274f1a85f9433f3309532d</t>
        </is>
      </c>
      <c r="BB678" t="inlineStr">
        <is>
          <t>http://openrosa.org/formdesigner/0B48E039-1E80-49A7-AC24-732B6E788E39</t>
        </is>
      </c>
      <c r="BC678" t="inlineStr">
        <is>
          <t>Ration et autres visites</t>
        </is>
      </c>
      <c r="BD678" t="inlineStr">
        <is>
          <t>CommCare Android, version "2.56"(468038). App v15969. CommCare Version 2.56.0. Build 468038, built on: 2025-02-06</t>
        </is>
      </c>
      <c r="BE678" t="inlineStr">
        <is>
          <t>commcare_f5c01cb3-ad69-46f7-81c0-4740896f4262</t>
        </is>
      </c>
      <c r="BF678" t="inlineStr">
        <is>
          <t>19.9341759 -72.8473015 0.0 100.0</t>
        </is>
      </c>
      <c r="BG678" t="inlineStr">
        <is>
          <t>f13d8149fc6d39ebe86af18272310ff9</t>
        </is>
      </c>
      <c r="BH678" t="inlineStr">
        <is>
          <t>d3239f0622024212b2de47425e4be01d</t>
        </is>
      </c>
      <c r="BI678" t="inlineStr">
        <is>
          <t>15246</t>
        </is>
      </c>
      <c r="BJ678" t="inlineStr">
        <is>
          <t>XFormInstance</t>
        </is>
      </c>
      <c r="BK678" t="inlineStr">
        <is>
          <t>704db924eadd11ef89bcf9cccb2417e2</t>
        </is>
      </c>
      <c r="BL678" t="b">
        <v>0</v>
      </c>
      <c r="BM678" t="inlineStr">
        <is>
          <t>---</t>
        </is>
      </c>
      <c r="BN678" t="inlineStr">
        <is>
          <t>190.115.183.87</t>
        </is>
      </c>
      <c r="BO678" t="inlineStr">
        <is>
          <t>Marc Louvens Vixambrun</t>
        </is>
      </c>
    </row>
    <row r="679">
      <c r="A679" t="inlineStr">
        <is>
          <t>677</t>
        </is>
      </c>
      <c r="B679" t="inlineStr">
        <is>
          <t>806fa7c5-7d65-4ed1-9911-69f25b317def</t>
        </is>
      </c>
      <c r="C679" t="inlineStr">
        <is>
          <t>2025-02-14</t>
        </is>
      </c>
      <c r="D679" t="inlineStr">
        <is>
          <t>3</t>
        </is>
      </c>
      <c r="E679" t="inlineStr">
        <is>
          <t>---</t>
        </is>
      </c>
      <c r="F679" t="inlineStr">
        <is>
          <t>1</t>
        </is>
      </c>
      <c r="G679" t="inlineStr">
        <is>
          <t>---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---</t>
        </is>
      </c>
      <c r="L679" t="inlineStr">
        <is>
          <t>---</t>
        </is>
      </c>
      <c r="M679" t="inlineStr">
        <is>
          <t>---</t>
        </is>
      </c>
      <c r="N679" t="inlineStr">
        <is>
          <t>---</t>
        </is>
      </c>
      <c r="O679" t="inlineStr">
        <is>
          <t>---</t>
        </is>
      </c>
      <c r="P679" t="inlineStr">
        <is>
          <t>---</t>
        </is>
      </c>
      <c r="Q679" t="inlineStr">
        <is>
          <t>---</t>
        </is>
      </c>
      <c r="R679" t="inlineStr"/>
      <c r="S679" t="inlineStr">
        <is>
          <t>50.0</t>
        </is>
      </c>
      <c r="T679" t="inlineStr"/>
      <c r="U679" t="inlineStr"/>
      <c r="V679" t="inlineStr"/>
      <c r="W679" t="inlineStr"/>
      <c r="X679" t="inlineStr">
        <is>
          <t>PDP/CMEB/ST01984</t>
        </is>
      </c>
      <c r="Y679" t="inlineStr">
        <is>
          <t>PDP/CMEB/ST01984</t>
        </is>
      </c>
      <c r="Z679" t="inlineStr">
        <is>
          <t>2025-02-14 14:11:47</t>
        </is>
      </c>
      <c r="AA679" t="inlineStr">
        <is>
          <t>2025-02-14 14:11:34</t>
        </is>
      </c>
      <c r="AB679" t="inlineStr">
        <is>
          <t>5edeline</t>
        </is>
      </c>
      <c r="AC679" t="inlineStr">
        <is>
          <t>2025-02-14 14:15:00</t>
        </is>
      </c>
      <c r="AD679" s="1" t="inlineStr">
        <is>
          <t>https://www.commcarehq.org/a/caris-test/reports/form_data/806fa7c5-7d65-4ed1-9911-69f25b317def/</t>
        </is>
      </c>
      <c r="AE679" t="inlineStr">
        <is>
          <t>---</t>
        </is>
      </c>
      <c r="AF679" t="inlineStr">
        <is>
          <t>3c5a623af057e23a32ae4000_17592</t>
        </is>
      </c>
      <c r="AG679" t="inlineStr">
        <is>
          <t>OK</t>
        </is>
      </c>
      <c r="AH679" t="inlineStr">
        <is>
          <t>2025-02-14 14:11:47</t>
        </is>
      </c>
      <c r="AI679" t="inlineStr">
        <is>
          <t>49c83a0dcc274f1a85f9433f3309532d</t>
        </is>
      </c>
      <c r="AJ679" t="inlineStr">
        <is>
          <t>2025-02-14</t>
        </is>
      </c>
      <c r="AK679" t="inlineStr">
        <is>
          <t>3</t>
        </is>
      </c>
      <c r="AL679" t="inlineStr">
        <is>
          <t>---</t>
        </is>
      </c>
      <c r="AM679" t="inlineStr">
        <is>
          <t>1</t>
        </is>
      </c>
      <c r="AN679" t="inlineStr">
        <is>
          <t>---</t>
        </is>
      </c>
      <c r="AO679" t="inlineStr">
        <is>
          <t>1</t>
        </is>
      </c>
      <c r="AP679" t="inlineStr">
        <is>
          <t>1</t>
        </is>
      </c>
      <c r="AQ679" t="inlineStr"/>
      <c r="AR679" t="inlineStr">
        <is>
          <t>50</t>
        </is>
      </c>
      <c r="AS679" t="inlineStr"/>
      <c r="AT679" t="inlineStr"/>
      <c r="AU679" t="inlineStr">
        <is>
          <t>---</t>
        </is>
      </c>
      <c r="AV679" t="inlineStr">
        <is>
          <t>---</t>
        </is>
      </c>
      <c r="AW679" t="inlineStr">
        <is>
          <t>---</t>
        </is>
      </c>
      <c r="AX679" t="inlineStr">
        <is>
          <t>---</t>
        </is>
      </c>
      <c r="AY679" t="inlineStr">
        <is>
          <t>---</t>
        </is>
      </c>
      <c r="AZ679" t="inlineStr">
        <is>
          <t>---</t>
        </is>
      </c>
      <c r="BA679" t="inlineStr">
        <is>
          <t>49c83a0dcc274f1a85f9433f3309532d</t>
        </is>
      </c>
      <c r="BB679" t="inlineStr">
        <is>
          <t>http://openrosa.org/formdesigner/0B48E039-1E80-49A7-AC24-732B6E788E39</t>
        </is>
      </c>
      <c r="BC679" t="inlineStr">
        <is>
          <t>Ration et autres visites</t>
        </is>
      </c>
      <c r="BD679" t="inlineStr">
        <is>
          <t>CommCare Android, version "2.56"(468038). App v15969. CommCare Version 2.56.0. Build 468038, built on: 2025-02-06</t>
        </is>
      </c>
      <c r="BE679" t="inlineStr">
        <is>
          <t>commcare_f5c01cb3-ad69-46f7-81c0-4740896f4262</t>
        </is>
      </c>
      <c r="BF679" t="inlineStr">
        <is>
          <t>19.9341759 -72.8473015 0.0 100.0</t>
        </is>
      </c>
      <c r="BG679" t="inlineStr">
        <is>
          <t>f13d8149fc6d39ebe86af18272310ff9</t>
        </is>
      </c>
      <c r="BH679" t="inlineStr">
        <is>
          <t>d3239f0622024212b2de47425e4be01d</t>
        </is>
      </c>
      <c r="BI679" t="inlineStr">
        <is>
          <t>15246</t>
        </is>
      </c>
      <c r="BJ679" t="inlineStr">
        <is>
          <t>XFormInstance</t>
        </is>
      </c>
      <c r="BK679" t="inlineStr">
        <is>
          <t>704db924eadd11ef89bcf9cccb2417e2</t>
        </is>
      </c>
      <c r="BL679" t="b">
        <v>0</v>
      </c>
      <c r="BM679" t="inlineStr">
        <is>
          <t>---</t>
        </is>
      </c>
      <c r="BN679" t="inlineStr">
        <is>
          <t>190.115.183.87</t>
        </is>
      </c>
      <c r="BO679" t="inlineStr">
        <is>
          <t>Rose Bella Bouzy</t>
        </is>
      </c>
    </row>
    <row r="680">
      <c r="A680" t="inlineStr">
        <is>
          <t>678</t>
        </is>
      </c>
      <c r="B680" t="inlineStr">
        <is>
          <t>eeff30ed-0f51-4dbc-b9a4-b8f023fd8f34</t>
        </is>
      </c>
      <c r="C680" t="inlineStr">
        <is>
          <t>2025-02-14</t>
        </is>
      </c>
      <c r="D680" t="inlineStr">
        <is>
          <t>3</t>
        </is>
      </c>
      <c r="E680" t="inlineStr">
        <is>
          <t>---</t>
        </is>
      </c>
      <c r="F680" t="inlineStr">
        <is>
          <t>1</t>
        </is>
      </c>
      <c r="G680" t="inlineStr">
        <is>
          <t>---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---</t>
        </is>
      </c>
      <c r="L680" t="inlineStr">
        <is>
          <t>---</t>
        </is>
      </c>
      <c r="M680" t="inlineStr">
        <is>
          <t>---</t>
        </is>
      </c>
      <c r="N680" t="inlineStr">
        <is>
          <t>---</t>
        </is>
      </c>
      <c r="O680" t="inlineStr">
        <is>
          <t>---</t>
        </is>
      </c>
      <c r="P680" t="inlineStr">
        <is>
          <t>---</t>
        </is>
      </c>
      <c r="Q680" t="inlineStr">
        <is>
          <t>---</t>
        </is>
      </c>
      <c r="R680" t="inlineStr"/>
      <c r="S680" t="inlineStr">
        <is>
          <t>51.0</t>
        </is>
      </c>
      <c r="T680" t="inlineStr"/>
      <c r="U680" t="inlineStr"/>
      <c r="V680" t="inlineStr"/>
      <c r="W680" t="inlineStr"/>
      <c r="X680" t="inlineStr">
        <is>
          <t>PDP/CMEB/ST03728</t>
        </is>
      </c>
      <c r="Y680" t="inlineStr">
        <is>
          <t>PDP/CMEB/ST03728</t>
        </is>
      </c>
      <c r="Z680" t="inlineStr">
        <is>
          <t>2025-02-14 14:12:36</t>
        </is>
      </c>
      <c r="AA680" t="inlineStr">
        <is>
          <t>2025-02-14 14:12:17</t>
        </is>
      </c>
      <c r="AB680" t="inlineStr">
        <is>
          <t>5edeline</t>
        </is>
      </c>
      <c r="AC680" t="inlineStr">
        <is>
          <t>2025-02-14 14:15:50</t>
        </is>
      </c>
      <c r="AD680" s="1" t="inlineStr">
        <is>
          <t>https://www.commcarehq.org/a/caris-test/reports/form_data/eeff30ed-0f51-4dbc-b9a4-b8f023fd8f34/</t>
        </is>
      </c>
      <c r="AE680" t="inlineStr">
        <is>
          <t>---</t>
        </is>
      </c>
      <c r="AF680" t="inlineStr">
        <is>
          <t>3c5a623af057e23a32ae4000_17975</t>
        </is>
      </c>
      <c r="AG680" t="inlineStr">
        <is>
          <t>OK</t>
        </is>
      </c>
      <c r="AH680" t="inlineStr">
        <is>
          <t>2025-02-14 14:12:36</t>
        </is>
      </c>
      <c r="AI680" t="inlineStr">
        <is>
          <t>49c83a0dcc274f1a85f9433f3309532d</t>
        </is>
      </c>
      <c r="AJ680" t="inlineStr">
        <is>
          <t>2025-02-14</t>
        </is>
      </c>
      <c r="AK680" t="inlineStr">
        <is>
          <t>3</t>
        </is>
      </c>
      <c r="AL680" t="inlineStr">
        <is>
          <t>---</t>
        </is>
      </c>
      <c r="AM680" t="inlineStr">
        <is>
          <t>1</t>
        </is>
      </c>
      <c r="AN680" t="inlineStr">
        <is>
          <t>---</t>
        </is>
      </c>
      <c r="AO680" t="inlineStr">
        <is>
          <t>1</t>
        </is>
      </c>
      <c r="AP680" t="inlineStr">
        <is>
          <t>1</t>
        </is>
      </c>
      <c r="AQ680" t="inlineStr"/>
      <c r="AR680" t="inlineStr">
        <is>
          <t>51</t>
        </is>
      </c>
      <c r="AS680" t="inlineStr"/>
      <c r="AT680" t="inlineStr"/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inlineStr">
        <is>
          <t>---</t>
        </is>
      </c>
      <c r="BA680" t="inlineStr">
        <is>
          <t>49c83a0dcc274f1a85f9433f3309532d</t>
        </is>
      </c>
      <c r="BB680" t="inlineStr">
        <is>
          <t>http://openrosa.org/formdesigner/0B48E039-1E80-49A7-AC24-732B6E788E39</t>
        </is>
      </c>
      <c r="BC680" t="inlineStr">
        <is>
          <t>Ration et autres visites</t>
        </is>
      </c>
      <c r="BD680" t="inlineStr">
        <is>
          <t>CommCare Android, version "2.56"(468038). App v15969. CommCare Version 2.56.0. Build 468038, built on: 2025-02-06</t>
        </is>
      </c>
      <c r="BE680" t="inlineStr">
        <is>
          <t>commcare_f5c01cb3-ad69-46f7-81c0-4740896f4262</t>
        </is>
      </c>
      <c r="BF680" t="inlineStr">
        <is>
          <t>19.9341759 -72.8473015 0.0 100.0</t>
        </is>
      </c>
      <c r="BG680" t="inlineStr">
        <is>
          <t>f13d8149fc6d39ebe86af18272310ff9</t>
        </is>
      </c>
      <c r="BH680" t="inlineStr">
        <is>
          <t>d3239f0622024212b2de47425e4be01d</t>
        </is>
      </c>
      <c r="BI680" t="inlineStr">
        <is>
          <t>15246</t>
        </is>
      </c>
      <c r="BJ680" t="inlineStr">
        <is>
          <t>XFormInstance</t>
        </is>
      </c>
      <c r="BK680" t="inlineStr">
        <is>
          <t>704db924eadd11ef89bcf9cccb2417e2</t>
        </is>
      </c>
      <c r="BL680" t="b">
        <v>0</v>
      </c>
      <c r="BM680" t="inlineStr">
        <is>
          <t>---</t>
        </is>
      </c>
      <c r="BN680" t="inlineStr">
        <is>
          <t>190.115.183.87</t>
        </is>
      </c>
      <c r="BO680" t="inlineStr">
        <is>
          <t>Johnsley Foreste</t>
        </is>
      </c>
    </row>
    <row r="681">
      <c r="A681" t="inlineStr">
        <is>
          <t>679</t>
        </is>
      </c>
      <c r="B681" t="inlineStr">
        <is>
          <t>5b001060-3bd8-4b50-80be-74cc984bff59</t>
        </is>
      </c>
      <c r="C681" t="inlineStr">
        <is>
          <t>2025-02-13</t>
        </is>
      </c>
      <c r="D681" t="inlineStr">
        <is>
          <t>10</t>
        </is>
      </c>
      <c r="E681" t="inlineStr">
        <is>
          <t>---</t>
        </is>
      </c>
      <c r="F681" t="inlineStr">
        <is>
          <t>1</t>
        </is>
      </c>
      <c r="G681" t="inlineStr">
        <is>
          <t>---</t>
        </is>
      </c>
      <c r="H681" t="inlineStr">
        <is>
          <t>1</t>
        </is>
      </c>
      <c r="I681" t="inlineStr">
        <is>
          <t>1</t>
        </is>
      </c>
      <c r="J681" t="inlineStr">
        <is>
          <t>2</t>
        </is>
      </c>
      <c r="K681" t="inlineStr">
        <is>
          <t>---</t>
        </is>
      </c>
      <c r="L681" t="inlineStr">
        <is>
          <t>---</t>
        </is>
      </c>
      <c r="M681" t="inlineStr">
        <is>
          <t>---</t>
        </is>
      </c>
      <c r="N681" t="inlineStr">
        <is>
          <t>---</t>
        </is>
      </c>
      <c r="O681" t="inlineStr">
        <is>
          <t>---</t>
        </is>
      </c>
      <c r="P681" t="inlineStr">
        <is>
          <t>---</t>
        </is>
      </c>
      <c r="Q681" t="inlineStr">
        <is>
          <t>---</t>
        </is>
      </c>
      <c r="R681" t="inlineStr"/>
      <c r="S681" t="inlineStr">
        <is>
          <t>14.0</t>
        </is>
      </c>
      <c r="T681" t="inlineStr">
        <is>
          <t>113.0</t>
        </is>
      </c>
      <c r="U681" t="inlineStr"/>
      <c r="V681" t="inlineStr"/>
      <c r="W681" t="inlineStr"/>
      <c r="X681" t="inlineStr">
        <is>
          <t>PAP/GCHO/ST08006</t>
        </is>
      </c>
      <c r="Y681" t="inlineStr">
        <is>
          <t>PAP/GCHO/ST08006</t>
        </is>
      </c>
      <c r="Z681" t="inlineStr">
        <is>
          <t>2025-02-14 14:36:25</t>
        </is>
      </c>
      <c r="AA681" t="inlineStr">
        <is>
          <t>2025-02-14 14:35:52</t>
        </is>
      </c>
      <c r="AB681" t="inlineStr">
        <is>
          <t>2nathalie</t>
        </is>
      </c>
      <c r="AC681" t="inlineStr">
        <is>
          <t>2025-02-14 15:39:28</t>
        </is>
      </c>
      <c r="AD681" s="1" t="inlineStr">
        <is>
          <t>https://www.commcarehq.org/a/caris-test/reports/form_data/5b001060-3bd8-4b50-80be-74cc984bff59/</t>
        </is>
      </c>
      <c r="AE681" t="inlineStr">
        <is>
          <t>---</t>
        </is>
      </c>
      <c r="AF681" t="inlineStr">
        <is>
          <t>3c5a623af057e23a32ae4000_127594</t>
        </is>
      </c>
      <c r="AG681" t="inlineStr">
        <is>
          <t>---</t>
        </is>
      </c>
      <c r="AH681" t="inlineStr">
        <is>
          <t>2025-02-14 14:36:25</t>
        </is>
      </c>
      <c r="AI681" t="inlineStr">
        <is>
          <t>3c7e14bc31cb425997c89e194bb7c839</t>
        </is>
      </c>
      <c r="AJ681" t="inlineStr">
        <is>
          <t>2025-02-13</t>
        </is>
      </c>
      <c r="AK681" t="inlineStr">
        <is>
          <t>10</t>
        </is>
      </c>
      <c r="AL681" t="inlineStr">
        <is>
          <t>---</t>
        </is>
      </c>
      <c r="AM681" t="inlineStr">
        <is>
          <t>1</t>
        </is>
      </c>
      <c r="AN681" t="inlineStr">
        <is>
          <t>---</t>
        </is>
      </c>
      <c r="AO681" t="inlineStr">
        <is>
          <t>1</t>
        </is>
      </c>
      <c r="AP681" t="inlineStr">
        <is>
          <t>1</t>
        </is>
      </c>
      <c r="AQ681" t="inlineStr"/>
      <c r="AR681" t="inlineStr">
        <is>
          <t>14</t>
        </is>
      </c>
      <c r="AS681" t="inlineStr">
        <is>
          <t>113</t>
        </is>
      </c>
      <c r="AT681" t="inlineStr"/>
      <c r="AU681" t="inlineStr">
        <is>
          <t>---</t>
        </is>
      </c>
      <c r="AV681" t="inlineStr">
        <is>
          <t>---</t>
        </is>
      </c>
      <c r="AW681" t="inlineStr">
        <is>
          <t>---</t>
        </is>
      </c>
      <c r="AX681" t="inlineStr">
        <is>
          <t>---</t>
        </is>
      </c>
      <c r="AY681" t="inlineStr">
        <is>
          <t>---</t>
        </is>
      </c>
      <c r="AZ681" t="inlineStr">
        <is>
          <t>---</t>
        </is>
      </c>
      <c r="BA681" t="inlineStr">
        <is>
          <t>3c7e14bc31cb425997c89e194bb7c839</t>
        </is>
      </c>
      <c r="BB681" t="inlineStr">
        <is>
          <t>http://openrosa.org/formdesigner/0B48E039-1E80-49A7-AC24-732B6E788E39</t>
        </is>
      </c>
      <c r="BC681" t="inlineStr">
        <is>
          <t>Ration et autres visites</t>
        </is>
      </c>
      <c r="BD681" t="inlineStr">
        <is>
          <t>CommCare Android, version "2.56"(468038). App v15969. CommCare Version 2.56.0. Build 468038, built on: 2025-02-06</t>
        </is>
      </c>
      <c r="BE681" t="inlineStr">
        <is>
          <t>commcare_03216a9b-083b-41ac-b53f-fe4f1b36c5ed</t>
        </is>
      </c>
      <c r="BF681" t="inlineStr"/>
      <c r="BG681" t="inlineStr">
        <is>
          <t>f13d8149fc6d39ebe86af18272310ff9</t>
        </is>
      </c>
      <c r="BH681" t="inlineStr">
        <is>
          <t>d3239f0622024212b2de47425e4be01d</t>
        </is>
      </c>
      <c r="BI681" t="inlineStr">
        <is>
          <t>15246</t>
        </is>
      </c>
      <c r="BJ681" t="inlineStr">
        <is>
          <t>XFormInstance</t>
        </is>
      </c>
      <c r="BK681" t="inlineStr">
        <is>
          <t>ba8e2764eae011ef9e64f399dbb46855</t>
        </is>
      </c>
      <c r="BL681" t="b">
        <v>0</v>
      </c>
      <c r="BM681" t="inlineStr">
        <is>
          <t>---</t>
        </is>
      </c>
      <c r="BN681" t="inlineStr">
        <is>
          <t>200.113.253.172</t>
        </is>
      </c>
      <c r="BO681" t="inlineStr">
        <is>
          <t>Mitchiseda Pierre</t>
        </is>
      </c>
    </row>
    <row r="682">
      <c r="A682" t="inlineStr">
        <is>
          <t>680</t>
        </is>
      </c>
      <c r="B682" t="inlineStr">
        <is>
          <t>2e9e827d-888a-40e8-9e57-f133f8b6d6ab</t>
        </is>
      </c>
      <c r="C682" t="inlineStr">
        <is>
          <t>2025-02-13</t>
        </is>
      </c>
      <c r="D682" t="inlineStr">
        <is>
          <t>10</t>
        </is>
      </c>
      <c r="E682" t="inlineStr">
        <is>
          <t>---</t>
        </is>
      </c>
      <c r="F682" t="inlineStr">
        <is>
          <t>1</t>
        </is>
      </c>
      <c r="G682" t="inlineStr">
        <is>
          <t>---</t>
        </is>
      </c>
      <c r="H682" t="inlineStr">
        <is>
          <t>1</t>
        </is>
      </c>
      <c r="I682" t="inlineStr">
        <is>
          <t>1</t>
        </is>
      </c>
      <c r="J682" t="inlineStr">
        <is>
          <t>2</t>
        </is>
      </c>
      <c r="K682" t="inlineStr">
        <is>
          <t>---</t>
        </is>
      </c>
      <c r="L682" t="inlineStr">
        <is>
          <t>---</t>
        </is>
      </c>
      <c r="M682" t="inlineStr">
        <is>
          <t>---</t>
        </is>
      </c>
      <c r="N682" t="inlineStr">
        <is>
          <t>---</t>
        </is>
      </c>
      <c r="O682" t="inlineStr">
        <is>
          <t>---</t>
        </is>
      </c>
      <c r="P682" t="inlineStr">
        <is>
          <t>---</t>
        </is>
      </c>
      <c r="Q682" t="inlineStr">
        <is>
          <t>---</t>
        </is>
      </c>
      <c r="R682" t="inlineStr"/>
      <c r="S682" t="inlineStr"/>
      <c r="T682" t="inlineStr"/>
      <c r="U682" t="inlineStr"/>
      <c r="V682" t="inlineStr"/>
      <c r="W682" t="inlineStr"/>
      <c r="X682" t="inlineStr">
        <is>
          <t>PAP/GCHO/ST08805</t>
        </is>
      </c>
      <c r="Y682" t="inlineStr">
        <is>
          <t>PAP/GCHO/ST08805</t>
        </is>
      </c>
      <c r="Z682" t="inlineStr">
        <is>
          <t>2025-02-14 14:37:17</t>
        </is>
      </c>
      <c r="AA682" t="inlineStr">
        <is>
          <t>2025-02-14 14:36:52</t>
        </is>
      </c>
      <c r="AB682" t="inlineStr">
        <is>
          <t>2nathalie</t>
        </is>
      </c>
      <c r="AC682" t="inlineStr">
        <is>
          <t>2025-02-14 15:39:30</t>
        </is>
      </c>
      <c r="AD682" s="1" t="inlineStr">
        <is>
          <t>https://www.commcarehq.org/a/caris-test/reports/form_data/2e9e827d-888a-40e8-9e57-f133f8b6d6ab/</t>
        </is>
      </c>
      <c r="AE682" t="inlineStr">
        <is>
          <t>---</t>
        </is>
      </c>
      <c r="AF682" t="inlineStr">
        <is>
          <t>3c5a623af057e23a32ae4000_195044</t>
        </is>
      </c>
      <c r="AG682" t="inlineStr">
        <is>
          <t>---</t>
        </is>
      </c>
      <c r="AH682" t="inlineStr">
        <is>
          <t>2025-02-14 14:37:17</t>
        </is>
      </c>
      <c r="AI682" t="inlineStr">
        <is>
          <t>3c7e14bc31cb425997c89e194bb7c839</t>
        </is>
      </c>
      <c r="AJ682" t="inlineStr">
        <is>
          <t>2025-02-13</t>
        </is>
      </c>
      <c r="AK682" t="inlineStr">
        <is>
          <t>10</t>
        </is>
      </c>
      <c r="AL682" t="inlineStr">
        <is>
          <t>---</t>
        </is>
      </c>
      <c r="AM682" t="inlineStr">
        <is>
          <t>1</t>
        </is>
      </c>
      <c r="AN682" t="inlineStr">
        <is>
          <t>---</t>
        </is>
      </c>
      <c r="AO682" t="inlineStr">
        <is>
          <t>1</t>
        </is>
      </c>
      <c r="AP682" t="inlineStr">
        <is>
          <t>1</t>
        </is>
      </c>
      <c r="AQ682" t="inlineStr"/>
      <c r="AR682" t="inlineStr"/>
      <c r="AS682" t="inlineStr"/>
      <c r="AT682" t="inlineStr"/>
      <c r="AU682" t="inlineStr">
        <is>
          <t>---</t>
        </is>
      </c>
      <c r="AV682" t="inlineStr">
        <is>
          <t>---</t>
        </is>
      </c>
      <c r="AW682" t="inlineStr">
        <is>
          <t>---</t>
        </is>
      </c>
      <c r="AX682" t="inlineStr">
        <is>
          <t>---</t>
        </is>
      </c>
      <c r="AY682" t="inlineStr">
        <is>
          <t>---</t>
        </is>
      </c>
      <c r="AZ682" t="inlineStr">
        <is>
          <t>---</t>
        </is>
      </c>
      <c r="BA682" t="inlineStr">
        <is>
          <t>3c7e14bc31cb425997c89e194bb7c839</t>
        </is>
      </c>
      <c r="BB682" t="inlineStr">
        <is>
          <t>http://openrosa.org/formdesigner/0B48E039-1E80-49A7-AC24-732B6E788E39</t>
        </is>
      </c>
      <c r="BC682" t="inlineStr">
        <is>
          <t>Ration et autres visites</t>
        </is>
      </c>
      <c r="BD682" t="inlineStr">
        <is>
          <t>CommCare Android, version "2.56"(468038). App v15969. CommCare Version 2.56.0. Build 468038, built on: 2025-02-06</t>
        </is>
      </c>
      <c r="BE682" t="inlineStr">
        <is>
          <t>commcare_03216a9b-083b-41ac-b53f-fe4f1b36c5ed</t>
        </is>
      </c>
      <c r="BF682" t="inlineStr"/>
      <c r="BG682" t="inlineStr">
        <is>
          <t>f13d8149fc6d39ebe86af18272310ff9</t>
        </is>
      </c>
      <c r="BH682" t="inlineStr">
        <is>
          <t>d3239f0622024212b2de47425e4be01d</t>
        </is>
      </c>
      <c r="BI682" t="inlineStr">
        <is>
          <t>15246</t>
        </is>
      </c>
      <c r="BJ682" t="inlineStr">
        <is>
          <t>XFormInstance</t>
        </is>
      </c>
      <c r="BK682" t="inlineStr">
        <is>
          <t>ba8e2764eae011ef9e64f399dbb46855</t>
        </is>
      </c>
      <c r="BL682" t="b">
        <v>0</v>
      </c>
      <c r="BM682" t="inlineStr">
        <is>
          <t>---</t>
        </is>
      </c>
      <c r="BN682" t="inlineStr">
        <is>
          <t>200.113.253.172</t>
        </is>
      </c>
      <c r="BO682" t="inlineStr">
        <is>
          <t>Jamesley Dargeantal</t>
        </is>
      </c>
    </row>
    <row r="683">
      <c r="A683" t="inlineStr">
        <is>
          <t>681</t>
        </is>
      </c>
      <c r="B683" t="inlineStr">
        <is>
          <t>64d350f0-a19d-4d77-8f1f-52574b89e657</t>
        </is>
      </c>
      <c r="C683" t="inlineStr">
        <is>
          <t>2025-02-13</t>
        </is>
      </c>
      <c r="D683" t="inlineStr">
        <is>
          <t>10</t>
        </is>
      </c>
      <c r="E683" t="inlineStr">
        <is>
          <t>---</t>
        </is>
      </c>
      <c r="F683" t="inlineStr">
        <is>
          <t>1</t>
        </is>
      </c>
      <c r="G683" t="inlineStr">
        <is>
          <t>---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---</t>
        </is>
      </c>
      <c r="L683" t="inlineStr">
        <is>
          <t>---</t>
        </is>
      </c>
      <c r="M683" t="inlineStr">
        <is>
          <t>---</t>
        </is>
      </c>
      <c r="N683" t="inlineStr">
        <is>
          <t>---</t>
        </is>
      </c>
      <c r="O683" t="inlineStr">
        <is>
          <t>---</t>
        </is>
      </c>
      <c r="P683" t="inlineStr">
        <is>
          <t>---</t>
        </is>
      </c>
      <c r="Q683" t="inlineStr">
        <is>
          <t>---</t>
        </is>
      </c>
      <c r="R683" t="inlineStr"/>
      <c r="S683" t="inlineStr"/>
      <c r="T683" t="inlineStr"/>
      <c r="U683" t="inlineStr"/>
      <c r="V683" t="inlineStr"/>
      <c r="W683" t="inlineStr"/>
      <c r="X683" t="inlineStr">
        <is>
          <t>PAP/GCHO/ST08728</t>
        </is>
      </c>
      <c r="Y683" t="inlineStr">
        <is>
          <t>PAP/GCHO/ST08728</t>
        </is>
      </c>
      <c r="Z683" t="inlineStr">
        <is>
          <t>2025-02-14 15:09:34</t>
        </is>
      </c>
      <c r="AA683" t="inlineStr">
        <is>
          <t>2025-02-14 15:09:09</t>
        </is>
      </c>
      <c r="AB683" t="inlineStr">
        <is>
          <t>2nathalie</t>
        </is>
      </c>
      <c r="AC683" t="inlineStr">
        <is>
          <t>2025-02-14 15:39:33</t>
        </is>
      </c>
      <c r="AD683" s="1" t="inlineStr">
        <is>
          <t>https://www.commcarehq.org/a/caris-test/reports/form_data/64d350f0-a19d-4d77-8f1f-52574b89e657/</t>
        </is>
      </c>
      <c r="AE683" t="inlineStr">
        <is>
          <t>---</t>
        </is>
      </c>
      <c r="AF683" t="inlineStr">
        <is>
          <t>3c5a623af057e23a32ae4000_195464</t>
        </is>
      </c>
      <c r="AG683" t="inlineStr">
        <is>
          <t>---</t>
        </is>
      </c>
      <c r="AH683" t="inlineStr">
        <is>
          <t>2025-02-14 15:09:34</t>
        </is>
      </c>
      <c r="AI683" t="inlineStr">
        <is>
          <t>3c7e14bc31cb425997c89e194bb7c839</t>
        </is>
      </c>
      <c r="AJ683" t="inlineStr">
        <is>
          <t>2025-02-13</t>
        </is>
      </c>
      <c r="AK683" t="inlineStr">
        <is>
          <t>10</t>
        </is>
      </c>
      <c r="AL683" t="inlineStr">
        <is>
          <t>---</t>
        </is>
      </c>
      <c r="AM683" t="inlineStr">
        <is>
          <t>1</t>
        </is>
      </c>
      <c r="AN683" t="inlineStr">
        <is>
          <t>---</t>
        </is>
      </c>
      <c r="AO683" t="inlineStr">
        <is>
          <t>1</t>
        </is>
      </c>
      <c r="AP683" t="inlineStr">
        <is>
          <t>1</t>
        </is>
      </c>
      <c r="AQ683" t="inlineStr"/>
      <c r="AR683" t="inlineStr"/>
      <c r="AS683" t="inlineStr"/>
      <c r="AT683" t="inlineStr"/>
      <c r="AU683" t="inlineStr">
        <is>
          <t>---</t>
        </is>
      </c>
      <c r="AV683" t="inlineStr">
        <is>
          <t>---</t>
        </is>
      </c>
      <c r="AW683" t="inlineStr">
        <is>
          <t>---</t>
        </is>
      </c>
      <c r="AX683" t="inlineStr">
        <is>
          <t>---</t>
        </is>
      </c>
      <c r="AY683" t="inlineStr">
        <is>
          <t>---</t>
        </is>
      </c>
      <c r="AZ683" t="inlineStr">
        <is>
          <t>---</t>
        </is>
      </c>
      <c r="BA683" t="inlineStr">
        <is>
          <t>3c7e14bc31cb425997c89e194bb7c839</t>
        </is>
      </c>
      <c r="BB683" t="inlineStr">
        <is>
          <t>http://openrosa.org/formdesigner/0B48E039-1E80-49A7-AC24-732B6E788E39</t>
        </is>
      </c>
      <c r="BC683" t="inlineStr">
        <is>
          <t>Ration et autres visites</t>
        </is>
      </c>
      <c r="BD683" t="inlineStr">
        <is>
          <t>CommCare Android, version "2.56"(468038). App v15969. CommCare Version 2.56.0. Build 468038, built on: 2025-02-06</t>
        </is>
      </c>
      <c r="BE683" t="inlineStr">
        <is>
          <t>commcare_03216a9b-083b-41ac-b53f-fe4f1b36c5ed</t>
        </is>
      </c>
      <c r="BF683" t="inlineStr"/>
      <c r="BG683" t="inlineStr">
        <is>
          <t>f13d8149fc6d39ebe86af18272310ff9</t>
        </is>
      </c>
      <c r="BH683" t="inlineStr">
        <is>
          <t>d3239f0622024212b2de47425e4be01d</t>
        </is>
      </c>
      <c r="BI683" t="inlineStr">
        <is>
          <t>15246</t>
        </is>
      </c>
      <c r="BJ683" t="inlineStr">
        <is>
          <t>XFormInstance</t>
        </is>
      </c>
      <c r="BK683" t="inlineStr">
        <is>
          <t>ba8e2764eae011ef9e64f399dbb46855</t>
        </is>
      </c>
      <c r="BL683" t="b">
        <v>0</v>
      </c>
      <c r="BM683" t="inlineStr">
        <is>
          <t>---</t>
        </is>
      </c>
      <c r="BN683" t="inlineStr">
        <is>
          <t>200.113.253.172</t>
        </is>
      </c>
      <c r="BO683" t="inlineStr">
        <is>
          <t>Bornelus Lovelie</t>
        </is>
      </c>
    </row>
    <row r="684">
      <c r="A684" t="inlineStr">
        <is>
          <t>682</t>
        </is>
      </c>
      <c r="B684" t="inlineStr">
        <is>
          <t>4f1bcf91-4dd9-4c8b-b931-b342a16b015e</t>
        </is>
      </c>
      <c r="C684" t="inlineStr">
        <is>
          <t>2025-02-13</t>
        </is>
      </c>
      <c r="D684" t="inlineStr">
        <is>
          <t>3</t>
        </is>
      </c>
      <c r="E684" t="inlineStr">
        <is>
          <t>---</t>
        </is>
      </c>
      <c r="F684" t="inlineStr">
        <is>
          <t>1</t>
        </is>
      </c>
      <c r="G684" t="inlineStr">
        <is>
          <t>---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---</t>
        </is>
      </c>
      <c r="L684" t="inlineStr">
        <is>
          <t>---</t>
        </is>
      </c>
      <c r="M684" t="inlineStr">
        <is>
          <t>---</t>
        </is>
      </c>
      <c r="N684" t="inlineStr">
        <is>
          <t>---</t>
        </is>
      </c>
      <c r="O684" t="inlineStr">
        <is>
          <t>---</t>
        </is>
      </c>
      <c r="P684" t="inlineStr">
        <is>
          <t>---</t>
        </is>
      </c>
      <c r="Q684" t="inlineStr">
        <is>
          <t>---</t>
        </is>
      </c>
      <c r="R684" t="inlineStr">
        <is>
          <t>153.0</t>
        </is>
      </c>
      <c r="S684" t="inlineStr"/>
      <c r="T684" t="inlineStr">
        <is>
          <t>89.0</t>
        </is>
      </c>
      <c r="U684" t="inlineStr"/>
      <c r="V684" t="inlineStr"/>
      <c r="W684" t="inlineStr">
        <is>
          <t>18.5322057 -72.567477 -12.92 2.4</t>
        </is>
      </c>
      <c r="X684" t="inlineStr">
        <is>
          <t>PAP/OGRE/ST00016</t>
        </is>
      </c>
      <c r="Y684" t="inlineStr">
        <is>
          <t>PAP/OGRE/ST00016</t>
        </is>
      </c>
      <c r="Z684" t="inlineStr">
        <is>
          <t>2025-02-14 16:08:51</t>
        </is>
      </c>
      <c r="AA684" t="inlineStr">
        <is>
          <t>2025-02-13 21:14:49</t>
        </is>
      </c>
      <c r="AB684" t="inlineStr">
        <is>
          <t>2nerlande</t>
        </is>
      </c>
      <c r="AC684" t="inlineStr">
        <is>
          <t>2025-02-14 16:08:55</t>
        </is>
      </c>
      <c r="AD684" s="1" t="inlineStr">
        <is>
          <t>https://www.commcarehq.org/a/caris-test/reports/form_data/4f1bcf91-4dd9-4c8b-b931-b342a16b015e/</t>
        </is>
      </c>
      <c r="AE684" t="inlineStr">
        <is>
          <t>---</t>
        </is>
      </c>
      <c r="AF684" t="inlineStr">
        <is>
          <t>3c5a623af057e23a32ae4000_164124</t>
        </is>
      </c>
      <c r="AG684" t="inlineStr">
        <is>
          <t>OK</t>
        </is>
      </c>
      <c r="AH684" t="inlineStr">
        <is>
          <t>2025-02-14 16:08:51</t>
        </is>
      </c>
      <c r="AI684" t="inlineStr">
        <is>
          <t>d519ffdf3562df6e10e26b4cd6e21e4a</t>
        </is>
      </c>
      <c r="AJ684" t="inlineStr">
        <is>
          <t>2025-02-13</t>
        </is>
      </c>
      <c r="AK684" t="inlineStr">
        <is>
          <t>3</t>
        </is>
      </c>
      <c r="AL684" t="inlineStr">
        <is>
          <t>---</t>
        </is>
      </c>
      <c r="AM684" t="inlineStr">
        <is>
          <t>1</t>
        </is>
      </c>
      <c r="AN684" t="inlineStr">
        <is>
          <t>---</t>
        </is>
      </c>
      <c r="AO684" t="inlineStr">
        <is>
          <t>1</t>
        </is>
      </c>
      <c r="AP684" t="inlineStr">
        <is>
          <t>1</t>
        </is>
      </c>
      <c r="AQ684" t="inlineStr">
        <is>
          <t>153</t>
        </is>
      </c>
      <c r="AR684" t="inlineStr"/>
      <c r="AS684" t="inlineStr">
        <is>
          <t>89</t>
        </is>
      </c>
      <c r="AT684" t="inlineStr">
        <is>
          <t>18.5322057 -72.567477 -12.92 2.4</t>
        </is>
      </c>
      <c r="AU684" t="inlineStr">
        <is>
          <t>---</t>
        </is>
      </c>
      <c r="AV684" t="inlineStr">
        <is>
          <t>---</t>
        </is>
      </c>
      <c r="AW684" t="inlineStr">
        <is>
          <t>---</t>
        </is>
      </c>
      <c r="AX684" t="inlineStr">
        <is>
          <t>---</t>
        </is>
      </c>
      <c r="AY684" t="inlineStr">
        <is>
          <t>---</t>
        </is>
      </c>
      <c r="AZ684" t="inlineStr">
        <is>
          <t>---</t>
        </is>
      </c>
      <c r="BA684" t="inlineStr">
        <is>
          <t>d519ffdf3562df6e10e26b4cd6e21e4a</t>
        </is>
      </c>
      <c r="BB684" t="inlineStr">
        <is>
          <t>http://openrosa.org/formdesigner/0B48E039-1E80-49A7-AC24-732B6E788E39</t>
        </is>
      </c>
      <c r="BC684" t="inlineStr">
        <is>
          <t>Ration et autres visites</t>
        </is>
      </c>
      <c r="BD684" t="inlineStr">
        <is>
          <t>CommCare Android, version "2.55.0"(467579). App v15969. CommCare Version 2.55.0. Build 467579, built on: 2025-01-15</t>
        </is>
      </c>
      <c r="BE684" t="inlineStr">
        <is>
          <t>commcare_61586a7d-5c7d-439f-977e-7eb93d40e271</t>
        </is>
      </c>
      <c r="BF684" t="inlineStr">
        <is>
          <t>18.5322057 -72.567477 -12.92 2.4</t>
        </is>
      </c>
      <c r="BG684" t="inlineStr">
        <is>
          <t>f13d8149fc6d39ebe86af18272310ff9</t>
        </is>
      </c>
      <c r="BH684" t="inlineStr">
        <is>
          <t>d3239f0622024212b2de47425e4be01d</t>
        </is>
      </c>
      <c r="BI684" t="inlineStr">
        <is>
          <t>15246</t>
        </is>
      </c>
      <c r="BJ684" t="inlineStr">
        <is>
          <t>XFormInstance</t>
        </is>
      </c>
      <c r="BK684" t="inlineStr">
        <is>
          <t>1cb57c74ea4811efb9b7f7a39a18eb0c</t>
        </is>
      </c>
      <c r="BL684" t="b">
        <v>0</v>
      </c>
      <c r="BM684" t="inlineStr">
        <is>
          <t>---</t>
        </is>
      </c>
      <c r="BN684" t="inlineStr">
        <is>
          <t>200.113.238.235</t>
        </is>
      </c>
      <c r="BO684" t="inlineStr">
        <is>
          <t>Judenie Louis</t>
        </is>
      </c>
    </row>
    <row r="685">
      <c r="A685" t="inlineStr">
        <is>
          <t>683</t>
        </is>
      </c>
      <c r="B685" t="inlineStr">
        <is>
          <t>6deb402c-68a1-46ef-a05b-9b60d4732637</t>
        </is>
      </c>
      <c r="C685" t="inlineStr">
        <is>
          <t>2025-02-12</t>
        </is>
      </c>
      <c r="D685" t="inlineStr">
        <is>
          <t>3</t>
        </is>
      </c>
      <c r="E685" t="inlineStr">
        <is>
          <t>---</t>
        </is>
      </c>
      <c r="F685" t="inlineStr">
        <is>
          <t>1</t>
        </is>
      </c>
      <c r="G685" t="inlineStr">
        <is>
          <t>---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---</t>
        </is>
      </c>
      <c r="L685" t="inlineStr">
        <is>
          <t>---</t>
        </is>
      </c>
      <c r="M685" t="inlineStr">
        <is>
          <t>---</t>
        </is>
      </c>
      <c r="N685" t="inlineStr">
        <is>
          <t>---</t>
        </is>
      </c>
      <c r="O685" t="inlineStr">
        <is>
          <t>---</t>
        </is>
      </c>
      <c r="P685" t="inlineStr">
        <is>
          <t>---</t>
        </is>
      </c>
      <c r="Q685" t="inlineStr">
        <is>
          <t>---</t>
        </is>
      </c>
      <c r="R685" t="inlineStr"/>
      <c r="S685" t="inlineStr">
        <is>
          <t>40.0</t>
        </is>
      </c>
      <c r="T685" t="inlineStr"/>
      <c r="U685">
        <f>HYPERLINK("https://www.commcarehq.org/a/caris-test/api/form_attachment/v1/6deb402c-68a1-46ef-a05b-9b60d4732637/1739550318967.jpg")</f>
        <v/>
      </c>
      <c r="V685" t="inlineStr"/>
      <c r="W685" t="inlineStr"/>
      <c r="X685" t="inlineStr">
        <is>
          <t>PAP/HFSC/ST04505</t>
        </is>
      </c>
      <c r="Y685" t="inlineStr">
        <is>
          <t>PAP/HFSC/ST04505</t>
        </is>
      </c>
      <c r="Z685" t="inlineStr">
        <is>
          <t>2025-02-14 16:25:23</t>
        </is>
      </c>
      <c r="AA685" t="inlineStr">
        <is>
          <t>2025-02-14 15:44:39</t>
        </is>
      </c>
      <c r="AB685" t="inlineStr">
        <is>
          <t>2alphonse</t>
        </is>
      </c>
      <c r="AC685" t="inlineStr">
        <is>
          <t>2025-02-14 16:25:56</t>
        </is>
      </c>
      <c r="AD685" s="1" t="inlineStr">
        <is>
          <t>https://www.commcarehq.org/a/caris-test/reports/form_data/6deb402c-68a1-46ef-a05b-9b60d4732637/</t>
        </is>
      </c>
      <c r="AE685" t="inlineStr">
        <is>
          <t>---</t>
        </is>
      </c>
      <c r="AF685" t="inlineStr">
        <is>
          <t>3c5a623af057e23a32ae4000_187749</t>
        </is>
      </c>
      <c r="AG685" t="inlineStr">
        <is>
          <t>OK</t>
        </is>
      </c>
      <c r="AH685" t="inlineStr">
        <is>
          <t>2025-02-14 16:25:23</t>
        </is>
      </c>
      <c r="AI685" t="inlineStr">
        <is>
          <t>fd24bc8fc5740ac5a5cd8e502226cc8a</t>
        </is>
      </c>
      <c r="AJ685" t="inlineStr">
        <is>
          <t>2025-02-12</t>
        </is>
      </c>
      <c r="AK685" t="inlineStr">
        <is>
          <t>3</t>
        </is>
      </c>
      <c r="AL685" t="inlineStr">
        <is>
          <t>---</t>
        </is>
      </c>
      <c r="AM685" t="inlineStr">
        <is>
          <t>1</t>
        </is>
      </c>
      <c r="AN685" t="inlineStr">
        <is>
          <t>---</t>
        </is>
      </c>
      <c r="AO685" t="inlineStr">
        <is>
          <t>1</t>
        </is>
      </c>
      <c r="AP685" t="inlineStr">
        <is>
          <t>1</t>
        </is>
      </c>
      <c r="AQ685" t="inlineStr"/>
      <c r="AR685" t="inlineStr">
        <is>
          <t>40</t>
        </is>
      </c>
      <c r="AS685" t="inlineStr"/>
      <c r="AT685" t="inlineStr"/>
      <c r="AU685" t="inlineStr">
        <is>
          <t>---</t>
        </is>
      </c>
      <c r="AV685" t="inlineStr">
        <is>
          <t>---</t>
        </is>
      </c>
      <c r="AW685" t="inlineStr">
        <is>
          <t>---</t>
        </is>
      </c>
      <c r="AX685" t="inlineStr">
        <is>
          <t>---</t>
        </is>
      </c>
      <c r="AY685" t="inlineStr">
        <is>
          <t>---</t>
        </is>
      </c>
      <c r="AZ685" t="inlineStr">
        <is>
          <t>---</t>
        </is>
      </c>
      <c r="BA685" t="inlineStr">
        <is>
          <t>fd24bc8fc5740ac5a5cd8e502226cc8a</t>
        </is>
      </c>
      <c r="BB685" t="inlineStr">
        <is>
          <t>http://openrosa.org/formdesigner/0B48E039-1E80-49A7-AC24-732B6E788E39</t>
        </is>
      </c>
      <c r="BC685" t="inlineStr">
        <is>
          <t>Ration et autres visites</t>
        </is>
      </c>
      <c r="BD685" t="inlineStr">
        <is>
          <t>CommCare Android, version "2.55.0"(467579). App v15969. CommCare Version 2.55.0. Build 467579, built on: 2025-01-15</t>
        </is>
      </c>
      <c r="BE685" t="inlineStr">
        <is>
          <t>commcare_4dc5eea2-03fb-4ae5-9faa-e7b11666bc3e</t>
        </is>
      </c>
      <c r="BF685" t="inlineStr"/>
      <c r="BG685" t="inlineStr">
        <is>
          <t>f13d8149fc6d39ebe86af18272310ff9</t>
        </is>
      </c>
      <c r="BH685" t="inlineStr">
        <is>
          <t>d3239f0622024212b2de47425e4be01d</t>
        </is>
      </c>
      <c r="BI685" t="inlineStr">
        <is>
          <t>15246</t>
        </is>
      </c>
      <c r="BJ685" t="inlineStr">
        <is>
          <t>XFormInstance</t>
        </is>
      </c>
      <c r="BK685" t="inlineStr">
        <is>
          <t>4052f6f4e7da11ef8978f9cccb2417e2</t>
        </is>
      </c>
      <c r="BL685" t="b">
        <v>0</v>
      </c>
      <c r="BM685" t="inlineStr">
        <is>
          <t>---</t>
        </is>
      </c>
      <c r="BN685" t="inlineStr">
        <is>
          <t>200.113.253.143</t>
        </is>
      </c>
      <c r="BO685" t="inlineStr">
        <is>
          <t>Exil Christopher</t>
        </is>
      </c>
    </row>
    <row r="686">
      <c r="A686" t="inlineStr">
        <is>
          <t>684</t>
        </is>
      </c>
      <c r="B686" t="inlineStr">
        <is>
          <t>e99f71cd-b8cb-4a3d-95f4-5b79464ea46f</t>
        </is>
      </c>
      <c r="C686" t="inlineStr">
        <is>
          <t>2025-02-14</t>
        </is>
      </c>
      <c r="D686" t="inlineStr">
        <is>
          <t>4</t>
        </is>
      </c>
      <c r="E686" t="inlineStr">
        <is>
          <t>elle va tres bien
elle a des médicaments pour 4 mois</t>
        </is>
      </c>
      <c r="F686" t="inlineStr">
        <is>
          <t>1</t>
        </is>
      </c>
      <c r="G686" t="inlineStr">
        <is>
          <t>elle va tres bien 
elle a des médicaments pour 4 mois</t>
        </is>
      </c>
      <c r="H686" t="inlineStr">
        <is>
          <t>0</t>
        </is>
      </c>
      <c r="I686" t="inlineStr">
        <is>
          <t>1</t>
        </is>
      </c>
      <c r="J686" t="inlineStr">
        <is>
          <t>1</t>
        </is>
      </c>
      <c r="K686" t="inlineStr">
        <is>
          <t>---</t>
        </is>
      </c>
      <c r="L686" t="inlineStr">
        <is>
          <t>---</t>
        </is>
      </c>
      <c r="M686" t="inlineStr">
        <is>
          <t>---</t>
        </is>
      </c>
      <c r="N686" t="inlineStr">
        <is>
          <t>---</t>
        </is>
      </c>
      <c r="O686" t="inlineStr">
        <is>
          <t>---</t>
        </is>
      </c>
      <c r="P686" t="inlineStr">
        <is>
          <t>---</t>
        </is>
      </c>
      <c r="Q686" t="inlineStr">
        <is>
          <t>---</t>
        </is>
      </c>
      <c r="R686" t="inlineStr">
        <is>
          <t>26.5</t>
        </is>
      </c>
      <c r="S686" t="inlineStr">
        <is>
          <t>45.2</t>
        </is>
      </c>
      <c r="T686" t="inlineStr"/>
      <c r="U686" t="inlineStr"/>
      <c r="V686" t="inlineStr"/>
      <c r="W686" t="inlineStr"/>
      <c r="X686" t="inlineStr">
        <is>
          <t>PAP/HSFS/ST00999</t>
        </is>
      </c>
      <c r="Y686" t="inlineStr">
        <is>
          <t>PAP/HSFS/ST00999</t>
        </is>
      </c>
      <c r="Z686" t="inlineStr">
        <is>
          <t>2025-02-14 16:29:23</t>
        </is>
      </c>
      <c r="AA686" t="inlineStr">
        <is>
          <t>2025-02-14 16:27:29</t>
        </is>
      </c>
      <c r="AB686" t="inlineStr">
        <is>
          <t>2jessica</t>
        </is>
      </c>
      <c r="AC686" t="inlineStr">
        <is>
          <t>2025-02-14 16:29:23</t>
        </is>
      </c>
      <c r="AD686" s="1" t="inlineStr">
        <is>
          <t>https://www.commcarehq.org/a/caris-test/reports/form_data/e99f71cd-b8cb-4a3d-95f4-5b79464ea46f/</t>
        </is>
      </c>
      <c r="AE686" t="inlineStr">
        <is>
          <t>---</t>
        </is>
      </c>
      <c r="AF686" t="inlineStr">
        <is>
          <t>3c5a623af057e23a32ae4000_73414</t>
        </is>
      </c>
      <c r="AG686" t="inlineStr">
        <is>
          <t>---</t>
        </is>
      </c>
      <c r="AH686" t="inlineStr">
        <is>
          <t>2025-02-14 16:29:23</t>
        </is>
      </c>
      <c r="AI686" t="inlineStr">
        <is>
          <t>6b7066b672544b4cabd3a14f9f012e2c</t>
        </is>
      </c>
      <c r="AJ686" t="inlineStr">
        <is>
          <t>2025-02-14</t>
        </is>
      </c>
      <c r="AK686" t="inlineStr">
        <is>
          <t>4</t>
        </is>
      </c>
      <c r="AL686" t="inlineStr">
        <is>
          <t>elle va tres bien
elle a des médicaments pour 4 mois</t>
        </is>
      </c>
      <c r="AM686" t="inlineStr">
        <is>
          <t>1</t>
        </is>
      </c>
      <c r="AN686" t="inlineStr">
        <is>
          <t>elle va tres bien 
elle a des médicaments pour 4 mois</t>
        </is>
      </c>
      <c r="AO686" t="inlineStr">
        <is>
          <t>0</t>
        </is>
      </c>
      <c r="AP686" t="inlineStr">
        <is>
          <t>1</t>
        </is>
      </c>
      <c r="AQ686" t="inlineStr">
        <is>
          <t>26.5</t>
        </is>
      </c>
      <c r="AR686" t="inlineStr">
        <is>
          <t>45.2</t>
        </is>
      </c>
      <c r="AS686" t="inlineStr"/>
      <c r="AT686" t="inlineStr"/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inlineStr">
        <is>
          <t>---</t>
        </is>
      </c>
      <c r="BA686" t="inlineStr">
        <is>
          <t>6b7066b672544b4cabd3a14f9f012e2c</t>
        </is>
      </c>
      <c r="BB686" t="inlineStr">
        <is>
          <t>http://openrosa.org/formdesigner/0B48E039-1E80-49A7-AC24-732B6E788E39</t>
        </is>
      </c>
      <c r="BC686" t="inlineStr">
        <is>
          <t>Ration et autres visites</t>
        </is>
      </c>
      <c r="BD686" t="inlineStr">
        <is>
          <t>CommCare Android, version "2.56"(468038). App v15969. CommCare Version 2.56.0. Build 468038, built on: 2025-02-06</t>
        </is>
      </c>
      <c r="BE686" t="inlineStr">
        <is>
          <t>commcare_f18d6b7a-4a28-4b1e-ba72-371ee279da9f</t>
        </is>
      </c>
      <c r="BF686" t="inlineStr"/>
      <c r="BG686" t="inlineStr">
        <is>
          <t>f13d8149fc6d39ebe86af18272310ff9</t>
        </is>
      </c>
      <c r="BH686" t="inlineStr">
        <is>
          <t>d3239f0622024212b2de47425e4be01d</t>
        </is>
      </c>
      <c r="BI686" t="inlineStr">
        <is>
          <t>15246</t>
        </is>
      </c>
      <c r="BJ686" t="inlineStr">
        <is>
          <t>XFormInstance</t>
        </is>
      </c>
      <c r="BK686" t="inlineStr">
        <is>
          <t>552a069eeaf011efb9baf7a39a18eb0c</t>
        </is>
      </c>
      <c r="BL686" t="b">
        <v>0</v>
      </c>
      <c r="BM686" t="inlineStr">
        <is>
          <t>---</t>
        </is>
      </c>
      <c r="BN686" t="inlineStr">
        <is>
          <t>200.113.253.130</t>
        </is>
      </c>
      <c r="BO686" t="inlineStr">
        <is>
          <t>Joanne Louis</t>
        </is>
      </c>
    </row>
    <row r="687">
      <c r="A687" t="inlineStr">
        <is>
          <t>685</t>
        </is>
      </c>
      <c r="B687" t="inlineStr">
        <is>
          <t>ccbc80c7-a033-4495-8b92-ef09115232ae</t>
        </is>
      </c>
      <c r="C687" t="inlineStr">
        <is>
          <t>2025-02-14</t>
        </is>
      </c>
      <c r="D687" t="inlineStr">
        <is>
          <t>4</t>
        </is>
      </c>
      <c r="E687" t="inlineStr">
        <is>
          <t>suivi medical</t>
        </is>
      </c>
      <c r="F687" t="inlineStr">
        <is>
          <t>1</t>
        </is>
      </c>
      <c r="G687" t="inlineStr">
        <is>
          <t>oui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---</t>
        </is>
      </c>
      <c r="L687" t="inlineStr">
        <is>
          <t>---</t>
        </is>
      </c>
      <c r="M687" t="inlineStr">
        <is>
          <t>---</t>
        </is>
      </c>
      <c r="N687" t="inlineStr">
        <is>
          <t>---</t>
        </is>
      </c>
      <c r="O687" t="inlineStr">
        <is>
          <t>---</t>
        </is>
      </c>
      <c r="P687" t="inlineStr">
        <is>
          <t>---</t>
        </is>
      </c>
      <c r="Q687" t="inlineStr">
        <is>
          <t>---</t>
        </is>
      </c>
      <c r="R687" t="inlineStr">
        <is>
          <t>16.0</t>
        </is>
      </c>
      <c r="S687" t="inlineStr">
        <is>
          <t>28.0</t>
        </is>
      </c>
      <c r="T687" t="inlineStr">
        <is>
          <t>140.0</t>
        </is>
      </c>
      <c r="U687" t="inlineStr"/>
      <c r="V687" t="inlineStr"/>
      <c r="W687" t="inlineStr"/>
      <c r="X687" t="inlineStr">
        <is>
          <t>STM/CSPP/ST01578</t>
        </is>
      </c>
      <c r="Y687" t="inlineStr">
        <is>
          <t>STM/CSPP/ST01578</t>
        </is>
      </c>
      <c r="Z687" t="inlineStr">
        <is>
          <t>2025-02-14 16:41:34</t>
        </is>
      </c>
      <c r="AA687" t="inlineStr">
        <is>
          <t>2025-02-14 16:40:38</t>
        </is>
      </c>
      <c r="AB687" t="inlineStr">
        <is>
          <t>2cleonie</t>
        </is>
      </c>
      <c r="AC687" t="inlineStr">
        <is>
          <t>2025-02-14 16:41:35</t>
        </is>
      </c>
      <c r="AD687" s="1" t="inlineStr">
        <is>
          <t>https://www.commcarehq.org/a/caris-test/reports/form_data/ccbc80c7-a033-4495-8b92-ef09115232ae/</t>
        </is>
      </c>
      <c r="AE687" t="inlineStr">
        <is>
          <t>---</t>
        </is>
      </c>
      <c r="AF687" t="inlineStr">
        <is>
          <t>3c5a623af057e23a32ae4000_47496</t>
        </is>
      </c>
      <c r="AG687" t="inlineStr">
        <is>
          <t>---</t>
        </is>
      </c>
      <c r="AH687" t="inlineStr">
        <is>
          <t>2025-02-14 16:41:34</t>
        </is>
      </c>
      <c r="AI687" t="inlineStr">
        <is>
          <t>cf61c4aba3da4fd3be73b20d2dbdf9af</t>
        </is>
      </c>
      <c r="AJ687" t="inlineStr">
        <is>
          <t>2025-02-14</t>
        </is>
      </c>
      <c r="AK687" t="inlineStr">
        <is>
          <t>4</t>
        </is>
      </c>
      <c r="AL687" t="inlineStr">
        <is>
          <t>suivi medical</t>
        </is>
      </c>
      <c r="AM687" t="inlineStr">
        <is>
          <t>1</t>
        </is>
      </c>
      <c r="AN687" t="inlineStr">
        <is>
          <t>oui</t>
        </is>
      </c>
      <c r="AO687" t="inlineStr">
        <is>
          <t>1</t>
        </is>
      </c>
      <c r="AP687" t="inlineStr">
        <is>
          <t>1</t>
        </is>
      </c>
      <c r="AQ687" t="inlineStr">
        <is>
          <t>16</t>
        </is>
      </c>
      <c r="AR687" t="inlineStr">
        <is>
          <t>28</t>
        </is>
      </c>
      <c r="AS687" t="inlineStr">
        <is>
          <t>140</t>
        </is>
      </c>
      <c r="AT687" t="inlineStr"/>
      <c r="AU687" t="inlineStr">
        <is>
          <t>---</t>
        </is>
      </c>
      <c r="AV687" t="inlineStr">
        <is>
          <t>---</t>
        </is>
      </c>
      <c r="AW687" t="inlineStr">
        <is>
          <t>---</t>
        </is>
      </c>
      <c r="AX687" t="inlineStr">
        <is>
          <t>---</t>
        </is>
      </c>
      <c r="AY687" t="inlineStr">
        <is>
          <t>---</t>
        </is>
      </c>
      <c r="AZ687" t="inlineStr">
        <is>
          <t>---</t>
        </is>
      </c>
      <c r="BA687" t="inlineStr">
        <is>
          <t>cf61c4aba3da4fd3be73b20d2dbdf9af</t>
        </is>
      </c>
      <c r="BB687" t="inlineStr">
        <is>
          <t>http://openrosa.org/formdesigner/0B48E039-1E80-49A7-AC24-732B6E788E39</t>
        </is>
      </c>
      <c r="BC687" t="inlineStr">
        <is>
          <t>Ration et autres visites</t>
        </is>
      </c>
      <c r="BD687" t="inlineStr">
        <is>
          <t>CommCare Android, version "2.55.0"(467579). App v15969. CommCare Version 2.55.0. Build 467579, built on: 2025-01-15</t>
        </is>
      </c>
      <c r="BE687" t="inlineStr">
        <is>
          <t>commcare_4b89fcce-8d3a-4e6a-838c-ef337e1b2f53</t>
        </is>
      </c>
      <c r="BF687" t="inlineStr"/>
      <c r="BG687" t="inlineStr">
        <is>
          <t>f13d8149fc6d39ebe86af18272310ff9</t>
        </is>
      </c>
      <c r="BH687" t="inlineStr">
        <is>
          <t>d3239f0622024212b2de47425e4be01d</t>
        </is>
      </c>
      <c r="BI687" t="inlineStr">
        <is>
          <t>15246</t>
        </is>
      </c>
      <c r="BJ687" t="inlineStr">
        <is>
          <t>XFormInstance</t>
        </is>
      </c>
      <c r="BK687" t="inlineStr">
        <is>
          <t>b71fe972ead711ef89bcf9cccb2417e2</t>
        </is>
      </c>
      <c r="BL687" t="b">
        <v>0</v>
      </c>
      <c r="BM687" t="inlineStr">
        <is>
          <t>---</t>
        </is>
      </c>
      <c r="BN687" t="inlineStr">
        <is>
          <t>200.113.253.122</t>
        </is>
      </c>
      <c r="BO687" t="inlineStr">
        <is>
          <t>Sencia Vertus Luc</t>
        </is>
      </c>
    </row>
    <row r="688">
      <c r="A688" t="inlineStr">
        <is>
          <t>686</t>
        </is>
      </c>
      <c r="B688" t="inlineStr">
        <is>
          <t>e8f2d449-40f4-4f72-a293-1b4aaf464e68</t>
        </is>
      </c>
      <c r="C688" t="inlineStr">
        <is>
          <t>2025-02-14</t>
        </is>
      </c>
      <c r="D688" t="inlineStr">
        <is>
          <t>4</t>
        </is>
      </c>
      <c r="E688" t="inlineStr">
        <is>
          <t>suivi medical</t>
        </is>
      </c>
      <c r="F688" t="inlineStr">
        <is>
          <t>1</t>
        </is>
      </c>
      <c r="G688" t="inlineStr">
        <is>
          <t>oui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---</t>
        </is>
      </c>
      <c r="L688" t="inlineStr">
        <is>
          <t>---</t>
        </is>
      </c>
      <c r="M688" t="inlineStr">
        <is>
          <t>---</t>
        </is>
      </c>
      <c r="N688" t="inlineStr">
        <is>
          <t>---</t>
        </is>
      </c>
      <c r="O688" t="inlineStr">
        <is>
          <t>---</t>
        </is>
      </c>
      <c r="P688" t="inlineStr">
        <is>
          <t>---</t>
        </is>
      </c>
      <c r="Q688" t="inlineStr">
        <is>
          <t>---</t>
        </is>
      </c>
      <c r="R688" t="inlineStr">
        <is>
          <t>19.0</t>
        </is>
      </c>
      <c r="S688" t="inlineStr">
        <is>
          <t>37.1</t>
        </is>
      </c>
      <c r="T688" t="inlineStr">
        <is>
          <t>150.0</t>
        </is>
      </c>
      <c r="U688" t="inlineStr"/>
      <c r="V688" t="inlineStr"/>
      <c r="W688" t="inlineStr"/>
      <c r="X688" t="inlineStr">
        <is>
          <t>STM/CSPP/ST00974</t>
        </is>
      </c>
      <c r="Y688" t="inlineStr">
        <is>
          <t>STM/CSPP/ST00974</t>
        </is>
      </c>
      <c r="Z688" t="inlineStr">
        <is>
          <t>2025-02-14 16:42:31</t>
        </is>
      </c>
      <c r="AA688" t="inlineStr">
        <is>
          <t>2025-02-14 16:41:46</t>
        </is>
      </c>
      <c r="AB688" t="inlineStr">
        <is>
          <t>2cleonie</t>
        </is>
      </c>
      <c r="AC688" t="inlineStr">
        <is>
          <t>2025-02-14 16:43:22</t>
        </is>
      </c>
      <c r="AD688" s="1" t="inlineStr">
        <is>
          <t>https://www.commcarehq.org/a/caris-test/reports/form_data/e8f2d449-40f4-4f72-a293-1b4aaf464e68/</t>
        </is>
      </c>
      <c r="AE688" t="inlineStr">
        <is>
          <t>---</t>
        </is>
      </c>
      <c r="AF688" t="inlineStr">
        <is>
          <t>3c5a623af057e23a32ae4000_10951</t>
        </is>
      </c>
      <c r="AG688" t="inlineStr">
        <is>
          <t>---</t>
        </is>
      </c>
      <c r="AH688" t="inlineStr">
        <is>
          <t>2025-02-14 16:42:31</t>
        </is>
      </c>
      <c r="AI688" t="inlineStr">
        <is>
          <t>cf61c4aba3da4fd3be73b20d2dbdf9af</t>
        </is>
      </c>
      <c r="AJ688" t="inlineStr">
        <is>
          <t>2025-02-14</t>
        </is>
      </c>
      <c r="AK688" t="inlineStr">
        <is>
          <t>4</t>
        </is>
      </c>
      <c r="AL688" t="inlineStr">
        <is>
          <t>suivi medical</t>
        </is>
      </c>
      <c r="AM688" t="inlineStr">
        <is>
          <t>1</t>
        </is>
      </c>
      <c r="AN688" t="inlineStr">
        <is>
          <t>oui</t>
        </is>
      </c>
      <c r="AO688" t="inlineStr">
        <is>
          <t>1</t>
        </is>
      </c>
      <c r="AP688" t="inlineStr">
        <is>
          <t>1</t>
        </is>
      </c>
      <c r="AQ688" t="inlineStr">
        <is>
          <t>19</t>
        </is>
      </c>
      <c r="AR688" t="inlineStr">
        <is>
          <t>37.1</t>
        </is>
      </c>
      <c r="AS688" t="inlineStr">
        <is>
          <t>150</t>
        </is>
      </c>
      <c r="AT688" t="inlineStr"/>
      <c r="AU688" t="inlineStr">
        <is>
          <t>---</t>
        </is>
      </c>
      <c r="AV688" t="inlineStr">
        <is>
          <t>---</t>
        </is>
      </c>
      <c r="AW688" t="inlineStr">
        <is>
          <t>---</t>
        </is>
      </c>
      <c r="AX688" t="inlineStr">
        <is>
          <t>---</t>
        </is>
      </c>
      <c r="AY688" t="inlineStr">
        <is>
          <t>---</t>
        </is>
      </c>
      <c r="AZ688" t="inlineStr">
        <is>
          <t>---</t>
        </is>
      </c>
      <c r="BA688" t="inlineStr">
        <is>
          <t>cf61c4aba3da4fd3be73b20d2dbdf9af</t>
        </is>
      </c>
      <c r="BB688" t="inlineStr">
        <is>
          <t>http://openrosa.org/formdesigner/0B48E039-1E80-49A7-AC24-732B6E788E39</t>
        </is>
      </c>
      <c r="BC688" t="inlineStr">
        <is>
          <t>Ration et autres visites</t>
        </is>
      </c>
      <c r="BD688" t="inlineStr">
        <is>
          <t>CommCare Android, version "2.55.0"(467579). App v15969. CommCare Version 2.55.0. Build 467579, built on: 2025-01-15</t>
        </is>
      </c>
      <c r="BE688" t="inlineStr">
        <is>
          <t>commcare_4b89fcce-8d3a-4e6a-838c-ef337e1b2f53</t>
        </is>
      </c>
      <c r="BF688" t="inlineStr"/>
      <c r="BG688" t="inlineStr">
        <is>
          <t>f13d8149fc6d39ebe86af18272310ff9</t>
        </is>
      </c>
      <c r="BH688" t="inlineStr">
        <is>
          <t>d3239f0622024212b2de47425e4be01d</t>
        </is>
      </c>
      <c r="BI688" t="inlineStr">
        <is>
          <t>15246</t>
        </is>
      </c>
      <c r="BJ688" t="inlineStr">
        <is>
          <t>XFormInstance</t>
        </is>
      </c>
      <c r="BK688" t="inlineStr">
        <is>
          <t>b71fe972ead711ef89bcf9cccb2417e2</t>
        </is>
      </c>
      <c r="BL688" t="b">
        <v>0</v>
      </c>
      <c r="BM688" t="inlineStr">
        <is>
          <t>---</t>
        </is>
      </c>
      <c r="BN688" t="inlineStr">
        <is>
          <t>200.113.253.122</t>
        </is>
      </c>
      <c r="BO688" t="inlineStr">
        <is>
          <t>Coralie Fenelus</t>
        </is>
      </c>
    </row>
    <row r="689">
      <c r="A689" t="inlineStr">
        <is>
          <t>687</t>
        </is>
      </c>
      <c r="B689" t="inlineStr">
        <is>
          <t>2fe4c22c-18c8-4466-b5a3-38c60a68db76</t>
        </is>
      </c>
      <c r="C689" t="inlineStr">
        <is>
          <t>2025-02-12</t>
        </is>
      </c>
      <c r="D689" t="inlineStr">
        <is>
          <t>3</t>
        </is>
      </c>
      <c r="E689" t="inlineStr">
        <is>
          <t>---</t>
        </is>
      </c>
      <c r="F689" t="inlineStr">
        <is>
          <t>1</t>
        </is>
      </c>
      <c r="G689" t="inlineStr">
        <is>
          <t>---</t>
        </is>
      </c>
      <c r="H689" t="inlineStr">
        <is>
          <t>1</t>
        </is>
      </c>
      <c r="I689" t="inlineStr">
        <is>
          <t>0</t>
        </is>
      </c>
      <c r="J689" t="inlineStr">
        <is>
          <t>---</t>
        </is>
      </c>
      <c r="K689" t="inlineStr">
        <is>
          <t>---</t>
        </is>
      </c>
      <c r="L689" t="inlineStr">
        <is>
          <t>---</t>
        </is>
      </c>
      <c r="M689" t="inlineStr">
        <is>
          <t>---</t>
        </is>
      </c>
      <c r="N689" t="inlineStr">
        <is>
          <t>---</t>
        </is>
      </c>
      <c r="O689" t="inlineStr">
        <is>
          <t>---</t>
        </is>
      </c>
      <c r="P689" t="inlineStr">
        <is>
          <t>---</t>
        </is>
      </c>
      <c r="Q689" t="inlineStr">
        <is>
          <t>---</t>
        </is>
      </c>
      <c r="R689" t="inlineStr">
        <is>
          <t>---</t>
        </is>
      </c>
      <c r="S689" t="inlineStr">
        <is>
          <t>---</t>
        </is>
      </c>
      <c r="T689" t="inlineStr">
        <is>
          <t>---</t>
        </is>
      </c>
      <c r="U689" t="inlineStr">
        <is>
          <t>---</t>
        </is>
      </c>
      <c r="V689" t="inlineStr">
        <is>
          <t>---</t>
        </is>
      </c>
      <c r="W689" t="inlineStr"/>
      <c r="X689" t="inlineStr">
        <is>
          <t>PAP/HFSC/ST00448</t>
        </is>
      </c>
      <c r="Y689" t="inlineStr">
        <is>
          <t>PAP/HFSC/ST00448</t>
        </is>
      </c>
      <c r="Z689" t="inlineStr">
        <is>
          <t>2025-02-14 16:26:06</t>
        </is>
      </c>
      <c r="AA689" t="inlineStr">
        <is>
          <t>2025-02-14 16:25:46</t>
        </is>
      </c>
      <c r="AB689" t="inlineStr">
        <is>
          <t>2alphonse</t>
        </is>
      </c>
      <c r="AC689" t="inlineStr">
        <is>
          <t>2025-02-14 17:15:34</t>
        </is>
      </c>
      <c r="AD689" s="1" t="inlineStr">
        <is>
          <t>https://www.commcarehq.org/a/caris-test/reports/form_data/2fe4c22c-18c8-4466-b5a3-38c60a68db76/</t>
        </is>
      </c>
      <c r="AE689" t="inlineStr">
        <is>
          <t>---</t>
        </is>
      </c>
      <c r="AF689" t="inlineStr">
        <is>
          <t>432523f043fd4eacb0c624320391e778</t>
        </is>
      </c>
      <c r="AG689" t="inlineStr">
        <is>
          <t>OK</t>
        </is>
      </c>
      <c r="AH689" t="inlineStr">
        <is>
          <t>2025-02-14 16:26:06</t>
        </is>
      </c>
      <c r="AI689" t="inlineStr">
        <is>
          <t>fd24bc8fc5740ac5a5cd8e502226cc8a</t>
        </is>
      </c>
      <c r="AJ689" t="inlineStr">
        <is>
          <t>2025-02-12</t>
        </is>
      </c>
      <c r="AK689" t="inlineStr">
        <is>
          <t>3</t>
        </is>
      </c>
      <c r="AL689" t="inlineStr">
        <is>
          <t>---</t>
        </is>
      </c>
      <c r="AM689" t="inlineStr">
        <is>
          <t>1</t>
        </is>
      </c>
      <c r="AN689" t="inlineStr">
        <is>
          <t>---</t>
        </is>
      </c>
      <c r="AO689" t="inlineStr">
        <is>
          <t>1</t>
        </is>
      </c>
      <c r="AP689" t="inlineStr">
        <is>
          <t>0</t>
        </is>
      </c>
      <c r="AQ689" t="inlineStr">
        <is>
          <t>---</t>
        </is>
      </c>
      <c r="AR689" t="inlineStr">
        <is>
          <t>---</t>
        </is>
      </c>
      <c r="AS689" t="inlineStr">
        <is>
          <t>---</t>
        </is>
      </c>
      <c r="AT689" t="inlineStr"/>
      <c r="AU689" t="inlineStr">
        <is>
          <t>---</t>
        </is>
      </c>
      <c r="AV689" t="inlineStr">
        <is>
          <t>---</t>
        </is>
      </c>
      <c r="AW689" t="inlineStr">
        <is>
          <t>---</t>
        </is>
      </c>
      <c r="AX689" t="inlineStr">
        <is>
          <t>---</t>
        </is>
      </c>
      <c r="AY689" t="inlineStr">
        <is>
          <t>---</t>
        </is>
      </c>
      <c r="AZ689" t="inlineStr">
        <is>
          <t>---</t>
        </is>
      </c>
      <c r="BA689" t="inlineStr">
        <is>
          <t>fd24bc8fc5740ac5a5cd8e502226cc8a</t>
        </is>
      </c>
      <c r="BB689" t="inlineStr">
        <is>
          <t>http://openrosa.org/formdesigner/0B48E039-1E80-49A7-AC24-732B6E788E39</t>
        </is>
      </c>
      <c r="BC689" t="inlineStr">
        <is>
          <t>Ration et autres visites</t>
        </is>
      </c>
      <c r="BD689" t="inlineStr">
        <is>
          <t>CommCare Android, version "2.55.0"(467579). App v15969. CommCare Version 2.55.0. Build 467579, built on: 2025-01-15</t>
        </is>
      </c>
      <c r="BE689" t="inlineStr">
        <is>
          <t>commcare_4dc5eea2-03fb-4ae5-9faa-e7b11666bc3e</t>
        </is>
      </c>
      <c r="BF689" t="inlineStr"/>
      <c r="BG689" t="inlineStr">
        <is>
          <t>f13d8149fc6d39ebe86af18272310ff9</t>
        </is>
      </c>
      <c r="BH689" t="inlineStr">
        <is>
          <t>d3239f0622024212b2de47425e4be01d</t>
        </is>
      </c>
      <c r="BI689" t="inlineStr">
        <is>
          <t>15246</t>
        </is>
      </c>
      <c r="BJ689" t="inlineStr">
        <is>
          <t>XFormInstance</t>
        </is>
      </c>
      <c r="BK689" t="inlineStr">
        <is>
          <t>4052f6f4e7da11ef8978f9cccb2417e2</t>
        </is>
      </c>
      <c r="BL689" t="b">
        <v>0</v>
      </c>
      <c r="BM689" t="inlineStr">
        <is>
          <t>---</t>
        </is>
      </c>
      <c r="BN689" t="inlineStr">
        <is>
          <t>200.113.253.203</t>
        </is>
      </c>
      <c r="BO689" t="inlineStr">
        <is>
          <t>Grégory JASMIN</t>
        </is>
      </c>
    </row>
    <row r="690">
      <c r="A690" t="inlineStr">
        <is>
          <t>688</t>
        </is>
      </c>
      <c r="B690" t="inlineStr">
        <is>
          <t>afdc39ae-b0d1-4b51-9f41-a724c51f1d93</t>
        </is>
      </c>
      <c r="C690" t="inlineStr">
        <is>
          <t>2025-02-12</t>
        </is>
      </c>
      <c r="D690" t="inlineStr">
        <is>
          <t>4</t>
        </is>
      </c>
      <c r="E690" t="inlineStr">
        <is>
          <t>li pa nan klub.men li gen medikaman pu 3 mois</t>
        </is>
      </c>
      <c r="F690" t="inlineStr">
        <is>
          <t>1</t>
        </is>
      </c>
      <c r="G690" t="inlineStr">
        <is>
          <t>li gen médicaments pu 3 mois</t>
        </is>
      </c>
      <c r="H690" t="inlineStr">
        <is>
          <t>0</t>
        </is>
      </c>
      <c r="I690" t="inlineStr">
        <is>
          <t>0</t>
        </is>
      </c>
      <c r="J690" t="inlineStr">
        <is>
          <t>---</t>
        </is>
      </c>
      <c r="K690" t="inlineStr">
        <is>
          <t>---</t>
        </is>
      </c>
      <c r="L690" t="inlineStr">
        <is>
          <t>---</t>
        </is>
      </c>
      <c r="M690" t="inlineStr">
        <is>
          <t>---</t>
        </is>
      </c>
      <c r="N690" t="inlineStr">
        <is>
          <t>---</t>
        </is>
      </c>
      <c r="O690" t="inlineStr">
        <is>
          <t>---</t>
        </is>
      </c>
      <c r="P690" t="inlineStr">
        <is>
          <t>---</t>
        </is>
      </c>
      <c r="Q690" t="inlineStr">
        <is>
          <t>---</t>
        </is>
      </c>
      <c r="R690" t="inlineStr">
        <is>
          <t>---</t>
        </is>
      </c>
      <c r="S690" t="inlineStr">
        <is>
          <t>---</t>
        </is>
      </c>
      <c r="T690" t="inlineStr">
        <is>
          <t>---</t>
        </is>
      </c>
      <c r="U690" t="inlineStr">
        <is>
          <t>---</t>
        </is>
      </c>
      <c r="V690" t="inlineStr">
        <is>
          <t>---</t>
        </is>
      </c>
      <c r="W690" t="inlineStr"/>
      <c r="X690" t="inlineStr">
        <is>
          <t>PAP/HFSC/ST01330</t>
        </is>
      </c>
      <c r="Y690" t="inlineStr">
        <is>
          <t>PAP/HFSC/ST01330</t>
        </is>
      </c>
      <c r="Z690" t="inlineStr">
        <is>
          <t>2025-02-14 16:28:02</t>
        </is>
      </c>
      <c r="AA690" t="inlineStr">
        <is>
          <t>2025-02-14 16:26:39</t>
        </is>
      </c>
      <c r="AB690" t="inlineStr">
        <is>
          <t>2alphonse</t>
        </is>
      </c>
      <c r="AC690" t="inlineStr">
        <is>
          <t>2025-02-14 17:15:35</t>
        </is>
      </c>
      <c r="AD690" s="1" t="inlineStr">
        <is>
          <t>https://www.commcarehq.org/a/caris-test/reports/form_data/afdc39ae-b0d1-4b51-9f41-a724c51f1d93/</t>
        </is>
      </c>
      <c r="AE690" t="inlineStr">
        <is>
          <t>---</t>
        </is>
      </c>
      <c r="AF690" t="inlineStr">
        <is>
          <t>43f4bd965ace4942949bd388a71ea9dd</t>
        </is>
      </c>
      <c r="AG690" t="inlineStr">
        <is>
          <t>---</t>
        </is>
      </c>
      <c r="AH690" t="inlineStr">
        <is>
          <t>2025-02-14 16:28:02</t>
        </is>
      </c>
      <c r="AI690" t="inlineStr">
        <is>
          <t>fd24bc8fc5740ac5a5cd8e502226cc8a</t>
        </is>
      </c>
      <c r="AJ690" t="inlineStr">
        <is>
          <t>2025-02-12</t>
        </is>
      </c>
      <c r="AK690" t="inlineStr">
        <is>
          <t>4</t>
        </is>
      </c>
      <c r="AL690" t="inlineStr">
        <is>
          <t>li pa nan klub.men li gen medikaman pu 3 mois</t>
        </is>
      </c>
      <c r="AM690" t="inlineStr">
        <is>
          <t>1</t>
        </is>
      </c>
      <c r="AN690" t="inlineStr">
        <is>
          <t>li gen médicaments pu 3 mois</t>
        </is>
      </c>
      <c r="AO690" t="inlineStr">
        <is>
          <t>0</t>
        </is>
      </c>
      <c r="AP690" t="inlineStr">
        <is>
          <t>0</t>
        </is>
      </c>
      <c r="AQ690" t="inlineStr">
        <is>
          <t>---</t>
        </is>
      </c>
      <c r="AR690" t="inlineStr">
        <is>
          <t>---</t>
        </is>
      </c>
      <c r="AS690" t="inlineStr">
        <is>
          <t>---</t>
        </is>
      </c>
      <c r="AT690" t="inlineStr"/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inlineStr">
        <is>
          <t>---</t>
        </is>
      </c>
      <c r="BA690" t="inlineStr">
        <is>
          <t>fd24bc8fc5740ac5a5cd8e502226cc8a</t>
        </is>
      </c>
      <c r="BB690" t="inlineStr">
        <is>
          <t>http://openrosa.org/formdesigner/0B48E039-1E80-49A7-AC24-732B6E788E39</t>
        </is>
      </c>
      <c r="BC690" t="inlineStr">
        <is>
          <t>Ration et autres visites</t>
        </is>
      </c>
      <c r="BD690" t="inlineStr">
        <is>
          <t>CommCare Android, version "2.55.0"(467579). App v15969. CommCare Version 2.55.0. Build 467579, built on: 2025-01-15</t>
        </is>
      </c>
      <c r="BE690" t="inlineStr">
        <is>
          <t>commcare_4dc5eea2-03fb-4ae5-9faa-e7b11666bc3e</t>
        </is>
      </c>
      <c r="BF690" t="inlineStr"/>
      <c r="BG690" t="inlineStr">
        <is>
          <t>f13d8149fc6d39ebe86af18272310ff9</t>
        </is>
      </c>
      <c r="BH690" t="inlineStr">
        <is>
          <t>d3239f0622024212b2de47425e4be01d</t>
        </is>
      </c>
      <c r="BI690" t="inlineStr">
        <is>
          <t>15246</t>
        </is>
      </c>
      <c r="BJ690" t="inlineStr">
        <is>
          <t>XFormInstance</t>
        </is>
      </c>
      <c r="BK690" t="inlineStr">
        <is>
          <t>4052f6f4e7da11ef8978f9cccb2417e2</t>
        </is>
      </c>
      <c r="BL690" t="b">
        <v>0</v>
      </c>
      <c r="BM690" t="inlineStr">
        <is>
          <t>---</t>
        </is>
      </c>
      <c r="BN690" t="inlineStr">
        <is>
          <t>200.113.253.203</t>
        </is>
      </c>
      <c r="BO690" t="inlineStr">
        <is>
          <t>Steeve Gadite</t>
        </is>
      </c>
    </row>
    <row r="691">
      <c r="A691" t="inlineStr">
        <is>
          <t>689</t>
        </is>
      </c>
      <c r="B691" t="inlineStr">
        <is>
          <t>fc046e18-8332-4ada-8fdf-19b9b20005ce</t>
        </is>
      </c>
      <c r="C691" t="inlineStr">
        <is>
          <t>2025-02-13</t>
        </is>
      </c>
      <c r="D691" t="inlineStr">
        <is>
          <t>3</t>
        </is>
      </c>
      <c r="E691" t="inlineStr">
        <is>
          <t>---</t>
        </is>
      </c>
      <c r="F691" t="inlineStr">
        <is>
          <t>0</t>
        </is>
      </c>
      <c r="G691" t="inlineStr">
        <is>
          <t>---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---</t>
        </is>
      </c>
      <c r="L691" t="inlineStr">
        <is>
          <t>---</t>
        </is>
      </c>
      <c r="M691" t="inlineStr">
        <is>
          <t>---</t>
        </is>
      </c>
      <c r="N691" t="inlineStr">
        <is>
          <t>---</t>
        </is>
      </c>
      <c r="O691" t="inlineStr">
        <is>
          <t>---</t>
        </is>
      </c>
      <c r="P691" t="inlineStr">
        <is>
          <t>---</t>
        </is>
      </c>
      <c r="Q691" t="inlineStr">
        <is>
          <t>---</t>
        </is>
      </c>
      <c r="R691" t="inlineStr"/>
      <c r="S691" t="inlineStr"/>
      <c r="T691" t="inlineStr"/>
      <c r="U691" t="inlineStr"/>
      <c r="V691" t="inlineStr"/>
      <c r="W691" t="inlineStr"/>
      <c r="X691" t="inlineStr">
        <is>
          <t>GON/CSFA/ST00180</t>
        </is>
      </c>
      <c r="Y691" t="inlineStr">
        <is>
          <t>GON/CSFA/ST00180</t>
        </is>
      </c>
      <c r="Z691" t="inlineStr">
        <is>
          <t>2025-02-14 17:45:45</t>
        </is>
      </c>
      <c r="AA691" t="inlineStr">
        <is>
          <t>2025-02-14 17:45:10</t>
        </is>
      </c>
      <c r="AB691" t="inlineStr">
        <is>
          <t>2kerbentia</t>
        </is>
      </c>
      <c r="AC691" t="inlineStr">
        <is>
          <t>2025-02-14 17:20:26</t>
        </is>
      </c>
      <c r="AD691" s="1" t="inlineStr">
        <is>
          <t>https://www.commcarehq.org/a/caris-test/reports/form_data/fc046e18-8332-4ada-8fdf-19b9b20005ce/</t>
        </is>
      </c>
      <c r="AE691" t="inlineStr">
        <is>
          <t>---</t>
        </is>
      </c>
      <c r="AF691" t="inlineStr">
        <is>
          <t>a9ccef972ca643d9a90aaf88b7a46a92</t>
        </is>
      </c>
      <c r="AG691" t="inlineStr">
        <is>
          <t>OK</t>
        </is>
      </c>
      <c r="AH691" t="inlineStr">
        <is>
          <t>2025-02-14 17:45:45</t>
        </is>
      </c>
      <c r="AI691" t="inlineStr">
        <is>
          <t>5819fa98cbfd4057ac2d43ce7b97f349</t>
        </is>
      </c>
      <c r="AJ691" t="inlineStr">
        <is>
          <t>2025-02-13</t>
        </is>
      </c>
      <c r="AK691" t="inlineStr">
        <is>
          <t>3</t>
        </is>
      </c>
      <c r="AL691" t="inlineStr">
        <is>
          <t>---</t>
        </is>
      </c>
      <c r="AM691" t="inlineStr">
        <is>
          <t>0</t>
        </is>
      </c>
      <c r="AN691" t="inlineStr">
        <is>
          <t>---</t>
        </is>
      </c>
      <c r="AO691" t="inlineStr">
        <is>
          <t>1</t>
        </is>
      </c>
      <c r="AP691" t="inlineStr">
        <is>
          <t>1</t>
        </is>
      </c>
      <c r="AQ691" t="inlineStr"/>
      <c r="AR691" t="inlineStr"/>
      <c r="AS691" t="inlineStr"/>
      <c r="AT691" t="inlineStr"/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inlineStr">
        <is>
          <t>---</t>
        </is>
      </c>
      <c r="BA691" t="inlineStr">
        <is>
          <t>5819fa98cbfd4057ac2d43ce7b97f349</t>
        </is>
      </c>
      <c r="BB691" t="inlineStr">
        <is>
          <t>http://openrosa.org/formdesigner/0B48E039-1E80-49A7-AC24-732B6E788E39</t>
        </is>
      </c>
      <c r="BC691" t="inlineStr">
        <is>
          <t>Ration et autres visites</t>
        </is>
      </c>
      <c r="BD691" t="inlineStr">
        <is>
          <t>CommCare Android, version "2.56"(468027). App v15969. CommCare Version 2.56.0. Build 468027, built on: 2025-01-18</t>
        </is>
      </c>
      <c r="BE691" t="inlineStr">
        <is>
          <t>commcare_729fe4b7-119a-4968-8dd0-3ffab857626a</t>
        </is>
      </c>
      <c r="BF691" t="inlineStr"/>
      <c r="BG691" t="inlineStr">
        <is>
          <t>f13d8149fc6d39ebe86af18272310ff9</t>
        </is>
      </c>
      <c r="BH691" t="inlineStr">
        <is>
          <t>d3239f0622024212b2de47425e4be01d</t>
        </is>
      </c>
      <c r="BI691" t="inlineStr">
        <is>
          <t>15246</t>
        </is>
      </c>
      <c r="BJ691" t="inlineStr">
        <is>
          <t>XFormInstance</t>
        </is>
      </c>
      <c r="BK691" t="inlineStr">
        <is>
          <t>ee92d35ee7b411efb97af7a39a18eb0c</t>
        </is>
      </c>
      <c r="BL691" t="b">
        <v>0</v>
      </c>
      <c r="BM691" t="inlineStr">
        <is>
          <t>---</t>
        </is>
      </c>
      <c r="BN691" t="inlineStr">
        <is>
          <t>200.113.253.197</t>
        </is>
      </c>
      <c r="BO691" t="inlineStr">
        <is>
          <t>Wilmitha  Paul</t>
        </is>
      </c>
    </row>
    <row r="692">
      <c r="A692" t="inlineStr">
        <is>
          <t>690</t>
        </is>
      </c>
      <c r="B692" t="inlineStr">
        <is>
          <t>75885b50-02c9-411a-b88c-d8e0b96d5483</t>
        </is>
      </c>
      <c r="C692" t="inlineStr">
        <is>
          <t>2025-02-13</t>
        </is>
      </c>
      <c r="D692" t="inlineStr">
        <is>
          <t>3</t>
        </is>
      </c>
      <c r="E692" t="inlineStr">
        <is>
          <t>---</t>
        </is>
      </c>
      <c r="F692" t="inlineStr">
        <is>
          <t>0</t>
        </is>
      </c>
      <c r="G692" t="inlineStr">
        <is>
          <t>---</t>
        </is>
      </c>
      <c r="H692" t="inlineStr">
        <is>
          <t>1</t>
        </is>
      </c>
      <c r="I692" t="inlineStr">
        <is>
          <t>0</t>
        </is>
      </c>
      <c r="J692" t="inlineStr">
        <is>
          <t>---</t>
        </is>
      </c>
      <c r="K692" t="inlineStr">
        <is>
          <t>---</t>
        </is>
      </c>
      <c r="L692" t="inlineStr">
        <is>
          <t>---</t>
        </is>
      </c>
      <c r="M692" t="inlineStr">
        <is>
          <t>---</t>
        </is>
      </c>
      <c r="N692" t="inlineStr">
        <is>
          <t>---</t>
        </is>
      </c>
      <c r="O692" t="inlineStr">
        <is>
          <t>---</t>
        </is>
      </c>
      <c r="P692" t="inlineStr">
        <is>
          <t>---</t>
        </is>
      </c>
      <c r="Q692" t="inlineStr">
        <is>
          <t>---</t>
        </is>
      </c>
      <c r="R692" t="inlineStr">
        <is>
          <t>---</t>
        </is>
      </c>
      <c r="S692" t="inlineStr">
        <is>
          <t>---</t>
        </is>
      </c>
      <c r="T692" t="inlineStr">
        <is>
          <t>---</t>
        </is>
      </c>
      <c r="U692" t="inlineStr">
        <is>
          <t>---</t>
        </is>
      </c>
      <c r="V692" t="inlineStr">
        <is>
          <t>---</t>
        </is>
      </c>
      <c r="W692" t="inlineStr"/>
      <c r="X692" t="inlineStr">
        <is>
          <t>GON/CSFA/ST00065</t>
        </is>
      </c>
      <c r="Y692" t="inlineStr">
        <is>
          <t>GON/CSFA/ST00065</t>
        </is>
      </c>
      <c r="Z692" t="inlineStr">
        <is>
          <t>2025-02-14 17:46:26</t>
        </is>
      </c>
      <c r="AA692" t="inlineStr">
        <is>
          <t>2025-02-14 17:46:08</t>
        </is>
      </c>
      <c r="AB692" t="inlineStr">
        <is>
          <t>2kerbentia</t>
        </is>
      </c>
      <c r="AC692" t="inlineStr">
        <is>
          <t>2025-02-14 17:20:27</t>
        </is>
      </c>
      <c r="AD692" s="1" t="inlineStr">
        <is>
          <t>https://www.commcarehq.org/a/caris-test/reports/form_data/75885b50-02c9-411a-b88c-d8e0b96d5483/</t>
        </is>
      </c>
      <c r="AE692" t="inlineStr">
        <is>
          <t>---</t>
        </is>
      </c>
      <c r="AF692" t="inlineStr">
        <is>
          <t>16a39c9c79074b6ea6a9868ed42df764</t>
        </is>
      </c>
      <c r="AG692" t="inlineStr">
        <is>
          <t>OK</t>
        </is>
      </c>
      <c r="AH692" t="inlineStr">
        <is>
          <t>2025-02-14 17:46:26</t>
        </is>
      </c>
      <c r="AI692" t="inlineStr">
        <is>
          <t>5819fa98cbfd4057ac2d43ce7b97f349</t>
        </is>
      </c>
      <c r="AJ692" t="inlineStr">
        <is>
          <t>2025-02-13</t>
        </is>
      </c>
      <c r="AK692" t="inlineStr">
        <is>
          <t>3</t>
        </is>
      </c>
      <c r="AL692" t="inlineStr">
        <is>
          <t>---</t>
        </is>
      </c>
      <c r="AM692" t="inlineStr">
        <is>
          <t>0</t>
        </is>
      </c>
      <c r="AN692" t="inlineStr">
        <is>
          <t>---</t>
        </is>
      </c>
      <c r="AO692" t="inlineStr">
        <is>
          <t>1</t>
        </is>
      </c>
      <c r="AP692" t="inlineStr">
        <is>
          <t>0</t>
        </is>
      </c>
      <c r="AQ692" t="inlineStr">
        <is>
          <t>---</t>
        </is>
      </c>
      <c r="AR692" t="inlineStr">
        <is>
          <t>---</t>
        </is>
      </c>
      <c r="AS692" t="inlineStr">
        <is>
          <t>---</t>
        </is>
      </c>
      <c r="AT692" t="inlineStr"/>
      <c r="AU692" t="inlineStr">
        <is>
          <t>---</t>
        </is>
      </c>
      <c r="AV692" t="inlineStr">
        <is>
          <t>---</t>
        </is>
      </c>
      <c r="AW692" t="inlineStr">
        <is>
          <t>---</t>
        </is>
      </c>
      <c r="AX692" t="inlineStr">
        <is>
          <t>---</t>
        </is>
      </c>
      <c r="AY692" t="inlineStr">
        <is>
          <t>---</t>
        </is>
      </c>
      <c r="AZ692" t="inlineStr">
        <is>
          <t>---</t>
        </is>
      </c>
      <c r="BA692" t="inlineStr">
        <is>
          <t>5819fa98cbfd4057ac2d43ce7b97f349</t>
        </is>
      </c>
      <c r="BB692" t="inlineStr">
        <is>
          <t>http://openrosa.org/formdesigner/0B48E039-1E80-49A7-AC24-732B6E788E39</t>
        </is>
      </c>
      <c r="BC692" t="inlineStr">
        <is>
          <t>Ration et autres visites</t>
        </is>
      </c>
      <c r="BD692" t="inlineStr">
        <is>
          <t>CommCare Android, version "2.56"(468027). App v15969. CommCare Version 2.56.0. Build 468027, built on: 2025-01-18</t>
        </is>
      </c>
      <c r="BE692" t="inlineStr">
        <is>
          <t>commcare_729fe4b7-119a-4968-8dd0-3ffab857626a</t>
        </is>
      </c>
      <c r="BF692" t="inlineStr"/>
      <c r="BG692" t="inlineStr">
        <is>
          <t>f13d8149fc6d39ebe86af18272310ff9</t>
        </is>
      </c>
      <c r="BH692" t="inlineStr">
        <is>
          <t>d3239f0622024212b2de47425e4be01d</t>
        </is>
      </c>
      <c r="BI692" t="inlineStr">
        <is>
          <t>15246</t>
        </is>
      </c>
      <c r="BJ692" t="inlineStr">
        <is>
          <t>XFormInstance</t>
        </is>
      </c>
      <c r="BK692" t="inlineStr">
        <is>
          <t>ee92d35ee7b411efb97af7a39a18eb0c</t>
        </is>
      </c>
      <c r="BL692" t="b">
        <v>0</v>
      </c>
      <c r="BM692" t="inlineStr">
        <is>
          <t>---</t>
        </is>
      </c>
      <c r="BN692" t="inlineStr">
        <is>
          <t>200.113.253.197</t>
        </is>
      </c>
      <c r="BO692" t="inlineStr">
        <is>
          <t>Rose-Mica Pierre</t>
        </is>
      </c>
    </row>
    <row r="693">
      <c r="A693" t="inlineStr">
        <is>
          <t>691</t>
        </is>
      </c>
      <c r="B693" t="inlineStr">
        <is>
          <t>69964087-4572-4c00-8cdc-9a45caf9849a</t>
        </is>
      </c>
      <c r="C693" t="inlineStr">
        <is>
          <t>2025-02-13</t>
        </is>
      </c>
      <c r="D693" t="inlineStr">
        <is>
          <t>3</t>
        </is>
      </c>
      <c r="E693" t="inlineStr">
        <is>
          <t>---</t>
        </is>
      </c>
      <c r="F693" t="inlineStr">
        <is>
          <t>1</t>
        </is>
      </c>
      <c r="G693" t="inlineStr">
        <is>
          <t>---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---</t>
        </is>
      </c>
      <c r="L693" t="inlineStr">
        <is>
          <t>---</t>
        </is>
      </c>
      <c r="M693" t="inlineStr">
        <is>
          <t>---</t>
        </is>
      </c>
      <c r="N693" t="inlineStr">
        <is>
          <t>---</t>
        </is>
      </c>
      <c r="O693" t="inlineStr">
        <is>
          <t>---</t>
        </is>
      </c>
      <c r="P693" t="inlineStr">
        <is>
          <t>---</t>
        </is>
      </c>
      <c r="Q693" t="inlineStr">
        <is>
          <t>---</t>
        </is>
      </c>
      <c r="R693" t="inlineStr"/>
      <c r="S693" t="inlineStr"/>
      <c r="T693" t="inlineStr"/>
      <c r="U693" t="inlineStr"/>
      <c r="V693" t="inlineStr"/>
      <c r="W693" t="inlineStr"/>
      <c r="X693" t="inlineStr">
        <is>
          <t>GON/CSFA/ST00476</t>
        </is>
      </c>
      <c r="Y693" t="inlineStr">
        <is>
          <t>GON/CSFA/ST00476</t>
        </is>
      </c>
      <c r="Z693" t="inlineStr">
        <is>
          <t>2025-02-14 17:47:38</t>
        </is>
      </c>
      <c r="AA693" t="inlineStr">
        <is>
          <t>2025-02-14 17:47:02</t>
        </is>
      </c>
      <c r="AB693" t="inlineStr">
        <is>
          <t>2kerbentia</t>
        </is>
      </c>
      <c r="AC693" t="inlineStr">
        <is>
          <t>2025-02-14 17:20:27</t>
        </is>
      </c>
      <c r="AD693" s="1" t="inlineStr">
        <is>
          <t>https://www.commcarehq.org/a/caris-test/reports/form_data/69964087-4572-4c00-8cdc-9a45caf9849a/</t>
        </is>
      </c>
      <c r="AE693" t="inlineStr">
        <is>
          <t>---</t>
        </is>
      </c>
      <c r="AF693" t="inlineStr">
        <is>
          <t>3c5a623af057e23a32ae4000_23112</t>
        </is>
      </c>
      <c r="AG693" t="inlineStr">
        <is>
          <t>OK</t>
        </is>
      </c>
      <c r="AH693" t="inlineStr">
        <is>
          <t>2025-02-14 17:47:38</t>
        </is>
      </c>
      <c r="AI693" t="inlineStr">
        <is>
          <t>5819fa98cbfd4057ac2d43ce7b97f349</t>
        </is>
      </c>
      <c r="AJ693" t="inlineStr">
        <is>
          <t>2025-02-13</t>
        </is>
      </c>
      <c r="AK693" t="inlineStr">
        <is>
          <t>3</t>
        </is>
      </c>
      <c r="AL693" t="inlineStr">
        <is>
          <t>---</t>
        </is>
      </c>
      <c r="AM693" t="inlineStr">
        <is>
          <t>1</t>
        </is>
      </c>
      <c r="AN693" t="inlineStr">
        <is>
          <t>---</t>
        </is>
      </c>
      <c r="AO693" t="inlineStr">
        <is>
          <t>1</t>
        </is>
      </c>
      <c r="AP693" t="inlineStr">
        <is>
          <t>1</t>
        </is>
      </c>
      <c r="AQ693" t="inlineStr"/>
      <c r="AR693" t="inlineStr"/>
      <c r="AS693" t="inlineStr"/>
      <c r="AT693" t="inlineStr"/>
      <c r="AU693" t="inlineStr">
        <is>
          <t>---</t>
        </is>
      </c>
      <c r="AV693" t="inlineStr">
        <is>
          <t>---</t>
        </is>
      </c>
      <c r="AW693" t="inlineStr">
        <is>
          <t>---</t>
        </is>
      </c>
      <c r="AX693" t="inlineStr">
        <is>
          <t>---</t>
        </is>
      </c>
      <c r="AY693" t="inlineStr">
        <is>
          <t>---</t>
        </is>
      </c>
      <c r="AZ693" t="inlineStr">
        <is>
          <t>---</t>
        </is>
      </c>
      <c r="BA693" t="inlineStr">
        <is>
          <t>5819fa98cbfd4057ac2d43ce7b97f349</t>
        </is>
      </c>
      <c r="BB693" t="inlineStr">
        <is>
          <t>http://openrosa.org/formdesigner/0B48E039-1E80-49A7-AC24-732B6E788E39</t>
        </is>
      </c>
      <c r="BC693" t="inlineStr">
        <is>
          <t>Ration et autres visites</t>
        </is>
      </c>
      <c r="BD693" t="inlineStr">
        <is>
          <t>CommCare Android, version "2.56"(468027). App v15969. CommCare Version 2.56.0. Build 468027, built on: 2025-01-18</t>
        </is>
      </c>
      <c r="BE693" t="inlineStr">
        <is>
          <t>commcare_729fe4b7-119a-4968-8dd0-3ffab857626a</t>
        </is>
      </c>
      <c r="BF693" t="inlineStr"/>
      <c r="BG693" t="inlineStr">
        <is>
          <t>f13d8149fc6d39ebe86af18272310ff9</t>
        </is>
      </c>
      <c r="BH693" t="inlineStr">
        <is>
          <t>d3239f0622024212b2de47425e4be01d</t>
        </is>
      </c>
      <c r="BI693" t="inlineStr">
        <is>
          <t>15246</t>
        </is>
      </c>
      <c r="BJ693" t="inlineStr">
        <is>
          <t>XFormInstance</t>
        </is>
      </c>
      <c r="BK693" t="inlineStr">
        <is>
          <t>ee92d35ee7b411efb97af7a39a18eb0c</t>
        </is>
      </c>
      <c r="BL693" t="b">
        <v>0</v>
      </c>
      <c r="BM693" t="inlineStr">
        <is>
          <t>---</t>
        </is>
      </c>
      <c r="BN693" t="inlineStr">
        <is>
          <t>200.113.253.197</t>
        </is>
      </c>
      <c r="BO693" t="inlineStr">
        <is>
          <t>Wilguens Bonjour</t>
        </is>
      </c>
    </row>
    <row r="694">
      <c r="A694" t="inlineStr">
        <is>
          <t>692</t>
        </is>
      </c>
      <c r="B694" t="inlineStr">
        <is>
          <t>33b07d21-9b8b-419f-a9e4-070c340f215b</t>
        </is>
      </c>
      <c r="C694" t="inlineStr">
        <is>
          <t>2025-02-13</t>
        </is>
      </c>
      <c r="D694" t="inlineStr">
        <is>
          <t>3</t>
        </is>
      </c>
      <c r="E694" t="inlineStr">
        <is>
          <t>---</t>
        </is>
      </c>
      <c r="F694" t="inlineStr">
        <is>
          <t>1</t>
        </is>
      </c>
      <c r="G694" t="inlineStr">
        <is>
          <t>---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---</t>
        </is>
      </c>
      <c r="L694" t="inlineStr">
        <is>
          <t>---</t>
        </is>
      </c>
      <c r="M694" t="inlineStr">
        <is>
          <t>---</t>
        </is>
      </c>
      <c r="N694" t="inlineStr">
        <is>
          <t>---</t>
        </is>
      </c>
      <c r="O694" t="inlineStr">
        <is>
          <t>---</t>
        </is>
      </c>
      <c r="P694" t="inlineStr">
        <is>
          <t>---</t>
        </is>
      </c>
      <c r="Q694" t="inlineStr">
        <is>
          <t>---</t>
        </is>
      </c>
      <c r="R694" t="inlineStr"/>
      <c r="S694" t="inlineStr"/>
      <c r="T694" t="inlineStr"/>
      <c r="U694" t="inlineStr"/>
      <c r="V694" t="inlineStr"/>
      <c r="W694" t="inlineStr"/>
      <c r="X694" t="inlineStr">
        <is>
          <t>GON/CSFA/ST00798</t>
        </is>
      </c>
      <c r="Y694" t="inlineStr">
        <is>
          <t>GON/CSFA/ST00798</t>
        </is>
      </c>
      <c r="Z694" t="inlineStr">
        <is>
          <t>2025-02-14 17:49:07</t>
        </is>
      </c>
      <c r="AA694" t="inlineStr">
        <is>
          <t>2025-02-14 17:48:52</t>
        </is>
      </c>
      <c r="AB694" t="inlineStr">
        <is>
          <t>2kerbentia</t>
        </is>
      </c>
      <c r="AC694" t="inlineStr">
        <is>
          <t>2025-02-14 17:20:28</t>
        </is>
      </c>
      <c r="AD694" s="1" t="inlineStr">
        <is>
          <t>https://www.commcarehq.org/a/caris-test/reports/form_data/33b07d21-9b8b-419f-a9e4-070c340f215b/</t>
        </is>
      </c>
      <c r="AE694" t="inlineStr">
        <is>
          <t>---</t>
        </is>
      </c>
      <c r="AF694" t="inlineStr">
        <is>
          <t>3c5a623af057e23a32ae4000_39612</t>
        </is>
      </c>
      <c r="AG694" t="inlineStr">
        <is>
          <t>OK</t>
        </is>
      </c>
      <c r="AH694" t="inlineStr">
        <is>
          <t>2025-02-14 17:49:07</t>
        </is>
      </c>
      <c r="AI694" t="inlineStr">
        <is>
          <t>5819fa98cbfd4057ac2d43ce7b97f349</t>
        </is>
      </c>
      <c r="AJ694" t="inlineStr">
        <is>
          <t>2025-02-13</t>
        </is>
      </c>
      <c r="AK694" t="inlineStr">
        <is>
          <t>3</t>
        </is>
      </c>
      <c r="AL694" t="inlineStr">
        <is>
          <t>---</t>
        </is>
      </c>
      <c r="AM694" t="inlineStr">
        <is>
          <t>1</t>
        </is>
      </c>
      <c r="AN694" t="inlineStr">
        <is>
          <t>---</t>
        </is>
      </c>
      <c r="AO694" t="inlineStr">
        <is>
          <t>1</t>
        </is>
      </c>
      <c r="AP694" t="inlineStr">
        <is>
          <t>1</t>
        </is>
      </c>
      <c r="AQ694" t="inlineStr"/>
      <c r="AR694" t="inlineStr"/>
      <c r="AS694" t="inlineStr"/>
      <c r="AT694" t="inlineStr"/>
      <c r="AU694" t="inlineStr">
        <is>
          <t>---</t>
        </is>
      </c>
      <c r="AV694" t="inlineStr">
        <is>
          <t>---</t>
        </is>
      </c>
      <c r="AW694" t="inlineStr">
        <is>
          <t>---</t>
        </is>
      </c>
      <c r="AX694" t="inlineStr">
        <is>
          <t>---</t>
        </is>
      </c>
      <c r="AY694" t="inlineStr">
        <is>
          <t>---</t>
        </is>
      </c>
      <c r="AZ694" t="inlineStr">
        <is>
          <t>---</t>
        </is>
      </c>
      <c r="BA694" t="inlineStr">
        <is>
          <t>5819fa98cbfd4057ac2d43ce7b97f349</t>
        </is>
      </c>
      <c r="BB694" t="inlineStr">
        <is>
          <t>http://openrosa.org/formdesigner/0B48E039-1E80-49A7-AC24-732B6E788E39</t>
        </is>
      </c>
      <c r="BC694" t="inlineStr">
        <is>
          <t>Ration et autres visites</t>
        </is>
      </c>
      <c r="BD694" t="inlineStr">
        <is>
          <t>CommCare Android, version "2.56"(468027). App v15969. CommCare Version 2.56.0. Build 468027, built on: 2025-01-18</t>
        </is>
      </c>
      <c r="BE694" t="inlineStr">
        <is>
          <t>commcare_729fe4b7-119a-4968-8dd0-3ffab857626a</t>
        </is>
      </c>
      <c r="BF694" t="inlineStr"/>
      <c r="BG694" t="inlineStr">
        <is>
          <t>f13d8149fc6d39ebe86af18272310ff9</t>
        </is>
      </c>
      <c r="BH694" t="inlineStr">
        <is>
          <t>d3239f0622024212b2de47425e4be01d</t>
        </is>
      </c>
      <c r="BI694" t="inlineStr">
        <is>
          <t>15246</t>
        </is>
      </c>
      <c r="BJ694" t="inlineStr">
        <is>
          <t>XFormInstance</t>
        </is>
      </c>
      <c r="BK694" t="inlineStr">
        <is>
          <t>ee92d35ee7b411efb97af7a39a18eb0c</t>
        </is>
      </c>
      <c r="BL694" t="b">
        <v>0</v>
      </c>
      <c r="BM694" t="inlineStr">
        <is>
          <t>---</t>
        </is>
      </c>
      <c r="BN694" t="inlineStr">
        <is>
          <t>200.113.253.197</t>
        </is>
      </c>
      <c r="BO694" t="inlineStr">
        <is>
          <t>Kervencia Joseph</t>
        </is>
      </c>
    </row>
    <row r="695">
      <c r="A695" t="inlineStr">
        <is>
          <t>693</t>
        </is>
      </c>
      <c r="B695" t="inlineStr">
        <is>
          <t>074d2c39-c183-47a2-abe9-2b7dac971d2b</t>
        </is>
      </c>
      <c r="C695" t="inlineStr">
        <is>
          <t>2025-02-14</t>
        </is>
      </c>
      <c r="D695" t="inlineStr">
        <is>
          <t>3</t>
        </is>
      </c>
      <c r="E695" t="inlineStr">
        <is>
          <t>---</t>
        </is>
      </c>
      <c r="F695" t="inlineStr">
        <is>
          <t>0</t>
        </is>
      </c>
      <c r="G695" t="inlineStr">
        <is>
          <t>---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---</t>
        </is>
      </c>
      <c r="L695" t="inlineStr">
        <is>
          <t>---</t>
        </is>
      </c>
      <c r="M695" t="inlineStr">
        <is>
          <t>---</t>
        </is>
      </c>
      <c r="N695" t="inlineStr">
        <is>
          <t>---</t>
        </is>
      </c>
      <c r="O695" t="inlineStr">
        <is>
          <t>---</t>
        </is>
      </c>
      <c r="P695" t="inlineStr">
        <is>
          <t>---</t>
        </is>
      </c>
      <c r="Q695" t="inlineStr">
        <is>
          <t>---</t>
        </is>
      </c>
      <c r="R695" t="inlineStr"/>
      <c r="S695" t="inlineStr">
        <is>
          <t>23.6</t>
        </is>
      </c>
      <c r="T695" t="inlineStr"/>
      <c r="U695">
        <f>HYPERLINK("https://www.commcarehq.org/a/caris-test/api/form_attachment/v1/074d2c39-c183-47a2-abe9-2b7dac971d2b/1739553896879.jpg")</f>
        <v/>
      </c>
      <c r="V695" t="inlineStr"/>
      <c r="W695" t="inlineStr">
        <is>
          <t>19.5874765 -71.9947091 19.54 7.73</t>
        </is>
      </c>
      <c r="X695" t="inlineStr">
        <is>
          <t>CAP/CALT/ST01835</t>
        </is>
      </c>
      <c r="Y695" t="inlineStr">
        <is>
          <t>CAP/CALT/ST01835</t>
        </is>
      </c>
      <c r="Z695" t="inlineStr">
        <is>
          <t>2025-02-14 17:25:04</t>
        </is>
      </c>
      <c r="AA695" t="inlineStr">
        <is>
          <t>2025-02-14 17:24:23</t>
        </is>
      </c>
      <c r="AB695" t="inlineStr">
        <is>
          <t>1irania</t>
        </is>
      </c>
      <c r="AC695" t="inlineStr">
        <is>
          <t>2025-02-14 17:25:08</t>
        </is>
      </c>
      <c r="AD695" s="1" t="inlineStr">
        <is>
          <t>https://www.commcarehq.org/a/caris-test/reports/form_data/074d2c39-c183-47a2-abe9-2b7dac971d2b/</t>
        </is>
      </c>
      <c r="AE695" t="inlineStr">
        <is>
          <t>---</t>
        </is>
      </c>
      <c r="AF695" t="inlineStr">
        <is>
          <t>3c5a623af057e23a32ae4000_123216</t>
        </is>
      </c>
      <c r="AG695" t="inlineStr">
        <is>
          <t>OK</t>
        </is>
      </c>
      <c r="AH695" t="inlineStr">
        <is>
          <t>2025-02-14 17:25:04</t>
        </is>
      </c>
      <c r="AI695" t="inlineStr">
        <is>
          <t>42a82b7de9e609ae71648670ad4c56aa</t>
        </is>
      </c>
      <c r="AJ695" t="inlineStr">
        <is>
          <t>2025-02-14</t>
        </is>
      </c>
      <c r="AK695" t="inlineStr">
        <is>
          <t>3</t>
        </is>
      </c>
      <c r="AL695" t="inlineStr">
        <is>
          <t>---</t>
        </is>
      </c>
      <c r="AM695" t="inlineStr">
        <is>
          <t>0</t>
        </is>
      </c>
      <c r="AN695" t="inlineStr">
        <is>
          <t>---</t>
        </is>
      </c>
      <c r="AO695" t="inlineStr">
        <is>
          <t>1</t>
        </is>
      </c>
      <c r="AP695" t="inlineStr">
        <is>
          <t>1</t>
        </is>
      </c>
      <c r="AQ695" t="inlineStr"/>
      <c r="AR695" t="inlineStr">
        <is>
          <t>23.6</t>
        </is>
      </c>
      <c r="AS695" t="inlineStr"/>
      <c r="AT695" t="inlineStr">
        <is>
          <t>19.5874765 -71.9947091 19.54 7.73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inlineStr">
        <is>
          <t>---</t>
        </is>
      </c>
      <c r="BA695" t="inlineStr">
        <is>
          <t>42a82b7de9e609ae71648670ad4c56aa</t>
        </is>
      </c>
      <c r="BB695" t="inlineStr">
        <is>
          <t>http://openrosa.org/formdesigner/0B48E039-1E80-49A7-AC24-732B6E788E39</t>
        </is>
      </c>
      <c r="BC695" t="inlineStr">
        <is>
          <t>Ration et autres visites</t>
        </is>
      </c>
      <c r="BD695" t="inlineStr">
        <is>
          <t>CommCare Android, version "2.56"(468027). App v15969. CommCare Version 2.56.0. Build 468027, built on: 2025-01-18</t>
        </is>
      </c>
      <c r="BE695" t="inlineStr">
        <is>
          <t>commcare_6c8d6b29-ddee-4573-a4bf-ff173bbf52d8</t>
        </is>
      </c>
      <c r="BF695" t="inlineStr">
        <is>
          <t>19.5874527 -71.9947236 13.54 8.56</t>
        </is>
      </c>
      <c r="BG695" t="inlineStr">
        <is>
          <t>f13d8149fc6d39ebe86af18272310ff9</t>
        </is>
      </c>
      <c r="BH695" t="inlineStr">
        <is>
          <t>d3239f0622024212b2de47425e4be01d</t>
        </is>
      </c>
      <c r="BI695" t="inlineStr">
        <is>
          <t>15246</t>
        </is>
      </c>
      <c r="BJ695" t="inlineStr">
        <is>
          <t>XFormInstance</t>
        </is>
      </c>
      <c r="BK695" t="inlineStr">
        <is>
          <t>19c4282ceaf111ef9e67f399dbb46855</t>
        </is>
      </c>
      <c r="BL695" t="b">
        <v>0</v>
      </c>
      <c r="BM695" t="inlineStr">
        <is>
          <t>---</t>
        </is>
      </c>
      <c r="BN695" t="inlineStr">
        <is>
          <t>200.113.251.139</t>
        </is>
      </c>
      <c r="BO695" t="inlineStr">
        <is>
          <t>Senderlove Lorsaint</t>
        </is>
      </c>
    </row>
    <row r="696">
      <c r="A696" t="inlineStr">
        <is>
          <t>694</t>
        </is>
      </c>
      <c r="B696" t="inlineStr">
        <is>
          <t>9eb42c54-f97f-43d5-8df7-6a909f35f839</t>
        </is>
      </c>
      <c r="C696" t="inlineStr">
        <is>
          <t>2025-02-12</t>
        </is>
      </c>
      <c r="D696" t="inlineStr">
        <is>
          <t>10 11 12</t>
        </is>
      </c>
      <c r="E696" t="inlineStr">
        <is>
          <t>---</t>
        </is>
      </c>
      <c r="F696" t="inlineStr">
        <is>
          <t>1</t>
        </is>
      </c>
      <c r="G696" t="inlineStr">
        <is>
          <t>---</t>
        </is>
      </c>
      <c r="H696" t="inlineStr">
        <is>
          <t>0</t>
        </is>
      </c>
      <c r="I696" t="inlineStr">
        <is>
          <t>1</t>
        </is>
      </c>
      <c r="J696" t="inlineStr"/>
      <c r="K696" t="inlineStr">
        <is>
          <t>---</t>
        </is>
      </c>
      <c r="L696" t="inlineStr">
        <is>
          <t>---</t>
        </is>
      </c>
      <c r="M696" t="inlineStr">
        <is>
          <t>---</t>
        </is>
      </c>
      <c r="N696" t="inlineStr">
        <is>
          <t>---</t>
        </is>
      </c>
      <c r="O696" t="inlineStr">
        <is>
          <t>---</t>
        </is>
      </c>
      <c r="P696" t="inlineStr">
        <is>
          <t>---</t>
        </is>
      </c>
      <c r="Q696" t="inlineStr">
        <is>
          <t>---</t>
        </is>
      </c>
      <c r="R696" t="inlineStr"/>
      <c r="S696" t="inlineStr"/>
      <c r="T696" t="inlineStr"/>
      <c r="U696" t="inlineStr"/>
      <c r="V696" t="inlineStr"/>
      <c r="W696" t="inlineStr"/>
      <c r="X696" t="inlineStr">
        <is>
          <t>PAP/NPFS/ST04383</t>
        </is>
      </c>
      <c r="Y696" t="inlineStr">
        <is>
          <t>PAP/NPFS/ST04383</t>
        </is>
      </c>
      <c r="Z696" t="inlineStr">
        <is>
          <t>2025-02-14 17:30:36</t>
        </is>
      </c>
      <c r="AA696" t="inlineStr">
        <is>
          <t>2025-02-14 17:28:58</t>
        </is>
      </c>
      <c r="AB696" t="inlineStr">
        <is>
          <t>2paula</t>
        </is>
      </c>
      <c r="AC696" t="inlineStr">
        <is>
          <t>2025-02-14 17:30:42</t>
        </is>
      </c>
      <c r="AD696" s="1" t="inlineStr">
        <is>
          <t>https://www.commcarehq.org/a/caris-test/reports/form_data/9eb42c54-f97f-43d5-8df7-6a909f35f839/</t>
        </is>
      </c>
      <c r="AE696" t="inlineStr">
        <is>
          <t>---</t>
        </is>
      </c>
      <c r="AF696" t="inlineStr">
        <is>
          <t>3c5a623af057e23a32ae4000_195031</t>
        </is>
      </c>
      <c r="AG696" t="inlineStr">
        <is>
          <t>---</t>
        </is>
      </c>
      <c r="AH696" t="inlineStr">
        <is>
          <t>2025-02-14 17:30:36</t>
        </is>
      </c>
      <c r="AI696" t="inlineStr">
        <is>
          <t>e5870524d7474eb1ae50f2c4107b4683</t>
        </is>
      </c>
      <c r="AJ696" t="inlineStr">
        <is>
          <t>2025-02-12</t>
        </is>
      </c>
      <c r="AK696" t="inlineStr">
        <is>
          <t>10 11 12</t>
        </is>
      </c>
      <c r="AL696" t="inlineStr">
        <is>
          <t>---</t>
        </is>
      </c>
      <c r="AM696" t="inlineStr">
        <is>
          <t>1</t>
        </is>
      </c>
      <c r="AN696" t="inlineStr">
        <is>
          <t>---</t>
        </is>
      </c>
      <c r="AO696" t="inlineStr">
        <is>
          <t>0</t>
        </is>
      </c>
      <c r="AP696" t="inlineStr">
        <is>
          <t>1</t>
        </is>
      </c>
      <c r="AQ696" t="inlineStr"/>
      <c r="AR696" t="inlineStr"/>
      <c r="AS696" t="inlineStr"/>
      <c r="AT696" t="inlineStr"/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inlineStr">
        <is>
          <t>---</t>
        </is>
      </c>
      <c r="BA696" t="inlineStr">
        <is>
          <t>e5870524d7474eb1ae50f2c4107b4683</t>
        </is>
      </c>
      <c r="BB696" t="inlineStr">
        <is>
          <t>http://openrosa.org/formdesigner/0B48E039-1E80-49A7-AC24-732B6E788E39</t>
        </is>
      </c>
      <c r="BC696" t="inlineStr">
        <is>
          <t>Ration et autres visites</t>
        </is>
      </c>
      <c r="BD696" t="inlineStr">
        <is>
          <t>CommCare Android, version "2.56"(468027). App v15969. CommCare Version 2.56.0. Build 468027, built on: 2025-01-18</t>
        </is>
      </c>
      <c r="BE696" t="inlineStr">
        <is>
          <t>commcare_1a638df5-b750-4196-ba65-fa624981c493</t>
        </is>
      </c>
      <c r="BF696" t="inlineStr">
        <is>
          <t>18.5903749 -72.2374848 71.4 5.7</t>
        </is>
      </c>
      <c r="BG696" t="inlineStr">
        <is>
          <t>f13d8149fc6d39ebe86af18272310ff9</t>
        </is>
      </c>
      <c r="BH696" t="inlineStr">
        <is>
          <t>d3239f0622024212b2de47425e4be01d</t>
        </is>
      </c>
      <c r="BI696" t="inlineStr">
        <is>
          <t>15246</t>
        </is>
      </c>
      <c r="BJ696" t="inlineStr">
        <is>
          <t>XFormInstance</t>
        </is>
      </c>
      <c r="BK696" t="inlineStr">
        <is>
          <t>2e3e78c6e8a711ef9e3cf399dbb46855</t>
        </is>
      </c>
      <c r="BL696" t="b">
        <v>0</v>
      </c>
      <c r="BM696" t="inlineStr">
        <is>
          <t>---</t>
        </is>
      </c>
      <c r="BN696" t="inlineStr">
        <is>
          <t>200.113.238.77</t>
        </is>
      </c>
      <c r="BO696" t="inlineStr">
        <is>
          <t>Fatima Joseph</t>
        </is>
      </c>
    </row>
    <row r="697">
      <c r="A697" t="inlineStr">
        <is>
          <t>695</t>
        </is>
      </c>
      <c r="B697" t="inlineStr">
        <is>
          <t>f275487a-a73e-47da-b616-06bc6626fe76</t>
        </is>
      </c>
      <c r="C697" t="inlineStr">
        <is>
          <t>2025-02-14</t>
        </is>
      </c>
      <c r="D697" t="inlineStr">
        <is>
          <t>3</t>
        </is>
      </c>
      <c r="E697" t="inlineStr">
        <is>
          <t>---</t>
        </is>
      </c>
      <c r="F697" t="inlineStr">
        <is>
          <t>0</t>
        </is>
      </c>
      <c r="G697" t="inlineStr">
        <is>
          <t>---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---</t>
        </is>
      </c>
      <c r="L697" t="inlineStr">
        <is>
          <t>---</t>
        </is>
      </c>
      <c r="M697" t="inlineStr">
        <is>
          <t>---</t>
        </is>
      </c>
      <c r="N697" t="inlineStr">
        <is>
          <t>---</t>
        </is>
      </c>
      <c r="O697" t="inlineStr">
        <is>
          <t>---</t>
        </is>
      </c>
      <c r="P697" t="inlineStr">
        <is>
          <t>---</t>
        </is>
      </c>
      <c r="Q697" t="inlineStr">
        <is>
          <t>---</t>
        </is>
      </c>
      <c r="R697" t="inlineStr"/>
      <c r="S697" t="inlineStr">
        <is>
          <t>34.0</t>
        </is>
      </c>
      <c r="T697" t="inlineStr"/>
      <c r="U697" t="inlineStr"/>
      <c r="V697" t="inlineStr"/>
      <c r="W697" t="inlineStr"/>
      <c r="X697" t="inlineStr">
        <is>
          <t>PDP/CMEB/00321</t>
        </is>
      </c>
      <c r="Y697" t="inlineStr">
        <is>
          <t>PDP/CMEB/00321</t>
        </is>
      </c>
      <c r="Z697" t="inlineStr">
        <is>
          <t>2025-02-14 17:31:50</t>
        </is>
      </c>
      <c r="AA697" t="inlineStr">
        <is>
          <t>2025-02-14 17:31:32</t>
        </is>
      </c>
      <c r="AB697" t="inlineStr">
        <is>
          <t>5guerlande</t>
        </is>
      </c>
      <c r="AC697" t="inlineStr">
        <is>
          <t>2025-02-14 17:32:04</t>
        </is>
      </c>
      <c r="AD697" s="1" t="inlineStr">
        <is>
          <t>https://www.commcarehq.org/a/caris-test/reports/form_data/f275487a-a73e-47da-b616-06bc6626fe76/</t>
        </is>
      </c>
      <c r="AE697" t="inlineStr">
        <is>
          <t>---</t>
        </is>
      </c>
      <c r="AF697" t="inlineStr">
        <is>
          <t>3f9e4492022849aeabadb39f0ae80778</t>
        </is>
      </c>
      <c r="AG697" t="inlineStr">
        <is>
          <t>OK</t>
        </is>
      </c>
      <c r="AH697" t="inlineStr">
        <is>
          <t>2025-02-14 17:31:50</t>
        </is>
      </c>
      <c r="AI697" t="inlineStr">
        <is>
          <t>1b52563f66be7b3d0843fa02f8f5a965</t>
        </is>
      </c>
      <c r="AJ697" t="inlineStr">
        <is>
          <t>2025-02-14</t>
        </is>
      </c>
      <c r="AK697" t="inlineStr">
        <is>
          <t>3</t>
        </is>
      </c>
      <c r="AL697" t="inlineStr">
        <is>
          <t>---</t>
        </is>
      </c>
      <c r="AM697" t="inlineStr">
        <is>
          <t>0</t>
        </is>
      </c>
      <c r="AN697" t="inlineStr">
        <is>
          <t>---</t>
        </is>
      </c>
      <c r="AO697" t="inlineStr">
        <is>
          <t>1</t>
        </is>
      </c>
      <c r="AP697" t="inlineStr">
        <is>
          <t>1</t>
        </is>
      </c>
      <c r="AQ697" t="inlineStr"/>
      <c r="AR697" t="inlineStr">
        <is>
          <t>34</t>
        </is>
      </c>
      <c r="AS697" t="inlineStr"/>
      <c r="AT697" t="inlineStr"/>
      <c r="AU697" t="inlineStr">
        <is>
          <t>---</t>
        </is>
      </c>
      <c r="AV697" t="inlineStr">
        <is>
          <t>---</t>
        </is>
      </c>
      <c r="AW697" t="inlineStr">
        <is>
          <t>---</t>
        </is>
      </c>
      <c r="AX697" t="inlineStr">
        <is>
          <t>---</t>
        </is>
      </c>
      <c r="AY697" t="inlineStr">
        <is>
          <t>---</t>
        </is>
      </c>
      <c r="AZ697" t="inlineStr">
        <is>
          <t>---</t>
        </is>
      </c>
      <c r="BA697" t="inlineStr">
        <is>
          <t>1b52563f66be7b3d0843fa02f8f5a965</t>
        </is>
      </c>
      <c r="BB697" t="inlineStr">
        <is>
          <t>http://openrosa.org/formdesigner/0B48E039-1E80-49A7-AC24-732B6E788E39</t>
        </is>
      </c>
      <c r="BC697" t="inlineStr">
        <is>
          <t>Ration et autres visites</t>
        </is>
      </c>
      <c r="BD697" t="inlineStr">
        <is>
          <t>CommCare Android, version "2.56"(468038). App v15969. CommCare Version 2.56.0. Build 468038, built on: 2025-02-06</t>
        </is>
      </c>
      <c r="BE697" t="inlineStr">
        <is>
          <t>commcare_8cc0a821-6123-47ba-bfc9-44547f89f64e</t>
        </is>
      </c>
      <c r="BF697" t="inlineStr"/>
      <c r="BG697" t="inlineStr">
        <is>
          <t>f13d8149fc6d39ebe86af18272310ff9</t>
        </is>
      </c>
      <c r="BH697" t="inlineStr">
        <is>
          <t>d3239f0622024212b2de47425e4be01d</t>
        </is>
      </c>
      <c r="BI697" t="inlineStr">
        <is>
          <t>15246</t>
        </is>
      </c>
      <c r="BJ697" t="inlineStr">
        <is>
          <t>XFormInstance</t>
        </is>
      </c>
      <c r="BK697" t="inlineStr">
        <is>
          <t>d5771656eaf611efbee285606e6ffa00</t>
        </is>
      </c>
      <c r="BL697" t="b">
        <v>0</v>
      </c>
      <c r="BM697" t="inlineStr">
        <is>
          <t>---</t>
        </is>
      </c>
      <c r="BN697" t="inlineStr">
        <is>
          <t>190.115.175.81</t>
        </is>
      </c>
      <c r="BO697" t="inlineStr">
        <is>
          <t>Abdias Blanc</t>
        </is>
      </c>
    </row>
    <row r="698">
      <c r="A698" t="inlineStr">
        <is>
          <t>696</t>
        </is>
      </c>
      <c r="B698" t="inlineStr">
        <is>
          <t>077185a4-82f0-4c78-bafb-71e965367b4f</t>
        </is>
      </c>
      <c r="C698" t="inlineStr">
        <is>
          <t>2025-02-14</t>
        </is>
      </c>
      <c r="D698" t="inlineStr">
        <is>
          <t>3</t>
        </is>
      </c>
      <c r="E698" t="inlineStr">
        <is>
          <t>---</t>
        </is>
      </c>
      <c r="F698" t="inlineStr">
        <is>
          <t>0</t>
        </is>
      </c>
      <c r="G698" t="inlineStr">
        <is>
          <t>---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---</t>
        </is>
      </c>
      <c r="L698" t="inlineStr">
        <is>
          <t>---</t>
        </is>
      </c>
      <c r="M698" t="inlineStr">
        <is>
          <t>---</t>
        </is>
      </c>
      <c r="N698" t="inlineStr">
        <is>
          <t>---</t>
        </is>
      </c>
      <c r="O698" t="inlineStr">
        <is>
          <t>---</t>
        </is>
      </c>
      <c r="P698" t="inlineStr">
        <is>
          <t>---</t>
        </is>
      </c>
      <c r="Q698" t="inlineStr">
        <is>
          <t>---</t>
        </is>
      </c>
      <c r="R698" t="inlineStr"/>
      <c r="S698" t="inlineStr">
        <is>
          <t>41.0</t>
        </is>
      </c>
      <c r="T698" t="inlineStr"/>
      <c r="U698" t="inlineStr"/>
      <c r="V698" t="inlineStr"/>
      <c r="W698" t="inlineStr"/>
      <c r="X698" t="inlineStr">
        <is>
          <t>PDP/CMEB/00330</t>
        </is>
      </c>
      <c r="Y698" t="inlineStr">
        <is>
          <t>PDP/CMEB/00330</t>
        </is>
      </c>
      <c r="Z698" t="inlineStr">
        <is>
          <t>2025-02-14 17:32:21</t>
        </is>
      </c>
      <c r="AA698" t="inlineStr">
        <is>
          <t>2025-02-14 17:32:06</t>
        </is>
      </c>
      <c r="AB698" t="inlineStr">
        <is>
          <t>5guerlande</t>
        </is>
      </c>
      <c r="AC698" t="inlineStr">
        <is>
          <t>2025-02-14 17:32:22</t>
        </is>
      </c>
      <c r="AD698" s="1" t="inlineStr">
        <is>
          <t>https://www.commcarehq.org/a/caris-test/reports/form_data/077185a4-82f0-4c78-bafb-71e965367b4f/</t>
        </is>
      </c>
      <c r="AE698" t="inlineStr">
        <is>
          <t>---</t>
        </is>
      </c>
      <c r="AF698" t="inlineStr">
        <is>
          <t>45a333632eb24e56ad4c19a8aae7bbbb</t>
        </is>
      </c>
      <c r="AG698" t="inlineStr">
        <is>
          <t>OK</t>
        </is>
      </c>
      <c r="AH698" t="inlineStr">
        <is>
          <t>2025-02-14 17:32:21</t>
        </is>
      </c>
      <c r="AI698" t="inlineStr">
        <is>
          <t>1b52563f66be7b3d0843fa02f8f5a965</t>
        </is>
      </c>
      <c r="AJ698" t="inlineStr">
        <is>
          <t>2025-02-14</t>
        </is>
      </c>
      <c r="AK698" t="inlineStr">
        <is>
          <t>3</t>
        </is>
      </c>
      <c r="AL698" t="inlineStr">
        <is>
          <t>---</t>
        </is>
      </c>
      <c r="AM698" t="inlineStr">
        <is>
          <t>0</t>
        </is>
      </c>
      <c r="AN698" t="inlineStr">
        <is>
          <t>---</t>
        </is>
      </c>
      <c r="AO698" t="inlineStr">
        <is>
          <t>1</t>
        </is>
      </c>
      <c r="AP698" t="inlineStr">
        <is>
          <t>1</t>
        </is>
      </c>
      <c r="AQ698" t="inlineStr"/>
      <c r="AR698" t="inlineStr">
        <is>
          <t>41</t>
        </is>
      </c>
      <c r="AS698" t="inlineStr"/>
      <c r="AT698" t="inlineStr"/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inlineStr">
        <is>
          <t>---</t>
        </is>
      </c>
      <c r="BA698" t="inlineStr">
        <is>
          <t>1b52563f66be7b3d0843fa02f8f5a965</t>
        </is>
      </c>
      <c r="BB698" t="inlineStr">
        <is>
          <t>http://openrosa.org/formdesigner/0B48E039-1E80-49A7-AC24-732B6E788E39</t>
        </is>
      </c>
      <c r="BC698" t="inlineStr">
        <is>
          <t>Ration et autres visites</t>
        </is>
      </c>
      <c r="BD698" t="inlineStr">
        <is>
          <t>CommCare Android, version "2.56"(468038). App v15969. CommCare Version 2.56.0. Build 468038, built on: 2025-02-06</t>
        </is>
      </c>
      <c r="BE698" t="inlineStr">
        <is>
          <t>commcare_8cc0a821-6123-47ba-bfc9-44547f89f64e</t>
        </is>
      </c>
      <c r="BF698" t="inlineStr">
        <is>
          <t>19.9483836 -72.8199752 0.0 1600.0</t>
        </is>
      </c>
      <c r="BG698" t="inlineStr">
        <is>
          <t>f13d8149fc6d39ebe86af18272310ff9</t>
        </is>
      </c>
      <c r="BH698" t="inlineStr">
        <is>
          <t>d3239f0622024212b2de47425e4be01d</t>
        </is>
      </c>
      <c r="BI698" t="inlineStr">
        <is>
          <t>15246</t>
        </is>
      </c>
      <c r="BJ698" t="inlineStr">
        <is>
          <t>XFormInstance</t>
        </is>
      </c>
      <c r="BK698" t="inlineStr">
        <is>
          <t>d5771656eaf611efbee285606e6ffa00</t>
        </is>
      </c>
      <c r="BL698" t="b">
        <v>0</v>
      </c>
      <c r="BM698" t="inlineStr">
        <is>
          <t>---</t>
        </is>
      </c>
      <c r="BN698" t="inlineStr">
        <is>
          <t>190.115.175.81</t>
        </is>
      </c>
      <c r="BO698" t="inlineStr">
        <is>
          <t>Stéphanie Dupermé</t>
        </is>
      </c>
    </row>
    <row r="699">
      <c r="A699" t="inlineStr">
        <is>
          <t>697</t>
        </is>
      </c>
      <c r="B699" t="inlineStr">
        <is>
          <t>073cf584-e84c-47ed-8e88-e88770ba81ce</t>
        </is>
      </c>
      <c r="C699" t="inlineStr">
        <is>
          <t>2025-02-14</t>
        </is>
      </c>
      <c r="D699" t="inlineStr">
        <is>
          <t>3</t>
        </is>
      </c>
      <c r="E699" t="inlineStr">
        <is>
          <t>---</t>
        </is>
      </c>
      <c r="F699" t="inlineStr">
        <is>
          <t>1</t>
        </is>
      </c>
      <c r="G699" t="inlineStr">
        <is>
          <t>---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---</t>
        </is>
      </c>
      <c r="L699" t="inlineStr">
        <is>
          <t>---</t>
        </is>
      </c>
      <c r="M699" t="inlineStr">
        <is>
          <t>---</t>
        </is>
      </c>
      <c r="N699" t="inlineStr">
        <is>
          <t>---</t>
        </is>
      </c>
      <c r="O699" t="inlineStr">
        <is>
          <t>---</t>
        </is>
      </c>
      <c r="P699" t="inlineStr">
        <is>
          <t>---</t>
        </is>
      </c>
      <c r="Q699" t="inlineStr">
        <is>
          <t>---</t>
        </is>
      </c>
      <c r="R699" t="inlineStr"/>
      <c r="S699" t="inlineStr">
        <is>
          <t>48.0</t>
        </is>
      </c>
      <c r="T699" t="inlineStr"/>
      <c r="U699" t="inlineStr"/>
      <c r="V699" t="inlineStr"/>
      <c r="W699" t="inlineStr"/>
      <c r="X699" t="inlineStr">
        <is>
          <t>PDP/CMEB/ST03320</t>
        </is>
      </c>
      <c r="Y699" t="inlineStr">
        <is>
          <t>PDP/CMEB/ST03320</t>
        </is>
      </c>
      <c r="Z699" t="inlineStr">
        <is>
          <t>2025-02-14 17:34:32</t>
        </is>
      </c>
      <c r="AA699" t="inlineStr">
        <is>
          <t>2025-02-14 17:34:13</t>
        </is>
      </c>
      <c r="AB699" t="inlineStr">
        <is>
          <t>5guerlande</t>
        </is>
      </c>
      <c r="AC699" t="inlineStr">
        <is>
          <t>2025-02-14 17:34:33</t>
        </is>
      </c>
      <c r="AD699" s="1" t="inlineStr">
        <is>
          <t>https://www.commcarehq.org/a/caris-test/reports/form_data/073cf584-e84c-47ed-8e88-e88770ba81ce/</t>
        </is>
      </c>
      <c r="AE699" t="inlineStr">
        <is>
          <t>---</t>
        </is>
      </c>
      <c r="AF699" t="inlineStr">
        <is>
          <t>30286617408b4d9c87ed5edd017251a5</t>
        </is>
      </c>
      <c r="AG699" t="inlineStr">
        <is>
          <t>OK</t>
        </is>
      </c>
      <c r="AH699" t="inlineStr">
        <is>
          <t>2025-02-14 17:34:32</t>
        </is>
      </c>
      <c r="AI699" t="inlineStr">
        <is>
          <t>1b52563f66be7b3d0843fa02f8f5a965</t>
        </is>
      </c>
      <c r="AJ699" t="inlineStr">
        <is>
          <t>2025-02-14</t>
        </is>
      </c>
      <c r="AK699" t="inlineStr">
        <is>
          <t>3</t>
        </is>
      </c>
      <c r="AL699" t="inlineStr">
        <is>
          <t>---</t>
        </is>
      </c>
      <c r="AM699" t="inlineStr">
        <is>
          <t>1</t>
        </is>
      </c>
      <c r="AN699" t="inlineStr">
        <is>
          <t>---</t>
        </is>
      </c>
      <c r="AO699" t="inlineStr">
        <is>
          <t>1</t>
        </is>
      </c>
      <c r="AP699" t="inlineStr">
        <is>
          <t>1</t>
        </is>
      </c>
      <c r="AQ699" t="inlineStr"/>
      <c r="AR699" t="inlineStr">
        <is>
          <t>48</t>
        </is>
      </c>
      <c r="AS699" t="inlineStr"/>
      <c r="AT699" t="inlineStr"/>
      <c r="AU699" t="inlineStr">
        <is>
          <t>---</t>
        </is>
      </c>
      <c r="AV699" t="inlineStr">
        <is>
          <t>---</t>
        </is>
      </c>
      <c r="AW699" t="inlineStr">
        <is>
          <t>---</t>
        </is>
      </c>
      <c r="AX699" t="inlineStr">
        <is>
          <t>---</t>
        </is>
      </c>
      <c r="AY699" t="inlineStr">
        <is>
          <t>---</t>
        </is>
      </c>
      <c r="AZ699" t="inlineStr">
        <is>
          <t>---</t>
        </is>
      </c>
      <c r="BA699" t="inlineStr">
        <is>
          <t>1b52563f66be7b3d0843fa02f8f5a965</t>
        </is>
      </c>
      <c r="BB699" t="inlineStr">
        <is>
          <t>http://openrosa.org/formdesigner/0B48E039-1E80-49A7-AC24-732B6E788E39</t>
        </is>
      </c>
      <c r="BC699" t="inlineStr">
        <is>
          <t>Ration et autres visites</t>
        </is>
      </c>
      <c r="BD699" t="inlineStr">
        <is>
          <t>CommCare Android, version "2.56"(468038). App v15969. CommCare Version 2.56.0. Build 468038, built on: 2025-02-06</t>
        </is>
      </c>
      <c r="BE699" t="inlineStr">
        <is>
          <t>commcare_8cc0a821-6123-47ba-bfc9-44547f89f64e</t>
        </is>
      </c>
      <c r="BF699" t="inlineStr">
        <is>
          <t>19.948176 -72.8193488 12.59 12.78</t>
        </is>
      </c>
      <c r="BG699" t="inlineStr">
        <is>
          <t>f13d8149fc6d39ebe86af18272310ff9</t>
        </is>
      </c>
      <c r="BH699" t="inlineStr">
        <is>
          <t>d3239f0622024212b2de47425e4be01d</t>
        </is>
      </c>
      <c r="BI699" t="inlineStr">
        <is>
          <t>15246</t>
        </is>
      </c>
      <c r="BJ699" t="inlineStr">
        <is>
          <t>XFormInstance</t>
        </is>
      </c>
      <c r="BK699" t="inlineStr">
        <is>
          <t>d5771656eaf611efbee285606e6ffa00</t>
        </is>
      </c>
      <c r="BL699" t="b">
        <v>0</v>
      </c>
      <c r="BM699" t="inlineStr">
        <is>
          <t>---</t>
        </is>
      </c>
      <c r="BN699" t="inlineStr">
        <is>
          <t>190.115.175.81</t>
        </is>
      </c>
      <c r="BO699" t="inlineStr">
        <is>
          <t>Kenia Mogène</t>
        </is>
      </c>
    </row>
    <row r="700">
      <c r="A700" t="inlineStr">
        <is>
          <t>698</t>
        </is>
      </c>
      <c r="B700" t="inlineStr">
        <is>
          <t>f5f0e8eb-3c7d-41ee-8f9b-38f64b3335bf</t>
        </is>
      </c>
      <c r="C700" t="inlineStr">
        <is>
          <t>2025-02-14</t>
        </is>
      </c>
      <c r="D700" t="inlineStr">
        <is>
          <t>3</t>
        </is>
      </c>
      <c r="E700" t="inlineStr">
        <is>
          <t>---</t>
        </is>
      </c>
      <c r="F700" t="inlineStr">
        <is>
          <t>0</t>
        </is>
      </c>
      <c r="G700" t="inlineStr">
        <is>
          <t>---</t>
        </is>
      </c>
      <c r="H700" t="inlineStr">
        <is>
          <t>1</t>
        </is>
      </c>
      <c r="I700" t="inlineStr">
        <is>
          <t>1</t>
        </is>
      </c>
      <c r="J700" t="inlineStr">
        <is>
          <t>2</t>
        </is>
      </c>
      <c r="K700" t="inlineStr">
        <is>
          <t>---</t>
        </is>
      </c>
      <c r="L700" t="inlineStr">
        <is>
          <t>---</t>
        </is>
      </c>
      <c r="M700" t="inlineStr">
        <is>
          <t>---</t>
        </is>
      </c>
      <c r="N700" t="inlineStr">
        <is>
          <t>---</t>
        </is>
      </c>
      <c r="O700" t="inlineStr">
        <is>
          <t>---</t>
        </is>
      </c>
      <c r="P700" t="inlineStr">
        <is>
          <t>---</t>
        </is>
      </c>
      <c r="Q700" t="inlineStr">
        <is>
          <t>---</t>
        </is>
      </c>
      <c r="R700" t="inlineStr"/>
      <c r="S700" t="inlineStr">
        <is>
          <t>48.0</t>
        </is>
      </c>
      <c r="T700" t="inlineStr"/>
      <c r="U700" t="inlineStr"/>
      <c r="V700" t="inlineStr"/>
      <c r="W700" t="inlineStr"/>
      <c r="X700" t="inlineStr">
        <is>
          <t>PDP/CMEB/ST01540</t>
        </is>
      </c>
      <c r="Y700" t="inlineStr">
        <is>
          <t>PDP/CMEB/ST01540</t>
        </is>
      </c>
      <c r="Z700" t="inlineStr">
        <is>
          <t>2025-02-14 17:35:14</t>
        </is>
      </c>
      <c r="AA700" t="inlineStr">
        <is>
          <t>2025-02-14 17:34:58</t>
        </is>
      </c>
      <c r="AB700" t="inlineStr">
        <is>
          <t>5guerlande</t>
        </is>
      </c>
      <c r="AC700" t="inlineStr">
        <is>
          <t>2025-02-14 17:35:15</t>
        </is>
      </c>
      <c r="AD700" s="1" t="inlineStr">
        <is>
          <t>https://www.commcarehq.org/a/caris-test/reports/form_data/f5f0e8eb-3c7d-41ee-8f9b-38f64b3335bf/</t>
        </is>
      </c>
      <c r="AE700" t="inlineStr">
        <is>
          <t>---</t>
        </is>
      </c>
      <c r="AF700" t="inlineStr">
        <is>
          <t>2ddbc4840fa74c42a3968cbb85093ec4</t>
        </is>
      </c>
      <c r="AG700" t="inlineStr">
        <is>
          <t>OK</t>
        </is>
      </c>
      <c r="AH700" t="inlineStr">
        <is>
          <t>2025-02-14 17:35:14</t>
        </is>
      </c>
      <c r="AI700" t="inlineStr">
        <is>
          <t>1b52563f66be7b3d0843fa02f8f5a965</t>
        </is>
      </c>
      <c r="AJ700" t="inlineStr">
        <is>
          <t>2025-02-14</t>
        </is>
      </c>
      <c r="AK700" t="inlineStr">
        <is>
          <t>3</t>
        </is>
      </c>
      <c r="AL700" t="inlineStr">
        <is>
          <t>---</t>
        </is>
      </c>
      <c r="AM700" t="inlineStr">
        <is>
          <t>0</t>
        </is>
      </c>
      <c r="AN700" t="inlineStr">
        <is>
          <t>---</t>
        </is>
      </c>
      <c r="AO700" t="inlineStr">
        <is>
          <t>1</t>
        </is>
      </c>
      <c r="AP700" t="inlineStr">
        <is>
          <t>1</t>
        </is>
      </c>
      <c r="AQ700" t="inlineStr"/>
      <c r="AR700" t="inlineStr">
        <is>
          <t>48</t>
        </is>
      </c>
      <c r="AS700" t="inlineStr"/>
      <c r="AT700" t="inlineStr"/>
      <c r="AU700" t="inlineStr">
        <is>
          <t>---</t>
        </is>
      </c>
      <c r="AV700" t="inlineStr">
        <is>
          <t>---</t>
        </is>
      </c>
      <c r="AW700" t="inlineStr">
        <is>
          <t>---</t>
        </is>
      </c>
      <c r="AX700" t="inlineStr">
        <is>
          <t>---</t>
        </is>
      </c>
      <c r="AY700" t="inlineStr">
        <is>
          <t>---</t>
        </is>
      </c>
      <c r="AZ700" t="inlineStr">
        <is>
          <t>---</t>
        </is>
      </c>
      <c r="BA700" t="inlineStr">
        <is>
          <t>1b52563f66be7b3d0843fa02f8f5a965</t>
        </is>
      </c>
      <c r="BB700" t="inlineStr">
        <is>
          <t>http://openrosa.org/formdesigner/0B48E039-1E80-49A7-AC24-732B6E788E39</t>
        </is>
      </c>
      <c r="BC700" t="inlineStr">
        <is>
          <t>Ration et autres visites</t>
        </is>
      </c>
      <c r="BD700" t="inlineStr">
        <is>
          <t>CommCare Android, version "2.56"(468038). App v15969. CommCare Version 2.56.0. Build 468038, built on: 2025-02-06</t>
        </is>
      </c>
      <c r="BE700" t="inlineStr">
        <is>
          <t>commcare_8cc0a821-6123-47ba-bfc9-44547f89f64e</t>
        </is>
      </c>
      <c r="BF700" t="inlineStr">
        <is>
          <t>19.9482496 -72.8194511 12.5 7.7</t>
        </is>
      </c>
      <c r="BG700" t="inlineStr">
        <is>
          <t>f13d8149fc6d39ebe86af18272310ff9</t>
        </is>
      </c>
      <c r="BH700" t="inlineStr">
        <is>
          <t>d3239f0622024212b2de47425e4be01d</t>
        </is>
      </c>
      <c r="BI700" t="inlineStr">
        <is>
          <t>15246</t>
        </is>
      </c>
      <c r="BJ700" t="inlineStr">
        <is>
          <t>XFormInstance</t>
        </is>
      </c>
      <c r="BK700" t="inlineStr">
        <is>
          <t>d5771656eaf611efbee285606e6ffa00</t>
        </is>
      </c>
      <c r="BL700" t="b">
        <v>0</v>
      </c>
      <c r="BM700" t="inlineStr">
        <is>
          <t>---</t>
        </is>
      </c>
      <c r="BN700" t="inlineStr">
        <is>
          <t>190.115.175.81</t>
        </is>
      </c>
      <c r="BO700" t="inlineStr">
        <is>
          <t>Jean Mikelson Mertilien</t>
        </is>
      </c>
    </row>
    <row r="701">
      <c r="A701" t="inlineStr">
        <is>
          <t>699</t>
        </is>
      </c>
      <c r="B701" t="inlineStr">
        <is>
          <t>ebbcb1ed-895c-4d7f-bdba-7f8783e513a5</t>
        </is>
      </c>
      <c r="C701" t="inlineStr">
        <is>
          <t>2025-02-14</t>
        </is>
      </c>
      <c r="D701" t="inlineStr">
        <is>
          <t>4</t>
        </is>
      </c>
      <c r="E701" t="inlineStr">
        <is>
          <t>suivi adherence</t>
        </is>
      </c>
      <c r="F701" t="inlineStr">
        <is>
          <t>0</t>
        </is>
      </c>
      <c r="G701" t="inlineStr">
        <is>
          <t>Suivi adherence</t>
        </is>
      </c>
      <c r="H701" t="inlineStr">
        <is>
          <t>1</t>
        </is>
      </c>
      <c r="I701" t="inlineStr">
        <is>
          <t>0</t>
        </is>
      </c>
      <c r="J701" t="inlineStr">
        <is>
          <t>---</t>
        </is>
      </c>
      <c r="K701" t="inlineStr">
        <is>
          <t>---</t>
        </is>
      </c>
      <c r="L701" t="inlineStr">
        <is>
          <t>---</t>
        </is>
      </c>
      <c r="M701" t="inlineStr">
        <is>
          <t>---</t>
        </is>
      </c>
      <c r="N701" t="inlineStr">
        <is>
          <t>---</t>
        </is>
      </c>
      <c r="O701" t="inlineStr">
        <is>
          <t>---</t>
        </is>
      </c>
      <c r="P701" t="inlineStr">
        <is>
          <t>---</t>
        </is>
      </c>
      <c r="Q701" t="inlineStr">
        <is>
          <t>---</t>
        </is>
      </c>
      <c r="R701" t="inlineStr">
        <is>
          <t>---</t>
        </is>
      </c>
      <c r="S701" t="inlineStr">
        <is>
          <t>---</t>
        </is>
      </c>
      <c r="T701" t="inlineStr">
        <is>
          <t>---</t>
        </is>
      </c>
      <c r="U701" t="inlineStr">
        <is>
          <t>---</t>
        </is>
      </c>
      <c r="V701" t="inlineStr">
        <is>
          <t>---</t>
        </is>
      </c>
      <c r="W701" t="inlineStr"/>
      <c r="X701" t="inlineStr">
        <is>
          <t>CAP/HSCM/ST00476</t>
        </is>
      </c>
      <c r="Y701" t="inlineStr">
        <is>
          <t>CAP/HSCM/ST00476</t>
        </is>
      </c>
      <c r="Z701" t="inlineStr">
        <is>
          <t>2025-02-14 17:10:43</t>
        </is>
      </c>
      <c r="AA701" t="inlineStr">
        <is>
          <t>2025-02-14 17:09:40</t>
        </is>
      </c>
      <c r="AB701" t="inlineStr">
        <is>
          <t>1fleurgile</t>
        </is>
      </c>
      <c r="AC701" t="inlineStr">
        <is>
          <t>2025-02-14 17:36:04</t>
        </is>
      </c>
      <c r="AD701" s="1" t="inlineStr">
        <is>
          <t>https://www.commcarehq.org/a/caris-test/reports/form_data/ebbcb1ed-895c-4d7f-bdba-7f8783e513a5/</t>
        </is>
      </c>
      <c r="AE701" t="inlineStr">
        <is>
          <t>---</t>
        </is>
      </c>
      <c r="AF701" t="inlineStr">
        <is>
          <t>9ccec54780c744e68079f19847fd01fb</t>
        </is>
      </c>
      <c r="AG701" t="inlineStr">
        <is>
          <t>---</t>
        </is>
      </c>
      <c r="AH701" t="inlineStr">
        <is>
          <t>2025-02-14 17:10:43</t>
        </is>
      </c>
      <c r="AI701" t="inlineStr">
        <is>
          <t>9cfdf7db54419d22491b2c964b5162b3</t>
        </is>
      </c>
      <c r="AJ701" t="inlineStr">
        <is>
          <t>2025-02-14</t>
        </is>
      </c>
      <c r="AK701" t="inlineStr">
        <is>
          <t>4</t>
        </is>
      </c>
      <c r="AL701" t="inlineStr">
        <is>
          <t>suivi adherence</t>
        </is>
      </c>
      <c r="AM701" t="inlineStr">
        <is>
          <t>0</t>
        </is>
      </c>
      <c r="AN701" t="inlineStr">
        <is>
          <t>Suivi adherence</t>
        </is>
      </c>
      <c r="AO701" t="inlineStr">
        <is>
          <t>1</t>
        </is>
      </c>
      <c r="AP701" t="inlineStr">
        <is>
          <t>0</t>
        </is>
      </c>
      <c r="AQ701" t="inlineStr">
        <is>
          <t>---</t>
        </is>
      </c>
      <c r="AR701" t="inlineStr">
        <is>
          <t>---</t>
        </is>
      </c>
      <c r="AS701" t="inlineStr">
        <is>
          <t>---</t>
        </is>
      </c>
      <c r="AT701" t="inlineStr"/>
      <c r="AU701" t="inlineStr">
        <is>
          <t>---</t>
        </is>
      </c>
      <c r="AV701" t="inlineStr">
        <is>
          <t>---</t>
        </is>
      </c>
      <c r="AW701" t="inlineStr">
        <is>
          <t>---</t>
        </is>
      </c>
      <c r="AX701" t="inlineStr">
        <is>
          <t>---</t>
        </is>
      </c>
      <c r="AY701" t="inlineStr">
        <is>
          <t>---</t>
        </is>
      </c>
      <c r="AZ701" t="inlineStr">
        <is>
          <t>---</t>
        </is>
      </c>
      <c r="BA701" t="inlineStr">
        <is>
          <t>9cfdf7db54419d22491b2c964b5162b3</t>
        </is>
      </c>
      <c r="BB701" t="inlineStr">
        <is>
          <t>http://openrosa.org/formdesigner/0B48E039-1E80-49A7-AC24-732B6E788E39</t>
        </is>
      </c>
      <c r="BC701" t="inlineStr">
        <is>
          <t>Ration et autres visites</t>
        </is>
      </c>
      <c r="BD701" t="inlineStr">
        <is>
          <t>CommCare Android, version "2.55.0"(467579). App v15969. CommCare Version 2.55.0. Build 467579, built on: 2025-01-15</t>
        </is>
      </c>
      <c r="BE701" t="inlineStr">
        <is>
          <t>commcare_76b456dd-7d90-498a-a785-92f136625a61</t>
        </is>
      </c>
      <c r="BF701" t="inlineStr">
        <is>
          <t>19.7617194 -72.2002619 -22.71 8.46</t>
        </is>
      </c>
      <c r="BG701" t="inlineStr">
        <is>
          <t>f13d8149fc6d39ebe86af18272310ff9</t>
        </is>
      </c>
      <c r="BH701" t="inlineStr">
        <is>
          <t>d3239f0622024212b2de47425e4be01d</t>
        </is>
      </c>
      <c r="BI701" t="inlineStr">
        <is>
          <t>15246</t>
        </is>
      </c>
      <c r="BJ701" t="inlineStr">
        <is>
          <t>XFormInstance</t>
        </is>
      </c>
      <c r="BK701" t="inlineStr">
        <is>
          <t>e489378aea7111efb9b8f7a39a18eb0c</t>
        </is>
      </c>
      <c r="BL701" t="b">
        <v>0</v>
      </c>
      <c r="BM701" t="inlineStr">
        <is>
          <t>---</t>
        </is>
      </c>
      <c r="BN701" t="inlineStr">
        <is>
          <t>200.113.238.89</t>
        </is>
      </c>
      <c r="BO701" t="inlineStr">
        <is>
          <t>Seide Samuel</t>
        </is>
      </c>
    </row>
    <row r="702">
      <c r="A702" t="inlineStr">
        <is>
          <t>700</t>
        </is>
      </c>
      <c r="B702" t="inlineStr">
        <is>
          <t>2981fc6b-6a48-4264-9697-4c405743bde1</t>
        </is>
      </c>
      <c r="C702" t="inlineStr">
        <is>
          <t>2025-02-14</t>
        </is>
      </c>
      <c r="D702" t="inlineStr">
        <is>
          <t>3</t>
        </is>
      </c>
      <c r="E702" t="inlineStr">
        <is>
          <t>---</t>
        </is>
      </c>
      <c r="F702" t="inlineStr">
        <is>
          <t>0</t>
        </is>
      </c>
      <c r="G702" t="inlineStr">
        <is>
          <t>---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---</t>
        </is>
      </c>
      <c r="L702" t="inlineStr">
        <is>
          <t>---</t>
        </is>
      </c>
      <c r="M702" t="inlineStr">
        <is>
          <t>---</t>
        </is>
      </c>
      <c r="N702" t="inlineStr">
        <is>
          <t>---</t>
        </is>
      </c>
      <c r="O702" t="inlineStr">
        <is>
          <t>---</t>
        </is>
      </c>
      <c r="P702" t="inlineStr">
        <is>
          <t>---</t>
        </is>
      </c>
      <c r="Q702" t="inlineStr">
        <is>
          <t>---</t>
        </is>
      </c>
      <c r="R702" t="inlineStr"/>
      <c r="S702" t="inlineStr">
        <is>
          <t>47.0</t>
        </is>
      </c>
      <c r="T702" t="inlineStr"/>
      <c r="U702" t="inlineStr"/>
      <c r="V702" t="inlineStr"/>
      <c r="W702" t="inlineStr"/>
      <c r="X702" t="inlineStr">
        <is>
          <t>PDP/CMEB/ST04467</t>
        </is>
      </c>
      <c r="Y702" t="inlineStr">
        <is>
          <t>PDP/CMEB/ST04467</t>
        </is>
      </c>
      <c r="Z702" t="inlineStr">
        <is>
          <t>2025-02-14 17:36:08</t>
        </is>
      </c>
      <c r="AA702" t="inlineStr">
        <is>
          <t>2025-02-14 17:35:51</t>
        </is>
      </c>
      <c r="AB702" t="inlineStr">
        <is>
          <t>5guerlande</t>
        </is>
      </c>
      <c r="AC702" t="inlineStr">
        <is>
          <t>2025-02-14 17:36:08</t>
        </is>
      </c>
      <c r="AD702" s="1" t="inlineStr">
        <is>
          <t>https://www.commcarehq.org/a/caris-test/reports/form_data/2981fc6b-6a48-4264-9697-4c405743bde1/</t>
        </is>
      </c>
      <c r="AE702" t="inlineStr">
        <is>
          <t>---</t>
        </is>
      </c>
      <c r="AF702" t="inlineStr">
        <is>
          <t>3c5a623af057e23a32ae4000_41504</t>
        </is>
      </c>
      <c r="AG702" t="inlineStr">
        <is>
          <t>OK</t>
        </is>
      </c>
      <c r="AH702" t="inlineStr">
        <is>
          <t>2025-02-14 17:36:08</t>
        </is>
      </c>
      <c r="AI702" t="inlineStr">
        <is>
          <t>1b52563f66be7b3d0843fa02f8f5a965</t>
        </is>
      </c>
      <c r="AJ702" t="inlineStr">
        <is>
          <t>2025-02-14</t>
        </is>
      </c>
      <c r="AK702" t="inlineStr">
        <is>
          <t>3</t>
        </is>
      </c>
      <c r="AL702" t="inlineStr">
        <is>
          <t>---</t>
        </is>
      </c>
      <c r="AM702" t="inlineStr">
        <is>
          <t>0</t>
        </is>
      </c>
      <c r="AN702" t="inlineStr">
        <is>
          <t>---</t>
        </is>
      </c>
      <c r="AO702" t="inlineStr">
        <is>
          <t>1</t>
        </is>
      </c>
      <c r="AP702" t="inlineStr">
        <is>
          <t>1</t>
        </is>
      </c>
      <c r="AQ702" t="inlineStr"/>
      <c r="AR702" t="inlineStr">
        <is>
          <t>47</t>
        </is>
      </c>
      <c r="AS702" t="inlineStr"/>
      <c r="AT702" t="inlineStr"/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inlineStr">
        <is>
          <t>---</t>
        </is>
      </c>
      <c r="BA702" t="inlineStr">
        <is>
          <t>1b52563f66be7b3d0843fa02f8f5a965</t>
        </is>
      </c>
      <c r="BB702" t="inlineStr">
        <is>
          <t>http://openrosa.org/formdesigner/0B48E039-1E80-49A7-AC24-732B6E788E39</t>
        </is>
      </c>
      <c r="BC702" t="inlineStr">
        <is>
          <t>Ration et autres visites</t>
        </is>
      </c>
      <c r="BD702" t="inlineStr">
        <is>
          <t>CommCare Android, version "2.56"(468038). App v15969. CommCare Version 2.56.0. Build 468038, built on: 2025-02-06</t>
        </is>
      </c>
      <c r="BE702" t="inlineStr">
        <is>
          <t>commcare_8cc0a821-6123-47ba-bfc9-44547f89f64e</t>
        </is>
      </c>
      <c r="BF702" t="inlineStr">
        <is>
          <t>19.94825 -72.8194517 12.5 90.56</t>
        </is>
      </c>
      <c r="BG702" t="inlineStr">
        <is>
          <t>f13d8149fc6d39ebe86af18272310ff9</t>
        </is>
      </c>
      <c r="BH702" t="inlineStr">
        <is>
          <t>d3239f0622024212b2de47425e4be01d</t>
        </is>
      </c>
      <c r="BI702" t="inlineStr">
        <is>
          <t>15246</t>
        </is>
      </c>
      <c r="BJ702" t="inlineStr">
        <is>
          <t>XFormInstance</t>
        </is>
      </c>
      <c r="BK702" t="inlineStr">
        <is>
          <t>d5771656eaf611efbee285606e6ffa00</t>
        </is>
      </c>
      <c r="BL702" t="b">
        <v>0</v>
      </c>
      <c r="BM702" t="inlineStr">
        <is>
          <t>---</t>
        </is>
      </c>
      <c r="BN702" t="inlineStr">
        <is>
          <t>190.115.175.81</t>
        </is>
      </c>
      <c r="BO702" t="inlineStr">
        <is>
          <t>Yoline Maxéus (Docius)</t>
        </is>
      </c>
    </row>
    <row r="703">
      <c r="A703" t="inlineStr">
        <is>
          <t>701</t>
        </is>
      </c>
      <c r="B703" t="inlineStr">
        <is>
          <t>ae873e14-28fd-4dd4-b3a9-555e414496cb</t>
        </is>
      </c>
      <c r="C703" t="inlineStr">
        <is>
          <t>2025-02-14</t>
        </is>
      </c>
      <c r="D703" t="inlineStr">
        <is>
          <t>3</t>
        </is>
      </c>
      <c r="E703" t="inlineStr">
        <is>
          <t>---</t>
        </is>
      </c>
      <c r="F703" t="inlineStr">
        <is>
          <t>0</t>
        </is>
      </c>
      <c r="G703" t="inlineStr">
        <is>
          <t>---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---</t>
        </is>
      </c>
      <c r="L703" t="inlineStr">
        <is>
          <t>---</t>
        </is>
      </c>
      <c r="M703" t="inlineStr">
        <is>
          <t>---</t>
        </is>
      </c>
      <c r="N703" t="inlineStr">
        <is>
          <t>---</t>
        </is>
      </c>
      <c r="O703" t="inlineStr">
        <is>
          <t>---</t>
        </is>
      </c>
      <c r="P703" t="inlineStr">
        <is>
          <t>---</t>
        </is>
      </c>
      <c r="Q703" t="inlineStr">
        <is>
          <t>---</t>
        </is>
      </c>
      <c r="R703" t="inlineStr"/>
      <c r="S703" t="inlineStr">
        <is>
          <t>35.0</t>
        </is>
      </c>
      <c r="T703" t="inlineStr"/>
      <c r="U703" t="inlineStr"/>
      <c r="V703" t="inlineStr"/>
      <c r="W703" t="inlineStr"/>
      <c r="X703" t="inlineStr">
        <is>
          <t>PDP/CMEB/ST03480</t>
        </is>
      </c>
      <c r="Y703" t="inlineStr">
        <is>
          <t>PDP/CMEB/ST03480</t>
        </is>
      </c>
      <c r="Z703" t="inlineStr">
        <is>
          <t>2025-02-14 17:37:31</t>
        </is>
      </c>
      <c r="AA703" t="inlineStr">
        <is>
          <t>2025-02-14 17:36:35</t>
        </is>
      </c>
      <c r="AB703" t="inlineStr">
        <is>
          <t>5guerlande</t>
        </is>
      </c>
      <c r="AC703" t="inlineStr">
        <is>
          <t>2025-02-14 17:37:32</t>
        </is>
      </c>
      <c r="AD703" s="1" t="inlineStr">
        <is>
          <t>https://www.commcarehq.org/a/caris-test/reports/form_data/ae873e14-28fd-4dd4-b3a9-555e414496cb/</t>
        </is>
      </c>
      <c r="AE703" t="inlineStr">
        <is>
          <t>---</t>
        </is>
      </c>
      <c r="AF703" t="inlineStr">
        <is>
          <t>3c5a623af057e23a32ae4000_33304</t>
        </is>
      </c>
      <c r="AG703" t="inlineStr">
        <is>
          <t>OK</t>
        </is>
      </c>
      <c r="AH703" t="inlineStr">
        <is>
          <t>2025-02-14 17:37:31</t>
        </is>
      </c>
      <c r="AI703" t="inlineStr">
        <is>
          <t>1b52563f66be7b3d0843fa02f8f5a965</t>
        </is>
      </c>
      <c r="AJ703" t="inlineStr">
        <is>
          <t>2025-02-14</t>
        </is>
      </c>
      <c r="AK703" t="inlineStr">
        <is>
          <t>3</t>
        </is>
      </c>
      <c r="AL703" t="inlineStr">
        <is>
          <t>---</t>
        </is>
      </c>
      <c r="AM703" t="inlineStr">
        <is>
          <t>0</t>
        </is>
      </c>
      <c r="AN703" t="inlineStr">
        <is>
          <t>---</t>
        </is>
      </c>
      <c r="AO703" t="inlineStr">
        <is>
          <t>1</t>
        </is>
      </c>
      <c r="AP703" t="inlineStr">
        <is>
          <t>1</t>
        </is>
      </c>
      <c r="AQ703" t="inlineStr"/>
      <c r="AR703" t="inlineStr">
        <is>
          <t>35</t>
        </is>
      </c>
      <c r="AS703" t="inlineStr"/>
      <c r="AT703" t="inlineStr"/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inlineStr">
        <is>
          <t>---</t>
        </is>
      </c>
      <c r="BA703" t="inlineStr">
        <is>
          <t>1b52563f66be7b3d0843fa02f8f5a965</t>
        </is>
      </c>
      <c r="BB703" t="inlineStr">
        <is>
          <t>http://openrosa.org/formdesigner/0B48E039-1E80-49A7-AC24-732B6E788E39</t>
        </is>
      </c>
      <c r="BC703" t="inlineStr">
        <is>
          <t>Ration et autres visites</t>
        </is>
      </c>
      <c r="BD703" t="inlineStr">
        <is>
          <t>CommCare Android, version "2.56"(468038). App v15969. CommCare Version 2.56.0. Build 468038, built on: 2025-02-06</t>
        </is>
      </c>
      <c r="BE703" t="inlineStr">
        <is>
          <t>commcare_8cc0a821-6123-47ba-bfc9-44547f89f64e</t>
        </is>
      </c>
      <c r="BF703" t="inlineStr">
        <is>
          <t>19.9495842 -72.8201986 12.69 8.0</t>
        </is>
      </c>
      <c r="BG703" t="inlineStr">
        <is>
          <t>f13d8149fc6d39ebe86af18272310ff9</t>
        </is>
      </c>
      <c r="BH703" t="inlineStr">
        <is>
          <t>d3239f0622024212b2de47425e4be01d</t>
        </is>
      </c>
      <c r="BI703" t="inlineStr">
        <is>
          <t>15246</t>
        </is>
      </c>
      <c r="BJ703" t="inlineStr">
        <is>
          <t>XFormInstance</t>
        </is>
      </c>
      <c r="BK703" t="inlineStr">
        <is>
          <t>d5771656eaf611efbee285606e6ffa00</t>
        </is>
      </c>
      <c r="BL703" t="b">
        <v>0</v>
      </c>
      <c r="BM703" t="inlineStr">
        <is>
          <t>---</t>
        </is>
      </c>
      <c r="BN703" t="inlineStr">
        <is>
          <t>190.115.175.81</t>
        </is>
      </c>
      <c r="BO703" t="inlineStr">
        <is>
          <t>Kenlove Louidor</t>
        </is>
      </c>
    </row>
    <row r="704">
      <c r="A704" t="inlineStr">
        <is>
          <t>702</t>
        </is>
      </c>
      <c r="B704" t="inlineStr">
        <is>
          <t>b028f36a-3a8a-4395-b46d-bdc3954ffc15</t>
        </is>
      </c>
      <c r="C704" t="inlineStr">
        <is>
          <t>2025-02-14</t>
        </is>
      </c>
      <c r="D704" t="inlineStr">
        <is>
          <t>3</t>
        </is>
      </c>
      <c r="E704" t="inlineStr">
        <is>
          <t>---</t>
        </is>
      </c>
      <c r="F704" t="inlineStr">
        <is>
          <t>1</t>
        </is>
      </c>
      <c r="G704" t="inlineStr">
        <is>
          <t>---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---</t>
        </is>
      </c>
      <c r="L704" t="inlineStr">
        <is>
          <t>---</t>
        </is>
      </c>
      <c r="M704" t="inlineStr">
        <is>
          <t>---</t>
        </is>
      </c>
      <c r="N704" t="inlineStr">
        <is>
          <t>---</t>
        </is>
      </c>
      <c r="O704" t="inlineStr">
        <is>
          <t>---</t>
        </is>
      </c>
      <c r="P704" t="inlineStr">
        <is>
          <t>---</t>
        </is>
      </c>
      <c r="Q704" t="inlineStr">
        <is>
          <t>---</t>
        </is>
      </c>
      <c r="R704" t="inlineStr"/>
      <c r="S704" t="inlineStr">
        <is>
          <t>55.0</t>
        </is>
      </c>
      <c r="T704" t="inlineStr"/>
      <c r="U704" t="inlineStr"/>
      <c r="V704" t="inlineStr"/>
      <c r="W704" t="inlineStr"/>
      <c r="X704" t="inlineStr">
        <is>
          <t>PDP/CMEB/ST01909</t>
        </is>
      </c>
      <c r="Y704" t="inlineStr">
        <is>
          <t>PDP/CMEB/ST01909</t>
        </is>
      </c>
      <c r="Z704" t="inlineStr">
        <is>
          <t>2025-02-14 17:38:15</t>
        </is>
      </c>
      <c r="AA704" t="inlineStr">
        <is>
          <t>2025-02-14 17:38:00</t>
        </is>
      </c>
      <c r="AB704" t="inlineStr">
        <is>
          <t>5guerlande</t>
        </is>
      </c>
      <c r="AC704" t="inlineStr">
        <is>
          <t>2025-02-14 17:38:16</t>
        </is>
      </c>
      <c r="AD704" s="1" t="inlineStr">
        <is>
          <t>https://www.commcarehq.org/a/caris-test/reports/form_data/b028f36a-3a8a-4395-b46d-bdc3954ffc15/</t>
        </is>
      </c>
      <c r="AE704" t="inlineStr">
        <is>
          <t>---</t>
        </is>
      </c>
      <c r="AF704" t="inlineStr">
        <is>
          <t>e9e88b433469420d8b5cfcc6f326711c</t>
        </is>
      </c>
      <c r="AG704" t="inlineStr">
        <is>
          <t>OK</t>
        </is>
      </c>
      <c r="AH704" t="inlineStr">
        <is>
          <t>2025-02-14 17:38:15</t>
        </is>
      </c>
      <c r="AI704" t="inlineStr">
        <is>
          <t>1b52563f66be7b3d0843fa02f8f5a965</t>
        </is>
      </c>
      <c r="AJ704" t="inlineStr">
        <is>
          <t>2025-02-14</t>
        </is>
      </c>
      <c r="AK704" t="inlineStr">
        <is>
          <t>3</t>
        </is>
      </c>
      <c r="AL704" t="inlineStr">
        <is>
          <t>---</t>
        </is>
      </c>
      <c r="AM704" t="inlineStr">
        <is>
          <t>1</t>
        </is>
      </c>
      <c r="AN704" t="inlineStr">
        <is>
          <t>---</t>
        </is>
      </c>
      <c r="AO704" t="inlineStr">
        <is>
          <t>1</t>
        </is>
      </c>
      <c r="AP704" t="inlineStr">
        <is>
          <t>1</t>
        </is>
      </c>
      <c r="AQ704" t="inlineStr"/>
      <c r="AR704" t="inlineStr">
        <is>
          <t>55</t>
        </is>
      </c>
      <c r="AS704" t="inlineStr"/>
      <c r="AT704" t="inlineStr"/>
      <c r="AU704" t="inlineStr">
        <is>
          <t>---</t>
        </is>
      </c>
      <c r="AV704" t="inlineStr">
        <is>
          <t>---</t>
        </is>
      </c>
      <c r="AW704" t="inlineStr">
        <is>
          <t>---</t>
        </is>
      </c>
      <c r="AX704" t="inlineStr">
        <is>
          <t>---</t>
        </is>
      </c>
      <c r="AY704" t="inlineStr">
        <is>
          <t>---</t>
        </is>
      </c>
      <c r="AZ704" t="inlineStr">
        <is>
          <t>---</t>
        </is>
      </c>
      <c r="BA704" t="inlineStr">
        <is>
          <t>1b52563f66be7b3d0843fa02f8f5a965</t>
        </is>
      </c>
      <c r="BB704" t="inlineStr">
        <is>
          <t>http://openrosa.org/formdesigner/0B48E039-1E80-49A7-AC24-732B6E788E39</t>
        </is>
      </c>
      <c r="BC704" t="inlineStr">
        <is>
          <t>Ration et autres visites</t>
        </is>
      </c>
      <c r="BD704" t="inlineStr">
        <is>
          <t>CommCare Android, version "2.56"(468038). App v15969. CommCare Version 2.56.0. Build 468038, built on: 2025-02-06</t>
        </is>
      </c>
      <c r="BE704" t="inlineStr">
        <is>
          <t>commcare_8cc0a821-6123-47ba-bfc9-44547f89f64e</t>
        </is>
      </c>
      <c r="BF704" t="inlineStr">
        <is>
          <t>19.9491083 -72.8199367 12.79 9.4</t>
        </is>
      </c>
      <c r="BG704" t="inlineStr">
        <is>
          <t>f13d8149fc6d39ebe86af18272310ff9</t>
        </is>
      </c>
      <c r="BH704" t="inlineStr">
        <is>
          <t>d3239f0622024212b2de47425e4be01d</t>
        </is>
      </c>
      <c r="BI704" t="inlineStr">
        <is>
          <t>15246</t>
        </is>
      </c>
      <c r="BJ704" t="inlineStr">
        <is>
          <t>XFormInstance</t>
        </is>
      </c>
      <c r="BK704" t="inlineStr">
        <is>
          <t>d5771656eaf611efbee285606e6ffa00</t>
        </is>
      </c>
      <c r="BL704" t="b">
        <v>0</v>
      </c>
      <c r="BM704" t="inlineStr">
        <is>
          <t>---</t>
        </is>
      </c>
      <c r="BN704" t="inlineStr">
        <is>
          <t>190.115.175.81</t>
        </is>
      </c>
      <c r="BO704" t="inlineStr">
        <is>
          <t>David Pierre</t>
        </is>
      </c>
    </row>
    <row r="705">
      <c r="A705" t="inlineStr">
        <is>
          <t>703</t>
        </is>
      </c>
      <c r="B705" t="inlineStr">
        <is>
          <t>03c8a1f6-4697-441d-b2d3-9dddc801596b</t>
        </is>
      </c>
      <c r="C705" t="inlineStr">
        <is>
          <t>2025-02-14</t>
        </is>
      </c>
      <c r="D705" t="inlineStr">
        <is>
          <t>3</t>
        </is>
      </c>
      <c r="E705" t="inlineStr">
        <is>
          <t>---</t>
        </is>
      </c>
      <c r="F705" t="inlineStr">
        <is>
          <t>1</t>
        </is>
      </c>
      <c r="G705" t="inlineStr">
        <is>
          <t>---</t>
        </is>
      </c>
      <c r="H705" t="inlineStr">
        <is>
          <t>1</t>
        </is>
      </c>
      <c r="I705" t="inlineStr">
        <is>
          <t>1</t>
        </is>
      </c>
      <c r="J705" t="inlineStr">
        <is>
          <t>4</t>
        </is>
      </c>
      <c r="K705" t="inlineStr">
        <is>
          <t>---</t>
        </is>
      </c>
      <c r="L705" t="inlineStr">
        <is>
          <t>---</t>
        </is>
      </c>
      <c r="M705" t="inlineStr">
        <is>
          <t>---</t>
        </is>
      </c>
      <c r="N705" t="inlineStr">
        <is>
          <t>---</t>
        </is>
      </c>
      <c r="O705" t="inlineStr">
        <is>
          <t>---</t>
        </is>
      </c>
      <c r="P705" t="inlineStr">
        <is>
          <t>---</t>
        </is>
      </c>
      <c r="Q705" t="inlineStr">
        <is>
          <t>---</t>
        </is>
      </c>
      <c r="R705" t="inlineStr"/>
      <c r="S705" t="inlineStr">
        <is>
          <t>62.0</t>
        </is>
      </c>
      <c r="T705" t="inlineStr"/>
      <c r="U705" t="inlineStr"/>
      <c r="V705" t="inlineStr"/>
      <c r="W705" t="inlineStr"/>
      <c r="X705" t="inlineStr">
        <is>
          <t>PDP/CMEB/ST03510</t>
        </is>
      </c>
      <c r="Y705" t="inlineStr">
        <is>
          <t>PDP/CMEB/ST03510</t>
        </is>
      </c>
      <c r="Z705" t="inlineStr">
        <is>
          <t>2025-02-14 17:39:00</t>
        </is>
      </c>
      <c r="AA705" t="inlineStr">
        <is>
          <t>2025-02-14 17:38:47</t>
        </is>
      </c>
      <c r="AB705" t="inlineStr">
        <is>
          <t>5guerlande</t>
        </is>
      </c>
      <c r="AC705" t="inlineStr">
        <is>
          <t>2025-02-14 17:39:01</t>
        </is>
      </c>
      <c r="AD705" s="1" t="inlineStr">
        <is>
          <t>https://www.commcarehq.org/a/caris-test/reports/form_data/03c8a1f6-4697-441d-b2d3-9dddc801596b/</t>
        </is>
      </c>
      <c r="AE705" t="inlineStr">
        <is>
          <t>---</t>
        </is>
      </c>
      <c r="AF705" t="inlineStr">
        <is>
          <t>3c5a623af057e23a32ae4000_33693</t>
        </is>
      </c>
      <c r="AG705" t="inlineStr">
        <is>
          <t>OK</t>
        </is>
      </c>
      <c r="AH705" t="inlineStr">
        <is>
          <t>2025-02-14 17:39:00</t>
        </is>
      </c>
      <c r="AI705" t="inlineStr">
        <is>
          <t>1b52563f66be7b3d0843fa02f8f5a965</t>
        </is>
      </c>
      <c r="AJ705" t="inlineStr">
        <is>
          <t>2025-02-14</t>
        </is>
      </c>
      <c r="AK705" t="inlineStr">
        <is>
          <t>3</t>
        </is>
      </c>
      <c r="AL705" t="inlineStr">
        <is>
          <t>---</t>
        </is>
      </c>
      <c r="AM705" t="inlineStr">
        <is>
          <t>1</t>
        </is>
      </c>
      <c r="AN705" t="inlineStr">
        <is>
          <t>---</t>
        </is>
      </c>
      <c r="AO705" t="inlineStr">
        <is>
          <t>1</t>
        </is>
      </c>
      <c r="AP705" t="inlineStr">
        <is>
          <t>1</t>
        </is>
      </c>
      <c r="AQ705" t="inlineStr"/>
      <c r="AR705" t="inlineStr">
        <is>
          <t>62</t>
        </is>
      </c>
      <c r="AS705" t="inlineStr"/>
      <c r="AT705" t="inlineStr"/>
      <c r="AU705" t="inlineStr">
        <is>
          <t>---</t>
        </is>
      </c>
      <c r="AV705" t="inlineStr">
        <is>
          <t>---</t>
        </is>
      </c>
      <c r="AW705" t="inlineStr">
        <is>
          <t>---</t>
        </is>
      </c>
      <c r="AX705" t="inlineStr">
        <is>
          <t>---</t>
        </is>
      </c>
      <c r="AY705" t="inlineStr">
        <is>
          <t>---</t>
        </is>
      </c>
      <c r="AZ705" t="inlineStr">
        <is>
          <t>---</t>
        </is>
      </c>
      <c r="BA705" t="inlineStr">
        <is>
          <t>1b52563f66be7b3d0843fa02f8f5a965</t>
        </is>
      </c>
      <c r="BB705" t="inlineStr">
        <is>
          <t>http://openrosa.org/formdesigner/0B48E039-1E80-49A7-AC24-732B6E788E39</t>
        </is>
      </c>
      <c r="BC705" t="inlineStr">
        <is>
          <t>Ration et autres visites</t>
        </is>
      </c>
      <c r="BD705" t="inlineStr">
        <is>
          <t>CommCare Android, version "2.56"(468038). App v15969. CommCare Version 2.56.0. Build 468038, built on: 2025-02-06</t>
        </is>
      </c>
      <c r="BE705" t="inlineStr">
        <is>
          <t>commcare_8cc0a821-6123-47ba-bfc9-44547f89f64e</t>
        </is>
      </c>
      <c r="BF705" t="inlineStr">
        <is>
          <t>19.9489486 -72.8197586 12.89 11.0</t>
        </is>
      </c>
      <c r="BG705" t="inlineStr">
        <is>
          <t>f13d8149fc6d39ebe86af18272310ff9</t>
        </is>
      </c>
      <c r="BH705" t="inlineStr">
        <is>
          <t>d3239f0622024212b2de47425e4be01d</t>
        </is>
      </c>
      <c r="BI705" t="inlineStr">
        <is>
          <t>15246</t>
        </is>
      </c>
      <c r="BJ705" t="inlineStr">
        <is>
          <t>XFormInstance</t>
        </is>
      </c>
      <c r="BK705" t="inlineStr">
        <is>
          <t>d5771656eaf611efbee285606e6ffa00</t>
        </is>
      </c>
      <c r="BL705" t="b">
        <v>0</v>
      </c>
      <c r="BM705" t="inlineStr">
        <is>
          <t>---</t>
        </is>
      </c>
      <c r="BN705" t="inlineStr">
        <is>
          <t>190.115.175.81</t>
        </is>
      </c>
      <c r="BO705" t="inlineStr">
        <is>
          <t>Robens Alusma ( Elusma)</t>
        </is>
      </c>
    </row>
    <row r="706">
      <c r="A706" t="inlineStr">
        <is>
          <t>704</t>
        </is>
      </c>
      <c r="B706" t="inlineStr">
        <is>
          <t>5be30468-9964-4af0-b1db-4f4dfbd01885</t>
        </is>
      </c>
      <c r="C706" t="inlineStr">
        <is>
          <t>2025-02-14</t>
        </is>
      </c>
      <c r="D706" t="inlineStr">
        <is>
          <t>3</t>
        </is>
      </c>
      <c r="E706" t="inlineStr">
        <is>
          <t>---</t>
        </is>
      </c>
      <c r="F706" t="inlineStr">
        <is>
          <t>1</t>
        </is>
      </c>
      <c r="G706" t="inlineStr">
        <is>
          <t>---</t>
        </is>
      </c>
      <c r="H706" t="inlineStr">
        <is>
          <t>1</t>
        </is>
      </c>
      <c r="I706" t="inlineStr">
        <is>
          <t>1</t>
        </is>
      </c>
      <c r="J706" t="inlineStr">
        <is>
          <t>4</t>
        </is>
      </c>
      <c r="K706" t="inlineStr">
        <is>
          <t>---</t>
        </is>
      </c>
      <c r="L706" t="inlineStr">
        <is>
          <t>---</t>
        </is>
      </c>
      <c r="M706" t="inlineStr">
        <is>
          <t>---</t>
        </is>
      </c>
      <c r="N706" t="inlineStr">
        <is>
          <t>---</t>
        </is>
      </c>
      <c r="O706" t="inlineStr">
        <is>
          <t>---</t>
        </is>
      </c>
      <c r="P706" t="inlineStr">
        <is>
          <t>---</t>
        </is>
      </c>
      <c r="Q706" t="inlineStr">
        <is>
          <t>---</t>
        </is>
      </c>
      <c r="R706" t="inlineStr"/>
      <c r="S706" t="inlineStr">
        <is>
          <t>51.0</t>
        </is>
      </c>
      <c r="T706" t="inlineStr"/>
      <c r="U706" t="inlineStr"/>
      <c r="V706" t="inlineStr"/>
      <c r="W706" t="inlineStr"/>
      <c r="X706" t="inlineStr">
        <is>
          <t>PDP/CMEB/ST03275</t>
        </is>
      </c>
      <c r="Y706" t="inlineStr">
        <is>
          <t>PDP/CMEB/ST03275</t>
        </is>
      </c>
      <c r="Z706" t="inlineStr">
        <is>
          <t>2025-02-14 17:39:35</t>
        </is>
      </c>
      <c r="AA706" t="inlineStr">
        <is>
          <t>2025-02-14 17:39:24</t>
        </is>
      </c>
      <c r="AB706" t="inlineStr">
        <is>
          <t>5guerlande</t>
        </is>
      </c>
      <c r="AC706" t="inlineStr">
        <is>
          <t>2025-02-14 17:39:35</t>
        </is>
      </c>
      <c r="AD706" s="1" t="inlineStr">
        <is>
          <t>https://www.commcarehq.org/a/caris-test/reports/form_data/5be30468-9964-4af0-b1db-4f4dfbd01885/</t>
        </is>
      </c>
      <c r="AE706" t="inlineStr">
        <is>
          <t>---</t>
        </is>
      </c>
      <c r="AF706" t="inlineStr">
        <is>
          <t>3ed328d5346d4e13bc9c6622497889ea</t>
        </is>
      </c>
      <c r="AG706" t="inlineStr">
        <is>
          <t>OK</t>
        </is>
      </c>
      <c r="AH706" t="inlineStr">
        <is>
          <t>2025-02-14 17:39:35</t>
        </is>
      </c>
      <c r="AI706" t="inlineStr">
        <is>
          <t>1b52563f66be7b3d0843fa02f8f5a965</t>
        </is>
      </c>
      <c r="AJ706" t="inlineStr">
        <is>
          <t>2025-02-14</t>
        </is>
      </c>
      <c r="AK706" t="inlineStr">
        <is>
          <t>3</t>
        </is>
      </c>
      <c r="AL706" t="inlineStr">
        <is>
          <t>---</t>
        </is>
      </c>
      <c r="AM706" t="inlineStr">
        <is>
          <t>1</t>
        </is>
      </c>
      <c r="AN706" t="inlineStr">
        <is>
          <t>---</t>
        </is>
      </c>
      <c r="AO706" t="inlineStr">
        <is>
          <t>1</t>
        </is>
      </c>
      <c r="AP706" t="inlineStr">
        <is>
          <t>1</t>
        </is>
      </c>
      <c r="AQ706" t="inlineStr"/>
      <c r="AR706" t="inlineStr">
        <is>
          <t>51</t>
        </is>
      </c>
      <c r="AS706" t="inlineStr"/>
      <c r="AT706" t="inlineStr"/>
      <c r="AU706" t="inlineStr">
        <is>
          <t>---</t>
        </is>
      </c>
      <c r="AV706" t="inlineStr">
        <is>
          <t>---</t>
        </is>
      </c>
      <c r="AW706" t="inlineStr">
        <is>
          <t>---</t>
        </is>
      </c>
      <c r="AX706" t="inlineStr">
        <is>
          <t>---</t>
        </is>
      </c>
      <c r="AY706" t="inlineStr">
        <is>
          <t>---</t>
        </is>
      </c>
      <c r="AZ706" t="inlineStr">
        <is>
          <t>---</t>
        </is>
      </c>
      <c r="BA706" t="inlineStr">
        <is>
          <t>1b52563f66be7b3d0843fa02f8f5a965</t>
        </is>
      </c>
      <c r="BB706" t="inlineStr">
        <is>
          <t>http://openrosa.org/formdesigner/0B48E039-1E80-49A7-AC24-732B6E788E39</t>
        </is>
      </c>
      <c r="BC706" t="inlineStr">
        <is>
          <t>Ration et autres visites</t>
        </is>
      </c>
      <c r="BD706" t="inlineStr">
        <is>
          <t>CommCare Android, version "2.56"(468038). App v15969. CommCare Version 2.56.0. Build 468038, built on: 2025-02-06</t>
        </is>
      </c>
      <c r="BE706" t="inlineStr">
        <is>
          <t>commcare_8cc0a821-6123-47ba-bfc9-44547f89f64e</t>
        </is>
      </c>
      <c r="BF706" t="inlineStr">
        <is>
          <t>19.9492325 -72.8198847 12.69 7.8</t>
        </is>
      </c>
      <c r="BG706" t="inlineStr">
        <is>
          <t>f13d8149fc6d39ebe86af18272310ff9</t>
        </is>
      </c>
      <c r="BH706" t="inlineStr">
        <is>
          <t>d3239f0622024212b2de47425e4be01d</t>
        </is>
      </c>
      <c r="BI706" t="inlineStr">
        <is>
          <t>15246</t>
        </is>
      </c>
      <c r="BJ706" t="inlineStr">
        <is>
          <t>XFormInstance</t>
        </is>
      </c>
      <c r="BK706" t="inlineStr">
        <is>
          <t>d5771656eaf611efbee285606e6ffa00</t>
        </is>
      </c>
      <c r="BL706" t="b">
        <v>0</v>
      </c>
      <c r="BM706" t="inlineStr">
        <is>
          <t>---</t>
        </is>
      </c>
      <c r="BN706" t="inlineStr">
        <is>
          <t>190.115.175.81</t>
        </is>
      </c>
      <c r="BO706" t="inlineStr">
        <is>
          <t>Ruth Taïna Nicolas</t>
        </is>
      </c>
    </row>
    <row r="707">
      <c r="A707" t="inlineStr">
        <is>
          <t>705</t>
        </is>
      </c>
      <c r="B707" t="inlineStr">
        <is>
          <t>377c3621-436a-40c1-91f9-554b0d4928a1</t>
        </is>
      </c>
      <c r="C707" t="inlineStr">
        <is>
          <t>2025-02-14</t>
        </is>
      </c>
      <c r="D707" t="inlineStr">
        <is>
          <t>3</t>
        </is>
      </c>
      <c r="E707" t="inlineStr">
        <is>
          <t>---</t>
        </is>
      </c>
      <c r="F707" t="inlineStr">
        <is>
          <t>1</t>
        </is>
      </c>
      <c r="G707" t="inlineStr">
        <is>
          <t>---</t>
        </is>
      </c>
      <c r="H707" t="inlineStr">
        <is>
          <t>1</t>
        </is>
      </c>
      <c r="I707" t="inlineStr">
        <is>
          <t>1</t>
        </is>
      </c>
      <c r="J707" t="inlineStr">
        <is>
          <t>2</t>
        </is>
      </c>
      <c r="K707" t="inlineStr">
        <is>
          <t>---</t>
        </is>
      </c>
      <c r="L707" t="inlineStr">
        <is>
          <t>---</t>
        </is>
      </c>
      <c r="M707" t="inlineStr">
        <is>
          <t>---</t>
        </is>
      </c>
      <c r="N707" t="inlineStr">
        <is>
          <t>---</t>
        </is>
      </c>
      <c r="O707" t="inlineStr">
        <is>
          <t>---</t>
        </is>
      </c>
      <c r="P707" t="inlineStr">
        <is>
          <t>---</t>
        </is>
      </c>
      <c r="Q707" t="inlineStr">
        <is>
          <t>---</t>
        </is>
      </c>
      <c r="R707" t="inlineStr"/>
      <c r="S707" t="inlineStr">
        <is>
          <t>55.0</t>
        </is>
      </c>
      <c r="T707" t="inlineStr"/>
      <c r="U707" t="inlineStr"/>
      <c r="V707" t="inlineStr"/>
      <c r="W707" t="inlineStr"/>
      <c r="X707" t="inlineStr">
        <is>
          <t>PDP/CMEB/ST02647</t>
        </is>
      </c>
      <c r="Y707" t="inlineStr">
        <is>
          <t>PDP/CMEB/ST02647</t>
        </is>
      </c>
      <c r="Z707" t="inlineStr">
        <is>
          <t>2025-02-14 17:40:03</t>
        </is>
      </c>
      <c r="AA707" t="inlineStr">
        <is>
          <t>2025-02-14 17:39:51</t>
        </is>
      </c>
      <c r="AB707" t="inlineStr">
        <is>
          <t>5guerlande</t>
        </is>
      </c>
      <c r="AC707" t="inlineStr">
        <is>
          <t>2025-02-14 17:40:03</t>
        </is>
      </c>
      <c r="AD707" s="1" t="inlineStr">
        <is>
          <t>https://www.commcarehq.org/a/caris-test/reports/form_data/377c3621-436a-40c1-91f9-554b0d4928a1/</t>
        </is>
      </c>
      <c r="AE707" t="inlineStr">
        <is>
          <t>---</t>
        </is>
      </c>
      <c r="AF707" t="inlineStr">
        <is>
          <t>40ae1c1cc954421fa7e977afce5310eb</t>
        </is>
      </c>
      <c r="AG707" t="inlineStr">
        <is>
          <t>OK</t>
        </is>
      </c>
      <c r="AH707" t="inlineStr">
        <is>
          <t>2025-02-14 17:40:03</t>
        </is>
      </c>
      <c r="AI707" t="inlineStr">
        <is>
          <t>1b52563f66be7b3d0843fa02f8f5a965</t>
        </is>
      </c>
      <c r="AJ707" t="inlineStr">
        <is>
          <t>2025-02-14</t>
        </is>
      </c>
      <c r="AK707" t="inlineStr">
        <is>
          <t>3</t>
        </is>
      </c>
      <c r="AL707" t="inlineStr">
        <is>
          <t>---</t>
        </is>
      </c>
      <c r="AM707" t="inlineStr">
        <is>
          <t>1</t>
        </is>
      </c>
      <c r="AN707" t="inlineStr">
        <is>
          <t>---</t>
        </is>
      </c>
      <c r="AO707" t="inlineStr">
        <is>
          <t>1</t>
        </is>
      </c>
      <c r="AP707" t="inlineStr">
        <is>
          <t>1</t>
        </is>
      </c>
      <c r="AQ707" t="inlineStr"/>
      <c r="AR707" t="inlineStr">
        <is>
          <t>55</t>
        </is>
      </c>
      <c r="AS707" t="inlineStr"/>
      <c r="AT707" t="inlineStr"/>
      <c r="AU707" t="inlineStr">
        <is>
          <t>---</t>
        </is>
      </c>
      <c r="AV707" t="inlineStr">
        <is>
          <t>---</t>
        </is>
      </c>
      <c r="AW707" t="inlineStr">
        <is>
          <t>---</t>
        </is>
      </c>
      <c r="AX707" t="inlineStr">
        <is>
          <t>---</t>
        </is>
      </c>
      <c r="AY707" t="inlineStr">
        <is>
          <t>---</t>
        </is>
      </c>
      <c r="AZ707" t="inlineStr">
        <is>
          <t>---</t>
        </is>
      </c>
      <c r="BA707" t="inlineStr">
        <is>
          <t>1b52563f66be7b3d0843fa02f8f5a965</t>
        </is>
      </c>
      <c r="BB707" t="inlineStr">
        <is>
          <t>http://openrosa.org/formdesigner/0B48E039-1E80-49A7-AC24-732B6E788E39</t>
        </is>
      </c>
      <c r="BC707" t="inlineStr">
        <is>
          <t>Ration et autres visites</t>
        </is>
      </c>
      <c r="BD707" t="inlineStr">
        <is>
          <t>CommCare Android, version "2.56"(468038). App v15969. CommCare Version 2.56.0. Build 468038, built on: 2025-02-06</t>
        </is>
      </c>
      <c r="BE707" t="inlineStr">
        <is>
          <t>commcare_8cc0a821-6123-47ba-bfc9-44547f89f64e</t>
        </is>
      </c>
      <c r="BF707" t="inlineStr">
        <is>
          <t>19.9492333 -72.819885 12.69 48.26</t>
        </is>
      </c>
      <c r="BG707" t="inlineStr">
        <is>
          <t>f13d8149fc6d39ebe86af18272310ff9</t>
        </is>
      </c>
      <c r="BH707" t="inlineStr">
        <is>
          <t>d3239f0622024212b2de47425e4be01d</t>
        </is>
      </c>
      <c r="BI707" t="inlineStr">
        <is>
          <t>15246</t>
        </is>
      </c>
      <c r="BJ707" t="inlineStr">
        <is>
          <t>XFormInstance</t>
        </is>
      </c>
      <c r="BK707" t="inlineStr">
        <is>
          <t>d5771656eaf611efbee285606e6ffa00</t>
        </is>
      </c>
      <c r="BL707" t="b">
        <v>0</v>
      </c>
      <c r="BM707" t="inlineStr">
        <is>
          <t>---</t>
        </is>
      </c>
      <c r="BN707" t="inlineStr">
        <is>
          <t>190.115.175.81</t>
        </is>
      </c>
      <c r="BO707" t="inlineStr">
        <is>
          <t>Loberty (Lobeïty) Vilnéus</t>
        </is>
      </c>
    </row>
    <row r="708">
      <c r="A708" t="inlineStr">
        <is>
          <t>706</t>
        </is>
      </c>
      <c r="B708" t="inlineStr">
        <is>
          <t>1484827f-8ae6-4279-96fc-83317b5329da</t>
        </is>
      </c>
      <c r="C708" t="inlineStr">
        <is>
          <t>2025-02-11</t>
        </is>
      </c>
      <c r="D708" t="inlineStr">
        <is>
          <t>3 10 11 12</t>
        </is>
      </c>
      <c r="E708" t="inlineStr">
        <is>
          <t>---</t>
        </is>
      </c>
      <c r="F708" t="inlineStr">
        <is>
          <t>1</t>
        </is>
      </c>
      <c r="G708" t="inlineStr">
        <is>
          <t>---</t>
        </is>
      </c>
      <c r="H708" t="inlineStr">
        <is>
          <t>1</t>
        </is>
      </c>
      <c r="I708" t="inlineStr">
        <is>
          <t>1</t>
        </is>
      </c>
      <c r="J708" t="inlineStr"/>
      <c r="K708" t="inlineStr">
        <is>
          <t>---</t>
        </is>
      </c>
      <c r="L708" t="inlineStr">
        <is>
          <t>---</t>
        </is>
      </c>
      <c r="M708" t="inlineStr">
        <is>
          <t>---</t>
        </is>
      </c>
      <c r="N708" t="inlineStr">
        <is>
          <t>---</t>
        </is>
      </c>
      <c r="O708" t="inlineStr">
        <is>
          <t>---</t>
        </is>
      </c>
      <c r="P708" t="inlineStr">
        <is>
          <t>---</t>
        </is>
      </c>
      <c r="Q708" t="inlineStr">
        <is>
          <t>---</t>
        </is>
      </c>
      <c r="R708" t="inlineStr"/>
      <c r="S708" t="inlineStr"/>
      <c r="T708" t="inlineStr"/>
      <c r="U708" t="inlineStr"/>
      <c r="V708" t="inlineStr"/>
      <c r="W708" t="inlineStr"/>
      <c r="X708" t="inlineStr">
        <is>
          <t>PAP/NPFS/ST02736</t>
        </is>
      </c>
      <c r="Y708" t="inlineStr">
        <is>
          <t>PAP/NPFS/ST02736</t>
        </is>
      </c>
      <c r="Z708" t="inlineStr">
        <is>
          <t>2025-02-14 17:44:45</t>
        </is>
      </c>
      <c r="AA708" t="inlineStr">
        <is>
          <t>2025-02-14 17:43:53</t>
        </is>
      </c>
      <c r="AB708" t="inlineStr">
        <is>
          <t>2paula</t>
        </is>
      </c>
      <c r="AC708" t="inlineStr">
        <is>
          <t>2025-02-14 18:01:26</t>
        </is>
      </c>
      <c r="AD708" s="1" t="inlineStr">
        <is>
          <t>https://www.commcarehq.org/a/caris-test/reports/form_data/1484827f-8ae6-4279-96fc-83317b5329da/</t>
        </is>
      </c>
      <c r="AE708" t="inlineStr">
        <is>
          <t>---</t>
        </is>
      </c>
      <c r="AF708" t="inlineStr">
        <is>
          <t>3c5a623af057e23a32ae4000_27452</t>
        </is>
      </c>
      <c r="AG708" t="inlineStr">
        <is>
          <t>OK</t>
        </is>
      </c>
      <c r="AH708" t="inlineStr">
        <is>
          <t>2025-02-14 17:44:45</t>
        </is>
      </c>
      <c r="AI708" t="inlineStr">
        <is>
          <t>e5870524d7474eb1ae50f2c4107b4683</t>
        </is>
      </c>
      <c r="AJ708" t="inlineStr">
        <is>
          <t>2025-02-11</t>
        </is>
      </c>
      <c r="AK708" t="inlineStr">
        <is>
          <t>3 10 11 12</t>
        </is>
      </c>
      <c r="AL708" t="inlineStr">
        <is>
          <t>---</t>
        </is>
      </c>
      <c r="AM708" t="inlineStr">
        <is>
          <t>1</t>
        </is>
      </c>
      <c r="AN708" t="inlineStr">
        <is>
          <t>---</t>
        </is>
      </c>
      <c r="AO708" t="inlineStr">
        <is>
          <t>1</t>
        </is>
      </c>
      <c r="AP708" t="inlineStr">
        <is>
          <t>1</t>
        </is>
      </c>
      <c r="AQ708" t="inlineStr"/>
      <c r="AR708" t="inlineStr"/>
      <c r="AS708" t="inlineStr"/>
      <c r="AT708" t="inlineStr"/>
      <c r="AU708" t="inlineStr">
        <is>
          <t>---</t>
        </is>
      </c>
      <c r="AV708" t="inlineStr">
        <is>
          <t>---</t>
        </is>
      </c>
      <c r="AW708" t="inlineStr">
        <is>
          <t>---</t>
        </is>
      </c>
      <c r="AX708" t="inlineStr">
        <is>
          <t>---</t>
        </is>
      </c>
      <c r="AY708" t="inlineStr">
        <is>
          <t>---</t>
        </is>
      </c>
      <c r="AZ708" t="inlineStr">
        <is>
          <t>---</t>
        </is>
      </c>
      <c r="BA708" t="inlineStr">
        <is>
          <t>e5870524d7474eb1ae50f2c4107b4683</t>
        </is>
      </c>
      <c r="BB708" t="inlineStr">
        <is>
          <t>http://openrosa.org/formdesigner/0B48E039-1E80-49A7-AC24-732B6E788E39</t>
        </is>
      </c>
      <c r="BC708" t="inlineStr">
        <is>
          <t>Ration et autres visites</t>
        </is>
      </c>
      <c r="BD708" t="inlineStr">
        <is>
          <t>CommCare Android, version "2.56"(468027). App v15969. CommCare Version 2.56.0. Build 468027, built on: 2025-01-18</t>
        </is>
      </c>
      <c r="BE708" t="inlineStr">
        <is>
          <t>commcare_1a638df5-b750-4196-ba65-fa624981c493</t>
        </is>
      </c>
      <c r="BF708" t="inlineStr">
        <is>
          <t>18.5903817 -72.2376683 -0.4 7.0</t>
        </is>
      </c>
      <c r="BG708" t="inlineStr">
        <is>
          <t>f13d8149fc6d39ebe86af18272310ff9</t>
        </is>
      </c>
      <c r="BH708" t="inlineStr">
        <is>
          <t>d3239f0622024212b2de47425e4be01d</t>
        </is>
      </c>
      <c r="BI708" t="inlineStr">
        <is>
          <t>15246</t>
        </is>
      </c>
      <c r="BJ708" t="inlineStr">
        <is>
          <t>XFormInstance</t>
        </is>
      </c>
      <c r="BK708" t="inlineStr">
        <is>
          <t>2e3e78c6e8a711ef9e3cf399dbb46855</t>
        </is>
      </c>
      <c r="BL708" t="b">
        <v>0</v>
      </c>
      <c r="BM708" t="inlineStr">
        <is>
          <t>---</t>
        </is>
      </c>
      <c r="BN708" t="inlineStr">
        <is>
          <t>200.113.238.235</t>
        </is>
      </c>
      <c r="BO708" t="inlineStr">
        <is>
          <t>Joseph Angelo</t>
        </is>
      </c>
    </row>
    <row r="709">
      <c r="A709" t="inlineStr">
        <is>
          <t>707</t>
        </is>
      </c>
      <c r="B709" t="inlineStr">
        <is>
          <t>b97645e2-7f84-4bb7-8eb0-967b405b7171</t>
        </is>
      </c>
      <c r="C709" t="inlineStr">
        <is>
          <t>2025-02-13</t>
        </is>
      </c>
      <c r="D709" t="inlineStr">
        <is>
          <t>11 12</t>
        </is>
      </c>
      <c r="E709" t="inlineStr">
        <is>
          <t>---</t>
        </is>
      </c>
      <c r="F709" t="inlineStr">
        <is>
          <t>1</t>
        </is>
      </c>
      <c r="G709" t="inlineStr">
        <is>
          <t>---</t>
        </is>
      </c>
      <c r="H709" t="inlineStr">
        <is>
          <t>1</t>
        </is>
      </c>
      <c r="I709" t="inlineStr">
        <is>
          <t>1</t>
        </is>
      </c>
      <c r="J709" t="inlineStr"/>
      <c r="K709" t="inlineStr">
        <is>
          <t>---</t>
        </is>
      </c>
      <c r="L709" t="inlineStr">
        <is>
          <t>---</t>
        </is>
      </c>
      <c r="M709" t="inlineStr">
        <is>
          <t>---</t>
        </is>
      </c>
      <c r="N709" t="inlineStr">
        <is>
          <t>---</t>
        </is>
      </c>
      <c r="O709" t="inlineStr">
        <is>
          <t>---</t>
        </is>
      </c>
      <c r="P709" t="inlineStr">
        <is>
          <t>---</t>
        </is>
      </c>
      <c r="Q709" t="inlineStr">
        <is>
          <t>---</t>
        </is>
      </c>
      <c r="R709" t="inlineStr"/>
      <c r="S709" t="inlineStr"/>
      <c r="T709" t="inlineStr"/>
      <c r="U709" t="inlineStr"/>
      <c r="V709" t="inlineStr"/>
      <c r="W709" t="inlineStr"/>
      <c r="X709" t="inlineStr">
        <is>
          <t>PAP/HFSC/CM1220M</t>
        </is>
      </c>
      <c r="Y709" t="inlineStr">
        <is>
          <t>PAP/HFSC/CM1220M</t>
        </is>
      </c>
      <c r="Z709" t="inlineStr">
        <is>
          <t>2025-02-14 18:01:17</t>
        </is>
      </c>
      <c r="AA709" t="inlineStr">
        <is>
          <t>2025-02-14 18:00:33</t>
        </is>
      </c>
      <c r="AB709" t="inlineStr">
        <is>
          <t>2paula</t>
        </is>
      </c>
      <c r="AC709" t="inlineStr">
        <is>
          <t>2025-02-14 18:01:28</t>
        </is>
      </c>
      <c r="AD709" s="1" t="inlineStr">
        <is>
          <t>https://www.commcarehq.org/a/caris-test/reports/form_data/b97645e2-7f84-4bb7-8eb0-967b405b7171/</t>
        </is>
      </c>
      <c r="AE709" t="inlineStr">
        <is>
          <t>---</t>
        </is>
      </c>
      <c r="AF709" t="inlineStr">
        <is>
          <t>3c5a623af057e23a32ae4000_131259</t>
        </is>
      </c>
      <c r="AG709" t="inlineStr">
        <is>
          <t>---</t>
        </is>
      </c>
      <c r="AH709" t="inlineStr">
        <is>
          <t>2025-02-14 18:01:17</t>
        </is>
      </c>
      <c r="AI709" t="inlineStr">
        <is>
          <t>e5870524d7474eb1ae50f2c4107b4683</t>
        </is>
      </c>
      <c r="AJ709" t="inlineStr">
        <is>
          <t>2025-02-13</t>
        </is>
      </c>
      <c r="AK709" t="inlineStr">
        <is>
          <t>11 12</t>
        </is>
      </c>
      <c r="AL709" t="inlineStr">
        <is>
          <t>---</t>
        </is>
      </c>
      <c r="AM709" t="inlineStr">
        <is>
          <t>1</t>
        </is>
      </c>
      <c r="AN709" t="inlineStr">
        <is>
          <t>---</t>
        </is>
      </c>
      <c r="AO709" t="inlineStr">
        <is>
          <t>1</t>
        </is>
      </c>
      <c r="AP709" t="inlineStr">
        <is>
          <t>1</t>
        </is>
      </c>
      <c r="AQ709" t="inlineStr"/>
      <c r="AR709" t="inlineStr"/>
      <c r="AS709" t="inlineStr"/>
      <c r="AT709" t="inlineStr"/>
      <c r="AU709" t="inlineStr">
        <is>
          <t>---</t>
        </is>
      </c>
      <c r="AV709" t="inlineStr">
        <is>
          <t>---</t>
        </is>
      </c>
      <c r="AW709" t="inlineStr">
        <is>
          <t>---</t>
        </is>
      </c>
      <c r="AX709" t="inlineStr">
        <is>
          <t>---</t>
        </is>
      </c>
      <c r="AY709" t="inlineStr">
        <is>
          <t>---</t>
        </is>
      </c>
      <c r="AZ709" t="inlineStr">
        <is>
          <t>---</t>
        </is>
      </c>
      <c r="BA709" t="inlineStr">
        <is>
          <t>e5870524d7474eb1ae50f2c4107b4683</t>
        </is>
      </c>
      <c r="BB709" t="inlineStr">
        <is>
          <t>http://openrosa.org/formdesigner/0B48E039-1E80-49A7-AC24-732B6E788E39</t>
        </is>
      </c>
      <c r="BC709" t="inlineStr">
        <is>
          <t>Ration et autres visites</t>
        </is>
      </c>
      <c r="BD709" t="inlineStr">
        <is>
          <t>CommCare Android, version "2.56"(468027). App v15969. CommCare Version 2.56.0. Build 468027, built on: 2025-01-18</t>
        </is>
      </c>
      <c r="BE709" t="inlineStr">
        <is>
          <t>commcare_1a638df5-b750-4196-ba65-fa624981c493</t>
        </is>
      </c>
      <c r="BF709" t="inlineStr">
        <is>
          <t>18.59035 -72.23728 40.1 6.2</t>
        </is>
      </c>
      <c r="BG709" t="inlineStr">
        <is>
          <t>f13d8149fc6d39ebe86af18272310ff9</t>
        </is>
      </c>
      <c r="BH709" t="inlineStr">
        <is>
          <t>d3239f0622024212b2de47425e4be01d</t>
        </is>
      </c>
      <c r="BI709" t="inlineStr">
        <is>
          <t>15246</t>
        </is>
      </c>
      <c r="BJ709" t="inlineStr">
        <is>
          <t>XFormInstance</t>
        </is>
      </c>
      <c r="BK709" t="inlineStr">
        <is>
          <t>2e3e78c6e8a711ef9e3cf399dbb46855</t>
        </is>
      </c>
      <c r="BL709" t="b">
        <v>0</v>
      </c>
      <c r="BM709" t="inlineStr">
        <is>
          <t>---</t>
        </is>
      </c>
      <c r="BN709" t="inlineStr">
        <is>
          <t>200.113.238.235</t>
        </is>
      </c>
      <c r="BO709" t="inlineStr">
        <is>
          <t>Mogene Carla</t>
        </is>
      </c>
    </row>
    <row r="710">
      <c r="A710" t="inlineStr">
        <is>
          <t>708</t>
        </is>
      </c>
      <c r="B710" t="inlineStr">
        <is>
          <t>d1f5ac44-7da0-48dd-a30b-70506da48309</t>
        </is>
      </c>
      <c r="C710" t="inlineStr">
        <is>
          <t>2025-02-14</t>
        </is>
      </c>
      <c r="D710" t="inlineStr">
        <is>
          <t>4</t>
        </is>
      </c>
      <c r="E710" t="inlineStr">
        <is>
          <t>visite de siuvi medcment</t>
        </is>
      </c>
      <c r="F710" t="inlineStr">
        <is>
          <t>1</t>
        </is>
      </c>
      <c r="G710" t="inlineStr">
        <is>
          <t>medcment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---</t>
        </is>
      </c>
      <c r="L710" t="inlineStr">
        <is>
          <t>---</t>
        </is>
      </c>
      <c r="M710" t="inlineStr">
        <is>
          <t>---</t>
        </is>
      </c>
      <c r="N710" t="inlineStr">
        <is>
          <t>---</t>
        </is>
      </c>
      <c r="O710" t="inlineStr">
        <is>
          <t>---</t>
        </is>
      </c>
      <c r="P710" t="inlineStr">
        <is>
          <t>---</t>
        </is>
      </c>
      <c r="Q710" t="inlineStr">
        <is>
          <t>---</t>
        </is>
      </c>
      <c r="R710" t="inlineStr"/>
      <c r="S710" t="inlineStr">
        <is>
          <t>23.0</t>
        </is>
      </c>
      <c r="T710" t="inlineStr"/>
      <c r="U710" t="inlineStr"/>
      <c r="V710" t="inlineStr"/>
      <c r="W710" t="inlineStr"/>
      <c r="X710" t="inlineStr">
        <is>
          <t>CAP/HSCM/ST03724</t>
        </is>
      </c>
      <c r="Y710" t="inlineStr">
        <is>
          <t>CAP/HSCM/ST03724</t>
        </is>
      </c>
      <c r="Z710" t="inlineStr">
        <is>
          <t>2025-02-14 18:37:03</t>
        </is>
      </c>
      <c r="AA710" t="inlineStr">
        <is>
          <t>2025-02-14 18:35:53</t>
        </is>
      </c>
      <c r="AB710" t="inlineStr">
        <is>
          <t>1maselaine</t>
        </is>
      </c>
      <c r="AC710" t="inlineStr">
        <is>
          <t>2025-02-14 18:37:04</t>
        </is>
      </c>
      <c r="AD710" s="1" t="inlineStr">
        <is>
          <t>https://www.commcarehq.org/a/caris-test/reports/form_data/d1f5ac44-7da0-48dd-a30b-70506da48309/</t>
        </is>
      </c>
      <c r="AE710" t="inlineStr">
        <is>
          <t>---</t>
        </is>
      </c>
      <c r="AF710" t="inlineStr">
        <is>
          <t>3c5a623af057e23a32ae4000_105929</t>
        </is>
      </c>
      <c r="AG710" t="inlineStr">
        <is>
          <t>---</t>
        </is>
      </c>
      <c r="AH710" t="inlineStr">
        <is>
          <t>2025-02-14 18:37:03</t>
        </is>
      </c>
      <c r="AI710" t="inlineStr">
        <is>
          <t>1b833c2586eb49459103874b6462448b</t>
        </is>
      </c>
      <c r="AJ710" t="inlineStr">
        <is>
          <t>2025-02-14</t>
        </is>
      </c>
      <c r="AK710" t="inlineStr">
        <is>
          <t>4</t>
        </is>
      </c>
      <c r="AL710" t="inlineStr">
        <is>
          <t>visite de siuvi medcment</t>
        </is>
      </c>
      <c r="AM710" t="inlineStr">
        <is>
          <t>1</t>
        </is>
      </c>
      <c r="AN710" t="inlineStr">
        <is>
          <t>medcment</t>
        </is>
      </c>
      <c r="AO710" t="inlineStr">
        <is>
          <t>1</t>
        </is>
      </c>
      <c r="AP710" t="inlineStr">
        <is>
          <t>1</t>
        </is>
      </c>
      <c r="AQ710" t="inlineStr"/>
      <c r="AR710" t="inlineStr">
        <is>
          <t>23</t>
        </is>
      </c>
      <c r="AS710" t="inlineStr"/>
      <c r="AT710" t="inlineStr"/>
      <c r="AU710" t="inlineStr">
        <is>
          <t>---</t>
        </is>
      </c>
      <c r="AV710" t="inlineStr">
        <is>
          <t>---</t>
        </is>
      </c>
      <c r="AW710" t="inlineStr">
        <is>
          <t>---</t>
        </is>
      </c>
      <c r="AX710" t="inlineStr">
        <is>
          <t>---</t>
        </is>
      </c>
      <c r="AY710" t="inlineStr">
        <is>
          <t>---</t>
        </is>
      </c>
      <c r="AZ710" t="inlineStr">
        <is>
          <t>---</t>
        </is>
      </c>
      <c r="BA710" t="inlineStr">
        <is>
          <t>1b833c2586eb49459103874b6462448b</t>
        </is>
      </c>
      <c r="BB710" t="inlineStr">
        <is>
          <t>http://openrosa.org/formdesigner/0B48E039-1E80-49A7-AC24-732B6E788E39</t>
        </is>
      </c>
      <c r="BC710" t="inlineStr">
        <is>
          <t>Ration et autres visites</t>
        </is>
      </c>
      <c r="BD710" t="inlineStr">
        <is>
          <t>CommCare Android, version "2.56"(468038). App v15969. CommCare Version 2.56.0. Build 468038, built on: 2025-02-06</t>
        </is>
      </c>
      <c r="BE710" t="inlineStr">
        <is>
          <t>commcare_05d78f59-ebda-491c-89b8-6c42bab0e02e</t>
        </is>
      </c>
      <c r="BF710" t="inlineStr">
        <is>
          <t>19.7343448 -72.186502 -30.4 8.73</t>
        </is>
      </c>
      <c r="BG710" t="inlineStr">
        <is>
          <t>f13d8149fc6d39ebe86af18272310ff9</t>
        </is>
      </c>
      <c r="BH710" t="inlineStr">
        <is>
          <t>d3239f0622024212b2de47425e4be01d</t>
        </is>
      </c>
      <c r="BI710" t="inlineStr">
        <is>
          <t>15246</t>
        </is>
      </c>
      <c r="BJ710" t="inlineStr">
        <is>
          <t>XFormInstance</t>
        </is>
      </c>
      <c r="BK710" t="inlineStr">
        <is>
          <t>2d2ed2deeae611efb9baf7a39a18eb0c</t>
        </is>
      </c>
      <c r="BL710" t="b">
        <v>0</v>
      </c>
      <c r="BM710" t="inlineStr">
        <is>
          <t>---</t>
        </is>
      </c>
      <c r="BN710" t="inlineStr">
        <is>
          <t>200.113.214.225</t>
        </is>
      </c>
      <c r="BO710" t="inlineStr">
        <is>
          <t>Daphca Jeanty</t>
        </is>
      </c>
    </row>
    <row r="711">
      <c r="A711" t="inlineStr">
        <is>
          <t>709</t>
        </is>
      </c>
      <c r="B711" t="inlineStr">
        <is>
          <t>b6b49698-1080-45d3-9cd6-c107095816f3</t>
        </is>
      </c>
      <c r="C711" t="inlineStr">
        <is>
          <t>2025-02-12</t>
        </is>
      </c>
      <c r="D711" t="inlineStr">
        <is>
          <t>4</t>
        </is>
      </c>
      <c r="E711" t="inlineStr">
        <is>
          <t>Suivi adherence</t>
        </is>
      </c>
      <c r="F711" t="inlineStr">
        <is>
          <t>0</t>
        </is>
      </c>
      <c r="G711" t="inlineStr">
        <is>
          <t>Suivi adherence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---</t>
        </is>
      </c>
      <c r="L711" t="inlineStr">
        <is>
          <t>---</t>
        </is>
      </c>
      <c r="M711" t="inlineStr">
        <is>
          <t>---</t>
        </is>
      </c>
      <c r="N711" t="inlineStr">
        <is>
          <t>---</t>
        </is>
      </c>
      <c r="O711" t="inlineStr">
        <is>
          <t>---</t>
        </is>
      </c>
      <c r="P711" t="inlineStr">
        <is>
          <t>---</t>
        </is>
      </c>
      <c r="Q711" t="inlineStr">
        <is>
          <t>---</t>
        </is>
      </c>
      <c r="R711" t="inlineStr"/>
      <c r="S711" t="inlineStr"/>
      <c r="T711" t="inlineStr"/>
      <c r="U711" t="inlineStr"/>
      <c r="V711" t="inlineStr"/>
      <c r="W711" t="inlineStr"/>
      <c r="X711" t="inlineStr">
        <is>
          <t>CAP/HSCM/ST04628</t>
        </is>
      </c>
      <c r="Y711" t="inlineStr">
        <is>
          <t>CAP/HSCM/ST04628</t>
        </is>
      </c>
      <c r="Z711" t="inlineStr">
        <is>
          <t>2025-02-14 17:48:15</t>
        </is>
      </c>
      <c r="AA711" t="inlineStr">
        <is>
          <t>2025-02-14 17:45:28</t>
        </is>
      </c>
      <c r="AB711" t="inlineStr">
        <is>
          <t>1fleurgile</t>
        </is>
      </c>
      <c r="AC711" t="inlineStr">
        <is>
          <t>2025-02-14 18:45:46</t>
        </is>
      </c>
      <c r="AD711" s="1" t="inlineStr">
        <is>
          <t>https://www.commcarehq.org/a/caris-test/reports/form_data/b6b49698-1080-45d3-9cd6-c107095816f3/</t>
        </is>
      </c>
      <c r="AE711" t="inlineStr">
        <is>
          <t>---</t>
        </is>
      </c>
      <c r="AF711" t="inlineStr">
        <is>
          <t>3c5a623af057e23a32ae4000_194438</t>
        </is>
      </c>
      <c r="AG711" t="inlineStr">
        <is>
          <t>---</t>
        </is>
      </c>
      <c r="AH711" t="inlineStr">
        <is>
          <t>2025-02-14 17:48:15</t>
        </is>
      </c>
      <c r="AI711" t="inlineStr">
        <is>
          <t>9cfdf7db54419d22491b2c964b5162b3</t>
        </is>
      </c>
      <c r="AJ711" t="inlineStr">
        <is>
          <t>2025-02-12</t>
        </is>
      </c>
      <c r="AK711" t="inlineStr">
        <is>
          <t>4</t>
        </is>
      </c>
      <c r="AL711" t="inlineStr">
        <is>
          <t>Suivi adherence</t>
        </is>
      </c>
      <c r="AM711" t="inlineStr">
        <is>
          <t>0</t>
        </is>
      </c>
      <c r="AN711" t="inlineStr">
        <is>
          <t>Suivi adherence</t>
        </is>
      </c>
      <c r="AO711" t="inlineStr">
        <is>
          <t>1</t>
        </is>
      </c>
      <c r="AP711" t="inlineStr">
        <is>
          <t>1</t>
        </is>
      </c>
      <c r="AQ711" t="inlineStr"/>
      <c r="AR711" t="inlineStr"/>
      <c r="AS711" t="inlineStr"/>
      <c r="AT711" t="inlineStr"/>
      <c r="AU711" t="inlineStr">
        <is>
          <t>---</t>
        </is>
      </c>
      <c r="AV711" t="inlineStr">
        <is>
          <t>---</t>
        </is>
      </c>
      <c r="AW711" t="inlineStr">
        <is>
          <t>---</t>
        </is>
      </c>
      <c r="AX711" t="inlineStr">
        <is>
          <t>---</t>
        </is>
      </c>
      <c r="AY711" t="inlineStr">
        <is>
          <t>---</t>
        </is>
      </c>
      <c r="AZ711" t="inlineStr">
        <is>
          <t>---</t>
        </is>
      </c>
      <c r="BA711" t="inlineStr">
        <is>
          <t>9cfdf7db54419d22491b2c964b5162b3</t>
        </is>
      </c>
      <c r="BB711" t="inlineStr">
        <is>
          <t>http://openrosa.org/formdesigner/0B48E039-1E80-49A7-AC24-732B6E788E39</t>
        </is>
      </c>
      <c r="BC711" t="inlineStr">
        <is>
          <t>Ration et autres visites</t>
        </is>
      </c>
      <c r="BD711" t="inlineStr">
        <is>
          <t>CommCare Android, version "2.55.0"(467579). App v15969. CommCare Version 2.55.0. Build 467579, built on: 2025-01-15</t>
        </is>
      </c>
      <c r="BE711" t="inlineStr">
        <is>
          <t>commcare_76b456dd-7d90-498a-a785-92f136625a61</t>
        </is>
      </c>
      <c r="BF711" t="inlineStr">
        <is>
          <t>19.7616024 -72.2003025 -22.71 7.09</t>
        </is>
      </c>
      <c r="BG711" t="inlineStr">
        <is>
          <t>f13d8149fc6d39ebe86af18272310ff9</t>
        </is>
      </c>
      <c r="BH711" t="inlineStr">
        <is>
          <t>d3239f0622024212b2de47425e4be01d</t>
        </is>
      </c>
      <c r="BI711" t="inlineStr">
        <is>
          <t>15246</t>
        </is>
      </c>
      <c r="BJ711" t="inlineStr">
        <is>
          <t>XFormInstance</t>
        </is>
      </c>
      <c r="BK711" t="inlineStr">
        <is>
          <t>e489378aea7111efb9b8f7a39a18eb0c</t>
        </is>
      </c>
      <c r="BL711" t="b">
        <v>0</v>
      </c>
      <c r="BM711" t="inlineStr">
        <is>
          <t>---</t>
        </is>
      </c>
      <c r="BN711" t="inlineStr">
        <is>
          <t>200.113.215.20</t>
        </is>
      </c>
      <c r="BO711" t="inlineStr">
        <is>
          <t>Love Mica  Paul</t>
        </is>
      </c>
    </row>
    <row r="712">
      <c r="A712" t="inlineStr">
        <is>
          <t>710</t>
        </is>
      </c>
      <c r="B712" t="inlineStr">
        <is>
          <t>fc2fa613-5cd2-414e-b6b4-6e7cf3edef5b</t>
        </is>
      </c>
      <c r="C712" t="inlineStr">
        <is>
          <t>2025-02-14</t>
        </is>
      </c>
      <c r="D712" t="inlineStr">
        <is>
          <t>4</t>
        </is>
      </c>
      <c r="E712" t="inlineStr">
        <is>
          <t>bonbons</t>
        </is>
      </c>
      <c r="F712" t="inlineStr">
        <is>
          <t>1</t>
        </is>
      </c>
      <c r="G712" t="inlineStr">
        <is>
          <t>bonbons</t>
        </is>
      </c>
      <c r="H712" t="inlineStr">
        <is>
          <t>1</t>
        </is>
      </c>
      <c r="I712" t="inlineStr">
        <is>
          <t>1</t>
        </is>
      </c>
      <c r="J712" t="inlineStr">
        <is>
          <t>3</t>
        </is>
      </c>
      <c r="K712" t="inlineStr">
        <is>
          <t>---</t>
        </is>
      </c>
      <c r="L712" t="inlineStr">
        <is>
          <t>---</t>
        </is>
      </c>
      <c r="M712" t="inlineStr">
        <is>
          <t>---</t>
        </is>
      </c>
      <c r="N712" t="inlineStr">
        <is>
          <t>---</t>
        </is>
      </c>
      <c r="O712" t="inlineStr">
        <is>
          <t>---</t>
        </is>
      </c>
      <c r="P712" t="inlineStr">
        <is>
          <t>---</t>
        </is>
      </c>
      <c r="Q712" t="inlineStr">
        <is>
          <t>---</t>
        </is>
      </c>
      <c r="R712" t="inlineStr"/>
      <c r="S712" t="inlineStr"/>
      <c r="T712" t="inlineStr"/>
      <c r="U712" t="inlineStr"/>
      <c r="V712" t="inlineStr"/>
      <c r="W712" t="inlineStr">
        <is>
          <t>18.5454589 -72.406777 46.4 4.58</t>
        </is>
      </c>
      <c r="X712" t="inlineStr">
        <is>
          <t>PAP/HAHD/ST00375</t>
        </is>
      </c>
      <c r="Y712" t="inlineStr">
        <is>
          <t>PAP/HAHD/ST00375</t>
        </is>
      </c>
      <c r="Z712" t="inlineStr">
        <is>
          <t>2025-02-14 17:56:41</t>
        </is>
      </c>
      <c r="AA712" t="inlineStr">
        <is>
          <t>2025-02-14 17:54:01</t>
        </is>
      </c>
      <c r="AB712" t="inlineStr">
        <is>
          <t>2miclene</t>
        </is>
      </c>
      <c r="AC712" t="inlineStr">
        <is>
          <t>2025-02-14 20:16:53</t>
        </is>
      </c>
      <c r="AD712" s="1" t="inlineStr">
        <is>
          <t>https://www.commcarehq.org/a/caris-test/reports/form_data/fc2fa613-5cd2-414e-b6b4-6e7cf3edef5b/</t>
        </is>
      </c>
      <c r="AE712" t="inlineStr">
        <is>
          <t>---</t>
        </is>
      </c>
      <c r="AF712" t="inlineStr">
        <is>
          <t>7bb276a841f7492e811c08507b0047bd</t>
        </is>
      </c>
      <c r="AG712" t="inlineStr">
        <is>
          <t>---</t>
        </is>
      </c>
      <c r="AH712" t="inlineStr">
        <is>
          <t>2025-02-14 17:56:41</t>
        </is>
      </c>
      <c r="AI712" t="inlineStr">
        <is>
          <t>64b0a61236f7d987dd45027ebbfc57df</t>
        </is>
      </c>
      <c r="AJ712" t="inlineStr">
        <is>
          <t>2025-02-14</t>
        </is>
      </c>
      <c r="AK712" t="inlineStr">
        <is>
          <t>4</t>
        </is>
      </c>
      <c r="AL712" t="inlineStr">
        <is>
          <t>bonbons</t>
        </is>
      </c>
      <c r="AM712" t="inlineStr">
        <is>
          <t>1</t>
        </is>
      </c>
      <c r="AN712" t="inlineStr">
        <is>
          <t>bonbons</t>
        </is>
      </c>
      <c r="AO712" t="inlineStr">
        <is>
          <t>1</t>
        </is>
      </c>
      <c r="AP712" t="inlineStr">
        <is>
          <t>1</t>
        </is>
      </c>
      <c r="AQ712" t="inlineStr"/>
      <c r="AR712" t="inlineStr"/>
      <c r="AS712" t="inlineStr"/>
      <c r="AT712" t="inlineStr">
        <is>
          <t>18.5454589 -72.406777 46.4 4.58</t>
        </is>
      </c>
      <c r="AU712" t="inlineStr">
        <is>
          <t>---</t>
        </is>
      </c>
      <c r="AV712" t="inlineStr">
        <is>
          <t>---</t>
        </is>
      </c>
      <c r="AW712" t="inlineStr">
        <is>
          <t>---</t>
        </is>
      </c>
      <c r="AX712" t="inlineStr">
        <is>
          <t>---</t>
        </is>
      </c>
      <c r="AY712" t="inlineStr">
        <is>
          <t>---</t>
        </is>
      </c>
      <c r="AZ712" t="inlineStr">
        <is>
          <t>---</t>
        </is>
      </c>
      <c r="BA712" t="inlineStr">
        <is>
          <t>64b0a61236f7d987dd45027ebbfc57df</t>
        </is>
      </c>
      <c r="BB712" t="inlineStr">
        <is>
          <t>http://openrosa.org/formdesigner/0B48E039-1E80-49A7-AC24-732B6E788E39</t>
        </is>
      </c>
      <c r="BC712" t="inlineStr">
        <is>
          <t>Ration et autres visites</t>
        </is>
      </c>
      <c r="BD712" t="inlineStr">
        <is>
          <t>CommCare Android, version "2.55.0"(467579). App v15969. CommCare Version 2.55.0. Build 467579, built on: 2025-01-15</t>
        </is>
      </c>
      <c r="BE712" t="inlineStr">
        <is>
          <t>commcare_54a621c2-54d8-40d6-b070-4af9fd73e052</t>
        </is>
      </c>
      <c r="BF712" t="inlineStr">
        <is>
          <t>18.5454589 -72.406777 46.4 4.58</t>
        </is>
      </c>
      <c r="BG712" t="inlineStr">
        <is>
          <t>f13d8149fc6d39ebe86af18272310ff9</t>
        </is>
      </c>
      <c r="BH712" t="inlineStr">
        <is>
          <t>d3239f0622024212b2de47425e4be01d</t>
        </is>
      </c>
      <c r="BI712" t="inlineStr">
        <is>
          <t>15246</t>
        </is>
      </c>
      <c r="BJ712" t="inlineStr">
        <is>
          <t>XFormInstance</t>
        </is>
      </c>
      <c r="BK712" t="inlineStr">
        <is>
          <t>d8a9b19aea8c11efb9b8f7a39a18eb0c</t>
        </is>
      </c>
      <c r="BL712" t="b">
        <v>0</v>
      </c>
      <c r="BM712" t="inlineStr">
        <is>
          <t>---</t>
        </is>
      </c>
      <c r="BN712" t="inlineStr">
        <is>
          <t>200.113.238.220</t>
        </is>
      </c>
      <c r="BO712" t="inlineStr">
        <is>
          <t>Francklin Pierre</t>
        </is>
      </c>
    </row>
    <row r="713">
      <c r="A713" t="inlineStr">
        <is>
          <t>711</t>
        </is>
      </c>
      <c r="B713" t="inlineStr">
        <is>
          <t>f844b115-1033-41f2-a0c6-d99e664fdcc7</t>
        </is>
      </c>
      <c r="C713" t="inlineStr">
        <is>
          <t>2025-02-13</t>
        </is>
      </c>
      <c r="D713" t="inlineStr">
        <is>
          <t>4</t>
        </is>
      </c>
      <c r="E713" t="inlineStr">
        <is>
          <t>Vérification de médicaments</t>
        </is>
      </c>
      <c r="F713" t="inlineStr">
        <is>
          <t>1</t>
        </is>
      </c>
      <c r="G713" t="inlineStr">
        <is>
          <t>Pour planifier la visite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---</t>
        </is>
      </c>
      <c r="L713" t="inlineStr">
        <is>
          <t>---</t>
        </is>
      </c>
      <c r="M713" t="inlineStr">
        <is>
          <t>---</t>
        </is>
      </c>
      <c r="N713" t="inlineStr">
        <is>
          <t>---</t>
        </is>
      </c>
      <c r="O713" t="inlineStr">
        <is>
          <t>---</t>
        </is>
      </c>
      <c r="P713" t="inlineStr">
        <is>
          <t>---</t>
        </is>
      </c>
      <c r="Q713" t="inlineStr">
        <is>
          <t>---</t>
        </is>
      </c>
      <c r="R713" t="inlineStr"/>
      <c r="S713" t="inlineStr"/>
      <c r="T713" t="inlineStr"/>
      <c r="U713">
        <f>HYPERLINK("https://www.commcarehq.org/a/caris-test/api/form_attachment/v1/f844b115-1033-41f2-a0c6-d99e664fdcc7/1739478420661.jpg")</f>
        <v/>
      </c>
      <c r="V713" t="inlineStr"/>
      <c r="W713" t="inlineStr">
        <is>
          <t>18.508511 -72.2941304 329.5 5.75</t>
        </is>
      </c>
      <c r="X713" t="inlineStr">
        <is>
          <t>PAP/NPFS/ST02809</t>
        </is>
      </c>
      <c r="Y713" t="inlineStr">
        <is>
          <t>PAP/NPFS/ST02809</t>
        </is>
      </c>
      <c r="Z713" t="inlineStr">
        <is>
          <t>2025-02-13 20:27:38</t>
        </is>
      </c>
      <c r="AA713" t="inlineStr">
        <is>
          <t>2025-02-13 20:26:18</t>
        </is>
      </c>
      <c r="AB713" t="inlineStr">
        <is>
          <t>2christelle</t>
        </is>
      </c>
      <c r="AC713" t="inlineStr">
        <is>
          <t>2025-02-14 20:28:21</t>
        </is>
      </c>
      <c r="AD713" s="1" t="inlineStr">
        <is>
          <t>https://www.commcarehq.org/a/caris-test/reports/form_data/f844b115-1033-41f2-a0c6-d99e664fdcc7/</t>
        </is>
      </c>
      <c r="AE713" t="inlineStr">
        <is>
          <t>---</t>
        </is>
      </c>
      <c r="AF713" t="inlineStr">
        <is>
          <t>3c5a623af057e23a32ae4000_31300</t>
        </is>
      </c>
      <c r="AG713" t="inlineStr">
        <is>
          <t>---</t>
        </is>
      </c>
      <c r="AH713" t="inlineStr">
        <is>
          <t>2025-02-13 20:27:38</t>
        </is>
      </c>
      <c r="AI713" t="inlineStr">
        <is>
          <t>246df32431d94e4a97fb5b1b8bef6b0e</t>
        </is>
      </c>
      <c r="AJ713" t="inlineStr">
        <is>
          <t>2025-02-13</t>
        </is>
      </c>
      <c r="AK713" t="inlineStr">
        <is>
          <t>4</t>
        </is>
      </c>
      <c r="AL713" t="inlineStr">
        <is>
          <t>Vérification de médicaments</t>
        </is>
      </c>
      <c r="AM713" t="inlineStr">
        <is>
          <t>1</t>
        </is>
      </c>
      <c r="AN713" t="inlineStr">
        <is>
          <t>Pour planifier la visite</t>
        </is>
      </c>
      <c r="AO713" t="inlineStr">
        <is>
          <t>1</t>
        </is>
      </c>
      <c r="AP713" t="inlineStr">
        <is>
          <t>1</t>
        </is>
      </c>
      <c r="AQ713" t="inlineStr"/>
      <c r="AR713" t="inlineStr"/>
      <c r="AS713" t="inlineStr"/>
      <c r="AT713" t="inlineStr">
        <is>
          <t>18.508511 -72.2941304 329.5 5.75</t>
        </is>
      </c>
      <c r="AU713" t="inlineStr">
        <is>
          <t>---</t>
        </is>
      </c>
      <c r="AV713" t="inlineStr">
        <is>
          <t>---</t>
        </is>
      </c>
      <c r="AW713" t="inlineStr">
        <is>
          <t>---</t>
        </is>
      </c>
      <c r="AX713" t="inlineStr">
        <is>
          <t>---</t>
        </is>
      </c>
      <c r="AY713" t="inlineStr">
        <is>
          <t>---</t>
        </is>
      </c>
      <c r="AZ713" t="inlineStr">
        <is>
          <t>---</t>
        </is>
      </c>
      <c r="BA713" t="inlineStr">
        <is>
          <t>246df32431d94e4a97fb5b1b8bef6b0e</t>
        </is>
      </c>
      <c r="BB713" t="inlineStr">
        <is>
          <t>http://openrosa.org/formdesigner/0B48E039-1E80-49A7-AC24-732B6E788E39</t>
        </is>
      </c>
      <c r="BC713" t="inlineStr">
        <is>
          <t>Ration et autres visites</t>
        </is>
      </c>
      <c r="BD713" t="inlineStr">
        <is>
          <t>CommCare Android, version "2.56"(468027). App v15969. CommCare Version 2.56.0. Build 468027, built on: 2025-01-18</t>
        </is>
      </c>
      <c r="BE713" t="inlineStr">
        <is>
          <t>commcare_95f1782f-8426-4434-b328-8386bbd0e352</t>
        </is>
      </c>
      <c r="BF713" t="inlineStr">
        <is>
          <t>18.5085282 -72.2942663 329.5 9.69</t>
        </is>
      </c>
      <c r="BG713" t="inlineStr">
        <is>
          <t>f13d8149fc6d39ebe86af18272310ff9</t>
        </is>
      </c>
      <c r="BH713" t="inlineStr">
        <is>
          <t>d3239f0622024212b2de47425e4be01d</t>
        </is>
      </c>
      <c r="BI713" t="inlineStr">
        <is>
          <t>15246</t>
        </is>
      </c>
      <c r="BJ713" t="inlineStr">
        <is>
          <t>XFormInstance</t>
        </is>
      </c>
      <c r="BK713" t="inlineStr">
        <is>
          <t>5613841eeaf911efbee385606e6ffa00</t>
        </is>
      </c>
      <c r="BL713" t="b">
        <v>0</v>
      </c>
      <c r="BM713" t="inlineStr">
        <is>
          <t>---</t>
        </is>
      </c>
      <c r="BN713" t="inlineStr">
        <is>
          <t>200.113.238.99</t>
        </is>
      </c>
      <c r="BO713" t="inlineStr">
        <is>
          <t>Alaika Chery Moise</t>
        </is>
      </c>
    </row>
    <row r="714">
      <c r="A714" t="inlineStr">
        <is>
          <t>712</t>
        </is>
      </c>
      <c r="B714" t="inlineStr">
        <is>
          <t>abdabecd-ba92-447c-a9da-7c1b02675442</t>
        </is>
      </c>
      <c r="C714" t="inlineStr">
        <is>
          <t>2025-02-13</t>
        </is>
      </c>
      <c r="D714" t="inlineStr">
        <is>
          <t>3 4</t>
        </is>
      </c>
      <c r="E714" t="inlineStr">
        <is>
          <t>suivi medicament</t>
        </is>
      </c>
      <c r="F714" t="inlineStr">
        <is>
          <t>1</t>
        </is>
      </c>
      <c r="G714" t="inlineStr">
        <is>
          <t>---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---</t>
        </is>
      </c>
      <c r="L714" t="inlineStr">
        <is>
          <t>---</t>
        </is>
      </c>
      <c r="M714" t="inlineStr">
        <is>
          <t>---</t>
        </is>
      </c>
      <c r="N714" t="inlineStr">
        <is>
          <t>---</t>
        </is>
      </c>
      <c r="O714" t="inlineStr">
        <is>
          <t>---</t>
        </is>
      </c>
      <c r="P714" t="inlineStr">
        <is>
          <t>---</t>
        </is>
      </c>
      <c r="Q714" t="inlineStr">
        <is>
          <t>---</t>
        </is>
      </c>
      <c r="R714" t="inlineStr"/>
      <c r="S714" t="inlineStr"/>
      <c r="T714" t="inlineStr"/>
      <c r="U714" t="inlineStr"/>
      <c r="V714" t="inlineStr"/>
      <c r="W714" t="inlineStr"/>
      <c r="X714" t="inlineStr">
        <is>
          <t>PAP/SMFO/ST02038</t>
        </is>
      </c>
      <c r="Y714" t="inlineStr">
        <is>
          <t>PAP/SMFO/ST02038</t>
        </is>
      </c>
      <c r="Z714" t="inlineStr">
        <is>
          <t>2025-02-13 11:50:02</t>
        </is>
      </c>
      <c r="AA714" t="inlineStr">
        <is>
          <t>2025-02-13 11:48:21</t>
        </is>
      </c>
      <c r="AB714" t="inlineStr">
        <is>
          <t>2jure</t>
        </is>
      </c>
      <c r="AC714" t="inlineStr">
        <is>
          <t>2025-02-14 21:28:57</t>
        </is>
      </c>
      <c r="AD714" s="1" t="inlineStr">
        <is>
          <t>https://www.commcarehq.org/a/caris-test/reports/form_data/abdabecd-ba92-447c-a9da-7c1b02675442/</t>
        </is>
      </c>
      <c r="AE714" t="inlineStr">
        <is>
          <t>---</t>
        </is>
      </c>
      <c r="AF714" t="inlineStr">
        <is>
          <t>3c5a623af057e23a32ae4000_41478</t>
        </is>
      </c>
      <c r="AG714" t="inlineStr">
        <is>
          <t>OK</t>
        </is>
      </c>
      <c r="AH714" t="inlineStr">
        <is>
          <t>2025-02-13 11:50:02</t>
        </is>
      </c>
      <c r="AI714" t="inlineStr">
        <is>
          <t>a5bbdf851c139995e9835931d0a6e6d2</t>
        </is>
      </c>
      <c r="AJ714" t="inlineStr">
        <is>
          <t>2025-02-13</t>
        </is>
      </c>
      <c r="AK714" t="inlineStr">
        <is>
          <t>3 4</t>
        </is>
      </c>
      <c r="AL714" t="inlineStr">
        <is>
          <t>suivi medicament</t>
        </is>
      </c>
      <c r="AM714" t="inlineStr">
        <is>
          <t>1</t>
        </is>
      </c>
      <c r="AN714" t="inlineStr">
        <is>
          <t>---</t>
        </is>
      </c>
      <c r="AO714" t="inlineStr">
        <is>
          <t>1</t>
        </is>
      </c>
      <c r="AP714" t="inlineStr">
        <is>
          <t>1</t>
        </is>
      </c>
      <c r="AQ714" t="inlineStr"/>
      <c r="AR714" t="inlineStr"/>
      <c r="AS714" t="inlineStr"/>
      <c r="AT714" t="inlineStr"/>
      <c r="AU714" t="inlineStr">
        <is>
          <t>---</t>
        </is>
      </c>
      <c r="AV714" t="inlineStr">
        <is>
          <t>---</t>
        </is>
      </c>
      <c r="AW714" t="inlineStr">
        <is>
          <t>---</t>
        </is>
      </c>
      <c r="AX714" t="inlineStr">
        <is>
          <t>---</t>
        </is>
      </c>
      <c r="AY714" t="inlineStr">
        <is>
          <t>---</t>
        </is>
      </c>
      <c r="AZ714" t="inlineStr">
        <is>
          <t>---</t>
        </is>
      </c>
      <c r="BA714" t="inlineStr">
        <is>
          <t>a5bbdf851c139995e9835931d0a6e6d2</t>
        </is>
      </c>
      <c r="BB714" t="inlineStr">
        <is>
          <t>http://openrosa.org/formdesigner/0B48E039-1E80-49A7-AC24-732B6E788E39</t>
        </is>
      </c>
      <c r="BC714" t="inlineStr">
        <is>
          <t>Ration et autres visites</t>
        </is>
      </c>
      <c r="BD714" t="inlineStr">
        <is>
          <t>CommCare Android, version "2.56"(468027). App v15969. CommCare Version 2.56.0. Build 468027, built on: 2025-01-18</t>
        </is>
      </c>
      <c r="BE714" t="inlineStr">
        <is>
          <t>commcare_4991f8fb-4090-4ad8-9141-1cb1e5b2a3c6</t>
        </is>
      </c>
      <c r="BF714" t="inlineStr">
        <is>
          <t>18.5331705 -72.4121561 -17.55 27.63</t>
        </is>
      </c>
      <c r="BG714" t="inlineStr">
        <is>
          <t>f13d8149fc6d39ebe86af18272310ff9</t>
        </is>
      </c>
      <c r="BH714" t="inlineStr">
        <is>
          <t>d3239f0622024212b2de47425e4be01d</t>
        </is>
      </c>
      <c r="BI714" t="inlineStr">
        <is>
          <t>15246</t>
        </is>
      </c>
      <c r="BJ714" t="inlineStr">
        <is>
          <t>XFormInstance</t>
        </is>
      </c>
      <c r="BK714" t="inlineStr">
        <is>
          <t>cd18a302e94e11efbecb85606e6ffa00</t>
        </is>
      </c>
      <c r="BL714" t="b">
        <v>0</v>
      </c>
      <c r="BM714" t="inlineStr">
        <is>
          <t>---</t>
        </is>
      </c>
      <c r="BN714" t="inlineStr">
        <is>
          <t>190.115.174.234</t>
        </is>
      </c>
      <c r="BO714" t="inlineStr">
        <is>
          <t>Louidjy Lundi</t>
        </is>
      </c>
    </row>
    <row r="715">
      <c r="A715" t="inlineStr">
        <is>
          <t>713</t>
        </is>
      </c>
      <c r="B715" t="inlineStr">
        <is>
          <t>ebc368c0-c4b7-491a-8509-afb6c6a0e2ea</t>
        </is>
      </c>
      <c r="C715" t="inlineStr">
        <is>
          <t>2025-02-13</t>
        </is>
      </c>
      <c r="D715" t="inlineStr">
        <is>
          <t>3 4</t>
        </is>
      </c>
      <c r="E715" t="inlineStr">
        <is>
          <t>suivi medicament</t>
        </is>
      </c>
      <c r="F715" t="inlineStr">
        <is>
          <t>1</t>
        </is>
      </c>
      <c r="G715" t="inlineStr">
        <is>
          <t>---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---</t>
        </is>
      </c>
      <c r="L715" t="inlineStr">
        <is>
          <t>---</t>
        </is>
      </c>
      <c r="M715" t="inlineStr">
        <is>
          <t>---</t>
        </is>
      </c>
      <c r="N715" t="inlineStr">
        <is>
          <t>---</t>
        </is>
      </c>
      <c r="O715" t="inlineStr">
        <is>
          <t>---</t>
        </is>
      </c>
      <c r="P715" t="inlineStr">
        <is>
          <t>---</t>
        </is>
      </c>
      <c r="Q715" t="inlineStr">
        <is>
          <t>---</t>
        </is>
      </c>
      <c r="R715" t="inlineStr"/>
      <c r="S715" t="inlineStr"/>
      <c r="T715" t="inlineStr"/>
      <c r="U715" t="inlineStr"/>
      <c r="V715" t="inlineStr"/>
      <c r="W715" t="inlineStr"/>
      <c r="X715" t="inlineStr">
        <is>
          <t>PAP/SMFO/ST00810</t>
        </is>
      </c>
      <c r="Y715" t="inlineStr">
        <is>
          <t>PAP/SMFO/ST00810</t>
        </is>
      </c>
      <c r="Z715" t="inlineStr">
        <is>
          <t>2025-02-13 11:52:03</t>
        </is>
      </c>
      <c r="AA715" t="inlineStr">
        <is>
          <t>2025-02-13 11:50:52</t>
        </is>
      </c>
      <c r="AB715" t="inlineStr">
        <is>
          <t>2jure</t>
        </is>
      </c>
      <c r="AC715" t="inlineStr">
        <is>
          <t>2025-02-14 21:30:17</t>
        </is>
      </c>
      <c r="AD715" s="1" t="inlineStr">
        <is>
          <t>https://www.commcarehq.org/a/caris-test/reports/form_data/ebc368c0-c4b7-491a-8509-afb6c6a0e2ea/</t>
        </is>
      </c>
      <c r="AE715" t="inlineStr">
        <is>
          <t>---</t>
        </is>
      </c>
      <c r="AF715" t="inlineStr">
        <is>
          <t>3c5a623af057e23a32ae4000_184164</t>
        </is>
      </c>
      <c r="AG715" t="inlineStr">
        <is>
          <t>OK</t>
        </is>
      </c>
      <c r="AH715" t="inlineStr">
        <is>
          <t>2025-02-13 11:52:03</t>
        </is>
      </c>
      <c r="AI715" t="inlineStr">
        <is>
          <t>a5bbdf851c139995e9835931d0a6e6d2</t>
        </is>
      </c>
      <c r="AJ715" t="inlineStr">
        <is>
          <t>2025-02-13</t>
        </is>
      </c>
      <c r="AK715" t="inlineStr">
        <is>
          <t>3 4</t>
        </is>
      </c>
      <c r="AL715" t="inlineStr">
        <is>
          <t>suivi medicament</t>
        </is>
      </c>
      <c r="AM715" t="inlineStr">
        <is>
          <t>1</t>
        </is>
      </c>
      <c r="AN715" t="inlineStr">
        <is>
          <t>---</t>
        </is>
      </c>
      <c r="AO715" t="inlineStr">
        <is>
          <t>1</t>
        </is>
      </c>
      <c r="AP715" t="inlineStr">
        <is>
          <t>1</t>
        </is>
      </c>
      <c r="AQ715" t="inlineStr"/>
      <c r="AR715" t="inlineStr"/>
      <c r="AS715" t="inlineStr"/>
      <c r="AT715" t="inlineStr"/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inlineStr">
        <is>
          <t>---</t>
        </is>
      </c>
      <c r="BA715" t="inlineStr">
        <is>
          <t>a5bbdf851c139995e9835931d0a6e6d2</t>
        </is>
      </c>
      <c r="BB715" t="inlineStr">
        <is>
          <t>http://openrosa.org/formdesigner/0B48E039-1E80-49A7-AC24-732B6E788E39</t>
        </is>
      </c>
      <c r="BC715" t="inlineStr">
        <is>
          <t>Ration et autres visites</t>
        </is>
      </c>
      <c r="BD715" t="inlineStr">
        <is>
          <t>CommCare Android, version "2.56"(468027). App v15969. CommCare Version 2.56.0. Build 468027, built on: 2025-01-18</t>
        </is>
      </c>
      <c r="BE715" t="inlineStr">
        <is>
          <t>commcare_4991f8fb-4090-4ad8-9141-1cb1e5b2a3c6</t>
        </is>
      </c>
      <c r="BF715" t="inlineStr">
        <is>
          <t>18.5331565 -72.4121525 -24.17 37.68</t>
        </is>
      </c>
      <c r="BG715" t="inlineStr">
        <is>
          <t>f13d8149fc6d39ebe86af18272310ff9</t>
        </is>
      </c>
      <c r="BH715" t="inlineStr">
        <is>
          <t>d3239f0622024212b2de47425e4be01d</t>
        </is>
      </c>
      <c r="BI715" t="inlineStr">
        <is>
          <t>15246</t>
        </is>
      </c>
      <c r="BJ715" t="inlineStr">
        <is>
          <t>XFormInstance</t>
        </is>
      </c>
      <c r="BK715" t="inlineStr">
        <is>
          <t>cd18a302e94e11efbecb85606e6ffa00</t>
        </is>
      </c>
      <c r="BL715" t="b">
        <v>0</v>
      </c>
      <c r="BM715" t="inlineStr">
        <is>
          <t>---</t>
        </is>
      </c>
      <c r="BN715" t="inlineStr">
        <is>
          <t>190.115.174.234</t>
        </is>
      </c>
      <c r="BO715" t="inlineStr">
        <is>
          <t>Filace Berline</t>
        </is>
      </c>
    </row>
    <row r="716">
      <c r="A716" t="inlineStr">
        <is>
          <t>714</t>
        </is>
      </c>
      <c r="B716" t="inlineStr">
        <is>
          <t>1ce2ea40-59e3-445e-86b8-952bd924b493</t>
        </is>
      </c>
      <c r="C716" t="inlineStr">
        <is>
          <t>2025-02-14</t>
        </is>
      </c>
      <c r="D716" t="inlineStr">
        <is>
          <t>3</t>
        </is>
      </c>
      <c r="E716" t="inlineStr">
        <is>
          <t>---</t>
        </is>
      </c>
      <c r="F716" t="inlineStr">
        <is>
          <t>0</t>
        </is>
      </c>
      <c r="G716" t="inlineStr">
        <is>
          <t>---</t>
        </is>
      </c>
      <c r="H716" t="inlineStr">
        <is>
          <t>1</t>
        </is>
      </c>
      <c r="I716" t="inlineStr">
        <is>
          <t>1</t>
        </is>
      </c>
      <c r="J716" t="inlineStr"/>
      <c r="K716" t="inlineStr">
        <is>
          <t>---</t>
        </is>
      </c>
      <c r="L716" t="inlineStr">
        <is>
          <t>---</t>
        </is>
      </c>
      <c r="M716" t="inlineStr">
        <is>
          <t>---</t>
        </is>
      </c>
      <c r="N716" t="inlineStr">
        <is>
          <t>---</t>
        </is>
      </c>
      <c r="O716" t="inlineStr">
        <is>
          <t>---</t>
        </is>
      </c>
      <c r="P716" t="inlineStr">
        <is>
          <t>---</t>
        </is>
      </c>
      <c r="Q716" t="inlineStr">
        <is>
          <t>---</t>
        </is>
      </c>
      <c r="R716" t="inlineStr"/>
      <c r="S716" t="inlineStr"/>
      <c r="T716" t="inlineStr"/>
      <c r="U716" t="inlineStr"/>
      <c r="V716" t="inlineStr"/>
      <c r="W716" t="inlineStr"/>
      <c r="X716" t="inlineStr">
        <is>
          <t>LIM/PORM/ST00085</t>
        </is>
      </c>
      <c r="Y716" t="inlineStr">
        <is>
          <t>LIM/PORM/ST00085</t>
        </is>
      </c>
      <c r="Z716" t="inlineStr">
        <is>
          <t>2025-02-14 22:12:42</t>
        </is>
      </c>
      <c r="AA716" t="inlineStr">
        <is>
          <t>2025-02-14 22:12:32</t>
        </is>
      </c>
      <c r="AB716" t="inlineStr">
        <is>
          <t>1jeanelie</t>
        </is>
      </c>
      <c r="AC716" t="inlineStr">
        <is>
          <t>2025-02-14 22:12:44</t>
        </is>
      </c>
      <c r="AD716" s="1" t="inlineStr">
        <is>
          <t>https://www.commcarehq.org/a/caris-test/reports/form_data/1ce2ea40-59e3-445e-86b8-952bd924b493/</t>
        </is>
      </c>
      <c r="AE716" t="inlineStr">
        <is>
          <t>---</t>
        </is>
      </c>
      <c r="AF716" t="inlineStr">
        <is>
          <t>0628169c425445709b30c7237097dd29</t>
        </is>
      </c>
      <c r="AG716" t="inlineStr">
        <is>
          <t>OK</t>
        </is>
      </c>
      <c r="AH716" t="inlineStr">
        <is>
          <t>2025-02-14 22:12:42</t>
        </is>
      </c>
      <c r="AI716" t="inlineStr">
        <is>
          <t>1b922c6cae0e4a4e9e08c400d46b6ba7</t>
        </is>
      </c>
      <c r="AJ716" t="inlineStr">
        <is>
          <t>2025-02-14</t>
        </is>
      </c>
      <c r="AK716" t="inlineStr">
        <is>
          <t>3</t>
        </is>
      </c>
      <c r="AL716" t="inlineStr">
        <is>
          <t>---</t>
        </is>
      </c>
      <c r="AM716" t="inlineStr">
        <is>
          <t>0</t>
        </is>
      </c>
      <c r="AN716" t="inlineStr">
        <is>
          <t>---</t>
        </is>
      </c>
      <c r="AO716" t="inlineStr">
        <is>
          <t>1</t>
        </is>
      </c>
      <c r="AP716" t="inlineStr">
        <is>
          <t>1</t>
        </is>
      </c>
      <c r="AQ716" t="inlineStr"/>
      <c r="AR716" t="inlineStr"/>
      <c r="AS716" t="inlineStr"/>
      <c r="AT716" t="inlineStr"/>
      <c r="AU716" t="inlineStr">
        <is>
          <t>---</t>
        </is>
      </c>
      <c r="AV716" t="inlineStr">
        <is>
          <t>---</t>
        </is>
      </c>
      <c r="AW716" t="inlineStr">
        <is>
          <t>---</t>
        </is>
      </c>
      <c r="AX716" t="inlineStr">
        <is>
          <t>---</t>
        </is>
      </c>
      <c r="AY716" t="inlineStr">
        <is>
          <t>---</t>
        </is>
      </c>
      <c r="AZ716" t="inlineStr">
        <is>
          <t>---</t>
        </is>
      </c>
      <c r="BA716" t="inlineStr">
        <is>
          <t>1b922c6cae0e4a4e9e08c400d46b6ba7</t>
        </is>
      </c>
      <c r="BB716" t="inlineStr">
        <is>
          <t>http://openrosa.org/formdesigner/0B48E039-1E80-49A7-AC24-732B6E788E39</t>
        </is>
      </c>
      <c r="BC716" t="inlineStr">
        <is>
          <t>Ration et autres visites</t>
        </is>
      </c>
      <c r="BD716" t="inlineStr">
        <is>
          <t>CommCare Android, version "2.55.0"(467579). App v15969. CommCare Version 2.55.0. Build 467579, built on: 2025-01-15</t>
        </is>
      </c>
      <c r="BE716" t="inlineStr">
        <is>
          <t>commcare_734f7fdd-cbb1-463f-aa8e-b4bd89e56188</t>
        </is>
      </c>
      <c r="BF716" t="inlineStr"/>
      <c r="BG716" t="inlineStr">
        <is>
          <t>f13d8149fc6d39ebe86af18272310ff9</t>
        </is>
      </c>
      <c r="BH716" t="inlineStr">
        <is>
          <t>d3239f0622024212b2de47425e4be01d</t>
        </is>
      </c>
      <c r="BI716" t="inlineStr">
        <is>
          <t>15246</t>
        </is>
      </c>
      <c r="BJ716" t="inlineStr">
        <is>
          <t>XFormInstance</t>
        </is>
      </c>
      <c r="BK716" t="inlineStr">
        <is>
          <t>9d779ea6eaf111ef9e67f399dbb46855</t>
        </is>
      </c>
      <c r="BL716" t="b">
        <v>0</v>
      </c>
      <c r="BM716" t="inlineStr">
        <is>
          <t>---</t>
        </is>
      </c>
      <c r="BN716" t="inlineStr">
        <is>
          <t>200.113.253.134</t>
        </is>
      </c>
      <c r="BO716" t="inlineStr">
        <is>
          <t>Rickelmey Joseph</t>
        </is>
      </c>
    </row>
    <row r="717">
      <c r="A717" t="inlineStr">
        <is>
          <t>715</t>
        </is>
      </c>
      <c r="B717" t="inlineStr">
        <is>
          <t>265c4b4d-936c-4917-a4f0-814cdbc319ad</t>
        </is>
      </c>
      <c r="C717" t="inlineStr">
        <is>
          <t>2025-02-14</t>
        </is>
      </c>
      <c r="D717" t="inlineStr">
        <is>
          <t>4</t>
        </is>
      </c>
      <c r="E717" t="inlineStr">
        <is>
          <t>suivi mdcmt</t>
        </is>
      </c>
      <c r="F717" t="inlineStr">
        <is>
          <t>1</t>
        </is>
      </c>
      <c r="G717" t="inlineStr">
        <is>
          <t>mdcament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---</t>
        </is>
      </c>
      <c r="L717" t="inlineStr">
        <is>
          <t>---</t>
        </is>
      </c>
      <c r="M717" t="inlineStr">
        <is>
          <t>---</t>
        </is>
      </c>
      <c r="N717" t="inlineStr">
        <is>
          <t>---</t>
        </is>
      </c>
      <c r="O717" t="inlineStr">
        <is>
          <t>---</t>
        </is>
      </c>
      <c r="P717" t="inlineStr">
        <is>
          <t>---</t>
        </is>
      </c>
      <c r="Q717" t="inlineStr">
        <is>
          <t>---</t>
        </is>
      </c>
      <c r="R717" t="inlineStr"/>
      <c r="S717" t="inlineStr"/>
      <c r="T717" t="inlineStr"/>
      <c r="U717" t="inlineStr"/>
      <c r="V717" t="inlineStr"/>
      <c r="W717" t="inlineStr"/>
      <c r="X717" t="inlineStr">
        <is>
          <t>CAP/HSCM/ST03012</t>
        </is>
      </c>
      <c r="Y717" t="inlineStr">
        <is>
          <t>CAP/HSCM/ST03012</t>
        </is>
      </c>
      <c r="Z717" t="inlineStr">
        <is>
          <t>2025-02-14 23:54:51</t>
        </is>
      </c>
      <c r="AA717" t="inlineStr">
        <is>
          <t>2025-02-14 23:53:50</t>
        </is>
      </c>
      <c r="AB717" t="inlineStr">
        <is>
          <t>1maselaine</t>
        </is>
      </c>
      <c r="AC717" t="inlineStr">
        <is>
          <t>2025-02-15 02:23:13</t>
        </is>
      </c>
      <c r="AD717" s="1" t="inlineStr">
        <is>
          <t>https://www.commcarehq.org/a/caris-test/reports/form_data/265c4b4d-936c-4917-a4f0-814cdbc319ad/</t>
        </is>
      </c>
      <c r="AE717" t="inlineStr">
        <is>
          <t>---</t>
        </is>
      </c>
      <c r="AF717" t="inlineStr">
        <is>
          <t>3c5a623af057e23a32ae4000_105931</t>
        </is>
      </c>
      <c r="AG717" t="inlineStr">
        <is>
          <t>---</t>
        </is>
      </c>
      <c r="AH717" t="inlineStr">
        <is>
          <t>2025-02-14 23:54:51</t>
        </is>
      </c>
      <c r="AI717" t="inlineStr">
        <is>
          <t>1b833c2586eb49459103874b6462448b</t>
        </is>
      </c>
      <c r="AJ717" t="inlineStr">
        <is>
          <t>2025-02-14</t>
        </is>
      </c>
      <c r="AK717" t="inlineStr">
        <is>
          <t>4</t>
        </is>
      </c>
      <c r="AL717" t="inlineStr">
        <is>
          <t>suivi mdcmt</t>
        </is>
      </c>
      <c r="AM717" t="inlineStr">
        <is>
          <t>1</t>
        </is>
      </c>
      <c r="AN717" t="inlineStr">
        <is>
          <t>mdcament</t>
        </is>
      </c>
      <c r="AO717" t="inlineStr">
        <is>
          <t>1</t>
        </is>
      </c>
      <c r="AP717" t="inlineStr">
        <is>
          <t>1</t>
        </is>
      </c>
      <c r="AQ717" t="inlineStr"/>
      <c r="AR717" t="inlineStr"/>
      <c r="AS717" t="inlineStr"/>
      <c r="AT717" t="inlineStr"/>
      <c r="AU717" t="inlineStr">
        <is>
          <t>---</t>
        </is>
      </c>
      <c r="AV717" t="inlineStr">
        <is>
          <t>---</t>
        </is>
      </c>
      <c r="AW717" t="inlineStr">
        <is>
          <t>---</t>
        </is>
      </c>
      <c r="AX717" t="inlineStr">
        <is>
          <t>---</t>
        </is>
      </c>
      <c r="AY717" t="inlineStr">
        <is>
          <t>---</t>
        </is>
      </c>
      <c r="AZ717" t="inlineStr">
        <is>
          <t>---</t>
        </is>
      </c>
      <c r="BA717" t="inlineStr">
        <is>
          <t>1b833c2586eb49459103874b6462448b</t>
        </is>
      </c>
      <c r="BB717" t="inlineStr">
        <is>
          <t>http://openrosa.org/formdesigner/0B48E039-1E80-49A7-AC24-732B6E788E39</t>
        </is>
      </c>
      <c r="BC717" t="inlineStr">
        <is>
          <t>Ration et autres visites</t>
        </is>
      </c>
      <c r="BD717" t="inlineStr">
        <is>
          <t>CommCare Android, version "2.56"(468038). App v15969. CommCare Version 2.56.0. Build 468038, built on: 2025-02-06</t>
        </is>
      </c>
      <c r="BE717" t="inlineStr">
        <is>
          <t>commcare_05d78f59-ebda-491c-89b8-6c42bab0e02e</t>
        </is>
      </c>
      <c r="BF717" t="inlineStr">
        <is>
          <t>19.6994132 -72.1616443 247.6 9.78</t>
        </is>
      </c>
      <c r="BG717" t="inlineStr">
        <is>
          <t>f13d8149fc6d39ebe86af18272310ff9</t>
        </is>
      </c>
      <c r="BH717" t="inlineStr">
        <is>
          <t>d3239f0622024212b2de47425e4be01d</t>
        </is>
      </c>
      <c r="BI717" t="inlineStr">
        <is>
          <t>15246</t>
        </is>
      </c>
      <c r="BJ717" t="inlineStr">
        <is>
          <t>XFormInstance</t>
        </is>
      </c>
      <c r="BK717" t="inlineStr">
        <is>
          <t>2d2ed2deeae611efb9baf7a39a18eb0c</t>
        </is>
      </c>
      <c r="BL717" t="b">
        <v>0</v>
      </c>
      <c r="BM717" t="inlineStr">
        <is>
          <t>---</t>
        </is>
      </c>
      <c r="BN717" t="inlineStr">
        <is>
          <t>200.113.214.112</t>
        </is>
      </c>
      <c r="BO717" t="inlineStr">
        <is>
          <t>Sendeline Myrtil</t>
        </is>
      </c>
    </row>
    <row r="718">
      <c r="A718" t="inlineStr">
        <is>
          <t>716</t>
        </is>
      </c>
      <c r="B718" t="inlineStr">
        <is>
          <t>2b487f58-f0fe-4611-938e-337d43983207</t>
        </is>
      </c>
      <c r="C718" t="inlineStr">
        <is>
          <t>2025-02-14</t>
        </is>
      </c>
      <c r="D718" t="inlineStr">
        <is>
          <t>4</t>
        </is>
      </c>
      <c r="E718" t="inlineStr">
        <is>
          <t>suivi mdcment</t>
        </is>
      </c>
      <c r="F718" t="inlineStr">
        <is>
          <t>1</t>
        </is>
      </c>
      <c r="G718" t="inlineStr">
        <is>
          <t>mdcament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---</t>
        </is>
      </c>
      <c r="L718" t="inlineStr">
        <is>
          <t>---</t>
        </is>
      </c>
      <c r="M718" t="inlineStr">
        <is>
          <t>---</t>
        </is>
      </c>
      <c r="N718" t="inlineStr">
        <is>
          <t>---</t>
        </is>
      </c>
      <c r="O718" t="inlineStr">
        <is>
          <t>---</t>
        </is>
      </c>
      <c r="P718" t="inlineStr">
        <is>
          <t>---</t>
        </is>
      </c>
      <c r="Q718" t="inlineStr">
        <is>
          <t>---</t>
        </is>
      </c>
      <c r="R718" t="inlineStr"/>
      <c r="S718" t="inlineStr"/>
      <c r="T718" t="inlineStr"/>
      <c r="U718" t="inlineStr"/>
      <c r="V718" t="inlineStr"/>
      <c r="W718" t="inlineStr"/>
      <c r="X718" t="inlineStr">
        <is>
          <t>CAP/HSCM/ST03202</t>
        </is>
      </c>
      <c r="Y718" t="inlineStr">
        <is>
          <t>CAP/HSCM/ST03202</t>
        </is>
      </c>
      <c r="Z718" t="inlineStr">
        <is>
          <t>2025-02-14 23:56:16</t>
        </is>
      </c>
      <c r="AA718" t="inlineStr">
        <is>
          <t>2025-02-14 23:55:09</t>
        </is>
      </c>
      <c r="AB718" t="inlineStr">
        <is>
          <t>1maselaine</t>
        </is>
      </c>
      <c r="AC718" t="inlineStr">
        <is>
          <t>2025-02-15 02:23:18</t>
        </is>
      </c>
      <c r="AD718" s="1" t="inlineStr">
        <is>
          <t>https://www.commcarehq.org/a/caris-test/reports/form_data/2b487f58-f0fe-4611-938e-337d43983207/</t>
        </is>
      </c>
      <c r="AE718" t="inlineStr">
        <is>
          <t>---</t>
        </is>
      </c>
      <c r="AF718" t="inlineStr">
        <is>
          <t>3c5a623af057e23a32ae4000_122418</t>
        </is>
      </c>
      <c r="AG718" t="inlineStr">
        <is>
          <t>---</t>
        </is>
      </c>
      <c r="AH718" t="inlineStr">
        <is>
          <t>2025-02-14 23:56:16</t>
        </is>
      </c>
      <c r="AI718" t="inlineStr">
        <is>
          <t>1b833c2586eb49459103874b6462448b</t>
        </is>
      </c>
      <c r="AJ718" t="inlineStr">
        <is>
          <t>2025-02-14</t>
        </is>
      </c>
      <c r="AK718" t="inlineStr">
        <is>
          <t>4</t>
        </is>
      </c>
      <c r="AL718" t="inlineStr">
        <is>
          <t>suivi mdcment</t>
        </is>
      </c>
      <c r="AM718" t="inlineStr">
        <is>
          <t>1</t>
        </is>
      </c>
      <c r="AN718" t="inlineStr">
        <is>
          <t>mdcament</t>
        </is>
      </c>
      <c r="AO718" t="inlineStr">
        <is>
          <t>1</t>
        </is>
      </c>
      <c r="AP718" t="inlineStr">
        <is>
          <t>1</t>
        </is>
      </c>
      <c r="AQ718" t="inlineStr"/>
      <c r="AR718" t="inlineStr"/>
      <c r="AS718" t="inlineStr"/>
      <c r="AT718" t="inlineStr"/>
      <c r="AU718" t="inlineStr">
        <is>
          <t>---</t>
        </is>
      </c>
      <c r="AV718" t="inlineStr">
        <is>
          <t>---</t>
        </is>
      </c>
      <c r="AW718" t="inlineStr">
        <is>
          <t>---</t>
        </is>
      </c>
      <c r="AX718" t="inlineStr">
        <is>
          <t>---</t>
        </is>
      </c>
      <c r="AY718" t="inlineStr">
        <is>
          <t>---</t>
        </is>
      </c>
      <c r="AZ718" t="inlineStr">
        <is>
          <t>---</t>
        </is>
      </c>
      <c r="BA718" t="inlineStr">
        <is>
          <t>1b833c2586eb49459103874b6462448b</t>
        </is>
      </c>
      <c r="BB718" t="inlineStr">
        <is>
          <t>http://openrosa.org/formdesigner/0B48E039-1E80-49A7-AC24-732B6E788E39</t>
        </is>
      </c>
      <c r="BC718" t="inlineStr">
        <is>
          <t>Ration et autres visites</t>
        </is>
      </c>
      <c r="BD718" t="inlineStr">
        <is>
          <t>CommCare Android, version "2.56"(468038). App v15969. CommCare Version 2.56.0. Build 468038, built on: 2025-02-06</t>
        </is>
      </c>
      <c r="BE718" t="inlineStr">
        <is>
          <t>commcare_05d78f59-ebda-491c-89b8-6c42bab0e02e</t>
        </is>
      </c>
      <c r="BF718" t="inlineStr">
        <is>
          <t>19.6996355 -72.1621545 247.6 9.72</t>
        </is>
      </c>
      <c r="BG718" t="inlineStr">
        <is>
          <t>f13d8149fc6d39ebe86af18272310ff9</t>
        </is>
      </c>
      <c r="BH718" t="inlineStr">
        <is>
          <t>d3239f0622024212b2de47425e4be01d</t>
        </is>
      </c>
      <c r="BI718" t="inlineStr">
        <is>
          <t>15246</t>
        </is>
      </c>
      <c r="BJ718" t="inlineStr">
        <is>
          <t>XFormInstance</t>
        </is>
      </c>
      <c r="BK718" t="inlineStr">
        <is>
          <t>2d2ed2deeae611efb9baf7a39a18eb0c</t>
        </is>
      </c>
      <c r="BL718" t="b">
        <v>0</v>
      </c>
      <c r="BM718" t="inlineStr">
        <is>
          <t>---</t>
        </is>
      </c>
      <c r="BN718" t="inlineStr">
        <is>
          <t>200.113.214.112</t>
        </is>
      </c>
      <c r="BO718" t="inlineStr">
        <is>
          <t xml:space="preserve">Jennifer Dorcin (Laforgue) </t>
        </is>
      </c>
    </row>
    <row r="719">
      <c r="A719" t="inlineStr">
        <is>
          <t>717</t>
        </is>
      </c>
      <c r="B719" t="inlineStr">
        <is>
          <t>e3264639-96fa-4f60-836c-dfec4c585127</t>
        </is>
      </c>
      <c r="C719" t="inlineStr">
        <is>
          <t>2025-02-14</t>
        </is>
      </c>
      <c r="D719" t="inlineStr">
        <is>
          <t>4</t>
        </is>
      </c>
      <c r="E719" t="inlineStr">
        <is>
          <t>pour savoir s'il avait des médicaments oui</t>
        </is>
      </c>
      <c r="F719" t="inlineStr">
        <is>
          <t>1</t>
        </is>
      </c>
      <c r="G719" t="inlineStr">
        <is>
          <t>pour savoir s'il avait des médicaments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---</t>
        </is>
      </c>
      <c r="L719" t="inlineStr">
        <is>
          <t>---</t>
        </is>
      </c>
      <c r="M719" t="inlineStr">
        <is>
          <t>---</t>
        </is>
      </c>
      <c r="N719" t="inlineStr">
        <is>
          <t>---</t>
        </is>
      </c>
      <c r="O719" t="inlineStr">
        <is>
          <t>---</t>
        </is>
      </c>
      <c r="P719" t="inlineStr">
        <is>
          <t>---</t>
        </is>
      </c>
      <c r="Q719" t="inlineStr">
        <is>
          <t>---</t>
        </is>
      </c>
      <c r="R719" t="inlineStr"/>
      <c r="S719" t="inlineStr"/>
      <c r="T719" t="inlineStr"/>
      <c r="U719" t="inlineStr"/>
      <c r="V719" t="inlineStr"/>
      <c r="W719" t="inlineStr"/>
      <c r="X719" t="inlineStr">
        <is>
          <t>LEG/HSCL/ST01114</t>
        </is>
      </c>
      <c r="Y719" t="inlineStr">
        <is>
          <t>LEG/HSCL/ST01114</t>
        </is>
      </c>
      <c r="Z719" t="inlineStr">
        <is>
          <t>2025-02-14 19:16:27</t>
        </is>
      </c>
      <c r="AA719" t="inlineStr">
        <is>
          <t>2025-02-14 19:14:58</t>
        </is>
      </c>
      <c r="AB719" t="inlineStr">
        <is>
          <t>2toussaint</t>
        </is>
      </c>
      <c r="AC719" t="inlineStr">
        <is>
          <t>2025-02-15 02:32:20</t>
        </is>
      </c>
      <c r="AD719" s="1" t="inlineStr">
        <is>
          <t>https://www.commcarehq.org/a/caris-test/reports/form_data/e3264639-96fa-4f60-836c-dfec4c585127/</t>
        </is>
      </c>
      <c r="AE719" t="inlineStr">
        <is>
          <t>---</t>
        </is>
      </c>
      <c r="AF719" t="inlineStr">
        <is>
          <t>3c5a623af057e23a32ae4000_188261</t>
        </is>
      </c>
      <c r="AG719" t="inlineStr">
        <is>
          <t>---</t>
        </is>
      </c>
      <c r="AH719" t="inlineStr">
        <is>
          <t>2025-02-14 19:16:27</t>
        </is>
      </c>
      <c r="AI719" t="inlineStr">
        <is>
          <t>bf15ded1c441caeee7b3790beacaa107</t>
        </is>
      </c>
      <c r="AJ719" t="inlineStr">
        <is>
          <t>2025-02-14</t>
        </is>
      </c>
      <c r="AK719" t="inlineStr">
        <is>
          <t>4</t>
        </is>
      </c>
      <c r="AL719" t="inlineStr">
        <is>
          <t>pour savoir s'il avait des médicaments oui</t>
        </is>
      </c>
      <c r="AM719" t="inlineStr">
        <is>
          <t>1</t>
        </is>
      </c>
      <c r="AN719" t="inlineStr">
        <is>
          <t>pour savoir s'il avait des médicaments</t>
        </is>
      </c>
      <c r="AO719" t="inlineStr">
        <is>
          <t>1</t>
        </is>
      </c>
      <c r="AP719" t="inlineStr">
        <is>
          <t>1</t>
        </is>
      </c>
      <c r="AQ719" t="inlineStr"/>
      <c r="AR719" t="inlineStr"/>
      <c r="AS719" t="inlineStr"/>
      <c r="AT719" t="inlineStr"/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inlineStr">
        <is>
          <t>---</t>
        </is>
      </c>
      <c r="BA719" t="inlineStr">
        <is>
          <t>bf15ded1c441caeee7b3790beacaa107</t>
        </is>
      </c>
      <c r="BB719" t="inlineStr">
        <is>
          <t>http://openrosa.org/formdesigner/0B48E039-1E80-49A7-AC24-732B6E788E39</t>
        </is>
      </c>
      <c r="BC719" t="inlineStr">
        <is>
          <t>Ration et autres visites</t>
        </is>
      </c>
      <c r="BD719" t="inlineStr">
        <is>
          <t>CommCare Android, version "2.54.1"(467561). App v15969. CommCare Version 2.54.1. Build 467561, built on: 2024-10-25</t>
        </is>
      </c>
      <c r="BE719" t="inlineStr">
        <is>
          <t>commcare_6ba4fa04-2ee5-4472-8c22-35182b767bd8</t>
        </is>
      </c>
      <c r="BF719" t="inlineStr">
        <is>
          <t>18.4876931 -72.6330589 16.86 9.81</t>
        </is>
      </c>
      <c r="BG719" t="inlineStr">
        <is>
          <t>f13d8149fc6d39ebe86af18272310ff9</t>
        </is>
      </c>
      <c r="BH719" t="inlineStr">
        <is>
          <t>d3239f0622024212b2de47425e4be01d</t>
        </is>
      </c>
      <c r="BI719" t="inlineStr">
        <is>
          <t>15246</t>
        </is>
      </c>
      <c r="BJ719" t="inlineStr">
        <is>
          <t>XFormInstance</t>
        </is>
      </c>
      <c r="BK719" t="inlineStr">
        <is>
          <t>18dcd39ae9b211efb9aaf7a39a18eb0c</t>
        </is>
      </c>
      <c r="BL719" t="b">
        <v>0</v>
      </c>
      <c r="BM719" t="inlineStr">
        <is>
          <t>---</t>
        </is>
      </c>
      <c r="BN719" t="inlineStr">
        <is>
          <t>200.113.230.89</t>
        </is>
      </c>
      <c r="BO719" t="inlineStr">
        <is>
          <t>Luckenson Jn Jacques</t>
        </is>
      </c>
    </row>
    <row r="720">
      <c r="A720" t="inlineStr">
        <is>
          <t>718</t>
        </is>
      </c>
      <c r="B720" t="inlineStr">
        <is>
          <t>936f49b8-91fb-4cc8-abcc-2c81eb1275e8</t>
        </is>
      </c>
      <c r="C720" t="inlineStr">
        <is>
          <t>2025-02-14</t>
        </is>
      </c>
      <c r="D720" t="inlineStr">
        <is>
          <t>3</t>
        </is>
      </c>
      <c r="E720" t="inlineStr">
        <is>
          <t>---</t>
        </is>
      </c>
      <c r="F720" t="inlineStr">
        <is>
          <t>0</t>
        </is>
      </c>
      <c r="G720" t="inlineStr">
        <is>
          <t>---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---</t>
        </is>
      </c>
      <c r="L720" t="inlineStr">
        <is>
          <t>---</t>
        </is>
      </c>
      <c r="M720" t="inlineStr">
        <is>
          <t>---</t>
        </is>
      </c>
      <c r="N720" t="inlineStr">
        <is>
          <t>---</t>
        </is>
      </c>
      <c r="O720" t="inlineStr">
        <is>
          <t>---</t>
        </is>
      </c>
      <c r="P720" t="inlineStr">
        <is>
          <t>---</t>
        </is>
      </c>
      <c r="Q720" t="inlineStr">
        <is>
          <t>---</t>
        </is>
      </c>
      <c r="R720" t="inlineStr"/>
      <c r="S720" t="inlineStr"/>
      <c r="T720" t="inlineStr"/>
      <c r="U720" t="inlineStr"/>
      <c r="V720" t="inlineStr"/>
      <c r="W720" t="inlineStr"/>
      <c r="X720" t="inlineStr">
        <is>
          <t>SMA/CSSM/PCR00118</t>
        </is>
      </c>
      <c r="Y720" t="inlineStr">
        <is>
          <t>SMA/CSSM/PCR00118</t>
        </is>
      </c>
      <c r="Z720" t="inlineStr">
        <is>
          <t>2025-02-15 02:41:49</t>
        </is>
      </c>
      <c r="AA720" t="inlineStr">
        <is>
          <t>2025-02-15 02:41:30</t>
        </is>
      </c>
      <c r="AB720" t="inlineStr">
        <is>
          <t>6joseph</t>
        </is>
      </c>
      <c r="AC720" t="inlineStr">
        <is>
          <t>2025-02-15 02:41:39</t>
        </is>
      </c>
      <c r="AD720" s="1" t="inlineStr">
        <is>
          <t>https://www.commcarehq.org/a/caris-test/reports/form_data/936f49b8-91fb-4cc8-abcc-2c81eb1275e8/</t>
        </is>
      </c>
      <c r="AE720" t="inlineStr">
        <is>
          <t>---</t>
        </is>
      </c>
      <c r="AF720" t="inlineStr">
        <is>
          <t>3c5a623af057e23a32ae4000_40289</t>
        </is>
      </c>
      <c r="AG720" t="inlineStr">
        <is>
          <t>OK</t>
        </is>
      </c>
      <c r="AH720" t="inlineStr">
        <is>
          <t>2025-02-15 02:41:49</t>
        </is>
      </c>
      <c r="AI720" t="inlineStr">
        <is>
          <t>8a7c43128a4424b0fa27ee8aba471672</t>
        </is>
      </c>
      <c r="AJ720" t="inlineStr">
        <is>
          <t>2025-02-14</t>
        </is>
      </c>
      <c r="AK720" t="inlineStr">
        <is>
          <t>3</t>
        </is>
      </c>
      <c r="AL720" t="inlineStr">
        <is>
          <t>---</t>
        </is>
      </c>
      <c r="AM720" t="inlineStr">
        <is>
          <t>0</t>
        </is>
      </c>
      <c r="AN720" t="inlineStr">
        <is>
          <t>---</t>
        </is>
      </c>
      <c r="AO720" t="inlineStr">
        <is>
          <t>1</t>
        </is>
      </c>
      <c r="AP720" t="inlineStr">
        <is>
          <t>1</t>
        </is>
      </c>
      <c r="AQ720" t="inlineStr"/>
      <c r="AR720" t="inlineStr"/>
      <c r="AS720" t="inlineStr"/>
      <c r="AT720" t="inlineStr"/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inlineStr">
        <is>
          <t>---</t>
        </is>
      </c>
      <c r="BA720" t="inlineStr">
        <is>
          <t>8a7c43128a4424b0fa27ee8aba471672</t>
        </is>
      </c>
      <c r="BB720" t="inlineStr">
        <is>
          <t>http://openrosa.org/formdesigner/0B48E039-1E80-49A7-AC24-732B6E788E39</t>
        </is>
      </c>
      <c r="BC720" t="inlineStr">
        <is>
          <t>Ration et autres visites</t>
        </is>
      </c>
      <c r="BD720" t="inlineStr">
        <is>
          <t>CommCare Android, version "2.56"(468038). App v15969. CommCare Version 2.56.0. Build 468038, built on: 2025-02-06</t>
        </is>
      </c>
      <c r="BE720" t="inlineStr">
        <is>
          <t>commcare_cebd0d31-21f4-4592-9164-16cfd6fc9bcf</t>
        </is>
      </c>
      <c r="BF720" t="inlineStr">
        <is>
          <t>19.3748226 -72.3379913 431.0 17.7</t>
        </is>
      </c>
      <c r="BG720" t="inlineStr">
        <is>
          <t>f13d8149fc6d39ebe86af18272310ff9</t>
        </is>
      </c>
      <c r="BH720" t="inlineStr">
        <is>
          <t>d3239f0622024212b2de47425e4be01d</t>
        </is>
      </c>
      <c r="BI720" t="inlineStr">
        <is>
          <t>15246</t>
        </is>
      </c>
      <c r="BJ720" t="inlineStr">
        <is>
          <t>XFormInstance</t>
        </is>
      </c>
      <c r="BK720" t="inlineStr">
        <is>
          <t>b909930ceb0711efbee385606e6ffa00</t>
        </is>
      </c>
      <c r="BL720" t="b">
        <v>0</v>
      </c>
      <c r="BM720" t="inlineStr">
        <is>
          <t>---</t>
        </is>
      </c>
      <c r="BN720" t="inlineStr">
        <is>
          <t>200.113.253.51</t>
        </is>
      </c>
      <c r="BO720" t="inlineStr">
        <is>
          <t>Mycendjy Mondesir</t>
        </is>
      </c>
    </row>
    <row r="721">
      <c r="A721" t="inlineStr">
        <is>
          <t>719</t>
        </is>
      </c>
      <c r="B721" t="inlineStr">
        <is>
          <t>ab40dc76-8575-4f83-9e0e-0fb38c023013</t>
        </is>
      </c>
      <c r="C721" t="inlineStr">
        <is>
          <t>2025-02-14</t>
        </is>
      </c>
      <c r="D721" t="inlineStr">
        <is>
          <t>3</t>
        </is>
      </c>
      <c r="E721" t="inlineStr">
        <is>
          <t>---</t>
        </is>
      </c>
      <c r="F721" t="inlineStr">
        <is>
          <t>0</t>
        </is>
      </c>
      <c r="G721" t="inlineStr">
        <is>
          <t>---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---</t>
        </is>
      </c>
      <c r="L721" t="inlineStr">
        <is>
          <t>---</t>
        </is>
      </c>
      <c r="M721" t="inlineStr">
        <is>
          <t>---</t>
        </is>
      </c>
      <c r="N721" t="inlineStr">
        <is>
          <t>---</t>
        </is>
      </c>
      <c r="O721" t="inlineStr">
        <is>
          <t>---</t>
        </is>
      </c>
      <c r="P721" t="inlineStr">
        <is>
          <t>---</t>
        </is>
      </c>
      <c r="Q721" t="inlineStr">
        <is>
          <t>---</t>
        </is>
      </c>
      <c r="R721" t="inlineStr"/>
      <c r="S721" t="inlineStr"/>
      <c r="T721" t="inlineStr"/>
      <c r="U721" t="inlineStr"/>
      <c r="V721" t="inlineStr"/>
      <c r="W721" t="inlineStr"/>
      <c r="X721" t="inlineStr">
        <is>
          <t>SMA/CSSM/ST00923</t>
        </is>
      </c>
      <c r="Y721" t="inlineStr">
        <is>
          <t>SMA/CSSM/ST00923</t>
        </is>
      </c>
      <c r="Z721" t="inlineStr">
        <is>
          <t>2025-02-15 02:42:34</t>
        </is>
      </c>
      <c r="AA721" t="inlineStr">
        <is>
          <t>2025-02-15 02:42:16</t>
        </is>
      </c>
      <c r="AB721" t="inlineStr">
        <is>
          <t>6joseph</t>
        </is>
      </c>
      <c r="AC721" t="inlineStr">
        <is>
          <t>2025-02-15 02:42:23</t>
        </is>
      </c>
      <c r="AD721" s="1" t="inlineStr">
        <is>
          <t>https://www.commcarehq.org/a/caris-test/reports/form_data/ab40dc76-8575-4f83-9e0e-0fb38c023013/</t>
        </is>
      </c>
      <c r="AE721" t="inlineStr">
        <is>
          <t>---</t>
        </is>
      </c>
      <c r="AF721" t="inlineStr">
        <is>
          <t>3c5a623af057e23a32ae4000_76765</t>
        </is>
      </c>
      <c r="AG721" t="inlineStr">
        <is>
          <t>OK</t>
        </is>
      </c>
      <c r="AH721" t="inlineStr">
        <is>
          <t>2025-02-15 02:42:34</t>
        </is>
      </c>
      <c r="AI721" t="inlineStr">
        <is>
          <t>8a7c43128a4424b0fa27ee8aba471672</t>
        </is>
      </c>
      <c r="AJ721" t="inlineStr">
        <is>
          <t>2025-02-14</t>
        </is>
      </c>
      <c r="AK721" t="inlineStr">
        <is>
          <t>3</t>
        </is>
      </c>
      <c r="AL721" t="inlineStr">
        <is>
          <t>---</t>
        </is>
      </c>
      <c r="AM721" t="inlineStr">
        <is>
          <t>0</t>
        </is>
      </c>
      <c r="AN721" t="inlineStr">
        <is>
          <t>---</t>
        </is>
      </c>
      <c r="AO721" t="inlineStr">
        <is>
          <t>1</t>
        </is>
      </c>
      <c r="AP721" t="inlineStr">
        <is>
          <t>1</t>
        </is>
      </c>
      <c r="AQ721" t="inlineStr"/>
      <c r="AR721" t="inlineStr"/>
      <c r="AS721" t="inlineStr"/>
      <c r="AT721" t="inlineStr"/>
      <c r="AU721" t="inlineStr">
        <is>
          <t>---</t>
        </is>
      </c>
      <c r="AV721" t="inlineStr">
        <is>
          <t>---</t>
        </is>
      </c>
      <c r="AW721" t="inlineStr">
        <is>
          <t>---</t>
        </is>
      </c>
      <c r="AX721" t="inlineStr">
        <is>
          <t>---</t>
        </is>
      </c>
      <c r="AY721" t="inlineStr">
        <is>
          <t>---</t>
        </is>
      </c>
      <c r="AZ721" t="inlineStr">
        <is>
          <t>---</t>
        </is>
      </c>
      <c r="BA721" t="inlineStr">
        <is>
          <t>8a7c43128a4424b0fa27ee8aba471672</t>
        </is>
      </c>
      <c r="BB721" t="inlineStr">
        <is>
          <t>http://openrosa.org/formdesigner/0B48E039-1E80-49A7-AC24-732B6E788E39</t>
        </is>
      </c>
      <c r="BC721" t="inlineStr">
        <is>
          <t>Ration et autres visites</t>
        </is>
      </c>
      <c r="BD721" t="inlineStr">
        <is>
          <t>CommCare Android, version "2.56"(468038). App v15969. CommCare Version 2.56.0. Build 468038, built on: 2025-02-06</t>
        </is>
      </c>
      <c r="BE721" t="inlineStr">
        <is>
          <t>commcare_cebd0d31-21f4-4592-9164-16cfd6fc9bcf</t>
        </is>
      </c>
      <c r="BF721" t="inlineStr">
        <is>
          <t>19.3748316 -72.3380075 422.0 17.7</t>
        </is>
      </c>
      <c r="BG721" t="inlineStr">
        <is>
          <t>f13d8149fc6d39ebe86af18272310ff9</t>
        </is>
      </c>
      <c r="BH721" t="inlineStr">
        <is>
          <t>d3239f0622024212b2de47425e4be01d</t>
        </is>
      </c>
      <c r="BI721" t="inlineStr">
        <is>
          <t>15246</t>
        </is>
      </c>
      <c r="BJ721" t="inlineStr">
        <is>
          <t>XFormInstance</t>
        </is>
      </c>
      <c r="BK721" t="inlineStr">
        <is>
          <t>b909930ceb0711efbee385606e6ffa00</t>
        </is>
      </c>
      <c r="BL721" t="b">
        <v>0</v>
      </c>
      <c r="BM721" t="inlineStr">
        <is>
          <t>---</t>
        </is>
      </c>
      <c r="BN721" t="inlineStr">
        <is>
          <t>200.113.253.51</t>
        </is>
      </c>
      <c r="BO721" t="inlineStr">
        <is>
          <t>Dukenley Thomas</t>
        </is>
      </c>
    </row>
    <row r="722">
      <c r="A722" t="inlineStr">
        <is>
          <t>720</t>
        </is>
      </c>
      <c r="B722" t="inlineStr">
        <is>
          <t>95742c3f-5136-462d-8443-cd5a03d2ca0f</t>
        </is>
      </c>
      <c r="C722" t="inlineStr">
        <is>
          <t>2025-02-14</t>
        </is>
      </c>
      <c r="D722" t="inlineStr">
        <is>
          <t>3</t>
        </is>
      </c>
      <c r="E722" t="inlineStr">
        <is>
          <t>---</t>
        </is>
      </c>
      <c r="F722" t="inlineStr">
        <is>
          <t>0</t>
        </is>
      </c>
      <c r="G722" t="inlineStr">
        <is>
          <t>---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---</t>
        </is>
      </c>
      <c r="L722" t="inlineStr">
        <is>
          <t>---</t>
        </is>
      </c>
      <c r="M722" t="inlineStr">
        <is>
          <t>---</t>
        </is>
      </c>
      <c r="N722" t="inlineStr">
        <is>
          <t>---</t>
        </is>
      </c>
      <c r="O722" t="inlineStr">
        <is>
          <t>---</t>
        </is>
      </c>
      <c r="P722" t="inlineStr">
        <is>
          <t>---</t>
        </is>
      </c>
      <c r="Q722" t="inlineStr">
        <is>
          <t>---</t>
        </is>
      </c>
      <c r="R722" t="inlineStr"/>
      <c r="S722" t="inlineStr"/>
      <c r="T722" t="inlineStr"/>
      <c r="U722" t="inlineStr"/>
      <c r="V722" t="inlineStr"/>
      <c r="W722" t="inlineStr"/>
      <c r="X722" t="inlineStr">
        <is>
          <t>SMA/CSSM/PCR00100</t>
        </is>
      </c>
      <c r="Y722" t="inlineStr">
        <is>
          <t>SMA/CSSM/PCR00100</t>
        </is>
      </c>
      <c r="Z722" t="inlineStr">
        <is>
          <t>2025-02-15 02:43:12</t>
        </is>
      </c>
      <c r="AA722" t="inlineStr">
        <is>
          <t>2025-02-15 02:42:53</t>
        </is>
      </c>
      <c r="AB722" t="inlineStr">
        <is>
          <t>6joseph</t>
        </is>
      </c>
      <c r="AC722" t="inlineStr">
        <is>
          <t>2025-02-15 02:43:02</t>
        </is>
      </c>
      <c r="AD722" s="1" t="inlineStr">
        <is>
          <t>https://www.commcarehq.org/a/caris-test/reports/form_data/95742c3f-5136-462d-8443-cd5a03d2ca0f/</t>
        </is>
      </c>
      <c r="AE722" t="inlineStr">
        <is>
          <t>---</t>
        </is>
      </c>
      <c r="AF722" t="inlineStr">
        <is>
          <t>3c5a623af057e23a32ae4000_35864</t>
        </is>
      </c>
      <c r="AG722" t="inlineStr">
        <is>
          <t>OK</t>
        </is>
      </c>
      <c r="AH722" t="inlineStr">
        <is>
          <t>2025-02-15 02:43:12</t>
        </is>
      </c>
      <c r="AI722" t="inlineStr">
        <is>
          <t>8a7c43128a4424b0fa27ee8aba471672</t>
        </is>
      </c>
      <c r="AJ722" t="inlineStr">
        <is>
          <t>2025-02-14</t>
        </is>
      </c>
      <c r="AK722" t="inlineStr">
        <is>
          <t>3</t>
        </is>
      </c>
      <c r="AL722" t="inlineStr">
        <is>
          <t>---</t>
        </is>
      </c>
      <c r="AM722" t="inlineStr">
        <is>
          <t>0</t>
        </is>
      </c>
      <c r="AN722" t="inlineStr">
        <is>
          <t>---</t>
        </is>
      </c>
      <c r="AO722" t="inlineStr">
        <is>
          <t>1</t>
        </is>
      </c>
      <c r="AP722" t="inlineStr">
        <is>
          <t>1</t>
        </is>
      </c>
      <c r="AQ722" t="inlineStr"/>
      <c r="AR722" t="inlineStr"/>
      <c r="AS722" t="inlineStr"/>
      <c r="AT722" t="inlineStr"/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inlineStr">
        <is>
          <t>---</t>
        </is>
      </c>
      <c r="BA722" t="inlineStr">
        <is>
          <t>8a7c43128a4424b0fa27ee8aba471672</t>
        </is>
      </c>
      <c r="BB722" t="inlineStr">
        <is>
          <t>http://openrosa.org/formdesigner/0B48E039-1E80-49A7-AC24-732B6E788E39</t>
        </is>
      </c>
      <c r="BC722" t="inlineStr">
        <is>
          <t>Ration et autres visites</t>
        </is>
      </c>
      <c r="BD722" t="inlineStr">
        <is>
          <t>CommCare Android, version "2.56"(468038). App v15969. CommCare Version 2.56.0. Build 468038, built on: 2025-02-06</t>
        </is>
      </c>
      <c r="BE722" t="inlineStr">
        <is>
          <t>commcare_cebd0d31-21f4-4592-9164-16cfd6fc9bcf</t>
        </is>
      </c>
      <c r="BF722" t="inlineStr">
        <is>
          <t>19.3749378 -72.3381105 394.0 13.6</t>
        </is>
      </c>
      <c r="BG722" t="inlineStr">
        <is>
          <t>f13d8149fc6d39ebe86af18272310ff9</t>
        </is>
      </c>
      <c r="BH722" t="inlineStr">
        <is>
          <t>d3239f0622024212b2de47425e4be01d</t>
        </is>
      </c>
      <c r="BI722" t="inlineStr">
        <is>
          <t>15246</t>
        </is>
      </c>
      <c r="BJ722" t="inlineStr">
        <is>
          <t>XFormInstance</t>
        </is>
      </c>
      <c r="BK722" t="inlineStr">
        <is>
          <t>b909930ceb0711efbee385606e6ffa00</t>
        </is>
      </c>
      <c r="BL722" t="b">
        <v>0</v>
      </c>
      <c r="BM722" t="inlineStr">
        <is>
          <t>---</t>
        </is>
      </c>
      <c r="BN722" t="inlineStr">
        <is>
          <t>200.113.253.51</t>
        </is>
      </c>
      <c r="BO722" t="inlineStr">
        <is>
          <t>Kemeldine Dorcenat</t>
        </is>
      </c>
    </row>
    <row r="723">
      <c r="A723" t="inlineStr">
        <is>
          <t>721</t>
        </is>
      </c>
      <c r="B723" t="inlineStr">
        <is>
          <t>eee53ab5-7a76-4a79-b6b9-7d07a52ea57b</t>
        </is>
      </c>
      <c r="C723" t="inlineStr">
        <is>
          <t>2025-02-12</t>
        </is>
      </c>
      <c r="D723" t="inlineStr">
        <is>
          <t>3</t>
        </is>
      </c>
      <c r="E723" t="inlineStr">
        <is>
          <t>---</t>
        </is>
      </c>
      <c r="F723" t="inlineStr">
        <is>
          <t>0</t>
        </is>
      </c>
      <c r="G723" t="inlineStr">
        <is>
          <t>---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---</t>
        </is>
      </c>
      <c r="L723" t="inlineStr">
        <is>
          <t>---</t>
        </is>
      </c>
      <c r="M723" t="inlineStr">
        <is>
          <t>---</t>
        </is>
      </c>
      <c r="N723" t="inlineStr">
        <is>
          <t>---</t>
        </is>
      </c>
      <c r="O723" t="inlineStr">
        <is>
          <t>---</t>
        </is>
      </c>
      <c r="P723" t="inlineStr">
        <is>
          <t>---</t>
        </is>
      </c>
      <c r="Q723" t="inlineStr">
        <is>
          <t>---</t>
        </is>
      </c>
      <c r="R723" t="inlineStr"/>
      <c r="S723" t="inlineStr">
        <is>
          <t>21.9</t>
        </is>
      </c>
      <c r="T723" t="inlineStr">
        <is>
          <t>127.0</t>
        </is>
      </c>
      <c r="U723" t="inlineStr"/>
      <c r="V723" t="inlineStr"/>
      <c r="W723" t="inlineStr"/>
      <c r="X723" t="inlineStr">
        <is>
          <t>MCH/DSCA/ST00795</t>
        </is>
      </c>
      <c r="Y723" t="inlineStr">
        <is>
          <t>MCH/DSCA/ST00795</t>
        </is>
      </c>
      <c r="Z723" t="inlineStr">
        <is>
          <t>2025-02-15 03:28:05</t>
        </is>
      </c>
      <c r="AA723" t="inlineStr">
        <is>
          <t>2025-02-15 03:27:23</t>
        </is>
      </c>
      <c r="AB723" t="inlineStr">
        <is>
          <t>6evelyne</t>
        </is>
      </c>
      <c r="AC723" t="inlineStr">
        <is>
          <t>2025-02-15 03:29:14</t>
        </is>
      </c>
      <c r="AD723" s="1" t="inlineStr">
        <is>
          <t>https://www.commcarehq.org/a/caris-test/reports/form_data/eee53ab5-7a76-4a79-b6b9-7d07a52ea57b/</t>
        </is>
      </c>
      <c r="AE723" t="inlineStr">
        <is>
          <t>---</t>
        </is>
      </c>
      <c r="AF723" t="inlineStr">
        <is>
          <t>3c5a623af057e23a32ae4000_25615</t>
        </is>
      </c>
      <c r="AG723" t="inlineStr">
        <is>
          <t>OK</t>
        </is>
      </c>
      <c r="AH723" t="inlineStr">
        <is>
          <t>2025-02-15 03:28:05</t>
        </is>
      </c>
      <c r="AI723" t="inlineStr">
        <is>
          <t>4a46325eb6794fee8a54ef2fbf119d12</t>
        </is>
      </c>
      <c r="AJ723" t="inlineStr">
        <is>
          <t>2025-02-12</t>
        </is>
      </c>
      <c r="AK723" t="inlineStr">
        <is>
          <t>3</t>
        </is>
      </c>
      <c r="AL723" t="inlineStr">
        <is>
          <t>---</t>
        </is>
      </c>
      <c r="AM723" t="inlineStr">
        <is>
          <t>0</t>
        </is>
      </c>
      <c r="AN723" t="inlineStr">
        <is>
          <t>---</t>
        </is>
      </c>
      <c r="AO723" t="inlineStr">
        <is>
          <t>1</t>
        </is>
      </c>
      <c r="AP723" t="inlineStr">
        <is>
          <t>1</t>
        </is>
      </c>
      <c r="AQ723" t="inlineStr"/>
      <c r="AR723" t="inlineStr">
        <is>
          <t>21.9</t>
        </is>
      </c>
      <c r="AS723" t="inlineStr">
        <is>
          <t>127</t>
        </is>
      </c>
      <c r="AT723" t="inlineStr"/>
      <c r="AU723" t="inlineStr">
        <is>
          <t>---</t>
        </is>
      </c>
      <c r="AV723" t="inlineStr">
        <is>
          <t>---</t>
        </is>
      </c>
      <c r="AW723" t="inlineStr">
        <is>
          <t>---</t>
        </is>
      </c>
      <c r="AX723" t="inlineStr">
        <is>
          <t>---</t>
        </is>
      </c>
      <c r="AY723" t="inlineStr">
        <is>
          <t>---</t>
        </is>
      </c>
      <c r="AZ723" t="inlineStr">
        <is>
          <t>---</t>
        </is>
      </c>
      <c r="BA723" t="inlineStr">
        <is>
          <t>4a46325eb6794fee8a54ef2fbf119d12</t>
        </is>
      </c>
      <c r="BB723" t="inlineStr">
        <is>
          <t>http://openrosa.org/formdesigner/0B48E039-1E80-49A7-AC24-732B6E788E39</t>
        </is>
      </c>
      <c r="BC723" t="inlineStr">
        <is>
          <t>Ration et autres visites</t>
        </is>
      </c>
      <c r="BD723" t="inlineStr">
        <is>
          <t>CommCare Android, version "2.56"(468027). App v15969. CommCare Version 2.56.0. Build 468027, built on: 2025-01-18</t>
        </is>
      </c>
      <c r="BE723" t="inlineStr">
        <is>
          <t>commcare_40296b7d-43c6-4fdb-ac84-9d72c5f544fb</t>
        </is>
      </c>
      <c r="BF723" t="inlineStr"/>
      <c r="BG723" t="inlineStr">
        <is>
          <t>f13d8149fc6d39ebe86af18272310ff9</t>
        </is>
      </c>
      <c r="BH723" t="inlineStr">
        <is>
          <t>d3239f0622024212b2de47425e4be01d</t>
        </is>
      </c>
      <c r="BI723" t="inlineStr">
        <is>
          <t>15246</t>
        </is>
      </c>
      <c r="BJ723" t="inlineStr">
        <is>
          <t>XFormInstance</t>
        </is>
      </c>
      <c r="BK723" t="inlineStr">
        <is>
          <t>2aba5870eaf811efb9baf7a39a18eb0c</t>
        </is>
      </c>
      <c r="BL723" t="b">
        <v>0</v>
      </c>
      <c r="BM723" t="inlineStr">
        <is>
          <t>---</t>
        </is>
      </c>
      <c r="BN723" t="inlineStr">
        <is>
          <t>200.113.253.1</t>
        </is>
      </c>
      <c r="BO723" t="inlineStr">
        <is>
          <t>Dady Sanka Selena Pierre</t>
        </is>
      </c>
    </row>
    <row r="724">
      <c r="A724" t="inlineStr">
        <is>
          <t>722</t>
        </is>
      </c>
      <c r="B724" t="inlineStr">
        <is>
          <t>b44d4697-4607-4715-a237-71ec36a2cee9</t>
        </is>
      </c>
      <c r="C724" t="inlineStr">
        <is>
          <t>2025-02-12</t>
        </is>
      </c>
      <c r="D724" t="inlineStr">
        <is>
          <t>3</t>
        </is>
      </c>
      <c r="E724" t="inlineStr">
        <is>
          <t>---</t>
        </is>
      </c>
      <c r="F724" t="inlineStr">
        <is>
          <t>0</t>
        </is>
      </c>
      <c r="G724" t="inlineStr">
        <is>
          <t>---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---</t>
        </is>
      </c>
      <c r="L724" t="inlineStr">
        <is>
          <t>---</t>
        </is>
      </c>
      <c r="M724" t="inlineStr">
        <is>
          <t>---</t>
        </is>
      </c>
      <c r="N724" t="inlineStr">
        <is>
          <t>---</t>
        </is>
      </c>
      <c r="O724" t="inlineStr">
        <is>
          <t>---</t>
        </is>
      </c>
      <c r="P724" t="inlineStr">
        <is>
          <t>---</t>
        </is>
      </c>
      <c r="Q724" t="inlineStr">
        <is>
          <t>---</t>
        </is>
      </c>
      <c r="R724" t="inlineStr"/>
      <c r="S724" t="inlineStr">
        <is>
          <t>24.8</t>
        </is>
      </c>
      <c r="T724" t="inlineStr">
        <is>
          <t>130.0</t>
        </is>
      </c>
      <c r="U724" t="inlineStr"/>
      <c r="V724" t="inlineStr"/>
      <c r="W724" t="inlineStr"/>
      <c r="X724" t="inlineStr">
        <is>
          <t>MCH/DSCA/ST00960</t>
        </is>
      </c>
      <c r="Y724" t="inlineStr">
        <is>
          <t>MCH/DSCA/ST00960</t>
        </is>
      </c>
      <c r="Z724" t="inlineStr">
        <is>
          <t>2025-02-15 03:29:02</t>
        </is>
      </c>
      <c r="AA724" t="inlineStr">
        <is>
          <t>2025-02-15 03:28:28</t>
        </is>
      </c>
      <c r="AB724" t="inlineStr">
        <is>
          <t>6evelyne</t>
        </is>
      </c>
      <c r="AC724" t="inlineStr">
        <is>
          <t>2025-02-15 03:30:11</t>
        </is>
      </c>
      <c r="AD724" s="1" t="inlineStr">
        <is>
          <t>https://www.commcarehq.org/a/caris-test/reports/form_data/b44d4697-4607-4715-a237-71ec36a2cee9/</t>
        </is>
      </c>
      <c r="AE724" t="inlineStr">
        <is>
          <t>---</t>
        </is>
      </c>
      <c r="AF724" t="inlineStr">
        <is>
          <t>3c5a623af057e23a32ae4000_40109</t>
        </is>
      </c>
      <c r="AG724" t="inlineStr">
        <is>
          <t>OK</t>
        </is>
      </c>
      <c r="AH724" t="inlineStr">
        <is>
          <t>2025-02-15 03:29:02</t>
        </is>
      </c>
      <c r="AI724" t="inlineStr">
        <is>
          <t>4a46325eb6794fee8a54ef2fbf119d12</t>
        </is>
      </c>
      <c r="AJ724" t="inlineStr">
        <is>
          <t>2025-02-12</t>
        </is>
      </c>
      <c r="AK724" t="inlineStr">
        <is>
          <t>3</t>
        </is>
      </c>
      <c r="AL724" t="inlineStr">
        <is>
          <t>---</t>
        </is>
      </c>
      <c r="AM724" t="inlineStr">
        <is>
          <t>0</t>
        </is>
      </c>
      <c r="AN724" t="inlineStr">
        <is>
          <t>---</t>
        </is>
      </c>
      <c r="AO724" t="inlineStr">
        <is>
          <t>1</t>
        </is>
      </c>
      <c r="AP724" t="inlineStr">
        <is>
          <t>1</t>
        </is>
      </c>
      <c r="AQ724" t="inlineStr"/>
      <c r="AR724" t="inlineStr">
        <is>
          <t>24.8</t>
        </is>
      </c>
      <c r="AS724" t="inlineStr">
        <is>
          <t>130</t>
        </is>
      </c>
      <c r="AT724" t="inlineStr"/>
      <c r="AU724" t="inlineStr">
        <is>
          <t>---</t>
        </is>
      </c>
      <c r="AV724" t="inlineStr">
        <is>
          <t>---</t>
        </is>
      </c>
      <c r="AW724" t="inlineStr">
        <is>
          <t>---</t>
        </is>
      </c>
      <c r="AX724" t="inlineStr">
        <is>
          <t>---</t>
        </is>
      </c>
      <c r="AY724" t="inlineStr">
        <is>
          <t>---</t>
        </is>
      </c>
      <c r="AZ724" t="inlineStr">
        <is>
          <t>---</t>
        </is>
      </c>
      <c r="BA724" t="inlineStr">
        <is>
          <t>4a46325eb6794fee8a54ef2fbf119d12</t>
        </is>
      </c>
      <c r="BB724" t="inlineStr">
        <is>
          <t>http://openrosa.org/formdesigner/0B48E039-1E80-49A7-AC24-732B6E788E39</t>
        </is>
      </c>
      <c r="BC724" t="inlineStr">
        <is>
          <t>Ration et autres visites</t>
        </is>
      </c>
      <c r="BD724" t="inlineStr">
        <is>
          <t>CommCare Android, version "2.56"(468027). App v15969. CommCare Version 2.56.0. Build 468027, built on: 2025-01-18</t>
        </is>
      </c>
      <c r="BE724" t="inlineStr">
        <is>
          <t>commcare_40296b7d-43c6-4fdb-ac84-9d72c5f544fb</t>
        </is>
      </c>
      <c r="BF724" t="inlineStr"/>
      <c r="BG724" t="inlineStr">
        <is>
          <t>f13d8149fc6d39ebe86af18272310ff9</t>
        </is>
      </c>
      <c r="BH724" t="inlineStr">
        <is>
          <t>d3239f0622024212b2de47425e4be01d</t>
        </is>
      </c>
      <c r="BI724" t="inlineStr">
        <is>
          <t>15246</t>
        </is>
      </c>
      <c r="BJ724" t="inlineStr">
        <is>
          <t>XFormInstance</t>
        </is>
      </c>
      <c r="BK724" t="inlineStr">
        <is>
          <t>2aba5870eaf811efb9baf7a39a18eb0c</t>
        </is>
      </c>
      <c r="BL724" t="b">
        <v>0</v>
      </c>
      <c r="BM724" t="inlineStr">
        <is>
          <t>---</t>
        </is>
      </c>
      <c r="BN724" t="inlineStr">
        <is>
          <t>200.113.253.1</t>
        </is>
      </c>
      <c r="BO724" t="inlineStr">
        <is>
          <t>Djenie Bastien</t>
        </is>
      </c>
    </row>
    <row r="725">
      <c r="A725" t="inlineStr">
        <is>
          <t>723</t>
        </is>
      </c>
      <c r="B725" t="inlineStr">
        <is>
          <t>117f3433-56eb-475b-b92e-604e3e9823c2</t>
        </is>
      </c>
      <c r="C725" t="inlineStr">
        <is>
          <t>2025-02-14</t>
        </is>
      </c>
      <c r="D725" t="inlineStr">
        <is>
          <t>3</t>
        </is>
      </c>
      <c r="E725" t="inlineStr">
        <is>
          <t>---</t>
        </is>
      </c>
      <c r="F725" t="inlineStr">
        <is>
          <t>0</t>
        </is>
      </c>
      <c r="G725" t="inlineStr">
        <is>
          <t>---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---</t>
        </is>
      </c>
      <c r="L725" t="inlineStr">
        <is>
          <t>---</t>
        </is>
      </c>
      <c r="M725" t="inlineStr">
        <is>
          <t>---</t>
        </is>
      </c>
      <c r="N725" t="inlineStr">
        <is>
          <t>---</t>
        </is>
      </c>
      <c r="O725" t="inlineStr">
        <is>
          <t>---</t>
        </is>
      </c>
      <c r="P725" t="inlineStr">
        <is>
          <t>---</t>
        </is>
      </c>
      <c r="Q725" t="inlineStr">
        <is>
          <t>---</t>
        </is>
      </c>
      <c r="R725" t="inlineStr"/>
      <c r="S725" t="inlineStr"/>
      <c r="T725" t="inlineStr"/>
      <c r="U725" t="inlineStr"/>
      <c r="V725" t="inlineStr"/>
      <c r="W725" t="inlineStr"/>
      <c r="X725" t="inlineStr">
        <is>
          <t>MCH/HCHM/ST00794</t>
        </is>
      </c>
      <c r="Y725" t="inlineStr">
        <is>
          <t>MCH/HCHM/ST00794</t>
        </is>
      </c>
      <c r="Z725" t="inlineStr">
        <is>
          <t>2025-02-15 03:43:20</t>
        </is>
      </c>
      <c r="AA725" t="inlineStr">
        <is>
          <t>2025-02-15 03:43:01</t>
        </is>
      </c>
      <c r="AB725" t="inlineStr">
        <is>
          <t>6evelyne</t>
        </is>
      </c>
      <c r="AC725" t="inlineStr">
        <is>
          <t>2025-02-15 03:44:27</t>
        </is>
      </c>
      <c r="AD725" s="1" t="inlineStr">
        <is>
          <t>https://www.commcarehq.org/a/caris-test/reports/form_data/117f3433-56eb-475b-b92e-604e3e9823c2/</t>
        </is>
      </c>
      <c r="AE725" t="inlineStr">
        <is>
          <t>---</t>
        </is>
      </c>
      <c r="AF725" t="inlineStr">
        <is>
          <t>f17a15b4b8e44d4c957f7c13ddfcb9c3</t>
        </is>
      </c>
      <c r="AG725" t="inlineStr">
        <is>
          <t>OK</t>
        </is>
      </c>
      <c r="AH725" t="inlineStr">
        <is>
          <t>2025-02-15 03:43:20</t>
        </is>
      </c>
      <c r="AI725" t="inlineStr">
        <is>
          <t>4a46325eb6794fee8a54ef2fbf119d12</t>
        </is>
      </c>
      <c r="AJ725" t="inlineStr">
        <is>
          <t>2025-02-14</t>
        </is>
      </c>
      <c r="AK725" t="inlineStr">
        <is>
          <t>3</t>
        </is>
      </c>
      <c r="AL725" t="inlineStr">
        <is>
          <t>---</t>
        </is>
      </c>
      <c r="AM725" t="inlineStr">
        <is>
          <t>0</t>
        </is>
      </c>
      <c r="AN725" t="inlineStr">
        <is>
          <t>---</t>
        </is>
      </c>
      <c r="AO725" t="inlineStr">
        <is>
          <t>1</t>
        </is>
      </c>
      <c r="AP725" t="inlineStr">
        <is>
          <t>1</t>
        </is>
      </c>
      <c r="AQ725" t="inlineStr"/>
      <c r="AR725" t="inlineStr"/>
      <c r="AS725" t="inlineStr"/>
      <c r="AT725" t="inlineStr"/>
      <c r="AU725" t="inlineStr">
        <is>
          <t>---</t>
        </is>
      </c>
      <c r="AV725" t="inlineStr">
        <is>
          <t>---</t>
        </is>
      </c>
      <c r="AW725" t="inlineStr">
        <is>
          <t>---</t>
        </is>
      </c>
      <c r="AX725" t="inlineStr">
        <is>
          <t>---</t>
        </is>
      </c>
      <c r="AY725" t="inlineStr">
        <is>
          <t>---</t>
        </is>
      </c>
      <c r="AZ725" t="inlineStr">
        <is>
          <t>---</t>
        </is>
      </c>
      <c r="BA725" t="inlineStr">
        <is>
          <t>4a46325eb6794fee8a54ef2fbf119d12</t>
        </is>
      </c>
      <c r="BB725" t="inlineStr">
        <is>
          <t>http://openrosa.org/formdesigner/0B48E039-1E80-49A7-AC24-732B6E788E39</t>
        </is>
      </c>
      <c r="BC725" t="inlineStr">
        <is>
          <t>Ration et autres visites</t>
        </is>
      </c>
      <c r="BD725" t="inlineStr">
        <is>
          <t>CommCare Android, version "2.56"(468027). App v15969. CommCare Version 2.56.0. Build 468027, built on: 2025-01-18</t>
        </is>
      </c>
      <c r="BE725" t="inlineStr">
        <is>
          <t>commcare_40296b7d-43c6-4fdb-ac84-9d72c5f544fb</t>
        </is>
      </c>
      <c r="BF725" t="inlineStr"/>
      <c r="BG725" t="inlineStr">
        <is>
          <t>f13d8149fc6d39ebe86af18272310ff9</t>
        </is>
      </c>
      <c r="BH725" t="inlineStr">
        <is>
          <t>d3239f0622024212b2de47425e4be01d</t>
        </is>
      </c>
      <c r="BI725" t="inlineStr">
        <is>
          <t>15246</t>
        </is>
      </c>
      <c r="BJ725" t="inlineStr">
        <is>
          <t>XFormInstance</t>
        </is>
      </c>
      <c r="BK725" t="inlineStr">
        <is>
          <t>2aba5870eaf811efb9baf7a39a18eb0c</t>
        </is>
      </c>
      <c r="BL725" t="b">
        <v>0</v>
      </c>
      <c r="BM725" t="inlineStr">
        <is>
          <t>---</t>
        </is>
      </c>
      <c r="BN725" t="inlineStr">
        <is>
          <t>200.113.253.1</t>
        </is>
      </c>
      <c r="BO725" t="inlineStr">
        <is>
          <t>Kerlancia RICHEMOND</t>
        </is>
      </c>
    </row>
    <row r="726">
      <c r="A726" t="inlineStr">
        <is>
          <t>724</t>
        </is>
      </c>
      <c r="B726" t="inlineStr">
        <is>
          <t>9495b890-001b-4a85-9ae7-874f707b8f1a</t>
        </is>
      </c>
      <c r="C726" t="inlineStr">
        <is>
          <t>2025-02-14</t>
        </is>
      </c>
      <c r="D726" t="inlineStr">
        <is>
          <t>3</t>
        </is>
      </c>
      <c r="E726" t="inlineStr">
        <is>
          <t>---</t>
        </is>
      </c>
      <c r="F726" t="inlineStr">
        <is>
          <t>0</t>
        </is>
      </c>
      <c r="G726" t="inlineStr">
        <is>
          <t>---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---</t>
        </is>
      </c>
      <c r="L726" t="inlineStr">
        <is>
          <t>---</t>
        </is>
      </c>
      <c r="M726" t="inlineStr">
        <is>
          <t>---</t>
        </is>
      </c>
      <c r="N726" t="inlineStr">
        <is>
          <t>---</t>
        </is>
      </c>
      <c r="O726" t="inlineStr">
        <is>
          <t>---</t>
        </is>
      </c>
      <c r="P726" t="inlineStr">
        <is>
          <t>---</t>
        </is>
      </c>
      <c r="Q726" t="inlineStr">
        <is>
          <t>---</t>
        </is>
      </c>
      <c r="R726" t="inlineStr"/>
      <c r="S726" t="inlineStr"/>
      <c r="T726" t="inlineStr"/>
      <c r="U726" t="inlineStr"/>
      <c r="V726" t="inlineStr"/>
      <c r="W726" t="inlineStr"/>
      <c r="X726" t="inlineStr">
        <is>
          <t>MCH/HCHM/ST00795</t>
        </is>
      </c>
      <c r="Y726" t="inlineStr">
        <is>
          <t>MCH/HCHM/ST00795</t>
        </is>
      </c>
      <c r="Z726" t="inlineStr">
        <is>
          <t>2025-02-15 03:44:33</t>
        </is>
      </c>
      <c r="AA726" t="inlineStr">
        <is>
          <t>2025-02-15 03:44:15</t>
        </is>
      </c>
      <c r="AB726" t="inlineStr">
        <is>
          <t>6evelyne</t>
        </is>
      </c>
      <c r="AC726" t="inlineStr">
        <is>
          <t>2025-02-15 03:45:41</t>
        </is>
      </c>
      <c r="AD726" s="1" t="inlineStr">
        <is>
          <t>https://www.commcarehq.org/a/caris-test/reports/form_data/9495b890-001b-4a85-9ae7-874f707b8f1a/</t>
        </is>
      </c>
      <c r="AE726" t="inlineStr">
        <is>
          <t>---</t>
        </is>
      </c>
      <c r="AF726" t="inlineStr">
        <is>
          <t>a3b661710c0048e8abd6fe631acebe61</t>
        </is>
      </c>
      <c r="AG726" t="inlineStr">
        <is>
          <t>OK</t>
        </is>
      </c>
      <c r="AH726" t="inlineStr">
        <is>
          <t>2025-02-15 03:44:33</t>
        </is>
      </c>
      <c r="AI726" t="inlineStr">
        <is>
          <t>4a46325eb6794fee8a54ef2fbf119d12</t>
        </is>
      </c>
      <c r="AJ726" t="inlineStr">
        <is>
          <t>2025-02-14</t>
        </is>
      </c>
      <c r="AK726" t="inlineStr">
        <is>
          <t>3</t>
        </is>
      </c>
      <c r="AL726" t="inlineStr">
        <is>
          <t>---</t>
        </is>
      </c>
      <c r="AM726" t="inlineStr">
        <is>
          <t>0</t>
        </is>
      </c>
      <c r="AN726" t="inlineStr">
        <is>
          <t>---</t>
        </is>
      </c>
      <c r="AO726" t="inlineStr">
        <is>
          <t>1</t>
        </is>
      </c>
      <c r="AP726" t="inlineStr">
        <is>
          <t>1</t>
        </is>
      </c>
      <c r="AQ726" t="inlineStr"/>
      <c r="AR726" t="inlineStr"/>
      <c r="AS726" t="inlineStr"/>
      <c r="AT726" t="inlineStr"/>
      <c r="AU726" t="inlineStr">
        <is>
          <t>---</t>
        </is>
      </c>
      <c r="AV726" t="inlineStr">
        <is>
          <t>---</t>
        </is>
      </c>
      <c r="AW726" t="inlineStr">
        <is>
          <t>---</t>
        </is>
      </c>
      <c r="AX726" t="inlineStr">
        <is>
          <t>---</t>
        </is>
      </c>
      <c r="AY726" t="inlineStr">
        <is>
          <t>---</t>
        </is>
      </c>
      <c r="AZ726" t="inlineStr">
        <is>
          <t>---</t>
        </is>
      </c>
      <c r="BA726" t="inlineStr">
        <is>
          <t>4a46325eb6794fee8a54ef2fbf119d12</t>
        </is>
      </c>
      <c r="BB726" t="inlineStr">
        <is>
          <t>http://openrosa.org/formdesigner/0B48E039-1E80-49A7-AC24-732B6E788E39</t>
        </is>
      </c>
      <c r="BC726" t="inlineStr">
        <is>
          <t>Ration et autres visites</t>
        </is>
      </c>
      <c r="BD726" t="inlineStr">
        <is>
          <t>CommCare Android, version "2.56"(468027). App v15969. CommCare Version 2.56.0. Build 468027, built on: 2025-01-18</t>
        </is>
      </c>
      <c r="BE726" t="inlineStr">
        <is>
          <t>commcare_40296b7d-43c6-4fdb-ac84-9d72c5f544fb</t>
        </is>
      </c>
      <c r="BF726" t="inlineStr"/>
      <c r="BG726" t="inlineStr">
        <is>
          <t>f13d8149fc6d39ebe86af18272310ff9</t>
        </is>
      </c>
      <c r="BH726" t="inlineStr">
        <is>
          <t>d3239f0622024212b2de47425e4be01d</t>
        </is>
      </c>
      <c r="BI726" t="inlineStr">
        <is>
          <t>15246</t>
        </is>
      </c>
      <c r="BJ726" t="inlineStr">
        <is>
          <t>XFormInstance</t>
        </is>
      </c>
      <c r="BK726" t="inlineStr">
        <is>
          <t>2aba5870eaf811efb9baf7a39a18eb0c</t>
        </is>
      </c>
      <c r="BL726" t="b">
        <v>0</v>
      </c>
      <c r="BM726" t="inlineStr">
        <is>
          <t>---</t>
        </is>
      </c>
      <c r="BN726" t="inlineStr">
        <is>
          <t>200.113.253.1</t>
        </is>
      </c>
      <c r="BO726" t="inlineStr">
        <is>
          <t>Richenelda RICHEMOND</t>
        </is>
      </c>
    </row>
    <row r="727">
      <c r="A727" t="inlineStr">
        <is>
          <t>725</t>
        </is>
      </c>
      <c r="B727" t="inlineStr">
        <is>
          <t>7a817bce-f1bf-42a4-8e21-c9b8c39b8cf5</t>
        </is>
      </c>
      <c r="C727" t="inlineStr">
        <is>
          <t>2025-02-14</t>
        </is>
      </c>
      <c r="D727" t="inlineStr">
        <is>
          <t>3</t>
        </is>
      </c>
      <c r="E727" t="inlineStr">
        <is>
          <t>---</t>
        </is>
      </c>
      <c r="F727" t="inlineStr">
        <is>
          <t>0</t>
        </is>
      </c>
      <c r="G727" t="inlineStr">
        <is>
          <t>---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---</t>
        </is>
      </c>
      <c r="L727" t="inlineStr">
        <is>
          <t>---</t>
        </is>
      </c>
      <c r="M727" t="inlineStr">
        <is>
          <t>---</t>
        </is>
      </c>
      <c r="N727" t="inlineStr">
        <is>
          <t>---</t>
        </is>
      </c>
      <c r="O727" t="inlineStr">
        <is>
          <t>---</t>
        </is>
      </c>
      <c r="P727" t="inlineStr">
        <is>
          <t>---</t>
        </is>
      </c>
      <c r="Q727" t="inlineStr">
        <is>
          <t>---</t>
        </is>
      </c>
      <c r="R727" t="inlineStr">
        <is>
          <t>25.8</t>
        </is>
      </c>
      <c r="S727" t="inlineStr">
        <is>
          <t>52.1</t>
        </is>
      </c>
      <c r="T727" t="inlineStr">
        <is>
          <t>162.0</t>
        </is>
      </c>
      <c r="U727" t="inlineStr"/>
      <c r="V727" t="inlineStr"/>
      <c r="W727" t="inlineStr"/>
      <c r="X727" t="inlineStr">
        <is>
          <t>GON/CDIR/ST02200</t>
        </is>
      </c>
      <c r="Y727" t="inlineStr">
        <is>
          <t>GON/CDIR/ST02200</t>
        </is>
      </c>
      <c r="Z727" t="inlineStr">
        <is>
          <t>2025-02-15 11:24:09</t>
        </is>
      </c>
      <c r="AA727" t="inlineStr">
        <is>
          <t>2025-02-15 11:17:43</t>
        </is>
      </c>
      <c r="AB727" t="inlineStr">
        <is>
          <t>6cheranor</t>
        </is>
      </c>
      <c r="AC727" t="inlineStr">
        <is>
          <t>2025-02-15 11:24:16</t>
        </is>
      </c>
      <c r="AD727" s="1" t="inlineStr">
        <is>
          <t>https://www.commcarehq.org/a/caris-test/reports/form_data/7a817bce-f1bf-42a4-8e21-c9b8c39b8cf5/</t>
        </is>
      </c>
      <c r="AE727" t="inlineStr">
        <is>
          <t>---</t>
        </is>
      </c>
      <c r="AF727" t="inlineStr">
        <is>
          <t>3c5a623af057e23a32ae4000_194718</t>
        </is>
      </c>
      <c r="AG727" t="inlineStr">
        <is>
          <t>OK</t>
        </is>
      </c>
      <c r="AH727" t="inlineStr">
        <is>
          <t>2025-02-15 11:24:09</t>
        </is>
      </c>
      <c r="AI727" t="inlineStr">
        <is>
          <t>29b7f1edbe6082f038dd4ec8d0ae7a9d</t>
        </is>
      </c>
      <c r="AJ727" t="inlineStr">
        <is>
          <t>2025-02-14</t>
        </is>
      </c>
      <c r="AK727" t="inlineStr">
        <is>
          <t>3</t>
        </is>
      </c>
      <c r="AL727" t="inlineStr">
        <is>
          <t>---</t>
        </is>
      </c>
      <c r="AM727" t="inlineStr">
        <is>
          <t>0</t>
        </is>
      </c>
      <c r="AN727" t="inlineStr">
        <is>
          <t>---</t>
        </is>
      </c>
      <c r="AO727" t="inlineStr">
        <is>
          <t>1</t>
        </is>
      </c>
      <c r="AP727" t="inlineStr">
        <is>
          <t>1</t>
        </is>
      </c>
      <c r="AQ727" t="inlineStr">
        <is>
          <t>25.8</t>
        </is>
      </c>
      <c r="AR727" t="inlineStr">
        <is>
          <t>52.1</t>
        </is>
      </c>
      <c r="AS727" t="inlineStr">
        <is>
          <t>162</t>
        </is>
      </c>
      <c r="AT727" t="inlineStr"/>
      <c r="AU727" t="inlineStr">
        <is>
          <t>---</t>
        </is>
      </c>
      <c r="AV727" t="inlineStr">
        <is>
          <t>---</t>
        </is>
      </c>
      <c r="AW727" t="inlineStr">
        <is>
          <t>---</t>
        </is>
      </c>
      <c r="AX727" t="inlineStr">
        <is>
          <t>---</t>
        </is>
      </c>
      <c r="AY727" t="inlineStr">
        <is>
          <t>---</t>
        </is>
      </c>
      <c r="AZ727" t="inlineStr">
        <is>
          <t>---</t>
        </is>
      </c>
      <c r="BA727" t="inlineStr">
        <is>
          <t>29b7f1edbe6082f038dd4ec8d0ae7a9d</t>
        </is>
      </c>
      <c r="BB727" t="inlineStr">
        <is>
          <t>http://openrosa.org/formdesigner/0B48E039-1E80-49A7-AC24-732B6E788E39</t>
        </is>
      </c>
      <c r="BC727" t="inlineStr">
        <is>
          <t>Ration et autres visites</t>
        </is>
      </c>
      <c r="BD727" t="inlineStr">
        <is>
          <t>CommCare Android, version "2.55.0"(467579). App v15969. CommCare Version 2.55.0. Build 467579, built on: 2025-01-15</t>
        </is>
      </c>
      <c r="BE727" t="inlineStr">
        <is>
          <t>commcare_e5a4e59a-31e9-47c0-99a3-baf23089b238</t>
        </is>
      </c>
      <c r="BF727" t="inlineStr"/>
      <c r="BG727" t="inlineStr">
        <is>
          <t>f13d8149fc6d39ebe86af18272310ff9</t>
        </is>
      </c>
      <c r="BH727" t="inlineStr">
        <is>
          <t>d3239f0622024212b2de47425e4be01d</t>
        </is>
      </c>
      <c r="BI727" t="inlineStr">
        <is>
          <t>15246</t>
        </is>
      </c>
      <c r="BJ727" t="inlineStr">
        <is>
          <t>XFormInstance</t>
        </is>
      </c>
      <c r="BK727" t="inlineStr">
        <is>
          <t>537bb770eb7c11efbee385606e6ffa00</t>
        </is>
      </c>
      <c r="BL727" t="b">
        <v>0</v>
      </c>
      <c r="BM727" t="inlineStr">
        <is>
          <t>---</t>
        </is>
      </c>
      <c r="BN727" t="inlineStr">
        <is>
          <t>200.113.238.42</t>
        </is>
      </c>
      <c r="BO727" t="inlineStr">
        <is>
          <t>Judeline Elissier</t>
        </is>
      </c>
    </row>
    <row r="728">
      <c r="A728" t="inlineStr">
        <is>
          <t>726</t>
        </is>
      </c>
      <c r="B728" t="inlineStr">
        <is>
          <t>04f271e4-e65d-43d1-9fa1-89597f8de2c6</t>
        </is>
      </c>
      <c r="C728" t="inlineStr">
        <is>
          <t>2025-02-14</t>
        </is>
      </c>
      <c r="D728" t="inlineStr">
        <is>
          <t>3</t>
        </is>
      </c>
      <c r="E728" t="inlineStr">
        <is>
          <t>---</t>
        </is>
      </c>
      <c r="F728" t="inlineStr">
        <is>
          <t>0</t>
        </is>
      </c>
      <c r="G728" t="inlineStr">
        <is>
          <t>---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---</t>
        </is>
      </c>
      <c r="L728" t="inlineStr">
        <is>
          <t>---</t>
        </is>
      </c>
      <c r="M728" t="inlineStr">
        <is>
          <t>---</t>
        </is>
      </c>
      <c r="N728" t="inlineStr">
        <is>
          <t>---</t>
        </is>
      </c>
      <c r="O728" t="inlineStr">
        <is>
          <t>---</t>
        </is>
      </c>
      <c r="P728" t="inlineStr">
        <is>
          <t>---</t>
        </is>
      </c>
      <c r="Q728" t="inlineStr">
        <is>
          <t>---</t>
        </is>
      </c>
      <c r="R728" t="inlineStr"/>
      <c r="S728" t="inlineStr"/>
      <c r="T728" t="inlineStr"/>
      <c r="U728" t="inlineStr"/>
      <c r="V728" t="inlineStr"/>
      <c r="W728" t="inlineStr"/>
      <c r="X728" t="inlineStr">
        <is>
          <t>GON/CDIR/ST00826</t>
        </is>
      </c>
      <c r="Y728" t="inlineStr">
        <is>
          <t>GON/CDIR/ST00826</t>
        </is>
      </c>
      <c r="Z728" t="inlineStr">
        <is>
          <t>2025-02-15 11:25:57</t>
        </is>
      </c>
      <c r="AA728" t="inlineStr">
        <is>
          <t>2025-02-15 11:24:59</t>
        </is>
      </c>
      <c r="AB728" t="inlineStr">
        <is>
          <t>6cheranor</t>
        </is>
      </c>
      <c r="AC728" t="inlineStr">
        <is>
          <t>2025-02-15 11:25:59</t>
        </is>
      </c>
      <c r="AD728" s="1" t="inlineStr">
        <is>
          <t>https://www.commcarehq.org/a/caris-test/reports/form_data/04f271e4-e65d-43d1-9fa1-89597f8de2c6/</t>
        </is>
      </c>
      <c r="AE728" t="inlineStr">
        <is>
          <t>---</t>
        </is>
      </c>
      <c r="AF728" t="inlineStr">
        <is>
          <t>23d1d198804a4af5802c1fb0b51b142e</t>
        </is>
      </c>
      <c r="AG728" t="inlineStr">
        <is>
          <t>OK</t>
        </is>
      </c>
      <c r="AH728" t="inlineStr">
        <is>
          <t>2025-02-15 11:25:57</t>
        </is>
      </c>
      <c r="AI728" t="inlineStr">
        <is>
          <t>29b7f1edbe6082f038dd4ec8d0ae7a9d</t>
        </is>
      </c>
      <c r="AJ728" t="inlineStr">
        <is>
          <t>2025-02-14</t>
        </is>
      </c>
      <c r="AK728" t="inlineStr">
        <is>
          <t>3</t>
        </is>
      </c>
      <c r="AL728" t="inlineStr">
        <is>
          <t>---</t>
        </is>
      </c>
      <c r="AM728" t="inlineStr">
        <is>
          <t>0</t>
        </is>
      </c>
      <c r="AN728" t="inlineStr">
        <is>
          <t>---</t>
        </is>
      </c>
      <c r="AO728" t="inlineStr">
        <is>
          <t>1</t>
        </is>
      </c>
      <c r="AP728" t="inlineStr">
        <is>
          <t>1</t>
        </is>
      </c>
      <c r="AQ728" t="inlineStr"/>
      <c r="AR728" t="inlineStr"/>
      <c r="AS728" t="inlineStr"/>
      <c r="AT728" t="inlineStr"/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inlineStr">
        <is>
          <t>---</t>
        </is>
      </c>
      <c r="BA728" t="inlineStr">
        <is>
          <t>29b7f1edbe6082f038dd4ec8d0ae7a9d</t>
        </is>
      </c>
      <c r="BB728" t="inlineStr">
        <is>
          <t>http://openrosa.org/formdesigner/0B48E039-1E80-49A7-AC24-732B6E788E39</t>
        </is>
      </c>
      <c r="BC728" t="inlineStr">
        <is>
          <t>Ration et autres visites</t>
        </is>
      </c>
      <c r="BD728" t="inlineStr">
        <is>
          <t>CommCare Android, version "2.55.0"(467579). App v15969. CommCare Version 2.55.0. Build 467579, built on: 2025-01-15</t>
        </is>
      </c>
      <c r="BE728" t="inlineStr">
        <is>
          <t>commcare_e5a4e59a-31e9-47c0-99a3-baf23089b238</t>
        </is>
      </c>
      <c r="BF728" t="inlineStr"/>
      <c r="BG728" t="inlineStr">
        <is>
          <t>f13d8149fc6d39ebe86af18272310ff9</t>
        </is>
      </c>
      <c r="BH728" t="inlineStr">
        <is>
          <t>d3239f0622024212b2de47425e4be01d</t>
        </is>
      </c>
      <c r="BI728" t="inlineStr">
        <is>
          <t>15246</t>
        </is>
      </c>
      <c r="BJ728" t="inlineStr">
        <is>
          <t>XFormInstance</t>
        </is>
      </c>
      <c r="BK728" t="inlineStr">
        <is>
          <t>537bb770eb7c11efbee385606e6ffa00</t>
        </is>
      </c>
      <c r="BL728" t="b">
        <v>0</v>
      </c>
      <c r="BM728" t="inlineStr">
        <is>
          <t>---</t>
        </is>
      </c>
      <c r="BN728" t="inlineStr">
        <is>
          <t>200.113.238.42</t>
        </is>
      </c>
      <c r="BO728" t="inlineStr">
        <is>
          <t>Kamita Destave</t>
        </is>
      </c>
    </row>
    <row r="729">
      <c r="A729" t="inlineStr">
        <is>
          <t>727</t>
        </is>
      </c>
      <c r="B729" t="inlineStr">
        <is>
          <t>eff9a4d6-b126-4983-bbba-5f563f06a43d</t>
        </is>
      </c>
      <c r="C729" t="inlineStr">
        <is>
          <t>2025-02-14</t>
        </is>
      </c>
      <c r="D729" t="inlineStr">
        <is>
          <t>3</t>
        </is>
      </c>
      <c r="E729" t="inlineStr">
        <is>
          <t>---</t>
        </is>
      </c>
      <c r="F729" t="inlineStr">
        <is>
          <t>0</t>
        </is>
      </c>
      <c r="G729" t="inlineStr">
        <is>
          <t>---</t>
        </is>
      </c>
      <c r="H729" t="inlineStr">
        <is>
          <t>1</t>
        </is>
      </c>
      <c r="I729" t="inlineStr">
        <is>
          <t>0</t>
        </is>
      </c>
      <c r="J729" t="inlineStr">
        <is>
          <t>---</t>
        </is>
      </c>
      <c r="K729" t="inlineStr">
        <is>
          <t>---</t>
        </is>
      </c>
      <c r="L729" t="inlineStr">
        <is>
          <t>---</t>
        </is>
      </c>
      <c r="M729" t="inlineStr">
        <is>
          <t>---</t>
        </is>
      </c>
      <c r="N729" t="inlineStr">
        <is>
          <t>---</t>
        </is>
      </c>
      <c r="O729" t="inlineStr">
        <is>
          <t>---</t>
        </is>
      </c>
      <c r="P729" t="inlineStr">
        <is>
          <t>---</t>
        </is>
      </c>
      <c r="Q729" t="inlineStr">
        <is>
          <t>---</t>
        </is>
      </c>
      <c r="R729" t="inlineStr">
        <is>
          <t>---</t>
        </is>
      </c>
      <c r="S729" t="inlineStr">
        <is>
          <t>---</t>
        </is>
      </c>
      <c r="T729" t="inlineStr">
        <is>
          <t>---</t>
        </is>
      </c>
      <c r="U729" t="inlineStr">
        <is>
          <t>---</t>
        </is>
      </c>
      <c r="V729" t="inlineStr">
        <is>
          <t>---</t>
        </is>
      </c>
      <c r="W729" t="inlineStr"/>
      <c r="X729" t="inlineStr">
        <is>
          <t>GON/CDIR/ST00627</t>
        </is>
      </c>
      <c r="Y729" t="inlineStr">
        <is>
          <t>GON/CDIR/ST00627</t>
        </is>
      </c>
      <c r="Z729" t="inlineStr">
        <is>
          <t>2025-02-15 11:26:44</t>
        </is>
      </c>
      <c r="AA729" t="inlineStr">
        <is>
          <t>2025-02-15 11:26:22</t>
        </is>
      </c>
      <c r="AB729" t="inlineStr">
        <is>
          <t>6cheranor</t>
        </is>
      </c>
      <c r="AC729" t="inlineStr">
        <is>
          <t>2025-02-15 11:26:46</t>
        </is>
      </c>
      <c r="AD729" s="1" t="inlineStr">
        <is>
          <t>https://www.commcarehq.org/a/caris-test/reports/form_data/eff9a4d6-b126-4983-bbba-5f563f06a43d/</t>
        </is>
      </c>
      <c r="AE729" t="inlineStr">
        <is>
          <t>---</t>
        </is>
      </c>
      <c r="AF729" t="inlineStr">
        <is>
          <t>3c5a623af057e23a32ae4000_14260</t>
        </is>
      </c>
      <c r="AG729" t="inlineStr">
        <is>
          <t>OK</t>
        </is>
      </c>
      <c r="AH729" t="inlineStr">
        <is>
          <t>2025-02-15 11:26:44</t>
        </is>
      </c>
      <c r="AI729" t="inlineStr">
        <is>
          <t>29b7f1edbe6082f038dd4ec8d0ae7a9d</t>
        </is>
      </c>
      <c r="AJ729" t="inlineStr">
        <is>
          <t>2025-02-14</t>
        </is>
      </c>
      <c r="AK729" t="inlineStr">
        <is>
          <t>3</t>
        </is>
      </c>
      <c r="AL729" t="inlineStr">
        <is>
          <t>---</t>
        </is>
      </c>
      <c r="AM729" t="inlineStr">
        <is>
          <t>0</t>
        </is>
      </c>
      <c r="AN729" t="inlineStr">
        <is>
          <t>---</t>
        </is>
      </c>
      <c r="AO729" t="inlineStr">
        <is>
          <t>1</t>
        </is>
      </c>
      <c r="AP729" t="inlineStr">
        <is>
          <t>0</t>
        </is>
      </c>
      <c r="AQ729" t="inlineStr">
        <is>
          <t>---</t>
        </is>
      </c>
      <c r="AR729" t="inlineStr">
        <is>
          <t>---</t>
        </is>
      </c>
      <c r="AS729" t="inlineStr">
        <is>
          <t>---</t>
        </is>
      </c>
      <c r="AT729" t="inlineStr"/>
      <c r="AU729" t="inlineStr">
        <is>
          <t>---</t>
        </is>
      </c>
      <c r="AV729" t="inlineStr">
        <is>
          <t>---</t>
        </is>
      </c>
      <c r="AW729" t="inlineStr">
        <is>
          <t>---</t>
        </is>
      </c>
      <c r="AX729" t="inlineStr">
        <is>
          <t>---</t>
        </is>
      </c>
      <c r="AY729" t="inlineStr">
        <is>
          <t>---</t>
        </is>
      </c>
      <c r="AZ729" t="inlineStr">
        <is>
          <t>---</t>
        </is>
      </c>
      <c r="BA729" t="inlineStr">
        <is>
          <t>29b7f1edbe6082f038dd4ec8d0ae7a9d</t>
        </is>
      </c>
      <c r="BB729" t="inlineStr">
        <is>
          <t>http://openrosa.org/formdesigner/0B48E039-1E80-49A7-AC24-732B6E788E39</t>
        </is>
      </c>
      <c r="BC729" t="inlineStr">
        <is>
          <t>Ration et autres visites</t>
        </is>
      </c>
      <c r="BD729" t="inlineStr">
        <is>
          <t>CommCare Android, version "2.55.0"(467579). App v15969. CommCare Version 2.55.0. Build 467579, built on: 2025-01-15</t>
        </is>
      </c>
      <c r="BE729" t="inlineStr">
        <is>
          <t>commcare_e5a4e59a-31e9-47c0-99a3-baf23089b238</t>
        </is>
      </c>
      <c r="BF729" t="inlineStr"/>
      <c r="BG729" t="inlineStr">
        <is>
          <t>f13d8149fc6d39ebe86af18272310ff9</t>
        </is>
      </c>
      <c r="BH729" t="inlineStr">
        <is>
          <t>d3239f0622024212b2de47425e4be01d</t>
        </is>
      </c>
      <c r="BI729" t="inlineStr">
        <is>
          <t>15246</t>
        </is>
      </c>
      <c r="BJ729" t="inlineStr">
        <is>
          <t>XFormInstance</t>
        </is>
      </c>
      <c r="BK729" t="inlineStr">
        <is>
          <t>537bb770eb7c11efbee385606e6ffa00</t>
        </is>
      </c>
      <c r="BL729" t="b">
        <v>0</v>
      </c>
      <c r="BM729" t="inlineStr">
        <is>
          <t>---</t>
        </is>
      </c>
      <c r="BN729" t="inlineStr">
        <is>
          <t>200.113.238.42</t>
        </is>
      </c>
      <c r="BO729" t="inlineStr">
        <is>
          <t xml:space="preserve"> Emmanuel Donato LOUIS</t>
        </is>
      </c>
    </row>
    <row r="730">
      <c r="A730" t="inlineStr">
        <is>
          <t>728</t>
        </is>
      </c>
      <c r="B730" t="inlineStr">
        <is>
          <t>e5ca9d34-99f0-4b32-929b-7393607f0405</t>
        </is>
      </c>
      <c r="C730" t="inlineStr">
        <is>
          <t>2025-02-14</t>
        </is>
      </c>
      <c r="D730" t="inlineStr">
        <is>
          <t>3</t>
        </is>
      </c>
      <c r="E730" t="inlineStr">
        <is>
          <t>---</t>
        </is>
      </c>
      <c r="F730" t="inlineStr">
        <is>
          <t>0</t>
        </is>
      </c>
      <c r="G730" t="inlineStr">
        <is>
          <t>---</t>
        </is>
      </c>
      <c r="H730" t="inlineStr">
        <is>
          <t>1</t>
        </is>
      </c>
      <c r="I730" t="inlineStr">
        <is>
          <t>0</t>
        </is>
      </c>
      <c r="J730" t="inlineStr">
        <is>
          <t>---</t>
        </is>
      </c>
      <c r="K730" t="inlineStr">
        <is>
          <t>---</t>
        </is>
      </c>
      <c r="L730" t="inlineStr">
        <is>
          <t>---</t>
        </is>
      </c>
      <c r="M730" t="inlineStr">
        <is>
          <t>---</t>
        </is>
      </c>
      <c r="N730" t="inlineStr">
        <is>
          <t>---</t>
        </is>
      </c>
      <c r="O730" t="inlineStr">
        <is>
          <t>---</t>
        </is>
      </c>
      <c r="P730" t="inlineStr">
        <is>
          <t>---</t>
        </is>
      </c>
      <c r="Q730" t="inlineStr">
        <is>
          <t>---</t>
        </is>
      </c>
      <c r="R730" t="inlineStr">
        <is>
          <t>---</t>
        </is>
      </c>
      <c r="S730" t="inlineStr">
        <is>
          <t>---</t>
        </is>
      </c>
      <c r="T730" t="inlineStr">
        <is>
          <t>---</t>
        </is>
      </c>
      <c r="U730" t="inlineStr">
        <is>
          <t>---</t>
        </is>
      </c>
      <c r="V730" t="inlineStr">
        <is>
          <t>---</t>
        </is>
      </c>
      <c r="W730" t="inlineStr"/>
      <c r="X730" t="inlineStr">
        <is>
          <t>GON/CDIR/ST00826</t>
        </is>
      </c>
      <c r="Y730" t="inlineStr">
        <is>
          <t>GON/CDIR/ST00826</t>
        </is>
      </c>
      <c r="Z730" t="inlineStr">
        <is>
          <t>2025-02-15 11:27:50</t>
        </is>
      </c>
      <c r="AA730" t="inlineStr">
        <is>
          <t>2025-02-15 11:27:34</t>
        </is>
      </c>
      <c r="AB730" t="inlineStr">
        <is>
          <t>6cheranor</t>
        </is>
      </c>
      <c r="AC730" t="inlineStr">
        <is>
          <t>2025-02-15 11:27:51</t>
        </is>
      </c>
      <c r="AD730" s="1" t="inlineStr">
        <is>
          <t>https://www.commcarehq.org/a/caris-test/reports/form_data/e5ca9d34-99f0-4b32-929b-7393607f0405/</t>
        </is>
      </c>
      <c r="AE730" t="inlineStr">
        <is>
          <t>---</t>
        </is>
      </c>
      <c r="AF730" t="inlineStr">
        <is>
          <t>23d1d198804a4af5802c1fb0b51b142e</t>
        </is>
      </c>
      <c r="AG730" t="inlineStr">
        <is>
          <t>OK</t>
        </is>
      </c>
      <c r="AH730" t="inlineStr">
        <is>
          <t>2025-02-15 11:27:50</t>
        </is>
      </c>
      <c r="AI730" t="inlineStr">
        <is>
          <t>29b7f1edbe6082f038dd4ec8d0ae7a9d</t>
        </is>
      </c>
      <c r="AJ730" t="inlineStr">
        <is>
          <t>2025-02-14</t>
        </is>
      </c>
      <c r="AK730" t="inlineStr">
        <is>
          <t>3</t>
        </is>
      </c>
      <c r="AL730" t="inlineStr">
        <is>
          <t>---</t>
        </is>
      </c>
      <c r="AM730" t="inlineStr">
        <is>
          <t>0</t>
        </is>
      </c>
      <c r="AN730" t="inlineStr">
        <is>
          <t>---</t>
        </is>
      </c>
      <c r="AO730" t="inlineStr">
        <is>
          <t>1</t>
        </is>
      </c>
      <c r="AP730" t="inlineStr">
        <is>
          <t>0</t>
        </is>
      </c>
      <c r="AQ730" t="inlineStr">
        <is>
          <t>---</t>
        </is>
      </c>
      <c r="AR730" t="inlineStr">
        <is>
          <t>---</t>
        </is>
      </c>
      <c r="AS730" t="inlineStr">
        <is>
          <t>---</t>
        </is>
      </c>
      <c r="AT730" t="inlineStr"/>
      <c r="AU730" t="inlineStr">
        <is>
          <t>---</t>
        </is>
      </c>
      <c r="AV730" t="inlineStr">
        <is>
          <t>---</t>
        </is>
      </c>
      <c r="AW730" t="inlineStr">
        <is>
          <t>---</t>
        </is>
      </c>
      <c r="AX730" t="inlineStr">
        <is>
          <t>---</t>
        </is>
      </c>
      <c r="AY730" t="inlineStr">
        <is>
          <t>---</t>
        </is>
      </c>
      <c r="AZ730" t="inlineStr">
        <is>
          <t>---</t>
        </is>
      </c>
      <c r="BA730" t="inlineStr">
        <is>
          <t>29b7f1edbe6082f038dd4ec8d0ae7a9d</t>
        </is>
      </c>
      <c r="BB730" t="inlineStr">
        <is>
          <t>http://openrosa.org/formdesigner/0B48E039-1E80-49A7-AC24-732B6E788E39</t>
        </is>
      </c>
      <c r="BC730" t="inlineStr">
        <is>
          <t>Ration et autres visites</t>
        </is>
      </c>
      <c r="BD730" t="inlineStr">
        <is>
          <t>CommCare Android, version "2.55.0"(467579). App v15969. CommCare Version 2.55.0. Build 467579, built on: 2025-01-15</t>
        </is>
      </c>
      <c r="BE730" t="inlineStr">
        <is>
          <t>commcare_e5a4e59a-31e9-47c0-99a3-baf23089b238</t>
        </is>
      </c>
      <c r="BF730" t="inlineStr"/>
      <c r="BG730" t="inlineStr">
        <is>
          <t>f13d8149fc6d39ebe86af18272310ff9</t>
        </is>
      </c>
      <c r="BH730" t="inlineStr">
        <is>
          <t>d3239f0622024212b2de47425e4be01d</t>
        </is>
      </c>
      <c r="BI730" t="inlineStr">
        <is>
          <t>15246</t>
        </is>
      </c>
      <c r="BJ730" t="inlineStr">
        <is>
          <t>XFormInstance</t>
        </is>
      </c>
      <c r="BK730" t="inlineStr">
        <is>
          <t>537bb770eb7c11efbee385606e6ffa00</t>
        </is>
      </c>
      <c r="BL730" t="b">
        <v>0</v>
      </c>
      <c r="BM730" t="inlineStr">
        <is>
          <t>---</t>
        </is>
      </c>
      <c r="BN730" t="inlineStr">
        <is>
          <t>200.113.238.42</t>
        </is>
      </c>
      <c r="BO730" t="inlineStr">
        <is>
          <t>Kamita Destave</t>
        </is>
      </c>
    </row>
    <row r="731">
      <c r="A731" t="inlineStr">
        <is>
          <t>729</t>
        </is>
      </c>
      <c r="B731" t="inlineStr">
        <is>
          <t>4866d017-8188-495a-a5e8-bf89521b2ca1</t>
        </is>
      </c>
      <c r="C731" t="inlineStr">
        <is>
          <t>2025-02-12</t>
        </is>
      </c>
      <c r="D731" t="inlineStr">
        <is>
          <t>3</t>
        </is>
      </c>
      <c r="E731" t="inlineStr">
        <is>
          <t>---</t>
        </is>
      </c>
      <c r="F731" t="inlineStr">
        <is>
          <t>0</t>
        </is>
      </c>
      <c r="G731" t="inlineStr">
        <is>
          <t>---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---</t>
        </is>
      </c>
      <c r="L731" t="inlineStr">
        <is>
          <t>---</t>
        </is>
      </c>
      <c r="M731" t="inlineStr">
        <is>
          <t>---</t>
        </is>
      </c>
      <c r="N731" t="inlineStr">
        <is>
          <t>---</t>
        </is>
      </c>
      <c r="O731" t="inlineStr">
        <is>
          <t>---</t>
        </is>
      </c>
      <c r="P731" t="inlineStr">
        <is>
          <t>---</t>
        </is>
      </c>
      <c r="Q731" t="inlineStr">
        <is>
          <t>---</t>
        </is>
      </c>
      <c r="R731" t="inlineStr">
        <is>
          <t>15.5</t>
        </is>
      </c>
      <c r="S731" t="inlineStr">
        <is>
          <t>13.2</t>
        </is>
      </c>
      <c r="T731" t="inlineStr">
        <is>
          <t>102.0</t>
        </is>
      </c>
      <c r="U731" t="inlineStr"/>
      <c r="V731" t="inlineStr"/>
      <c r="W731" t="inlineStr"/>
      <c r="X731" t="inlineStr">
        <is>
          <t>GON/CSKS/PED00229</t>
        </is>
      </c>
      <c r="Y731" t="inlineStr">
        <is>
          <t>GON/CSKS/PED00229</t>
        </is>
      </c>
      <c r="Z731" t="inlineStr">
        <is>
          <t>2025-02-13 10:27:54</t>
        </is>
      </c>
      <c r="AA731" t="inlineStr">
        <is>
          <t>2025-02-13 10:25:52</t>
        </is>
      </c>
      <c r="AB731" t="inlineStr">
        <is>
          <t>6dorena</t>
        </is>
      </c>
      <c r="AC731" t="inlineStr">
        <is>
          <t>2025-02-15 23:04:14</t>
        </is>
      </c>
      <c r="AD731" s="1" t="inlineStr">
        <is>
          <t>https://www.commcarehq.org/a/caris-test/reports/form_data/4866d017-8188-495a-a5e8-bf89521b2ca1/</t>
        </is>
      </c>
      <c r="AE731" t="inlineStr">
        <is>
          <t>---</t>
        </is>
      </c>
      <c r="AF731" t="inlineStr">
        <is>
          <t>3c5a623af057e23a32ae4000_50995</t>
        </is>
      </c>
      <c r="AG731" t="inlineStr">
        <is>
          <t>OK</t>
        </is>
      </c>
      <c r="AH731" t="inlineStr">
        <is>
          <t>2025-02-13 10:27:54</t>
        </is>
      </c>
      <c r="AI731" t="inlineStr">
        <is>
          <t>3964b2205a0f20868524be13aab0b786</t>
        </is>
      </c>
      <c r="AJ731" t="inlineStr">
        <is>
          <t>2025-02-12</t>
        </is>
      </c>
      <c r="AK731" t="inlineStr">
        <is>
          <t>3</t>
        </is>
      </c>
      <c r="AL731" t="inlineStr">
        <is>
          <t>---</t>
        </is>
      </c>
      <c r="AM731" t="inlineStr">
        <is>
          <t>0</t>
        </is>
      </c>
      <c r="AN731" t="inlineStr">
        <is>
          <t>---</t>
        </is>
      </c>
      <c r="AO731" t="inlineStr">
        <is>
          <t>1</t>
        </is>
      </c>
      <c r="AP731" t="inlineStr">
        <is>
          <t>1</t>
        </is>
      </c>
      <c r="AQ731" t="inlineStr">
        <is>
          <t>15.5</t>
        </is>
      </c>
      <c r="AR731" t="inlineStr">
        <is>
          <t>13.2</t>
        </is>
      </c>
      <c r="AS731" t="inlineStr">
        <is>
          <t>102</t>
        </is>
      </c>
      <c r="AT731" t="inlineStr"/>
      <c r="AU731" t="inlineStr">
        <is>
          <t>---</t>
        </is>
      </c>
      <c r="AV731" t="inlineStr">
        <is>
          <t>---</t>
        </is>
      </c>
      <c r="AW731" t="inlineStr">
        <is>
          <t>---</t>
        </is>
      </c>
      <c r="AX731" t="inlineStr">
        <is>
          <t>---</t>
        </is>
      </c>
      <c r="AY731" t="inlineStr">
        <is>
          <t>---</t>
        </is>
      </c>
      <c r="AZ731" t="inlineStr">
        <is>
          <t>---</t>
        </is>
      </c>
      <c r="BA731" t="inlineStr">
        <is>
          <t>3964b2205a0f20868524be13aab0b786</t>
        </is>
      </c>
      <c r="BB731" t="inlineStr">
        <is>
          <t>http://openrosa.org/formdesigner/0B48E039-1E80-49A7-AC24-732B6E788E39</t>
        </is>
      </c>
      <c r="BC731" t="inlineStr">
        <is>
          <t>Ration et autres visites</t>
        </is>
      </c>
      <c r="BD731" t="inlineStr">
        <is>
          <t>CommCare Android, version "2.55.0"(467579). App v15969. CommCare Version 2.55.0. Build 467579, built on: 2025-01-15</t>
        </is>
      </c>
      <c r="BE731" t="inlineStr">
        <is>
          <t>commcare_8bfa4fa8-c694-426a-969e-07ff9318179f</t>
        </is>
      </c>
      <c r="BF731" t="inlineStr"/>
      <c r="BG731" t="inlineStr">
        <is>
          <t>f13d8149fc6d39ebe86af18272310ff9</t>
        </is>
      </c>
      <c r="BH731" t="inlineStr">
        <is>
          <t>d3239f0622024212b2de47425e4be01d</t>
        </is>
      </c>
      <c r="BI731" t="inlineStr">
        <is>
          <t>15246</t>
        </is>
      </c>
      <c r="BJ731" t="inlineStr">
        <is>
          <t>XFormInstance</t>
        </is>
      </c>
      <c r="BK731" t="inlineStr">
        <is>
          <t>a6c35cf7e8b811ef9e3ff399dbb46855</t>
        </is>
      </c>
      <c r="BL731" t="b">
        <v>0</v>
      </c>
      <c r="BM731" t="inlineStr">
        <is>
          <t>---</t>
        </is>
      </c>
      <c r="BN731" t="inlineStr">
        <is>
          <t>200.113.214.172</t>
        </is>
      </c>
      <c r="BO731" t="inlineStr">
        <is>
          <t>Djekerwens Séjour</t>
        </is>
      </c>
    </row>
    <row r="732">
      <c r="A732" t="inlineStr">
        <is>
          <t>730</t>
        </is>
      </c>
      <c r="B732" t="inlineStr">
        <is>
          <t>35afe0ea-b073-40cf-a82a-952ee139c8a1</t>
        </is>
      </c>
      <c r="C732" t="inlineStr">
        <is>
          <t>2025-02-12</t>
        </is>
      </c>
      <c r="D732" t="inlineStr">
        <is>
          <t>3</t>
        </is>
      </c>
      <c r="E732" t="inlineStr">
        <is>
          <t>---</t>
        </is>
      </c>
      <c r="F732" t="inlineStr">
        <is>
          <t>0</t>
        </is>
      </c>
      <c r="G732" t="inlineStr">
        <is>
          <t>---</t>
        </is>
      </c>
      <c r="H732" t="inlineStr">
        <is>
          <t>1</t>
        </is>
      </c>
      <c r="I732" t="inlineStr">
        <is>
          <t>0</t>
        </is>
      </c>
      <c r="J732" t="inlineStr">
        <is>
          <t>---</t>
        </is>
      </c>
      <c r="K732" t="inlineStr">
        <is>
          <t>---</t>
        </is>
      </c>
      <c r="L732" t="inlineStr">
        <is>
          <t>---</t>
        </is>
      </c>
      <c r="M732" t="inlineStr">
        <is>
          <t>---</t>
        </is>
      </c>
      <c r="N732" t="inlineStr">
        <is>
          <t>---</t>
        </is>
      </c>
      <c r="O732" t="inlineStr">
        <is>
          <t>---</t>
        </is>
      </c>
      <c r="P732" t="inlineStr">
        <is>
          <t>---</t>
        </is>
      </c>
      <c r="Q732" t="inlineStr">
        <is>
          <t>---</t>
        </is>
      </c>
      <c r="R732" t="inlineStr">
        <is>
          <t>---</t>
        </is>
      </c>
      <c r="S732" t="inlineStr">
        <is>
          <t>---</t>
        </is>
      </c>
      <c r="T732" t="inlineStr">
        <is>
          <t>---</t>
        </is>
      </c>
      <c r="U732" t="inlineStr">
        <is>
          <t>---</t>
        </is>
      </c>
      <c r="V732" t="inlineStr">
        <is>
          <t>---</t>
        </is>
      </c>
      <c r="W732" t="inlineStr"/>
      <c r="X732" t="inlineStr">
        <is>
          <t>GON/CSKS/ST02856</t>
        </is>
      </c>
      <c r="Y732" t="inlineStr">
        <is>
          <t>GON/CSKS/ST02856</t>
        </is>
      </c>
      <c r="Z732" t="inlineStr">
        <is>
          <t>2025-02-13 10:28:42</t>
        </is>
      </c>
      <c r="AA732" t="inlineStr">
        <is>
          <t>2025-02-13 10:28:21</t>
        </is>
      </c>
      <c r="AB732" t="inlineStr">
        <is>
          <t>6dorena</t>
        </is>
      </c>
      <c r="AC732" t="inlineStr">
        <is>
          <t>2025-02-15 23:04:15</t>
        </is>
      </c>
      <c r="AD732" s="1" t="inlineStr">
        <is>
          <t>https://www.commcarehq.org/a/caris-test/reports/form_data/35afe0ea-b073-40cf-a82a-952ee139c8a1/</t>
        </is>
      </c>
      <c r="AE732" t="inlineStr">
        <is>
          <t>---</t>
        </is>
      </c>
      <c r="AF732" t="inlineStr">
        <is>
          <t>3c5a623af057e23a32ae4000_180216</t>
        </is>
      </c>
      <c r="AG732" t="inlineStr">
        <is>
          <t>OK</t>
        </is>
      </c>
      <c r="AH732" t="inlineStr">
        <is>
          <t>2025-02-13 10:28:42</t>
        </is>
      </c>
      <c r="AI732" t="inlineStr">
        <is>
          <t>3964b2205a0f20868524be13aab0b786</t>
        </is>
      </c>
      <c r="AJ732" t="inlineStr">
        <is>
          <t>2025-02-12</t>
        </is>
      </c>
      <c r="AK732" t="inlineStr">
        <is>
          <t>3</t>
        </is>
      </c>
      <c r="AL732" t="inlineStr">
        <is>
          <t>---</t>
        </is>
      </c>
      <c r="AM732" t="inlineStr">
        <is>
          <t>0</t>
        </is>
      </c>
      <c r="AN732" t="inlineStr">
        <is>
          <t>---</t>
        </is>
      </c>
      <c r="AO732" t="inlineStr">
        <is>
          <t>1</t>
        </is>
      </c>
      <c r="AP732" t="inlineStr">
        <is>
          <t>0</t>
        </is>
      </c>
      <c r="AQ732" t="inlineStr">
        <is>
          <t>---</t>
        </is>
      </c>
      <c r="AR732" t="inlineStr">
        <is>
          <t>---</t>
        </is>
      </c>
      <c r="AS732" t="inlineStr">
        <is>
          <t>---</t>
        </is>
      </c>
      <c r="AT732" t="inlineStr"/>
      <c r="AU732" t="inlineStr">
        <is>
          <t>---</t>
        </is>
      </c>
      <c r="AV732" t="inlineStr">
        <is>
          <t>---</t>
        </is>
      </c>
      <c r="AW732" t="inlineStr">
        <is>
          <t>---</t>
        </is>
      </c>
      <c r="AX732" t="inlineStr">
        <is>
          <t>---</t>
        </is>
      </c>
      <c r="AY732" t="inlineStr">
        <is>
          <t>---</t>
        </is>
      </c>
      <c r="AZ732" t="inlineStr">
        <is>
          <t>---</t>
        </is>
      </c>
      <c r="BA732" t="inlineStr">
        <is>
          <t>3964b2205a0f20868524be13aab0b786</t>
        </is>
      </c>
      <c r="BB732" t="inlineStr">
        <is>
          <t>http://openrosa.org/formdesigner/0B48E039-1E80-49A7-AC24-732B6E788E39</t>
        </is>
      </c>
      <c r="BC732" t="inlineStr">
        <is>
          <t>Ration et autres visites</t>
        </is>
      </c>
      <c r="BD732" t="inlineStr">
        <is>
          <t>CommCare Android, version "2.55.0"(467579). App v15969. CommCare Version 2.55.0. Build 467579, built on: 2025-01-15</t>
        </is>
      </c>
      <c r="BE732" t="inlineStr">
        <is>
          <t>commcare_8bfa4fa8-c694-426a-969e-07ff9318179f</t>
        </is>
      </c>
      <c r="BF732" t="inlineStr"/>
      <c r="BG732" t="inlineStr">
        <is>
          <t>f13d8149fc6d39ebe86af18272310ff9</t>
        </is>
      </c>
      <c r="BH732" t="inlineStr">
        <is>
          <t>d3239f0622024212b2de47425e4be01d</t>
        </is>
      </c>
      <c r="BI732" t="inlineStr">
        <is>
          <t>15246</t>
        </is>
      </c>
      <c r="BJ732" t="inlineStr">
        <is>
          <t>XFormInstance</t>
        </is>
      </c>
      <c r="BK732" t="inlineStr">
        <is>
          <t>a6c35cf7e8b811ef9e3ff399dbb46855</t>
        </is>
      </c>
      <c r="BL732" t="b">
        <v>0</v>
      </c>
      <c r="BM732" t="inlineStr">
        <is>
          <t>---</t>
        </is>
      </c>
      <c r="BN732" t="inlineStr">
        <is>
          <t>200.113.214.172</t>
        </is>
      </c>
      <c r="BO732" t="inlineStr">
        <is>
          <t>Killa Louisius</t>
        </is>
      </c>
    </row>
    <row r="733">
      <c r="A733" t="inlineStr">
        <is>
          <t>731</t>
        </is>
      </c>
      <c r="B733" t="inlineStr">
        <is>
          <t>45a3d2db-4122-4691-b6fc-d93f987c94af</t>
        </is>
      </c>
      <c r="C733" t="inlineStr">
        <is>
          <t>2025-02-13</t>
        </is>
      </c>
      <c r="D733" t="inlineStr">
        <is>
          <t>3</t>
        </is>
      </c>
      <c r="E733" t="inlineStr">
        <is>
          <t>---</t>
        </is>
      </c>
      <c r="F733" t="inlineStr">
        <is>
          <t>0</t>
        </is>
      </c>
      <c r="G733" t="inlineStr">
        <is>
          <t>---</t>
        </is>
      </c>
      <c r="H733" t="inlineStr">
        <is>
          <t>1</t>
        </is>
      </c>
      <c r="I733" t="inlineStr">
        <is>
          <t>0</t>
        </is>
      </c>
      <c r="J733" t="inlineStr">
        <is>
          <t>---</t>
        </is>
      </c>
      <c r="K733" t="inlineStr">
        <is>
          <t>---</t>
        </is>
      </c>
      <c r="L733" t="inlineStr">
        <is>
          <t>---</t>
        </is>
      </c>
      <c r="M733" t="inlineStr">
        <is>
          <t>---</t>
        </is>
      </c>
      <c r="N733" t="inlineStr">
        <is>
          <t>---</t>
        </is>
      </c>
      <c r="O733" t="inlineStr">
        <is>
          <t>---</t>
        </is>
      </c>
      <c r="P733" t="inlineStr">
        <is>
          <t>---</t>
        </is>
      </c>
      <c r="Q733" t="inlineStr">
        <is>
          <t>---</t>
        </is>
      </c>
      <c r="R733" t="inlineStr">
        <is>
          <t>---</t>
        </is>
      </c>
      <c r="S733" t="inlineStr">
        <is>
          <t>---</t>
        </is>
      </c>
      <c r="T733" t="inlineStr">
        <is>
          <t>---</t>
        </is>
      </c>
      <c r="U733" t="inlineStr">
        <is>
          <t>---</t>
        </is>
      </c>
      <c r="V733" t="inlineStr">
        <is>
          <t>---</t>
        </is>
      </c>
      <c r="W733" t="inlineStr"/>
      <c r="X733" t="inlineStr">
        <is>
          <t>GON/CSKS/ST01633</t>
        </is>
      </c>
      <c r="Y733" t="inlineStr">
        <is>
          <t>GON/CSKS/ST01633</t>
        </is>
      </c>
      <c r="Z733" t="inlineStr">
        <is>
          <t>2025-02-14 02:55:57</t>
        </is>
      </c>
      <c r="AA733" t="inlineStr">
        <is>
          <t>2025-02-14 02:55:24</t>
        </is>
      </c>
      <c r="AB733" t="inlineStr">
        <is>
          <t>6dorena</t>
        </is>
      </c>
      <c r="AC733" t="inlineStr">
        <is>
          <t>2025-02-15 23:04:32</t>
        </is>
      </c>
      <c r="AD733" s="1" t="inlineStr">
        <is>
          <t>https://www.commcarehq.org/a/caris-test/reports/form_data/45a3d2db-4122-4691-b6fc-d93f987c94af/</t>
        </is>
      </c>
      <c r="AE733" t="inlineStr">
        <is>
          <t>---</t>
        </is>
      </c>
      <c r="AF733" t="inlineStr">
        <is>
          <t>3c5a623af057e23a32ae4000_38565</t>
        </is>
      </c>
      <c r="AG733" t="inlineStr">
        <is>
          <t>OK</t>
        </is>
      </c>
      <c r="AH733" t="inlineStr">
        <is>
          <t>2025-02-14 02:55:57</t>
        </is>
      </c>
      <c r="AI733" t="inlineStr">
        <is>
          <t>3964b2205a0f20868524be13aab0b786</t>
        </is>
      </c>
      <c r="AJ733" t="inlineStr">
        <is>
          <t>2025-02-13</t>
        </is>
      </c>
      <c r="AK733" t="inlineStr">
        <is>
          <t>3</t>
        </is>
      </c>
      <c r="AL733" t="inlineStr">
        <is>
          <t>---</t>
        </is>
      </c>
      <c r="AM733" t="inlineStr">
        <is>
          <t>0</t>
        </is>
      </c>
      <c r="AN733" t="inlineStr">
        <is>
          <t>---</t>
        </is>
      </c>
      <c r="AO733" t="inlineStr">
        <is>
          <t>1</t>
        </is>
      </c>
      <c r="AP733" t="inlineStr">
        <is>
          <t>0</t>
        </is>
      </c>
      <c r="AQ733" t="inlineStr">
        <is>
          <t>---</t>
        </is>
      </c>
      <c r="AR733" t="inlineStr">
        <is>
          <t>---</t>
        </is>
      </c>
      <c r="AS733" t="inlineStr">
        <is>
          <t>---</t>
        </is>
      </c>
      <c r="AT733" t="inlineStr"/>
      <c r="AU733" t="inlineStr">
        <is>
          <t>---</t>
        </is>
      </c>
      <c r="AV733" t="inlineStr">
        <is>
          <t>---</t>
        </is>
      </c>
      <c r="AW733" t="inlineStr">
        <is>
          <t>---</t>
        </is>
      </c>
      <c r="AX733" t="inlineStr">
        <is>
          <t>---</t>
        </is>
      </c>
      <c r="AY733" t="inlineStr">
        <is>
          <t>---</t>
        </is>
      </c>
      <c r="AZ733" t="inlineStr">
        <is>
          <t>---</t>
        </is>
      </c>
      <c r="BA733" t="inlineStr">
        <is>
          <t>3964b2205a0f20868524be13aab0b786</t>
        </is>
      </c>
      <c r="BB733" t="inlineStr">
        <is>
          <t>http://openrosa.org/formdesigner/0B48E039-1E80-49A7-AC24-732B6E788E39</t>
        </is>
      </c>
      <c r="BC733" t="inlineStr">
        <is>
          <t>Ration et autres visites</t>
        </is>
      </c>
      <c r="BD733" t="inlineStr">
        <is>
          <t>CommCare Android, version "2.55.0"(467579). App v15969. CommCare Version 2.55.0. Build 467579, built on: 2025-01-15</t>
        </is>
      </c>
      <c r="BE733" t="inlineStr">
        <is>
          <t>commcare_8bfa4fa8-c694-426a-969e-07ff9318179f</t>
        </is>
      </c>
      <c r="BF733" t="inlineStr"/>
      <c r="BG733" t="inlineStr">
        <is>
          <t>f13d8149fc6d39ebe86af18272310ff9</t>
        </is>
      </c>
      <c r="BH733" t="inlineStr">
        <is>
          <t>d3239f0622024212b2de47425e4be01d</t>
        </is>
      </c>
      <c r="BI733" t="inlineStr">
        <is>
          <t>15246</t>
        </is>
      </c>
      <c r="BJ733" t="inlineStr">
        <is>
          <t>XFormInstance</t>
        </is>
      </c>
      <c r="BK733" t="inlineStr">
        <is>
          <t>a6c35cf7e8b811ef9e3ff399dbb46855</t>
        </is>
      </c>
      <c r="BL733" t="b">
        <v>0</v>
      </c>
      <c r="BM733" t="inlineStr">
        <is>
          <t>---</t>
        </is>
      </c>
      <c r="BN733" t="inlineStr">
        <is>
          <t>200.113.214.172</t>
        </is>
      </c>
      <c r="BO733" t="inlineStr">
        <is>
          <t>Mykema Monfort</t>
        </is>
      </c>
    </row>
    <row r="734">
      <c r="A734" t="inlineStr">
        <is>
          <t>732</t>
        </is>
      </c>
      <c r="B734" t="inlineStr">
        <is>
          <t>16456852-3a1e-4809-9191-acfa22e8dee9</t>
        </is>
      </c>
      <c r="C734" t="inlineStr">
        <is>
          <t>2025-02-13</t>
        </is>
      </c>
      <c r="D734" t="inlineStr">
        <is>
          <t>3</t>
        </is>
      </c>
      <c r="E734" t="inlineStr">
        <is>
          <t>---</t>
        </is>
      </c>
      <c r="F734" t="inlineStr">
        <is>
          <t>0</t>
        </is>
      </c>
      <c r="G734" t="inlineStr">
        <is>
          <t>---</t>
        </is>
      </c>
      <c r="H734" t="inlineStr">
        <is>
          <t>1</t>
        </is>
      </c>
      <c r="I734" t="inlineStr">
        <is>
          <t>0</t>
        </is>
      </c>
      <c r="J734" t="inlineStr">
        <is>
          <t>---</t>
        </is>
      </c>
      <c r="K734" t="inlineStr">
        <is>
          <t>---</t>
        </is>
      </c>
      <c r="L734" t="inlineStr">
        <is>
          <t>---</t>
        </is>
      </c>
      <c r="M734" t="inlineStr">
        <is>
          <t>---</t>
        </is>
      </c>
      <c r="N734" t="inlineStr">
        <is>
          <t>---</t>
        </is>
      </c>
      <c r="O734" t="inlineStr">
        <is>
          <t>---</t>
        </is>
      </c>
      <c r="P734" t="inlineStr">
        <is>
          <t>---</t>
        </is>
      </c>
      <c r="Q734" t="inlineStr">
        <is>
          <t>---</t>
        </is>
      </c>
      <c r="R734" t="inlineStr">
        <is>
          <t>---</t>
        </is>
      </c>
      <c r="S734" t="inlineStr">
        <is>
          <t>---</t>
        </is>
      </c>
      <c r="T734" t="inlineStr">
        <is>
          <t>---</t>
        </is>
      </c>
      <c r="U734" t="inlineStr">
        <is>
          <t>---</t>
        </is>
      </c>
      <c r="V734" t="inlineStr">
        <is>
          <t>---</t>
        </is>
      </c>
      <c r="W734" t="inlineStr"/>
      <c r="X734" t="inlineStr">
        <is>
          <t>GON/CSKS/00186</t>
        </is>
      </c>
      <c r="Y734" t="inlineStr">
        <is>
          <t>GON/CSKS/00186</t>
        </is>
      </c>
      <c r="Z734" t="inlineStr">
        <is>
          <t>2025-02-14 02:56:34</t>
        </is>
      </c>
      <c r="AA734" t="inlineStr">
        <is>
          <t>2025-02-14 02:56:15</t>
        </is>
      </c>
      <c r="AB734" t="inlineStr">
        <is>
          <t>6dorena</t>
        </is>
      </c>
      <c r="AC734" t="inlineStr">
        <is>
          <t>2025-02-15 23:05:11</t>
        </is>
      </c>
      <c r="AD734" s="1" t="inlineStr">
        <is>
          <t>https://www.commcarehq.org/a/caris-test/reports/form_data/16456852-3a1e-4809-9191-acfa22e8dee9/</t>
        </is>
      </c>
      <c r="AE734" t="inlineStr">
        <is>
          <t>---</t>
        </is>
      </c>
      <c r="AF734" t="inlineStr">
        <is>
          <t>3c5a623af057e23a32ae4000_14367</t>
        </is>
      </c>
      <c r="AG734" t="inlineStr">
        <is>
          <t>OK</t>
        </is>
      </c>
      <c r="AH734" t="inlineStr">
        <is>
          <t>2025-02-14 02:56:34</t>
        </is>
      </c>
      <c r="AI734" t="inlineStr">
        <is>
          <t>3964b2205a0f20868524be13aab0b786</t>
        </is>
      </c>
      <c r="AJ734" t="inlineStr">
        <is>
          <t>2025-02-13</t>
        </is>
      </c>
      <c r="AK734" t="inlineStr">
        <is>
          <t>3</t>
        </is>
      </c>
      <c r="AL734" t="inlineStr">
        <is>
          <t>---</t>
        </is>
      </c>
      <c r="AM734" t="inlineStr">
        <is>
          <t>0</t>
        </is>
      </c>
      <c r="AN734" t="inlineStr">
        <is>
          <t>---</t>
        </is>
      </c>
      <c r="AO734" t="inlineStr">
        <is>
          <t>1</t>
        </is>
      </c>
      <c r="AP734" t="inlineStr">
        <is>
          <t>0</t>
        </is>
      </c>
      <c r="AQ734" t="inlineStr">
        <is>
          <t>---</t>
        </is>
      </c>
      <c r="AR734" t="inlineStr">
        <is>
          <t>---</t>
        </is>
      </c>
      <c r="AS734" t="inlineStr">
        <is>
          <t>---</t>
        </is>
      </c>
      <c r="AT734" t="inlineStr"/>
      <c r="AU734" t="inlineStr">
        <is>
          <t>---</t>
        </is>
      </c>
      <c r="AV734" t="inlineStr">
        <is>
          <t>---</t>
        </is>
      </c>
      <c r="AW734" t="inlineStr">
        <is>
          <t>---</t>
        </is>
      </c>
      <c r="AX734" t="inlineStr">
        <is>
          <t>---</t>
        </is>
      </c>
      <c r="AY734" t="inlineStr">
        <is>
          <t>---</t>
        </is>
      </c>
      <c r="AZ734" t="inlineStr">
        <is>
          <t>---</t>
        </is>
      </c>
      <c r="BA734" t="inlineStr">
        <is>
          <t>3964b2205a0f20868524be13aab0b786</t>
        </is>
      </c>
      <c r="BB734" t="inlineStr">
        <is>
          <t>http://openrosa.org/formdesigner/0B48E039-1E80-49A7-AC24-732B6E788E39</t>
        </is>
      </c>
      <c r="BC734" t="inlineStr">
        <is>
          <t>Ration et autres visites</t>
        </is>
      </c>
      <c r="BD734" t="inlineStr">
        <is>
          <t>CommCare Android, version "2.55.0"(467579). App v15969. CommCare Version 2.55.0. Build 467579, built on: 2025-01-15</t>
        </is>
      </c>
      <c r="BE734" t="inlineStr">
        <is>
          <t>commcare_8bfa4fa8-c694-426a-969e-07ff9318179f</t>
        </is>
      </c>
      <c r="BF734" t="inlineStr"/>
      <c r="BG734" t="inlineStr">
        <is>
          <t>f13d8149fc6d39ebe86af18272310ff9</t>
        </is>
      </c>
      <c r="BH734" t="inlineStr">
        <is>
          <t>d3239f0622024212b2de47425e4be01d</t>
        </is>
      </c>
      <c r="BI734" t="inlineStr">
        <is>
          <t>15246</t>
        </is>
      </c>
      <c r="BJ734" t="inlineStr">
        <is>
          <t>XFormInstance</t>
        </is>
      </c>
      <c r="BK734" t="inlineStr">
        <is>
          <t>a6c35cf7e8b811ef9e3ff399dbb46855</t>
        </is>
      </c>
      <c r="BL734" t="b">
        <v>0</v>
      </c>
      <c r="BM734" t="inlineStr">
        <is>
          <t>---</t>
        </is>
      </c>
      <c r="BN734" t="inlineStr">
        <is>
          <t>200.113.214.172</t>
        </is>
      </c>
      <c r="BO734" t="inlineStr">
        <is>
          <t>Edwens Jeanniton</t>
        </is>
      </c>
    </row>
    <row r="735">
      <c r="A735" t="inlineStr">
        <is>
          <t>733</t>
        </is>
      </c>
      <c r="B735" t="inlineStr">
        <is>
          <t>c89aa88a-0769-4f43-a4fe-fc1216690c63</t>
        </is>
      </c>
      <c r="C735" t="inlineStr">
        <is>
          <t>2025-02-13</t>
        </is>
      </c>
      <c r="D735" t="inlineStr">
        <is>
          <t>3</t>
        </is>
      </c>
      <c r="E735" t="inlineStr">
        <is>
          <t>---</t>
        </is>
      </c>
      <c r="F735" t="inlineStr">
        <is>
          <t>0</t>
        </is>
      </c>
      <c r="G735" t="inlineStr">
        <is>
          <t>---</t>
        </is>
      </c>
      <c r="H735" t="inlineStr">
        <is>
          <t>1</t>
        </is>
      </c>
      <c r="I735" t="inlineStr">
        <is>
          <t>1</t>
        </is>
      </c>
      <c r="J735" t="inlineStr"/>
      <c r="K735" t="inlineStr">
        <is>
          <t>---</t>
        </is>
      </c>
      <c r="L735" t="inlineStr">
        <is>
          <t>---</t>
        </is>
      </c>
      <c r="M735" t="inlineStr">
        <is>
          <t>---</t>
        </is>
      </c>
      <c r="N735" t="inlineStr">
        <is>
          <t>---</t>
        </is>
      </c>
      <c r="O735" t="inlineStr">
        <is>
          <t>---</t>
        </is>
      </c>
      <c r="P735" t="inlineStr">
        <is>
          <t>---</t>
        </is>
      </c>
      <c r="Q735" t="inlineStr">
        <is>
          <t>---</t>
        </is>
      </c>
      <c r="R735" t="inlineStr"/>
      <c r="S735" t="inlineStr"/>
      <c r="T735" t="inlineStr"/>
      <c r="U735" t="inlineStr"/>
      <c r="V735" t="inlineStr"/>
      <c r="W735" t="inlineStr"/>
      <c r="X735" t="inlineStr">
        <is>
          <t>GON/CSKS/ST00761</t>
        </is>
      </c>
      <c r="Y735" t="inlineStr">
        <is>
          <t>GON/CSKS/ST00761</t>
        </is>
      </c>
      <c r="Z735" t="inlineStr">
        <is>
          <t>2025-02-14 02:57:04</t>
        </is>
      </c>
      <c r="AA735" t="inlineStr">
        <is>
          <t>2025-02-14 02:56:51</t>
        </is>
      </c>
      <c r="AB735" t="inlineStr">
        <is>
          <t>6dorena</t>
        </is>
      </c>
      <c r="AC735" t="inlineStr">
        <is>
          <t>2025-02-15 23:05:14</t>
        </is>
      </c>
      <c r="AD735" s="1" t="inlineStr">
        <is>
          <t>https://www.commcarehq.org/a/caris-test/reports/form_data/c89aa88a-0769-4f43-a4fe-fc1216690c63/</t>
        </is>
      </c>
      <c r="AE735" t="inlineStr">
        <is>
          <t>---</t>
        </is>
      </c>
      <c r="AF735" t="inlineStr">
        <is>
          <t>3c5a623af057e23a32ae4000_17490</t>
        </is>
      </c>
      <c r="AG735" t="inlineStr">
        <is>
          <t>OK</t>
        </is>
      </c>
      <c r="AH735" t="inlineStr">
        <is>
          <t>2025-02-14 02:57:04</t>
        </is>
      </c>
      <c r="AI735" t="inlineStr">
        <is>
          <t>3964b2205a0f20868524be13aab0b786</t>
        </is>
      </c>
      <c r="AJ735" t="inlineStr">
        <is>
          <t>2025-02-13</t>
        </is>
      </c>
      <c r="AK735" t="inlineStr">
        <is>
          <t>3</t>
        </is>
      </c>
      <c r="AL735" t="inlineStr">
        <is>
          <t>---</t>
        </is>
      </c>
      <c r="AM735" t="inlineStr">
        <is>
          <t>0</t>
        </is>
      </c>
      <c r="AN735" t="inlineStr">
        <is>
          <t>---</t>
        </is>
      </c>
      <c r="AO735" t="inlineStr">
        <is>
          <t>1</t>
        </is>
      </c>
      <c r="AP735" t="inlineStr">
        <is>
          <t>1</t>
        </is>
      </c>
      <c r="AQ735" t="inlineStr"/>
      <c r="AR735" t="inlineStr"/>
      <c r="AS735" t="inlineStr"/>
      <c r="AT735" t="inlineStr"/>
      <c r="AU735" t="inlineStr">
        <is>
          <t>---</t>
        </is>
      </c>
      <c r="AV735" t="inlineStr">
        <is>
          <t>---</t>
        </is>
      </c>
      <c r="AW735" t="inlineStr">
        <is>
          <t>---</t>
        </is>
      </c>
      <c r="AX735" t="inlineStr">
        <is>
          <t>---</t>
        </is>
      </c>
      <c r="AY735" t="inlineStr">
        <is>
          <t>---</t>
        </is>
      </c>
      <c r="AZ735" t="inlineStr">
        <is>
          <t>---</t>
        </is>
      </c>
      <c r="BA735" t="inlineStr">
        <is>
          <t>3964b2205a0f20868524be13aab0b786</t>
        </is>
      </c>
      <c r="BB735" t="inlineStr">
        <is>
          <t>http://openrosa.org/formdesigner/0B48E039-1E80-49A7-AC24-732B6E788E39</t>
        </is>
      </c>
      <c r="BC735" t="inlineStr">
        <is>
          <t>Ration et autres visites</t>
        </is>
      </c>
      <c r="BD735" t="inlineStr">
        <is>
          <t>CommCare Android, version "2.55.0"(467579). App v15969. CommCare Version 2.55.0. Build 467579, built on: 2025-01-15</t>
        </is>
      </c>
      <c r="BE735" t="inlineStr">
        <is>
          <t>commcare_8bfa4fa8-c694-426a-969e-07ff9318179f</t>
        </is>
      </c>
      <c r="BF735" t="inlineStr"/>
      <c r="BG735" t="inlineStr">
        <is>
          <t>f13d8149fc6d39ebe86af18272310ff9</t>
        </is>
      </c>
      <c r="BH735" t="inlineStr">
        <is>
          <t>d3239f0622024212b2de47425e4be01d</t>
        </is>
      </c>
      <c r="BI735" t="inlineStr">
        <is>
          <t>15246</t>
        </is>
      </c>
      <c r="BJ735" t="inlineStr">
        <is>
          <t>XFormInstance</t>
        </is>
      </c>
      <c r="BK735" t="inlineStr">
        <is>
          <t>a6c35cf7e8b811ef9e3ff399dbb46855</t>
        </is>
      </c>
      <c r="BL735" t="b">
        <v>0</v>
      </c>
      <c r="BM735" t="inlineStr">
        <is>
          <t>---</t>
        </is>
      </c>
      <c r="BN735" t="inlineStr">
        <is>
          <t>200.113.214.172</t>
        </is>
      </c>
      <c r="BO735" t="inlineStr">
        <is>
          <t>FEGUENSON JOSEPH</t>
        </is>
      </c>
    </row>
    <row r="736">
      <c r="A736" t="inlineStr">
        <is>
          <t>734</t>
        </is>
      </c>
      <c r="B736" t="inlineStr">
        <is>
          <t>62ae1ec0-8a4d-4a7b-8a33-4bc77a4cc355</t>
        </is>
      </c>
      <c r="C736" t="inlineStr">
        <is>
          <t>2025-02-13</t>
        </is>
      </c>
      <c r="D736" t="inlineStr">
        <is>
          <t>3</t>
        </is>
      </c>
      <c r="E736" t="inlineStr">
        <is>
          <t>---</t>
        </is>
      </c>
      <c r="F736" t="inlineStr">
        <is>
          <t>0</t>
        </is>
      </c>
      <c r="G736" t="inlineStr">
        <is>
          <t>---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---</t>
        </is>
      </c>
      <c r="L736" t="inlineStr">
        <is>
          <t>---</t>
        </is>
      </c>
      <c r="M736" t="inlineStr">
        <is>
          <t>---</t>
        </is>
      </c>
      <c r="N736" t="inlineStr">
        <is>
          <t>---</t>
        </is>
      </c>
      <c r="O736" t="inlineStr">
        <is>
          <t>---</t>
        </is>
      </c>
      <c r="P736" t="inlineStr">
        <is>
          <t>---</t>
        </is>
      </c>
      <c r="Q736" t="inlineStr">
        <is>
          <t>---</t>
        </is>
      </c>
      <c r="R736" t="inlineStr"/>
      <c r="S736" t="inlineStr"/>
      <c r="T736" t="inlineStr"/>
      <c r="U736" t="inlineStr"/>
      <c r="V736" t="inlineStr"/>
      <c r="W736" t="inlineStr"/>
      <c r="X736" t="inlineStr">
        <is>
          <t>GON/CSKS/00448</t>
        </is>
      </c>
      <c r="Y736" t="inlineStr">
        <is>
          <t>GON/CSKS/00448</t>
        </is>
      </c>
      <c r="Z736" t="inlineStr">
        <is>
          <t>2025-02-14 02:59:12</t>
        </is>
      </c>
      <c r="AA736" t="inlineStr">
        <is>
          <t>2025-02-14 02:58:40</t>
        </is>
      </c>
      <c r="AB736" t="inlineStr">
        <is>
          <t>6dorena</t>
        </is>
      </c>
      <c r="AC736" t="inlineStr">
        <is>
          <t>2025-02-15 23:05:15</t>
        </is>
      </c>
      <c r="AD736" s="1" t="inlineStr">
        <is>
          <t>https://www.commcarehq.org/a/caris-test/reports/form_data/62ae1ec0-8a4d-4a7b-8a33-4bc77a4cc355/</t>
        </is>
      </c>
      <c r="AE736" t="inlineStr">
        <is>
          <t>---</t>
        </is>
      </c>
      <c r="AF736" t="inlineStr">
        <is>
          <t>4a60d049d2a34dbcadbf8d074a72a2d9</t>
        </is>
      </c>
      <c r="AG736" t="inlineStr">
        <is>
          <t>OK</t>
        </is>
      </c>
      <c r="AH736" t="inlineStr">
        <is>
          <t>2025-02-14 02:59:12</t>
        </is>
      </c>
      <c r="AI736" t="inlineStr">
        <is>
          <t>3964b2205a0f20868524be13aab0b786</t>
        </is>
      </c>
      <c r="AJ736" t="inlineStr">
        <is>
          <t>2025-02-13</t>
        </is>
      </c>
      <c r="AK736" t="inlineStr">
        <is>
          <t>3</t>
        </is>
      </c>
      <c r="AL736" t="inlineStr">
        <is>
          <t>---</t>
        </is>
      </c>
      <c r="AM736" t="inlineStr">
        <is>
          <t>0</t>
        </is>
      </c>
      <c r="AN736" t="inlineStr">
        <is>
          <t>---</t>
        </is>
      </c>
      <c r="AO736" t="inlineStr">
        <is>
          <t>1</t>
        </is>
      </c>
      <c r="AP736" t="inlineStr">
        <is>
          <t>1</t>
        </is>
      </c>
      <c r="AQ736" t="inlineStr"/>
      <c r="AR736" t="inlineStr"/>
      <c r="AS736" t="inlineStr"/>
      <c r="AT736" t="inlineStr"/>
      <c r="AU736" t="inlineStr">
        <is>
          <t>---</t>
        </is>
      </c>
      <c r="AV736" t="inlineStr">
        <is>
          <t>---</t>
        </is>
      </c>
      <c r="AW736" t="inlineStr">
        <is>
          <t>---</t>
        </is>
      </c>
      <c r="AX736" t="inlineStr">
        <is>
          <t>---</t>
        </is>
      </c>
      <c r="AY736" t="inlineStr">
        <is>
          <t>---</t>
        </is>
      </c>
      <c r="AZ736" t="inlineStr">
        <is>
          <t>---</t>
        </is>
      </c>
      <c r="BA736" t="inlineStr">
        <is>
          <t>3964b2205a0f20868524be13aab0b786</t>
        </is>
      </c>
      <c r="BB736" t="inlineStr">
        <is>
          <t>http://openrosa.org/formdesigner/0B48E039-1E80-49A7-AC24-732B6E788E39</t>
        </is>
      </c>
      <c r="BC736" t="inlineStr">
        <is>
          <t>Ration et autres visites</t>
        </is>
      </c>
      <c r="BD736" t="inlineStr">
        <is>
          <t>CommCare Android, version "2.55.0"(467579). App v15969. CommCare Version 2.55.0. Build 467579, built on: 2025-01-15</t>
        </is>
      </c>
      <c r="BE736" t="inlineStr">
        <is>
          <t>commcare_8bfa4fa8-c694-426a-969e-07ff9318179f</t>
        </is>
      </c>
      <c r="BF736" t="inlineStr"/>
      <c r="BG736" t="inlineStr">
        <is>
          <t>f13d8149fc6d39ebe86af18272310ff9</t>
        </is>
      </c>
      <c r="BH736" t="inlineStr">
        <is>
          <t>d3239f0622024212b2de47425e4be01d</t>
        </is>
      </c>
      <c r="BI736" t="inlineStr">
        <is>
          <t>15246</t>
        </is>
      </c>
      <c r="BJ736" t="inlineStr">
        <is>
          <t>XFormInstance</t>
        </is>
      </c>
      <c r="BK736" t="inlineStr">
        <is>
          <t>a6c35cf7e8b811ef9e3ff399dbb46855</t>
        </is>
      </c>
      <c r="BL736" t="b">
        <v>0</v>
      </c>
      <c r="BM736" t="inlineStr">
        <is>
          <t>---</t>
        </is>
      </c>
      <c r="BN736" t="inlineStr">
        <is>
          <t>200.113.214.172</t>
        </is>
      </c>
      <c r="BO736" t="inlineStr">
        <is>
          <t>Clauderson Celira/Estilien</t>
        </is>
      </c>
    </row>
    <row r="737">
      <c r="A737" t="inlineStr">
        <is>
          <t>735</t>
        </is>
      </c>
      <c r="B737" t="inlineStr">
        <is>
          <t>08b926fb-20a9-4682-a9a2-83cc28db6b52</t>
        </is>
      </c>
      <c r="C737" t="inlineStr">
        <is>
          <t>2025-02-13</t>
        </is>
      </c>
      <c r="D737" t="inlineStr">
        <is>
          <t>3</t>
        </is>
      </c>
      <c r="E737" t="inlineStr">
        <is>
          <t>---</t>
        </is>
      </c>
      <c r="F737" t="inlineStr">
        <is>
          <t>0</t>
        </is>
      </c>
      <c r="G737" t="inlineStr">
        <is>
          <t>---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---</t>
        </is>
      </c>
      <c r="L737" t="inlineStr">
        <is>
          <t>---</t>
        </is>
      </c>
      <c r="M737" t="inlineStr">
        <is>
          <t>---</t>
        </is>
      </c>
      <c r="N737" t="inlineStr">
        <is>
          <t>---</t>
        </is>
      </c>
      <c r="O737" t="inlineStr">
        <is>
          <t>---</t>
        </is>
      </c>
      <c r="P737" t="inlineStr">
        <is>
          <t>---</t>
        </is>
      </c>
      <c r="Q737" t="inlineStr">
        <is>
          <t>---</t>
        </is>
      </c>
      <c r="R737" t="inlineStr"/>
      <c r="S737" t="inlineStr"/>
      <c r="T737" t="inlineStr"/>
      <c r="U737" t="inlineStr"/>
      <c r="V737" t="inlineStr"/>
      <c r="W737" t="inlineStr"/>
      <c r="X737" t="inlineStr">
        <is>
          <t>GON/CSKS/ST00485</t>
        </is>
      </c>
      <c r="Y737" t="inlineStr">
        <is>
          <t>GON/CSKS/ST00485</t>
        </is>
      </c>
      <c r="Z737" t="inlineStr">
        <is>
          <t>2025-02-14 03:00:17</t>
        </is>
      </c>
      <c r="AA737" t="inlineStr">
        <is>
          <t>2025-02-14 02:59:29</t>
        </is>
      </c>
      <c r="AB737" t="inlineStr">
        <is>
          <t>6dorena</t>
        </is>
      </c>
      <c r="AC737" t="inlineStr">
        <is>
          <t>2025-02-15 23:05:17</t>
        </is>
      </c>
      <c r="AD737" s="1" t="inlineStr">
        <is>
          <t>https://www.commcarehq.org/a/caris-test/reports/form_data/08b926fb-20a9-4682-a9a2-83cc28db6b52/</t>
        </is>
      </c>
      <c r="AE737" t="inlineStr">
        <is>
          <t>---</t>
        </is>
      </c>
      <c r="AF737" t="inlineStr">
        <is>
          <t>3c5a623af057e23a32ae4000_17491</t>
        </is>
      </c>
      <c r="AG737" t="inlineStr">
        <is>
          <t>OK</t>
        </is>
      </c>
      <c r="AH737" t="inlineStr">
        <is>
          <t>2025-02-14 03:00:17</t>
        </is>
      </c>
      <c r="AI737" t="inlineStr">
        <is>
          <t>3964b2205a0f20868524be13aab0b786</t>
        </is>
      </c>
      <c r="AJ737" t="inlineStr">
        <is>
          <t>2025-02-13</t>
        </is>
      </c>
      <c r="AK737" t="inlineStr">
        <is>
          <t>3</t>
        </is>
      </c>
      <c r="AL737" t="inlineStr">
        <is>
          <t>---</t>
        </is>
      </c>
      <c r="AM737" t="inlineStr">
        <is>
          <t>0</t>
        </is>
      </c>
      <c r="AN737" t="inlineStr">
        <is>
          <t>---</t>
        </is>
      </c>
      <c r="AO737" t="inlineStr">
        <is>
          <t>1</t>
        </is>
      </c>
      <c r="AP737" t="inlineStr">
        <is>
          <t>1</t>
        </is>
      </c>
      <c r="AQ737" t="inlineStr"/>
      <c r="AR737" t="inlineStr"/>
      <c r="AS737" t="inlineStr"/>
      <c r="AT737" t="inlineStr"/>
      <c r="AU737" t="inlineStr">
        <is>
          <t>---</t>
        </is>
      </c>
      <c r="AV737" t="inlineStr">
        <is>
          <t>---</t>
        </is>
      </c>
      <c r="AW737" t="inlineStr">
        <is>
          <t>---</t>
        </is>
      </c>
      <c r="AX737" t="inlineStr">
        <is>
          <t>---</t>
        </is>
      </c>
      <c r="AY737" t="inlineStr">
        <is>
          <t>---</t>
        </is>
      </c>
      <c r="AZ737" t="inlineStr">
        <is>
          <t>---</t>
        </is>
      </c>
      <c r="BA737" t="inlineStr">
        <is>
          <t>3964b2205a0f20868524be13aab0b786</t>
        </is>
      </c>
      <c r="BB737" t="inlineStr">
        <is>
          <t>http://openrosa.org/formdesigner/0B48E039-1E80-49A7-AC24-732B6E788E39</t>
        </is>
      </c>
      <c r="BC737" t="inlineStr">
        <is>
          <t>Ration et autres visites</t>
        </is>
      </c>
      <c r="BD737" t="inlineStr">
        <is>
          <t>CommCare Android, version "2.55.0"(467579). App v15969. CommCare Version 2.55.0. Build 467579, built on: 2025-01-15</t>
        </is>
      </c>
      <c r="BE737" t="inlineStr">
        <is>
          <t>commcare_8bfa4fa8-c694-426a-969e-07ff9318179f</t>
        </is>
      </c>
      <c r="BF737" t="inlineStr"/>
      <c r="BG737" t="inlineStr">
        <is>
          <t>f13d8149fc6d39ebe86af18272310ff9</t>
        </is>
      </c>
      <c r="BH737" t="inlineStr">
        <is>
          <t>d3239f0622024212b2de47425e4be01d</t>
        </is>
      </c>
      <c r="BI737" t="inlineStr">
        <is>
          <t>15246</t>
        </is>
      </c>
      <c r="BJ737" t="inlineStr">
        <is>
          <t>XFormInstance</t>
        </is>
      </c>
      <c r="BK737" t="inlineStr">
        <is>
          <t>a6c35cf7e8b811ef9e3ff399dbb46855</t>
        </is>
      </c>
      <c r="BL737" t="b">
        <v>0</v>
      </c>
      <c r="BM737" t="inlineStr">
        <is>
          <t>---</t>
        </is>
      </c>
      <c r="BN737" t="inlineStr">
        <is>
          <t>200.113.214.172</t>
        </is>
      </c>
      <c r="BO737" t="inlineStr">
        <is>
          <t>SHAELDINE JEAN</t>
        </is>
      </c>
    </row>
    <row r="738">
      <c r="A738" t="inlineStr">
        <is>
          <t>736</t>
        </is>
      </c>
      <c r="B738" t="inlineStr">
        <is>
          <t>a1e53a69-c353-4720-b5c2-e2685e20c99d</t>
        </is>
      </c>
      <c r="C738" t="inlineStr">
        <is>
          <t>2025-02-13</t>
        </is>
      </c>
      <c r="D738" t="inlineStr">
        <is>
          <t>3</t>
        </is>
      </c>
      <c r="E738" t="inlineStr">
        <is>
          <t>---</t>
        </is>
      </c>
      <c r="F738" t="inlineStr">
        <is>
          <t>0</t>
        </is>
      </c>
      <c r="G738" t="inlineStr">
        <is>
          <t>---</t>
        </is>
      </c>
      <c r="H738" t="inlineStr">
        <is>
          <t>1</t>
        </is>
      </c>
      <c r="I738" t="inlineStr">
        <is>
          <t>0</t>
        </is>
      </c>
      <c r="J738" t="inlineStr">
        <is>
          <t>---</t>
        </is>
      </c>
      <c r="K738" t="inlineStr">
        <is>
          <t>---</t>
        </is>
      </c>
      <c r="L738" t="inlineStr">
        <is>
          <t>---</t>
        </is>
      </c>
      <c r="M738" t="inlineStr">
        <is>
          <t>---</t>
        </is>
      </c>
      <c r="N738" t="inlineStr">
        <is>
          <t>---</t>
        </is>
      </c>
      <c r="O738" t="inlineStr">
        <is>
          <t>---</t>
        </is>
      </c>
      <c r="P738" t="inlineStr">
        <is>
          <t>---</t>
        </is>
      </c>
      <c r="Q738" t="inlineStr">
        <is>
          <t>---</t>
        </is>
      </c>
      <c r="R738" t="inlineStr">
        <is>
          <t>---</t>
        </is>
      </c>
      <c r="S738" t="inlineStr">
        <is>
          <t>---</t>
        </is>
      </c>
      <c r="T738" t="inlineStr">
        <is>
          <t>---</t>
        </is>
      </c>
      <c r="U738" t="inlineStr">
        <is>
          <t>---</t>
        </is>
      </c>
      <c r="V738" t="inlineStr">
        <is>
          <t>---</t>
        </is>
      </c>
      <c r="W738" t="inlineStr"/>
      <c r="X738" t="inlineStr">
        <is>
          <t>GON/CSKS/ST02650</t>
        </is>
      </c>
      <c r="Y738" t="inlineStr">
        <is>
          <t>GON/CSKS/ST02650</t>
        </is>
      </c>
      <c r="Z738" t="inlineStr">
        <is>
          <t>2025-02-14 03:00:52</t>
        </is>
      </c>
      <c r="AA738" t="inlineStr">
        <is>
          <t>2025-02-14 03:00:40</t>
        </is>
      </c>
      <c r="AB738" t="inlineStr">
        <is>
          <t>6dorena</t>
        </is>
      </c>
      <c r="AC738" t="inlineStr">
        <is>
          <t>2025-02-15 23:05:18</t>
        </is>
      </c>
      <c r="AD738" s="1" t="inlineStr">
        <is>
          <t>https://www.commcarehq.org/a/caris-test/reports/form_data/a1e53a69-c353-4720-b5c2-e2685e20c99d/</t>
        </is>
      </c>
      <c r="AE738" t="inlineStr">
        <is>
          <t>---</t>
        </is>
      </c>
      <c r="AF738" t="inlineStr">
        <is>
          <t>3c5a623af057e23a32ae4000_135235</t>
        </is>
      </c>
      <c r="AG738" t="inlineStr">
        <is>
          <t>OK</t>
        </is>
      </c>
      <c r="AH738" t="inlineStr">
        <is>
          <t>2025-02-14 03:00:52</t>
        </is>
      </c>
      <c r="AI738" t="inlineStr">
        <is>
          <t>3964b2205a0f20868524be13aab0b786</t>
        </is>
      </c>
      <c r="AJ738" t="inlineStr">
        <is>
          <t>2025-02-13</t>
        </is>
      </c>
      <c r="AK738" t="inlineStr">
        <is>
          <t>3</t>
        </is>
      </c>
      <c r="AL738" t="inlineStr">
        <is>
          <t>---</t>
        </is>
      </c>
      <c r="AM738" t="inlineStr">
        <is>
          <t>0</t>
        </is>
      </c>
      <c r="AN738" t="inlineStr">
        <is>
          <t>---</t>
        </is>
      </c>
      <c r="AO738" t="inlineStr">
        <is>
          <t>1</t>
        </is>
      </c>
      <c r="AP738" t="inlineStr">
        <is>
          <t>0</t>
        </is>
      </c>
      <c r="AQ738" t="inlineStr">
        <is>
          <t>---</t>
        </is>
      </c>
      <c r="AR738" t="inlineStr">
        <is>
          <t>---</t>
        </is>
      </c>
      <c r="AS738" t="inlineStr">
        <is>
          <t>---</t>
        </is>
      </c>
      <c r="AT738" t="inlineStr"/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inlineStr">
        <is>
          <t>---</t>
        </is>
      </c>
      <c r="BA738" t="inlineStr">
        <is>
          <t>3964b2205a0f20868524be13aab0b786</t>
        </is>
      </c>
      <c r="BB738" t="inlineStr">
        <is>
          <t>http://openrosa.org/formdesigner/0B48E039-1E80-49A7-AC24-732B6E788E39</t>
        </is>
      </c>
      <c r="BC738" t="inlineStr">
        <is>
          <t>Ration et autres visites</t>
        </is>
      </c>
      <c r="BD738" t="inlineStr">
        <is>
          <t>CommCare Android, version "2.55.0"(467579). App v15969. CommCare Version 2.55.0. Build 467579, built on: 2025-01-15</t>
        </is>
      </c>
      <c r="BE738" t="inlineStr">
        <is>
          <t>commcare_8bfa4fa8-c694-426a-969e-07ff9318179f</t>
        </is>
      </c>
      <c r="BF738" t="inlineStr"/>
      <c r="BG738" t="inlineStr">
        <is>
          <t>f13d8149fc6d39ebe86af18272310ff9</t>
        </is>
      </c>
      <c r="BH738" t="inlineStr">
        <is>
          <t>d3239f0622024212b2de47425e4be01d</t>
        </is>
      </c>
      <c r="BI738" t="inlineStr">
        <is>
          <t>15246</t>
        </is>
      </c>
      <c r="BJ738" t="inlineStr">
        <is>
          <t>XFormInstance</t>
        </is>
      </c>
      <c r="BK738" t="inlineStr">
        <is>
          <t>a6c35cf7e8b811ef9e3ff399dbb46855</t>
        </is>
      </c>
      <c r="BL738" t="b">
        <v>0</v>
      </c>
      <c r="BM738" t="inlineStr">
        <is>
          <t>---</t>
        </is>
      </c>
      <c r="BN738" t="inlineStr">
        <is>
          <t>200.113.214.172</t>
        </is>
      </c>
      <c r="BO738" t="inlineStr">
        <is>
          <t>Augustin Youdeline</t>
        </is>
      </c>
    </row>
    <row r="739">
      <c r="A739" t="inlineStr">
        <is>
          <t>737</t>
        </is>
      </c>
      <c r="B739" t="inlineStr">
        <is>
          <t>da51ac8b-c976-4abf-ace1-71e435506fc2</t>
        </is>
      </c>
      <c r="C739" t="inlineStr">
        <is>
          <t>2025-02-13</t>
        </is>
      </c>
      <c r="D739" t="inlineStr">
        <is>
          <t>3</t>
        </is>
      </c>
      <c r="E739" t="inlineStr">
        <is>
          <t>---</t>
        </is>
      </c>
      <c r="F739" t="inlineStr">
        <is>
          <t>0</t>
        </is>
      </c>
      <c r="G739" t="inlineStr">
        <is>
          <t>---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---</t>
        </is>
      </c>
      <c r="L739" t="inlineStr">
        <is>
          <t>---</t>
        </is>
      </c>
      <c r="M739" t="inlineStr">
        <is>
          <t>---</t>
        </is>
      </c>
      <c r="N739" t="inlineStr">
        <is>
          <t>---</t>
        </is>
      </c>
      <c r="O739" t="inlineStr">
        <is>
          <t>---</t>
        </is>
      </c>
      <c r="P739" t="inlineStr">
        <is>
          <t>---</t>
        </is>
      </c>
      <c r="Q739" t="inlineStr">
        <is>
          <t>---</t>
        </is>
      </c>
      <c r="R739" t="inlineStr"/>
      <c r="S739" t="inlineStr"/>
      <c r="T739" t="inlineStr"/>
      <c r="U739" t="inlineStr"/>
      <c r="V739" t="inlineStr"/>
      <c r="W739" t="inlineStr"/>
      <c r="X739" t="inlineStr">
        <is>
          <t>GON/CSKS/ST01939</t>
        </is>
      </c>
      <c r="Y739" t="inlineStr">
        <is>
          <t>GON/CSKS/ST01939</t>
        </is>
      </c>
      <c r="Z739" t="inlineStr">
        <is>
          <t>2025-02-14 03:01:33</t>
        </is>
      </c>
      <c r="AA739" t="inlineStr">
        <is>
          <t>2025-02-14 03:01:17</t>
        </is>
      </c>
      <c r="AB739" t="inlineStr">
        <is>
          <t>6dorena</t>
        </is>
      </c>
      <c r="AC739" t="inlineStr">
        <is>
          <t>2025-02-15 23:05:19</t>
        </is>
      </c>
      <c r="AD739" s="1" t="inlineStr">
        <is>
          <t>https://www.commcarehq.org/a/caris-test/reports/form_data/da51ac8b-c976-4abf-ace1-71e435506fc2/</t>
        </is>
      </c>
      <c r="AE739" t="inlineStr">
        <is>
          <t>---</t>
        </is>
      </c>
      <c r="AF739" t="inlineStr">
        <is>
          <t>3c5a623af057e23a32ae4000_45672</t>
        </is>
      </c>
      <c r="AG739" t="inlineStr">
        <is>
          <t>OK</t>
        </is>
      </c>
      <c r="AH739" t="inlineStr">
        <is>
          <t>2025-02-14 03:01:33</t>
        </is>
      </c>
      <c r="AI739" t="inlineStr">
        <is>
          <t>3964b2205a0f20868524be13aab0b786</t>
        </is>
      </c>
      <c r="AJ739" t="inlineStr">
        <is>
          <t>2025-02-13</t>
        </is>
      </c>
      <c r="AK739" t="inlineStr">
        <is>
          <t>3</t>
        </is>
      </c>
      <c r="AL739" t="inlineStr">
        <is>
          <t>---</t>
        </is>
      </c>
      <c r="AM739" t="inlineStr">
        <is>
          <t>0</t>
        </is>
      </c>
      <c r="AN739" t="inlineStr">
        <is>
          <t>---</t>
        </is>
      </c>
      <c r="AO739" t="inlineStr">
        <is>
          <t>1</t>
        </is>
      </c>
      <c r="AP739" t="inlineStr">
        <is>
          <t>1</t>
        </is>
      </c>
      <c r="AQ739" t="inlineStr"/>
      <c r="AR739" t="inlineStr"/>
      <c r="AS739" t="inlineStr"/>
      <c r="AT739" t="inlineStr"/>
      <c r="AU739" t="inlineStr">
        <is>
          <t>---</t>
        </is>
      </c>
      <c r="AV739" t="inlineStr">
        <is>
          <t>---</t>
        </is>
      </c>
      <c r="AW739" t="inlineStr">
        <is>
          <t>---</t>
        </is>
      </c>
      <c r="AX739" t="inlineStr">
        <is>
          <t>---</t>
        </is>
      </c>
      <c r="AY739" t="inlineStr">
        <is>
          <t>---</t>
        </is>
      </c>
      <c r="AZ739" t="inlineStr">
        <is>
          <t>---</t>
        </is>
      </c>
      <c r="BA739" t="inlineStr">
        <is>
          <t>3964b2205a0f20868524be13aab0b786</t>
        </is>
      </c>
      <c r="BB739" t="inlineStr">
        <is>
          <t>http://openrosa.org/formdesigner/0B48E039-1E80-49A7-AC24-732B6E788E39</t>
        </is>
      </c>
      <c r="BC739" t="inlineStr">
        <is>
          <t>Ration et autres visites</t>
        </is>
      </c>
      <c r="BD739" t="inlineStr">
        <is>
          <t>CommCare Android, version "2.55.0"(467579). App v15969. CommCare Version 2.55.0. Build 467579, built on: 2025-01-15</t>
        </is>
      </c>
      <c r="BE739" t="inlineStr">
        <is>
          <t>commcare_8bfa4fa8-c694-426a-969e-07ff9318179f</t>
        </is>
      </c>
      <c r="BF739" t="inlineStr"/>
      <c r="BG739" t="inlineStr">
        <is>
          <t>f13d8149fc6d39ebe86af18272310ff9</t>
        </is>
      </c>
      <c r="BH739" t="inlineStr">
        <is>
          <t>d3239f0622024212b2de47425e4be01d</t>
        </is>
      </c>
      <c r="BI739" t="inlineStr">
        <is>
          <t>15246</t>
        </is>
      </c>
      <c r="BJ739" t="inlineStr">
        <is>
          <t>XFormInstance</t>
        </is>
      </c>
      <c r="BK739" t="inlineStr">
        <is>
          <t>a6c35cf7e8b811ef9e3ff399dbb46855</t>
        </is>
      </c>
      <c r="BL739" t="b">
        <v>0</v>
      </c>
      <c r="BM739" t="inlineStr">
        <is>
          <t>---</t>
        </is>
      </c>
      <c r="BN739" t="inlineStr">
        <is>
          <t>200.113.214.172</t>
        </is>
      </c>
      <c r="BO739" t="inlineStr">
        <is>
          <t>Quinsberley Arelus</t>
        </is>
      </c>
    </row>
    <row r="740">
      <c r="A740" t="inlineStr">
        <is>
          <t>738</t>
        </is>
      </c>
      <c r="B740" t="inlineStr">
        <is>
          <t>d17628d8-a2d7-49b1-a739-3f549e844480</t>
        </is>
      </c>
      <c r="C740" t="inlineStr">
        <is>
          <t>2025-02-13</t>
        </is>
      </c>
      <c r="D740" t="inlineStr">
        <is>
          <t>3</t>
        </is>
      </c>
      <c r="E740" t="inlineStr">
        <is>
          <t>---</t>
        </is>
      </c>
      <c r="F740" t="inlineStr">
        <is>
          <t>0</t>
        </is>
      </c>
      <c r="G740" t="inlineStr">
        <is>
          <t>---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---</t>
        </is>
      </c>
      <c r="L740" t="inlineStr">
        <is>
          <t>---</t>
        </is>
      </c>
      <c r="M740" t="inlineStr">
        <is>
          <t>---</t>
        </is>
      </c>
      <c r="N740" t="inlineStr">
        <is>
          <t>---</t>
        </is>
      </c>
      <c r="O740" t="inlineStr">
        <is>
          <t>---</t>
        </is>
      </c>
      <c r="P740" t="inlineStr">
        <is>
          <t>---</t>
        </is>
      </c>
      <c r="Q740" t="inlineStr">
        <is>
          <t>---</t>
        </is>
      </c>
      <c r="R740" t="inlineStr"/>
      <c r="S740" t="inlineStr"/>
      <c r="T740" t="inlineStr"/>
      <c r="U740" t="inlineStr"/>
      <c r="V740" t="inlineStr"/>
      <c r="W740" t="inlineStr"/>
      <c r="X740" t="inlineStr">
        <is>
          <t>GON/CSKS/ST00985</t>
        </is>
      </c>
      <c r="Y740" t="inlineStr">
        <is>
          <t>GON/CSKS/ST00985</t>
        </is>
      </c>
      <c r="Z740" t="inlineStr">
        <is>
          <t>2025-02-14 03:02:02</t>
        </is>
      </c>
      <c r="AA740" t="inlineStr">
        <is>
          <t>2025-02-14 03:01:49</t>
        </is>
      </c>
      <c r="AB740" t="inlineStr">
        <is>
          <t>6dorena</t>
        </is>
      </c>
      <c r="AC740" t="inlineStr">
        <is>
          <t>2025-02-15 23:05:20</t>
        </is>
      </c>
      <c r="AD740" s="1" t="inlineStr">
        <is>
          <t>https://www.commcarehq.org/a/caris-test/reports/form_data/d17628d8-a2d7-49b1-a739-3f549e844480/</t>
        </is>
      </c>
      <c r="AE740" t="inlineStr">
        <is>
          <t>---</t>
        </is>
      </c>
      <c r="AF740" t="inlineStr">
        <is>
          <t>3c5a623af057e23a32ae4000_23485</t>
        </is>
      </c>
      <c r="AG740" t="inlineStr">
        <is>
          <t>OK</t>
        </is>
      </c>
      <c r="AH740" t="inlineStr">
        <is>
          <t>2025-02-14 03:02:02</t>
        </is>
      </c>
      <c r="AI740" t="inlineStr">
        <is>
          <t>3964b2205a0f20868524be13aab0b786</t>
        </is>
      </c>
      <c r="AJ740" t="inlineStr">
        <is>
          <t>2025-02-13</t>
        </is>
      </c>
      <c r="AK740" t="inlineStr">
        <is>
          <t>3</t>
        </is>
      </c>
      <c r="AL740" t="inlineStr">
        <is>
          <t>---</t>
        </is>
      </c>
      <c r="AM740" t="inlineStr">
        <is>
          <t>0</t>
        </is>
      </c>
      <c r="AN740" t="inlineStr">
        <is>
          <t>---</t>
        </is>
      </c>
      <c r="AO740" t="inlineStr">
        <is>
          <t>1</t>
        </is>
      </c>
      <c r="AP740" t="inlineStr">
        <is>
          <t>1</t>
        </is>
      </c>
      <c r="AQ740" t="inlineStr"/>
      <c r="AR740" t="inlineStr"/>
      <c r="AS740" t="inlineStr"/>
      <c r="AT740" t="inlineStr"/>
      <c r="AU740" t="inlineStr">
        <is>
          <t>---</t>
        </is>
      </c>
      <c r="AV740" t="inlineStr">
        <is>
          <t>---</t>
        </is>
      </c>
      <c r="AW740" t="inlineStr">
        <is>
          <t>---</t>
        </is>
      </c>
      <c r="AX740" t="inlineStr">
        <is>
          <t>---</t>
        </is>
      </c>
      <c r="AY740" t="inlineStr">
        <is>
          <t>---</t>
        </is>
      </c>
      <c r="AZ740" t="inlineStr">
        <is>
          <t>---</t>
        </is>
      </c>
      <c r="BA740" t="inlineStr">
        <is>
          <t>3964b2205a0f20868524be13aab0b786</t>
        </is>
      </c>
      <c r="BB740" t="inlineStr">
        <is>
          <t>http://openrosa.org/formdesigner/0B48E039-1E80-49A7-AC24-732B6E788E39</t>
        </is>
      </c>
      <c r="BC740" t="inlineStr">
        <is>
          <t>Ration et autres visites</t>
        </is>
      </c>
      <c r="BD740" t="inlineStr">
        <is>
          <t>CommCare Android, version "2.55.0"(467579). App v15969. CommCare Version 2.55.0. Build 467579, built on: 2025-01-15</t>
        </is>
      </c>
      <c r="BE740" t="inlineStr">
        <is>
          <t>commcare_8bfa4fa8-c694-426a-969e-07ff9318179f</t>
        </is>
      </c>
      <c r="BF740" t="inlineStr"/>
      <c r="BG740" t="inlineStr">
        <is>
          <t>f13d8149fc6d39ebe86af18272310ff9</t>
        </is>
      </c>
      <c r="BH740" t="inlineStr">
        <is>
          <t>d3239f0622024212b2de47425e4be01d</t>
        </is>
      </c>
      <c r="BI740" t="inlineStr">
        <is>
          <t>15246</t>
        </is>
      </c>
      <c r="BJ740" t="inlineStr">
        <is>
          <t>XFormInstance</t>
        </is>
      </c>
      <c r="BK740" t="inlineStr">
        <is>
          <t>a6c35cf7e8b811ef9e3ff399dbb46855</t>
        </is>
      </c>
      <c r="BL740" t="b">
        <v>0</v>
      </c>
      <c r="BM740" t="inlineStr">
        <is>
          <t>---</t>
        </is>
      </c>
      <c r="BN740" t="inlineStr">
        <is>
          <t>200.113.214.172</t>
        </is>
      </c>
      <c r="BO740" t="inlineStr">
        <is>
          <t>Gessica/Jessikar Delphin</t>
        </is>
      </c>
    </row>
    <row r="741">
      <c r="A741" t="inlineStr">
        <is>
          <t>739</t>
        </is>
      </c>
      <c r="B741" t="inlineStr">
        <is>
          <t>bdd16596-06e4-4d23-998e-2e45f2e27b8b</t>
        </is>
      </c>
      <c r="C741" t="inlineStr">
        <is>
          <t>2025-02-13</t>
        </is>
      </c>
      <c r="D741" t="inlineStr">
        <is>
          <t>3</t>
        </is>
      </c>
      <c r="E741" t="inlineStr">
        <is>
          <t>---</t>
        </is>
      </c>
      <c r="F741" t="inlineStr">
        <is>
          <t>0</t>
        </is>
      </c>
      <c r="G741" t="inlineStr">
        <is>
          <t>---</t>
        </is>
      </c>
      <c r="H741" t="inlineStr">
        <is>
          <t>1</t>
        </is>
      </c>
      <c r="I741" t="inlineStr">
        <is>
          <t>0</t>
        </is>
      </c>
      <c r="J741" t="inlineStr">
        <is>
          <t>---</t>
        </is>
      </c>
      <c r="K741" t="inlineStr">
        <is>
          <t>---</t>
        </is>
      </c>
      <c r="L741" t="inlineStr">
        <is>
          <t>---</t>
        </is>
      </c>
      <c r="M741" t="inlineStr">
        <is>
          <t>---</t>
        </is>
      </c>
      <c r="N741" t="inlineStr">
        <is>
          <t>---</t>
        </is>
      </c>
      <c r="O741" t="inlineStr">
        <is>
          <t>---</t>
        </is>
      </c>
      <c r="P741" t="inlineStr">
        <is>
          <t>---</t>
        </is>
      </c>
      <c r="Q741" t="inlineStr">
        <is>
          <t>---</t>
        </is>
      </c>
      <c r="R741" t="inlineStr">
        <is>
          <t>---</t>
        </is>
      </c>
      <c r="S741" t="inlineStr">
        <is>
          <t>---</t>
        </is>
      </c>
      <c r="T741" t="inlineStr">
        <is>
          <t>---</t>
        </is>
      </c>
      <c r="U741" t="inlineStr">
        <is>
          <t>---</t>
        </is>
      </c>
      <c r="V741" t="inlineStr">
        <is>
          <t>---</t>
        </is>
      </c>
      <c r="W741" t="inlineStr"/>
      <c r="X741" t="inlineStr">
        <is>
          <t>GON/CSKS/ST01974</t>
        </is>
      </c>
      <c r="Y741" t="inlineStr">
        <is>
          <t>GON/CSKS/ST01974</t>
        </is>
      </c>
      <c r="Z741" t="inlineStr">
        <is>
          <t>2025-02-14 03:02:37</t>
        </is>
      </c>
      <c r="AA741" t="inlineStr">
        <is>
          <t>2025-02-14 03:02:15</t>
        </is>
      </c>
      <c r="AB741" t="inlineStr">
        <is>
          <t>6dorena</t>
        </is>
      </c>
      <c r="AC741" t="inlineStr">
        <is>
          <t>2025-02-15 23:05:20</t>
        </is>
      </c>
      <c r="AD741" s="1" t="inlineStr">
        <is>
          <t>https://www.commcarehq.org/a/caris-test/reports/form_data/bdd16596-06e4-4d23-998e-2e45f2e27b8b/</t>
        </is>
      </c>
      <c r="AE741" t="inlineStr">
        <is>
          <t>---</t>
        </is>
      </c>
      <c r="AF741" t="inlineStr">
        <is>
          <t>3c5a623af057e23a32ae4000_107240</t>
        </is>
      </c>
      <c r="AG741" t="inlineStr">
        <is>
          <t>OK</t>
        </is>
      </c>
      <c r="AH741" t="inlineStr">
        <is>
          <t>2025-02-14 03:02:37</t>
        </is>
      </c>
      <c r="AI741" t="inlineStr">
        <is>
          <t>3964b2205a0f20868524be13aab0b786</t>
        </is>
      </c>
      <c r="AJ741" t="inlineStr">
        <is>
          <t>2025-02-13</t>
        </is>
      </c>
      <c r="AK741" t="inlineStr">
        <is>
          <t>3</t>
        </is>
      </c>
      <c r="AL741" t="inlineStr">
        <is>
          <t>---</t>
        </is>
      </c>
      <c r="AM741" t="inlineStr">
        <is>
          <t>0</t>
        </is>
      </c>
      <c r="AN741" t="inlineStr">
        <is>
          <t>---</t>
        </is>
      </c>
      <c r="AO741" t="inlineStr">
        <is>
          <t>1</t>
        </is>
      </c>
      <c r="AP741" t="inlineStr">
        <is>
          <t>0</t>
        </is>
      </c>
      <c r="AQ741" t="inlineStr">
        <is>
          <t>---</t>
        </is>
      </c>
      <c r="AR741" t="inlineStr">
        <is>
          <t>---</t>
        </is>
      </c>
      <c r="AS741" t="inlineStr">
        <is>
          <t>---</t>
        </is>
      </c>
      <c r="AT741" t="inlineStr"/>
      <c r="AU741" t="inlineStr">
        <is>
          <t>---</t>
        </is>
      </c>
      <c r="AV741" t="inlineStr">
        <is>
          <t>---</t>
        </is>
      </c>
      <c r="AW741" t="inlineStr">
        <is>
          <t>---</t>
        </is>
      </c>
      <c r="AX741" t="inlineStr">
        <is>
          <t>---</t>
        </is>
      </c>
      <c r="AY741" t="inlineStr">
        <is>
          <t>---</t>
        </is>
      </c>
      <c r="AZ741" t="inlineStr">
        <is>
          <t>---</t>
        </is>
      </c>
      <c r="BA741" t="inlineStr">
        <is>
          <t>3964b2205a0f20868524be13aab0b786</t>
        </is>
      </c>
      <c r="BB741" t="inlineStr">
        <is>
          <t>http://openrosa.org/formdesigner/0B48E039-1E80-49A7-AC24-732B6E788E39</t>
        </is>
      </c>
      <c r="BC741" t="inlineStr">
        <is>
          <t>Ration et autres visites</t>
        </is>
      </c>
      <c r="BD741" t="inlineStr">
        <is>
          <t>CommCare Android, version "2.55.0"(467579). App v15969. CommCare Version 2.55.0. Build 467579, built on: 2025-01-15</t>
        </is>
      </c>
      <c r="BE741" t="inlineStr">
        <is>
          <t>commcare_8bfa4fa8-c694-426a-969e-07ff9318179f</t>
        </is>
      </c>
      <c r="BF741" t="inlineStr"/>
      <c r="BG741" t="inlineStr">
        <is>
          <t>f13d8149fc6d39ebe86af18272310ff9</t>
        </is>
      </c>
      <c r="BH741" t="inlineStr">
        <is>
          <t>d3239f0622024212b2de47425e4be01d</t>
        </is>
      </c>
      <c r="BI741" t="inlineStr">
        <is>
          <t>15246</t>
        </is>
      </c>
      <c r="BJ741" t="inlineStr">
        <is>
          <t>XFormInstance</t>
        </is>
      </c>
      <c r="BK741" t="inlineStr">
        <is>
          <t>a6c35cf7e8b811ef9e3ff399dbb46855</t>
        </is>
      </c>
      <c r="BL741" t="b">
        <v>0</v>
      </c>
      <c r="BM741" t="inlineStr">
        <is>
          <t>---</t>
        </is>
      </c>
      <c r="BN741" t="inlineStr">
        <is>
          <t>200.113.214.172</t>
        </is>
      </c>
      <c r="BO741" t="inlineStr">
        <is>
          <t>Djonn-Mica Gardicee</t>
        </is>
      </c>
    </row>
    <row r="742">
      <c r="A742" t="inlineStr">
        <is>
          <t>740</t>
        </is>
      </c>
      <c r="B742" t="inlineStr">
        <is>
          <t>82ef0fa7-53ae-4771-bc36-761d67fee934</t>
        </is>
      </c>
      <c r="C742" t="inlineStr">
        <is>
          <t>2025-02-14</t>
        </is>
      </c>
      <c r="D742" t="inlineStr">
        <is>
          <t>3</t>
        </is>
      </c>
      <c r="E742" t="inlineStr">
        <is>
          <t>---</t>
        </is>
      </c>
      <c r="F742" t="inlineStr">
        <is>
          <t>0</t>
        </is>
      </c>
      <c r="G742" t="inlineStr">
        <is>
          <t>---</t>
        </is>
      </c>
      <c r="H742" t="inlineStr">
        <is>
          <t>1</t>
        </is>
      </c>
      <c r="I742" t="inlineStr">
        <is>
          <t>0</t>
        </is>
      </c>
      <c r="J742" t="inlineStr">
        <is>
          <t>---</t>
        </is>
      </c>
      <c r="K742" t="inlineStr">
        <is>
          <t>---</t>
        </is>
      </c>
      <c r="L742" t="inlineStr">
        <is>
          <t>---</t>
        </is>
      </c>
      <c r="M742" t="inlineStr">
        <is>
          <t>---</t>
        </is>
      </c>
      <c r="N742" t="inlineStr">
        <is>
          <t>---</t>
        </is>
      </c>
      <c r="O742" t="inlineStr">
        <is>
          <t>---</t>
        </is>
      </c>
      <c r="P742" t="inlineStr">
        <is>
          <t>---</t>
        </is>
      </c>
      <c r="Q742" t="inlineStr">
        <is>
          <t>---</t>
        </is>
      </c>
      <c r="R742" t="inlineStr">
        <is>
          <t>---</t>
        </is>
      </c>
      <c r="S742" t="inlineStr">
        <is>
          <t>---</t>
        </is>
      </c>
      <c r="T742" t="inlineStr">
        <is>
          <t>---</t>
        </is>
      </c>
      <c r="U742" t="inlineStr">
        <is>
          <t>---</t>
        </is>
      </c>
      <c r="V742" t="inlineStr">
        <is>
          <t>---</t>
        </is>
      </c>
      <c r="W742" t="inlineStr"/>
      <c r="X742" t="inlineStr">
        <is>
          <t>GON/CSKS/ST01497</t>
        </is>
      </c>
      <c r="Y742" t="inlineStr">
        <is>
          <t>GON/CSKS/ST01497</t>
        </is>
      </c>
      <c r="Z742" t="inlineStr">
        <is>
          <t>2025-02-15 22:45:56</t>
        </is>
      </c>
      <c r="AA742" t="inlineStr">
        <is>
          <t>2025-02-15 22:45:17</t>
        </is>
      </c>
      <c r="AB742" t="inlineStr">
        <is>
          <t>6dorena</t>
        </is>
      </c>
      <c r="AC742" t="inlineStr">
        <is>
          <t>2025-02-15 23:05:25</t>
        </is>
      </c>
      <c r="AD742" s="1" t="inlineStr">
        <is>
          <t>https://www.commcarehq.org/a/caris-test/reports/form_data/82ef0fa7-53ae-4771-bc36-761d67fee934/</t>
        </is>
      </c>
      <c r="AE742" t="inlineStr">
        <is>
          <t>---</t>
        </is>
      </c>
      <c r="AF742" t="inlineStr">
        <is>
          <t>3c5a623af057e23a32ae4000_33868</t>
        </is>
      </c>
      <c r="AG742" t="inlineStr">
        <is>
          <t>OK</t>
        </is>
      </c>
      <c r="AH742" t="inlineStr">
        <is>
          <t>2025-02-15 22:45:56</t>
        </is>
      </c>
      <c r="AI742" t="inlineStr">
        <is>
          <t>3964b2205a0f20868524be13aab0b786</t>
        </is>
      </c>
      <c r="AJ742" t="inlineStr">
        <is>
          <t>2025-02-14</t>
        </is>
      </c>
      <c r="AK742" t="inlineStr">
        <is>
          <t>3</t>
        </is>
      </c>
      <c r="AL742" t="inlineStr">
        <is>
          <t>---</t>
        </is>
      </c>
      <c r="AM742" t="inlineStr">
        <is>
          <t>0</t>
        </is>
      </c>
      <c r="AN742" t="inlineStr">
        <is>
          <t>---</t>
        </is>
      </c>
      <c r="AO742" t="inlineStr">
        <is>
          <t>1</t>
        </is>
      </c>
      <c r="AP742" t="inlineStr">
        <is>
          <t>0</t>
        </is>
      </c>
      <c r="AQ742" t="inlineStr">
        <is>
          <t>---</t>
        </is>
      </c>
      <c r="AR742" t="inlineStr">
        <is>
          <t>---</t>
        </is>
      </c>
      <c r="AS742" t="inlineStr">
        <is>
          <t>---</t>
        </is>
      </c>
      <c r="AT742" t="inlineStr"/>
      <c r="AU742" t="inlineStr">
        <is>
          <t>---</t>
        </is>
      </c>
      <c r="AV742" t="inlineStr">
        <is>
          <t>---</t>
        </is>
      </c>
      <c r="AW742" t="inlineStr">
        <is>
          <t>---</t>
        </is>
      </c>
      <c r="AX742" t="inlineStr">
        <is>
          <t>---</t>
        </is>
      </c>
      <c r="AY742" t="inlineStr">
        <is>
          <t>---</t>
        </is>
      </c>
      <c r="AZ742" t="inlineStr">
        <is>
          <t>---</t>
        </is>
      </c>
      <c r="BA742" t="inlineStr">
        <is>
          <t>3964b2205a0f20868524be13aab0b786</t>
        </is>
      </c>
      <c r="BB742" t="inlineStr">
        <is>
          <t>http://openrosa.org/formdesigner/0B48E039-1E80-49A7-AC24-732B6E788E39</t>
        </is>
      </c>
      <c r="BC742" t="inlineStr">
        <is>
          <t>Ration et autres visites</t>
        </is>
      </c>
      <c r="BD742" t="inlineStr">
        <is>
          <t>CommCare Android, version "2.55.0"(467579). App v15969. CommCare Version 2.55.0. Build 467579, built on: 2025-01-15</t>
        </is>
      </c>
      <c r="BE742" t="inlineStr">
        <is>
          <t>commcare_8bfa4fa8-c694-426a-969e-07ff9318179f</t>
        </is>
      </c>
      <c r="BF742" t="inlineStr"/>
      <c r="BG742" t="inlineStr">
        <is>
          <t>f13d8149fc6d39ebe86af18272310ff9</t>
        </is>
      </c>
      <c r="BH742" t="inlineStr">
        <is>
          <t>d3239f0622024212b2de47425e4be01d</t>
        </is>
      </c>
      <c r="BI742" t="inlineStr">
        <is>
          <t>15246</t>
        </is>
      </c>
      <c r="BJ742" t="inlineStr">
        <is>
          <t>XFormInstance</t>
        </is>
      </c>
      <c r="BK742" t="inlineStr">
        <is>
          <t>a6c35cf7e8b811ef9e3ff399dbb46855</t>
        </is>
      </c>
      <c r="BL742" t="b">
        <v>0</v>
      </c>
      <c r="BM742" t="inlineStr">
        <is>
          <t>---</t>
        </is>
      </c>
      <c r="BN742" t="inlineStr">
        <is>
          <t>200.113.214.172</t>
        </is>
      </c>
      <c r="BO742" t="inlineStr">
        <is>
          <t>Miguelson Etienne</t>
        </is>
      </c>
    </row>
    <row r="743">
      <c r="A743" t="inlineStr">
        <is>
          <t>741</t>
        </is>
      </c>
      <c r="B743" t="inlineStr">
        <is>
          <t>383d1ba9-2bf0-4e36-8989-9a44ea9891e5</t>
        </is>
      </c>
      <c r="C743" t="inlineStr">
        <is>
          <t>2025-02-14</t>
        </is>
      </c>
      <c r="D743" t="inlineStr">
        <is>
          <t>3</t>
        </is>
      </c>
      <c r="E743" t="inlineStr">
        <is>
          <t>---</t>
        </is>
      </c>
      <c r="F743" t="inlineStr">
        <is>
          <t>0</t>
        </is>
      </c>
      <c r="G743" t="inlineStr">
        <is>
          <t>---</t>
        </is>
      </c>
      <c r="H743" t="inlineStr">
        <is>
          <t>1</t>
        </is>
      </c>
      <c r="I743" t="inlineStr">
        <is>
          <t>0</t>
        </is>
      </c>
      <c r="J743" t="inlineStr">
        <is>
          <t>---</t>
        </is>
      </c>
      <c r="K743" t="inlineStr">
        <is>
          <t>---</t>
        </is>
      </c>
      <c r="L743" t="inlineStr">
        <is>
          <t>---</t>
        </is>
      </c>
      <c r="M743" t="inlineStr">
        <is>
          <t>---</t>
        </is>
      </c>
      <c r="N743" t="inlineStr">
        <is>
          <t>---</t>
        </is>
      </c>
      <c r="O743" t="inlineStr">
        <is>
          <t>---</t>
        </is>
      </c>
      <c r="P743" t="inlineStr">
        <is>
          <t>---</t>
        </is>
      </c>
      <c r="Q743" t="inlineStr">
        <is>
          <t>---</t>
        </is>
      </c>
      <c r="R743" t="inlineStr">
        <is>
          <t>---</t>
        </is>
      </c>
      <c r="S743" t="inlineStr">
        <is>
          <t>---</t>
        </is>
      </c>
      <c r="T743" t="inlineStr">
        <is>
          <t>---</t>
        </is>
      </c>
      <c r="U743" t="inlineStr">
        <is>
          <t>---</t>
        </is>
      </c>
      <c r="V743" t="inlineStr">
        <is>
          <t>---</t>
        </is>
      </c>
      <c r="W743" t="inlineStr"/>
      <c r="X743" t="inlineStr">
        <is>
          <t>GON/CSKS/ST00754</t>
        </is>
      </c>
      <c r="Y743" t="inlineStr">
        <is>
          <t>GON/CSKS/ST00754</t>
        </is>
      </c>
      <c r="Z743" t="inlineStr">
        <is>
          <t>2025-02-15 22:46:34</t>
        </is>
      </c>
      <c r="AA743" t="inlineStr">
        <is>
          <t>2025-02-15 22:46:11</t>
        </is>
      </c>
      <c r="AB743" t="inlineStr">
        <is>
          <t>6dorena</t>
        </is>
      </c>
      <c r="AC743" t="inlineStr">
        <is>
          <t>2025-02-15 23:05:27</t>
        </is>
      </c>
      <c r="AD743" s="1" t="inlineStr">
        <is>
          <t>https://www.commcarehq.org/a/caris-test/reports/form_data/383d1ba9-2bf0-4e36-8989-9a44ea9891e5/</t>
        </is>
      </c>
      <c r="AE743" t="inlineStr">
        <is>
          <t>---</t>
        </is>
      </c>
      <c r="AF743" t="inlineStr">
        <is>
          <t>3c5a623af057e23a32ae4000_17492</t>
        </is>
      </c>
      <c r="AG743" t="inlineStr">
        <is>
          <t>OK</t>
        </is>
      </c>
      <c r="AH743" t="inlineStr">
        <is>
          <t>2025-02-15 22:46:34</t>
        </is>
      </c>
      <c r="AI743" t="inlineStr">
        <is>
          <t>3964b2205a0f20868524be13aab0b786</t>
        </is>
      </c>
      <c r="AJ743" t="inlineStr">
        <is>
          <t>2025-02-14</t>
        </is>
      </c>
      <c r="AK743" t="inlineStr">
        <is>
          <t>3</t>
        </is>
      </c>
      <c r="AL743" t="inlineStr">
        <is>
          <t>---</t>
        </is>
      </c>
      <c r="AM743" t="inlineStr">
        <is>
          <t>0</t>
        </is>
      </c>
      <c r="AN743" t="inlineStr">
        <is>
          <t>---</t>
        </is>
      </c>
      <c r="AO743" t="inlineStr">
        <is>
          <t>1</t>
        </is>
      </c>
      <c r="AP743" t="inlineStr">
        <is>
          <t>0</t>
        </is>
      </c>
      <c r="AQ743" t="inlineStr">
        <is>
          <t>---</t>
        </is>
      </c>
      <c r="AR743" t="inlineStr">
        <is>
          <t>---</t>
        </is>
      </c>
      <c r="AS743" t="inlineStr">
        <is>
          <t>---</t>
        </is>
      </c>
      <c r="AT743" t="inlineStr"/>
      <c r="AU743" t="inlineStr">
        <is>
          <t>---</t>
        </is>
      </c>
      <c r="AV743" t="inlineStr">
        <is>
          <t>---</t>
        </is>
      </c>
      <c r="AW743" t="inlineStr">
        <is>
          <t>---</t>
        </is>
      </c>
      <c r="AX743" t="inlineStr">
        <is>
          <t>---</t>
        </is>
      </c>
      <c r="AY743" t="inlineStr">
        <is>
          <t>---</t>
        </is>
      </c>
      <c r="AZ743" t="inlineStr">
        <is>
          <t>---</t>
        </is>
      </c>
      <c r="BA743" t="inlineStr">
        <is>
          <t>3964b2205a0f20868524be13aab0b786</t>
        </is>
      </c>
      <c r="BB743" t="inlineStr">
        <is>
          <t>http://openrosa.org/formdesigner/0B48E039-1E80-49A7-AC24-732B6E788E39</t>
        </is>
      </c>
      <c r="BC743" t="inlineStr">
        <is>
          <t>Ration et autres visites</t>
        </is>
      </c>
      <c r="BD743" t="inlineStr">
        <is>
          <t>CommCare Android, version "2.55.0"(467579). App v15969. CommCare Version 2.55.0. Build 467579, built on: 2025-01-15</t>
        </is>
      </c>
      <c r="BE743" t="inlineStr">
        <is>
          <t>commcare_8bfa4fa8-c694-426a-969e-07ff9318179f</t>
        </is>
      </c>
      <c r="BF743" t="inlineStr"/>
      <c r="BG743" t="inlineStr">
        <is>
          <t>f13d8149fc6d39ebe86af18272310ff9</t>
        </is>
      </c>
      <c r="BH743" t="inlineStr">
        <is>
          <t>d3239f0622024212b2de47425e4be01d</t>
        </is>
      </c>
      <c r="BI743" t="inlineStr">
        <is>
          <t>15246</t>
        </is>
      </c>
      <c r="BJ743" t="inlineStr">
        <is>
          <t>XFormInstance</t>
        </is>
      </c>
      <c r="BK743" t="inlineStr">
        <is>
          <t>a6c35cf7e8b811ef9e3ff399dbb46855</t>
        </is>
      </c>
      <c r="BL743" t="b">
        <v>0</v>
      </c>
      <c r="BM743" t="inlineStr">
        <is>
          <t>---</t>
        </is>
      </c>
      <c r="BN743" t="inlineStr">
        <is>
          <t>200.113.214.172</t>
        </is>
      </c>
      <c r="BO743" t="inlineStr">
        <is>
          <t>KELO AGENOR</t>
        </is>
      </c>
    </row>
    <row r="744">
      <c r="A744" t="inlineStr">
        <is>
          <t>742</t>
        </is>
      </c>
      <c r="B744" t="inlineStr">
        <is>
          <t>11426673-9481-4e5c-884a-35262546ba5a</t>
        </is>
      </c>
      <c r="C744" t="inlineStr">
        <is>
          <t>2025-02-14</t>
        </is>
      </c>
      <c r="D744" t="inlineStr">
        <is>
          <t>3</t>
        </is>
      </c>
      <c r="E744" t="inlineStr">
        <is>
          <t>---</t>
        </is>
      </c>
      <c r="F744" t="inlineStr">
        <is>
          <t>0</t>
        </is>
      </c>
      <c r="G744" t="inlineStr">
        <is>
          <t>---</t>
        </is>
      </c>
      <c r="H744" t="inlineStr">
        <is>
          <t>1</t>
        </is>
      </c>
      <c r="I744" t="inlineStr">
        <is>
          <t>0</t>
        </is>
      </c>
      <c r="J744" t="inlineStr">
        <is>
          <t>---</t>
        </is>
      </c>
      <c r="K744" t="inlineStr">
        <is>
          <t>---</t>
        </is>
      </c>
      <c r="L744" t="inlineStr">
        <is>
          <t>---</t>
        </is>
      </c>
      <c r="M744" t="inlineStr">
        <is>
          <t>---</t>
        </is>
      </c>
      <c r="N744" t="inlineStr">
        <is>
          <t>---</t>
        </is>
      </c>
      <c r="O744" t="inlineStr">
        <is>
          <t>---</t>
        </is>
      </c>
      <c r="P744" t="inlineStr">
        <is>
          <t>---</t>
        </is>
      </c>
      <c r="Q744" t="inlineStr">
        <is>
          <t>---</t>
        </is>
      </c>
      <c r="R744" t="inlineStr">
        <is>
          <t>---</t>
        </is>
      </c>
      <c r="S744" t="inlineStr">
        <is>
          <t>---</t>
        </is>
      </c>
      <c r="T744" t="inlineStr">
        <is>
          <t>---</t>
        </is>
      </c>
      <c r="U744" t="inlineStr">
        <is>
          <t>---</t>
        </is>
      </c>
      <c r="V744" t="inlineStr">
        <is>
          <t>---</t>
        </is>
      </c>
      <c r="W744" t="inlineStr"/>
      <c r="X744" t="inlineStr">
        <is>
          <t>GON/CSKS/ST01115</t>
        </is>
      </c>
      <c r="Y744" t="inlineStr">
        <is>
          <t>GON/CSKS/ST01115</t>
        </is>
      </c>
      <c r="Z744" t="inlineStr">
        <is>
          <t>2025-02-15 22:47:12</t>
        </is>
      </c>
      <c r="AA744" t="inlineStr">
        <is>
          <t>2025-02-15 22:47:00</t>
        </is>
      </c>
      <c r="AB744" t="inlineStr">
        <is>
          <t>6dorena</t>
        </is>
      </c>
      <c r="AC744" t="inlineStr">
        <is>
          <t>2025-02-15 23:05:27</t>
        </is>
      </c>
      <c r="AD744" s="1" t="inlineStr">
        <is>
          <t>https://www.commcarehq.org/a/caris-test/reports/form_data/11426673-9481-4e5c-884a-35262546ba5a/</t>
        </is>
      </c>
      <c r="AE744" t="inlineStr">
        <is>
          <t>---</t>
        </is>
      </c>
      <c r="AF744" t="inlineStr">
        <is>
          <t>3c5a623af057e23a32ae4000_27073</t>
        </is>
      </c>
      <c r="AG744" t="inlineStr">
        <is>
          <t>OK</t>
        </is>
      </c>
      <c r="AH744" t="inlineStr">
        <is>
          <t>2025-02-15 22:47:12</t>
        </is>
      </c>
      <c r="AI744" t="inlineStr">
        <is>
          <t>3964b2205a0f20868524be13aab0b786</t>
        </is>
      </c>
      <c r="AJ744" t="inlineStr">
        <is>
          <t>2025-02-14</t>
        </is>
      </c>
      <c r="AK744" t="inlineStr">
        <is>
          <t>3</t>
        </is>
      </c>
      <c r="AL744" t="inlineStr">
        <is>
          <t>---</t>
        </is>
      </c>
      <c r="AM744" t="inlineStr">
        <is>
          <t>0</t>
        </is>
      </c>
      <c r="AN744" t="inlineStr">
        <is>
          <t>---</t>
        </is>
      </c>
      <c r="AO744" t="inlineStr">
        <is>
          <t>1</t>
        </is>
      </c>
      <c r="AP744" t="inlineStr">
        <is>
          <t>0</t>
        </is>
      </c>
      <c r="AQ744" t="inlineStr">
        <is>
          <t>---</t>
        </is>
      </c>
      <c r="AR744" t="inlineStr">
        <is>
          <t>---</t>
        </is>
      </c>
      <c r="AS744" t="inlineStr">
        <is>
          <t>---</t>
        </is>
      </c>
      <c r="AT744" t="inlineStr"/>
      <c r="AU744" t="inlineStr">
        <is>
          <t>---</t>
        </is>
      </c>
      <c r="AV744" t="inlineStr">
        <is>
          <t>---</t>
        </is>
      </c>
      <c r="AW744" t="inlineStr">
        <is>
          <t>---</t>
        </is>
      </c>
      <c r="AX744" t="inlineStr">
        <is>
          <t>---</t>
        </is>
      </c>
      <c r="AY744" t="inlineStr">
        <is>
          <t>---</t>
        </is>
      </c>
      <c r="AZ744" t="inlineStr">
        <is>
          <t>---</t>
        </is>
      </c>
      <c r="BA744" t="inlineStr">
        <is>
          <t>3964b2205a0f20868524be13aab0b786</t>
        </is>
      </c>
      <c r="BB744" t="inlineStr">
        <is>
          <t>http://openrosa.org/formdesigner/0B48E039-1E80-49A7-AC24-732B6E788E39</t>
        </is>
      </c>
      <c r="BC744" t="inlineStr">
        <is>
          <t>Ration et autres visites</t>
        </is>
      </c>
      <c r="BD744" t="inlineStr">
        <is>
          <t>CommCare Android, version "2.55.0"(467579). App v15969. CommCare Version 2.55.0. Build 467579, built on: 2025-01-15</t>
        </is>
      </c>
      <c r="BE744" t="inlineStr">
        <is>
          <t>commcare_8bfa4fa8-c694-426a-969e-07ff9318179f</t>
        </is>
      </c>
      <c r="BF744" t="inlineStr"/>
      <c r="BG744" t="inlineStr">
        <is>
          <t>f13d8149fc6d39ebe86af18272310ff9</t>
        </is>
      </c>
      <c r="BH744" t="inlineStr">
        <is>
          <t>d3239f0622024212b2de47425e4be01d</t>
        </is>
      </c>
      <c r="BI744" t="inlineStr">
        <is>
          <t>15246</t>
        </is>
      </c>
      <c r="BJ744" t="inlineStr">
        <is>
          <t>XFormInstance</t>
        </is>
      </c>
      <c r="BK744" t="inlineStr">
        <is>
          <t>a6c35cf7e8b811ef9e3ff399dbb46855</t>
        </is>
      </c>
      <c r="BL744" t="b">
        <v>0</v>
      </c>
      <c r="BM744" t="inlineStr">
        <is>
          <t>---</t>
        </is>
      </c>
      <c r="BN744" t="inlineStr">
        <is>
          <t>200.113.214.172</t>
        </is>
      </c>
      <c r="BO744" t="inlineStr">
        <is>
          <t>Regidson / Regison Joseph</t>
        </is>
      </c>
    </row>
    <row r="745">
      <c r="A745" t="inlineStr">
        <is>
          <t>743</t>
        </is>
      </c>
      <c r="B745" t="inlineStr">
        <is>
          <t>8c1e777e-5ed0-479e-b047-a29b312b59a0</t>
        </is>
      </c>
      <c r="C745" t="inlineStr">
        <is>
          <t>2025-02-14</t>
        </is>
      </c>
      <c r="D745" t="inlineStr">
        <is>
          <t>3</t>
        </is>
      </c>
      <c r="E745" t="inlineStr">
        <is>
          <t>---</t>
        </is>
      </c>
      <c r="F745" t="inlineStr">
        <is>
          <t>0</t>
        </is>
      </c>
      <c r="G745" t="inlineStr">
        <is>
          <t>---</t>
        </is>
      </c>
      <c r="H745" t="inlineStr">
        <is>
          <t>1</t>
        </is>
      </c>
      <c r="I745" t="inlineStr">
        <is>
          <t>0</t>
        </is>
      </c>
      <c r="J745" t="inlineStr">
        <is>
          <t>---</t>
        </is>
      </c>
      <c r="K745" t="inlineStr">
        <is>
          <t>---</t>
        </is>
      </c>
      <c r="L745" t="inlineStr">
        <is>
          <t>---</t>
        </is>
      </c>
      <c r="M745" t="inlineStr">
        <is>
          <t>---</t>
        </is>
      </c>
      <c r="N745" t="inlineStr">
        <is>
          <t>---</t>
        </is>
      </c>
      <c r="O745" t="inlineStr">
        <is>
          <t>---</t>
        </is>
      </c>
      <c r="P745" t="inlineStr">
        <is>
          <t>---</t>
        </is>
      </c>
      <c r="Q745" t="inlineStr">
        <is>
          <t>---</t>
        </is>
      </c>
      <c r="R745" t="inlineStr">
        <is>
          <t>---</t>
        </is>
      </c>
      <c r="S745" t="inlineStr">
        <is>
          <t>---</t>
        </is>
      </c>
      <c r="T745" t="inlineStr">
        <is>
          <t>---</t>
        </is>
      </c>
      <c r="U745" t="inlineStr">
        <is>
          <t>---</t>
        </is>
      </c>
      <c r="V745" t="inlineStr">
        <is>
          <t>---</t>
        </is>
      </c>
      <c r="W745" t="inlineStr"/>
      <c r="X745" t="inlineStr">
        <is>
          <t>GON/CSKS/ST02243</t>
        </is>
      </c>
      <c r="Y745" t="inlineStr">
        <is>
          <t>GON/CSKS/ST02243</t>
        </is>
      </c>
      <c r="Z745" t="inlineStr">
        <is>
          <t>2025-02-15 22:47:54</t>
        </is>
      </c>
      <c r="AA745" t="inlineStr">
        <is>
          <t>2025-02-15 22:47:35</t>
        </is>
      </c>
      <c r="AB745" t="inlineStr">
        <is>
          <t>6dorena</t>
        </is>
      </c>
      <c r="AC745" t="inlineStr">
        <is>
          <t>2025-02-15 23:05:28</t>
        </is>
      </c>
      <c r="AD745" s="1" t="inlineStr">
        <is>
          <t>https://www.commcarehq.org/a/caris-test/reports/form_data/8c1e777e-5ed0-479e-b047-a29b312b59a0/</t>
        </is>
      </c>
      <c r="AE745" t="inlineStr">
        <is>
          <t>---</t>
        </is>
      </c>
      <c r="AF745" t="inlineStr">
        <is>
          <t>3c5a623af057e23a32ae4000_71231</t>
        </is>
      </c>
      <c r="AG745" t="inlineStr">
        <is>
          <t>OK</t>
        </is>
      </c>
      <c r="AH745" t="inlineStr">
        <is>
          <t>2025-02-15 22:47:54</t>
        </is>
      </c>
      <c r="AI745" t="inlineStr">
        <is>
          <t>3964b2205a0f20868524be13aab0b786</t>
        </is>
      </c>
      <c r="AJ745" t="inlineStr">
        <is>
          <t>2025-02-14</t>
        </is>
      </c>
      <c r="AK745" t="inlineStr">
        <is>
          <t>3</t>
        </is>
      </c>
      <c r="AL745" t="inlineStr">
        <is>
          <t>---</t>
        </is>
      </c>
      <c r="AM745" t="inlineStr">
        <is>
          <t>0</t>
        </is>
      </c>
      <c r="AN745" t="inlineStr">
        <is>
          <t>---</t>
        </is>
      </c>
      <c r="AO745" t="inlineStr">
        <is>
          <t>1</t>
        </is>
      </c>
      <c r="AP745" t="inlineStr">
        <is>
          <t>0</t>
        </is>
      </c>
      <c r="AQ745" t="inlineStr">
        <is>
          <t>---</t>
        </is>
      </c>
      <c r="AR745" t="inlineStr">
        <is>
          <t>---</t>
        </is>
      </c>
      <c r="AS745" t="inlineStr">
        <is>
          <t>---</t>
        </is>
      </c>
      <c r="AT745" t="inlineStr"/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inlineStr">
        <is>
          <t>---</t>
        </is>
      </c>
      <c r="BA745" t="inlineStr">
        <is>
          <t>3964b2205a0f20868524be13aab0b786</t>
        </is>
      </c>
      <c r="BB745" t="inlineStr">
        <is>
          <t>http://openrosa.org/formdesigner/0B48E039-1E80-49A7-AC24-732B6E788E39</t>
        </is>
      </c>
      <c r="BC745" t="inlineStr">
        <is>
          <t>Ration et autres visites</t>
        </is>
      </c>
      <c r="BD745" t="inlineStr">
        <is>
          <t>CommCare Android, version "2.55.0"(467579). App v15969. CommCare Version 2.55.0. Build 467579, built on: 2025-01-15</t>
        </is>
      </c>
      <c r="BE745" t="inlineStr">
        <is>
          <t>commcare_8bfa4fa8-c694-426a-969e-07ff9318179f</t>
        </is>
      </c>
      <c r="BF745" t="inlineStr"/>
      <c r="BG745" t="inlineStr">
        <is>
          <t>f13d8149fc6d39ebe86af18272310ff9</t>
        </is>
      </c>
      <c r="BH745" t="inlineStr">
        <is>
          <t>d3239f0622024212b2de47425e4be01d</t>
        </is>
      </c>
      <c r="BI745" t="inlineStr">
        <is>
          <t>15246</t>
        </is>
      </c>
      <c r="BJ745" t="inlineStr">
        <is>
          <t>XFormInstance</t>
        </is>
      </c>
      <c r="BK745" t="inlineStr">
        <is>
          <t>a6c35cf7e8b811ef9e3ff399dbb46855</t>
        </is>
      </c>
      <c r="BL745" t="b">
        <v>0</v>
      </c>
      <c r="BM745" t="inlineStr">
        <is>
          <t>---</t>
        </is>
      </c>
      <c r="BN745" t="inlineStr">
        <is>
          <t>200.113.214.172</t>
        </is>
      </c>
      <c r="BO745" t="inlineStr">
        <is>
          <t>Kenley Zamor</t>
        </is>
      </c>
    </row>
    <row r="746">
      <c r="A746" t="inlineStr">
        <is>
          <t>744</t>
        </is>
      </c>
      <c r="B746" t="inlineStr">
        <is>
          <t>34f650cb-9d0e-4bdf-a6e5-07b4741e446a</t>
        </is>
      </c>
      <c r="C746" t="inlineStr">
        <is>
          <t>2025-02-14</t>
        </is>
      </c>
      <c r="D746" t="inlineStr">
        <is>
          <t>3</t>
        </is>
      </c>
      <c r="E746" t="inlineStr">
        <is>
          <t>---</t>
        </is>
      </c>
      <c r="F746" t="inlineStr">
        <is>
          <t>0</t>
        </is>
      </c>
      <c r="G746" t="inlineStr">
        <is>
          <t>---</t>
        </is>
      </c>
      <c r="H746" t="inlineStr">
        <is>
          <t>1</t>
        </is>
      </c>
      <c r="I746" t="inlineStr">
        <is>
          <t>0</t>
        </is>
      </c>
      <c r="J746" t="inlineStr">
        <is>
          <t>---</t>
        </is>
      </c>
      <c r="K746" t="inlineStr">
        <is>
          <t>---</t>
        </is>
      </c>
      <c r="L746" t="inlineStr">
        <is>
          <t>---</t>
        </is>
      </c>
      <c r="M746" t="inlineStr">
        <is>
          <t>---</t>
        </is>
      </c>
      <c r="N746" t="inlineStr">
        <is>
          <t>---</t>
        </is>
      </c>
      <c r="O746" t="inlineStr">
        <is>
          <t>---</t>
        </is>
      </c>
      <c r="P746" t="inlineStr">
        <is>
          <t>---</t>
        </is>
      </c>
      <c r="Q746" t="inlineStr">
        <is>
          <t>---</t>
        </is>
      </c>
      <c r="R746" t="inlineStr">
        <is>
          <t>---</t>
        </is>
      </c>
      <c r="S746" t="inlineStr">
        <is>
          <t>---</t>
        </is>
      </c>
      <c r="T746" t="inlineStr">
        <is>
          <t>---</t>
        </is>
      </c>
      <c r="U746" t="inlineStr">
        <is>
          <t>---</t>
        </is>
      </c>
      <c r="V746" t="inlineStr">
        <is>
          <t>---</t>
        </is>
      </c>
      <c r="W746" t="inlineStr"/>
      <c r="X746" t="inlineStr">
        <is>
          <t>GON/CSKS/ST01178</t>
        </is>
      </c>
      <c r="Y746" t="inlineStr">
        <is>
          <t>GON/CSKS/ST01178</t>
        </is>
      </c>
      <c r="Z746" t="inlineStr">
        <is>
          <t>2025-02-15 22:48:35</t>
        </is>
      </c>
      <c r="AA746" t="inlineStr">
        <is>
          <t>2025-02-15 22:48:11</t>
        </is>
      </c>
      <c r="AB746" t="inlineStr">
        <is>
          <t>6dorena</t>
        </is>
      </c>
      <c r="AC746" t="inlineStr">
        <is>
          <t>2025-02-15 23:05:28</t>
        </is>
      </c>
      <c r="AD746" s="1" t="inlineStr">
        <is>
          <t>https://www.commcarehq.org/a/caris-test/reports/form_data/34f650cb-9d0e-4bdf-a6e5-07b4741e446a/</t>
        </is>
      </c>
      <c r="AE746" t="inlineStr">
        <is>
          <t>---</t>
        </is>
      </c>
      <c r="AF746" t="inlineStr">
        <is>
          <t>3c5a623af057e23a32ae4000_28349</t>
        </is>
      </c>
      <c r="AG746" t="inlineStr">
        <is>
          <t>OK</t>
        </is>
      </c>
      <c r="AH746" t="inlineStr">
        <is>
          <t>2025-02-15 22:48:35</t>
        </is>
      </c>
      <c r="AI746" t="inlineStr">
        <is>
          <t>3964b2205a0f20868524be13aab0b786</t>
        </is>
      </c>
      <c r="AJ746" t="inlineStr">
        <is>
          <t>2025-02-14</t>
        </is>
      </c>
      <c r="AK746" t="inlineStr">
        <is>
          <t>3</t>
        </is>
      </c>
      <c r="AL746" t="inlineStr">
        <is>
          <t>---</t>
        </is>
      </c>
      <c r="AM746" t="inlineStr">
        <is>
          <t>0</t>
        </is>
      </c>
      <c r="AN746" t="inlineStr">
        <is>
          <t>---</t>
        </is>
      </c>
      <c r="AO746" t="inlineStr">
        <is>
          <t>1</t>
        </is>
      </c>
      <c r="AP746" t="inlineStr">
        <is>
          <t>0</t>
        </is>
      </c>
      <c r="AQ746" t="inlineStr">
        <is>
          <t>---</t>
        </is>
      </c>
      <c r="AR746" t="inlineStr">
        <is>
          <t>---</t>
        </is>
      </c>
      <c r="AS746" t="inlineStr">
        <is>
          <t>---</t>
        </is>
      </c>
      <c r="AT746" t="inlineStr"/>
      <c r="AU746" t="inlineStr">
        <is>
          <t>---</t>
        </is>
      </c>
      <c r="AV746" t="inlineStr">
        <is>
          <t>---</t>
        </is>
      </c>
      <c r="AW746" t="inlineStr">
        <is>
          <t>---</t>
        </is>
      </c>
      <c r="AX746" t="inlineStr">
        <is>
          <t>---</t>
        </is>
      </c>
      <c r="AY746" t="inlineStr">
        <is>
          <t>---</t>
        </is>
      </c>
      <c r="AZ746" t="inlineStr">
        <is>
          <t>---</t>
        </is>
      </c>
      <c r="BA746" t="inlineStr">
        <is>
          <t>3964b2205a0f20868524be13aab0b786</t>
        </is>
      </c>
      <c r="BB746" t="inlineStr">
        <is>
          <t>http://openrosa.org/formdesigner/0B48E039-1E80-49A7-AC24-732B6E788E39</t>
        </is>
      </c>
      <c r="BC746" t="inlineStr">
        <is>
          <t>Ration et autres visites</t>
        </is>
      </c>
      <c r="BD746" t="inlineStr">
        <is>
          <t>CommCare Android, version "2.55.0"(467579). App v15969. CommCare Version 2.55.0. Build 467579, built on: 2025-01-15</t>
        </is>
      </c>
      <c r="BE746" t="inlineStr">
        <is>
          <t>commcare_8bfa4fa8-c694-426a-969e-07ff9318179f</t>
        </is>
      </c>
      <c r="BF746" t="inlineStr"/>
      <c r="BG746" t="inlineStr">
        <is>
          <t>f13d8149fc6d39ebe86af18272310ff9</t>
        </is>
      </c>
      <c r="BH746" t="inlineStr">
        <is>
          <t>d3239f0622024212b2de47425e4be01d</t>
        </is>
      </c>
      <c r="BI746" t="inlineStr">
        <is>
          <t>15246</t>
        </is>
      </c>
      <c r="BJ746" t="inlineStr">
        <is>
          <t>XFormInstance</t>
        </is>
      </c>
      <c r="BK746" t="inlineStr">
        <is>
          <t>a6c35cf7e8b811ef9e3ff399dbb46855</t>
        </is>
      </c>
      <c r="BL746" t="b">
        <v>0</v>
      </c>
      <c r="BM746" t="inlineStr">
        <is>
          <t>---</t>
        </is>
      </c>
      <c r="BN746" t="inlineStr">
        <is>
          <t>200.113.214.172</t>
        </is>
      </c>
      <c r="BO746" t="inlineStr">
        <is>
          <t>Micaben Justin</t>
        </is>
      </c>
    </row>
    <row r="747">
      <c r="A747" t="inlineStr">
        <is>
          <t>745</t>
        </is>
      </c>
      <c r="B747" t="inlineStr">
        <is>
          <t>e8b5a8bc-9762-445e-b2cd-270323479374</t>
        </is>
      </c>
      <c r="C747" t="inlineStr">
        <is>
          <t>2025-02-13</t>
        </is>
      </c>
      <c r="D747" t="inlineStr">
        <is>
          <t>4</t>
        </is>
      </c>
      <c r="E747" t="inlineStr">
        <is>
          <t>recherche de l,adresse</t>
        </is>
      </c>
      <c r="F747" t="inlineStr">
        <is>
          <t>1</t>
        </is>
      </c>
      <c r="G747" t="inlineStr">
        <is>
          <t>pour un nouveau contact</t>
        </is>
      </c>
      <c r="H747" t="inlineStr">
        <is>
          <t>0</t>
        </is>
      </c>
      <c r="I747" t="inlineStr">
        <is>
          <t>0</t>
        </is>
      </c>
      <c r="J747" t="inlineStr">
        <is>
          <t>---</t>
        </is>
      </c>
      <c r="K747" t="inlineStr">
        <is>
          <t>---</t>
        </is>
      </c>
      <c r="L747" t="inlineStr">
        <is>
          <t>---</t>
        </is>
      </c>
      <c r="M747" t="inlineStr">
        <is>
          <t>---</t>
        </is>
      </c>
      <c r="N747" t="inlineStr">
        <is>
          <t>---</t>
        </is>
      </c>
      <c r="O747" t="inlineStr">
        <is>
          <t>---</t>
        </is>
      </c>
      <c r="P747" t="inlineStr">
        <is>
          <t>---</t>
        </is>
      </c>
      <c r="Q747" t="inlineStr">
        <is>
          <t>---</t>
        </is>
      </c>
      <c r="R747" t="inlineStr">
        <is>
          <t>---</t>
        </is>
      </c>
      <c r="S747" t="inlineStr">
        <is>
          <t>---</t>
        </is>
      </c>
      <c r="T747" t="inlineStr">
        <is>
          <t>---</t>
        </is>
      </c>
      <c r="U747" t="inlineStr">
        <is>
          <t>---</t>
        </is>
      </c>
      <c r="V747" t="inlineStr">
        <is>
          <t>---</t>
        </is>
      </c>
      <c r="W747" t="inlineStr"/>
      <c r="X747" t="inlineStr">
        <is>
          <t>PAP/HBMP/ST05312</t>
        </is>
      </c>
      <c r="Y747" t="inlineStr">
        <is>
          <t>PAP/HBMP/ST05312</t>
        </is>
      </c>
      <c r="Z747" t="inlineStr">
        <is>
          <t>2025-02-17 11:42:16</t>
        </is>
      </c>
      <c r="AA747" t="inlineStr">
        <is>
          <t>2025-02-17 11:41:04</t>
        </is>
      </c>
      <c r="AB747" t="inlineStr">
        <is>
          <t>2higgie</t>
        </is>
      </c>
      <c r="AC747" t="inlineStr">
        <is>
          <t>2025-02-17 15:35:41</t>
        </is>
      </c>
      <c r="AD747" s="1" t="inlineStr">
        <is>
          <t>https://www.commcarehq.org/a/caris-test/reports/form_data/e8b5a8bc-9762-445e-b2cd-270323479374/</t>
        </is>
      </c>
      <c r="AE747" t="inlineStr">
        <is>
          <t>---</t>
        </is>
      </c>
      <c r="AF747" t="inlineStr">
        <is>
          <t>3c5a623af057e23a32ae4000_194649</t>
        </is>
      </c>
      <c r="AG747" t="inlineStr">
        <is>
          <t>---</t>
        </is>
      </c>
      <c r="AH747" t="inlineStr">
        <is>
          <t>2025-02-17 11:42:16</t>
        </is>
      </c>
      <c r="AI747" t="inlineStr">
        <is>
          <t>04b63b4d09b5f758ab1bb4b49b51e9d0</t>
        </is>
      </c>
      <c r="AJ747" t="inlineStr">
        <is>
          <t>2025-02-13</t>
        </is>
      </c>
      <c r="AK747" t="inlineStr">
        <is>
          <t>4</t>
        </is>
      </c>
      <c r="AL747" t="inlineStr">
        <is>
          <t>recherche de l,adresse</t>
        </is>
      </c>
      <c r="AM747" t="inlineStr">
        <is>
          <t>1</t>
        </is>
      </c>
      <c r="AN747" t="inlineStr">
        <is>
          <t>pour un nouveau contact</t>
        </is>
      </c>
      <c r="AO747" t="inlineStr">
        <is>
          <t>0</t>
        </is>
      </c>
      <c r="AP747" t="inlineStr">
        <is>
          <t>0</t>
        </is>
      </c>
      <c r="AQ747" t="inlineStr">
        <is>
          <t>---</t>
        </is>
      </c>
      <c r="AR747" t="inlineStr">
        <is>
          <t>---</t>
        </is>
      </c>
      <c r="AS747" t="inlineStr">
        <is>
          <t>---</t>
        </is>
      </c>
      <c r="AT747" t="inlineStr"/>
      <c r="AU747" t="inlineStr">
        <is>
          <t>---</t>
        </is>
      </c>
      <c r="AV747" t="inlineStr">
        <is>
          <t>---</t>
        </is>
      </c>
      <c r="AW747" t="inlineStr">
        <is>
          <t>---</t>
        </is>
      </c>
      <c r="AX747" t="inlineStr">
        <is>
          <t>---</t>
        </is>
      </c>
      <c r="AY747" t="inlineStr">
        <is>
          <t>---</t>
        </is>
      </c>
      <c r="AZ747" t="inlineStr">
        <is>
          <t>---</t>
        </is>
      </c>
      <c r="BA747" t="inlineStr">
        <is>
          <t>04b63b4d09b5f758ab1bb4b49b51e9d0</t>
        </is>
      </c>
      <c r="BB747" t="inlineStr">
        <is>
          <t>http://openrosa.org/formdesigner/0B48E039-1E80-49A7-AC24-732B6E788E39</t>
        </is>
      </c>
      <c r="BC747" t="inlineStr">
        <is>
          <t>Ration et autres visites</t>
        </is>
      </c>
      <c r="BD747" t="inlineStr">
        <is>
          <t>CommCare Android, version "2.56"(468027). App v15969. CommCare Version 2.56.0. Build 468027, built on: 2025-01-18</t>
        </is>
      </c>
      <c r="BE747" t="inlineStr">
        <is>
          <t>commcare_f379e98d-deb2-406c-bb23-c551c5606f69</t>
        </is>
      </c>
      <c r="BF747" t="inlineStr"/>
      <c r="BG747" t="inlineStr">
        <is>
          <t>f13d8149fc6d39ebe86af18272310ff9</t>
        </is>
      </c>
      <c r="BH747" t="inlineStr">
        <is>
          <t>d3239f0622024212b2de47425e4be01d</t>
        </is>
      </c>
      <c r="BI747" t="inlineStr">
        <is>
          <t>15246</t>
        </is>
      </c>
      <c r="BJ747" t="inlineStr">
        <is>
          <t>XFormInstance</t>
        </is>
      </c>
      <c r="BK747" t="inlineStr">
        <is>
          <t>0368be60e25111ef9da6f399dbb46855</t>
        </is>
      </c>
      <c r="BL747" t="b">
        <v>0</v>
      </c>
      <c r="BM747" t="inlineStr">
        <is>
          <t>---</t>
        </is>
      </c>
      <c r="BN747" t="inlineStr">
        <is>
          <t>66.9.168.143</t>
        </is>
      </c>
      <c r="BO747" t="inlineStr">
        <is>
          <t>Joseph Peterson</t>
        </is>
      </c>
    </row>
    <row r="748">
      <c r="A748" t="inlineStr">
        <is>
          <t>746</t>
        </is>
      </c>
      <c r="B748" t="inlineStr">
        <is>
          <t>372ea63f-5a8f-4eca-b264-f10b1d27e604</t>
        </is>
      </c>
      <c r="C748" t="inlineStr">
        <is>
          <t>2025-02-14</t>
        </is>
      </c>
      <c r="D748" t="inlineStr">
        <is>
          <t>4</t>
        </is>
      </c>
      <c r="E748" t="inlineStr">
        <is>
          <t>rendez avec la mere de manica a cote de local opc pour venir chercher de l,arv entre mes mains sur demande de miss christina</t>
        </is>
      </c>
      <c r="F748" t="inlineStr">
        <is>
          <t>1</t>
        </is>
      </c>
      <c r="G748" t="inlineStr">
        <is>
          <t>de l,arv</t>
        </is>
      </c>
      <c r="H748" t="inlineStr">
        <is>
          <t>1</t>
        </is>
      </c>
      <c r="I748" t="inlineStr">
        <is>
          <t>0</t>
        </is>
      </c>
      <c r="J748" t="inlineStr">
        <is>
          <t>---</t>
        </is>
      </c>
      <c r="K748" t="inlineStr">
        <is>
          <t>---</t>
        </is>
      </c>
      <c r="L748" t="inlineStr">
        <is>
          <t>---</t>
        </is>
      </c>
      <c r="M748" t="inlineStr">
        <is>
          <t>---</t>
        </is>
      </c>
      <c r="N748" t="inlineStr">
        <is>
          <t>---</t>
        </is>
      </c>
      <c r="O748" t="inlineStr">
        <is>
          <t>---</t>
        </is>
      </c>
      <c r="P748" t="inlineStr">
        <is>
          <t>---</t>
        </is>
      </c>
      <c r="Q748" t="inlineStr">
        <is>
          <t>---</t>
        </is>
      </c>
      <c r="R748" t="inlineStr">
        <is>
          <t>---</t>
        </is>
      </c>
      <c r="S748" t="inlineStr">
        <is>
          <t>---</t>
        </is>
      </c>
      <c r="T748" t="inlineStr">
        <is>
          <t>---</t>
        </is>
      </c>
      <c r="U748" t="inlineStr">
        <is>
          <t>---</t>
        </is>
      </c>
      <c r="V748" t="inlineStr">
        <is>
          <t>---</t>
        </is>
      </c>
      <c r="W748" t="inlineStr"/>
      <c r="X748" t="inlineStr">
        <is>
          <t>PAP/HBMP/ST05296</t>
        </is>
      </c>
      <c r="Y748" t="inlineStr">
        <is>
          <t>PAP/HBMP/ST05296</t>
        </is>
      </c>
      <c r="Z748" t="inlineStr">
        <is>
          <t>2025-02-17 11:55:15</t>
        </is>
      </c>
      <c r="AA748" t="inlineStr">
        <is>
          <t>2025-02-17 11:50:25</t>
        </is>
      </c>
      <c r="AB748" t="inlineStr">
        <is>
          <t>2higgie</t>
        </is>
      </c>
      <c r="AC748" t="inlineStr">
        <is>
          <t>2025-02-17 15:35:43</t>
        </is>
      </c>
      <c r="AD748" s="1" t="inlineStr">
        <is>
          <t>https://www.commcarehq.org/a/caris-test/reports/form_data/372ea63f-5a8f-4eca-b264-f10b1d27e604/</t>
        </is>
      </c>
      <c r="AE748" t="inlineStr">
        <is>
          <t>---</t>
        </is>
      </c>
      <c r="AF748" t="inlineStr">
        <is>
          <t>3c5a623af057e23a32ae4000_194650</t>
        </is>
      </c>
      <c r="AG748" t="inlineStr">
        <is>
          <t>---</t>
        </is>
      </c>
      <c r="AH748" t="inlineStr">
        <is>
          <t>2025-02-17 11:55:15</t>
        </is>
      </c>
      <c r="AI748" t="inlineStr">
        <is>
          <t>04b63b4d09b5f758ab1bb4b49b51e9d0</t>
        </is>
      </c>
      <c r="AJ748" t="inlineStr">
        <is>
          <t>2025-02-14</t>
        </is>
      </c>
      <c r="AK748" t="inlineStr">
        <is>
          <t>4</t>
        </is>
      </c>
      <c r="AL748" t="inlineStr">
        <is>
          <t>rendez avec la mere de manica a cote de local opc pour venir chercher de l,arv entre mes mains sur demande de miss christina</t>
        </is>
      </c>
      <c r="AM748" t="inlineStr">
        <is>
          <t>1</t>
        </is>
      </c>
      <c r="AN748" t="inlineStr">
        <is>
          <t>de l,arv</t>
        </is>
      </c>
      <c r="AO748" t="inlineStr">
        <is>
          <t>1</t>
        </is>
      </c>
      <c r="AP748" t="inlineStr">
        <is>
          <t>0</t>
        </is>
      </c>
      <c r="AQ748" t="inlineStr">
        <is>
          <t>---</t>
        </is>
      </c>
      <c r="AR748" t="inlineStr">
        <is>
          <t>---</t>
        </is>
      </c>
      <c r="AS748" t="inlineStr">
        <is>
          <t>---</t>
        </is>
      </c>
      <c r="AT748" t="inlineStr"/>
      <c r="AU748" t="inlineStr">
        <is>
          <t>---</t>
        </is>
      </c>
      <c r="AV748" t="inlineStr">
        <is>
          <t>---</t>
        </is>
      </c>
      <c r="AW748" t="inlineStr">
        <is>
          <t>---</t>
        </is>
      </c>
      <c r="AX748" t="inlineStr">
        <is>
          <t>---</t>
        </is>
      </c>
      <c r="AY748" t="inlineStr">
        <is>
          <t>---</t>
        </is>
      </c>
      <c r="AZ748" t="inlineStr">
        <is>
          <t>---</t>
        </is>
      </c>
      <c r="BA748" t="inlineStr">
        <is>
          <t>04b63b4d09b5f758ab1bb4b49b51e9d0</t>
        </is>
      </c>
      <c r="BB748" t="inlineStr">
        <is>
          <t>http://openrosa.org/formdesigner/0B48E039-1E80-49A7-AC24-732B6E788E39</t>
        </is>
      </c>
      <c r="BC748" t="inlineStr">
        <is>
          <t>Ration et autres visites</t>
        </is>
      </c>
      <c r="BD748" t="inlineStr">
        <is>
          <t>CommCare Android, version "2.56"(468027). App v15969. CommCare Version 2.56.0. Build 468027, built on: 2025-01-18</t>
        </is>
      </c>
      <c r="BE748" t="inlineStr">
        <is>
          <t>commcare_f379e98d-deb2-406c-bb23-c551c5606f69</t>
        </is>
      </c>
      <c r="BF748" t="inlineStr"/>
      <c r="BG748" t="inlineStr">
        <is>
          <t>f13d8149fc6d39ebe86af18272310ff9</t>
        </is>
      </c>
      <c r="BH748" t="inlineStr">
        <is>
          <t>d3239f0622024212b2de47425e4be01d</t>
        </is>
      </c>
      <c r="BI748" t="inlineStr">
        <is>
          <t>15246</t>
        </is>
      </c>
      <c r="BJ748" t="inlineStr">
        <is>
          <t>XFormInstance</t>
        </is>
      </c>
      <c r="BK748" t="inlineStr">
        <is>
          <t>0368be60e25111ef9da6f399dbb46855</t>
        </is>
      </c>
      <c r="BL748" t="b">
        <v>0</v>
      </c>
      <c r="BM748" t="inlineStr">
        <is>
          <t>---</t>
        </is>
      </c>
      <c r="BN748" t="inlineStr">
        <is>
          <t>66.9.168.143</t>
        </is>
      </c>
      <c r="BO748" t="inlineStr">
        <is>
          <t>---</t>
        </is>
      </c>
    </row>
    <row r="749">
      <c r="A749" t="inlineStr">
        <is>
          <t>747</t>
        </is>
      </c>
      <c r="B749" t="inlineStr">
        <is>
          <t>5ea74c16-eec3-445a-870a-b9a7eb42f710</t>
        </is>
      </c>
      <c r="C749" t="inlineStr">
        <is>
          <t>2025-02-11</t>
        </is>
      </c>
      <c r="D749" t="inlineStr">
        <is>
          <t>4</t>
        </is>
      </c>
      <c r="E749" t="inlineStr">
        <is>
          <t>recherche de son adresse</t>
        </is>
      </c>
      <c r="F749" t="inlineStr">
        <is>
          <t>1</t>
        </is>
      </c>
      <c r="G749" t="inlineStr">
        <is>
          <t>pour perdue de vue</t>
        </is>
      </c>
      <c r="H749" t="inlineStr">
        <is>
          <t>0</t>
        </is>
      </c>
      <c r="I749" t="inlineStr">
        <is>
          <t>0</t>
        </is>
      </c>
      <c r="J749" t="inlineStr">
        <is>
          <t>---</t>
        </is>
      </c>
      <c r="K749" t="inlineStr">
        <is>
          <t>---</t>
        </is>
      </c>
      <c r="L749" t="inlineStr">
        <is>
          <t>---</t>
        </is>
      </c>
      <c r="M749" t="inlineStr">
        <is>
          <t>---</t>
        </is>
      </c>
      <c r="N749" t="inlineStr">
        <is>
          <t>---</t>
        </is>
      </c>
      <c r="O749" t="inlineStr">
        <is>
          <t>---</t>
        </is>
      </c>
      <c r="P749" t="inlineStr">
        <is>
          <t>---</t>
        </is>
      </c>
      <c r="Q749" t="inlineStr">
        <is>
          <t>---</t>
        </is>
      </c>
      <c r="R749" t="inlineStr">
        <is>
          <t>---</t>
        </is>
      </c>
      <c r="S749" t="inlineStr">
        <is>
          <t>---</t>
        </is>
      </c>
      <c r="T749" t="inlineStr">
        <is>
          <t>---</t>
        </is>
      </c>
      <c r="U749" t="inlineStr">
        <is>
          <t>---</t>
        </is>
      </c>
      <c r="V749" t="inlineStr">
        <is>
          <t>---</t>
        </is>
      </c>
      <c r="W749" t="inlineStr"/>
      <c r="X749" t="inlineStr">
        <is>
          <t>PAP/HBMP/ST04324</t>
        </is>
      </c>
      <c r="Y749" t="inlineStr">
        <is>
          <t>PAP/HBMP/ST04324</t>
        </is>
      </c>
      <c r="Z749" t="inlineStr">
        <is>
          <t>2025-02-17 12:08:42</t>
        </is>
      </c>
      <c r="AA749" t="inlineStr">
        <is>
          <t>2025-02-17 12:06:29</t>
        </is>
      </c>
      <c r="AB749" t="inlineStr">
        <is>
          <t>2higgie</t>
        </is>
      </c>
      <c r="AC749" t="inlineStr">
        <is>
          <t>2025-02-17 15:35:44</t>
        </is>
      </c>
      <c r="AD749" s="1" t="inlineStr">
        <is>
          <t>https://www.commcarehq.org/a/caris-test/reports/form_data/5ea74c16-eec3-445a-870a-b9a7eb42f710/</t>
        </is>
      </c>
      <c r="AE749" t="inlineStr">
        <is>
          <t>---</t>
        </is>
      </c>
      <c r="AF749" t="inlineStr">
        <is>
          <t>3c5a623af057e23a32ae4000_133608</t>
        </is>
      </c>
      <c r="AG749" t="inlineStr">
        <is>
          <t>---</t>
        </is>
      </c>
      <c r="AH749" t="inlineStr">
        <is>
          <t>2025-02-17 12:08:42</t>
        </is>
      </c>
      <c r="AI749" t="inlineStr">
        <is>
          <t>04b63b4d09b5f758ab1bb4b49b51e9d0</t>
        </is>
      </c>
      <c r="AJ749" t="inlineStr">
        <is>
          <t>2025-02-11</t>
        </is>
      </c>
      <c r="AK749" t="inlineStr">
        <is>
          <t>4</t>
        </is>
      </c>
      <c r="AL749" t="inlineStr">
        <is>
          <t>recherche de son adresse</t>
        </is>
      </c>
      <c r="AM749" t="inlineStr">
        <is>
          <t>1</t>
        </is>
      </c>
      <c r="AN749" t="inlineStr">
        <is>
          <t>pour perdue de vue</t>
        </is>
      </c>
      <c r="AO749" t="inlineStr">
        <is>
          <t>0</t>
        </is>
      </c>
      <c r="AP749" t="inlineStr">
        <is>
          <t>0</t>
        </is>
      </c>
      <c r="AQ749" t="inlineStr">
        <is>
          <t>---</t>
        </is>
      </c>
      <c r="AR749" t="inlineStr">
        <is>
          <t>---</t>
        </is>
      </c>
      <c r="AS749" t="inlineStr">
        <is>
          <t>---</t>
        </is>
      </c>
      <c r="AT749" t="inlineStr"/>
      <c r="AU749" t="inlineStr">
        <is>
          <t>---</t>
        </is>
      </c>
      <c r="AV749" t="inlineStr">
        <is>
          <t>---</t>
        </is>
      </c>
      <c r="AW749" t="inlineStr">
        <is>
          <t>---</t>
        </is>
      </c>
      <c r="AX749" t="inlineStr">
        <is>
          <t>---</t>
        </is>
      </c>
      <c r="AY749" t="inlineStr">
        <is>
          <t>---</t>
        </is>
      </c>
      <c r="AZ749" t="inlineStr">
        <is>
          <t>---</t>
        </is>
      </c>
      <c r="BA749" t="inlineStr">
        <is>
          <t>04b63b4d09b5f758ab1bb4b49b51e9d0</t>
        </is>
      </c>
      <c r="BB749" t="inlineStr">
        <is>
          <t>http://openrosa.org/formdesigner/0B48E039-1E80-49A7-AC24-732B6E788E39</t>
        </is>
      </c>
      <c r="BC749" t="inlineStr">
        <is>
          <t>Ration et autres visites</t>
        </is>
      </c>
      <c r="BD749" t="inlineStr">
        <is>
          <t>CommCare Android, version "2.56"(468027). App v15969. CommCare Version 2.56.0. Build 468027, built on: 2025-01-18</t>
        </is>
      </c>
      <c r="BE749" t="inlineStr">
        <is>
          <t>commcare_f379e98d-deb2-406c-bb23-c551c5606f69</t>
        </is>
      </c>
      <c r="BF749" t="inlineStr"/>
      <c r="BG749" t="inlineStr">
        <is>
          <t>f13d8149fc6d39ebe86af18272310ff9</t>
        </is>
      </c>
      <c r="BH749" t="inlineStr">
        <is>
          <t>d3239f0622024212b2de47425e4be01d</t>
        </is>
      </c>
      <c r="BI749" t="inlineStr">
        <is>
          <t>15246</t>
        </is>
      </c>
      <c r="BJ749" t="inlineStr">
        <is>
          <t>XFormInstance</t>
        </is>
      </c>
      <c r="BK749" t="inlineStr">
        <is>
          <t>0368be60e25111ef9da6f399dbb46855</t>
        </is>
      </c>
      <c r="BL749" t="b">
        <v>0</v>
      </c>
      <c r="BM749" t="inlineStr">
        <is>
          <t>---</t>
        </is>
      </c>
      <c r="BN749" t="inlineStr">
        <is>
          <t>66.9.168.143</t>
        </is>
      </c>
      <c r="BO749" t="inlineStr">
        <is>
          <t>Jenny Mondesir</t>
        </is>
      </c>
    </row>
    <row r="750">
      <c r="A750" t="inlineStr">
        <is>
          <t>748</t>
        </is>
      </c>
      <c r="B750" t="inlineStr">
        <is>
          <t>d9965f62-4447-4b6b-977d-b946bf2aeb8c</t>
        </is>
      </c>
      <c r="C750" t="inlineStr">
        <is>
          <t>2025-02-17</t>
        </is>
      </c>
      <c r="D750" t="inlineStr">
        <is>
          <t>3</t>
        </is>
      </c>
      <c r="E750" t="inlineStr">
        <is>
          <t>---</t>
        </is>
      </c>
      <c r="F750" t="inlineStr">
        <is>
          <t>0</t>
        </is>
      </c>
      <c r="G750" t="inlineStr">
        <is>
          <t>---</t>
        </is>
      </c>
      <c r="H750" t="inlineStr">
        <is>
          <t>1</t>
        </is>
      </c>
      <c r="I750" t="inlineStr">
        <is>
          <t>0</t>
        </is>
      </c>
      <c r="J750" t="inlineStr">
        <is>
          <t>---</t>
        </is>
      </c>
      <c r="K750" t="inlineStr">
        <is>
          <t>---</t>
        </is>
      </c>
      <c r="L750" t="inlineStr">
        <is>
          <t>---</t>
        </is>
      </c>
      <c r="M750" t="inlineStr">
        <is>
          <t>---</t>
        </is>
      </c>
      <c r="N750" t="inlineStr">
        <is>
          <t>---</t>
        </is>
      </c>
      <c r="O750" t="inlineStr">
        <is>
          <t>---</t>
        </is>
      </c>
      <c r="P750" t="inlineStr">
        <is>
          <t>---</t>
        </is>
      </c>
      <c r="Q750" t="inlineStr">
        <is>
          <t>---</t>
        </is>
      </c>
      <c r="R750" t="inlineStr">
        <is>
          <t>---</t>
        </is>
      </c>
      <c r="S750" t="inlineStr">
        <is>
          <t>---</t>
        </is>
      </c>
      <c r="T750" t="inlineStr">
        <is>
          <t>---</t>
        </is>
      </c>
      <c r="U750" t="inlineStr">
        <is>
          <t>---</t>
        </is>
      </c>
      <c r="V750" t="inlineStr">
        <is>
          <t>---</t>
        </is>
      </c>
      <c r="W750" t="inlineStr">
        <is>
          <t>18.4942057 -72.6146271 3.04 1.55</t>
        </is>
      </c>
      <c r="X750" t="inlineStr">
        <is>
          <t>LEG/HSCL/ST00204</t>
        </is>
      </c>
      <c r="Y750" t="inlineStr">
        <is>
          <t>LEG/HSCL/ST00204</t>
        </is>
      </c>
      <c r="Z750" t="inlineStr">
        <is>
          <t>2025-02-17 15:58:02</t>
        </is>
      </c>
      <c r="AA750" t="inlineStr">
        <is>
          <t>2025-02-17 15:57:22</t>
        </is>
      </c>
      <c r="AB750" t="inlineStr">
        <is>
          <t>2francesca</t>
        </is>
      </c>
      <c r="AC750" t="inlineStr">
        <is>
          <t>2025-02-17 15:59:03</t>
        </is>
      </c>
      <c r="AD750" s="1" t="inlineStr">
        <is>
          <t>https://www.commcarehq.org/a/caris-test/reports/form_data/d9965f62-4447-4b6b-977d-b946bf2aeb8c/</t>
        </is>
      </c>
      <c r="AE750" t="inlineStr">
        <is>
          <t>---</t>
        </is>
      </c>
      <c r="AF750" t="inlineStr">
        <is>
          <t>3c5a623af057e23a32ae4000_46588</t>
        </is>
      </c>
      <c r="AG750" t="inlineStr">
        <is>
          <t>OK</t>
        </is>
      </c>
      <c r="AH750" t="inlineStr">
        <is>
          <t>2025-02-17 15:58:02</t>
        </is>
      </c>
      <c r="AI750" t="inlineStr">
        <is>
          <t>e108d3187abb44a0a8a40ae0f9d2582f</t>
        </is>
      </c>
      <c r="AJ750" t="inlineStr">
        <is>
          <t>2025-02-17</t>
        </is>
      </c>
      <c r="AK750" t="inlineStr">
        <is>
          <t>3</t>
        </is>
      </c>
      <c r="AL750" t="inlineStr">
        <is>
          <t>---</t>
        </is>
      </c>
      <c r="AM750" t="inlineStr">
        <is>
          <t>0</t>
        </is>
      </c>
      <c r="AN750" t="inlineStr">
        <is>
          <t>---</t>
        </is>
      </c>
      <c r="AO750" t="inlineStr">
        <is>
          <t>1</t>
        </is>
      </c>
      <c r="AP750" t="inlineStr">
        <is>
          <t>0</t>
        </is>
      </c>
      <c r="AQ750" t="inlineStr">
        <is>
          <t>---</t>
        </is>
      </c>
      <c r="AR750" t="inlineStr">
        <is>
          <t>---</t>
        </is>
      </c>
      <c r="AS750" t="inlineStr">
        <is>
          <t>---</t>
        </is>
      </c>
      <c r="AT750" t="inlineStr">
        <is>
          <t>18.4942057 -72.6146271 3.04 1.55</t>
        </is>
      </c>
      <c r="AU750" t="inlineStr">
        <is>
          <t>---</t>
        </is>
      </c>
      <c r="AV750" t="inlineStr">
        <is>
          <t>---</t>
        </is>
      </c>
      <c r="AW750" t="inlineStr">
        <is>
          <t>---</t>
        </is>
      </c>
      <c r="AX750" t="inlineStr">
        <is>
          <t>---</t>
        </is>
      </c>
      <c r="AY750" t="inlineStr">
        <is>
          <t>---</t>
        </is>
      </c>
      <c r="AZ750" t="inlineStr">
        <is>
          <t>---</t>
        </is>
      </c>
      <c r="BA750" t="inlineStr">
        <is>
          <t>e108d3187abb44a0a8a40ae0f9d2582f</t>
        </is>
      </c>
      <c r="BB750" t="inlineStr">
        <is>
          <t>http://openrosa.org/formdesigner/0B48E039-1E80-49A7-AC24-732B6E788E39</t>
        </is>
      </c>
      <c r="BC750" t="inlineStr">
        <is>
          <t>Ration et autres visites</t>
        </is>
      </c>
      <c r="BD750" t="inlineStr">
        <is>
          <t>CommCare Android, version "2.56"(468040). App v15969. CommCare Version 2.56.0. Build 468040, built on: 2025-02-11</t>
        </is>
      </c>
      <c r="BE750" t="inlineStr">
        <is>
          <t>commcare_9b79ea27-be78-4011-83de-ff3d9615cb39</t>
        </is>
      </c>
      <c r="BF750" t="inlineStr">
        <is>
          <t>18.4942057 -72.6146271 3.04 1.55</t>
        </is>
      </c>
      <c r="BG750" t="inlineStr">
        <is>
          <t>f13d8149fc6d39ebe86af18272310ff9</t>
        </is>
      </c>
      <c r="BH750" t="inlineStr">
        <is>
          <t>d3239f0622024212b2de47425e4be01d</t>
        </is>
      </c>
      <c r="BI750" t="inlineStr">
        <is>
          <t>15246</t>
        </is>
      </c>
      <c r="BJ750" t="inlineStr">
        <is>
          <t>XFormInstance</t>
        </is>
      </c>
      <c r="BK750" t="inlineStr">
        <is>
          <t>83d41d8eed4711efb30d5930014bb413</t>
        </is>
      </c>
      <c r="BL750" t="b">
        <v>0</v>
      </c>
      <c r="BM750" t="inlineStr">
        <is>
          <t>---</t>
        </is>
      </c>
      <c r="BN750" t="inlineStr">
        <is>
          <t>200.113.214.94</t>
        </is>
      </c>
      <c r="BO750" t="inlineStr">
        <is>
          <t>Christella Beauvoir</t>
        </is>
      </c>
    </row>
    <row r="751">
      <c r="A751" t="inlineStr">
        <is>
          <t>749</t>
        </is>
      </c>
      <c r="B751" t="inlineStr">
        <is>
          <t>3905b64a-616e-4ec0-8347-277906af9428</t>
        </is>
      </c>
      <c r="C751" t="inlineStr">
        <is>
          <t>2025-02-17</t>
        </is>
      </c>
      <c r="D751" t="inlineStr">
        <is>
          <t>4</t>
        </is>
      </c>
      <c r="E751" t="inlineStr">
        <is>
          <t>rendez vous raté</t>
        </is>
      </c>
      <c r="F751" t="inlineStr">
        <is>
          <t>0</t>
        </is>
      </c>
      <c r="G751" t="inlineStr">
        <is>
          <t>n</t>
        </is>
      </c>
      <c r="H751" t="inlineStr">
        <is>
          <t>1</t>
        </is>
      </c>
      <c r="I751" t="inlineStr">
        <is>
          <t>0</t>
        </is>
      </c>
      <c r="J751" t="inlineStr">
        <is>
          <t>---</t>
        </is>
      </c>
      <c r="K751" t="inlineStr">
        <is>
          <t>---</t>
        </is>
      </c>
      <c r="L751" t="inlineStr">
        <is>
          <t>---</t>
        </is>
      </c>
      <c r="M751" t="inlineStr">
        <is>
          <t>---</t>
        </is>
      </c>
      <c r="N751" t="inlineStr">
        <is>
          <t>---</t>
        </is>
      </c>
      <c r="O751" t="inlineStr">
        <is>
          <t>---</t>
        </is>
      </c>
      <c r="P751" t="inlineStr">
        <is>
          <t>---</t>
        </is>
      </c>
      <c r="Q751" t="inlineStr">
        <is>
          <t>---</t>
        </is>
      </c>
      <c r="R751" t="inlineStr">
        <is>
          <t>---</t>
        </is>
      </c>
      <c r="S751" t="inlineStr">
        <is>
          <t>---</t>
        </is>
      </c>
      <c r="T751" t="inlineStr">
        <is>
          <t>---</t>
        </is>
      </c>
      <c r="U751" t="inlineStr">
        <is>
          <t>---</t>
        </is>
      </c>
      <c r="V751" t="inlineStr">
        <is>
          <t>---</t>
        </is>
      </c>
      <c r="W751" t="inlineStr"/>
      <c r="X751" t="inlineStr">
        <is>
          <t>LEG/HSCL/ST00913</t>
        </is>
      </c>
      <c r="Y751" t="inlineStr">
        <is>
          <t>LEG/HSCL/ST00913</t>
        </is>
      </c>
      <c r="Z751" t="inlineStr">
        <is>
          <t>2025-02-17 16:03:22</t>
        </is>
      </c>
      <c r="AA751" t="inlineStr">
        <is>
          <t>2025-02-17 16:02:13</t>
        </is>
      </c>
      <c r="AB751" t="inlineStr">
        <is>
          <t>2francesca</t>
        </is>
      </c>
      <c r="AC751" t="inlineStr">
        <is>
          <t>2025-02-17 16:04:09</t>
        </is>
      </c>
      <c r="AD751" s="1" t="inlineStr">
        <is>
          <t>https://www.commcarehq.org/a/caris-test/reports/form_data/3905b64a-616e-4ec0-8347-277906af9428/</t>
        </is>
      </c>
      <c r="AE751" t="inlineStr">
        <is>
          <t>---</t>
        </is>
      </c>
      <c r="AF751" t="inlineStr">
        <is>
          <t>3c5a623af057e23a32ae4000_160261</t>
        </is>
      </c>
      <c r="AG751" t="inlineStr">
        <is>
          <t>---</t>
        </is>
      </c>
      <c r="AH751" t="inlineStr">
        <is>
          <t>2025-02-17 16:03:22</t>
        </is>
      </c>
      <c r="AI751" t="inlineStr">
        <is>
          <t>e108d3187abb44a0a8a40ae0f9d2582f</t>
        </is>
      </c>
      <c r="AJ751" t="inlineStr">
        <is>
          <t>2025-02-17</t>
        </is>
      </c>
      <c r="AK751" t="inlineStr">
        <is>
          <t>4</t>
        </is>
      </c>
      <c r="AL751" t="inlineStr">
        <is>
          <t>rendez vous raté</t>
        </is>
      </c>
      <c r="AM751" t="inlineStr">
        <is>
          <t>0</t>
        </is>
      </c>
      <c r="AN751" t="inlineStr">
        <is>
          <t>n</t>
        </is>
      </c>
      <c r="AO751" t="inlineStr">
        <is>
          <t>1</t>
        </is>
      </c>
      <c r="AP751" t="inlineStr">
        <is>
          <t>0</t>
        </is>
      </c>
      <c r="AQ751" t="inlineStr">
        <is>
          <t>---</t>
        </is>
      </c>
      <c r="AR751" t="inlineStr">
        <is>
          <t>---</t>
        </is>
      </c>
      <c r="AS751" t="inlineStr">
        <is>
          <t>---</t>
        </is>
      </c>
      <c r="AT751" t="inlineStr"/>
      <c r="AU751" t="inlineStr">
        <is>
          <t>---</t>
        </is>
      </c>
      <c r="AV751" t="inlineStr">
        <is>
          <t>---</t>
        </is>
      </c>
      <c r="AW751" t="inlineStr">
        <is>
          <t>---</t>
        </is>
      </c>
      <c r="AX751" t="inlineStr">
        <is>
          <t>---</t>
        </is>
      </c>
      <c r="AY751" t="inlineStr">
        <is>
          <t>---</t>
        </is>
      </c>
      <c r="AZ751" t="inlineStr">
        <is>
          <t>---</t>
        </is>
      </c>
      <c r="BA751" t="inlineStr">
        <is>
          <t>e108d3187abb44a0a8a40ae0f9d2582f</t>
        </is>
      </c>
      <c r="BB751" t="inlineStr">
        <is>
          <t>http://openrosa.org/formdesigner/0B48E039-1E80-49A7-AC24-732B6E788E39</t>
        </is>
      </c>
      <c r="BC751" t="inlineStr">
        <is>
          <t>Ration et autres visites</t>
        </is>
      </c>
      <c r="BD751" t="inlineStr">
        <is>
          <t>CommCare Android, version "2.56"(468040). App v15969. CommCare Version 2.56.0. Build 468040, built on: 2025-02-11</t>
        </is>
      </c>
      <c r="BE751" t="inlineStr">
        <is>
          <t>commcare_9b79ea27-be78-4011-83de-ff3d9615cb39</t>
        </is>
      </c>
      <c r="BF751" t="inlineStr">
        <is>
          <t>18.4942075 -72.614485 12.61 0.77</t>
        </is>
      </c>
      <c r="BG751" t="inlineStr">
        <is>
          <t>f13d8149fc6d39ebe86af18272310ff9</t>
        </is>
      </c>
      <c r="BH751" t="inlineStr">
        <is>
          <t>d3239f0622024212b2de47425e4be01d</t>
        </is>
      </c>
      <c r="BI751" t="inlineStr">
        <is>
          <t>15246</t>
        </is>
      </c>
      <c r="BJ751" t="inlineStr">
        <is>
          <t>XFormInstance</t>
        </is>
      </c>
      <c r="BK751" t="inlineStr">
        <is>
          <t>83d41d8eed4711efb30d5930014bb413</t>
        </is>
      </c>
      <c r="BL751" t="b">
        <v>0</v>
      </c>
      <c r="BM751" t="inlineStr">
        <is>
          <t>---</t>
        </is>
      </c>
      <c r="BN751" t="inlineStr">
        <is>
          <t>200.113.214.94</t>
        </is>
      </c>
      <c r="BO751" t="inlineStr">
        <is>
          <t>Wilfred Judens Joseph</t>
        </is>
      </c>
    </row>
    <row r="752">
      <c r="A752" t="inlineStr">
        <is>
          <t>750</t>
        </is>
      </c>
      <c r="B752" t="inlineStr">
        <is>
          <t>a0ba4c55-0da5-4229-b134-5287f3d13c8b</t>
        </is>
      </c>
      <c r="C752" t="inlineStr">
        <is>
          <t>2025-02-17</t>
        </is>
      </c>
      <c r="D752" t="inlineStr">
        <is>
          <t>3</t>
        </is>
      </c>
      <c r="E752" t="inlineStr">
        <is>
          <t>---</t>
        </is>
      </c>
      <c r="F752" t="inlineStr">
        <is>
          <t>0</t>
        </is>
      </c>
      <c r="G752" t="inlineStr">
        <is>
          <t>---</t>
        </is>
      </c>
      <c r="H752" t="inlineStr">
        <is>
          <t>1</t>
        </is>
      </c>
      <c r="I752" t="inlineStr">
        <is>
          <t>1</t>
        </is>
      </c>
      <c r="J752" t="inlineStr">
        <is>
          <t>1</t>
        </is>
      </c>
      <c r="K752" t="inlineStr">
        <is>
          <t>---</t>
        </is>
      </c>
      <c r="L752" t="inlineStr">
        <is>
          <t>---</t>
        </is>
      </c>
      <c r="M752" t="inlineStr">
        <is>
          <t>---</t>
        </is>
      </c>
      <c r="N752" t="inlineStr">
        <is>
          <t>---</t>
        </is>
      </c>
      <c r="O752" t="inlineStr">
        <is>
          <t>---</t>
        </is>
      </c>
      <c r="P752" t="inlineStr">
        <is>
          <t>---</t>
        </is>
      </c>
      <c r="Q752" t="inlineStr">
        <is>
          <t>---</t>
        </is>
      </c>
      <c r="R752" t="inlineStr"/>
      <c r="S752" t="inlineStr">
        <is>
          <t>49.0</t>
        </is>
      </c>
      <c r="T752" t="inlineStr"/>
      <c r="U752" t="inlineStr"/>
      <c r="V752">
        <f>HYPERLINK("https://www.commcarehq.org/a/caris-test/api/form_attachment/v1/a0ba4c55-0da5-4229-b134-5287f3d13c8b/1739815455043.jpg")</f>
        <v/>
      </c>
      <c r="W752" t="inlineStr">
        <is>
          <t>19.576788 -71.9362003 72.3 9.0</t>
        </is>
      </c>
      <c r="X752" t="inlineStr">
        <is>
          <t>CAP/CSLT/ST00467</t>
        </is>
      </c>
      <c r="Y752" t="inlineStr">
        <is>
          <t>CAP/CSLT/ST00467</t>
        </is>
      </c>
      <c r="Z752" t="inlineStr">
        <is>
          <t>2025-02-17 18:04:31</t>
        </is>
      </c>
      <c r="AA752" t="inlineStr">
        <is>
          <t>2025-02-17 18:03:21</t>
        </is>
      </c>
      <c r="AB752" t="inlineStr">
        <is>
          <t>1irania</t>
        </is>
      </c>
      <c r="AC752" t="inlineStr">
        <is>
          <t>2025-02-17 18:05:24</t>
        </is>
      </c>
      <c r="AD752" s="1" t="inlineStr">
        <is>
          <t>https://www.commcarehq.org/a/caris-test/reports/form_data/a0ba4c55-0da5-4229-b134-5287f3d13c8b/</t>
        </is>
      </c>
      <c r="AE752" t="inlineStr">
        <is>
          <t>---</t>
        </is>
      </c>
      <c r="AF752" t="inlineStr">
        <is>
          <t>3c5a623af057e23a32ae4000_28279</t>
        </is>
      </c>
      <c r="AG752" t="inlineStr">
        <is>
          <t>OK</t>
        </is>
      </c>
      <c r="AH752" t="inlineStr">
        <is>
          <t>2025-02-17 18:04:31</t>
        </is>
      </c>
      <c r="AI752" t="inlineStr">
        <is>
          <t>42a82b7de9e609ae71648670ad4c56aa</t>
        </is>
      </c>
      <c r="AJ752" t="inlineStr">
        <is>
          <t>2025-02-17</t>
        </is>
      </c>
      <c r="AK752" t="inlineStr">
        <is>
          <t>3</t>
        </is>
      </c>
      <c r="AL752" t="inlineStr">
        <is>
          <t>---</t>
        </is>
      </c>
      <c r="AM752" t="inlineStr">
        <is>
          <t>0</t>
        </is>
      </c>
      <c r="AN752" t="inlineStr">
        <is>
          <t>---</t>
        </is>
      </c>
      <c r="AO752" t="inlineStr">
        <is>
          <t>1</t>
        </is>
      </c>
      <c r="AP752" t="inlineStr">
        <is>
          <t>1</t>
        </is>
      </c>
      <c r="AQ752" t="inlineStr"/>
      <c r="AR752" t="inlineStr">
        <is>
          <t>49</t>
        </is>
      </c>
      <c r="AS752" t="inlineStr"/>
      <c r="AT752" t="inlineStr">
        <is>
          <t>19.576788 -71.9362003 72.3 9.0</t>
        </is>
      </c>
      <c r="AU752" t="inlineStr">
        <is>
          <t>---</t>
        </is>
      </c>
      <c r="AV752" t="inlineStr">
        <is>
          <t>---</t>
        </is>
      </c>
      <c r="AW752" t="inlineStr">
        <is>
          <t>---</t>
        </is>
      </c>
      <c r="AX752" t="inlineStr">
        <is>
          <t>---</t>
        </is>
      </c>
      <c r="AY752" t="inlineStr">
        <is>
          <t>---</t>
        </is>
      </c>
      <c r="AZ752" t="inlineStr">
        <is>
          <t>---</t>
        </is>
      </c>
      <c r="BA752" t="inlineStr">
        <is>
          <t>42a82b7de9e609ae71648670ad4c56aa</t>
        </is>
      </c>
      <c r="BB752" t="inlineStr">
        <is>
          <t>http://openrosa.org/formdesigner/0B48E039-1E80-49A7-AC24-732B6E788E39</t>
        </is>
      </c>
      <c r="BC752" t="inlineStr">
        <is>
          <t>Ration et autres visites</t>
        </is>
      </c>
      <c r="BD752" t="inlineStr">
        <is>
          <t>CommCare Android, version "2.56"(468027). App v15969. CommCare Version 2.56.0. Build 468027, built on: 2025-01-18</t>
        </is>
      </c>
      <c r="BE752" t="inlineStr">
        <is>
          <t>commcare_6c8d6b29-ddee-4573-a4bf-ff173bbf52d8</t>
        </is>
      </c>
      <c r="BF752" t="inlineStr">
        <is>
          <t>19.576788 -71.9362003 72.3 9.0</t>
        </is>
      </c>
      <c r="BG752" t="inlineStr">
        <is>
          <t>f13d8149fc6d39ebe86af18272310ff9</t>
        </is>
      </c>
      <c r="BH752" t="inlineStr">
        <is>
          <t>d3239f0622024212b2de47425e4be01d</t>
        </is>
      </c>
      <c r="BI752" t="inlineStr">
        <is>
          <t>15246</t>
        </is>
      </c>
      <c r="BJ752" t="inlineStr">
        <is>
          <t>XFormInstance</t>
        </is>
      </c>
      <c r="BK752" t="inlineStr">
        <is>
          <t>f675cbaced5511efa8496327e3555f30</t>
        </is>
      </c>
      <c r="BL752" t="b">
        <v>0</v>
      </c>
      <c r="BM752" t="inlineStr">
        <is>
          <t>---</t>
        </is>
      </c>
      <c r="BN752" t="inlineStr">
        <is>
          <t>200.113.234.78</t>
        </is>
      </c>
      <c r="BO752" t="inlineStr">
        <is>
          <t>Louis Maylove</t>
        </is>
      </c>
    </row>
    <row r="753">
      <c r="A753" t="inlineStr">
        <is>
          <t>751</t>
        </is>
      </c>
      <c r="B753" t="inlineStr">
        <is>
          <t>868abd48-dd38-4596-b182-5cc85947c9a4</t>
        </is>
      </c>
      <c r="C753" t="inlineStr">
        <is>
          <t>2025-02-17</t>
        </is>
      </c>
      <c r="D753" t="inlineStr">
        <is>
          <t>3</t>
        </is>
      </c>
      <c r="E753" t="inlineStr">
        <is>
          <t>---</t>
        </is>
      </c>
      <c r="F753" t="inlineStr">
        <is>
          <t>1</t>
        </is>
      </c>
      <c r="G753" t="inlineStr">
        <is>
          <t>---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---</t>
        </is>
      </c>
      <c r="L753" t="inlineStr">
        <is>
          <t>---</t>
        </is>
      </c>
      <c r="M753" t="inlineStr">
        <is>
          <t>---</t>
        </is>
      </c>
      <c r="N753" t="inlineStr">
        <is>
          <t>---</t>
        </is>
      </c>
      <c r="O753" t="inlineStr">
        <is>
          <t>---</t>
        </is>
      </c>
      <c r="P753" t="inlineStr">
        <is>
          <t>---</t>
        </is>
      </c>
      <c r="Q753" t="inlineStr">
        <is>
          <t>---</t>
        </is>
      </c>
      <c r="R753" t="inlineStr"/>
      <c r="S753" t="inlineStr">
        <is>
          <t>43.2</t>
        </is>
      </c>
      <c r="T753" t="inlineStr"/>
      <c r="U753" t="inlineStr"/>
      <c r="V753">
        <f>HYPERLINK("https://www.commcarehq.org/a/caris-test/api/form_attachment/v1/868abd48-dd38-4596-b182-5cc85947c9a4/1739816272198.jpg")</f>
        <v/>
      </c>
      <c r="W753" t="inlineStr">
        <is>
          <t>19.585599 -71.9379764 53.54 10.87</t>
        </is>
      </c>
      <c r="X753" t="inlineStr">
        <is>
          <t>CAP/CSLT/ST00282</t>
        </is>
      </c>
      <c r="Y753" t="inlineStr">
        <is>
          <t>CAP/CSLT/ST00282</t>
        </is>
      </c>
      <c r="Z753" t="inlineStr">
        <is>
          <t>2025-02-17 18:18:06</t>
        </is>
      </c>
      <c r="AA753" t="inlineStr">
        <is>
          <t>2025-02-17 18:15:07</t>
        </is>
      </c>
      <c r="AB753" t="inlineStr">
        <is>
          <t>1irania</t>
        </is>
      </c>
      <c r="AC753" t="inlineStr">
        <is>
          <t>2025-02-17 18:18:09</t>
        </is>
      </c>
      <c r="AD753" s="1" t="inlineStr">
        <is>
          <t>https://www.commcarehq.org/a/caris-test/reports/form_data/868abd48-dd38-4596-b182-5cc85947c9a4/</t>
        </is>
      </c>
      <c r="AE753" t="inlineStr">
        <is>
          <t>---</t>
        </is>
      </c>
      <c r="AF753" t="inlineStr">
        <is>
          <t>3c5a623af057e23a32ae4000_18940</t>
        </is>
      </c>
      <c r="AG753" t="inlineStr">
        <is>
          <t>OK</t>
        </is>
      </c>
      <c r="AH753" t="inlineStr">
        <is>
          <t>2025-02-17 18:18:06</t>
        </is>
      </c>
      <c r="AI753" t="inlineStr">
        <is>
          <t>42a82b7de9e609ae71648670ad4c56aa</t>
        </is>
      </c>
      <c r="AJ753" t="inlineStr">
        <is>
          <t>2025-02-17</t>
        </is>
      </c>
      <c r="AK753" t="inlineStr">
        <is>
          <t>3</t>
        </is>
      </c>
      <c r="AL753" t="inlineStr">
        <is>
          <t>---</t>
        </is>
      </c>
      <c r="AM753" t="inlineStr">
        <is>
          <t>1</t>
        </is>
      </c>
      <c r="AN753" t="inlineStr">
        <is>
          <t>---</t>
        </is>
      </c>
      <c r="AO753" t="inlineStr">
        <is>
          <t>1</t>
        </is>
      </c>
      <c r="AP753" t="inlineStr">
        <is>
          <t>1</t>
        </is>
      </c>
      <c r="AQ753" t="inlineStr"/>
      <c r="AR753" t="inlineStr">
        <is>
          <t>43.2</t>
        </is>
      </c>
      <c r="AS753" t="inlineStr"/>
      <c r="AT753" t="inlineStr">
        <is>
          <t>19.585599 -71.9379764 53.54 10.87</t>
        </is>
      </c>
      <c r="AU753" t="inlineStr">
        <is>
          <t>---</t>
        </is>
      </c>
      <c r="AV753" t="inlineStr">
        <is>
          <t>---</t>
        </is>
      </c>
      <c r="AW753" t="inlineStr">
        <is>
          <t>---</t>
        </is>
      </c>
      <c r="AX753" t="inlineStr">
        <is>
          <t>---</t>
        </is>
      </c>
      <c r="AY753" t="inlineStr">
        <is>
          <t>---</t>
        </is>
      </c>
      <c r="AZ753" t="inlineStr">
        <is>
          <t>---</t>
        </is>
      </c>
      <c r="BA753" t="inlineStr">
        <is>
          <t>42a82b7de9e609ae71648670ad4c56aa</t>
        </is>
      </c>
      <c r="BB753" t="inlineStr">
        <is>
          <t>http://openrosa.org/formdesigner/0B48E039-1E80-49A7-AC24-732B6E788E39</t>
        </is>
      </c>
      <c r="BC753" t="inlineStr">
        <is>
          <t>Ration et autres visites</t>
        </is>
      </c>
      <c r="BD753" t="inlineStr">
        <is>
          <t>CommCare Android, version "2.56"(468027). App v15969. CommCare Version 2.56.0. Build 468027, built on: 2025-01-18</t>
        </is>
      </c>
      <c r="BE753" t="inlineStr">
        <is>
          <t>commcare_6c8d6b29-ddee-4573-a4bf-ff173bbf52d8</t>
        </is>
      </c>
      <c r="BF753" t="inlineStr">
        <is>
          <t>19.5854794 -71.9379941 54.45 9.28</t>
        </is>
      </c>
      <c r="BG753" t="inlineStr">
        <is>
          <t>f13d8149fc6d39ebe86af18272310ff9</t>
        </is>
      </c>
      <c r="BH753" t="inlineStr">
        <is>
          <t>d3239f0622024212b2de47425e4be01d</t>
        </is>
      </c>
      <c r="BI753" t="inlineStr">
        <is>
          <t>15246</t>
        </is>
      </c>
      <c r="BJ753" t="inlineStr">
        <is>
          <t>XFormInstance</t>
        </is>
      </c>
      <c r="BK753" t="inlineStr">
        <is>
          <t>f675cbaced5511efa8496327e3555f30</t>
        </is>
      </c>
      <c r="BL753" t="b">
        <v>0</v>
      </c>
      <c r="BM753" t="inlineStr">
        <is>
          <t>---</t>
        </is>
      </c>
      <c r="BN753" t="inlineStr">
        <is>
          <t>190.115.182.50</t>
        </is>
      </c>
      <c r="BO753" t="inlineStr">
        <is>
          <t>Berlange Michel</t>
        </is>
      </c>
    </row>
    <row r="754">
      <c r="A754" t="inlineStr">
        <is>
          <t>752</t>
        </is>
      </c>
      <c r="B754" t="inlineStr">
        <is>
          <t>97d9f7cd-c44a-424a-ac8c-12e4d6beb915</t>
        </is>
      </c>
      <c r="C754" t="inlineStr">
        <is>
          <t>2025-02-11</t>
        </is>
      </c>
      <c r="D754" t="inlineStr">
        <is>
          <t>8</t>
        </is>
      </c>
      <c r="E754" t="inlineStr">
        <is>
          <t>---</t>
        </is>
      </c>
      <c r="F754" t="inlineStr">
        <is>
          <t>1</t>
        </is>
      </c>
      <c r="G754" t="inlineStr">
        <is>
          <t>---</t>
        </is>
      </c>
      <c r="H754" t="inlineStr">
        <is>
          <t>1</t>
        </is>
      </c>
      <c r="I754" t="inlineStr">
        <is>
          <t>0</t>
        </is>
      </c>
      <c r="J754" t="inlineStr">
        <is>
          <t>---</t>
        </is>
      </c>
      <c r="K754" t="inlineStr">
        <is>
          <t>---</t>
        </is>
      </c>
      <c r="L754" t="inlineStr">
        <is>
          <t>---</t>
        </is>
      </c>
      <c r="M754" t="inlineStr">
        <is>
          <t>---</t>
        </is>
      </c>
      <c r="N754" t="inlineStr">
        <is>
          <t>---</t>
        </is>
      </c>
      <c r="O754" t="inlineStr">
        <is>
          <t>---</t>
        </is>
      </c>
      <c r="P754" t="inlineStr">
        <is>
          <t>---</t>
        </is>
      </c>
      <c r="Q754" t="inlineStr">
        <is>
          <t>---</t>
        </is>
      </c>
      <c r="R754" t="inlineStr">
        <is>
          <t>---</t>
        </is>
      </c>
      <c r="S754" t="inlineStr">
        <is>
          <t>---</t>
        </is>
      </c>
      <c r="T754" t="inlineStr">
        <is>
          <t>---</t>
        </is>
      </c>
      <c r="U754" t="inlineStr">
        <is>
          <t>---</t>
        </is>
      </c>
      <c r="V754" t="inlineStr">
        <is>
          <t>---</t>
        </is>
      </c>
      <c r="W754" t="inlineStr"/>
      <c r="X754" t="inlineStr">
        <is>
          <t>PAP/OBCG/ST00900</t>
        </is>
      </c>
      <c r="Y754" t="inlineStr">
        <is>
          <t>PAP/OBCG/ST00900</t>
        </is>
      </c>
      <c r="Z754" t="inlineStr">
        <is>
          <t>2025-02-17 18:25:17</t>
        </is>
      </c>
      <c r="AA754" t="inlineStr">
        <is>
          <t>2025-02-17 18:25:00</t>
        </is>
      </c>
      <c r="AB754" t="inlineStr">
        <is>
          <t>2nerette</t>
        </is>
      </c>
      <c r="AC754" t="inlineStr">
        <is>
          <t>2025-02-17 18:25:19</t>
        </is>
      </c>
      <c r="AD754" s="1" t="inlineStr">
        <is>
          <t>https://www.commcarehq.org/a/caris-test/reports/form_data/97d9f7cd-c44a-424a-ac8c-12e4d6beb915/</t>
        </is>
      </c>
      <c r="AE754" t="inlineStr">
        <is>
          <t>---</t>
        </is>
      </c>
      <c r="AF754" t="inlineStr">
        <is>
          <t>3c5a623af057e23a32ae4000_103087</t>
        </is>
      </c>
      <c r="AG754" t="inlineStr">
        <is>
          <t>---</t>
        </is>
      </c>
      <c r="AH754" t="inlineStr">
        <is>
          <t>2025-02-17 18:25:17</t>
        </is>
      </c>
      <c r="AI754" t="inlineStr">
        <is>
          <t>d77ddc4818153d60a6f87d96eec121c9</t>
        </is>
      </c>
      <c r="AJ754" t="inlineStr">
        <is>
          <t>2025-02-11</t>
        </is>
      </c>
      <c r="AK754" t="inlineStr">
        <is>
          <t>8</t>
        </is>
      </c>
      <c r="AL754" t="inlineStr">
        <is>
          <t>---</t>
        </is>
      </c>
      <c r="AM754" t="inlineStr">
        <is>
          <t>1</t>
        </is>
      </c>
      <c r="AN754" t="inlineStr">
        <is>
          <t>---</t>
        </is>
      </c>
      <c r="AO754" t="inlineStr">
        <is>
          <t>1</t>
        </is>
      </c>
      <c r="AP754" t="inlineStr">
        <is>
          <t>0</t>
        </is>
      </c>
      <c r="AQ754" t="inlineStr">
        <is>
          <t>---</t>
        </is>
      </c>
      <c r="AR754" t="inlineStr">
        <is>
          <t>---</t>
        </is>
      </c>
      <c r="AS754" t="inlineStr">
        <is>
          <t>---</t>
        </is>
      </c>
      <c r="AT754" t="inlineStr"/>
      <c r="AU754" t="inlineStr">
        <is>
          <t>---</t>
        </is>
      </c>
      <c r="AV754" t="inlineStr">
        <is>
          <t>---</t>
        </is>
      </c>
      <c r="AW754" t="inlineStr">
        <is>
          <t>---</t>
        </is>
      </c>
      <c r="AX754" t="inlineStr">
        <is>
          <t>---</t>
        </is>
      </c>
      <c r="AY754" t="inlineStr">
        <is>
          <t>---</t>
        </is>
      </c>
      <c r="AZ754" t="inlineStr">
        <is>
          <t>---</t>
        </is>
      </c>
      <c r="BA754" t="inlineStr">
        <is>
          <t>d77ddc4818153d60a6f87d96eec121c9</t>
        </is>
      </c>
      <c r="BB754" t="inlineStr">
        <is>
          <t>http://openrosa.org/formdesigner/0B48E039-1E80-49A7-AC24-732B6E788E39</t>
        </is>
      </c>
      <c r="BC754" t="inlineStr">
        <is>
          <t>Ration et autres visites</t>
        </is>
      </c>
      <c r="BD754" t="inlineStr">
        <is>
          <t>CommCare Android, version "2.56"(468027). App v15969. CommCare Version 2.56.0. Build 468027, built on: 2025-01-18</t>
        </is>
      </c>
      <c r="BE754" t="inlineStr">
        <is>
          <t>commcare_5e46c5fa-c55d-4fff-85db-40b0d0c36965</t>
        </is>
      </c>
      <c r="BF754" t="inlineStr"/>
      <c r="BG754" t="inlineStr">
        <is>
          <t>f13d8149fc6d39ebe86af18272310ff9</t>
        </is>
      </c>
      <c r="BH754" t="inlineStr">
        <is>
          <t>d3239f0622024212b2de47425e4be01d</t>
        </is>
      </c>
      <c r="BI754" t="inlineStr">
        <is>
          <t>15246</t>
        </is>
      </c>
      <c r="BJ754" t="inlineStr">
        <is>
          <t>XFormInstance</t>
        </is>
      </c>
      <c r="BK754" t="inlineStr">
        <is>
          <t>02c9c628ed5c11efb3105930014bb413</t>
        </is>
      </c>
      <c r="BL754" t="b">
        <v>0</v>
      </c>
      <c r="BM754" t="inlineStr">
        <is>
          <t>---</t>
        </is>
      </c>
      <c r="BN754" t="inlineStr">
        <is>
          <t>200.113.230.51</t>
        </is>
      </c>
      <c r="BO754" t="inlineStr">
        <is>
          <t>Paul Ervens Logiste</t>
        </is>
      </c>
    </row>
    <row r="755">
      <c r="A755" t="inlineStr">
        <is>
          <t>753</t>
        </is>
      </c>
      <c r="B755" t="inlineStr">
        <is>
          <t>a092169f-b2e3-4d50-9f62-86e0a4ea812f</t>
        </is>
      </c>
      <c r="C755" t="inlineStr">
        <is>
          <t>2025-02-14</t>
        </is>
      </c>
      <c r="D755" t="inlineStr">
        <is>
          <t>3</t>
        </is>
      </c>
      <c r="E755" t="inlineStr">
        <is>
          <t>---</t>
        </is>
      </c>
      <c r="F755" t="inlineStr">
        <is>
          <t>1</t>
        </is>
      </c>
      <c r="G755" t="inlineStr">
        <is>
          <t>---</t>
        </is>
      </c>
      <c r="H755" t="inlineStr">
        <is>
          <t>1</t>
        </is>
      </c>
      <c r="I755" t="inlineStr">
        <is>
          <t>1</t>
        </is>
      </c>
      <c r="J755" t="inlineStr">
        <is>
          <t>2</t>
        </is>
      </c>
      <c r="K755" t="inlineStr">
        <is>
          <t>---</t>
        </is>
      </c>
      <c r="L755" t="inlineStr">
        <is>
          <t>---</t>
        </is>
      </c>
      <c r="M755" t="inlineStr">
        <is>
          <t>---</t>
        </is>
      </c>
      <c r="N755" t="inlineStr">
        <is>
          <t>---</t>
        </is>
      </c>
      <c r="O755" t="inlineStr">
        <is>
          <t>---</t>
        </is>
      </c>
      <c r="P755" t="inlineStr">
        <is>
          <t>---</t>
        </is>
      </c>
      <c r="Q755" t="inlineStr">
        <is>
          <t>---</t>
        </is>
      </c>
      <c r="R755" t="inlineStr"/>
      <c r="S755" t="inlineStr">
        <is>
          <t>36.0</t>
        </is>
      </c>
      <c r="T755" t="inlineStr"/>
      <c r="U755" t="inlineStr"/>
      <c r="V755" t="inlineStr"/>
      <c r="W755" t="inlineStr"/>
      <c r="X755" t="inlineStr">
        <is>
          <t>PDP/CMEB/ST05043</t>
        </is>
      </c>
      <c r="Y755" t="inlineStr">
        <is>
          <t>PDP/CMEB/ST05043</t>
        </is>
      </c>
      <c r="Z755" t="inlineStr">
        <is>
          <t>2025-02-14 18:27:25</t>
        </is>
      </c>
      <c r="AA755" t="inlineStr">
        <is>
          <t>2025-02-14 18:27:08</t>
        </is>
      </c>
      <c r="AB755" t="inlineStr">
        <is>
          <t>5guerlande</t>
        </is>
      </c>
      <c r="AC755" t="inlineStr">
        <is>
          <t>2025-02-17 18:27:25</t>
        </is>
      </c>
      <c r="AD755" s="1" t="inlineStr">
        <is>
          <t>https://www.commcarehq.org/a/caris-test/reports/form_data/a092169f-b2e3-4d50-9f62-86e0a4ea812f/</t>
        </is>
      </c>
      <c r="AE755" t="inlineStr">
        <is>
          <t>---</t>
        </is>
      </c>
      <c r="AF755" t="inlineStr">
        <is>
          <t>3c5a623af057e23a32ae4000_124327</t>
        </is>
      </c>
      <c r="AG755" t="inlineStr">
        <is>
          <t>OK</t>
        </is>
      </c>
      <c r="AH755" t="inlineStr">
        <is>
          <t>2025-02-14 18:27:25</t>
        </is>
      </c>
      <c r="AI755" t="inlineStr">
        <is>
          <t>1b52563f66be7b3d0843fa02f8f5a965</t>
        </is>
      </c>
      <c r="AJ755" t="inlineStr">
        <is>
          <t>2025-02-14</t>
        </is>
      </c>
      <c r="AK755" t="inlineStr">
        <is>
          <t>3</t>
        </is>
      </c>
      <c r="AL755" t="inlineStr">
        <is>
          <t>---</t>
        </is>
      </c>
      <c r="AM755" t="inlineStr">
        <is>
          <t>1</t>
        </is>
      </c>
      <c r="AN755" t="inlineStr">
        <is>
          <t>---</t>
        </is>
      </c>
      <c r="AO755" t="inlineStr">
        <is>
          <t>1</t>
        </is>
      </c>
      <c r="AP755" t="inlineStr">
        <is>
          <t>1</t>
        </is>
      </c>
      <c r="AQ755" t="inlineStr"/>
      <c r="AR755" t="inlineStr">
        <is>
          <t>36</t>
        </is>
      </c>
      <c r="AS755" t="inlineStr"/>
      <c r="AT755" t="inlineStr"/>
      <c r="AU755" t="inlineStr">
        <is>
          <t>---</t>
        </is>
      </c>
      <c r="AV755" t="inlineStr">
        <is>
          <t>---</t>
        </is>
      </c>
      <c r="AW755" t="inlineStr">
        <is>
          <t>---</t>
        </is>
      </c>
      <c r="AX755" t="inlineStr">
        <is>
          <t>---</t>
        </is>
      </c>
      <c r="AY755" t="inlineStr">
        <is>
          <t>---</t>
        </is>
      </c>
      <c r="AZ755" t="inlineStr">
        <is>
          <t>---</t>
        </is>
      </c>
      <c r="BA755" t="inlineStr">
        <is>
          <t>1b52563f66be7b3d0843fa02f8f5a965</t>
        </is>
      </c>
      <c r="BB755" t="inlineStr">
        <is>
          <t>http://openrosa.org/formdesigner/0B48E039-1E80-49A7-AC24-732B6E788E39</t>
        </is>
      </c>
      <c r="BC755" t="inlineStr">
        <is>
          <t>Ration et autres visites</t>
        </is>
      </c>
      <c r="BD755" t="inlineStr">
        <is>
          <t>CommCare Android, version "2.56"(468038). App v15969. CommCare Version 2.56.0. Build 468038, built on: 2025-02-06</t>
        </is>
      </c>
      <c r="BE755" t="inlineStr">
        <is>
          <t>commcare_8cc0a821-6123-47ba-bfc9-44547f89f64e</t>
        </is>
      </c>
      <c r="BF755" t="inlineStr"/>
      <c r="BG755" t="inlineStr">
        <is>
          <t>f13d8149fc6d39ebe86af18272310ff9</t>
        </is>
      </c>
      <c r="BH755" t="inlineStr">
        <is>
          <t>d3239f0622024212b2de47425e4be01d</t>
        </is>
      </c>
      <c r="BI755" t="inlineStr">
        <is>
          <t>15246</t>
        </is>
      </c>
      <c r="BJ755" t="inlineStr">
        <is>
          <t>XFormInstance</t>
        </is>
      </c>
      <c r="BK755" t="inlineStr">
        <is>
          <t>988d48aced5b11efb3105930014bb413</t>
        </is>
      </c>
      <c r="BL755" t="b">
        <v>0</v>
      </c>
      <c r="BM755" t="inlineStr">
        <is>
          <t>---</t>
        </is>
      </c>
      <c r="BN755" t="inlineStr">
        <is>
          <t>190.115.171.101</t>
        </is>
      </c>
      <c r="BO755" t="inlineStr">
        <is>
          <t>Marcsen Dervice (Charles)</t>
        </is>
      </c>
    </row>
    <row r="756">
      <c r="A756" t="inlineStr">
        <is>
          <t>754</t>
        </is>
      </c>
      <c r="B756" t="inlineStr">
        <is>
          <t>99f59a05-f911-435a-ae76-9dd1a6eaf70b</t>
        </is>
      </c>
      <c r="C756" t="inlineStr">
        <is>
          <t>2025-02-14</t>
        </is>
      </c>
      <c r="D756" t="inlineStr">
        <is>
          <t>3</t>
        </is>
      </c>
      <c r="E756" t="inlineStr">
        <is>
          <t>---</t>
        </is>
      </c>
      <c r="F756" t="inlineStr">
        <is>
          <t>0</t>
        </is>
      </c>
      <c r="G756" t="inlineStr">
        <is>
          <t>---</t>
        </is>
      </c>
      <c r="H756" t="inlineStr">
        <is>
          <t>1</t>
        </is>
      </c>
      <c r="I756" t="inlineStr">
        <is>
          <t>1</t>
        </is>
      </c>
      <c r="J756" t="inlineStr">
        <is>
          <t>2</t>
        </is>
      </c>
      <c r="K756" t="inlineStr">
        <is>
          <t>---</t>
        </is>
      </c>
      <c r="L756" t="inlineStr">
        <is>
          <t>---</t>
        </is>
      </c>
      <c r="M756" t="inlineStr">
        <is>
          <t>---</t>
        </is>
      </c>
      <c r="N756" t="inlineStr">
        <is>
          <t>---</t>
        </is>
      </c>
      <c r="O756" t="inlineStr">
        <is>
          <t>---</t>
        </is>
      </c>
      <c r="P756" t="inlineStr">
        <is>
          <t>---</t>
        </is>
      </c>
      <c r="Q756" t="inlineStr">
        <is>
          <t>---</t>
        </is>
      </c>
      <c r="R756" t="inlineStr"/>
      <c r="S756" t="inlineStr">
        <is>
          <t>41.0</t>
        </is>
      </c>
      <c r="T756" t="inlineStr"/>
      <c r="U756" t="inlineStr"/>
      <c r="V756" t="inlineStr"/>
      <c r="W756" t="inlineStr"/>
      <c r="X756" t="inlineStr">
        <is>
          <t>PDP/CMEB/ST02868</t>
        </is>
      </c>
      <c r="Y756" t="inlineStr">
        <is>
          <t>PDP/CMEB/ST02868</t>
        </is>
      </c>
      <c r="Z756" t="inlineStr">
        <is>
          <t>2025-02-14 18:28:27</t>
        </is>
      </c>
      <c r="AA756" t="inlineStr">
        <is>
          <t>2025-02-14 18:28:07</t>
        </is>
      </c>
      <c r="AB756" t="inlineStr">
        <is>
          <t>5guerlande</t>
        </is>
      </c>
      <c r="AC756" t="inlineStr">
        <is>
          <t>2025-02-17 18:28:28</t>
        </is>
      </c>
      <c r="AD756" s="1" t="inlineStr">
        <is>
          <t>https://www.commcarehq.org/a/caris-test/reports/form_data/99f59a05-f911-435a-ae76-9dd1a6eaf70b/</t>
        </is>
      </c>
      <c r="AE756" t="inlineStr">
        <is>
          <t>---</t>
        </is>
      </c>
      <c r="AF756" t="inlineStr">
        <is>
          <t>05f96dce446d44b2a1367f6b4de12759</t>
        </is>
      </c>
      <c r="AG756" t="inlineStr">
        <is>
          <t>OK</t>
        </is>
      </c>
      <c r="AH756" t="inlineStr">
        <is>
          <t>2025-02-14 18:28:27</t>
        </is>
      </c>
      <c r="AI756" t="inlineStr">
        <is>
          <t>1b52563f66be7b3d0843fa02f8f5a965</t>
        </is>
      </c>
      <c r="AJ756" t="inlineStr">
        <is>
          <t>2025-02-14</t>
        </is>
      </c>
      <c r="AK756" t="inlineStr">
        <is>
          <t>3</t>
        </is>
      </c>
      <c r="AL756" t="inlineStr">
        <is>
          <t>---</t>
        </is>
      </c>
      <c r="AM756" t="inlineStr">
        <is>
          <t>0</t>
        </is>
      </c>
      <c r="AN756" t="inlineStr">
        <is>
          <t>---</t>
        </is>
      </c>
      <c r="AO756" t="inlineStr">
        <is>
          <t>1</t>
        </is>
      </c>
      <c r="AP756" t="inlineStr">
        <is>
          <t>1</t>
        </is>
      </c>
      <c r="AQ756" t="inlineStr"/>
      <c r="AR756" t="inlineStr">
        <is>
          <t>41</t>
        </is>
      </c>
      <c r="AS756" t="inlineStr"/>
      <c r="AT756" t="inlineStr"/>
      <c r="AU756" t="inlineStr">
        <is>
          <t>---</t>
        </is>
      </c>
      <c r="AV756" t="inlineStr">
        <is>
          <t>---</t>
        </is>
      </c>
      <c r="AW756" t="inlineStr">
        <is>
          <t>---</t>
        </is>
      </c>
      <c r="AX756" t="inlineStr">
        <is>
          <t>---</t>
        </is>
      </c>
      <c r="AY756" t="inlineStr">
        <is>
          <t>---</t>
        </is>
      </c>
      <c r="AZ756" t="inlineStr">
        <is>
          <t>---</t>
        </is>
      </c>
      <c r="BA756" t="inlineStr">
        <is>
          <t>1b52563f66be7b3d0843fa02f8f5a965</t>
        </is>
      </c>
      <c r="BB756" t="inlineStr">
        <is>
          <t>http://openrosa.org/formdesigner/0B48E039-1E80-49A7-AC24-732B6E788E39</t>
        </is>
      </c>
      <c r="BC756" t="inlineStr">
        <is>
          <t>Ration et autres visites</t>
        </is>
      </c>
      <c r="BD756" t="inlineStr">
        <is>
          <t>CommCare Android, version "2.56"(468038). App v15969. CommCare Version 2.56.0. Build 468038, built on: 2025-02-06</t>
        </is>
      </c>
      <c r="BE756" t="inlineStr">
        <is>
          <t>commcare_8cc0a821-6123-47ba-bfc9-44547f89f64e</t>
        </is>
      </c>
      <c r="BF756" t="inlineStr">
        <is>
          <t>19.944163 -72.7758187 -9.9 25.23</t>
        </is>
      </c>
      <c r="BG756" t="inlineStr">
        <is>
          <t>f13d8149fc6d39ebe86af18272310ff9</t>
        </is>
      </c>
      <c r="BH756" t="inlineStr">
        <is>
          <t>d3239f0622024212b2de47425e4be01d</t>
        </is>
      </c>
      <c r="BI756" t="inlineStr">
        <is>
          <t>15246</t>
        </is>
      </c>
      <c r="BJ756" t="inlineStr">
        <is>
          <t>XFormInstance</t>
        </is>
      </c>
      <c r="BK756" t="inlineStr">
        <is>
          <t>988d48aced5b11efb3105930014bb413</t>
        </is>
      </c>
      <c r="BL756" t="b">
        <v>0</v>
      </c>
      <c r="BM756" t="inlineStr">
        <is>
          <t>---</t>
        </is>
      </c>
      <c r="BN756" t="inlineStr">
        <is>
          <t>190.115.171.101</t>
        </is>
      </c>
      <c r="BO756" t="inlineStr">
        <is>
          <t>King Danley Cerandieu</t>
        </is>
      </c>
    </row>
    <row r="757">
      <c r="A757" t="inlineStr">
        <is>
          <t>755</t>
        </is>
      </c>
      <c r="B757" t="inlineStr">
        <is>
          <t>5f07ca98-92c4-4347-890a-31be884ed5a4</t>
        </is>
      </c>
      <c r="C757" t="inlineStr">
        <is>
          <t>2025-02-17</t>
        </is>
      </c>
      <c r="D757" t="inlineStr">
        <is>
          <t>4</t>
        </is>
      </c>
      <c r="E757" t="inlineStr">
        <is>
          <t>visite medical</t>
        </is>
      </c>
      <c r="F757" t="inlineStr">
        <is>
          <t>1</t>
        </is>
      </c>
      <c r="G757" t="inlineStr">
        <is>
          <t>oui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---</t>
        </is>
      </c>
      <c r="L757" t="inlineStr">
        <is>
          <t>---</t>
        </is>
      </c>
      <c r="M757" t="inlineStr">
        <is>
          <t>---</t>
        </is>
      </c>
      <c r="N757" t="inlineStr">
        <is>
          <t>---</t>
        </is>
      </c>
      <c r="O757" t="inlineStr">
        <is>
          <t>---</t>
        </is>
      </c>
      <c r="P757" t="inlineStr">
        <is>
          <t>---</t>
        </is>
      </c>
      <c r="Q757" t="inlineStr">
        <is>
          <t>---</t>
        </is>
      </c>
      <c r="R757" t="inlineStr">
        <is>
          <t>12.5</t>
        </is>
      </c>
      <c r="S757" t="inlineStr">
        <is>
          <t>12.0</t>
        </is>
      </c>
      <c r="T757" t="inlineStr">
        <is>
          <t>1.11</t>
        </is>
      </c>
      <c r="U757" t="inlineStr"/>
      <c r="V757" t="inlineStr"/>
      <c r="W757" t="inlineStr"/>
      <c r="X757" t="inlineStr">
        <is>
          <t>STM/CSPP/ST01731</t>
        </is>
      </c>
      <c r="Y757" t="inlineStr">
        <is>
          <t>STM/CSPP/ST01731</t>
        </is>
      </c>
      <c r="Z757" t="inlineStr">
        <is>
          <t>2025-02-17 18:25:54</t>
        </is>
      </c>
      <c r="AA757" t="inlineStr">
        <is>
          <t>2025-02-17 18:24:37</t>
        </is>
      </c>
      <c r="AB757" t="inlineStr">
        <is>
          <t>2cleonie</t>
        </is>
      </c>
      <c r="AC757" t="inlineStr">
        <is>
          <t>2025-02-17 18:41:02</t>
        </is>
      </c>
      <c r="AD757" s="1" t="inlineStr">
        <is>
          <t>https://www.commcarehq.org/a/caris-test/reports/form_data/5f07ca98-92c4-4347-890a-31be884ed5a4/</t>
        </is>
      </c>
      <c r="AE757" t="inlineStr">
        <is>
          <t>---</t>
        </is>
      </c>
      <c r="AF757" t="inlineStr">
        <is>
          <t>3c5a623af057e23a32ae4000_43452</t>
        </is>
      </c>
      <c r="AG757" t="inlineStr">
        <is>
          <t>---</t>
        </is>
      </c>
      <c r="AH757" t="inlineStr">
        <is>
          <t>2025-02-17 18:25:54</t>
        </is>
      </c>
      <c r="AI757" t="inlineStr">
        <is>
          <t>cf61c4aba3da4fd3be73b20d2dbdf9af</t>
        </is>
      </c>
      <c r="AJ757" t="inlineStr">
        <is>
          <t>2025-02-17</t>
        </is>
      </c>
      <c r="AK757" t="inlineStr">
        <is>
          <t>4</t>
        </is>
      </c>
      <c r="AL757" t="inlineStr">
        <is>
          <t>visite medical</t>
        </is>
      </c>
      <c r="AM757" t="inlineStr">
        <is>
          <t>1</t>
        </is>
      </c>
      <c r="AN757" t="inlineStr">
        <is>
          <t>oui</t>
        </is>
      </c>
      <c r="AO757" t="inlineStr">
        <is>
          <t>1</t>
        </is>
      </c>
      <c r="AP757" t="inlineStr">
        <is>
          <t>1</t>
        </is>
      </c>
      <c r="AQ757" t="inlineStr">
        <is>
          <t>12.5</t>
        </is>
      </c>
      <c r="AR757" t="inlineStr">
        <is>
          <t>12</t>
        </is>
      </c>
      <c r="AS757" t="inlineStr">
        <is>
          <t>1.11</t>
        </is>
      </c>
      <c r="AT757" t="inlineStr"/>
      <c r="AU757" t="inlineStr">
        <is>
          <t>---</t>
        </is>
      </c>
      <c r="AV757" t="inlineStr">
        <is>
          <t>---</t>
        </is>
      </c>
      <c r="AW757" t="inlineStr">
        <is>
          <t>---</t>
        </is>
      </c>
      <c r="AX757" t="inlineStr">
        <is>
          <t>---</t>
        </is>
      </c>
      <c r="AY757" t="inlineStr">
        <is>
          <t>---</t>
        </is>
      </c>
      <c r="AZ757" t="inlineStr">
        <is>
          <t>---</t>
        </is>
      </c>
      <c r="BA757" t="inlineStr">
        <is>
          <t>cf61c4aba3da4fd3be73b20d2dbdf9af</t>
        </is>
      </c>
      <c r="BB757" t="inlineStr">
        <is>
          <t>http://openrosa.org/formdesigner/0B48E039-1E80-49A7-AC24-732B6E788E39</t>
        </is>
      </c>
      <c r="BC757" t="inlineStr">
        <is>
          <t>Ration et autres visites</t>
        </is>
      </c>
      <c r="BD757" t="inlineStr">
        <is>
          <t>CommCare Android, version "2.55.0"(467579). App v15969. CommCare Version 2.55.0. Build 467579, built on: 2025-01-15</t>
        </is>
      </c>
      <c r="BE757" t="inlineStr">
        <is>
          <t>commcare_4b89fcce-8d3a-4e6a-838c-ef337e1b2f53</t>
        </is>
      </c>
      <c r="BF757" t="inlineStr"/>
      <c r="BG757" t="inlineStr">
        <is>
          <t>f13d8149fc6d39ebe86af18272310ff9</t>
        </is>
      </c>
      <c r="BH757" t="inlineStr">
        <is>
          <t>d3239f0622024212b2de47425e4be01d</t>
        </is>
      </c>
      <c r="BI757" t="inlineStr">
        <is>
          <t>15246</t>
        </is>
      </c>
      <c r="BJ757" t="inlineStr">
        <is>
          <t>XFormInstance</t>
        </is>
      </c>
      <c r="BK757" t="inlineStr">
        <is>
          <t>45805fd2eaf411efbee285606e6ffa00</t>
        </is>
      </c>
      <c r="BL757" t="b">
        <v>0</v>
      </c>
      <c r="BM757" t="inlineStr">
        <is>
          <t>---</t>
        </is>
      </c>
      <c r="BN757" t="inlineStr">
        <is>
          <t>200.113.214.191</t>
        </is>
      </c>
      <c r="BO757" t="inlineStr">
        <is>
          <t>Djennie Chery</t>
        </is>
      </c>
    </row>
    <row r="758">
      <c r="A758" t="inlineStr">
        <is>
          <t>756</t>
        </is>
      </c>
      <c r="B758" t="inlineStr">
        <is>
          <t>835edc6e-c060-4dfd-8349-85623ae444ce</t>
        </is>
      </c>
      <c r="C758" t="inlineStr">
        <is>
          <t>2025-02-17</t>
        </is>
      </c>
      <c r="D758" t="inlineStr">
        <is>
          <t>3</t>
        </is>
      </c>
      <c r="E758" t="inlineStr">
        <is>
          <t>---</t>
        </is>
      </c>
      <c r="F758" t="inlineStr">
        <is>
          <t>0</t>
        </is>
      </c>
      <c r="G758" t="inlineStr">
        <is>
          <t>---</t>
        </is>
      </c>
      <c r="H758" t="inlineStr">
        <is>
          <t>1</t>
        </is>
      </c>
      <c r="I758" t="inlineStr">
        <is>
          <t>1</t>
        </is>
      </c>
      <c r="J758" t="inlineStr"/>
      <c r="K758" t="inlineStr">
        <is>
          <t>---</t>
        </is>
      </c>
      <c r="L758" t="inlineStr">
        <is>
          <t>---</t>
        </is>
      </c>
      <c r="M758" t="inlineStr">
        <is>
          <t>---</t>
        </is>
      </c>
      <c r="N758" t="inlineStr">
        <is>
          <t>---</t>
        </is>
      </c>
      <c r="O758" t="inlineStr">
        <is>
          <t>---</t>
        </is>
      </c>
      <c r="P758" t="inlineStr">
        <is>
          <t>---</t>
        </is>
      </c>
      <c r="Q758" t="inlineStr">
        <is>
          <t>---</t>
        </is>
      </c>
      <c r="R758" t="inlineStr"/>
      <c r="S758" t="inlineStr"/>
      <c r="T758" t="inlineStr"/>
      <c r="U758" t="inlineStr"/>
      <c r="V758" t="inlineStr"/>
      <c r="W758" t="inlineStr"/>
      <c r="X758" t="inlineStr">
        <is>
          <t>LIM/HOSJ/ST00583</t>
        </is>
      </c>
      <c r="Y758" t="inlineStr">
        <is>
          <t>LIM/HOSJ/ST00583</t>
        </is>
      </c>
      <c r="Z758" t="inlineStr">
        <is>
          <t>2025-02-17 18:48:57</t>
        </is>
      </c>
      <c r="AA758" t="inlineStr">
        <is>
          <t>2025-02-17 18:48:49</t>
        </is>
      </c>
      <c r="AB758" t="inlineStr">
        <is>
          <t>1jeanelie</t>
        </is>
      </c>
      <c r="AC758" t="inlineStr">
        <is>
          <t>2025-02-17 18:50:57</t>
        </is>
      </c>
      <c r="AD758" s="1" t="inlineStr">
        <is>
          <t>https://www.commcarehq.org/a/caris-test/reports/form_data/835edc6e-c060-4dfd-8349-85623ae444ce/</t>
        </is>
      </c>
      <c r="AE758" t="inlineStr">
        <is>
          <t>---</t>
        </is>
      </c>
      <c r="AF758" t="inlineStr">
        <is>
          <t>852ae73a8435496aae8b5128846de2f9</t>
        </is>
      </c>
      <c r="AG758" t="inlineStr">
        <is>
          <t>OK</t>
        </is>
      </c>
      <c r="AH758" t="inlineStr">
        <is>
          <t>2025-02-17 18:48:57</t>
        </is>
      </c>
      <c r="AI758" t="inlineStr">
        <is>
          <t>1b922c6cae0e4a4e9e08c400d46b6ba7</t>
        </is>
      </c>
      <c r="AJ758" t="inlineStr">
        <is>
          <t>2025-02-17</t>
        </is>
      </c>
      <c r="AK758" t="inlineStr">
        <is>
          <t>3</t>
        </is>
      </c>
      <c r="AL758" t="inlineStr">
        <is>
          <t>---</t>
        </is>
      </c>
      <c r="AM758" t="inlineStr">
        <is>
          <t>0</t>
        </is>
      </c>
      <c r="AN758" t="inlineStr">
        <is>
          <t>---</t>
        </is>
      </c>
      <c r="AO758" t="inlineStr">
        <is>
          <t>1</t>
        </is>
      </c>
      <c r="AP758" t="inlineStr">
        <is>
          <t>1</t>
        </is>
      </c>
      <c r="AQ758" t="inlineStr"/>
      <c r="AR758" t="inlineStr"/>
      <c r="AS758" t="inlineStr"/>
      <c r="AT758" t="inlineStr"/>
      <c r="AU758" t="inlineStr">
        <is>
          <t>---</t>
        </is>
      </c>
      <c r="AV758" t="inlineStr">
        <is>
          <t>---</t>
        </is>
      </c>
      <c r="AW758" t="inlineStr">
        <is>
          <t>---</t>
        </is>
      </c>
      <c r="AX758" t="inlineStr">
        <is>
          <t>---</t>
        </is>
      </c>
      <c r="AY758" t="inlineStr">
        <is>
          <t>---</t>
        </is>
      </c>
      <c r="AZ758" t="inlineStr">
        <is>
          <t>---</t>
        </is>
      </c>
      <c r="BA758" t="inlineStr">
        <is>
          <t>1b922c6cae0e4a4e9e08c400d46b6ba7</t>
        </is>
      </c>
      <c r="BB758" t="inlineStr">
        <is>
          <t>http://openrosa.org/formdesigner/0B48E039-1E80-49A7-AC24-732B6E788E39</t>
        </is>
      </c>
      <c r="BC758" t="inlineStr">
        <is>
          <t>Ration et autres visites</t>
        </is>
      </c>
      <c r="BD758" t="inlineStr">
        <is>
          <t>CommCare Android, version "2.55.0"(467579). App v15969. CommCare Version 2.55.0. Build 467579, built on: 2025-01-15</t>
        </is>
      </c>
      <c r="BE758" t="inlineStr">
        <is>
          <t>commcare_734f7fdd-cbb1-463f-aa8e-b4bd89e56188</t>
        </is>
      </c>
      <c r="BF758" t="inlineStr"/>
      <c r="BG758" t="inlineStr">
        <is>
          <t>f13d8149fc6d39ebe86af18272310ff9</t>
        </is>
      </c>
      <c r="BH758" t="inlineStr">
        <is>
          <t>d3239f0622024212b2de47425e4be01d</t>
        </is>
      </c>
      <c r="BI758" t="inlineStr">
        <is>
          <t>15246</t>
        </is>
      </c>
      <c r="BJ758" t="inlineStr">
        <is>
          <t>XFormInstance</t>
        </is>
      </c>
      <c r="BK758" t="inlineStr">
        <is>
          <t>f221450eeb2011efb9bbf7a39a18eb0c</t>
        </is>
      </c>
      <c r="BL758" t="b">
        <v>0</v>
      </c>
      <c r="BM758" t="inlineStr">
        <is>
          <t>---</t>
        </is>
      </c>
      <c r="BN758" t="inlineStr">
        <is>
          <t>200.113.214.86</t>
        </is>
      </c>
      <c r="BO758" t="inlineStr">
        <is>
          <t>RITCHY COLAS</t>
        </is>
      </c>
    </row>
    <row r="759">
      <c r="A759" t="inlineStr">
        <is>
          <t>757</t>
        </is>
      </c>
      <c r="B759" t="inlineStr">
        <is>
          <t>6246a932-6d16-4426-9a78-ff2cbfc9ab63</t>
        </is>
      </c>
      <c r="C759" t="inlineStr">
        <is>
          <t>2025-02-17</t>
        </is>
      </c>
      <c r="D759" t="inlineStr">
        <is>
          <t>3</t>
        </is>
      </c>
      <c r="E759" t="inlineStr">
        <is>
          <t>---</t>
        </is>
      </c>
      <c r="F759" t="inlineStr">
        <is>
          <t>0</t>
        </is>
      </c>
      <c r="G759" t="inlineStr">
        <is>
          <t>---</t>
        </is>
      </c>
      <c r="H759" t="inlineStr">
        <is>
          <t>1</t>
        </is>
      </c>
      <c r="I759" t="inlineStr">
        <is>
          <t>1</t>
        </is>
      </c>
      <c r="J759" t="inlineStr"/>
      <c r="K759" t="inlineStr">
        <is>
          <t>---</t>
        </is>
      </c>
      <c r="L759" t="inlineStr">
        <is>
          <t>---</t>
        </is>
      </c>
      <c r="M759" t="inlineStr">
        <is>
          <t>---</t>
        </is>
      </c>
      <c r="N759" t="inlineStr">
        <is>
          <t>---</t>
        </is>
      </c>
      <c r="O759" t="inlineStr">
        <is>
          <t>---</t>
        </is>
      </c>
      <c r="P759" t="inlineStr">
        <is>
          <t>---</t>
        </is>
      </c>
      <c r="Q759" t="inlineStr">
        <is>
          <t>---</t>
        </is>
      </c>
      <c r="R759" t="inlineStr"/>
      <c r="S759" t="inlineStr"/>
      <c r="T759" t="inlineStr"/>
      <c r="U759" t="inlineStr"/>
      <c r="V759" t="inlineStr"/>
      <c r="W759" t="inlineStr"/>
      <c r="X759" t="inlineStr">
        <is>
          <t>LIM/HOSJ/ST00599</t>
        </is>
      </c>
      <c r="Y759" t="inlineStr">
        <is>
          <t>LIM/HOSJ/ST00599</t>
        </is>
      </c>
      <c r="Z759" t="inlineStr">
        <is>
          <t>2025-02-17 18:49:47</t>
        </is>
      </c>
      <c r="AA759" t="inlineStr">
        <is>
          <t>2025-02-17 18:49:15</t>
        </is>
      </c>
      <c r="AB759" t="inlineStr">
        <is>
          <t>1jeanelie</t>
        </is>
      </c>
      <c r="AC759" t="inlineStr">
        <is>
          <t>2025-02-17 18:50:57</t>
        </is>
      </c>
      <c r="AD759" s="1" t="inlineStr">
        <is>
          <t>https://www.commcarehq.org/a/caris-test/reports/form_data/6246a932-6d16-4426-9a78-ff2cbfc9ab63/</t>
        </is>
      </c>
      <c r="AE759" t="inlineStr">
        <is>
          <t>---</t>
        </is>
      </c>
      <c r="AF759" t="inlineStr">
        <is>
          <t>136eb7e5bd8f4825a04741b54693e761</t>
        </is>
      </c>
      <c r="AG759" t="inlineStr">
        <is>
          <t>OK</t>
        </is>
      </c>
      <c r="AH759" t="inlineStr">
        <is>
          <t>2025-02-17 18:49:47</t>
        </is>
      </c>
      <c r="AI759" t="inlineStr">
        <is>
          <t>1b922c6cae0e4a4e9e08c400d46b6ba7</t>
        </is>
      </c>
      <c r="AJ759" t="inlineStr">
        <is>
          <t>2025-02-17</t>
        </is>
      </c>
      <c r="AK759" t="inlineStr">
        <is>
          <t>3</t>
        </is>
      </c>
      <c r="AL759" t="inlineStr">
        <is>
          <t>---</t>
        </is>
      </c>
      <c r="AM759" t="inlineStr">
        <is>
          <t>0</t>
        </is>
      </c>
      <c r="AN759" t="inlineStr">
        <is>
          <t>---</t>
        </is>
      </c>
      <c r="AO759" t="inlineStr">
        <is>
          <t>1</t>
        </is>
      </c>
      <c r="AP759" t="inlineStr">
        <is>
          <t>1</t>
        </is>
      </c>
      <c r="AQ759" t="inlineStr"/>
      <c r="AR759" t="inlineStr"/>
      <c r="AS759" t="inlineStr"/>
      <c r="AT759" t="inlineStr"/>
      <c r="AU759" t="inlineStr">
        <is>
          <t>---</t>
        </is>
      </c>
      <c r="AV759" t="inlineStr">
        <is>
          <t>---</t>
        </is>
      </c>
      <c r="AW759" t="inlineStr">
        <is>
          <t>---</t>
        </is>
      </c>
      <c r="AX759" t="inlineStr">
        <is>
          <t>---</t>
        </is>
      </c>
      <c r="AY759" t="inlineStr">
        <is>
          <t>---</t>
        </is>
      </c>
      <c r="AZ759" t="inlineStr">
        <is>
          <t>---</t>
        </is>
      </c>
      <c r="BA759" t="inlineStr">
        <is>
          <t>1b922c6cae0e4a4e9e08c400d46b6ba7</t>
        </is>
      </c>
      <c r="BB759" t="inlineStr">
        <is>
          <t>http://openrosa.org/formdesigner/0B48E039-1E80-49A7-AC24-732B6E788E39</t>
        </is>
      </c>
      <c r="BC759" t="inlineStr">
        <is>
          <t>Ration et autres visites</t>
        </is>
      </c>
      <c r="BD759" t="inlineStr">
        <is>
          <t>CommCare Android, version "2.55.0"(467579). App v15969. CommCare Version 2.55.0. Build 467579, built on: 2025-01-15</t>
        </is>
      </c>
      <c r="BE759" t="inlineStr">
        <is>
          <t>commcare_734f7fdd-cbb1-463f-aa8e-b4bd89e56188</t>
        </is>
      </c>
      <c r="BF759" t="inlineStr"/>
      <c r="BG759" t="inlineStr">
        <is>
          <t>f13d8149fc6d39ebe86af18272310ff9</t>
        </is>
      </c>
      <c r="BH759" t="inlineStr">
        <is>
          <t>d3239f0622024212b2de47425e4be01d</t>
        </is>
      </c>
      <c r="BI759" t="inlineStr">
        <is>
          <t>15246</t>
        </is>
      </c>
      <c r="BJ759" t="inlineStr">
        <is>
          <t>XFormInstance</t>
        </is>
      </c>
      <c r="BK759" t="inlineStr">
        <is>
          <t>f221450eeb2011efb9bbf7a39a18eb0c</t>
        </is>
      </c>
      <c r="BL759" t="b">
        <v>0</v>
      </c>
      <c r="BM759" t="inlineStr">
        <is>
          <t>---</t>
        </is>
      </c>
      <c r="BN759" t="inlineStr">
        <is>
          <t>200.113.214.86</t>
        </is>
      </c>
      <c r="BO759" t="inlineStr">
        <is>
          <t>WOODSON RAPHAEL</t>
        </is>
      </c>
    </row>
    <row r="760">
      <c r="A760" t="inlineStr">
        <is>
          <t>758</t>
        </is>
      </c>
      <c r="B760" t="inlineStr">
        <is>
          <t>9e6990c8-8052-4fef-91bb-da7910fdc061</t>
        </is>
      </c>
      <c r="C760" t="inlineStr">
        <is>
          <t>2025-02-17</t>
        </is>
      </c>
      <c r="D760" t="inlineStr">
        <is>
          <t>3</t>
        </is>
      </c>
      <c r="E760" t="inlineStr">
        <is>
          <t>---</t>
        </is>
      </c>
      <c r="F760" t="inlineStr">
        <is>
          <t>0</t>
        </is>
      </c>
      <c r="G760" t="inlineStr">
        <is>
          <t>---</t>
        </is>
      </c>
      <c r="H760" t="inlineStr">
        <is>
          <t>1</t>
        </is>
      </c>
      <c r="I760" t="inlineStr">
        <is>
          <t>1</t>
        </is>
      </c>
      <c r="J760" t="inlineStr"/>
      <c r="K760" t="inlineStr">
        <is>
          <t>---</t>
        </is>
      </c>
      <c r="L760" t="inlineStr">
        <is>
          <t>---</t>
        </is>
      </c>
      <c r="M760" t="inlineStr">
        <is>
          <t>---</t>
        </is>
      </c>
      <c r="N760" t="inlineStr">
        <is>
          <t>---</t>
        </is>
      </c>
      <c r="O760" t="inlineStr">
        <is>
          <t>---</t>
        </is>
      </c>
      <c r="P760" t="inlineStr">
        <is>
          <t>---</t>
        </is>
      </c>
      <c r="Q760" t="inlineStr">
        <is>
          <t>---</t>
        </is>
      </c>
      <c r="R760" t="inlineStr"/>
      <c r="S760" t="inlineStr"/>
      <c r="T760" t="inlineStr"/>
      <c r="U760" t="inlineStr"/>
      <c r="V760" t="inlineStr"/>
      <c r="W760" t="inlineStr"/>
      <c r="X760" t="inlineStr">
        <is>
          <t>CAP/CMBV/ST02802</t>
        </is>
      </c>
      <c r="Y760" t="inlineStr">
        <is>
          <t>CAP/CMBV/ST02802</t>
        </is>
      </c>
      <c r="Z760" t="inlineStr">
        <is>
          <t>2025-02-17 18:50:13</t>
        </is>
      </c>
      <c r="AA760" t="inlineStr">
        <is>
          <t>2025-02-17 18:50:05</t>
        </is>
      </c>
      <c r="AB760" t="inlineStr">
        <is>
          <t>1jeanelie</t>
        </is>
      </c>
      <c r="AC760" t="inlineStr">
        <is>
          <t>2025-02-17 18:50:58</t>
        </is>
      </c>
      <c r="AD760" s="1" t="inlineStr">
        <is>
          <t>https://www.commcarehq.org/a/caris-test/reports/form_data/9e6990c8-8052-4fef-91bb-da7910fdc061/</t>
        </is>
      </c>
      <c r="AE760" t="inlineStr">
        <is>
          <t>---</t>
        </is>
      </c>
      <c r="AF760" t="inlineStr">
        <is>
          <t>3c5a623af057e23a32ae4000_35527</t>
        </is>
      </c>
      <c r="AG760" t="inlineStr">
        <is>
          <t>OK</t>
        </is>
      </c>
      <c r="AH760" t="inlineStr">
        <is>
          <t>2025-02-17 18:50:13</t>
        </is>
      </c>
      <c r="AI760" t="inlineStr">
        <is>
          <t>1b922c6cae0e4a4e9e08c400d46b6ba7</t>
        </is>
      </c>
      <c r="AJ760" t="inlineStr">
        <is>
          <t>2025-02-17</t>
        </is>
      </c>
      <c r="AK760" t="inlineStr">
        <is>
          <t>3</t>
        </is>
      </c>
      <c r="AL760" t="inlineStr">
        <is>
          <t>---</t>
        </is>
      </c>
      <c r="AM760" t="inlineStr">
        <is>
          <t>0</t>
        </is>
      </c>
      <c r="AN760" t="inlineStr">
        <is>
          <t>---</t>
        </is>
      </c>
      <c r="AO760" t="inlineStr">
        <is>
          <t>1</t>
        </is>
      </c>
      <c r="AP760" t="inlineStr">
        <is>
          <t>1</t>
        </is>
      </c>
      <c r="AQ760" t="inlineStr"/>
      <c r="AR760" t="inlineStr"/>
      <c r="AS760" t="inlineStr"/>
      <c r="AT760" t="inlineStr"/>
      <c r="AU760" t="inlineStr">
        <is>
          <t>---</t>
        </is>
      </c>
      <c r="AV760" t="inlineStr">
        <is>
          <t>---</t>
        </is>
      </c>
      <c r="AW760" t="inlineStr">
        <is>
          <t>---</t>
        </is>
      </c>
      <c r="AX760" t="inlineStr">
        <is>
          <t>---</t>
        </is>
      </c>
      <c r="AY760" t="inlineStr">
        <is>
          <t>---</t>
        </is>
      </c>
      <c r="AZ760" t="inlineStr">
        <is>
          <t>---</t>
        </is>
      </c>
      <c r="BA760" t="inlineStr">
        <is>
          <t>1b922c6cae0e4a4e9e08c400d46b6ba7</t>
        </is>
      </c>
      <c r="BB760" t="inlineStr">
        <is>
          <t>http://openrosa.org/formdesigner/0B48E039-1E80-49A7-AC24-732B6E788E39</t>
        </is>
      </c>
      <c r="BC760" t="inlineStr">
        <is>
          <t>Ration et autres visites</t>
        </is>
      </c>
      <c r="BD760" t="inlineStr">
        <is>
          <t>CommCare Android, version "2.55.0"(467579). App v15969. CommCare Version 2.55.0. Build 467579, built on: 2025-01-15</t>
        </is>
      </c>
      <c r="BE760" t="inlineStr">
        <is>
          <t>commcare_734f7fdd-cbb1-463f-aa8e-b4bd89e56188</t>
        </is>
      </c>
      <c r="BF760" t="inlineStr"/>
      <c r="BG760" t="inlineStr">
        <is>
          <t>f13d8149fc6d39ebe86af18272310ff9</t>
        </is>
      </c>
      <c r="BH760" t="inlineStr">
        <is>
          <t>d3239f0622024212b2de47425e4be01d</t>
        </is>
      </c>
      <c r="BI760" t="inlineStr">
        <is>
          <t>15246</t>
        </is>
      </c>
      <c r="BJ760" t="inlineStr">
        <is>
          <t>XFormInstance</t>
        </is>
      </c>
      <c r="BK760" t="inlineStr">
        <is>
          <t>f221450eeb2011efb9bbf7a39a18eb0c</t>
        </is>
      </c>
      <c r="BL760" t="b">
        <v>0</v>
      </c>
      <c r="BM760" t="inlineStr">
        <is>
          <t>---</t>
        </is>
      </c>
      <c r="BN760" t="inlineStr">
        <is>
          <t>200.113.214.86</t>
        </is>
      </c>
      <c r="BO760" t="inlineStr">
        <is>
          <t>Ronaldine Pierre</t>
        </is>
      </c>
    </row>
    <row r="761">
      <c r="A761" t="inlineStr">
        <is>
          <t>759</t>
        </is>
      </c>
      <c r="B761" t="inlineStr">
        <is>
          <t>3ecbfe98-807c-46f2-a2db-fde17fbfb0dc</t>
        </is>
      </c>
      <c r="C761" t="inlineStr">
        <is>
          <t>2025-02-17</t>
        </is>
      </c>
      <c r="D761" t="inlineStr">
        <is>
          <t>3</t>
        </is>
      </c>
      <c r="E761" t="inlineStr">
        <is>
          <t>---</t>
        </is>
      </c>
      <c r="F761" t="inlineStr">
        <is>
          <t>0</t>
        </is>
      </c>
      <c r="G761" t="inlineStr">
        <is>
          <t>---</t>
        </is>
      </c>
      <c r="H761" t="inlineStr">
        <is>
          <t>0</t>
        </is>
      </c>
      <c r="I761" t="inlineStr">
        <is>
          <t>1</t>
        </is>
      </c>
      <c r="J761" t="inlineStr"/>
      <c r="K761" t="inlineStr">
        <is>
          <t>---</t>
        </is>
      </c>
      <c r="L761" t="inlineStr">
        <is>
          <t>---</t>
        </is>
      </c>
      <c r="M761" t="inlineStr">
        <is>
          <t>---</t>
        </is>
      </c>
      <c r="N761" t="inlineStr">
        <is>
          <t>---</t>
        </is>
      </c>
      <c r="O761" t="inlineStr">
        <is>
          <t>---</t>
        </is>
      </c>
      <c r="P761" t="inlineStr">
        <is>
          <t>---</t>
        </is>
      </c>
      <c r="Q761" t="inlineStr">
        <is>
          <t>---</t>
        </is>
      </c>
      <c r="R761" t="inlineStr"/>
      <c r="S761" t="inlineStr"/>
      <c r="T761" t="inlineStr"/>
      <c r="U761" t="inlineStr"/>
      <c r="V761" t="inlineStr"/>
      <c r="W761" t="inlineStr"/>
      <c r="X761" t="inlineStr">
        <is>
          <t>LIM/PORM/ST00184</t>
        </is>
      </c>
      <c r="Y761" t="inlineStr">
        <is>
          <t>LIM/PORM/ST00184</t>
        </is>
      </c>
      <c r="Z761" t="inlineStr">
        <is>
          <t>2025-02-17 18:50:41</t>
        </is>
      </c>
      <c r="AA761" t="inlineStr">
        <is>
          <t>2025-02-17 18:50:33</t>
        </is>
      </c>
      <c r="AB761" t="inlineStr">
        <is>
          <t>1jeanelie</t>
        </is>
      </c>
      <c r="AC761" t="inlineStr">
        <is>
          <t>2025-02-17 18:50:58</t>
        </is>
      </c>
      <c r="AD761" s="1" t="inlineStr">
        <is>
          <t>https://www.commcarehq.org/a/caris-test/reports/form_data/3ecbfe98-807c-46f2-a2db-fde17fbfb0dc/</t>
        </is>
      </c>
      <c r="AE761" t="inlineStr">
        <is>
          <t>---</t>
        </is>
      </c>
      <c r="AF761" t="inlineStr">
        <is>
          <t>9cf00de73aa340dbb35786d2f0223d93</t>
        </is>
      </c>
      <c r="AG761" t="inlineStr">
        <is>
          <t>OK</t>
        </is>
      </c>
      <c r="AH761" t="inlineStr">
        <is>
          <t>2025-02-17 18:50:41</t>
        </is>
      </c>
      <c r="AI761" t="inlineStr">
        <is>
          <t>1b922c6cae0e4a4e9e08c400d46b6ba7</t>
        </is>
      </c>
      <c r="AJ761" t="inlineStr">
        <is>
          <t>2025-02-17</t>
        </is>
      </c>
      <c r="AK761" t="inlineStr">
        <is>
          <t>3</t>
        </is>
      </c>
      <c r="AL761" t="inlineStr">
        <is>
          <t>---</t>
        </is>
      </c>
      <c r="AM761" t="inlineStr">
        <is>
          <t>0</t>
        </is>
      </c>
      <c r="AN761" t="inlineStr">
        <is>
          <t>---</t>
        </is>
      </c>
      <c r="AO761" t="inlineStr">
        <is>
          <t>0</t>
        </is>
      </c>
      <c r="AP761" t="inlineStr">
        <is>
          <t>1</t>
        </is>
      </c>
      <c r="AQ761" t="inlineStr"/>
      <c r="AR761" t="inlineStr"/>
      <c r="AS761" t="inlineStr"/>
      <c r="AT761" t="inlineStr"/>
      <c r="AU761" t="inlineStr">
        <is>
          <t>---</t>
        </is>
      </c>
      <c r="AV761" t="inlineStr">
        <is>
          <t>---</t>
        </is>
      </c>
      <c r="AW761" t="inlineStr">
        <is>
          <t>---</t>
        </is>
      </c>
      <c r="AX761" t="inlineStr">
        <is>
          <t>---</t>
        </is>
      </c>
      <c r="AY761" t="inlineStr">
        <is>
          <t>---</t>
        </is>
      </c>
      <c r="AZ761" t="inlineStr">
        <is>
          <t>---</t>
        </is>
      </c>
      <c r="BA761" t="inlineStr">
        <is>
          <t>1b922c6cae0e4a4e9e08c400d46b6ba7</t>
        </is>
      </c>
      <c r="BB761" t="inlineStr">
        <is>
          <t>http://openrosa.org/formdesigner/0B48E039-1E80-49A7-AC24-732B6E788E39</t>
        </is>
      </c>
      <c r="BC761" t="inlineStr">
        <is>
          <t>Ration et autres visites</t>
        </is>
      </c>
      <c r="BD761" t="inlineStr">
        <is>
          <t>CommCare Android, version "2.55.0"(467579). App v15969. CommCare Version 2.55.0. Build 467579, built on: 2025-01-15</t>
        </is>
      </c>
      <c r="BE761" t="inlineStr">
        <is>
          <t>commcare_734f7fdd-cbb1-463f-aa8e-b4bd89e56188</t>
        </is>
      </c>
      <c r="BF761" t="inlineStr"/>
      <c r="BG761" t="inlineStr">
        <is>
          <t>f13d8149fc6d39ebe86af18272310ff9</t>
        </is>
      </c>
      <c r="BH761" t="inlineStr">
        <is>
          <t>d3239f0622024212b2de47425e4be01d</t>
        </is>
      </c>
      <c r="BI761" t="inlineStr">
        <is>
          <t>15246</t>
        </is>
      </c>
      <c r="BJ761" t="inlineStr">
        <is>
          <t>XFormInstance</t>
        </is>
      </c>
      <c r="BK761" t="inlineStr">
        <is>
          <t>f221450eeb2011efb9bbf7a39a18eb0c</t>
        </is>
      </c>
      <c r="BL761" t="b">
        <v>0</v>
      </c>
      <c r="BM761" t="inlineStr">
        <is>
          <t>---</t>
        </is>
      </c>
      <c r="BN761" t="inlineStr">
        <is>
          <t>200.113.214.86</t>
        </is>
      </c>
      <c r="BO761" t="inlineStr">
        <is>
          <t>Francia Resias</t>
        </is>
      </c>
    </row>
    <row r="762">
      <c r="A762" t="inlineStr">
        <is>
          <t>760</t>
        </is>
      </c>
      <c r="B762" t="inlineStr">
        <is>
          <t>0673a340-a312-4426-93d6-0a271d8825be</t>
        </is>
      </c>
      <c r="C762" t="inlineStr">
        <is>
          <t>2025-02-17</t>
        </is>
      </c>
      <c r="D762" t="inlineStr">
        <is>
          <t>4</t>
        </is>
      </c>
      <c r="E762" t="inlineStr">
        <is>
          <t>suivi medcment</t>
        </is>
      </c>
      <c r="F762" t="inlineStr">
        <is>
          <t>1</t>
        </is>
      </c>
      <c r="G762" t="inlineStr">
        <is>
          <t>medcment</t>
        </is>
      </c>
      <c r="H762" t="inlineStr">
        <is>
          <t>1</t>
        </is>
      </c>
      <c r="I762" t="inlineStr">
        <is>
          <t>0</t>
        </is>
      </c>
      <c r="J762" t="inlineStr">
        <is>
          <t>---</t>
        </is>
      </c>
      <c r="K762" t="inlineStr">
        <is>
          <t>---</t>
        </is>
      </c>
      <c r="L762" t="inlineStr">
        <is>
          <t>---</t>
        </is>
      </c>
      <c r="M762" t="inlineStr">
        <is>
          <t>---</t>
        </is>
      </c>
      <c r="N762" t="inlineStr">
        <is>
          <t>---</t>
        </is>
      </c>
      <c r="O762" t="inlineStr">
        <is>
          <t>---</t>
        </is>
      </c>
      <c r="P762" t="inlineStr">
        <is>
          <t>---</t>
        </is>
      </c>
      <c r="Q762" t="inlineStr">
        <is>
          <t>---</t>
        </is>
      </c>
      <c r="R762" t="inlineStr">
        <is>
          <t>---</t>
        </is>
      </c>
      <c r="S762" t="inlineStr">
        <is>
          <t>---</t>
        </is>
      </c>
      <c r="T762" t="inlineStr">
        <is>
          <t>---</t>
        </is>
      </c>
      <c r="U762" t="inlineStr">
        <is>
          <t>---</t>
        </is>
      </c>
      <c r="V762" t="inlineStr">
        <is>
          <t>---</t>
        </is>
      </c>
      <c r="W762" t="inlineStr">
        <is>
          <t>19.7367717 -72.1881379 -28.9 4.65</t>
        </is>
      </c>
      <c r="X762" t="inlineStr">
        <is>
          <t>CAP/HSCM/ST01804</t>
        </is>
      </c>
      <c r="Y762" t="inlineStr">
        <is>
          <t>CAP/HSCM/ST01804</t>
        </is>
      </c>
      <c r="Z762" t="inlineStr">
        <is>
          <t>2025-02-17 18:55:50</t>
        </is>
      </c>
      <c r="AA762" t="inlineStr">
        <is>
          <t>2025-02-17 18:54:40</t>
        </is>
      </c>
      <c r="AB762" t="inlineStr">
        <is>
          <t>1maselaine</t>
        </is>
      </c>
      <c r="AC762" t="inlineStr">
        <is>
          <t>2025-02-17 18:55:51</t>
        </is>
      </c>
      <c r="AD762" s="1" t="inlineStr">
        <is>
          <t>https://www.commcarehq.org/a/caris-test/reports/form_data/0673a340-a312-4426-93d6-0a271d8825be/</t>
        </is>
      </c>
      <c r="AE762" t="inlineStr">
        <is>
          <t>---</t>
        </is>
      </c>
      <c r="AF762" t="inlineStr">
        <is>
          <t>358af3b75ddc4198860a36378845c2d4</t>
        </is>
      </c>
      <c r="AG762" t="inlineStr">
        <is>
          <t>---</t>
        </is>
      </c>
      <c r="AH762" t="inlineStr">
        <is>
          <t>2025-02-17 18:55:50</t>
        </is>
      </c>
      <c r="AI762" t="inlineStr">
        <is>
          <t>1b833c2586eb49459103874b6462448b</t>
        </is>
      </c>
      <c r="AJ762" t="inlineStr">
        <is>
          <t>2025-02-17</t>
        </is>
      </c>
      <c r="AK762" t="inlineStr">
        <is>
          <t>4</t>
        </is>
      </c>
      <c r="AL762" t="inlineStr">
        <is>
          <t>suivi medcment</t>
        </is>
      </c>
      <c r="AM762" t="inlineStr">
        <is>
          <t>1</t>
        </is>
      </c>
      <c r="AN762" t="inlineStr">
        <is>
          <t>medcment</t>
        </is>
      </c>
      <c r="AO762" t="inlineStr">
        <is>
          <t>1</t>
        </is>
      </c>
      <c r="AP762" t="inlineStr">
        <is>
          <t>0</t>
        </is>
      </c>
      <c r="AQ762" t="inlineStr">
        <is>
          <t>---</t>
        </is>
      </c>
      <c r="AR762" t="inlineStr">
        <is>
          <t>---</t>
        </is>
      </c>
      <c r="AS762" t="inlineStr">
        <is>
          <t>---</t>
        </is>
      </c>
      <c r="AT762" t="inlineStr">
        <is>
          <t>19.7367717 -72.1881379 -28.9 4.65</t>
        </is>
      </c>
      <c r="AU762" t="inlineStr">
        <is>
          <t>---</t>
        </is>
      </c>
      <c r="AV762" t="inlineStr">
        <is>
          <t>---</t>
        </is>
      </c>
      <c r="AW762" t="inlineStr">
        <is>
          <t>---</t>
        </is>
      </c>
      <c r="AX762" t="inlineStr">
        <is>
          <t>---</t>
        </is>
      </c>
      <c r="AY762" t="inlineStr">
        <is>
          <t>---</t>
        </is>
      </c>
      <c r="AZ762" t="inlineStr">
        <is>
          <t>---</t>
        </is>
      </c>
      <c r="BA762" t="inlineStr">
        <is>
          <t>1b833c2586eb49459103874b6462448b</t>
        </is>
      </c>
      <c r="BB762" t="inlineStr">
        <is>
          <t>http://openrosa.org/formdesigner/0B48E039-1E80-49A7-AC24-732B6E788E39</t>
        </is>
      </c>
      <c r="BC762" t="inlineStr">
        <is>
          <t>Ration et autres visites</t>
        </is>
      </c>
      <c r="BD762" t="inlineStr">
        <is>
          <t>CommCare Android, version "2.56"(468038). App v15969. CommCare Version 2.56.0. Build 468038, built on: 2025-02-06</t>
        </is>
      </c>
      <c r="BE762" t="inlineStr">
        <is>
          <t>commcare_05d78f59-ebda-491c-89b8-6c42bab0e02e</t>
        </is>
      </c>
      <c r="BF762" t="inlineStr">
        <is>
          <t>19.73638 -72.1875233 -42.6 6.7</t>
        </is>
      </c>
      <c r="BG762" t="inlineStr">
        <is>
          <t>f13d8149fc6d39ebe86af18272310ff9</t>
        </is>
      </c>
      <c r="BH762" t="inlineStr">
        <is>
          <t>d3239f0622024212b2de47425e4be01d</t>
        </is>
      </c>
      <c r="BI762" t="inlineStr">
        <is>
          <t>15246</t>
        </is>
      </c>
      <c r="BJ762" t="inlineStr">
        <is>
          <t>XFormInstance</t>
        </is>
      </c>
      <c r="BK762" t="inlineStr">
        <is>
          <t>b90d443aed5e11efb3105930014bb413</t>
        </is>
      </c>
      <c r="BL762" t="b">
        <v>0</v>
      </c>
      <c r="BM762" t="inlineStr">
        <is>
          <t>---</t>
        </is>
      </c>
      <c r="BN762" t="inlineStr">
        <is>
          <t>200.113.253.124</t>
        </is>
      </c>
      <c r="BO762" t="inlineStr">
        <is>
          <t>Benson Charles</t>
        </is>
      </c>
    </row>
    <row r="763">
      <c r="A763" t="inlineStr">
        <is>
          <t>761</t>
        </is>
      </c>
      <c r="B763" t="inlineStr">
        <is>
          <t>f302decd-fd86-462b-a838-59cc8fc63bb3</t>
        </is>
      </c>
      <c r="C763" t="inlineStr">
        <is>
          <t>2025-02-17</t>
        </is>
      </c>
      <c r="D763" t="inlineStr">
        <is>
          <t>3</t>
        </is>
      </c>
      <c r="E763" t="inlineStr">
        <is>
          <t>---</t>
        </is>
      </c>
      <c r="F763" t="inlineStr">
        <is>
          <t>0</t>
        </is>
      </c>
      <c r="G763" t="inlineStr">
        <is>
          <t>---</t>
        </is>
      </c>
      <c r="H763" t="inlineStr">
        <is>
          <t>1</t>
        </is>
      </c>
      <c r="I763" t="inlineStr">
        <is>
          <t>1</t>
        </is>
      </c>
      <c r="J763" t="inlineStr"/>
      <c r="K763" t="inlineStr">
        <is>
          <t>---</t>
        </is>
      </c>
      <c r="L763" t="inlineStr">
        <is>
          <t>---</t>
        </is>
      </c>
      <c r="M763" t="inlineStr">
        <is>
          <t>---</t>
        </is>
      </c>
      <c r="N763" t="inlineStr">
        <is>
          <t>---</t>
        </is>
      </c>
      <c r="O763" t="inlineStr">
        <is>
          <t>---</t>
        </is>
      </c>
      <c r="P763" t="inlineStr">
        <is>
          <t>---</t>
        </is>
      </c>
      <c r="Q763" t="inlineStr">
        <is>
          <t>---</t>
        </is>
      </c>
      <c r="R763" t="inlineStr"/>
      <c r="S763" t="inlineStr"/>
      <c r="T763" t="inlineStr"/>
      <c r="U763" t="inlineStr"/>
      <c r="V763" t="inlineStr"/>
      <c r="W763" t="inlineStr"/>
      <c r="X763" t="inlineStr">
        <is>
          <t>LIM/PORM/ST00342</t>
        </is>
      </c>
      <c r="Y763" t="inlineStr">
        <is>
          <t>LIM/PORM/ST00342</t>
        </is>
      </c>
      <c r="Z763" t="inlineStr">
        <is>
          <t>2025-02-17 19:27:52</t>
        </is>
      </c>
      <c r="AA763" t="inlineStr">
        <is>
          <t>2025-02-17 19:27:45</t>
        </is>
      </c>
      <c r="AB763" t="inlineStr">
        <is>
          <t>1jeanelie</t>
        </is>
      </c>
      <c r="AC763" t="inlineStr">
        <is>
          <t>2025-02-17 19:27:53</t>
        </is>
      </c>
      <c r="AD763" s="1" t="inlineStr">
        <is>
          <t>https://www.commcarehq.org/a/caris-test/reports/form_data/f302decd-fd86-462b-a838-59cc8fc63bb3/</t>
        </is>
      </c>
      <c r="AE763" t="inlineStr">
        <is>
          <t>---</t>
        </is>
      </c>
      <c r="AF763" t="inlineStr">
        <is>
          <t>3c5a623af057e23a32ae4000_18653</t>
        </is>
      </c>
      <c r="AG763" t="inlineStr">
        <is>
          <t>OK</t>
        </is>
      </c>
      <c r="AH763" t="inlineStr">
        <is>
          <t>2025-02-17 19:27:52</t>
        </is>
      </c>
      <c r="AI763" t="inlineStr">
        <is>
          <t>1b922c6cae0e4a4e9e08c400d46b6ba7</t>
        </is>
      </c>
      <c r="AJ763" t="inlineStr">
        <is>
          <t>2025-02-17</t>
        </is>
      </c>
      <c r="AK763" t="inlineStr">
        <is>
          <t>3</t>
        </is>
      </c>
      <c r="AL763" t="inlineStr">
        <is>
          <t>---</t>
        </is>
      </c>
      <c r="AM763" t="inlineStr">
        <is>
          <t>0</t>
        </is>
      </c>
      <c r="AN763" t="inlineStr">
        <is>
          <t>---</t>
        </is>
      </c>
      <c r="AO763" t="inlineStr">
        <is>
          <t>1</t>
        </is>
      </c>
      <c r="AP763" t="inlineStr">
        <is>
          <t>1</t>
        </is>
      </c>
      <c r="AQ763" t="inlineStr"/>
      <c r="AR763" t="inlineStr"/>
      <c r="AS763" t="inlineStr"/>
      <c r="AT763" t="inlineStr"/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inlineStr">
        <is>
          <t>---</t>
        </is>
      </c>
      <c r="BA763" t="inlineStr">
        <is>
          <t>1b922c6cae0e4a4e9e08c400d46b6ba7</t>
        </is>
      </c>
      <c r="BB763" t="inlineStr">
        <is>
          <t>http://openrosa.org/formdesigner/0B48E039-1E80-49A7-AC24-732B6E788E39</t>
        </is>
      </c>
      <c r="BC763" t="inlineStr">
        <is>
          <t>Ration et autres visites</t>
        </is>
      </c>
      <c r="BD763" t="inlineStr">
        <is>
          <t>CommCare Android, version "2.55.0"(467579). App v15969. CommCare Version 2.55.0. Build 467579, built on: 2025-01-15</t>
        </is>
      </c>
      <c r="BE763" t="inlineStr">
        <is>
          <t>commcare_734f7fdd-cbb1-463f-aa8e-b4bd89e56188</t>
        </is>
      </c>
      <c r="BF763" t="inlineStr"/>
      <c r="BG763" t="inlineStr">
        <is>
          <t>f13d8149fc6d39ebe86af18272310ff9</t>
        </is>
      </c>
      <c r="BH763" t="inlineStr">
        <is>
          <t>d3239f0622024212b2de47425e4be01d</t>
        </is>
      </c>
      <c r="BI763" t="inlineStr">
        <is>
          <t>15246</t>
        </is>
      </c>
      <c r="BJ763" t="inlineStr">
        <is>
          <t>XFormInstance</t>
        </is>
      </c>
      <c r="BK763" t="inlineStr">
        <is>
          <t>507cac7eed6011efb3105930014bb413</t>
        </is>
      </c>
      <c r="BL763" t="b">
        <v>0</v>
      </c>
      <c r="BM763" t="inlineStr">
        <is>
          <t>---</t>
        </is>
      </c>
      <c r="BN763" t="inlineStr">
        <is>
          <t>200.113.214.86</t>
        </is>
      </c>
      <c r="BO763" t="inlineStr">
        <is>
          <t>Djulianna Pierre</t>
        </is>
      </c>
    </row>
    <row r="764">
      <c r="A764" t="inlineStr">
        <is>
          <t>762</t>
        </is>
      </c>
      <c r="B764" t="inlineStr">
        <is>
          <t>bb313bd9-1f56-40ec-9185-c6fdc509a367</t>
        </is>
      </c>
      <c r="C764" t="inlineStr">
        <is>
          <t>2025-02-17</t>
        </is>
      </c>
      <c r="D764" t="inlineStr">
        <is>
          <t>3</t>
        </is>
      </c>
      <c r="E764" t="inlineStr">
        <is>
          <t>---</t>
        </is>
      </c>
      <c r="F764" t="inlineStr">
        <is>
          <t>0</t>
        </is>
      </c>
      <c r="G764" t="inlineStr">
        <is>
          <t>---</t>
        </is>
      </c>
      <c r="H764" t="inlineStr">
        <is>
          <t>1</t>
        </is>
      </c>
      <c r="I764" t="inlineStr">
        <is>
          <t>1</t>
        </is>
      </c>
      <c r="J764" t="inlineStr"/>
      <c r="K764" t="inlineStr">
        <is>
          <t>---</t>
        </is>
      </c>
      <c r="L764" t="inlineStr">
        <is>
          <t>---</t>
        </is>
      </c>
      <c r="M764" t="inlineStr">
        <is>
          <t>---</t>
        </is>
      </c>
      <c r="N764" t="inlineStr">
        <is>
          <t>---</t>
        </is>
      </c>
      <c r="O764" t="inlineStr">
        <is>
          <t>---</t>
        </is>
      </c>
      <c r="P764" t="inlineStr">
        <is>
          <t>---</t>
        </is>
      </c>
      <c r="Q764" t="inlineStr">
        <is>
          <t>---</t>
        </is>
      </c>
      <c r="R764" t="inlineStr"/>
      <c r="S764" t="inlineStr"/>
      <c r="T764" t="inlineStr"/>
      <c r="U764" t="inlineStr"/>
      <c r="V764" t="inlineStr"/>
      <c r="W764" t="inlineStr"/>
      <c r="X764" t="inlineStr">
        <is>
          <t>LIM/PORM/ST00497</t>
        </is>
      </c>
      <c r="Y764" t="inlineStr">
        <is>
          <t>LIM/PORM/ST00497</t>
        </is>
      </c>
      <c r="Z764" t="inlineStr">
        <is>
          <t>2025-02-17 19:28:10</t>
        </is>
      </c>
      <c r="AA764" t="inlineStr">
        <is>
          <t>2025-02-17 19:28:03</t>
        </is>
      </c>
      <c r="AB764" t="inlineStr">
        <is>
          <t>1jeanelie</t>
        </is>
      </c>
      <c r="AC764" t="inlineStr">
        <is>
          <t>2025-02-17 19:28:11</t>
        </is>
      </c>
      <c r="AD764" s="1" t="inlineStr">
        <is>
          <t>https://www.commcarehq.org/a/caris-test/reports/form_data/bb313bd9-1f56-40ec-9185-c6fdc509a367/</t>
        </is>
      </c>
      <c r="AE764" t="inlineStr">
        <is>
          <t>---</t>
        </is>
      </c>
      <c r="AF764" t="inlineStr">
        <is>
          <t>3c5a623af057e23a32ae4000_30715</t>
        </is>
      </c>
      <c r="AG764" t="inlineStr">
        <is>
          <t>OK</t>
        </is>
      </c>
      <c r="AH764" t="inlineStr">
        <is>
          <t>2025-02-17 19:28:10</t>
        </is>
      </c>
      <c r="AI764" t="inlineStr">
        <is>
          <t>1b922c6cae0e4a4e9e08c400d46b6ba7</t>
        </is>
      </c>
      <c r="AJ764" t="inlineStr">
        <is>
          <t>2025-02-17</t>
        </is>
      </c>
      <c r="AK764" t="inlineStr">
        <is>
          <t>3</t>
        </is>
      </c>
      <c r="AL764" t="inlineStr">
        <is>
          <t>---</t>
        </is>
      </c>
      <c r="AM764" t="inlineStr">
        <is>
          <t>0</t>
        </is>
      </c>
      <c r="AN764" t="inlineStr">
        <is>
          <t>---</t>
        </is>
      </c>
      <c r="AO764" t="inlineStr">
        <is>
          <t>1</t>
        </is>
      </c>
      <c r="AP764" t="inlineStr">
        <is>
          <t>1</t>
        </is>
      </c>
      <c r="AQ764" t="inlineStr"/>
      <c r="AR764" t="inlineStr"/>
      <c r="AS764" t="inlineStr"/>
      <c r="AT764" t="inlineStr"/>
      <c r="AU764" t="inlineStr">
        <is>
          <t>---</t>
        </is>
      </c>
      <c r="AV764" t="inlineStr">
        <is>
          <t>---</t>
        </is>
      </c>
      <c r="AW764" t="inlineStr">
        <is>
          <t>---</t>
        </is>
      </c>
      <c r="AX764" t="inlineStr">
        <is>
          <t>---</t>
        </is>
      </c>
      <c r="AY764" t="inlineStr">
        <is>
          <t>---</t>
        </is>
      </c>
      <c r="AZ764" t="inlineStr">
        <is>
          <t>---</t>
        </is>
      </c>
      <c r="BA764" t="inlineStr">
        <is>
          <t>1b922c6cae0e4a4e9e08c400d46b6ba7</t>
        </is>
      </c>
      <c r="BB764" t="inlineStr">
        <is>
          <t>http://openrosa.org/formdesigner/0B48E039-1E80-49A7-AC24-732B6E788E39</t>
        </is>
      </c>
      <c r="BC764" t="inlineStr">
        <is>
          <t>Ration et autres visites</t>
        </is>
      </c>
      <c r="BD764" t="inlineStr">
        <is>
          <t>CommCare Android, version "2.55.0"(467579). App v15969. CommCare Version 2.55.0. Build 467579, built on: 2025-01-15</t>
        </is>
      </c>
      <c r="BE764" t="inlineStr">
        <is>
          <t>commcare_734f7fdd-cbb1-463f-aa8e-b4bd89e56188</t>
        </is>
      </c>
      <c r="BF764" t="inlineStr"/>
      <c r="BG764" t="inlineStr">
        <is>
          <t>f13d8149fc6d39ebe86af18272310ff9</t>
        </is>
      </c>
      <c r="BH764" t="inlineStr">
        <is>
          <t>d3239f0622024212b2de47425e4be01d</t>
        </is>
      </c>
      <c r="BI764" t="inlineStr">
        <is>
          <t>15246</t>
        </is>
      </c>
      <c r="BJ764" t="inlineStr">
        <is>
          <t>XFormInstance</t>
        </is>
      </c>
      <c r="BK764" t="inlineStr">
        <is>
          <t>507cac7eed6011efb3105930014bb413</t>
        </is>
      </c>
      <c r="BL764" t="b">
        <v>0</v>
      </c>
      <c r="BM764" t="inlineStr">
        <is>
          <t>---</t>
        </is>
      </c>
      <c r="BN764" t="inlineStr">
        <is>
          <t>200.113.214.86</t>
        </is>
      </c>
      <c r="BO764" t="inlineStr">
        <is>
          <t>Loubert Tisson</t>
        </is>
      </c>
    </row>
    <row r="765">
      <c r="A765" t="inlineStr">
        <is>
          <t>763</t>
        </is>
      </c>
      <c r="B765" t="inlineStr">
        <is>
          <t>b3de3cfe-a086-49e7-987a-30b6af6ffc22</t>
        </is>
      </c>
      <c r="C765" t="inlineStr">
        <is>
          <t>2025-02-17</t>
        </is>
      </c>
      <c r="D765" t="inlineStr">
        <is>
          <t>3</t>
        </is>
      </c>
      <c r="E765" t="inlineStr">
        <is>
          <t>---</t>
        </is>
      </c>
      <c r="F765" t="inlineStr">
        <is>
          <t>0</t>
        </is>
      </c>
      <c r="G765" t="inlineStr">
        <is>
          <t>---</t>
        </is>
      </c>
      <c r="H765" t="inlineStr">
        <is>
          <t>1</t>
        </is>
      </c>
      <c r="I765" t="inlineStr">
        <is>
          <t>1</t>
        </is>
      </c>
      <c r="J765" t="inlineStr"/>
      <c r="K765" t="inlineStr">
        <is>
          <t>---</t>
        </is>
      </c>
      <c r="L765" t="inlineStr">
        <is>
          <t>---</t>
        </is>
      </c>
      <c r="M765" t="inlineStr">
        <is>
          <t>---</t>
        </is>
      </c>
      <c r="N765" t="inlineStr">
        <is>
          <t>---</t>
        </is>
      </c>
      <c r="O765" t="inlineStr">
        <is>
          <t>---</t>
        </is>
      </c>
      <c r="P765" t="inlineStr">
        <is>
          <t>---</t>
        </is>
      </c>
      <c r="Q765" t="inlineStr">
        <is>
          <t>---</t>
        </is>
      </c>
      <c r="R765" t="inlineStr"/>
      <c r="S765" t="inlineStr"/>
      <c r="T765" t="inlineStr"/>
      <c r="U765" t="inlineStr"/>
      <c r="V765" t="inlineStr"/>
      <c r="W765" t="inlineStr"/>
      <c r="X765" t="inlineStr">
        <is>
          <t>LIM/PORM/ST00692</t>
        </is>
      </c>
      <c r="Y765" t="inlineStr">
        <is>
          <t>LIM/PORM/ST00692</t>
        </is>
      </c>
      <c r="Z765" t="inlineStr">
        <is>
          <t>2025-02-17 19:28:42</t>
        </is>
      </c>
      <c r="AA765" t="inlineStr">
        <is>
          <t>2025-02-17 19:28:34</t>
        </is>
      </c>
      <c r="AB765" t="inlineStr">
        <is>
          <t>1jeanelie</t>
        </is>
      </c>
      <c r="AC765" t="inlineStr">
        <is>
          <t>2025-02-17 19:28:45</t>
        </is>
      </c>
      <c r="AD765" s="1" t="inlineStr">
        <is>
          <t>https://www.commcarehq.org/a/caris-test/reports/form_data/b3de3cfe-a086-49e7-987a-30b6af6ffc22/</t>
        </is>
      </c>
      <c r="AE765" t="inlineStr">
        <is>
          <t>---</t>
        </is>
      </c>
      <c r="AF765" t="inlineStr">
        <is>
          <t>3c5a623af057e23a32ae4000_46681</t>
        </is>
      </c>
      <c r="AG765" t="inlineStr">
        <is>
          <t>OK</t>
        </is>
      </c>
      <c r="AH765" t="inlineStr">
        <is>
          <t>2025-02-17 19:28:42</t>
        </is>
      </c>
      <c r="AI765" t="inlineStr">
        <is>
          <t>1b922c6cae0e4a4e9e08c400d46b6ba7</t>
        </is>
      </c>
      <c r="AJ765" t="inlineStr">
        <is>
          <t>2025-02-17</t>
        </is>
      </c>
      <c r="AK765" t="inlineStr">
        <is>
          <t>3</t>
        </is>
      </c>
      <c r="AL765" t="inlineStr">
        <is>
          <t>---</t>
        </is>
      </c>
      <c r="AM765" t="inlineStr">
        <is>
          <t>0</t>
        </is>
      </c>
      <c r="AN765" t="inlineStr">
        <is>
          <t>---</t>
        </is>
      </c>
      <c r="AO765" t="inlineStr">
        <is>
          <t>1</t>
        </is>
      </c>
      <c r="AP765" t="inlineStr">
        <is>
          <t>1</t>
        </is>
      </c>
      <c r="AQ765" t="inlineStr"/>
      <c r="AR765" t="inlineStr"/>
      <c r="AS765" t="inlineStr"/>
      <c r="AT765" t="inlineStr"/>
      <c r="AU765" t="inlineStr">
        <is>
          <t>---</t>
        </is>
      </c>
      <c r="AV765" t="inlineStr">
        <is>
          <t>---</t>
        </is>
      </c>
      <c r="AW765" t="inlineStr">
        <is>
          <t>---</t>
        </is>
      </c>
      <c r="AX765" t="inlineStr">
        <is>
          <t>---</t>
        </is>
      </c>
      <c r="AY765" t="inlineStr">
        <is>
          <t>---</t>
        </is>
      </c>
      <c r="AZ765" t="inlineStr">
        <is>
          <t>---</t>
        </is>
      </c>
      <c r="BA765" t="inlineStr">
        <is>
          <t>1b922c6cae0e4a4e9e08c400d46b6ba7</t>
        </is>
      </c>
      <c r="BB765" t="inlineStr">
        <is>
          <t>http://openrosa.org/formdesigner/0B48E039-1E80-49A7-AC24-732B6E788E39</t>
        </is>
      </c>
      <c r="BC765" t="inlineStr">
        <is>
          <t>Ration et autres visites</t>
        </is>
      </c>
      <c r="BD765" t="inlineStr">
        <is>
          <t>CommCare Android, version "2.55.0"(467579). App v15969. CommCare Version 2.55.0. Build 467579, built on: 2025-01-15</t>
        </is>
      </c>
      <c r="BE765" t="inlineStr">
        <is>
          <t>commcare_734f7fdd-cbb1-463f-aa8e-b4bd89e56188</t>
        </is>
      </c>
      <c r="BF765" t="inlineStr"/>
      <c r="BG765" t="inlineStr">
        <is>
          <t>f13d8149fc6d39ebe86af18272310ff9</t>
        </is>
      </c>
      <c r="BH765" t="inlineStr">
        <is>
          <t>d3239f0622024212b2de47425e4be01d</t>
        </is>
      </c>
      <c r="BI765" t="inlineStr">
        <is>
          <t>15246</t>
        </is>
      </c>
      <c r="BJ765" t="inlineStr">
        <is>
          <t>XFormInstance</t>
        </is>
      </c>
      <c r="BK765" t="inlineStr">
        <is>
          <t>507cac7eed6011efb3105930014bb413</t>
        </is>
      </c>
      <c r="BL765" t="b">
        <v>0</v>
      </c>
      <c r="BM765" t="inlineStr">
        <is>
          <t>---</t>
        </is>
      </c>
      <c r="BN765" t="inlineStr">
        <is>
          <t>200.113.214.86</t>
        </is>
      </c>
      <c r="BO765" t="inlineStr">
        <is>
          <t>Christelle Toussaint</t>
        </is>
      </c>
    </row>
    <row r="766">
      <c r="A766" t="inlineStr">
        <is>
          <t>764</t>
        </is>
      </c>
      <c r="B766" t="inlineStr">
        <is>
          <t>faac813d-46f2-4a60-a73b-dd183434a19d</t>
        </is>
      </c>
      <c r="C766" t="inlineStr">
        <is>
          <t>2025-02-17</t>
        </is>
      </c>
      <c r="D766" t="inlineStr">
        <is>
          <t>3</t>
        </is>
      </c>
      <c r="E766" t="inlineStr">
        <is>
          <t>---</t>
        </is>
      </c>
      <c r="F766" t="inlineStr">
        <is>
          <t>0</t>
        </is>
      </c>
      <c r="G766" t="inlineStr">
        <is>
          <t>---</t>
        </is>
      </c>
      <c r="H766" t="inlineStr">
        <is>
          <t>1</t>
        </is>
      </c>
      <c r="I766" t="inlineStr">
        <is>
          <t>1</t>
        </is>
      </c>
      <c r="J766" t="inlineStr"/>
      <c r="K766" t="inlineStr">
        <is>
          <t>---</t>
        </is>
      </c>
      <c r="L766" t="inlineStr">
        <is>
          <t>---</t>
        </is>
      </c>
      <c r="M766" t="inlineStr">
        <is>
          <t>---</t>
        </is>
      </c>
      <c r="N766" t="inlineStr">
        <is>
          <t>---</t>
        </is>
      </c>
      <c r="O766" t="inlineStr">
        <is>
          <t>---</t>
        </is>
      </c>
      <c r="P766" t="inlineStr">
        <is>
          <t>---</t>
        </is>
      </c>
      <c r="Q766" t="inlineStr">
        <is>
          <t>---</t>
        </is>
      </c>
      <c r="R766" t="inlineStr"/>
      <c r="S766" t="inlineStr"/>
      <c r="T766" t="inlineStr"/>
      <c r="U766" t="inlineStr"/>
      <c r="V766" t="inlineStr"/>
      <c r="W766" t="inlineStr"/>
      <c r="X766" t="inlineStr">
        <is>
          <t>LIM/PORM/ST00352</t>
        </is>
      </c>
      <c r="Y766" t="inlineStr">
        <is>
          <t>LIM/PORM/ST00352</t>
        </is>
      </c>
      <c r="Z766" t="inlineStr">
        <is>
          <t>2025-02-17 19:29:43</t>
        </is>
      </c>
      <c r="AA766" t="inlineStr">
        <is>
          <t>2025-02-17 19:29:36</t>
        </is>
      </c>
      <c r="AB766" t="inlineStr">
        <is>
          <t>1jeanelie</t>
        </is>
      </c>
      <c r="AC766" t="inlineStr">
        <is>
          <t>2025-02-17 19:29:44</t>
        </is>
      </c>
      <c r="AD766" s="1" t="inlineStr">
        <is>
          <t>https://www.commcarehq.org/a/caris-test/reports/form_data/faac813d-46f2-4a60-a73b-dd183434a19d/</t>
        </is>
      </c>
      <c r="AE766" t="inlineStr">
        <is>
          <t>---</t>
        </is>
      </c>
      <c r="AF766" t="inlineStr">
        <is>
          <t>3c5a623af057e23a32ae4000_27354</t>
        </is>
      </c>
      <c r="AG766" t="inlineStr">
        <is>
          <t>OK</t>
        </is>
      </c>
      <c r="AH766" t="inlineStr">
        <is>
          <t>2025-02-17 19:29:43</t>
        </is>
      </c>
      <c r="AI766" t="inlineStr">
        <is>
          <t>1b922c6cae0e4a4e9e08c400d46b6ba7</t>
        </is>
      </c>
      <c r="AJ766" t="inlineStr">
        <is>
          <t>2025-02-17</t>
        </is>
      </c>
      <c r="AK766" t="inlineStr">
        <is>
          <t>3</t>
        </is>
      </c>
      <c r="AL766" t="inlineStr">
        <is>
          <t>---</t>
        </is>
      </c>
      <c r="AM766" t="inlineStr">
        <is>
          <t>0</t>
        </is>
      </c>
      <c r="AN766" t="inlineStr">
        <is>
          <t>---</t>
        </is>
      </c>
      <c r="AO766" t="inlineStr">
        <is>
          <t>1</t>
        </is>
      </c>
      <c r="AP766" t="inlineStr">
        <is>
          <t>1</t>
        </is>
      </c>
      <c r="AQ766" t="inlineStr"/>
      <c r="AR766" t="inlineStr"/>
      <c r="AS766" t="inlineStr"/>
      <c r="AT766" t="inlineStr"/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inlineStr">
        <is>
          <t>---</t>
        </is>
      </c>
      <c r="BA766" t="inlineStr">
        <is>
          <t>1b922c6cae0e4a4e9e08c400d46b6ba7</t>
        </is>
      </c>
      <c r="BB766" t="inlineStr">
        <is>
          <t>http://openrosa.org/formdesigner/0B48E039-1E80-49A7-AC24-732B6E788E39</t>
        </is>
      </c>
      <c r="BC766" t="inlineStr">
        <is>
          <t>Ration et autres visites</t>
        </is>
      </c>
      <c r="BD766" t="inlineStr">
        <is>
          <t>CommCare Android, version "2.55.0"(467579). App v15969. CommCare Version 2.55.0. Build 467579, built on: 2025-01-15</t>
        </is>
      </c>
      <c r="BE766" t="inlineStr">
        <is>
          <t>commcare_734f7fdd-cbb1-463f-aa8e-b4bd89e56188</t>
        </is>
      </c>
      <c r="BF766" t="inlineStr"/>
      <c r="BG766" t="inlineStr">
        <is>
          <t>f13d8149fc6d39ebe86af18272310ff9</t>
        </is>
      </c>
      <c r="BH766" t="inlineStr">
        <is>
          <t>d3239f0622024212b2de47425e4be01d</t>
        </is>
      </c>
      <c r="BI766" t="inlineStr">
        <is>
          <t>15246</t>
        </is>
      </c>
      <c r="BJ766" t="inlineStr">
        <is>
          <t>XFormInstance</t>
        </is>
      </c>
      <c r="BK766" t="inlineStr">
        <is>
          <t>507cac7eed6011efb3105930014bb413</t>
        </is>
      </c>
      <c r="BL766" t="b">
        <v>0</v>
      </c>
      <c r="BM766" t="inlineStr">
        <is>
          <t>---</t>
        </is>
      </c>
      <c r="BN766" t="inlineStr">
        <is>
          <t>200.113.214.86</t>
        </is>
      </c>
      <c r="BO766" t="inlineStr">
        <is>
          <t>Nidelin Gelus</t>
        </is>
      </c>
    </row>
    <row r="767">
      <c r="A767" t="inlineStr">
        <is>
          <t>765</t>
        </is>
      </c>
      <c r="B767" t="inlineStr">
        <is>
          <t>f23e85eb-fda1-41e2-a617-71cd74aeba09</t>
        </is>
      </c>
      <c r="C767" t="inlineStr">
        <is>
          <t>2025-02-17</t>
        </is>
      </c>
      <c r="D767" t="inlineStr">
        <is>
          <t>3</t>
        </is>
      </c>
      <c r="E767" t="inlineStr">
        <is>
          <t>---</t>
        </is>
      </c>
      <c r="F767" t="inlineStr">
        <is>
          <t>0</t>
        </is>
      </c>
      <c r="G767" t="inlineStr">
        <is>
          <t>---</t>
        </is>
      </c>
      <c r="H767" t="inlineStr">
        <is>
          <t>1</t>
        </is>
      </c>
      <c r="I767" t="inlineStr">
        <is>
          <t>0</t>
        </is>
      </c>
      <c r="J767" t="inlineStr">
        <is>
          <t>---</t>
        </is>
      </c>
      <c r="K767" t="inlineStr">
        <is>
          <t>---</t>
        </is>
      </c>
      <c r="L767" t="inlineStr">
        <is>
          <t>---</t>
        </is>
      </c>
      <c r="M767" t="inlineStr">
        <is>
          <t>---</t>
        </is>
      </c>
      <c r="N767" t="inlineStr">
        <is>
          <t>---</t>
        </is>
      </c>
      <c r="O767" t="inlineStr">
        <is>
          <t>---</t>
        </is>
      </c>
      <c r="P767" t="inlineStr">
        <is>
          <t>---</t>
        </is>
      </c>
      <c r="Q767" t="inlineStr">
        <is>
          <t>---</t>
        </is>
      </c>
      <c r="R767" t="inlineStr">
        <is>
          <t>---</t>
        </is>
      </c>
      <c r="S767" t="inlineStr">
        <is>
          <t>---</t>
        </is>
      </c>
      <c r="T767" t="inlineStr">
        <is>
          <t>---</t>
        </is>
      </c>
      <c r="U767" t="inlineStr">
        <is>
          <t>---</t>
        </is>
      </c>
      <c r="V767" t="inlineStr">
        <is>
          <t>---</t>
        </is>
      </c>
      <c r="W767" t="inlineStr"/>
      <c r="X767" t="inlineStr">
        <is>
          <t>CAP/CALT/00288</t>
        </is>
      </c>
      <c r="Y767" t="inlineStr">
        <is>
          <t>CAP/CALT/00288</t>
        </is>
      </c>
      <c r="Z767" t="inlineStr">
        <is>
          <t>2025-02-17 19:40:54</t>
        </is>
      </c>
      <c r="AA767" t="inlineStr">
        <is>
          <t>2025-02-17 19:40:44</t>
        </is>
      </c>
      <c r="AB767" t="inlineStr">
        <is>
          <t>1irania</t>
        </is>
      </c>
      <c r="AC767" t="inlineStr">
        <is>
          <t>2025-02-17 19:40:56</t>
        </is>
      </c>
      <c r="AD767" s="1" t="inlineStr">
        <is>
          <t>https://www.commcarehq.org/a/caris-test/reports/form_data/f23e85eb-fda1-41e2-a617-71cd74aeba09/</t>
        </is>
      </c>
      <c r="AE767" t="inlineStr">
        <is>
          <t>---</t>
        </is>
      </c>
      <c r="AF767" t="inlineStr">
        <is>
          <t>3c5a623af057e23a32ae4000_104551</t>
        </is>
      </c>
      <c r="AG767" t="inlineStr">
        <is>
          <t>OK</t>
        </is>
      </c>
      <c r="AH767" t="inlineStr">
        <is>
          <t>2025-02-17 19:40:54</t>
        </is>
      </c>
      <c r="AI767" t="inlineStr">
        <is>
          <t>42a82b7de9e609ae71648670ad4c56aa</t>
        </is>
      </c>
      <c r="AJ767" t="inlineStr">
        <is>
          <t>2025-02-17</t>
        </is>
      </c>
      <c r="AK767" t="inlineStr">
        <is>
          <t>3</t>
        </is>
      </c>
      <c r="AL767" t="inlineStr">
        <is>
          <t>---</t>
        </is>
      </c>
      <c r="AM767" t="inlineStr">
        <is>
          <t>0</t>
        </is>
      </c>
      <c r="AN767" t="inlineStr">
        <is>
          <t>---</t>
        </is>
      </c>
      <c r="AO767" t="inlineStr">
        <is>
          <t>1</t>
        </is>
      </c>
      <c r="AP767" t="inlineStr">
        <is>
          <t>0</t>
        </is>
      </c>
      <c r="AQ767" t="inlineStr">
        <is>
          <t>---</t>
        </is>
      </c>
      <c r="AR767" t="inlineStr">
        <is>
          <t>---</t>
        </is>
      </c>
      <c r="AS767" t="inlineStr">
        <is>
          <t>---</t>
        </is>
      </c>
      <c r="AT767" t="inlineStr"/>
      <c r="AU767" t="inlineStr">
        <is>
          <t>---</t>
        </is>
      </c>
      <c r="AV767" t="inlineStr">
        <is>
          <t>---</t>
        </is>
      </c>
      <c r="AW767" t="inlineStr">
        <is>
          <t>---</t>
        </is>
      </c>
      <c r="AX767" t="inlineStr">
        <is>
          <t>---</t>
        </is>
      </c>
      <c r="AY767" t="inlineStr">
        <is>
          <t>---</t>
        </is>
      </c>
      <c r="AZ767" t="inlineStr">
        <is>
          <t>---</t>
        </is>
      </c>
      <c r="BA767" t="inlineStr">
        <is>
          <t>42a82b7de9e609ae71648670ad4c56aa</t>
        </is>
      </c>
      <c r="BB767" t="inlineStr">
        <is>
          <t>http://openrosa.org/formdesigner/0B48E039-1E80-49A7-AC24-732B6E788E39</t>
        </is>
      </c>
      <c r="BC767" t="inlineStr">
        <is>
          <t>Ration et autres visites</t>
        </is>
      </c>
      <c r="BD767" t="inlineStr">
        <is>
          <t>CommCare Android, version "2.56"(468027). App v15969. CommCare Version 2.56.0. Build 468027, built on: 2025-01-18</t>
        </is>
      </c>
      <c r="BE767" t="inlineStr">
        <is>
          <t>commcare_6c8d6b29-ddee-4573-a4bf-ff173bbf52d8</t>
        </is>
      </c>
      <c r="BF767" t="inlineStr">
        <is>
          <t>19.6163648 -72.0275668 11.5 14.61</t>
        </is>
      </c>
      <c r="BG767" t="inlineStr">
        <is>
          <t>f13d8149fc6d39ebe86af18272310ff9</t>
        </is>
      </c>
      <c r="BH767" t="inlineStr">
        <is>
          <t>d3239f0622024212b2de47425e4be01d</t>
        </is>
      </c>
      <c r="BI767" t="inlineStr">
        <is>
          <t>15246</t>
        </is>
      </c>
      <c r="BJ767" t="inlineStr">
        <is>
          <t>XFormInstance</t>
        </is>
      </c>
      <c r="BK767" t="inlineStr">
        <is>
          <t>af835edeed6011efb986bb65fe57b2fe</t>
        </is>
      </c>
      <c r="BL767" t="b">
        <v>0</v>
      </c>
      <c r="BM767" t="inlineStr">
        <is>
          <t>---</t>
        </is>
      </c>
      <c r="BN767" t="inlineStr">
        <is>
          <t>200.113.234.106</t>
        </is>
      </c>
      <c r="BO767" t="inlineStr">
        <is>
          <t>Cherlandie Florvil</t>
        </is>
      </c>
    </row>
    <row r="768">
      <c r="A768" t="inlineStr">
        <is>
          <t>766</t>
        </is>
      </c>
      <c r="B768" t="inlineStr">
        <is>
          <t>7fe97851-8415-4a1e-b272-1ecd944c7970</t>
        </is>
      </c>
      <c r="C768" t="inlineStr">
        <is>
          <t>2025-02-14</t>
        </is>
      </c>
      <c r="D768" t="inlineStr">
        <is>
          <t>4</t>
        </is>
      </c>
      <c r="E768" t="inlineStr">
        <is>
          <t>Suivi adherence</t>
        </is>
      </c>
      <c r="F768" t="inlineStr">
        <is>
          <t>0</t>
        </is>
      </c>
      <c r="G768" t="inlineStr">
        <is>
          <t>suivi adherence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---</t>
        </is>
      </c>
      <c r="L768" t="inlineStr">
        <is>
          <t>---</t>
        </is>
      </c>
      <c r="M768" t="inlineStr">
        <is>
          <t>---</t>
        </is>
      </c>
      <c r="N768" t="inlineStr">
        <is>
          <t>---</t>
        </is>
      </c>
      <c r="O768" t="inlineStr">
        <is>
          <t>---</t>
        </is>
      </c>
      <c r="P768" t="inlineStr">
        <is>
          <t>---</t>
        </is>
      </c>
      <c r="Q768" t="inlineStr">
        <is>
          <t>---</t>
        </is>
      </c>
      <c r="R768" t="inlineStr"/>
      <c r="S768" t="inlineStr"/>
      <c r="T768" t="inlineStr"/>
      <c r="U768" t="inlineStr"/>
      <c r="V768" t="inlineStr"/>
      <c r="W768" t="inlineStr"/>
      <c r="X768" t="inlineStr">
        <is>
          <t>CAP/HSCM/ST02449</t>
        </is>
      </c>
      <c r="Y768" t="inlineStr">
        <is>
          <t>CAP/HSCM/ST02449</t>
        </is>
      </c>
      <c r="Z768" t="inlineStr">
        <is>
          <t>2025-02-15 00:27:21</t>
        </is>
      </c>
      <c r="AA768" t="inlineStr">
        <is>
          <t>2025-02-15 00:26:25</t>
        </is>
      </c>
      <c r="AB768" t="inlineStr">
        <is>
          <t>1fleurgile</t>
        </is>
      </c>
      <c r="AC768" t="inlineStr">
        <is>
          <t>2025-02-17 19:46:23</t>
        </is>
      </c>
      <c r="AD768" s="1" t="inlineStr">
        <is>
          <t>https://www.commcarehq.org/a/caris-test/reports/form_data/7fe97851-8415-4a1e-b272-1ecd944c7970/</t>
        </is>
      </c>
      <c r="AE768" t="inlineStr">
        <is>
          <t>---</t>
        </is>
      </c>
      <c r="AF768" t="inlineStr">
        <is>
          <t>26eb7e0677b541409f841b0915381069</t>
        </is>
      </c>
      <c r="AG768" t="inlineStr">
        <is>
          <t>---</t>
        </is>
      </c>
      <c r="AH768" t="inlineStr">
        <is>
          <t>2025-02-15 00:27:21</t>
        </is>
      </c>
      <c r="AI768" t="inlineStr">
        <is>
          <t>9cfdf7db54419d22491b2c964b5162b3</t>
        </is>
      </c>
      <c r="AJ768" t="inlineStr">
        <is>
          <t>2025-02-14</t>
        </is>
      </c>
      <c r="AK768" t="inlineStr">
        <is>
          <t>4</t>
        </is>
      </c>
      <c r="AL768" t="inlineStr">
        <is>
          <t>Suivi adherence</t>
        </is>
      </c>
      <c r="AM768" t="inlineStr">
        <is>
          <t>0</t>
        </is>
      </c>
      <c r="AN768" t="inlineStr">
        <is>
          <t>suivi adherence</t>
        </is>
      </c>
      <c r="AO768" t="inlineStr">
        <is>
          <t>1</t>
        </is>
      </c>
      <c r="AP768" t="inlineStr">
        <is>
          <t>1</t>
        </is>
      </c>
      <c r="AQ768" t="inlineStr"/>
      <c r="AR768" t="inlineStr"/>
      <c r="AS768" t="inlineStr"/>
      <c r="AT768" t="inlineStr"/>
      <c r="AU768" t="inlineStr">
        <is>
          <t>---</t>
        </is>
      </c>
      <c r="AV768" t="inlineStr">
        <is>
          <t>---</t>
        </is>
      </c>
      <c r="AW768" t="inlineStr">
        <is>
          <t>---</t>
        </is>
      </c>
      <c r="AX768" t="inlineStr">
        <is>
          <t>---</t>
        </is>
      </c>
      <c r="AY768" t="inlineStr">
        <is>
          <t>---</t>
        </is>
      </c>
      <c r="AZ768" t="inlineStr">
        <is>
          <t>---</t>
        </is>
      </c>
      <c r="BA768" t="inlineStr">
        <is>
          <t>9cfdf7db54419d22491b2c964b5162b3</t>
        </is>
      </c>
      <c r="BB768" t="inlineStr">
        <is>
          <t>http://openrosa.org/formdesigner/0B48E039-1E80-49A7-AC24-732B6E788E39</t>
        </is>
      </c>
      <c r="BC768" t="inlineStr">
        <is>
          <t>Ration et autres visites</t>
        </is>
      </c>
      <c r="BD768" t="inlineStr">
        <is>
          <t>CommCare Android, version "2.55.0"(467579). App v15969. CommCare Version 2.55.0. Build 467579, built on: 2025-01-15</t>
        </is>
      </c>
      <c r="BE768" t="inlineStr">
        <is>
          <t>commcare_76b456dd-7d90-498a-a785-92f136625a61</t>
        </is>
      </c>
      <c r="BF768" t="inlineStr">
        <is>
          <t>19.7267472 -72.2199708 -8.9 43.84</t>
        </is>
      </c>
      <c r="BG768" t="inlineStr">
        <is>
          <t>f13d8149fc6d39ebe86af18272310ff9</t>
        </is>
      </c>
      <c r="BH768" t="inlineStr">
        <is>
          <t>d3239f0622024212b2de47425e4be01d</t>
        </is>
      </c>
      <c r="BI768" t="inlineStr">
        <is>
          <t>15246</t>
        </is>
      </c>
      <c r="BJ768" t="inlineStr">
        <is>
          <t>XFormInstance</t>
        </is>
      </c>
      <c r="BK768" t="inlineStr">
        <is>
          <t>e489378aea7111efb9b8f7a39a18eb0c</t>
        </is>
      </c>
      <c r="BL768" t="b">
        <v>0</v>
      </c>
      <c r="BM768" t="inlineStr">
        <is>
          <t>---</t>
        </is>
      </c>
      <c r="BN768" t="inlineStr">
        <is>
          <t>200.113.238.185</t>
        </is>
      </c>
      <c r="BO768" t="inlineStr">
        <is>
          <t>Stéphanie Altidor</t>
        </is>
      </c>
    </row>
    <row r="769">
      <c r="A769" t="inlineStr">
        <is>
          <t>767</t>
        </is>
      </c>
      <c r="B769" t="inlineStr">
        <is>
          <t>bbc38b4a-c19d-4e9f-b60e-91b233147295</t>
        </is>
      </c>
      <c r="C769" t="inlineStr">
        <is>
          <t>2025-02-14</t>
        </is>
      </c>
      <c r="D769" t="inlineStr">
        <is>
          <t>4</t>
        </is>
      </c>
      <c r="E769" t="inlineStr">
        <is>
          <t>Suivi adherence</t>
        </is>
      </c>
      <c r="F769" t="inlineStr">
        <is>
          <t>0</t>
        </is>
      </c>
      <c r="G769" t="inlineStr">
        <is>
          <t>Suivi adherence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---</t>
        </is>
      </c>
      <c r="L769" t="inlineStr">
        <is>
          <t>---</t>
        </is>
      </c>
      <c r="M769" t="inlineStr">
        <is>
          <t>---</t>
        </is>
      </c>
      <c r="N769" t="inlineStr">
        <is>
          <t>---</t>
        </is>
      </c>
      <c r="O769" t="inlineStr">
        <is>
          <t>---</t>
        </is>
      </c>
      <c r="P769" t="inlineStr">
        <is>
          <t>---</t>
        </is>
      </c>
      <c r="Q769" t="inlineStr">
        <is>
          <t>---</t>
        </is>
      </c>
      <c r="R769" t="inlineStr"/>
      <c r="S769" t="inlineStr"/>
      <c r="T769" t="inlineStr"/>
      <c r="U769" t="inlineStr"/>
      <c r="V769" t="inlineStr"/>
      <c r="W769" t="inlineStr"/>
      <c r="X769" t="inlineStr">
        <is>
          <t>CAP/HSCM/ST00730</t>
        </is>
      </c>
      <c r="Y769" t="inlineStr">
        <is>
          <t>CAP/HSCM/ST00730</t>
        </is>
      </c>
      <c r="Z769" t="inlineStr">
        <is>
          <t>2025-02-15 00:29:16</t>
        </is>
      </c>
      <c r="AA769" t="inlineStr">
        <is>
          <t>2025-02-15 00:28:30</t>
        </is>
      </c>
      <c r="AB769" t="inlineStr">
        <is>
          <t>1fleurgile</t>
        </is>
      </c>
      <c r="AC769" t="inlineStr">
        <is>
          <t>2025-02-17 19:46:25</t>
        </is>
      </c>
      <c r="AD769" s="1" t="inlineStr">
        <is>
          <t>https://www.commcarehq.org/a/caris-test/reports/form_data/bbc38b4a-c19d-4e9f-b60e-91b233147295/</t>
        </is>
      </c>
      <c r="AE769" t="inlineStr">
        <is>
          <t>---</t>
        </is>
      </c>
      <c r="AF769" t="inlineStr">
        <is>
          <t>4de2048a4aef4ea78737adaaae6f5b75</t>
        </is>
      </c>
      <c r="AG769" t="inlineStr">
        <is>
          <t>---</t>
        </is>
      </c>
      <c r="AH769" t="inlineStr">
        <is>
          <t>2025-02-15 00:29:16</t>
        </is>
      </c>
      <c r="AI769" t="inlineStr">
        <is>
          <t>9cfdf7db54419d22491b2c964b5162b3</t>
        </is>
      </c>
      <c r="AJ769" t="inlineStr">
        <is>
          <t>2025-02-14</t>
        </is>
      </c>
      <c r="AK769" t="inlineStr">
        <is>
          <t>4</t>
        </is>
      </c>
      <c r="AL769" t="inlineStr">
        <is>
          <t>Suivi adherence</t>
        </is>
      </c>
      <c r="AM769" t="inlineStr">
        <is>
          <t>0</t>
        </is>
      </c>
      <c r="AN769" t="inlineStr">
        <is>
          <t>Suivi adherence</t>
        </is>
      </c>
      <c r="AO769" t="inlineStr">
        <is>
          <t>1</t>
        </is>
      </c>
      <c r="AP769" t="inlineStr">
        <is>
          <t>1</t>
        </is>
      </c>
      <c r="AQ769" t="inlineStr"/>
      <c r="AR769" t="inlineStr"/>
      <c r="AS769" t="inlineStr"/>
      <c r="AT769" t="inlineStr"/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inlineStr">
        <is>
          <t>---</t>
        </is>
      </c>
      <c r="BA769" t="inlineStr">
        <is>
          <t>9cfdf7db54419d22491b2c964b5162b3</t>
        </is>
      </c>
      <c r="BB769" t="inlineStr">
        <is>
          <t>http://openrosa.org/formdesigner/0B48E039-1E80-49A7-AC24-732B6E788E39</t>
        </is>
      </c>
      <c r="BC769" t="inlineStr">
        <is>
          <t>Ration et autres visites</t>
        </is>
      </c>
      <c r="BD769" t="inlineStr">
        <is>
          <t>CommCare Android, version "2.55.0"(467579). App v15969. CommCare Version 2.55.0. Build 467579, built on: 2025-01-15</t>
        </is>
      </c>
      <c r="BE769" t="inlineStr">
        <is>
          <t>commcare_76b456dd-7d90-498a-a785-92f136625a61</t>
        </is>
      </c>
      <c r="BF769" t="inlineStr">
        <is>
          <t>19.7266482 -72.2201272 -57.04 42.31</t>
        </is>
      </c>
      <c r="BG769" t="inlineStr">
        <is>
          <t>f13d8149fc6d39ebe86af18272310ff9</t>
        </is>
      </c>
      <c r="BH769" t="inlineStr">
        <is>
          <t>d3239f0622024212b2de47425e4be01d</t>
        </is>
      </c>
      <c r="BI769" t="inlineStr">
        <is>
          <t>15246</t>
        </is>
      </c>
      <c r="BJ769" t="inlineStr">
        <is>
          <t>XFormInstance</t>
        </is>
      </c>
      <c r="BK769" t="inlineStr">
        <is>
          <t>e489378aea7111efb9b8f7a39a18eb0c</t>
        </is>
      </c>
      <c r="BL769" t="b">
        <v>0</v>
      </c>
      <c r="BM769" t="inlineStr">
        <is>
          <t>---</t>
        </is>
      </c>
      <c r="BN769" t="inlineStr">
        <is>
          <t>200.113.238.185</t>
        </is>
      </c>
      <c r="BO769" t="inlineStr">
        <is>
          <t>Jennifer Pierre Louis</t>
        </is>
      </c>
    </row>
    <row r="770">
      <c r="A770" t="inlineStr">
        <is>
          <t>768</t>
        </is>
      </c>
      <c r="B770" t="inlineStr">
        <is>
          <t>3122fa12-ba42-491b-9d1d-0642021aa12f</t>
        </is>
      </c>
      <c r="C770" t="inlineStr">
        <is>
          <t>2025-02-17</t>
        </is>
      </c>
      <c r="D770" t="inlineStr">
        <is>
          <t>3</t>
        </is>
      </c>
      <c r="E770" t="inlineStr">
        <is>
          <t>---</t>
        </is>
      </c>
      <c r="F770" t="inlineStr">
        <is>
          <t>0</t>
        </is>
      </c>
      <c r="G770" t="inlineStr">
        <is>
          <t>---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---</t>
        </is>
      </c>
      <c r="L770" t="inlineStr">
        <is>
          <t>---</t>
        </is>
      </c>
      <c r="M770" t="inlineStr">
        <is>
          <t>---</t>
        </is>
      </c>
      <c r="N770" t="inlineStr">
        <is>
          <t>---</t>
        </is>
      </c>
      <c r="O770" t="inlineStr">
        <is>
          <t>---</t>
        </is>
      </c>
      <c r="P770" t="inlineStr">
        <is>
          <t>---</t>
        </is>
      </c>
      <c r="Q770" t="inlineStr">
        <is>
          <t>---</t>
        </is>
      </c>
      <c r="R770" t="inlineStr"/>
      <c r="S770" t="inlineStr"/>
      <c r="T770" t="inlineStr"/>
      <c r="U770" t="inlineStr"/>
      <c r="V770" t="inlineStr"/>
      <c r="W770" t="inlineStr"/>
      <c r="X770" t="inlineStr">
        <is>
          <t>CAP/CSLT/ST00393</t>
        </is>
      </c>
      <c r="Y770" t="inlineStr">
        <is>
          <t>CAP/CSLT/ST00393</t>
        </is>
      </c>
      <c r="Z770" t="inlineStr">
        <is>
          <t>2025-02-17 19:48:49</t>
        </is>
      </c>
      <c r="AA770" t="inlineStr">
        <is>
          <t>2025-02-17 19:48:41</t>
        </is>
      </c>
      <c r="AB770" t="inlineStr">
        <is>
          <t>1irania</t>
        </is>
      </c>
      <c r="AC770" t="inlineStr">
        <is>
          <t>2025-02-17 19:48:51</t>
        </is>
      </c>
      <c r="AD770" s="1" t="inlineStr">
        <is>
          <t>https://www.commcarehq.org/a/caris-test/reports/form_data/3122fa12-ba42-491b-9d1d-0642021aa12f/</t>
        </is>
      </c>
      <c r="AE770" t="inlineStr">
        <is>
          <t>---</t>
        </is>
      </c>
      <c r="AF770" t="inlineStr">
        <is>
          <t>3c5a623af057e23a32ae4000_50699</t>
        </is>
      </c>
      <c r="AG770" t="inlineStr">
        <is>
          <t>OK</t>
        </is>
      </c>
      <c r="AH770" t="inlineStr">
        <is>
          <t>2025-02-17 19:48:49</t>
        </is>
      </c>
      <c r="AI770" t="inlineStr">
        <is>
          <t>42a82b7de9e609ae71648670ad4c56aa</t>
        </is>
      </c>
      <c r="AJ770" t="inlineStr">
        <is>
          <t>2025-02-17</t>
        </is>
      </c>
      <c r="AK770" t="inlineStr">
        <is>
          <t>3</t>
        </is>
      </c>
      <c r="AL770" t="inlineStr">
        <is>
          <t>---</t>
        </is>
      </c>
      <c r="AM770" t="inlineStr">
        <is>
          <t>0</t>
        </is>
      </c>
      <c r="AN770" t="inlineStr">
        <is>
          <t>---</t>
        </is>
      </c>
      <c r="AO770" t="inlineStr">
        <is>
          <t>1</t>
        </is>
      </c>
      <c r="AP770" t="inlineStr">
        <is>
          <t>1</t>
        </is>
      </c>
      <c r="AQ770" t="inlineStr"/>
      <c r="AR770" t="inlineStr"/>
      <c r="AS770" t="inlineStr"/>
      <c r="AT770" t="inlineStr"/>
      <c r="AU770" t="inlineStr">
        <is>
          <t>---</t>
        </is>
      </c>
      <c r="AV770" t="inlineStr">
        <is>
          <t>---</t>
        </is>
      </c>
      <c r="AW770" t="inlineStr">
        <is>
          <t>---</t>
        </is>
      </c>
      <c r="AX770" t="inlineStr">
        <is>
          <t>---</t>
        </is>
      </c>
      <c r="AY770" t="inlineStr">
        <is>
          <t>---</t>
        </is>
      </c>
      <c r="AZ770" t="inlineStr">
        <is>
          <t>---</t>
        </is>
      </c>
      <c r="BA770" t="inlineStr">
        <is>
          <t>42a82b7de9e609ae71648670ad4c56aa</t>
        </is>
      </c>
      <c r="BB770" t="inlineStr">
        <is>
          <t>http://openrosa.org/formdesigner/0B48E039-1E80-49A7-AC24-732B6E788E39</t>
        </is>
      </c>
      <c r="BC770" t="inlineStr">
        <is>
          <t>Ration et autres visites</t>
        </is>
      </c>
      <c r="BD770" t="inlineStr">
        <is>
          <t>CommCare Android, version "2.56"(468027). App v15969. CommCare Version 2.56.0. Build 468027, built on: 2025-01-18</t>
        </is>
      </c>
      <c r="BE770" t="inlineStr">
        <is>
          <t>commcare_6c8d6b29-ddee-4573-a4bf-ff173bbf52d8</t>
        </is>
      </c>
      <c r="BF770" t="inlineStr">
        <is>
          <t>19.6163756 -72.0276303 11.5 10.13</t>
        </is>
      </c>
      <c r="BG770" t="inlineStr">
        <is>
          <t>f13d8149fc6d39ebe86af18272310ff9</t>
        </is>
      </c>
      <c r="BH770" t="inlineStr">
        <is>
          <t>d3239f0622024212b2de47425e4be01d</t>
        </is>
      </c>
      <c r="BI770" t="inlineStr">
        <is>
          <t>15246</t>
        </is>
      </c>
      <c r="BJ770" t="inlineStr">
        <is>
          <t>XFormInstance</t>
        </is>
      </c>
      <c r="BK770" t="inlineStr">
        <is>
          <t>af835edeed6011efb986bb65fe57b2fe</t>
        </is>
      </c>
      <c r="BL770" t="b">
        <v>0</v>
      </c>
      <c r="BM770" t="inlineStr">
        <is>
          <t>---</t>
        </is>
      </c>
      <c r="BN770" t="inlineStr">
        <is>
          <t>200.113.234.106</t>
        </is>
      </c>
      <c r="BO770" t="inlineStr">
        <is>
          <t>Kervensly Joseph</t>
        </is>
      </c>
    </row>
    <row r="771">
      <c r="A771" t="inlineStr">
        <is>
          <t>769</t>
        </is>
      </c>
      <c r="B771" t="inlineStr">
        <is>
          <t>33de78bf-d35f-4e42-8be3-35b6de0c173b</t>
        </is>
      </c>
      <c r="C771" t="inlineStr">
        <is>
          <t>2025-02-17</t>
        </is>
      </c>
      <c r="D771" t="inlineStr">
        <is>
          <t>3</t>
        </is>
      </c>
      <c r="E771" t="inlineStr">
        <is>
          <t>---</t>
        </is>
      </c>
      <c r="F771" t="inlineStr">
        <is>
          <t>0</t>
        </is>
      </c>
      <c r="G771" t="inlineStr">
        <is>
          <t>---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---</t>
        </is>
      </c>
      <c r="L771" t="inlineStr">
        <is>
          <t>---</t>
        </is>
      </c>
      <c r="M771" t="inlineStr">
        <is>
          <t>---</t>
        </is>
      </c>
      <c r="N771" t="inlineStr">
        <is>
          <t>---</t>
        </is>
      </c>
      <c r="O771" t="inlineStr">
        <is>
          <t>---</t>
        </is>
      </c>
      <c r="P771" t="inlineStr">
        <is>
          <t>---</t>
        </is>
      </c>
      <c r="Q771" t="inlineStr">
        <is>
          <t>---</t>
        </is>
      </c>
      <c r="R771" t="inlineStr"/>
      <c r="S771" t="inlineStr"/>
      <c r="T771" t="inlineStr"/>
      <c r="U771" t="inlineStr"/>
      <c r="V771" t="inlineStr"/>
      <c r="W771" t="inlineStr"/>
      <c r="X771" t="inlineStr">
        <is>
          <t>CAP/CSLT/ST00334</t>
        </is>
      </c>
      <c r="Y771" t="inlineStr">
        <is>
          <t>CAP/CSLT/ST00334</t>
        </is>
      </c>
      <c r="Z771" t="inlineStr">
        <is>
          <t>2025-02-17 19:49:23</t>
        </is>
      </c>
      <c r="AA771" t="inlineStr">
        <is>
          <t>2025-02-17 19:49:06</t>
        </is>
      </c>
      <c r="AB771" t="inlineStr">
        <is>
          <t>1irania</t>
        </is>
      </c>
      <c r="AC771" t="inlineStr">
        <is>
          <t>2025-02-17 19:49:25</t>
        </is>
      </c>
      <c r="AD771" s="1" t="inlineStr">
        <is>
          <t>https://www.commcarehq.org/a/caris-test/reports/form_data/33de78bf-d35f-4e42-8be3-35b6de0c173b/</t>
        </is>
      </c>
      <c r="AE771" t="inlineStr">
        <is>
          <t>---</t>
        </is>
      </c>
      <c r="AF771" t="inlineStr">
        <is>
          <t>3c5a623af057e23a32ae4000_18939</t>
        </is>
      </c>
      <c r="AG771" t="inlineStr">
        <is>
          <t>OK</t>
        </is>
      </c>
      <c r="AH771" t="inlineStr">
        <is>
          <t>2025-02-17 19:49:23</t>
        </is>
      </c>
      <c r="AI771" t="inlineStr">
        <is>
          <t>42a82b7de9e609ae71648670ad4c56aa</t>
        </is>
      </c>
      <c r="AJ771" t="inlineStr">
        <is>
          <t>2025-02-17</t>
        </is>
      </c>
      <c r="AK771" t="inlineStr">
        <is>
          <t>3</t>
        </is>
      </c>
      <c r="AL771" t="inlineStr">
        <is>
          <t>---</t>
        </is>
      </c>
      <c r="AM771" t="inlineStr">
        <is>
          <t>0</t>
        </is>
      </c>
      <c r="AN771" t="inlineStr">
        <is>
          <t>---</t>
        </is>
      </c>
      <c r="AO771" t="inlineStr">
        <is>
          <t>1</t>
        </is>
      </c>
      <c r="AP771" t="inlineStr">
        <is>
          <t>1</t>
        </is>
      </c>
      <c r="AQ771" t="inlineStr"/>
      <c r="AR771" t="inlineStr"/>
      <c r="AS771" t="inlineStr"/>
      <c r="AT771" t="inlineStr"/>
      <c r="AU771" t="inlineStr">
        <is>
          <t>---</t>
        </is>
      </c>
      <c r="AV771" t="inlineStr">
        <is>
          <t>---</t>
        </is>
      </c>
      <c r="AW771" t="inlineStr">
        <is>
          <t>---</t>
        </is>
      </c>
      <c r="AX771" t="inlineStr">
        <is>
          <t>---</t>
        </is>
      </c>
      <c r="AY771" t="inlineStr">
        <is>
          <t>---</t>
        </is>
      </c>
      <c r="AZ771" t="inlineStr">
        <is>
          <t>---</t>
        </is>
      </c>
      <c r="BA771" t="inlineStr">
        <is>
          <t>42a82b7de9e609ae71648670ad4c56aa</t>
        </is>
      </c>
      <c r="BB771" t="inlineStr">
        <is>
          <t>http://openrosa.org/formdesigner/0B48E039-1E80-49A7-AC24-732B6E788E39</t>
        </is>
      </c>
      <c r="BC771" t="inlineStr">
        <is>
          <t>Ration et autres visites</t>
        </is>
      </c>
      <c r="BD771" t="inlineStr">
        <is>
          <t>CommCare Android, version "2.56"(468027). App v15969. CommCare Version 2.56.0. Build 468027, built on: 2025-01-18</t>
        </is>
      </c>
      <c r="BE771" t="inlineStr">
        <is>
          <t>commcare_6c8d6b29-ddee-4573-a4bf-ff173bbf52d8</t>
        </is>
      </c>
      <c r="BF771" t="inlineStr">
        <is>
          <t>19.6164299 -72.0276013 11.5 8.09</t>
        </is>
      </c>
      <c r="BG771" t="inlineStr">
        <is>
          <t>f13d8149fc6d39ebe86af18272310ff9</t>
        </is>
      </c>
      <c r="BH771" t="inlineStr">
        <is>
          <t>d3239f0622024212b2de47425e4be01d</t>
        </is>
      </c>
      <c r="BI771" t="inlineStr">
        <is>
          <t>15246</t>
        </is>
      </c>
      <c r="BJ771" t="inlineStr">
        <is>
          <t>XFormInstance</t>
        </is>
      </c>
      <c r="BK771" t="inlineStr">
        <is>
          <t>af835edeed6011efb986bb65fe57b2fe</t>
        </is>
      </c>
      <c r="BL771" t="b">
        <v>0</v>
      </c>
      <c r="BM771" t="inlineStr">
        <is>
          <t>---</t>
        </is>
      </c>
      <c r="BN771" t="inlineStr">
        <is>
          <t>200.113.234.106</t>
        </is>
      </c>
      <c r="BO771" t="inlineStr">
        <is>
          <t>Dieudelyn Lamarre</t>
        </is>
      </c>
    </row>
    <row r="772">
      <c r="A772" t="inlineStr">
        <is>
          <t>770</t>
        </is>
      </c>
      <c r="B772" t="inlineStr">
        <is>
          <t>0a6b6134-8f8f-40eb-b814-9989edf8b104</t>
        </is>
      </c>
      <c r="C772" t="inlineStr">
        <is>
          <t>2025-02-17</t>
        </is>
      </c>
      <c r="D772" t="inlineStr">
        <is>
          <t>4</t>
        </is>
      </c>
      <c r="E772" t="inlineStr">
        <is>
          <t>Suivi adherence</t>
        </is>
      </c>
      <c r="F772" t="inlineStr">
        <is>
          <t>0</t>
        </is>
      </c>
      <c r="G772" t="inlineStr">
        <is>
          <t>Suivi adherence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---</t>
        </is>
      </c>
      <c r="L772" t="inlineStr">
        <is>
          <t>---</t>
        </is>
      </c>
      <c r="M772" t="inlineStr">
        <is>
          <t>---</t>
        </is>
      </c>
      <c r="N772" t="inlineStr">
        <is>
          <t>---</t>
        </is>
      </c>
      <c r="O772" t="inlineStr">
        <is>
          <t>---</t>
        </is>
      </c>
      <c r="P772" t="inlineStr">
        <is>
          <t>---</t>
        </is>
      </c>
      <c r="Q772" t="inlineStr">
        <is>
          <t>---</t>
        </is>
      </c>
      <c r="R772" t="inlineStr"/>
      <c r="S772" t="inlineStr"/>
      <c r="T772" t="inlineStr"/>
      <c r="U772" t="inlineStr"/>
      <c r="V772" t="inlineStr"/>
      <c r="W772" t="inlineStr"/>
      <c r="X772" t="inlineStr">
        <is>
          <t>CAP/HSCM/ST02455</t>
        </is>
      </c>
      <c r="Y772" t="inlineStr">
        <is>
          <t>CAP/HSCM/ST02455</t>
        </is>
      </c>
      <c r="Z772" t="inlineStr">
        <is>
          <t>2025-02-17 19:50:59</t>
        </is>
      </c>
      <c r="AA772" t="inlineStr">
        <is>
          <t>2025-02-17 19:48:27</t>
        </is>
      </c>
      <c r="AB772" t="inlineStr">
        <is>
          <t>1fleurgile</t>
        </is>
      </c>
      <c r="AC772" t="inlineStr">
        <is>
          <t>2025-02-17 19:54:23</t>
        </is>
      </c>
      <c r="AD772" s="1" t="inlineStr">
        <is>
          <t>https://www.commcarehq.org/a/caris-test/reports/form_data/0a6b6134-8f8f-40eb-b814-9989edf8b104/</t>
        </is>
      </c>
      <c r="AE772" t="inlineStr">
        <is>
          <t>---</t>
        </is>
      </c>
      <c r="AF772" t="inlineStr">
        <is>
          <t>1f3afb10bdb14eb68007b1971685250d</t>
        </is>
      </c>
      <c r="AG772" t="inlineStr">
        <is>
          <t>---</t>
        </is>
      </c>
      <c r="AH772" t="inlineStr">
        <is>
          <t>2025-02-17 19:50:59</t>
        </is>
      </c>
      <c r="AI772" t="inlineStr">
        <is>
          <t>9cfdf7db54419d22491b2c964b5162b3</t>
        </is>
      </c>
      <c r="AJ772" t="inlineStr">
        <is>
          <t>2025-02-17</t>
        </is>
      </c>
      <c r="AK772" t="inlineStr">
        <is>
          <t>4</t>
        </is>
      </c>
      <c r="AL772" t="inlineStr">
        <is>
          <t>Suivi adherence</t>
        </is>
      </c>
      <c r="AM772" t="inlineStr">
        <is>
          <t>0</t>
        </is>
      </c>
      <c r="AN772" t="inlineStr">
        <is>
          <t>Suivi adherence</t>
        </is>
      </c>
      <c r="AO772" t="inlineStr">
        <is>
          <t>1</t>
        </is>
      </c>
      <c r="AP772" t="inlineStr">
        <is>
          <t>1</t>
        </is>
      </c>
      <c r="AQ772" t="inlineStr"/>
      <c r="AR772" t="inlineStr"/>
      <c r="AS772" t="inlineStr"/>
      <c r="AT772" t="inlineStr"/>
      <c r="AU772" t="inlineStr">
        <is>
          <t>---</t>
        </is>
      </c>
      <c r="AV772" t="inlineStr">
        <is>
          <t>---</t>
        </is>
      </c>
      <c r="AW772" t="inlineStr">
        <is>
          <t>---</t>
        </is>
      </c>
      <c r="AX772" t="inlineStr">
        <is>
          <t>---</t>
        </is>
      </c>
      <c r="AY772" t="inlineStr">
        <is>
          <t>---</t>
        </is>
      </c>
      <c r="AZ772" t="inlineStr">
        <is>
          <t>---</t>
        </is>
      </c>
      <c r="BA772" t="inlineStr">
        <is>
          <t>9cfdf7db54419d22491b2c964b5162b3</t>
        </is>
      </c>
      <c r="BB772" t="inlineStr">
        <is>
          <t>http://openrosa.org/formdesigner/0B48E039-1E80-49A7-AC24-732B6E788E39</t>
        </is>
      </c>
      <c r="BC772" t="inlineStr">
        <is>
          <t>Ration et autres visites</t>
        </is>
      </c>
      <c r="BD772" t="inlineStr">
        <is>
          <t>CommCare Android, version "2.55.0"(467579). App v15969. CommCare Version 2.55.0. Build 467579, built on: 2025-01-15</t>
        </is>
      </c>
      <c r="BE772" t="inlineStr">
        <is>
          <t>commcare_76b456dd-7d90-498a-a785-92f136625a61</t>
        </is>
      </c>
      <c r="BF772" t="inlineStr">
        <is>
          <t>19.7285497 -72.1821975 -15.58 8.14</t>
        </is>
      </c>
      <c r="BG772" t="inlineStr">
        <is>
          <t>f13d8149fc6d39ebe86af18272310ff9</t>
        </is>
      </c>
      <c r="BH772" t="inlineStr">
        <is>
          <t>d3239f0622024212b2de47425e4be01d</t>
        </is>
      </c>
      <c r="BI772" t="inlineStr">
        <is>
          <t>15246</t>
        </is>
      </c>
      <c r="BJ772" t="inlineStr">
        <is>
          <t>XFormInstance</t>
        </is>
      </c>
      <c r="BK772" t="inlineStr">
        <is>
          <t>e489378aea7111efb9b8f7a39a18eb0c</t>
        </is>
      </c>
      <c r="BL772" t="b">
        <v>0</v>
      </c>
      <c r="BM772" t="inlineStr">
        <is>
          <t>---</t>
        </is>
      </c>
      <c r="BN772" t="inlineStr">
        <is>
          <t>200.113.238.185</t>
        </is>
      </c>
      <c r="BO772" t="inlineStr">
        <is>
          <t>cherelus Dieuson (Alixon</t>
        </is>
      </c>
    </row>
    <row r="773">
      <c r="A773" t="inlineStr">
        <is>
          <t>771</t>
        </is>
      </c>
      <c r="B773" t="inlineStr">
        <is>
          <t>0d95d0cf-d57f-455d-baa3-e3c066bd3732</t>
        </is>
      </c>
      <c r="C773" t="inlineStr">
        <is>
          <t>2025-02-17</t>
        </is>
      </c>
      <c r="D773" t="inlineStr">
        <is>
          <t>4</t>
        </is>
      </c>
      <c r="E773" t="inlineStr">
        <is>
          <t>suivi adherence</t>
        </is>
      </c>
      <c r="F773" t="inlineStr">
        <is>
          <t>0</t>
        </is>
      </c>
      <c r="G773" t="inlineStr">
        <is>
          <t>Suivi adhernce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---</t>
        </is>
      </c>
      <c r="L773" t="inlineStr">
        <is>
          <t>---</t>
        </is>
      </c>
      <c r="M773" t="inlineStr">
        <is>
          <t>---</t>
        </is>
      </c>
      <c r="N773" t="inlineStr">
        <is>
          <t>---</t>
        </is>
      </c>
      <c r="O773" t="inlineStr">
        <is>
          <t>---</t>
        </is>
      </c>
      <c r="P773" t="inlineStr">
        <is>
          <t>---</t>
        </is>
      </c>
      <c r="Q773" t="inlineStr">
        <is>
          <t>---</t>
        </is>
      </c>
      <c r="R773" t="inlineStr"/>
      <c r="S773" t="inlineStr"/>
      <c r="T773" t="inlineStr"/>
      <c r="U773" t="inlineStr"/>
      <c r="V773" t="inlineStr"/>
      <c r="W773" t="inlineStr"/>
      <c r="X773" t="inlineStr">
        <is>
          <t>CAP/HSCM/T01703</t>
        </is>
      </c>
      <c r="Y773" t="inlineStr">
        <is>
          <t>CAP/HSCM/T01703</t>
        </is>
      </c>
      <c r="Z773" t="inlineStr">
        <is>
          <t>2025-02-17 19:53:09</t>
        </is>
      </c>
      <c r="AA773" t="inlineStr">
        <is>
          <t>2025-02-17 19:51:55</t>
        </is>
      </c>
      <c r="AB773" t="inlineStr">
        <is>
          <t>1fleurgile</t>
        </is>
      </c>
      <c r="AC773" t="inlineStr">
        <is>
          <t>2025-02-17 19:54:23</t>
        </is>
      </c>
      <c r="AD773" s="1" t="inlineStr">
        <is>
          <t>https://www.commcarehq.org/a/caris-test/reports/form_data/0d95d0cf-d57f-455d-baa3-e3c066bd3732/</t>
        </is>
      </c>
      <c r="AE773" t="inlineStr">
        <is>
          <t>---</t>
        </is>
      </c>
      <c r="AF773" t="inlineStr">
        <is>
          <t>e0e2c46ca4124f8db48f5bb3ab5bdc8b</t>
        </is>
      </c>
      <c r="AG773" t="inlineStr">
        <is>
          <t>---</t>
        </is>
      </c>
      <c r="AH773" t="inlineStr">
        <is>
          <t>2025-02-17 19:53:09</t>
        </is>
      </c>
      <c r="AI773" t="inlineStr">
        <is>
          <t>9cfdf7db54419d22491b2c964b5162b3</t>
        </is>
      </c>
      <c r="AJ773" t="inlineStr">
        <is>
          <t>2025-02-17</t>
        </is>
      </c>
      <c r="AK773" t="inlineStr">
        <is>
          <t>4</t>
        </is>
      </c>
      <c r="AL773" t="inlineStr">
        <is>
          <t>suivi adherence</t>
        </is>
      </c>
      <c r="AM773" t="inlineStr">
        <is>
          <t>0</t>
        </is>
      </c>
      <c r="AN773" t="inlineStr">
        <is>
          <t>Suivi adhernce</t>
        </is>
      </c>
      <c r="AO773" t="inlineStr">
        <is>
          <t>1</t>
        </is>
      </c>
      <c r="AP773" t="inlineStr">
        <is>
          <t>1</t>
        </is>
      </c>
      <c r="AQ773" t="inlineStr"/>
      <c r="AR773" t="inlineStr"/>
      <c r="AS773" t="inlineStr"/>
      <c r="AT773" t="inlineStr"/>
      <c r="AU773" t="inlineStr">
        <is>
          <t>---</t>
        </is>
      </c>
      <c r="AV773" t="inlineStr">
        <is>
          <t>---</t>
        </is>
      </c>
      <c r="AW773" t="inlineStr">
        <is>
          <t>---</t>
        </is>
      </c>
      <c r="AX773" t="inlineStr">
        <is>
          <t>---</t>
        </is>
      </c>
      <c r="AY773" t="inlineStr">
        <is>
          <t>---</t>
        </is>
      </c>
      <c r="AZ773" t="inlineStr">
        <is>
          <t>---</t>
        </is>
      </c>
      <c r="BA773" t="inlineStr">
        <is>
          <t>9cfdf7db54419d22491b2c964b5162b3</t>
        </is>
      </c>
      <c r="BB773" t="inlineStr">
        <is>
          <t>http://openrosa.org/formdesigner/0B48E039-1E80-49A7-AC24-732B6E788E39</t>
        </is>
      </c>
      <c r="BC773" t="inlineStr">
        <is>
          <t>Ration et autres visites</t>
        </is>
      </c>
      <c r="BD773" t="inlineStr">
        <is>
          <t>CommCare Android, version "2.55.0"(467579). App v15969. CommCare Version 2.55.0. Build 467579, built on: 2025-01-15</t>
        </is>
      </c>
      <c r="BE773" t="inlineStr">
        <is>
          <t>commcare_76b456dd-7d90-498a-a785-92f136625a61</t>
        </is>
      </c>
      <c r="BF773" t="inlineStr">
        <is>
          <t>19.7331175 -72.1854904 -46.27 4.65</t>
        </is>
      </c>
      <c r="BG773" t="inlineStr">
        <is>
          <t>f13d8149fc6d39ebe86af18272310ff9</t>
        </is>
      </c>
      <c r="BH773" t="inlineStr">
        <is>
          <t>d3239f0622024212b2de47425e4be01d</t>
        </is>
      </c>
      <c r="BI773" t="inlineStr">
        <is>
          <t>15246</t>
        </is>
      </c>
      <c r="BJ773" t="inlineStr">
        <is>
          <t>XFormInstance</t>
        </is>
      </c>
      <c r="BK773" t="inlineStr">
        <is>
          <t>e489378aea7111efb9b8f7a39a18eb0c</t>
        </is>
      </c>
      <c r="BL773" t="b">
        <v>0</v>
      </c>
      <c r="BM773" t="inlineStr">
        <is>
          <t>---</t>
        </is>
      </c>
      <c r="BN773" t="inlineStr">
        <is>
          <t>200.113.238.185</t>
        </is>
      </c>
      <c r="BO773" t="inlineStr">
        <is>
          <t>Adrien Monfort</t>
        </is>
      </c>
    </row>
    <row r="774">
      <c r="A774" t="inlineStr">
        <is>
          <t>772</t>
        </is>
      </c>
      <c r="B774" t="inlineStr">
        <is>
          <t>24271e98-4ff5-46b1-8bdc-78016460c021</t>
        </is>
      </c>
      <c r="C774" t="inlineStr">
        <is>
          <t>2025-02-17</t>
        </is>
      </c>
      <c r="D774" t="inlineStr">
        <is>
          <t>3 4</t>
        </is>
      </c>
      <c r="E774" t="inlineStr">
        <is>
          <t>La porte est  fermée</t>
        </is>
      </c>
      <c r="F774" t="inlineStr">
        <is>
          <t>1</t>
        </is>
      </c>
      <c r="G774" t="inlineStr">
        <is>
          <t>---</t>
        </is>
      </c>
      <c r="H774" t="inlineStr">
        <is>
          <t>1</t>
        </is>
      </c>
      <c r="I774" t="inlineStr">
        <is>
          <t>0</t>
        </is>
      </c>
      <c r="J774" t="inlineStr">
        <is>
          <t>---</t>
        </is>
      </c>
      <c r="K774" t="inlineStr">
        <is>
          <t>---</t>
        </is>
      </c>
      <c r="L774" t="inlineStr">
        <is>
          <t>---</t>
        </is>
      </c>
      <c r="M774" t="inlineStr">
        <is>
          <t>---</t>
        </is>
      </c>
      <c r="N774" t="inlineStr">
        <is>
          <t>---</t>
        </is>
      </c>
      <c r="O774" t="inlineStr">
        <is>
          <t>---</t>
        </is>
      </c>
      <c r="P774" t="inlineStr">
        <is>
          <t>---</t>
        </is>
      </c>
      <c r="Q774" t="inlineStr">
        <is>
          <t>---</t>
        </is>
      </c>
      <c r="R774" t="inlineStr">
        <is>
          <t>---</t>
        </is>
      </c>
      <c r="S774" t="inlineStr">
        <is>
          <t>---</t>
        </is>
      </c>
      <c r="T774" t="inlineStr">
        <is>
          <t>---</t>
        </is>
      </c>
      <c r="U774" t="inlineStr">
        <is>
          <t>---</t>
        </is>
      </c>
      <c r="V774" t="inlineStr">
        <is>
          <t>---</t>
        </is>
      </c>
      <c r="W774" t="inlineStr"/>
      <c r="X774" t="inlineStr">
        <is>
          <t>CAP/CDSF/KJ0919R</t>
        </is>
      </c>
      <c r="Y774" t="inlineStr">
        <is>
          <t>CAP/CDSF/KJ0919R</t>
        </is>
      </c>
      <c r="Z774" t="inlineStr">
        <is>
          <t>2025-02-17 21:31:29</t>
        </is>
      </c>
      <c r="AA774" t="inlineStr">
        <is>
          <t>2025-02-17 21:30:38</t>
        </is>
      </c>
      <c r="AB774" t="inlineStr">
        <is>
          <t>1plyviose</t>
        </is>
      </c>
      <c r="AC774" t="inlineStr">
        <is>
          <t>2025-02-17 21:31:42</t>
        </is>
      </c>
      <c r="AD774" s="1" t="inlineStr">
        <is>
          <t>https://www.commcarehq.org/a/caris-test/reports/form_data/24271e98-4ff5-46b1-8bdc-78016460c021/</t>
        </is>
      </c>
      <c r="AE774" t="inlineStr">
        <is>
          <t>---</t>
        </is>
      </c>
      <c r="AF774" t="inlineStr">
        <is>
          <t>3c5a623af057e23a32ae4000_48898</t>
        </is>
      </c>
      <c r="AG774" t="inlineStr">
        <is>
          <t>OK</t>
        </is>
      </c>
      <c r="AH774" t="inlineStr">
        <is>
          <t>2025-02-17 21:31:29</t>
        </is>
      </c>
      <c r="AI774" t="inlineStr">
        <is>
          <t>aab7a2415e99453fbcb8ebd109e92b4f</t>
        </is>
      </c>
      <c r="AJ774" t="inlineStr">
        <is>
          <t>2025-02-17</t>
        </is>
      </c>
      <c r="AK774" t="inlineStr">
        <is>
          <t>3 4</t>
        </is>
      </c>
      <c r="AL774" t="inlineStr">
        <is>
          <t>La porte est  fermée</t>
        </is>
      </c>
      <c r="AM774" t="inlineStr">
        <is>
          <t>1</t>
        </is>
      </c>
      <c r="AN774" t="inlineStr">
        <is>
          <t>---</t>
        </is>
      </c>
      <c r="AO774" t="inlineStr">
        <is>
          <t>1</t>
        </is>
      </c>
      <c r="AP774" t="inlineStr">
        <is>
          <t>0</t>
        </is>
      </c>
      <c r="AQ774" t="inlineStr">
        <is>
          <t>---</t>
        </is>
      </c>
      <c r="AR774" t="inlineStr">
        <is>
          <t>---</t>
        </is>
      </c>
      <c r="AS774" t="inlineStr">
        <is>
          <t>---</t>
        </is>
      </c>
      <c r="AT774" t="inlineStr"/>
      <c r="AU774" t="inlineStr">
        <is>
          <t>---</t>
        </is>
      </c>
      <c r="AV774" t="inlineStr">
        <is>
          <t>---</t>
        </is>
      </c>
      <c r="AW774" t="inlineStr">
        <is>
          <t>---</t>
        </is>
      </c>
      <c r="AX774" t="inlineStr">
        <is>
          <t>---</t>
        </is>
      </c>
      <c r="AY774" t="inlineStr">
        <is>
          <t>---</t>
        </is>
      </c>
      <c r="AZ774" t="inlineStr">
        <is>
          <t>---</t>
        </is>
      </c>
      <c r="BA774" t="inlineStr">
        <is>
          <t>aab7a2415e99453fbcb8ebd109e92b4f</t>
        </is>
      </c>
      <c r="BB774" t="inlineStr">
        <is>
          <t>http://openrosa.org/formdesigner/0B48E039-1E80-49A7-AC24-732B6E788E39</t>
        </is>
      </c>
      <c r="BC774" t="inlineStr">
        <is>
          <t>Ration et autres visites</t>
        </is>
      </c>
      <c r="BD774" t="inlineStr">
        <is>
          <t>CommCare Android, version "2.55.0"(467579). App v15969. CommCare Version 2.55.0. Build 467579, built on: 2025-01-15</t>
        </is>
      </c>
      <c r="BE774" t="inlineStr">
        <is>
          <t>commcare_d17d77c2-a7e5-4f4b-9b21-6b80894e9762</t>
        </is>
      </c>
      <c r="BF774" t="inlineStr"/>
      <c r="BG774" t="inlineStr">
        <is>
          <t>f13d8149fc6d39ebe86af18272310ff9</t>
        </is>
      </c>
      <c r="BH774" t="inlineStr">
        <is>
          <t>d3239f0622024212b2de47425e4be01d</t>
        </is>
      </c>
      <c r="BI774" t="inlineStr">
        <is>
          <t>15246</t>
        </is>
      </c>
      <c r="BJ774" t="inlineStr">
        <is>
          <t>XFormInstance</t>
        </is>
      </c>
      <c r="BK774" t="inlineStr">
        <is>
          <t>de020f22ea1c11efb9b4f7a39a18eb0c</t>
        </is>
      </c>
      <c r="BL774" t="b">
        <v>0</v>
      </c>
      <c r="BM774" t="inlineStr">
        <is>
          <t>---</t>
        </is>
      </c>
      <c r="BN774" t="inlineStr">
        <is>
          <t>200.113.215.238</t>
        </is>
      </c>
      <c r="BO774" t="inlineStr">
        <is>
          <t>Kerry Jean</t>
        </is>
      </c>
    </row>
    <row r="775">
      <c r="A775" t="inlineStr">
        <is>
          <t>773</t>
        </is>
      </c>
      <c r="B775" t="inlineStr">
        <is>
          <t>cc40c849-0b29-476b-856d-093e192e9fc6</t>
        </is>
      </c>
      <c r="C775" t="inlineStr">
        <is>
          <t>2025-02-14</t>
        </is>
      </c>
      <c r="D775" t="inlineStr">
        <is>
          <t>3 4</t>
        </is>
      </c>
      <c r="E775" t="inlineStr">
        <is>
          <t>Suivi Medical</t>
        </is>
      </c>
      <c r="F775" t="inlineStr">
        <is>
          <t>0</t>
        </is>
      </c>
      <c r="G775" t="inlineStr">
        <is>
          <t>---</t>
        </is>
      </c>
      <c r="H775" t="inlineStr">
        <is>
          <t>1</t>
        </is>
      </c>
      <c r="I775" t="inlineStr">
        <is>
          <t>0</t>
        </is>
      </c>
      <c r="J775" t="inlineStr">
        <is>
          <t>---</t>
        </is>
      </c>
      <c r="K775" t="inlineStr">
        <is>
          <t>---</t>
        </is>
      </c>
      <c r="L775" t="inlineStr">
        <is>
          <t>---</t>
        </is>
      </c>
      <c r="M775" t="inlineStr">
        <is>
          <t>---</t>
        </is>
      </c>
      <c r="N775" t="inlineStr">
        <is>
          <t>---</t>
        </is>
      </c>
      <c r="O775" t="inlineStr">
        <is>
          <t>---</t>
        </is>
      </c>
      <c r="P775" t="inlineStr">
        <is>
          <t>---</t>
        </is>
      </c>
      <c r="Q775" t="inlineStr">
        <is>
          <t>---</t>
        </is>
      </c>
      <c r="R775" t="inlineStr">
        <is>
          <t>---</t>
        </is>
      </c>
      <c r="S775" t="inlineStr">
        <is>
          <t>---</t>
        </is>
      </c>
      <c r="T775" t="inlineStr">
        <is>
          <t>---</t>
        </is>
      </c>
      <c r="U775" t="inlineStr">
        <is>
          <t>---</t>
        </is>
      </c>
      <c r="V775" t="inlineStr">
        <is>
          <t>---</t>
        </is>
      </c>
      <c r="W775" t="inlineStr"/>
      <c r="X775" t="inlineStr">
        <is>
          <t>CAP/CDSF/LP0818M</t>
        </is>
      </c>
      <c r="Y775" t="inlineStr">
        <is>
          <t>CAP/CDSF/LP0818M</t>
        </is>
      </c>
      <c r="Z775" t="inlineStr">
        <is>
          <t>2025-02-14 22:55:59</t>
        </is>
      </c>
      <c r="AA775" t="inlineStr">
        <is>
          <t>2025-02-14 22:55:24</t>
        </is>
      </c>
      <c r="AB775" t="inlineStr">
        <is>
          <t>1plyviose</t>
        </is>
      </c>
      <c r="AC775" t="inlineStr">
        <is>
          <t>2025-02-18 02:57:20</t>
        </is>
      </c>
      <c r="AD775" s="1" t="inlineStr">
        <is>
          <t>https://www.commcarehq.org/a/caris-test/reports/form_data/cc40c849-0b29-476b-856d-093e192e9fc6/</t>
        </is>
      </c>
      <c r="AE775" t="inlineStr">
        <is>
          <t>---</t>
        </is>
      </c>
      <c r="AF775" t="inlineStr">
        <is>
          <t>3c5a623af057e23a32ae4000_41291</t>
        </is>
      </c>
      <c r="AG775" t="inlineStr">
        <is>
          <t>OK</t>
        </is>
      </c>
      <c r="AH775" t="inlineStr">
        <is>
          <t>2025-02-14 22:55:59</t>
        </is>
      </c>
      <c r="AI775" t="inlineStr">
        <is>
          <t>aab7a2415e99453fbcb8ebd109e92b4f</t>
        </is>
      </c>
      <c r="AJ775" t="inlineStr">
        <is>
          <t>2025-02-14</t>
        </is>
      </c>
      <c r="AK775" t="inlineStr">
        <is>
          <t>3 4</t>
        </is>
      </c>
      <c r="AL775" t="inlineStr">
        <is>
          <t>Suivi Medical</t>
        </is>
      </c>
      <c r="AM775" t="inlineStr">
        <is>
          <t>0</t>
        </is>
      </c>
      <c r="AN775" t="inlineStr">
        <is>
          <t>---</t>
        </is>
      </c>
      <c r="AO775" t="inlineStr">
        <is>
          <t>1</t>
        </is>
      </c>
      <c r="AP775" t="inlineStr">
        <is>
          <t>0</t>
        </is>
      </c>
      <c r="AQ775" t="inlineStr">
        <is>
          <t>---</t>
        </is>
      </c>
      <c r="AR775" t="inlineStr">
        <is>
          <t>---</t>
        </is>
      </c>
      <c r="AS775" t="inlineStr">
        <is>
          <t>---</t>
        </is>
      </c>
      <c r="AT775" t="inlineStr"/>
      <c r="AU775" t="inlineStr">
        <is>
          <t>---</t>
        </is>
      </c>
      <c r="AV775" t="inlineStr">
        <is>
          <t>---</t>
        </is>
      </c>
      <c r="AW775" t="inlineStr">
        <is>
          <t>---</t>
        </is>
      </c>
      <c r="AX775" t="inlineStr">
        <is>
          <t>---</t>
        </is>
      </c>
      <c r="AY775" t="inlineStr">
        <is>
          <t>---</t>
        </is>
      </c>
      <c r="AZ775" t="inlineStr">
        <is>
          <t>---</t>
        </is>
      </c>
      <c r="BA775" t="inlineStr">
        <is>
          <t>aab7a2415e99453fbcb8ebd109e92b4f</t>
        </is>
      </c>
      <c r="BB775" t="inlineStr">
        <is>
          <t>http://openrosa.org/formdesigner/0B48E039-1E80-49A7-AC24-732B6E788E39</t>
        </is>
      </c>
      <c r="BC775" t="inlineStr">
        <is>
          <t>Ration et autres visites</t>
        </is>
      </c>
      <c r="BD775" t="inlineStr">
        <is>
          <t>CommCare Android, version "2.55.0"(467579). App v15969. CommCare Version 2.55.0. Build 467579, built on: 2025-01-15</t>
        </is>
      </c>
      <c r="BE775" t="inlineStr">
        <is>
          <t>commcare_d17d77c2-a7e5-4f4b-9b21-6b80894e9762</t>
        </is>
      </c>
      <c r="BF775" t="inlineStr"/>
      <c r="BG775" t="inlineStr">
        <is>
          <t>f13d8149fc6d39ebe86af18272310ff9</t>
        </is>
      </c>
      <c r="BH775" t="inlineStr">
        <is>
          <t>d3239f0622024212b2de47425e4be01d</t>
        </is>
      </c>
      <c r="BI775" t="inlineStr">
        <is>
          <t>15246</t>
        </is>
      </c>
      <c r="BJ775" t="inlineStr">
        <is>
          <t>XFormInstance</t>
        </is>
      </c>
      <c r="BK775" t="inlineStr">
        <is>
          <t>610e0b8aed9e11efaf4ad3290d41d0d6</t>
        </is>
      </c>
      <c r="BL775" t="b">
        <v>0</v>
      </c>
      <c r="BM775" t="inlineStr">
        <is>
          <t>---</t>
        </is>
      </c>
      <c r="BN775" t="inlineStr">
        <is>
          <t>200.113.248.203</t>
        </is>
      </c>
      <c r="BO775" t="inlineStr">
        <is>
          <t>Lovensca Pierre</t>
        </is>
      </c>
    </row>
    <row r="776">
      <c r="A776" t="inlineStr">
        <is>
          <t>774</t>
        </is>
      </c>
      <c r="B776" t="inlineStr">
        <is>
          <t>082496fc-fe20-4700-b133-9877bae64205</t>
        </is>
      </c>
      <c r="C776" t="inlineStr">
        <is>
          <t>2025-02-14</t>
        </is>
      </c>
      <c r="D776" t="inlineStr">
        <is>
          <t>3</t>
        </is>
      </c>
      <c r="E776" t="inlineStr">
        <is>
          <t>---</t>
        </is>
      </c>
      <c r="F776" t="inlineStr">
        <is>
          <t>0</t>
        </is>
      </c>
      <c r="G776" t="inlineStr">
        <is>
          <t>---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---</t>
        </is>
      </c>
      <c r="L776" t="inlineStr">
        <is>
          <t>---</t>
        </is>
      </c>
      <c r="M776" t="inlineStr">
        <is>
          <t>---</t>
        </is>
      </c>
      <c r="N776" t="inlineStr">
        <is>
          <t>---</t>
        </is>
      </c>
      <c r="O776" t="inlineStr">
        <is>
          <t>---</t>
        </is>
      </c>
      <c r="P776" t="inlineStr">
        <is>
          <t>---</t>
        </is>
      </c>
      <c r="Q776" t="inlineStr">
        <is>
          <t>---</t>
        </is>
      </c>
      <c r="R776" t="inlineStr"/>
      <c r="S776" t="inlineStr"/>
      <c r="T776" t="inlineStr"/>
      <c r="U776" t="inlineStr"/>
      <c r="V776" t="inlineStr"/>
      <c r="W776" t="inlineStr"/>
      <c r="X776" t="inlineStr">
        <is>
          <t>CAP/CDSF/ST02348</t>
        </is>
      </c>
      <c r="Y776" t="inlineStr">
        <is>
          <t>CAP/CDSF/ST02348</t>
        </is>
      </c>
      <c r="Z776" t="inlineStr">
        <is>
          <t>2025-02-14 22:58:35</t>
        </is>
      </c>
      <c r="AA776" t="inlineStr">
        <is>
          <t>2025-02-14 22:57:43</t>
        </is>
      </c>
      <c r="AB776" t="inlineStr">
        <is>
          <t>1plyviose</t>
        </is>
      </c>
      <c r="AC776" t="inlineStr">
        <is>
          <t>2025-02-18 02:59:56</t>
        </is>
      </c>
      <c r="AD776" s="1" t="inlineStr">
        <is>
          <t>https://www.commcarehq.org/a/caris-test/reports/form_data/082496fc-fe20-4700-b133-9877bae64205/</t>
        </is>
      </c>
      <c r="AE776" t="inlineStr">
        <is>
          <t>---</t>
        </is>
      </c>
      <c r="AF776" t="inlineStr">
        <is>
          <t>3c5a623af057e23a32ae4000_35534</t>
        </is>
      </c>
      <c r="AG776" t="inlineStr">
        <is>
          <t>OK</t>
        </is>
      </c>
      <c r="AH776" t="inlineStr">
        <is>
          <t>2025-02-14 22:58:35</t>
        </is>
      </c>
      <c r="AI776" t="inlineStr">
        <is>
          <t>aab7a2415e99453fbcb8ebd109e92b4f</t>
        </is>
      </c>
      <c r="AJ776" t="inlineStr">
        <is>
          <t>2025-02-14</t>
        </is>
      </c>
      <c r="AK776" t="inlineStr">
        <is>
          <t>3</t>
        </is>
      </c>
      <c r="AL776" t="inlineStr">
        <is>
          <t>---</t>
        </is>
      </c>
      <c r="AM776" t="inlineStr">
        <is>
          <t>0</t>
        </is>
      </c>
      <c r="AN776" t="inlineStr">
        <is>
          <t>---</t>
        </is>
      </c>
      <c r="AO776" t="inlineStr">
        <is>
          <t>1</t>
        </is>
      </c>
      <c r="AP776" t="inlineStr">
        <is>
          <t>1</t>
        </is>
      </c>
      <c r="AQ776" t="inlineStr"/>
      <c r="AR776" t="inlineStr"/>
      <c r="AS776" t="inlineStr"/>
      <c r="AT776" t="inlineStr"/>
      <c r="AU776" t="inlineStr">
        <is>
          <t>---</t>
        </is>
      </c>
      <c r="AV776" t="inlineStr">
        <is>
          <t>---</t>
        </is>
      </c>
      <c r="AW776" t="inlineStr">
        <is>
          <t>---</t>
        </is>
      </c>
      <c r="AX776" t="inlineStr">
        <is>
          <t>---</t>
        </is>
      </c>
      <c r="AY776" t="inlineStr">
        <is>
          <t>---</t>
        </is>
      </c>
      <c r="AZ776" t="inlineStr">
        <is>
          <t>---</t>
        </is>
      </c>
      <c r="BA776" t="inlineStr">
        <is>
          <t>aab7a2415e99453fbcb8ebd109e92b4f</t>
        </is>
      </c>
      <c r="BB776" t="inlineStr">
        <is>
          <t>http://openrosa.org/formdesigner/0B48E039-1E80-49A7-AC24-732B6E788E39</t>
        </is>
      </c>
      <c r="BC776" t="inlineStr">
        <is>
          <t>Ration et autres visites</t>
        </is>
      </c>
      <c r="BD776" t="inlineStr">
        <is>
          <t>CommCare Android, version "2.55.0"(467579). App v15969. CommCare Version 2.55.0. Build 467579, built on: 2025-01-15</t>
        </is>
      </c>
      <c r="BE776" t="inlineStr">
        <is>
          <t>commcare_d17d77c2-a7e5-4f4b-9b21-6b80894e9762</t>
        </is>
      </c>
      <c r="BF776" t="inlineStr"/>
      <c r="BG776" t="inlineStr">
        <is>
          <t>f13d8149fc6d39ebe86af18272310ff9</t>
        </is>
      </c>
      <c r="BH776" t="inlineStr">
        <is>
          <t>d3239f0622024212b2de47425e4be01d</t>
        </is>
      </c>
      <c r="BI776" t="inlineStr">
        <is>
          <t>15246</t>
        </is>
      </c>
      <c r="BJ776" t="inlineStr">
        <is>
          <t>XFormInstance</t>
        </is>
      </c>
      <c r="BK776" t="inlineStr">
        <is>
          <t>610e0b8aed9e11efaf4ad3290d41d0d6</t>
        </is>
      </c>
      <c r="BL776" t="b">
        <v>0</v>
      </c>
      <c r="BM776" t="inlineStr">
        <is>
          <t>---</t>
        </is>
      </c>
      <c r="BN776" t="inlineStr">
        <is>
          <t>200.113.248.203</t>
        </is>
      </c>
      <c r="BO776" t="inlineStr">
        <is>
          <t>John Guerby Prevalus</t>
        </is>
      </c>
    </row>
    <row r="777">
      <c r="A777" t="inlineStr">
        <is>
          <t>775</t>
        </is>
      </c>
      <c r="B777" t="inlineStr">
        <is>
          <t>5dbd665e-242d-4e1c-b31f-76afbf6a933d</t>
        </is>
      </c>
      <c r="C777" t="inlineStr">
        <is>
          <t>2025-02-18</t>
        </is>
      </c>
      <c r="D777" t="inlineStr">
        <is>
          <t>4</t>
        </is>
      </c>
      <c r="E777" t="inlineStr">
        <is>
          <t>Pour DACK</t>
        </is>
      </c>
      <c r="F777" t="inlineStr">
        <is>
          <t>1</t>
        </is>
      </c>
      <c r="G777" t="inlineStr">
        <is>
          <t>Pour DACK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---</t>
        </is>
      </c>
      <c r="L777" t="inlineStr">
        <is>
          <t>---</t>
        </is>
      </c>
      <c r="M777" t="inlineStr">
        <is>
          <t>---</t>
        </is>
      </c>
      <c r="N777" t="inlineStr">
        <is>
          <t>---</t>
        </is>
      </c>
      <c r="O777" t="inlineStr">
        <is>
          <t>---</t>
        </is>
      </c>
      <c r="P777" t="inlineStr">
        <is>
          <t>---</t>
        </is>
      </c>
      <c r="Q777" t="inlineStr">
        <is>
          <t>---</t>
        </is>
      </c>
      <c r="R777" t="inlineStr"/>
      <c r="S777" t="inlineStr">
        <is>
          <t>50.0</t>
        </is>
      </c>
      <c r="T777" t="inlineStr"/>
      <c r="U777" t="inlineStr"/>
      <c r="V777" t="inlineStr"/>
      <c r="W777" t="inlineStr"/>
      <c r="X777" t="inlineStr">
        <is>
          <t>PDP/CMEB/ST00384</t>
        </is>
      </c>
      <c r="Y777" t="inlineStr">
        <is>
          <t>PDP/CMEB/ST00384</t>
        </is>
      </c>
      <c r="Z777" t="inlineStr">
        <is>
          <t>2025-02-18 14:56:39</t>
        </is>
      </c>
      <c r="AA777" t="inlineStr">
        <is>
          <t>2025-02-18 14:55:06</t>
        </is>
      </c>
      <c r="AB777" t="inlineStr">
        <is>
          <t>5edeline</t>
        </is>
      </c>
      <c r="AC777" t="inlineStr">
        <is>
          <t>2025-02-18 13:00:11</t>
        </is>
      </c>
      <c r="AD777" s="1" t="inlineStr">
        <is>
          <t>https://www.commcarehq.org/a/caris-test/reports/form_data/5dbd665e-242d-4e1c-b31f-76afbf6a933d/</t>
        </is>
      </c>
      <c r="AE777" t="inlineStr">
        <is>
          <t>---</t>
        </is>
      </c>
      <c r="AF777" t="inlineStr">
        <is>
          <t>9a77f277083b47fcb0af9147b9fdce13</t>
        </is>
      </c>
      <c r="AG777" t="inlineStr">
        <is>
          <t>---</t>
        </is>
      </c>
      <c r="AH777" t="inlineStr">
        <is>
          <t>2025-02-18 14:56:39</t>
        </is>
      </c>
      <c r="AI777" t="inlineStr">
        <is>
          <t>49c83a0dcc274f1a85f9433f3309532d</t>
        </is>
      </c>
      <c r="AJ777" t="inlineStr">
        <is>
          <t>2025-02-18</t>
        </is>
      </c>
      <c r="AK777" t="inlineStr">
        <is>
          <t>4</t>
        </is>
      </c>
      <c r="AL777" t="inlineStr">
        <is>
          <t>Pour DACK</t>
        </is>
      </c>
      <c r="AM777" t="inlineStr">
        <is>
          <t>1</t>
        </is>
      </c>
      <c r="AN777" t="inlineStr">
        <is>
          <t>Pour DACK</t>
        </is>
      </c>
      <c r="AO777" t="inlineStr">
        <is>
          <t>1</t>
        </is>
      </c>
      <c r="AP777" t="inlineStr">
        <is>
          <t>1</t>
        </is>
      </c>
      <c r="AQ777" t="inlineStr"/>
      <c r="AR777" t="inlineStr">
        <is>
          <t>50</t>
        </is>
      </c>
      <c r="AS777" t="inlineStr"/>
      <c r="AT777" t="inlineStr"/>
      <c r="AU777" t="inlineStr">
        <is>
          <t>---</t>
        </is>
      </c>
      <c r="AV777" t="inlineStr">
        <is>
          <t>---</t>
        </is>
      </c>
      <c r="AW777" t="inlineStr">
        <is>
          <t>---</t>
        </is>
      </c>
      <c r="AX777" t="inlineStr">
        <is>
          <t>---</t>
        </is>
      </c>
      <c r="AY777" t="inlineStr">
        <is>
          <t>---</t>
        </is>
      </c>
      <c r="AZ777" t="inlineStr">
        <is>
          <t>---</t>
        </is>
      </c>
      <c r="BA777" t="inlineStr">
        <is>
          <t>49c83a0dcc274f1a85f9433f3309532d</t>
        </is>
      </c>
      <c r="BB777" t="inlineStr">
        <is>
          <t>http://openrosa.org/formdesigner/0B48E039-1E80-49A7-AC24-732B6E788E39</t>
        </is>
      </c>
      <c r="BC777" t="inlineStr">
        <is>
          <t>Ration et autres visites</t>
        </is>
      </c>
      <c r="BD777" t="inlineStr">
        <is>
          <t>CommCare Android, version "2.56"(468040). App v15969. CommCare Version 2.56.0. Build 468040, built on: 2025-02-11</t>
        </is>
      </c>
      <c r="BE777" t="inlineStr">
        <is>
          <t>commcare_f5c01cb3-ad69-46f7-81c0-4740896f4262</t>
        </is>
      </c>
      <c r="BF777" t="inlineStr">
        <is>
          <t>19.9323034 -72.846563 0.0 1799.99</t>
        </is>
      </c>
      <c r="BG777" t="inlineStr">
        <is>
          <t>f13d8149fc6d39ebe86af18272310ff9</t>
        </is>
      </c>
      <c r="BH777" t="inlineStr">
        <is>
          <t>d3239f0622024212b2de47425e4be01d</t>
        </is>
      </c>
      <c r="BI777" t="inlineStr">
        <is>
          <t>15246</t>
        </is>
      </c>
      <c r="BJ777" t="inlineStr">
        <is>
          <t>XFormInstance</t>
        </is>
      </c>
      <c r="BK777" t="inlineStr">
        <is>
          <t>e7baa01dedf711efb98ebb65fe57b2fe</t>
        </is>
      </c>
      <c r="BL777" t="b">
        <v>0</v>
      </c>
      <c r="BM777" t="inlineStr">
        <is>
          <t>---</t>
        </is>
      </c>
      <c r="BN777" t="inlineStr">
        <is>
          <t>190.115.174.93</t>
        </is>
      </c>
      <c r="BO777" t="inlineStr">
        <is>
          <t>Chimica Prince</t>
        </is>
      </c>
    </row>
    <row r="778">
      <c r="A778" t="inlineStr">
        <is>
          <t>776</t>
        </is>
      </c>
      <c r="B778" t="inlineStr">
        <is>
          <t>5748e14b-f624-4472-9be8-333ca3142e8c</t>
        </is>
      </c>
      <c r="C778" t="inlineStr">
        <is>
          <t>2025-02-18</t>
        </is>
      </c>
      <c r="D778" t="inlineStr">
        <is>
          <t>4</t>
        </is>
      </c>
      <c r="E778" t="inlineStr">
        <is>
          <t>Prise de contact</t>
        </is>
      </c>
      <c r="F778" t="inlineStr">
        <is>
          <t>1</t>
        </is>
      </c>
      <c r="G778" t="inlineStr">
        <is>
          <t>pour planifier la visite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---</t>
        </is>
      </c>
      <c r="L778" t="inlineStr">
        <is>
          <t>---</t>
        </is>
      </c>
      <c r="M778" t="inlineStr">
        <is>
          <t>---</t>
        </is>
      </c>
      <c r="N778" t="inlineStr">
        <is>
          <t>---</t>
        </is>
      </c>
      <c r="O778" t="inlineStr">
        <is>
          <t>---</t>
        </is>
      </c>
      <c r="P778" t="inlineStr">
        <is>
          <t>---</t>
        </is>
      </c>
      <c r="Q778" t="inlineStr">
        <is>
          <t>---</t>
        </is>
      </c>
      <c r="R778" t="inlineStr">
        <is>
          <t>14.0</t>
        </is>
      </c>
      <c r="S778" t="inlineStr">
        <is>
          <t>15.6</t>
        </is>
      </c>
      <c r="T778" t="inlineStr">
        <is>
          <t>106.5</t>
        </is>
      </c>
      <c r="U778" t="inlineStr"/>
      <c r="V778" t="inlineStr"/>
      <c r="W778" t="inlineStr">
        <is>
          <t>18.5201466 -72.4187497 159.83 4.28</t>
        </is>
      </c>
      <c r="X778" t="inlineStr">
        <is>
          <t>PAP/CHAP/ST02973</t>
        </is>
      </c>
      <c r="Y778" t="inlineStr">
        <is>
          <t>PAP/CHAP/ST02973</t>
        </is>
      </c>
      <c r="Z778" t="inlineStr">
        <is>
          <t>2025-02-18 16:44:59</t>
        </is>
      </c>
      <c r="AA778" t="inlineStr">
        <is>
          <t>2025-02-18 16:16:46</t>
        </is>
      </c>
      <c r="AB778" t="inlineStr">
        <is>
          <t>2faustin</t>
        </is>
      </c>
      <c r="AC778" t="inlineStr">
        <is>
          <t>2025-02-18 16:46:03</t>
        </is>
      </c>
      <c r="AD778" s="1" t="inlineStr">
        <is>
          <t>https://www.commcarehq.org/a/caris-test/reports/form_data/5748e14b-f624-4472-9be8-333ca3142e8c/</t>
        </is>
      </c>
      <c r="AE778" t="inlineStr">
        <is>
          <t>---</t>
        </is>
      </c>
      <c r="AF778" t="inlineStr">
        <is>
          <t>3c5a623af057e23a32ae4000_186750</t>
        </is>
      </c>
      <c r="AG778" t="inlineStr">
        <is>
          <t>---</t>
        </is>
      </c>
      <c r="AH778" t="inlineStr">
        <is>
          <t>2025-02-18 16:44:59</t>
        </is>
      </c>
      <c r="AI778" t="inlineStr">
        <is>
          <t>25302d3773ea035e35c3934e3aa8e141</t>
        </is>
      </c>
      <c r="AJ778" t="inlineStr">
        <is>
          <t>2025-02-18</t>
        </is>
      </c>
      <c r="AK778" t="inlineStr">
        <is>
          <t>4</t>
        </is>
      </c>
      <c r="AL778" t="inlineStr">
        <is>
          <t>Prise de contact</t>
        </is>
      </c>
      <c r="AM778" t="inlineStr">
        <is>
          <t>1</t>
        </is>
      </c>
      <c r="AN778" t="inlineStr">
        <is>
          <t>pour planifier la visite</t>
        </is>
      </c>
      <c r="AO778" t="inlineStr">
        <is>
          <t>1</t>
        </is>
      </c>
      <c r="AP778" t="inlineStr">
        <is>
          <t>1</t>
        </is>
      </c>
      <c r="AQ778" t="inlineStr">
        <is>
          <t>14</t>
        </is>
      </c>
      <c r="AR778" t="inlineStr">
        <is>
          <t>15.6</t>
        </is>
      </c>
      <c r="AS778" t="inlineStr">
        <is>
          <t>106.5</t>
        </is>
      </c>
      <c r="AT778" t="inlineStr">
        <is>
          <t>18.5201466 -72.4187497 159.83 4.28</t>
        </is>
      </c>
      <c r="AU778" t="inlineStr">
        <is>
          <t>---</t>
        </is>
      </c>
      <c r="AV778" t="inlineStr">
        <is>
          <t>---</t>
        </is>
      </c>
      <c r="AW778" t="inlineStr">
        <is>
          <t>---</t>
        </is>
      </c>
      <c r="AX778" t="inlineStr">
        <is>
          <t>---</t>
        </is>
      </c>
      <c r="AY778" t="inlineStr">
        <is>
          <t>---</t>
        </is>
      </c>
      <c r="AZ778" t="inlineStr">
        <is>
          <t>---</t>
        </is>
      </c>
      <c r="BA778" t="inlineStr">
        <is>
          <t>25302d3773ea035e35c3934e3aa8e141</t>
        </is>
      </c>
      <c r="BB778" t="inlineStr">
        <is>
          <t>http://openrosa.org/formdesigner/0B48E039-1E80-49A7-AC24-732B6E788E39</t>
        </is>
      </c>
      <c r="BC778" t="inlineStr">
        <is>
          <t>Ration et autres visites</t>
        </is>
      </c>
      <c r="BD778" t="inlineStr">
        <is>
          <t>CommCare Android, version "2.56"(468027). App v15969. CommCare Version 2.56.0. Build 468027, built on: 2025-01-18</t>
        </is>
      </c>
      <c r="BE778" t="inlineStr">
        <is>
          <t>commcare_6e883702-a4ce-475b-b43e-3900cbde0394</t>
        </is>
      </c>
      <c r="BF778" t="inlineStr">
        <is>
          <t>18.5201521 -72.4185028 179.99 8.57</t>
        </is>
      </c>
      <c r="BG778" t="inlineStr">
        <is>
          <t>f13d8149fc6d39ebe86af18272310ff9</t>
        </is>
      </c>
      <c r="BH778" t="inlineStr">
        <is>
          <t>d3239f0622024212b2de47425e4be01d</t>
        </is>
      </c>
      <c r="BI778" t="inlineStr">
        <is>
          <t>15246</t>
        </is>
      </c>
      <c r="BJ778" t="inlineStr">
        <is>
          <t>XFormInstance</t>
        </is>
      </c>
      <c r="BK778" t="inlineStr">
        <is>
          <t>d5c0863aed5b11efb3105930014bb413</t>
        </is>
      </c>
      <c r="BL778" t="b">
        <v>0</v>
      </c>
      <c r="BM778" t="inlineStr">
        <is>
          <t>---</t>
        </is>
      </c>
      <c r="BN778" t="inlineStr">
        <is>
          <t>200.113.230.40</t>
        </is>
      </c>
      <c r="BO778" t="inlineStr">
        <is>
          <t>Adley Monese</t>
        </is>
      </c>
    </row>
    <row r="779">
      <c r="A779" t="inlineStr">
        <is>
          <t>777</t>
        </is>
      </c>
      <c r="B779" t="inlineStr">
        <is>
          <t>e9df4312-d698-4d3b-ae03-3c723785a0c8</t>
        </is>
      </c>
      <c r="C779" t="inlineStr">
        <is>
          <t>2025-02-18</t>
        </is>
      </c>
      <c r="D779" t="inlineStr">
        <is>
          <t>3</t>
        </is>
      </c>
      <c r="E779" t="inlineStr">
        <is>
          <t>---</t>
        </is>
      </c>
      <c r="F779" t="inlineStr">
        <is>
          <t>0</t>
        </is>
      </c>
      <c r="G779" t="inlineStr">
        <is>
          <t>---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---</t>
        </is>
      </c>
      <c r="L779" t="inlineStr">
        <is>
          <t>---</t>
        </is>
      </c>
      <c r="M779" t="inlineStr">
        <is>
          <t>---</t>
        </is>
      </c>
      <c r="N779" t="inlineStr">
        <is>
          <t>---</t>
        </is>
      </c>
      <c r="O779" t="inlineStr">
        <is>
          <t>---</t>
        </is>
      </c>
      <c r="P779" t="inlineStr">
        <is>
          <t>---</t>
        </is>
      </c>
      <c r="Q779" t="inlineStr">
        <is>
          <t>---</t>
        </is>
      </c>
      <c r="R779" t="inlineStr"/>
      <c r="S779" t="inlineStr"/>
      <c r="T779" t="inlineStr"/>
      <c r="U779" t="inlineStr"/>
      <c r="V779" t="inlineStr"/>
      <c r="W779" t="inlineStr"/>
      <c r="X779" t="inlineStr">
        <is>
          <t>CAP/CSLT/ST00950</t>
        </is>
      </c>
      <c r="Y779" t="inlineStr">
        <is>
          <t>CAP/CSLT/ST00950</t>
        </is>
      </c>
      <c r="Z779" t="inlineStr">
        <is>
          <t>2025-02-18 16:23:27</t>
        </is>
      </c>
      <c r="AA779" t="inlineStr">
        <is>
          <t>2025-02-18 16:22:41</t>
        </is>
      </c>
      <c r="AB779" t="inlineStr">
        <is>
          <t>1irania</t>
        </is>
      </c>
      <c r="AC779" t="inlineStr">
        <is>
          <t>2025-02-18 17:08:20</t>
        </is>
      </c>
      <c r="AD779" s="1" t="inlineStr">
        <is>
          <t>https://www.commcarehq.org/a/caris-test/reports/form_data/e9df4312-d698-4d3b-ae03-3c723785a0c8/</t>
        </is>
      </c>
      <c r="AE779" t="inlineStr">
        <is>
          <t>---</t>
        </is>
      </c>
      <c r="AF779" t="inlineStr">
        <is>
          <t>3c5a623af057e23a32ae4000_107589</t>
        </is>
      </c>
      <c r="AG779" t="inlineStr">
        <is>
          <t>OK</t>
        </is>
      </c>
      <c r="AH779" t="inlineStr">
        <is>
          <t>2025-02-18 16:23:27</t>
        </is>
      </c>
      <c r="AI779" t="inlineStr">
        <is>
          <t>42a82b7de9e609ae71648670ad4c56aa</t>
        </is>
      </c>
      <c r="AJ779" t="inlineStr">
        <is>
          <t>2025-02-18</t>
        </is>
      </c>
      <c r="AK779" t="inlineStr">
        <is>
          <t>3</t>
        </is>
      </c>
      <c r="AL779" t="inlineStr">
        <is>
          <t>---</t>
        </is>
      </c>
      <c r="AM779" t="inlineStr">
        <is>
          <t>0</t>
        </is>
      </c>
      <c r="AN779" t="inlineStr">
        <is>
          <t>---</t>
        </is>
      </c>
      <c r="AO779" t="inlineStr">
        <is>
          <t>1</t>
        </is>
      </c>
      <c r="AP779" t="inlineStr">
        <is>
          <t>1</t>
        </is>
      </c>
      <c r="AQ779" t="inlineStr"/>
      <c r="AR779" t="inlineStr"/>
      <c r="AS779" t="inlineStr"/>
      <c r="AT779" t="inlineStr"/>
      <c r="AU779" t="inlineStr">
        <is>
          <t>---</t>
        </is>
      </c>
      <c r="AV779" t="inlineStr">
        <is>
          <t>---</t>
        </is>
      </c>
      <c r="AW779" t="inlineStr">
        <is>
          <t>---</t>
        </is>
      </c>
      <c r="AX779" t="inlineStr">
        <is>
          <t>---</t>
        </is>
      </c>
      <c r="AY779" t="inlineStr">
        <is>
          <t>---</t>
        </is>
      </c>
      <c r="AZ779" t="inlineStr">
        <is>
          <t>---</t>
        </is>
      </c>
      <c r="BA779" t="inlineStr">
        <is>
          <t>42a82b7de9e609ae71648670ad4c56aa</t>
        </is>
      </c>
      <c r="BB779" t="inlineStr">
        <is>
          <t>http://openrosa.org/formdesigner/0B48E039-1E80-49A7-AC24-732B6E788E39</t>
        </is>
      </c>
      <c r="BC779" t="inlineStr">
        <is>
          <t>Ration et autres visites</t>
        </is>
      </c>
      <c r="BD779" t="inlineStr">
        <is>
          <t>CommCare Android, version "2.56"(468027). App v15969. CommCare Version 2.56.0. Build 468027, built on: 2025-01-18</t>
        </is>
      </c>
      <c r="BE779" t="inlineStr">
        <is>
          <t>commcare_6c8d6b29-ddee-4573-a4bf-ff173bbf52d8</t>
        </is>
      </c>
      <c r="BF779" t="inlineStr">
        <is>
          <t>19.6370701 -71.9531951 -2.21 9.81</t>
        </is>
      </c>
      <c r="BG779" t="inlineStr">
        <is>
          <t>f13d8149fc6d39ebe86af18272310ff9</t>
        </is>
      </c>
      <c r="BH779" t="inlineStr">
        <is>
          <t>d3239f0622024212b2de47425e4be01d</t>
        </is>
      </c>
      <c r="BI779" t="inlineStr">
        <is>
          <t>15246</t>
        </is>
      </c>
      <c r="BJ779" t="inlineStr">
        <is>
          <t>XFormInstance</t>
        </is>
      </c>
      <c r="BK779" t="inlineStr">
        <is>
          <t>af835edeed6011efb986bb65fe57b2fe</t>
        </is>
      </c>
      <c r="BL779" t="b">
        <v>0</v>
      </c>
      <c r="BM779" t="inlineStr">
        <is>
          <t>---</t>
        </is>
      </c>
      <c r="BN779" t="inlineStr">
        <is>
          <t>190.115.179.44</t>
        </is>
      </c>
      <c r="BO779" t="inlineStr">
        <is>
          <t>Saintania Alexandre</t>
        </is>
      </c>
    </row>
    <row r="780">
      <c r="A780" t="inlineStr">
        <is>
          <t>778</t>
        </is>
      </c>
      <c r="B780" t="inlineStr">
        <is>
          <t>aba14943-faca-41f7-827b-465d900c32c3</t>
        </is>
      </c>
      <c r="C780" t="inlineStr">
        <is>
          <t>2025-02-18</t>
        </is>
      </c>
      <c r="D780" t="inlineStr">
        <is>
          <t>4</t>
        </is>
      </c>
      <c r="E780" t="inlineStr">
        <is>
          <t>suivi adherence</t>
        </is>
      </c>
      <c r="F780" t="inlineStr">
        <is>
          <t>0</t>
        </is>
      </c>
      <c r="G780" t="inlineStr">
        <is>
          <t>Suivi adherence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---</t>
        </is>
      </c>
      <c r="L780" t="inlineStr">
        <is>
          <t>---</t>
        </is>
      </c>
      <c r="M780" t="inlineStr">
        <is>
          <t>---</t>
        </is>
      </c>
      <c r="N780" t="inlineStr">
        <is>
          <t>---</t>
        </is>
      </c>
      <c r="O780" t="inlineStr">
        <is>
          <t>---</t>
        </is>
      </c>
      <c r="P780" t="inlineStr">
        <is>
          <t>---</t>
        </is>
      </c>
      <c r="Q780" t="inlineStr">
        <is>
          <t>---</t>
        </is>
      </c>
      <c r="R780" t="inlineStr"/>
      <c r="S780" t="inlineStr"/>
      <c r="T780" t="inlineStr"/>
      <c r="U780" t="inlineStr"/>
      <c r="V780" t="inlineStr"/>
      <c r="W780" t="inlineStr"/>
      <c r="X780" t="inlineStr">
        <is>
          <t>CAP/HSCM/ST02807</t>
        </is>
      </c>
      <c r="Y780" t="inlineStr">
        <is>
          <t>CAP/HSCM/ST02807</t>
        </is>
      </c>
      <c r="Z780" t="inlineStr">
        <is>
          <t>2025-02-18 18:52:26</t>
        </is>
      </c>
      <c r="AA780" t="inlineStr">
        <is>
          <t>2025-02-18 18:51:08</t>
        </is>
      </c>
      <c r="AB780" t="inlineStr">
        <is>
          <t>1fleurgile</t>
        </is>
      </c>
      <c r="AC780" t="inlineStr">
        <is>
          <t>2025-02-18 18:59:09</t>
        </is>
      </c>
      <c r="AD780" s="1" t="inlineStr">
        <is>
          <t>https://www.commcarehq.org/a/caris-test/reports/form_data/aba14943-faca-41f7-827b-465d900c32c3/</t>
        </is>
      </c>
      <c r="AE780" t="inlineStr">
        <is>
          <t>---</t>
        </is>
      </c>
      <c r="AF780" t="inlineStr">
        <is>
          <t>b02407e6770c47ee8226094daa71f4db</t>
        </is>
      </c>
      <c r="AG780" t="inlineStr">
        <is>
          <t>---</t>
        </is>
      </c>
      <c r="AH780" t="inlineStr">
        <is>
          <t>2025-02-18 18:52:26</t>
        </is>
      </c>
      <c r="AI780" t="inlineStr">
        <is>
          <t>9cfdf7db54419d22491b2c964b5162b3</t>
        </is>
      </c>
      <c r="AJ780" t="inlineStr">
        <is>
          <t>2025-02-18</t>
        </is>
      </c>
      <c r="AK780" t="inlineStr">
        <is>
          <t>4</t>
        </is>
      </c>
      <c r="AL780" t="inlineStr">
        <is>
          <t>suivi adherence</t>
        </is>
      </c>
      <c r="AM780" t="inlineStr">
        <is>
          <t>0</t>
        </is>
      </c>
      <c r="AN780" t="inlineStr">
        <is>
          <t>Suivi adherence</t>
        </is>
      </c>
      <c r="AO780" t="inlineStr">
        <is>
          <t>1</t>
        </is>
      </c>
      <c r="AP780" t="inlineStr">
        <is>
          <t>1</t>
        </is>
      </c>
      <c r="AQ780" t="inlineStr"/>
      <c r="AR780" t="inlineStr"/>
      <c r="AS780" t="inlineStr"/>
      <c r="AT780" t="inlineStr"/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inlineStr">
        <is>
          <t>---</t>
        </is>
      </c>
      <c r="BA780" t="inlineStr">
        <is>
          <t>9cfdf7db54419d22491b2c964b5162b3</t>
        </is>
      </c>
      <c r="BB780" t="inlineStr">
        <is>
          <t>http://openrosa.org/formdesigner/0B48E039-1E80-49A7-AC24-732B6E788E39</t>
        </is>
      </c>
      <c r="BC780" t="inlineStr">
        <is>
          <t>Ration et autres visites</t>
        </is>
      </c>
      <c r="BD780" t="inlineStr">
        <is>
          <t>CommCare Android, version "2.55.0"(467579). App v15969. CommCare Version 2.55.0. Build 467579, built on: 2025-01-15</t>
        </is>
      </c>
      <c r="BE780" t="inlineStr">
        <is>
          <t>commcare_76b456dd-7d90-498a-a785-92f136625a61</t>
        </is>
      </c>
      <c r="BF780" t="inlineStr">
        <is>
          <t>19.5794542 -72.16885 30.49 12.09</t>
        </is>
      </c>
      <c r="BG780" t="inlineStr">
        <is>
          <t>f13d8149fc6d39ebe86af18272310ff9</t>
        </is>
      </c>
      <c r="BH780" t="inlineStr">
        <is>
          <t>d3239f0622024212b2de47425e4be01d</t>
        </is>
      </c>
      <c r="BI780" t="inlineStr">
        <is>
          <t>15246</t>
        </is>
      </c>
      <c r="BJ780" t="inlineStr">
        <is>
          <t>XFormInstance</t>
        </is>
      </c>
      <c r="BK780" t="inlineStr">
        <is>
          <t>7b22c00aed6d11efa8496327e3555f30</t>
        </is>
      </c>
      <c r="BL780" t="b">
        <v>0</v>
      </c>
      <c r="BM780" t="inlineStr">
        <is>
          <t>---</t>
        </is>
      </c>
      <c r="BN780" t="inlineStr">
        <is>
          <t>200.113.248.135</t>
        </is>
      </c>
      <c r="BO780" t="inlineStr">
        <is>
          <t>Rivenson Michel</t>
        </is>
      </c>
    </row>
    <row r="781">
      <c r="A781" t="inlineStr">
        <is>
          <t>779</t>
        </is>
      </c>
      <c r="B781" t="inlineStr">
        <is>
          <t>0110e36c-5479-4f4c-9e8f-93ec91549f97</t>
        </is>
      </c>
      <c r="C781" t="inlineStr">
        <is>
          <t>2025-02-18</t>
        </is>
      </c>
      <c r="D781" t="inlineStr">
        <is>
          <t>4</t>
        </is>
      </c>
      <c r="E781" t="inlineStr">
        <is>
          <t>Suivi adherence</t>
        </is>
      </c>
      <c r="F781" t="inlineStr">
        <is>
          <t>0</t>
        </is>
      </c>
      <c r="G781" t="inlineStr">
        <is>
          <t>Suivi adherence</t>
        </is>
      </c>
      <c r="H781" t="inlineStr">
        <is>
          <t>1</t>
        </is>
      </c>
      <c r="I781" t="inlineStr">
        <is>
          <t>0</t>
        </is>
      </c>
      <c r="J781" t="inlineStr">
        <is>
          <t>---</t>
        </is>
      </c>
      <c r="K781" t="inlineStr">
        <is>
          <t>---</t>
        </is>
      </c>
      <c r="L781" t="inlineStr">
        <is>
          <t>---</t>
        </is>
      </c>
      <c r="M781" t="inlineStr">
        <is>
          <t>---</t>
        </is>
      </c>
      <c r="N781" t="inlineStr">
        <is>
          <t>---</t>
        </is>
      </c>
      <c r="O781" t="inlineStr">
        <is>
          <t>---</t>
        </is>
      </c>
      <c r="P781" t="inlineStr">
        <is>
          <t>---</t>
        </is>
      </c>
      <c r="Q781" t="inlineStr">
        <is>
          <t>---</t>
        </is>
      </c>
      <c r="R781" t="inlineStr">
        <is>
          <t>---</t>
        </is>
      </c>
      <c r="S781" t="inlineStr">
        <is>
          <t>---</t>
        </is>
      </c>
      <c r="T781" t="inlineStr">
        <is>
          <t>---</t>
        </is>
      </c>
      <c r="U781" t="inlineStr">
        <is>
          <t>---</t>
        </is>
      </c>
      <c r="V781" t="inlineStr">
        <is>
          <t>---</t>
        </is>
      </c>
      <c r="W781" t="inlineStr"/>
      <c r="X781" t="inlineStr">
        <is>
          <t>CAP/HSCM/ST01318</t>
        </is>
      </c>
      <c r="Y781" t="inlineStr">
        <is>
          <t>CAP/HSCM/ST01318</t>
        </is>
      </c>
      <c r="Z781" t="inlineStr">
        <is>
          <t>2025-02-18 18:55:58</t>
        </is>
      </c>
      <c r="AA781" t="inlineStr">
        <is>
          <t>2025-02-18 18:54:36</t>
        </is>
      </c>
      <c r="AB781" t="inlineStr">
        <is>
          <t>1fleurgile</t>
        </is>
      </c>
      <c r="AC781" t="inlineStr">
        <is>
          <t>2025-02-18 18:59:10</t>
        </is>
      </c>
      <c r="AD781" s="1" t="inlineStr">
        <is>
          <t>https://www.commcarehq.org/a/caris-test/reports/form_data/0110e36c-5479-4f4c-9e8f-93ec91549f97/</t>
        </is>
      </c>
      <c r="AE781" t="inlineStr">
        <is>
          <t>---</t>
        </is>
      </c>
      <c r="AF781" t="inlineStr">
        <is>
          <t>73d84cfc5cb44675879bf627aaaffe84</t>
        </is>
      </c>
      <c r="AG781" t="inlineStr">
        <is>
          <t>---</t>
        </is>
      </c>
      <c r="AH781" t="inlineStr">
        <is>
          <t>2025-02-18 18:55:58</t>
        </is>
      </c>
      <c r="AI781" t="inlineStr">
        <is>
          <t>9cfdf7db54419d22491b2c964b5162b3</t>
        </is>
      </c>
      <c r="AJ781" t="inlineStr">
        <is>
          <t>2025-02-18</t>
        </is>
      </c>
      <c r="AK781" t="inlineStr">
        <is>
          <t>4</t>
        </is>
      </c>
      <c r="AL781" t="inlineStr">
        <is>
          <t>Suivi adherence</t>
        </is>
      </c>
      <c r="AM781" t="inlineStr">
        <is>
          <t>0</t>
        </is>
      </c>
      <c r="AN781" t="inlineStr">
        <is>
          <t>Suivi adherence</t>
        </is>
      </c>
      <c r="AO781" t="inlineStr">
        <is>
          <t>1</t>
        </is>
      </c>
      <c r="AP781" t="inlineStr">
        <is>
          <t>0</t>
        </is>
      </c>
      <c r="AQ781" t="inlineStr">
        <is>
          <t>---</t>
        </is>
      </c>
      <c r="AR781" t="inlineStr">
        <is>
          <t>---</t>
        </is>
      </c>
      <c r="AS781" t="inlineStr">
        <is>
          <t>---</t>
        </is>
      </c>
      <c r="AT781" t="inlineStr"/>
      <c r="AU781" t="inlineStr">
        <is>
          <t>---</t>
        </is>
      </c>
      <c r="AV781" t="inlineStr">
        <is>
          <t>---</t>
        </is>
      </c>
      <c r="AW781" t="inlineStr">
        <is>
          <t>---</t>
        </is>
      </c>
      <c r="AX781" t="inlineStr">
        <is>
          <t>---</t>
        </is>
      </c>
      <c r="AY781" t="inlineStr">
        <is>
          <t>---</t>
        </is>
      </c>
      <c r="AZ781" t="inlineStr">
        <is>
          <t>---</t>
        </is>
      </c>
      <c r="BA781" t="inlineStr">
        <is>
          <t>9cfdf7db54419d22491b2c964b5162b3</t>
        </is>
      </c>
      <c r="BB781" t="inlineStr">
        <is>
          <t>http://openrosa.org/formdesigner/0B48E039-1E80-49A7-AC24-732B6E788E39</t>
        </is>
      </c>
      <c r="BC781" t="inlineStr">
        <is>
          <t>Ration et autres visites</t>
        </is>
      </c>
      <c r="BD781" t="inlineStr">
        <is>
          <t>CommCare Android, version "2.55.0"(467579). App v15969. CommCare Version 2.55.0. Build 467579, built on: 2025-01-15</t>
        </is>
      </c>
      <c r="BE781" t="inlineStr">
        <is>
          <t>commcare_76b456dd-7d90-498a-a785-92f136625a61</t>
        </is>
      </c>
      <c r="BF781" t="inlineStr">
        <is>
          <t>19.5793028 -72.1688839 19.53 9.78</t>
        </is>
      </c>
      <c r="BG781" t="inlineStr">
        <is>
          <t>f13d8149fc6d39ebe86af18272310ff9</t>
        </is>
      </c>
      <c r="BH781" t="inlineStr">
        <is>
          <t>d3239f0622024212b2de47425e4be01d</t>
        </is>
      </c>
      <c r="BI781" t="inlineStr">
        <is>
          <t>15246</t>
        </is>
      </c>
      <c r="BJ781" t="inlineStr">
        <is>
          <t>XFormInstance</t>
        </is>
      </c>
      <c r="BK781" t="inlineStr">
        <is>
          <t>7b22c00aed6d11efa8496327e3555f30</t>
        </is>
      </c>
      <c r="BL781" t="b">
        <v>0</v>
      </c>
      <c r="BM781" t="inlineStr">
        <is>
          <t>---</t>
        </is>
      </c>
      <c r="BN781" t="inlineStr">
        <is>
          <t>200.113.248.135</t>
        </is>
      </c>
      <c r="BO781" t="inlineStr">
        <is>
          <t>Peterson jean louis</t>
        </is>
      </c>
    </row>
    <row r="782">
      <c r="A782" t="inlineStr">
        <is>
          <t>780</t>
        </is>
      </c>
      <c r="B782" t="inlineStr">
        <is>
          <t>b80fe9e5-7244-4348-b27c-15b0d4a7cf41</t>
        </is>
      </c>
      <c r="C782" t="inlineStr">
        <is>
          <t>2025-02-18</t>
        </is>
      </c>
      <c r="D782" t="inlineStr">
        <is>
          <t>4</t>
        </is>
      </c>
      <c r="E782" t="inlineStr">
        <is>
          <t>Suivi adherence</t>
        </is>
      </c>
      <c r="F782" t="inlineStr">
        <is>
          <t>0</t>
        </is>
      </c>
      <c r="G782" t="inlineStr">
        <is>
          <t>suivi adherence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---</t>
        </is>
      </c>
      <c r="L782" t="inlineStr">
        <is>
          <t>---</t>
        </is>
      </c>
      <c r="M782" t="inlineStr">
        <is>
          <t>---</t>
        </is>
      </c>
      <c r="N782" t="inlineStr">
        <is>
          <t>---</t>
        </is>
      </c>
      <c r="O782" t="inlineStr">
        <is>
          <t>---</t>
        </is>
      </c>
      <c r="P782" t="inlineStr">
        <is>
          <t>---</t>
        </is>
      </c>
      <c r="Q782" t="inlineStr">
        <is>
          <t>---</t>
        </is>
      </c>
      <c r="R782" t="inlineStr"/>
      <c r="S782" t="inlineStr"/>
      <c r="T782" t="inlineStr"/>
      <c r="U782" t="inlineStr"/>
      <c r="V782" t="inlineStr"/>
      <c r="W782" t="inlineStr"/>
      <c r="X782" t="inlineStr">
        <is>
          <t>CAP/HSCM/ST02875</t>
        </is>
      </c>
      <c r="Y782" t="inlineStr">
        <is>
          <t>CAP/HSCM/ST02875</t>
        </is>
      </c>
      <c r="Z782" t="inlineStr">
        <is>
          <t>2025-02-18 18:59:02</t>
        </is>
      </c>
      <c r="AA782" t="inlineStr">
        <is>
          <t>2025-02-18 18:57:14</t>
        </is>
      </c>
      <c r="AB782" t="inlineStr">
        <is>
          <t>1fleurgile</t>
        </is>
      </c>
      <c r="AC782" t="inlineStr">
        <is>
          <t>2025-02-18 18:59:11</t>
        </is>
      </c>
      <c r="AD782" s="1" t="inlineStr">
        <is>
          <t>https://www.commcarehq.org/a/caris-test/reports/form_data/b80fe9e5-7244-4348-b27c-15b0d4a7cf41/</t>
        </is>
      </c>
      <c r="AE782" t="inlineStr">
        <is>
          <t>---</t>
        </is>
      </c>
      <c r="AF782" t="inlineStr">
        <is>
          <t>f4319025dea446ebb550b35c834e4c17</t>
        </is>
      </c>
      <c r="AG782" t="inlineStr">
        <is>
          <t>---</t>
        </is>
      </c>
      <c r="AH782" t="inlineStr">
        <is>
          <t>2025-02-18 18:59:02</t>
        </is>
      </c>
      <c r="AI782" t="inlineStr">
        <is>
          <t>9cfdf7db54419d22491b2c964b5162b3</t>
        </is>
      </c>
      <c r="AJ782" t="inlineStr">
        <is>
          <t>2025-02-18</t>
        </is>
      </c>
      <c r="AK782" t="inlineStr">
        <is>
          <t>4</t>
        </is>
      </c>
      <c r="AL782" t="inlineStr">
        <is>
          <t>Suivi adherence</t>
        </is>
      </c>
      <c r="AM782" t="inlineStr">
        <is>
          <t>0</t>
        </is>
      </c>
      <c r="AN782" t="inlineStr">
        <is>
          <t>suivi adherence</t>
        </is>
      </c>
      <c r="AO782" t="inlineStr">
        <is>
          <t>1</t>
        </is>
      </c>
      <c r="AP782" t="inlineStr">
        <is>
          <t>1</t>
        </is>
      </c>
      <c r="AQ782" t="inlineStr"/>
      <c r="AR782" t="inlineStr"/>
      <c r="AS782" t="inlineStr"/>
      <c r="AT782" t="inlineStr"/>
      <c r="AU782" t="inlineStr">
        <is>
          <t>---</t>
        </is>
      </c>
      <c r="AV782" t="inlineStr">
        <is>
          <t>---</t>
        </is>
      </c>
      <c r="AW782" t="inlineStr">
        <is>
          <t>---</t>
        </is>
      </c>
      <c r="AX782" t="inlineStr">
        <is>
          <t>---</t>
        </is>
      </c>
      <c r="AY782" t="inlineStr">
        <is>
          <t>---</t>
        </is>
      </c>
      <c r="AZ782" t="inlineStr">
        <is>
          <t>---</t>
        </is>
      </c>
      <c r="BA782" t="inlineStr">
        <is>
          <t>9cfdf7db54419d22491b2c964b5162b3</t>
        </is>
      </c>
      <c r="BB782" t="inlineStr">
        <is>
          <t>http://openrosa.org/formdesigner/0B48E039-1E80-49A7-AC24-732B6E788E39</t>
        </is>
      </c>
      <c r="BC782" t="inlineStr">
        <is>
          <t>Ration et autres visites</t>
        </is>
      </c>
      <c r="BD782" t="inlineStr">
        <is>
          <t>CommCare Android, version "2.55.0"(467579). App v15969. CommCare Version 2.55.0. Build 467579, built on: 2025-01-15</t>
        </is>
      </c>
      <c r="BE782" t="inlineStr">
        <is>
          <t>commcare_76b456dd-7d90-498a-a785-92f136625a61</t>
        </is>
      </c>
      <c r="BF782" t="inlineStr">
        <is>
          <t>19.5793102 -72.1688393 53.15 7.04</t>
        </is>
      </c>
      <c r="BG782" t="inlineStr">
        <is>
          <t>f13d8149fc6d39ebe86af18272310ff9</t>
        </is>
      </c>
      <c r="BH782" t="inlineStr">
        <is>
          <t>d3239f0622024212b2de47425e4be01d</t>
        </is>
      </c>
      <c r="BI782" t="inlineStr">
        <is>
          <t>15246</t>
        </is>
      </c>
      <c r="BJ782" t="inlineStr">
        <is>
          <t>XFormInstance</t>
        </is>
      </c>
      <c r="BK782" t="inlineStr">
        <is>
          <t>7b22c00aed6d11efa8496327e3555f30</t>
        </is>
      </c>
      <c r="BL782" t="b">
        <v>0</v>
      </c>
      <c r="BM782" t="inlineStr">
        <is>
          <t>---</t>
        </is>
      </c>
      <c r="BN782" t="inlineStr">
        <is>
          <t>200.113.248.135</t>
        </is>
      </c>
      <c r="BO782" t="inlineStr">
        <is>
          <t>Widlyn Aristild</t>
        </is>
      </c>
    </row>
    <row r="783">
      <c r="A783" t="inlineStr">
        <is>
          <t>781</t>
        </is>
      </c>
      <c r="B783" t="inlineStr">
        <is>
          <t>6db03e5c-9870-409a-9099-102dfd1195b3</t>
        </is>
      </c>
      <c r="C783" t="inlineStr">
        <is>
          <t>2025-02-18</t>
        </is>
      </c>
      <c r="D783" t="inlineStr">
        <is>
          <t>4</t>
        </is>
      </c>
      <c r="E783" t="inlineStr">
        <is>
          <t>Contrôle de médicament</t>
        </is>
      </c>
      <c r="F783" t="inlineStr">
        <is>
          <t>1</t>
        </is>
      </c>
      <c r="G783" t="inlineStr">
        <is>
          <t>pour planifier la visite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---</t>
        </is>
      </c>
      <c r="L783" t="inlineStr">
        <is>
          <t>---</t>
        </is>
      </c>
      <c r="M783" t="inlineStr">
        <is>
          <t>---</t>
        </is>
      </c>
      <c r="N783" t="inlineStr">
        <is>
          <t>---</t>
        </is>
      </c>
      <c r="O783" t="inlineStr">
        <is>
          <t>---</t>
        </is>
      </c>
      <c r="P783" t="inlineStr">
        <is>
          <t>---</t>
        </is>
      </c>
      <c r="Q783" t="inlineStr">
        <is>
          <t>---</t>
        </is>
      </c>
      <c r="R783" t="inlineStr"/>
      <c r="S783" t="inlineStr"/>
      <c r="T783" t="inlineStr"/>
      <c r="U783">
        <f>HYPERLINK("https://www.commcarehq.org/a/caris-test/api/form_attachment/v1/6db03e5c-9870-409a-9099-102dfd1195b3/1739905751854.jpg")</f>
        <v/>
      </c>
      <c r="V783" t="inlineStr"/>
      <c r="W783" t="inlineStr">
        <is>
          <t>18.563929 -72.2790837 17.0 4.91</t>
        </is>
      </c>
      <c r="X783" t="inlineStr">
        <is>
          <t>PAP/NPFS/ST03805</t>
        </is>
      </c>
      <c r="Y783" t="inlineStr">
        <is>
          <t>PAP/NPFS/ST03805</t>
        </is>
      </c>
      <c r="Z783" t="inlineStr">
        <is>
          <t>2025-02-18 19:11:14</t>
        </is>
      </c>
      <c r="AA783" t="inlineStr">
        <is>
          <t>2025-02-18 19:08:30</t>
        </is>
      </c>
      <c r="AB783" t="inlineStr">
        <is>
          <t>2christelle</t>
        </is>
      </c>
      <c r="AC783" t="inlineStr">
        <is>
          <t>2025-02-18 19:11:50</t>
        </is>
      </c>
      <c r="AD783" s="1" t="inlineStr">
        <is>
          <t>https://www.commcarehq.org/a/caris-test/reports/form_data/6db03e5c-9870-409a-9099-102dfd1195b3/</t>
        </is>
      </c>
      <c r="AE783" t="inlineStr">
        <is>
          <t>---</t>
        </is>
      </c>
      <c r="AF783" t="inlineStr">
        <is>
          <t>3c5a623af057e23a32ae4000_103221</t>
        </is>
      </c>
      <c r="AG783" t="inlineStr">
        <is>
          <t>---</t>
        </is>
      </c>
      <c r="AH783" t="inlineStr">
        <is>
          <t>2025-02-18 19:11:14</t>
        </is>
      </c>
      <c r="AI783" t="inlineStr">
        <is>
          <t>246df32431d94e4a97fb5b1b8bef6b0e</t>
        </is>
      </c>
      <c r="AJ783" t="inlineStr">
        <is>
          <t>2025-02-18</t>
        </is>
      </c>
      <c r="AK783" t="inlineStr">
        <is>
          <t>4</t>
        </is>
      </c>
      <c r="AL783" t="inlineStr">
        <is>
          <t>Contrôle de médicament</t>
        </is>
      </c>
      <c r="AM783" t="inlineStr">
        <is>
          <t>1</t>
        </is>
      </c>
      <c r="AN783" t="inlineStr">
        <is>
          <t>pour planifier la visite</t>
        </is>
      </c>
      <c r="AO783" t="inlineStr">
        <is>
          <t>1</t>
        </is>
      </c>
      <c r="AP783" t="inlineStr">
        <is>
          <t>1</t>
        </is>
      </c>
      <c r="AQ783" t="inlineStr"/>
      <c r="AR783" t="inlineStr"/>
      <c r="AS783" t="inlineStr"/>
      <c r="AT783" t="inlineStr">
        <is>
          <t>18.563929 -72.2790837 17.0 4.91</t>
        </is>
      </c>
      <c r="AU783" t="inlineStr">
        <is>
          <t>---</t>
        </is>
      </c>
      <c r="AV783" t="inlineStr">
        <is>
          <t>---</t>
        </is>
      </c>
      <c r="AW783" t="inlineStr">
        <is>
          <t>---</t>
        </is>
      </c>
      <c r="AX783" t="inlineStr">
        <is>
          <t>---</t>
        </is>
      </c>
      <c r="AY783" t="inlineStr">
        <is>
          <t>---</t>
        </is>
      </c>
      <c r="AZ783" t="inlineStr">
        <is>
          <t>---</t>
        </is>
      </c>
      <c r="BA783" t="inlineStr">
        <is>
          <t>246df32431d94e4a97fb5b1b8bef6b0e</t>
        </is>
      </c>
      <c r="BB783" t="inlineStr">
        <is>
          <t>http://openrosa.org/formdesigner/0B48E039-1E80-49A7-AC24-732B6E788E39</t>
        </is>
      </c>
      <c r="BC783" t="inlineStr">
        <is>
          <t>Ration et autres visites</t>
        </is>
      </c>
      <c r="BD783" t="inlineStr">
        <is>
          <t>CommCare Android, version "2.56"(468040). App v15969. CommCare Version 2.56.0. Build 468040, built on: 2025-02-11</t>
        </is>
      </c>
      <c r="BE783" t="inlineStr">
        <is>
          <t>commcare_95f1782f-8426-4434-b328-8386bbd0e352</t>
        </is>
      </c>
      <c r="BF783" t="inlineStr">
        <is>
          <t>18.5639456 -72.2790804 45.0 1567.2</t>
        </is>
      </c>
      <c r="BG783" t="inlineStr">
        <is>
          <t>f13d8149fc6d39ebe86af18272310ff9</t>
        </is>
      </c>
      <c r="BH783" t="inlineStr">
        <is>
          <t>d3239f0622024212b2de47425e4be01d</t>
        </is>
      </c>
      <c r="BI783" t="inlineStr">
        <is>
          <t>15246</t>
        </is>
      </c>
      <c r="BJ783" t="inlineStr">
        <is>
          <t>XFormInstance</t>
        </is>
      </c>
      <c r="BK783" t="inlineStr">
        <is>
          <t>a416c800ed3e11efb30b5930014bb413</t>
        </is>
      </c>
      <c r="BL783" t="b">
        <v>0</v>
      </c>
      <c r="BM783" t="inlineStr">
        <is>
          <t>---</t>
        </is>
      </c>
      <c r="BN783" t="inlineStr">
        <is>
          <t>200.113.215.21</t>
        </is>
      </c>
      <c r="BO783" t="inlineStr">
        <is>
          <t>Semerant Lacheton</t>
        </is>
      </c>
    </row>
    <row r="784">
      <c r="A784" t="inlineStr">
        <is>
          <t>782</t>
        </is>
      </c>
      <c r="B784" t="inlineStr">
        <is>
          <t>d897b596-85e2-4f27-b6c7-34d2e5026fab</t>
        </is>
      </c>
      <c r="C784" t="inlineStr">
        <is>
          <t>2025-02-18</t>
        </is>
      </c>
      <c r="D784" t="inlineStr">
        <is>
          <t>3</t>
        </is>
      </c>
      <c r="E784" t="inlineStr">
        <is>
          <t>---</t>
        </is>
      </c>
      <c r="F784" t="inlineStr">
        <is>
          <t>0</t>
        </is>
      </c>
      <c r="G784" t="inlineStr">
        <is>
          <t>---</t>
        </is>
      </c>
      <c r="H784" t="inlineStr">
        <is>
          <t>1</t>
        </is>
      </c>
      <c r="I784" t="inlineStr">
        <is>
          <t>1</t>
        </is>
      </c>
      <c r="J784" t="inlineStr"/>
      <c r="K784" t="inlineStr">
        <is>
          <t>---</t>
        </is>
      </c>
      <c r="L784" t="inlineStr">
        <is>
          <t>---</t>
        </is>
      </c>
      <c r="M784" t="inlineStr">
        <is>
          <t>---</t>
        </is>
      </c>
      <c r="N784" t="inlineStr">
        <is>
          <t>---</t>
        </is>
      </c>
      <c r="O784" t="inlineStr">
        <is>
          <t>---</t>
        </is>
      </c>
      <c r="P784" t="inlineStr">
        <is>
          <t>---</t>
        </is>
      </c>
      <c r="Q784" t="inlineStr">
        <is>
          <t>---</t>
        </is>
      </c>
      <c r="R784" t="inlineStr"/>
      <c r="S784" t="inlineStr"/>
      <c r="T784" t="inlineStr"/>
      <c r="U784" t="inlineStr"/>
      <c r="V784" t="inlineStr"/>
      <c r="W784" t="inlineStr"/>
      <c r="X784" t="inlineStr">
        <is>
          <t>LIM/HOSJ/ST00525</t>
        </is>
      </c>
      <c r="Y784" t="inlineStr">
        <is>
          <t>LIM/HOSJ/ST00525</t>
        </is>
      </c>
      <c r="Z784" t="inlineStr">
        <is>
          <t>2025-02-18 21:15:24</t>
        </is>
      </c>
      <c r="AA784" t="inlineStr">
        <is>
          <t>2025-02-18 21:15:14</t>
        </is>
      </c>
      <c r="AB784" t="inlineStr">
        <is>
          <t>1jeanelie</t>
        </is>
      </c>
      <c r="AC784" t="inlineStr">
        <is>
          <t>2025-02-18 21:15:23</t>
        </is>
      </c>
      <c r="AD784" s="1" t="inlineStr">
        <is>
          <t>https://www.commcarehq.org/a/caris-test/reports/form_data/d897b596-85e2-4f27-b6c7-34d2e5026fab/</t>
        </is>
      </c>
      <c r="AE784" t="inlineStr">
        <is>
          <t>---</t>
        </is>
      </c>
      <c r="AF784" t="inlineStr">
        <is>
          <t>1800341d034e47928898fbf0ee43cfe4</t>
        </is>
      </c>
      <c r="AG784" t="inlineStr">
        <is>
          <t>OK</t>
        </is>
      </c>
      <c r="AH784" t="inlineStr">
        <is>
          <t>2025-02-18 21:15:24</t>
        </is>
      </c>
      <c r="AI784" t="inlineStr">
        <is>
          <t>1b922c6cae0e4a4e9e08c400d46b6ba7</t>
        </is>
      </c>
      <c r="AJ784" t="inlineStr">
        <is>
          <t>2025-02-18</t>
        </is>
      </c>
      <c r="AK784" t="inlineStr">
        <is>
          <t>3</t>
        </is>
      </c>
      <c r="AL784" t="inlineStr">
        <is>
          <t>---</t>
        </is>
      </c>
      <c r="AM784" t="inlineStr">
        <is>
          <t>0</t>
        </is>
      </c>
      <c r="AN784" t="inlineStr">
        <is>
          <t>---</t>
        </is>
      </c>
      <c r="AO784" t="inlineStr">
        <is>
          <t>1</t>
        </is>
      </c>
      <c r="AP784" t="inlineStr">
        <is>
          <t>1</t>
        </is>
      </c>
      <c r="AQ784" t="inlineStr"/>
      <c r="AR784" t="inlineStr"/>
      <c r="AS784" t="inlineStr"/>
      <c r="AT784" t="inlineStr"/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inlineStr">
        <is>
          <t>---</t>
        </is>
      </c>
      <c r="BA784" t="inlineStr">
        <is>
          <t>1b922c6cae0e4a4e9e08c400d46b6ba7</t>
        </is>
      </c>
      <c r="BB784" t="inlineStr">
        <is>
          <t>http://openrosa.org/formdesigner/0B48E039-1E80-49A7-AC24-732B6E788E39</t>
        </is>
      </c>
      <c r="BC784" t="inlineStr">
        <is>
          <t>Ration et autres visites</t>
        </is>
      </c>
      <c r="BD784" t="inlineStr">
        <is>
          <t>CommCare Android, version "2.55.0"(467579). App v15969. CommCare Version 2.55.0. Build 467579, built on: 2025-01-15</t>
        </is>
      </c>
      <c r="BE784" t="inlineStr">
        <is>
          <t>commcare_734f7fdd-cbb1-463f-aa8e-b4bd89e56188</t>
        </is>
      </c>
      <c r="BF784" t="inlineStr"/>
      <c r="BG784" t="inlineStr">
        <is>
          <t>f13d8149fc6d39ebe86af18272310ff9</t>
        </is>
      </c>
      <c r="BH784" t="inlineStr">
        <is>
          <t>d3239f0622024212b2de47425e4be01d</t>
        </is>
      </c>
      <c r="BI784" t="inlineStr">
        <is>
          <t>15246</t>
        </is>
      </c>
      <c r="BJ784" t="inlineStr">
        <is>
          <t>XFormInstance</t>
        </is>
      </c>
      <c r="BK784" t="inlineStr">
        <is>
          <t>8487251eee3a11efa8556327e3555f30</t>
        </is>
      </c>
      <c r="BL784" t="b">
        <v>0</v>
      </c>
      <c r="BM784" t="inlineStr">
        <is>
          <t>---</t>
        </is>
      </c>
      <c r="BN784" t="inlineStr">
        <is>
          <t>200.113.214.97</t>
        </is>
      </c>
      <c r="BO784" t="inlineStr">
        <is>
          <t>WATNISE PLAISIR</t>
        </is>
      </c>
    </row>
    <row r="785">
      <c r="A785" t="inlineStr">
        <is>
          <t>783</t>
        </is>
      </c>
      <c r="B785" t="inlineStr">
        <is>
          <t>8c43fb94-f6cf-42d1-9fe4-dfd94cf18531</t>
        </is>
      </c>
      <c r="C785" t="inlineStr">
        <is>
          <t>2025-02-18</t>
        </is>
      </c>
      <c r="D785" t="inlineStr">
        <is>
          <t>3</t>
        </is>
      </c>
      <c r="E785" t="inlineStr">
        <is>
          <t>---</t>
        </is>
      </c>
      <c r="F785" t="inlineStr">
        <is>
          <t>0</t>
        </is>
      </c>
      <c r="G785" t="inlineStr">
        <is>
          <t>---</t>
        </is>
      </c>
      <c r="H785" t="inlineStr">
        <is>
          <t>1</t>
        </is>
      </c>
      <c r="I785" t="inlineStr">
        <is>
          <t>1</t>
        </is>
      </c>
      <c r="J785" t="inlineStr"/>
      <c r="K785" t="inlineStr">
        <is>
          <t>---</t>
        </is>
      </c>
      <c r="L785" t="inlineStr">
        <is>
          <t>---</t>
        </is>
      </c>
      <c r="M785" t="inlineStr">
        <is>
          <t>---</t>
        </is>
      </c>
      <c r="N785" t="inlineStr">
        <is>
          <t>---</t>
        </is>
      </c>
      <c r="O785" t="inlineStr">
        <is>
          <t>---</t>
        </is>
      </c>
      <c r="P785" t="inlineStr">
        <is>
          <t>---</t>
        </is>
      </c>
      <c r="Q785" t="inlineStr">
        <is>
          <t>---</t>
        </is>
      </c>
      <c r="R785" t="inlineStr"/>
      <c r="S785" t="inlineStr"/>
      <c r="T785" t="inlineStr"/>
      <c r="U785" t="inlineStr"/>
      <c r="V785" t="inlineStr"/>
      <c r="W785" t="inlineStr"/>
      <c r="X785" t="inlineStr">
        <is>
          <t>LIM/PORM/ST01030</t>
        </is>
      </c>
      <c r="Y785" t="inlineStr">
        <is>
          <t>LIM/PORM/ST01030</t>
        </is>
      </c>
      <c r="Z785" t="inlineStr">
        <is>
          <t>2025-02-18 21:15:48</t>
        </is>
      </c>
      <c r="AA785" t="inlineStr">
        <is>
          <t>2025-02-18 21:15:37</t>
        </is>
      </c>
      <c r="AB785" t="inlineStr">
        <is>
          <t>1jeanelie</t>
        </is>
      </c>
      <c r="AC785" t="inlineStr">
        <is>
          <t>2025-02-18 21:15:48</t>
        </is>
      </c>
      <c r="AD785" s="1" t="inlineStr">
        <is>
          <t>https://www.commcarehq.org/a/caris-test/reports/form_data/8c43fb94-f6cf-42d1-9fe4-dfd94cf18531/</t>
        </is>
      </c>
      <c r="AE785" t="inlineStr">
        <is>
          <t>---</t>
        </is>
      </c>
      <c r="AF785" t="inlineStr">
        <is>
          <t>3c5a623af057e23a32ae4000_200321</t>
        </is>
      </c>
      <c r="AG785" t="inlineStr">
        <is>
          <t>OK</t>
        </is>
      </c>
      <c r="AH785" t="inlineStr">
        <is>
          <t>2025-02-18 21:15:48</t>
        </is>
      </c>
      <c r="AI785" t="inlineStr">
        <is>
          <t>1b922c6cae0e4a4e9e08c400d46b6ba7</t>
        </is>
      </c>
      <c r="AJ785" t="inlineStr">
        <is>
          <t>2025-02-18</t>
        </is>
      </c>
      <c r="AK785" t="inlineStr">
        <is>
          <t>3</t>
        </is>
      </c>
      <c r="AL785" t="inlineStr">
        <is>
          <t>---</t>
        </is>
      </c>
      <c r="AM785" t="inlineStr">
        <is>
          <t>0</t>
        </is>
      </c>
      <c r="AN785" t="inlineStr">
        <is>
          <t>---</t>
        </is>
      </c>
      <c r="AO785" t="inlineStr">
        <is>
          <t>1</t>
        </is>
      </c>
      <c r="AP785" t="inlineStr">
        <is>
          <t>1</t>
        </is>
      </c>
      <c r="AQ785" t="inlineStr"/>
      <c r="AR785" t="inlineStr"/>
      <c r="AS785" t="inlineStr"/>
      <c r="AT785" t="inlineStr"/>
      <c r="AU785" t="inlineStr">
        <is>
          <t>---</t>
        </is>
      </c>
      <c r="AV785" t="inlineStr">
        <is>
          <t>---</t>
        </is>
      </c>
      <c r="AW785" t="inlineStr">
        <is>
          <t>---</t>
        </is>
      </c>
      <c r="AX785" t="inlineStr">
        <is>
          <t>---</t>
        </is>
      </c>
      <c r="AY785" t="inlineStr">
        <is>
          <t>---</t>
        </is>
      </c>
      <c r="AZ785" t="inlineStr">
        <is>
          <t>---</t>
        </is>
      </c>
      <c r="BA785" t="inlineStr">
        <is>
          <t>1b922c6cae0e4a4e9e08c400d46b6ba7</t>
        </is>
      </c>
      <c r="BB785" t="inlineStr">
        <is>
          <t>http://openrosa.org/formdesigner/0B48E039-1E80-49A7-AC24-732B6E788E39</t>
        </is>
      </c>
      <c r="BC785" t="inlineStr">
        <is>
          <t>Ration et autres visites</t>
        </is>
      </c>
      <c r="BD785" t="inlineStr">
        <is>
          <t>CommCare Android, version "2.55.0"(467579). App v15969. CommCare Version 2.55.0. Build 467579, built on: 2025-01-15</t>
        </is>
      </c>
      <c r="BE785" t="inlineStr">
        <is>
          <t>commcare_734f7fdd-cbb1-463f-aa8e-b4bd89e56188</t>
        </is>
      </c>
      <c r="BF785" t="inlineStr"/>
      <c r="BG785" t="inlineStr">
        <is>
          <t>f13d8149fc6d39ebe86af18272310ff9</t>
        </is>
      </c>
      <c r="BH785" t="inlineStr">
        <is>
          <t>d3239f0622024212b2de47425e4be01d</t>
        </is>
      </c>
      <c r="BI785" t="inlineStr">
        <is>
          <t>15246</t>
        </is>
      </c>
      <c r="BJ785" t="inlineStr">
        <is>
          <t>XFormInstance</t>
        </is>
      </c>
      <c r="BK785" t="inlineStr">
        <is>
          <t>8487251eee3a11efa8556327e3555f30</t>
        </is>
      </c>
      <c r="BL785" t="b">
        <v>0</v>
      </c>
      <c r="BM785" t="inlineStr">
        <is>
          <t>---</t>
        </is>
      </c>
      <c r="BN785" t="inlineStr">
        <is>
          <t>200.113.214.97</t>
        </is>
      </c>
      <c r="BO785" t="inlineStr">
        <is>
          <t>Watson Paul</t>
        </is>
      </c>
    </row>
    <row r="786">
      <c r="A786" t="inlineStr">
        <is>
          <t>784</t>
        </is>
      </c>
      <c r="B786" t="inlineStr">
        <is>
          <t>a7804fbb-5290-4b0f-a9bd-dc2af7049827</t>
        </is>
      </c>
      <c r="C786" t="inlineStr">
        <is>
          <t>2025-02-18</t>
        </is>
      </c>
      <c r="D786" t="inlineStr">
        <is>
          <t>3</t>
        </is>
      </c>
      <c r="E786" t="inlineStr">
        <is>
          <t>---</t>
        </is>
      </c>
      <c r="F786" t="inlineStr">
        <is>
          <t>0</t>
        </is>
      </c>
      <c r="G786" t="inlineStr">
        <is>
          <t>---</t>
        </is>
      </c>
      <c r="H786" t="inlineStr">
        <is>
          <t>1</t>
        </is>
      </c>
      <c r="I786" t="inlineStr">
        <is>
          <t>1</t>
        </is>
      </c>
      <c r="J786" t="inlineStr"/>
      <c r="K786" t="inlineStr">
        <is>
          <t>---</t>
        </is>
      </c>
      <c r="L786" t="inlineStr">
        <is>
          <t>---</t>
        </is>
      </c>
      <c r="M786" t="inlineStr">
        <is>
          <t>---</t>
        </is>
      </c>
      <c r="N786" t="inlineStr">
        <is>
          <t>---</t>
        </is>
      </c>
      <c r="O786" t="inlineStr">
        <is>
          <t>---</t>
        </is>
      </c>
      <c r="P786" t="inlineStr">
        <is>
          <t>---</t>
        </is>
      </c>
      <c r="Q786" t="inlineStr">
        <is>
          <t>---</t>
        </is>
      </c>
      <c r="R786" t="inlineStr"/>
      <c r="S786" t="inlineStr"/>
      <c r="T786" t="inlineStr"/>
      <c r="U786" t="inlineStr"/>
      <c r="V786" t="inlineStr"/>
      <c r="W786" t="inlineStr"/>
      <c r="X786" t="inlineStr">
        <is>
          <t>LIM/PORM/PED00098</t>
        </is>
      </c>
      <c r="Y786" t="inlineStr">
        <is>
          <t>LIM/PORM/PED00098</t>
        </is>
      </c>
      <c r="Z786" t="inlineStr">
        <is>
          <t>2025-02-18 21:16:11</t>
        </is>
      </c>
      <c r="AA786" t="inlineStr">
        <is>
          <t>2025-02-18 21:16:02</t>
        </is>
      </c>
      <c r="AB786" t="inlineStr">
        <is>
          <t>1jeanelie</t>
        </is>
      </c>
      <c r="AC786" t="inlineStr">
        <is>
          <t>2025-02-18 21:16:10</t>
        </is>
      </c>
      <c r="AD786" s="1" t="inlineStr">
        <is>
          <t>https://www.commcarehq.org/a/caris-test/reports/form_data/a7804fbb-5290-4b0f-a9bd-dc2af7049827/</t>
        </is>
      </c>
      <c r="AE786" t="inlineStr">
        <is>
          <t>---</t>
        </is>
      </c>
      <c r="AF786" t="inlineStr">
        <is>
          <t>3c5a623af057e23a32ae4000_51231</t>
        </is>
      </c>
      <c r="AG786" t="inlineStr">
        <is>
          <t>OK</t>
        </is>
      </c>
      <c r="AH786" t="inlineStr">
        <is>
          <t>2025-02-18 21:16:11</t>
        </is>
      </c>
      <c r="AI786" t="inlineStr">
        <is>
          <t>1b922c6cae0e4a4e9e08c400d46b6ba7</t>
        </is>
      </c>
      <c r="AJ786" t="inlineStr">
        <is>
          <t>2025-02-18</t>
        </is>
      </c>
      <c r="AK786" t="inlineStr">
        <is>
          <t>3</t>
        </is>
      </c>
      <c r="AL786" t="inlineStr">
        <is>
          <t>---</t>
        </is>
      </c>
      <c r="AM786" t="inlineStr">
        <is>
          <t>0</t>
        </is>
      </c>
      <c r="AN786" t="inlineStr">
        <is>
          <t>---</t>
        </is>
      </c>
      <c r="AO786" t="inlineStr">
        <is>
          <t>1</t>
        </is>
      </c>
      <c r="AP786" t="inlineStr">
        <is>
          <t>1</t>
        </is>
      </c>
      <c r="AQ786" t="inlineStr"/>
      <c r="AR786" t="inlineStr"/>
      <c r="AS786" t="inlineStr"/>
      <c r="AT786" t="inlineStr"/>
      <c r="AU786" t="inlineStr">
        <is>
          <t>---</t>
        </is>
      </c>
      <c r="AV786" t="inlineStr">
        <is>
          <t>---</t>
        </is>
      </c>
      <c r="AW786" t="inlineStr">
        <is>
          <t>---</t>
        </is>
      </c>
      <c r="AX786" t="inlineStr">
        <is>
          <t>---</t>
        </is>
      </c>
      <c r="AY786" t="inlineStr">
        <is>
          <t>---</t>
        </is>
      </c>
      <c r="AZ786" t="inlineStr">
        <is>
          <t>---</t>
        </is>
      </c>
      <c r="BA786" t="inlineStr">
        <is>
          <t>1b922c6cae0e4a4e9e08c400d46b6ba7</t>
        </is>
      </c>
      <c r="BB786" t="inlineStr">
        <is>
          <t>http://openrosa.org/formdesigner/0B48E039-1E80-49A7-AC24-732B6E788E39</t>
        </is>
      </c>
      <c r="BC786" t="inlineStr">
        <is>
          <t>Ration et autres visites</t>
        </is>
      </c>
      <c r="BD786" t="inlineStr">
        <is>
          <t>CommCare Android, version "2.55.0"(467579). App v15969. CommCare Version 2.55.0. Build 467579, built on: 2025-01-15</t>
        </is>
      </c>
      <c r="BE786" t="inlineStr">
        <is>
          <t>commcare_734f7fdd-cbb1-463f-aa8e-b4bd89e56188</t>
        </is>
      </c>
      <c r="BF786" t="inlineStr"/>
      <c r="BG786" t="inlineStr">
        <is>
          <t>f13d8149fc6d39ebe86af18272310ff9</t>
        </is>
      </c>
      <c r="BH786" t="inlineStr">
        <is>
          <t>d3239f0622024212b2de47425e4be01d</t>
        </is>
      </c>
      <c r="BI786" t="inlineStr">
        <is>
          <t>15246</t>
        </is>
      </c>
      <c r="BJ786" t="inlineStr">
        <is>
          <t>XFormInstance</t>
        </is>
      </c>
      <c r="BK786" t="inlineStr">
        <is>
          <t>8487251eee3a11efa8556327e3555f30</t>
        </is>
      </c>
      <c r="BL786" t="b">
        <v>0</v>
      </c>
      <c r="BM786" t="inlineStr">
        <is>
          <t>---</t>
        </is>
      </c>
      <c r="BN786" t="inlineStr">
        <is>
          <t>200.113.214.97</t>
        </is>
      </c>
      <c r="BO786" t="inlineStr">
        <is>
          <t>Chinaika Clermond</t>
        </is>
      </c>
    </row>
    <row r="787">
      <c r="A787" t="inlineStr">
        <is>
          <t>785</t>
        </is>
      </c>
      <c r="B787" t="inlineStr">
        <is>
          <t>eaa02b50-4437-418b-8e55-21a1d15b91a7</t>
        </is>
      </c>
      <c r="C787" t="inlineStr">
        <is>
          <t>2025-02-18</t>
        </is>
      </c>
      <c r="D787" t="inlineStr">
        <is>
          <t>3</t>
        </is>
      </c>
      <c r="E787" t="inlineStr">
        <is>
          <t>---</t>
        </is>
      </c>
      <c r="F787" t="inlineStr">
        <is>
          <t>0</t>
        </is>
      </c>
      <c r="G787" t="inlineStr">
        <is>
          <t>---</t>
        </is>
      </c>
      <c r="H787" t="inlineStr">
        <is>
          <t>1</t>
        </is>
      </c>
      <c r="I787" t="inlineStr">
        <is>
          <t>1</t>
        </is>
      </c>
      <c r="J787" t="inlineStr"/>
      <c r="K787" t="inlineStr">
        <is>
          <t>---</t>
        </is>
      </c>
      <c r="L787" t="inlineStr">
        <is>
          <t>---</t>
        </is>
      </c>
      <c r="M787" t="inlineStr">
        <is>
          <t>---</t>
        </is>
      </c>
      <c r="N787" t="inlineStr">
        <is>
          <t>---</t>
        </is>
      </c>
      <c r="O787" t="inlineStr">
        <is>
          <t>---</t>
        </is>
      </c>
      <c r="P787" t="inlineStr">
        <is>
          <t>---</t>
        </is>
      </c>
      <c r="Q787" t="inlineStr">
        <is>
          <t>---</t>
        </is>
      </c>
      <c r="R787" t="inlineStr"/>
      <c r="S787" t="inlineStr"/>
      <c r="T787" t="inlineStr"/>
      <c r="U787" t="inlineStr"/>
      <c r="V787" t="inlineStr"/>
      <c r="W787" t="inlineStr"/>
      <c r="X787" t="inlineStr">
        <is>
          <t>LIM/PORM/ST00797</t>
        </is>
      </c>
      <c r="Y787" t="inlineStr">
        <is>
          <t>LIM/PORM/ST00797</t>
        </is>
      </c>
      <c r="Z787" t="inlineStr">
        <is>
          <t>2025-02-18 21:17:36</t>
        </is>
      </c>
      <c r="AA787" t="inlineStr">
        <is>
          <t>2025-02-18 21:17:25</t>
        </is>
      </c>
      <c r="AB787" t="inlineStr">
        <is>
          <t>1jeanelie</t>
        </is>
      </c>
      <c r="AC787" t="inlineStr">
        <is>
          <t>2025-02-18 21:17:35</t>
        </is>
      </c>
      <c r="AD787" s="1" t="inlineStr">
        <is>
          <t>https://www.commcarehq.org/a/caris-test/reports/form_data/eaa02b50-4437-418b-8e55-21a1d15b91a7/</t>
        </is>
      </c>
      <c r="AE787" t="inlineStr">
        <is>
          <t>---</t>
        </is>
      </c>
      <c r="AF787" t="inlineStr">
        <is>
          <t>3c5a623af057e23a32ae4000_72285</t>
        </is>
      </c>
      <c r="AG787" t="inlineStr">
        <is>
          <t>OK</t>
        </is>
      </c>
      <c r="AH787" t="inlineStr">
        <is>
          <t>2025-02-18 21:17:36</t>
        </is>
      </c>
      <c r="AI787" t="inlineStr">
        <is>
          <t>1b922c6cae0e4a4e9e08c400d46b6ba7</t>
        </is>
      </c>
      <c r="AJ787" t="inlineStr">
        <is>
          <t>2025-02-18</t>
        </is>
      </c>
      <c r="AK787" t="inlineStr">
        <is>
          <t>3</t>
        </is>
      </c>
      <c r="AL787" t="inlineStr">
        <is>
          <t>---</t>
        </is>
      </c>
      <c r="AM787" t="inlineStr">
        <is>
          <t>0</t>
        </is>
      </c>
      <c r="AN787" t="inlineStr">
        <is>
          <t>---</t>
        </is>
      </c>
      <c r="AO787" t="inlineStr">
        <is>
          <t>1</t>
        </is>
      </c>
      <c r="AP787" t="inlineStr">
        <is>
          <t>1</t>
        </is>
      </c>
      <c r="AQ787" t="inlineStr"/>
      <c r="AR787" t="inlineStr"/>
      <c r="AS787" t="inlineStr"/>
      <c r="AT787" t="inlineStr"/>
      <c r="AU787" t="inlineStr">
        <is>
          <t>---</t>
        </is>
      </c>
      <c r="AV787" t="inlineStr">
        <is>
          <t>---</t>
        </is>
      </c>
      <c r="AW787" t="inlineStr">
        <is>
          <t>---</t>
        </is>
      </c>
      <c r="AX787" t="inlineStr">
        <is>
          <t>---</t>
        </is>
      </c>
      <c r="AY787" t="inlineStr">
        <is>
          <t>---</t>
        </is>
      </c>
      <c r="AZ787" t="inlineStr">
        <is>
          <t>---</t>
        </is>
      </c>
      <c r="BA787" t="inlineStr">
        <is>
          <t>1b922c6cae0e4a4e9e08c400d46b6ba7</t>
        </is>
      </c>
      <c r="BB787" t="inlineStr">
        <is>
          <t>http://openrosa.org/formdesigner/0B48E039-1E80-49A7-AC24-732B6E788E39</t>
        </is>
      </c>
      <c r="BC787" t="inlineStr">
        <is>
          <t>Ration et autres visites</t>
        </is>
      </c>
      <c r="BD787" t="inlineStr">
        <is>
          <t>CommCare Android, version "2.55.0"(467579). App v15969. CommCare Version 2.55.0. Build 467579, built on: 2025-01-15</t>
        </is>
      </c>
      <c r="BE787" t="inlineStr">
        <is>
          <t>commcare_734f7fdd-cbb1-463f-aa8e-b4bd89e56188</t>
        </is>
      </c>
      <c r="BF787" t="inlineStr"/>
      <c r="BG787" t="inlineStr">
        <is>
          <t>f13d8149fc6d39ebe86af18272310ff9</t>
        </is>
      </c>
      <c r="BH787" t="inlineStr">
        <is>
          <t>d3239f0622024212b2de47425e4be01d</t>
        </is>
      </c>
      <c r="BI787" t="inlineStr">
        <is>
          <t>15246</t>
        </is>
      </c>
      <c r="BJ787" t="inlineStr">
        <is>
          <t>XFormInstance</t>
        </is>
      </c>
      <c r="BK787" t="inlineStr">
        <is>
          <t>8487251eee3a11efa8556327e3555f30</t>
        </is>
      </c>
      <c r="BL787" t="b">
        <v>0</v>
      </c>
      <c r="BM787" t="inlineStr">
        <is>
          <t>---</t>
        </is>
      </c>
      <c r="BN787" t="inlineStr">
        <is>
          <t>200.113.214.97</t>
        </is>
      </c>
      <c r="BO787" t="inlineStr">
        <is>
          <t>Anderson Jean-Louis</t>
        </is>
      </c>
    </row>
    <row r="788">
      <c r="A788" t="inlineStr">
        <is>
          <t>786</t>
        </is>
      </c>
      <c r="B788" t="inlineStr">
        <is>
          <t>33330d9c-2cd0-473e-95e3-5a6ef4824104</t>
        </is>
      </c>
      <c r="C788" t="inlineStr">
        <is>
          <t>2025-02-18</t>
        </is>
      </c>
      <c r="D788" t="inlineStr">
        <is>
          <t>3</t>
        </is>
      </c>
      <c r="E788" t="inlineStr">
        <is>
          <t>---</t>
        </is>
      </c>
      <c r="F788" t="inlineStr">
        <is>
          <t>0</t>
        </is>
      </c>
      <c r="G788" t="inlineStr">
        <is>
          <t>---</t>
        </is>
      </c>
      <c r="H788" t="inlineStr">
        <is>
          <t>1</t>
        </is>
      </c>
      <c r="I788" t="inlineStr">
        <is>
          <t>1</t>
        </is>
      </c>
      <c r="J788" t="inlineStr"/>
      <c r="K788" t="inlineStr">
        <is>
          <t>---</t>
        </is>
      </c>
      <c r="L788" t="inlineStr">
        <is>
          <t>---</t>
        </is>
      </c>
      <c r="M788" t="inlineStr">
        <is>
          <t>---</t>
        </is>
      </c>
      <c r="N788" t="inlineStr">
        <is>
          <t>---</t>
        </is>
      </c>
      <c r="O788" t="inlineStr">
        <is>
          <t>---</t>
        </is>
      </c>
      <c r="P788" t="inlineStr">
        <is>
          <t>---</t>
        </is>
      </c>
      <c r="Q788" t="inlineStr">
        <is>
          <t>---</t>
        </is>
      </c>
      <c r="R788" t="inlineStr"/>
      <c r="S788" t="inlineStr"/>
      <c r="T788" t="inlineStr"/>
      <c r="U788" t="inlineStr"/>
      <c r="V788" t="inlineStr"/>
      <c r="W788" t="inlineStr"/>
      <c r="X788" t="inlineStr">
        <is>
          <t>LIM/PORM/PED00035</t>
        </is>
      </c>
      <c r="Y788" t="inlineStr">
        <is>
          <t>LIM/PORM/PED00035</t>
        </is>
      </c>
      <c r="Z788" t="inlineStr">
        <is>
          <t>2025-02-18 21:17:59</t>
        </is>
      </c>
      <c r="AA788" t="inlineStr">
        <is>
          <t>2025-02-18 21:17:52</t>
        </is>
      </c>
      <c r="AB788" t="inlineStr">
        <is>
          <t>1jeanelie</t>
        </is>
      </c>
      <c r="AC788" t="inlineStr">
        <is>
          <t>2025-02-18 21:17:59</t>
        </is>
      </c>
      <c r="AD788" s="1" t="inlineStr">
        <is>
          <t>https://www.commcarehq.org/a/caris-test/reports/form_data/33330d9c-2cd0-473e-95e3-5a6ef4824104/</t>
        </is>
      </c>
      <c r="AE788" t="inlineStr">
        <is>
          <t>---</t>
        </is>
      </c>
      <c r="AF788" t="inlineStr">
        <is>
          <t>3c5a623af057e23a32ae4000_25007</t>
        </is>
      </c>
      <c r="AG788" t="inlineStr">
        <is>
          <t>OK</t>
        </is>
      </c>
      <c r="AH788" t="inlineStr">
        <is>
          <t>2025-02-18 21:17:59</t>
        </is>
      </c>
      <c r="AI788" t="inlineStr">
        <is>
          <t>1b922c6cae0e4a4e9e08c400d46b6ba7</t>
        </is>
      </c>
      <c r="AJ788" t="inlineStr">
        <is>
          <t>2025-02-18</t>
        </is>
      </c>
      <c r="AK788" t="inlineStr">
        <is>
          <t>3</t>
        </is>
      </c>
      <c r="AL788" t="inlineStr">
        <is>
          <t>---</t>
        </is>
      </c>
      <c r="AM788" t="inlineStr">
        <is>
          <t>0</t>
        </is>
      </c>
      <c r="AN788" t="inlineStr">
        <is>
          <t>---</t>
        </is>
      </c>
      <c r="AO788" t="inlineStr">
        <is>
          <t>1</t>
        </is>
      </c>
      <c r="AP788" t="inlineStr">
        <is>
          <t>1</t>
        </is>
      </c>
      <c r="AQ788" t="inlineStr"/>
      <c r="AR788" t="inlineStr"/>
      <c r="AS788" t="inlineStr"/>
      <c r="AT788" t="inlineStr"/>
      <c r="AU788" t="inlineStr">
        <is>
          <t>---</t>
        </is>
      </c>
      <c r="AV788" t="inlineStr">
        <is>
          <t>---</t>
        </is>
      </c>
      <c r="AW788" t="inlineStr">
        <is>
          <t>---</t>
        </is>
      </c>
      <c r="AX788" t="inlineStr">
        <is>
          <t>---</t>
        </is>
      </c>
      <c r="AY788" t="inlineStr">
        <is>
          <t>---</t>
        </is>
      </c>
      <c r="AZ788" t="inlineStr">
        <is>
          <t>---</t>
        </is>
      </c>
      <c r="BA788" t="inlineStr">
        <is>
          <t>1b922c6cae0e4a4e9e08c400d46b6ba7</t>
        </is>
      </c>
      <c r="BB788" t="inlineStr">
        <is>
          <t>http://openrosa.org/formdesigner/0B48E039-1E80-49A7-AC24-732B6E788E39</t>
        </is>
      </c>
      <c r="BC788" t="inlineStr">
        <is>
          <t>Ration et autres visites</t>
        </is>
      </c>
      <c r="BD788" t="inlineStr">
        <is>
          <t>CommCare Android, version "2.55.0"(467579). App v15969. CommCare Version 2.55.0. Build 467579, built on: 2025-01-15</t>
        </is>
      </c>
      <c r="BE788" t="inlineStr">
        <is>
          <t>commcare_734f7fdd-cbb1-463f-aa8e-b4bd89e56188</t>
        </is>
      </c>
      <c r="BF788" t="inlineStr"/>
      <c r="BG788" t="inlineStr">
        <is>
          <t>f13d8149fc6d39ebe86af18272310ff9</t>
        </is>
      </c>
      <c r="BH788" t="inlineStr">
        <is>
          <t>d3239f0622024212b2de47425e4be01d</t>
        </is>
      </c>
      <c r="BI788" t="inlineStr">
        <is>
          <t>15246</t>
        </is>
      </c>
      <c r="BJ788" t="inlineStr">
        <is>
          <t>XFormInstance</t>
        </is>
      </c>
      <c r="BK788" t="inlineStr">
        <is>
          <t>8487251eee3a11efa8556327e3555f30</t>
        </is>
      </c>
      <c r="BL788" t="b">
        <v>0</v>
      </c>
      <c r="BM788" t="inlineStr">
        <is>
          <t>---</t>
        </is>
      </c>
      <c r="BN788" t="inlineStr">
        <is>
          <t>200.113.214.97</t>
        </is>
      </c>
      <c r="BO788" t="inlineStr">
        <is>
          <t xml:space="preserve"> Dabens St-croix</t>
        </is>
      </c>
    </row>
    <row r="789">
      <c r="A789" t="inlineStr">
        <is>
          <t>787</t>
        </is>
      </c>
      <c r="B789" t="inlineStr">
        <is>
          <t>a2f75ec6-a36b-4048-959d-2900866ae180</t>
        </is>
      </c>
      <c r="C789" t="inlineStr">
        <is>
          <t>2025-02-18</t>
        </is>
      </c>
      <c r="D789" t="inlineStr">
        <is>
          <t>4</t>
        </is>
      </c>
      <c r="E789" t="inlineStr">
        <is>
          <t>suivi adhérence</t>
        </is>
      </c>
      <c r="F789" t="inlineStr">
        <is>
          <t>0</t>
        </is>
      </c>
      <c r="G789" t="inlineStr">
        <is>
          <t>Suivi adherence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---</t>
        </is>
      </c>
      <c r="L789" t="inlineStr">
        <is>
          <t>---</t>
        </is>
      </c>
      <c r="M789" t="inlineStr">
        <is>
          <t>---</t>
        </is>
      </c>
      <c r="N789" t="inlineStr">
        <is>
          <t>---</t>
        </is>
      </c>
      <c r="O789" t="inlineStr">
        <is>
          <t>---</t>
        </is>
      </c>
      <c r="P789" t="inlineStr">
        <is>
          <t>---</t>
        </is>
      </c>
      <c r="Q789" t="inlineStr">
        <is>
          <t>---</t>
        </is>
      </c>
      <c r="R789" t="inlineStr"/>
      <c r="S789" t="inlineStr"/>
      <c r="T789" t="inlineStr"/>
      <c r="U789" t="inlineStr"/>
      <c r="V789" t="inlineStr"/>
      <c r="W789" t="inlineStr"/>
      <c r="X789" t="inlineStr">
        <is>
          <t>CAP/HSCM/ST00946</t>
        </is>
      </c>
      <c r="Y789" t="inlineStr">
        <is>
          <t>CAP/HSCM/ST00946</t>
        </is>
      </c>
      <c r="Z789" t="inlineStr">
        <is>
          <t>2025-02-19 01:48:03</t>
        </is>
      </c>
      <c r="AA789" t="inlineStr">
        <is>
          <t>2025-02-19 01:47:12</t>
        </is>
      </c>
      <c r="AB789" t="inlineStr">
        <is>
          <t>1fleurgile</t>
        </is>
      </c>
      <c r="AC789" t="inlineStr">
        <is>
          <t>2025-02-19 01:52:39</t>
        </is>
      </c>
      <c r="AD789" s="1" t="inlineStr">
        <is>
          <t>https://www.commcarehq.org/a/caris-test/reports/form_data/a2f75ec6-a36b-4048-959d-2900866ae180/</t>
        </is>
      </c>
      <c r="AE789" t="inlineStr">
        <is>
          <t>---</t>
        </is>
      </c>
      <c r="AF789" t="inlineStr">
        <is>
          <t>ef261a5b5b5c4215b7c53c92d8e93e15</t>
        </is>
      </c>
      <c r="AG789" t="inlineStr">
        <is>
          <t>---</t>
        </is>
      </c>
      <c r="AH789" t="inlineStr">
        <is>
          <t>2025-02-19 01:48:03</t>
        </is>
      </c>
      <c r="AI789" t="inlineStr">
        <is>
          <t>9cfdf7db54419d22491b2c964b5162b3</t>
        </is>
      </c>
      <c r="AJ789" t="inlineStr">
        <is>
          <t>2025-02-18</t>
        </is>
      </c>
      <c r="AK789" t="inlineStr">
        <is>
          <t>4</t>
        </is>
      </c>
      <c r="AL789" t="inlineStr">
        <is>
          <t>suivi adhérence</t>
        </is>
      </c>
      <c r="AM789" t="inlineStr">
        <is>
          <t>0</t>
        </is>
      </c>
      <c r="AN789" t="inlineStr">
        <is>
          <t>Suivi adherence</t>
        </is>
      </c>
      <c r="AO789" t="inlineStr">
        <is>
          <t>1</t>
        </is>
      </c>
      <c r="AP789" t="inlineStr">
        <is>
          <t>1</t>
        </is>
      </c>
      <c r="AQ789" t="inlineStr"/>
      <c r="AR789" t="inlineStr"/>
      <c r="AS789" t="inlineStr"/>
      <c r="AT789" t="inlineStr"/>
      <c r="AU789" t="inlineStr">
        <is>
          <t>---</t>
        </is>
      </c>
      <c r="AV789" t="inlineStr">
        <is>
          <t>---</t>
        </is>
      </c>
      <c r="AW789" t="inlineStr">
        <is>
          <t>---</t>
        </is>
      </c>
      <c r="AX789" t="inlineStr">
        <is>
          <t>---</t>
        </is>
      </c>
      <c r="AY789" t="inlineStr">
        <is>
          <t>---</t>
        </is>
      </c>
      <c r="AZ789" t="inlineStr">
        <is>
          <t>---</t>
        </is>
      </c>
      <c r="BA789" t="inlineStr">
        <is>
          <t>9cfdf7db54419d22491b2c964b5162b3</t>
        </is>
      </c>
      <c r="BB789" t="inlineStr">
        <is>
          <t>http://openrosa.org/formdesigner/0B48E039-1E80-49A7-AC24-732B6E788E39</t>
        </is>
      </c>
      <c r="BC789" t="inlineStr">
        <is>
          <t>Ration et autres visites</t>
        </is>
      </c>
      <c r="BD789" t="inlineStr">
        <is>
          <t>CommCare Android, version "2.55.0"(467579). App v15969. CommCare Version 2.55.0. Build 467579, built on: 2025-01-15</t>
        </is>
      </c>
      <c r="BE789" t="inlineStr">
        <is>
          <t>commcare_76b456dd-7d90-498a-a785-92f136625a61</t>
        </is>
      </c>
      <c r="BF789" t="inlineStr">
        <is>
          <t>19.7266315 -72.2201217 -13.79 8.75</t>
        </is>
      </c>
      <c r="BG789" t="inlineStr">
        <is>
          <t>f13d8149fc6d39ebe86af18272310ff9</t>
        </is>
      </c>
      <c r="BH789" t="inlineStr">
        <is>
          <t>d3239f0622024212b2de47425e4be01d</t>
        </is>
      </c>
      <c r="BI789" t="inlineStr">
        <is>
          <t>15246</t>
        </is>
      </c>
      <c r="BJ789" t="inlineStr">
        <is>
          <t>XFormInstance</t>
        </is>
      </c>
      <c r="BK789" t="inlineStr">
        <is>
          <t>7afbd1eeee2a11efb31c5930014bb413</t>
        </is>
      </c>
      <c r="BL789" t="b">
        <v>0</v>
      </c>
      <c r="BM789" t="inlineStr">
        <is>
          <t>---</t>
        </is>
      </c>
      <c r="BN789" t="inlineStr">
        <is>
          <t>200.113.215.158</t>
        </is>
      </c>
      <c r="BO789" t="inlineStr">
        <is>
          <t>Rodney Compère</t>
        </is>
      </c>
    </row>
    <row r="790">
      <c r="A790" t="inlineStr">
        <is>
          <t>788</t>
        </is>
      </c>
      <c r="B790" t="inlineStr">
        <is>
          <t>abc89a4a-a407-436f-8cd9-274a938c67ec</t>
        </is>
      </c>
      <c r="C790" t="inlineStr">
        <is>
          <t>2025-02-18</t>
        </is>
      </c>
      <c r="D790" t="inlineStr">
        <is>
          <t>3</t>
        </is>
      </c>
      <c r="E790" t="inlineStr">
        <is>
          <t>---</t>
        </is>
      </c>
      <c r="F790" t="inlineStr">
        <is>
          <t>0</t>
        </is>
      </c>
      <c r="G790" t="inlineStr">
        <is>
          <t>---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---</t>
        </is>
      </c>
      <c r="L790" t="inlineStr">
        <is>
          <t>---</t>
        </is>
      </c>
      <c r="M790" t="inlineStr">
        <is>
          <t>---</t>
        </is>
      </c>
      <c r="N790" t="inlineStr">
        <is>
          <t>---</t>
        </is>
      </c>
      <c r="O790" t="inlineStr">
        <is>
          <t>---</t>
        </is>
      </c>
      <c r="P790" t="inlineStr">
        <is>
          <t>---</t>
        </is>
      </c>
      <c r="Q790" t="inlineStr">
        <is>
          <t>---</t>
        </is>
      </c>
      <c r="R790" t="inlineStr"/>
      <c r="S790" t="inlineStr"/>
      <c r="T790" t="inlineStr"/>
      <c r="U790" t="inlineStr"/>
      <c r="V790" t="inlineStr"/>
      <c r="W790" t="inlineStr"/>
      <c r="X790" t="inlineStr">
        <is>
          <t>CAP/CDSF/ST03067</t>
        </is>
      </c>
      <c r="Y790" t="inlineStr">
        <is>
          <t>CAP/CDSF/ST03067</t>
        </is>
      </c>
      <c r="Z790" t="inlineStr">
        <is>
          <t>2025-02-19 02:25:10</t>
        </is>
      </c>
      <c r="AA790" t="inlineStr">
        <is>
          <t>2025-02-19 02:24:47</t>
        </is>
      </c>
      <c r="AB790" t="inlineStr">
        <is>
          <t>1plyviose</t>
        </is>
      </c>
      <c r="AC790" t="inlineStr">
        <is>
          <t>2025-02-19 02:25:54</t>
        </is>
      </c>
      <c r="AD790" s="1" t="inlineStr">
        <is>
          <t>https://www.commcarehq.org/a/caris-test/reports/form_data/abc89a4a-a407-436f-8cd9-274a938c67ec/</t>
        </is>
      </c>
      <c r="AE790" t="inlineStr">
        <is>
          <t>---</t>
        </is>
      </c>
      <c r="AF790" t="inlineStr">
        <is>
          <t>3c5a623af057e23a32ae4000_113632</t>
        </is>
      </c>
      <c r="AG790" t="inlineStr">
        <is>
          <t>OK</t>
        </is>
      </c>
      <c r="AH790" t="inlineStr">
        <is>
          <t>2025-02-19 02:25:10</t>
        </is>
      </c>
      <c r="AI790" t="inlineStr">
        <is>
          <t>aab7a2415e99453fbcb8ebd109e92b4f</t>
        </is>
      </c>
      <c r="AJ790" t="inlineStr">
        <is>
          <t>2025-02-18</t>
        </is>
      </c>
      <c r="AK790" t="inlineStr">
        <is>
          <t>3</t>
        </is>
      </c>
      <c r="AL790" t="inlineStr">
        <is>
          <t>---</t>
        </is>
      </c>
      <c r="AM790" t="inlineStr">
        <is>
          <t>0</t>
        </is>
      </c>
      <c r="AN790" t="inlineStr">
        <is>
          <t>---</t>
        </is>
      </c>
      <c r="AO790" t="inlineStr">
        <is>
          <t>1</t>
        </is>
      </c>
      <c r="AP790" t="inlineStr">
        <is>
          <t>1</t>
        </is>
      </c>
      <c r="AQ790" t="inlineStr"/>
      <c r="AR790" t="inlineStr"/>
      <c r="AS790" t="inlineStr"/>
      <c r="AT790" t="inlineStr"/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inlineStr">
        <is>
          <t>---</t>
        </is>
      </c>
      <c r="BA790" t="inlineStr">
        <is>
          <t>aab7a2415e99453fbcb8ebd109e92b4f</t>
        </is>
      </c>
      <c r="BB790" t="inlineStr">
        <is>
          <t>http://openrosa.org/formdesigner/0B48E039-1E80-49A7-AC24-732B6E788E39</t>
        </is>
      </c>
      <c r="BC790" t="inlineStr">
        <is>
          <t>Ration et autres visites</t>
        </is>
      </c>
      <c r="BD790" t="inlineStr">
        <is>
          <t>CommCare Android, version "2.55.0"(467579). App v15969. CommCare Version 2.55.0. Build 467579, built on: 2025-01-15</t>
        </is>
      </c>
      <c r="BE790" t="inlineStr">
        <is>
          <t>commcare_d17d77c2-a7e5-4f4b-9b21-6b80894e9762</t>
        </is>
      </c>
      <c r="BF790" t="inlineStr"/>
      <c r="BG790" t="inlineStr">
        <is>
          <t>f13d8149fc6d39ebe86af18272310ff9</t>
        </is>
      </c>
      <c r="BH790" t="inlineStr">
        <is>
          <t>d3239f0622024212b2de47425e4be01d</t>
        </is>
      </c>
      <c r="BI790" t="inlineStr">
        <is>
          <t>15246</t>
        </is>
      </c>
      <c r="BJ790" t="inlineStr">
        <is>
          <t>XFormInstance</t>
        </is>
      </c>
      <c r="BK790" t="inlineStr">
        <is>
          <t>a54d1a4eee3a11efaf53d3290d41d0d6</t>
        </is>
      </c>
      <c r="BL790" t="b">
        <v>0</v>
      </c>
      <c r="BM790" t="inlineStr">
        <is>
          <t>---</t>
        </is>
      </c>
      <c r="BN790" t="inlineStr">
        <is>
          <t>200.113.248.52</t>
        </is>
      </c>
      <c r="BO790" t="inlineStr">
        <is>
          <t>Dieunise Marcilien</t>
        </is>
      </c>
    </row>
    <row r="791">
      <c r="A791" t="inlineStr">
        <is>
          <t>789</t>
        </is>
      </c>
      <c r="B791" t="inlineStr">
        <is>
          <t>50b3e72a-eb0f-4a28-b490-ec32461723b7</t>
        </is>
      </c>
      <c r="C791" t="inlineStr">
        <is>
          <t>2025-02-18</t>
        </is>
      </c>
      <c r="D791" t="inlineStr">
        <is>
          <t>3</t>
        </is>
      </c>
      <c r="E791" t="inlineStr">
        <is>
          <t>---</t>
        </is>
      </c>
      <c r="F791" t="inlineStr">
        <is>
          <t>1</t>
        </is>
      </c>
      <c r="G791" t="inlineStr">
        <is>
          <t>---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---</t>
        </is>
      </c>
      <c r="L791" t="inlineStr">
        <is>
          <t>---</t>
        </is>
      </c>
      <c r="M791" t="inlineStr">
        <is>
          <t>---</t>
        </is>
      </c>
      <c r="N791" t="inlineStr">
        <is>
          <t>---</t>
        </is>
      </c>
      <c r="O791" t="inlineStr">
        <is>
          <t>---</t>
        </is>
      </c>
      <c r="P791" t="inlineStr">
        <is>
          <t>---</t>
        </is>
      </c>
      <c r="Q791" t="inlineStr">
        <is>
          <t>---</t>
        </is>
      </c>
      <c r="R791" t="inlineStr"/>
      <c r="S791" t="inlineStr"/>
      <c r="T791" t="inlineStr"/>
      <c r="U791" t="inlineStr"/>
      <c r="V791" t="inlineStr"/>
      <c r="W791" t="inlineStr"/>
      <c r="X791" t="inlineStr">
        <is>
          <t>CAP/CDSF/WT0920G</t>
        </is>
      </c>
      <c r="Y791" t="inlineStr">
        <is>
          <t>CAP/CDSF/WT0920G</t>
        </is>
      </c>
      <c r="Z791" t="inlineStr">
        <is>
          <t>2025-02-19 02:27:48</t>
        </is>
      </c>
      <c r="AA791" t="inlineStr">
        <is>
          <t>2025-02-19 02:26:51</t>
        </is>
      </c>
      <c r="AB791" t="inlineStr">
        <is>
          <t>1plyviose</t>
        </is>
      </c>
      <c r="AC791" t="inlineStr">
        <is>
          <t>2025-02-19 02:28:33</t>
        </is>
      </c>
      <c r="AD791" s="1" t="inlineStr">
        <is>
          <t>https://www.commcarehq.org/a/caris-test/reports/form_data/50b3e72a-eb0f-4a28-b490-ec32461723b7/</t>
        </is>
      </c>
      <c r="AE791" t="inlineStr">
        <is>
          <t>---</t>
        </is>
      </c>
      <c r="AF791" t="inlineStr">
        <is>
          <t>3c5a623af057e23a32ae4000_104916</t>
        </is>
      </c>
      <c r="AG791" t="inlineStr">
        <is>
          <t>OK</t>
        </is>
      </c>
      <c r="AH791" t="inlineStr">
        <is>
          <t>2025-02-19 02:27:48</t>
        </is>
      </c>
      <c r="AI791" t="inlineStr">
        <is>
          <t>aab7a2415e99453fbcb8ebd109e92b4f</t>
        </is>
      </c>
      <c r="AJ791" t="inlineStr">
        <is>
          <t>2025-02-18</t>
        </is>
      </c>
      <c r="AK791" t="inlineStr">
        <is>
          <t>3</t>
        </is>
      </c>
      <c r="AL791" t="inlineStr">
        <is>
          <t>---</t>
        </is>
      </c>
      <c r="AM791" t="inlineStr">
        <is>
          <t>1</t>
        </is>
      </c>
      <c r="AN791" t="inlineStr">
        <is>
          <t>---</t>
        </is>
      </c>
      <c r="AO791" t="inlineStr">
        <is>
          <t>1</t>
        </is>
      </c>
      <c r="AP791" t="inlineStr">
        <is>
          <t>1</t>
        </is>
      </c>
      <c r="AQ791" t="inlineStr"/>
      <c r="AR791" t="inlineStr"/>
      <c r="AS791" t="inlineStr"/>
      <c r="AT791" t="inlineStr"/>
      <c r="AU791" t="inlineStr">
        <is>
          <t>---</t>
        </is>
      </c>
      <c r="AV791" t="inlineStr">
        <is>
          <t>---</t>
        </is>
      </c>
      <c r="AW791" t="inlineStr">
        <is>
          <t>---</t>
        </is>
      </c>
      <c r="AX791" t="inlineStr">
        <is>
          <t>---</t>
        </is>
      </c>
      <c r="AY791" t="inlineStr">
        <is>
          <t>---</t>
        </is>
      </c>
      <c r="AZ791" t="inlineStr">
        <is>
          <t>---</t>
        </is>
      </c>
      <c r="BA791" t="inlineStr">
        <is>
          <t>aab7a2415e99453fbcb8ebd109e92b4f</t>
        </is>
      </c>
      <c r="BB791" t="inlineStr">
        <is>
          <t>http://openrosa.org/formdesigner/0B48E039-1E80-49A7-AC24-732B6E788E39</t>
        </is>
      </c>
      <c r="BC791" t="inlineStr">
        <is>
          <t>Ration et autres visites</t>
        </is>
      </c>
      <c r="BD791" t="inlineStr">
        <is>
          <t>CommCare Android, version "2.55.0"(467579). App v15969. CommCare Version 2.55.0. Build 467579, built on: 2025-01-15</t>
        </is>
      </c>
      <c r="BE791" t="inlineStr">
        <is>
          <t>commcare_d17d77c2-a7e5-4f4b-9b21-6b80894e9762</t>
        </is>
      </c>
      <c r="BF791" t="inlineStr"/>
      <c r="BG791" t="inlineStr">
        <is>
          <t>f13d8149fc6d39ebe86af18272310ff9</t>
        </is>
      </c>
      <c r="BH791" t="inlineStr">
        <is>
          <t>d3239f0622024212b2de47425e4be01d</t>
        </is>
      </c>
      <c r="BI791" t="inlineStr">
        <is>
          <t>15246</t>
        </is>
      </c>
      <c r="BJ791" t="inlineStr">
        <is>
          <t>XFormInstance</t>
        </is>
      </c>
      <c r="BK791" t="inlineStr">
        <is>
          <t>a54d1a4eee3a11efaf53d3290d41d0d6</t>
        </is>
      </c>
      <c r="BL791" t="b">
        <v>0</v>
      </c>
      <c r="BM791" t="inlineStr">
        <is>
          <t>---</t>
        </is>
      </c>
      <c r="BN791" t="inlineStr">
        <is>
          <t>200.113.248.52</t>
        </is>
      </c>
      <c r="BO791" t="inlineStr">
        <is>
          <t>Wednica Tertulien</t>
        </is>
      </c>
    </row>
    <row r="792">
      <c r="A792" t="inlineStr">
        <is>
          <t>790</t>
        </is>
      </c>
      <c r="B792" t="inlineStr">
        <is>
          <t>3af51769-e013-4db6-874f-8013ed255fce</t>
        </is>
      </c>
      <c r="C792" t="inlineStr">
        <is>
          <t>2025-02-18</t>
        </is>
      </c>
      <c r="D792" t="inlineStr">
        <is>
          <t>3</t>
        </is>
      </c>
      <c r="E792" t="inlineStr">
        <is>
          <t>---</t>
        </is>
      </c>
      <c r="F792" t="inlineStr">
        <is>
          <t>0</t>
        </is>
      </c>
      <c r="G792" t="inlineStr">
        <is>
          <t>---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---</t>
        </is>
      </c>
      <c r="L792" t="inlineStr">
        <is>
          <t>---</t>
        </is>
      </c>
      <c r="M792" t="inlineStr">
        <is>
          <t>---</t>
        </is>
      </c>
      <c r="N792" t="inlineStr">
        <is>
          <t>---</t>
        </is>
      </c>
      <c r="O792" t="inlineStr">
        <is>
          <t>---</t>
        </is>
      </c>
      <c r="P792" t="inlineStr">
        <is>
          <t>---</t>
        </is>
      </c>
      <c r="Q792" t="inlineStr">
        <is>
          <t>---</t>
        </is>
      </c>
      <c r="R792" t="inlineStr"/>
      <c r="S792" t="inlineStr"/>
      <c r="T792" t="inlineStr"/>
      <c r="U792" t="inlineStr"/>
      <c r="V792" t="inlineStr"/>
      <c r="W792" t="inlineStr"/>
      <c r="X792" t="inlineStr">
        <is>
          <t>CAP/CDSF/ST03019</t>
        </is>
      </c>
      <c r="Y792" t="inlineStr">
        <is>
          <t>CAP/CDSF/ST03019</t>
        </is>
      </c>
      <c r="Z792" t="inlineStr">
        <is>
          <t>2025-02-19 02:31:12</t>
        </is>
      </c>
      <c r="AA792" t="inlineStr">
        <is>
          <t>2025-02-19 02:30:44</t>
        </is>
      </c>
      <c r="AB792" t="inlineStr">
        <is>
          <t>1plyviose</t>
        </is>
      </c>
      <c r="AC792" t="inlineStr">
        <is>
          <t>2025-02-19 02:31:56</t>
        </is>
      </c>
      <c r="AD792" s="1" t="inlineStr">
        <is>
          <t>https://www.commcarehq.org/a/caris-test/reports/form_data/3af51769-e013-4db6-874f-8013ed255fce/</t>
        </is>
      </c>
      <c r="AE792" t="inlineStr">
        <is>
          <t>---</t>
        </is>
      </c>
      <c r="AF792" t="inlineStr">
        <is>
          <t>3c5a623af057e23a32ae4000_117057</t>
        </is>
      </c>
      <c r="AG792" t="inlineStr">
        <is>
          <t>OK</t>
        </is>
      </c>
      <c r="AH792" t="inlineStr">
        <is>
          <t>2025-02-19 02:31:12</t>
        </is>
      </c>
      <c r="AI792" t="inlineStr">
        <is>
          <t>aab7a2415e99453fbcb8ebd109e92b4f</t>
        </is>
      </c>
      <c r="AJ792" t="inlineStr">
        <is>
          <t>2025-02-18</t>
        </is>
      </c>
      <c r="AK792" t="inlineStr">
        <is>
          <t>3</t>
        </is>
      </c>
      <c r="AL792" t="inlineStr">
        <is>
          <t>---</t>
        </is>
      </c>
      <c r="AM792" t="inlineStr">
        <is>
          <t>0</t>
        </is>
      </c>
      <c r="AN792" t="inlineStr">
        <is>
          <t>---</t>
        </is>
      </c>
      <c r="AO792" t="inlineStr">
        <is>
          <t>1</t>
        </is>
      </c>
      <c r="AP792" t="inlineStr">
        <is>
          <t>1</t>
        </is>
      </c>
      <c r="AQ792" t="inlineStr"/>
      <c r="AR792" t="inlineStr"/>
      <c r="AS792" t="inlineStr"/>
      <c r="AT792" t="inlineStr"/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inlineStr">
        <is>
          <t>---</t>
        </is>
      </c>
      <c r="BA792" t="inlineStr">
        <is>
          <t>aab7a2415e99453fbcb8ebd109e92b4f</t>
        </is>
      </c>
      <c r="BB792" t="inlineStr">
        <is>
          <t>http://openrosa.org/formdesigner/0B48E039-1E80-49A7-AC24-732B6E788E39</t>
        </is>
      </c>
      <c r="BC792" t="inlineStr">
        <is>
          <t>Ration et autres visites</t>
        </is>
      </c>
      <c r="BD792" t="inlineStr">
        <is>
          <t>CommCare Android, version "2.55.0"(467579). App v15969. CommCare Version 2.55.0. Build 467579, built on: 2025-01-15</t>
        </is>
      </c>
      <c r="BE792" t="inlineStr">
        <is>
          <t>commcare_d17d77c2-a7e5-4f4b-9b21-6b80894e9762</t>
        </is>
      </c>
      <c r="BF792" t="inlineStr"/>
      <c r="BG792" t="inlineStr">
        <is>
          <t>f13d8149fc6d39ebe86af18272310ff9</t>
        </is>
      </c>
      <c r="BH792" t="inlineStr">
        <is>
          <t>d3239f0622024212b2de47425e4be01d</t>
        </is>
      </c>
      <c r="BI792" t="inlineStr">
        <is>
          <t>15246</t>
        </is>
      </c>
      <c r="BJ792" t="inlineStr">
        <is>
          <t>XFormInstance</t>
        </is>
      </c>
      <c r="BK792" t="inlineStr">
        <is>
          <t>a54d1a4eee3a11efaf53d3290d41d0d6</t>
        </is>
      </c>
      <c r="BL792" t="b">
        <v>0</v>
      </c>
      <c r="BM792" t="inlineStr">
        <is>
          <t>---</t>
        </is>
      </c>
      <c r="BN792" t="inlineStr">
        <is>
          <t>200.113.248.52</t>
        </is>
      </c>
      <c r="BO792" t="inlineStr">
        <is>
          <t>Jamesly (Kolkol) Louinor</t>
        </is>
      </c>
    </row>
    <row r="793">
      <c r="A793" t="inlineStr">
        <is>
          <t>791</t>
        </is>
      </c>
      <c r="B793" t="inlineStr">
        <is>
          <t>b49909e6-482d-4931-8f78-7bfc1b1c8ddc</t>
        </is>
      </c>
      <c r="C793" t="inlineStr">
        <is>
          <t>2025-02-19</t>
        </is>
      </c>
      <c r="D793" t="inlineStr">
        <is>
          <t>4</t>
        </is>
      </c>
      <c r="E793" t="inlineStr">
        <is>
          <t>Vérification de médicament et prise de mesure</t>
        </is>
      </c>
      <c r="F793" t="inlineStr">
        <is>
          <t>1</t>
        </is>
      </c>
      <c r="G793" t="inlineStr">
        <is>
          <t>pour planifier la visite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---</t>
        </is>
      </c>
      <c r="L793" t="inlineStr">
        <is>
          <t>---</t>
        </is>
      </c>
      <c r="M793" t="inlineStr">
        <is>
          <t>---</t>
        </is>
      </c>
      <c r="N793" t="inlineStr">
        <is>
          <t>---</t>
        </is>
      </c>
      <c r="O793" t="inlineStr">
        <is>
          <t>---</t>
        </is>
      </c>
      <c r="P793" t="inlineStr">
        <is>
          <t>---</t>
        </is>
      </c>
      <c r="Q793" t="inlineStr">
        <is>
          <t>---</t>
        </is>
      </c>
      <c r="R793" t="inlineStr">
        <is>
          <t>22.4</t>
        </is>
      </c>
      <c r="S793" t="inlineStr"/>
      <c r="T793" t="inlineStr">
        <is>
          <t>144.0</t>
        </is>
      </c>
      <c r="U793">
        <f>HYPERLINK("https://www.commcarehq.org/a/caris-test/api/form_attachment/v1/b49909e6-482d-4931-8f78-7bfc1b1c8ddc/1739969764310.jpg")</f>
        <v/>
      </c>
      <c r="V793" t="inlineStr"/>
      <c r="W793" t="inlineStr">
        <is>
          <t>18.4811293 -72.3291447 753.09 4.59</t>
        </is>
      </c>
      <c r="X793" t="inlineStr">
        <is>
          <t>PAP/NPFS/ST02841</t>
        </is>
      </c>
      <c r="Y793" t="inlineStr">
        <is>
          <t>PAP/NPFS/ST02841</t>
        </is>
      </c>
      <c r="Z793" t="inlineStr">
        <is>
          <t>2025-02-19 12:56:20</t>
        </is>
      </c>
      <c r="AA793" t="inlineStr">
        <is>
          <t>2025-02-19 12:55:03</t>
        </is>
      </c>
      <c r="AB793" t="inlineStr">
        <is>
          <t>2christelle</t>
        </is>
      </c>
      <c r="AC793" t="inlineStr">
        <is>
          <t>2025-02-19 12:56:56</t>
        </is>
      </c>
      <c r="AD793" s="1" t="inlineStr">
        <is>
          <t>https://www.commcarehq.org/a/caris-test/reports/form_data/b49909e6-482d-4931-8f78-7bfc1b1c8ddc/</t>
        </is>
      </c>
      <c r="AE793" t="inlineStr">
        <is>
          <t>---</t>
        </is>
      </c>
      <c r="AF793" t="inlineStr">
        <is>
          <t>3c5a623af057e23a32ae4000_31377</t>
        </is>
      </c>
      <c r="AG793" t="inlineStr">
        <is>
          <t>---</t>
        </is>
      </c>
      <c r="AH793" t="inlineStr">
        <is>
          <t>2025-02-19 12:56:20</t>
        </is>
      </c>
      <c r="AI793" t="inlineStr">
        <is>
          <t>246df32431d94e4a97fb5b1b8bef6b0e</t>
        </is>
      </c>
      <c r="AJ793" t="inlineStr">
        <is>
          <t>2025-02-19</t>
        </is>
      </c>
      <c r="AK793" t="inlineStr">
        <is>
          <t>4</t>
        </is>
      </c>
      <c r="AL793" t="inlineStr">
        <is>
          <t>Vérification de médicament et prise de mesure</t>
        </is>
      </c>
      <c r="AM793" t="inlineStr">
        <is>
          <t>1</t>
        </is>
      </c>
      <c r="AN793" t="inlineStr">
        <is>
          <t>pour planifier la visite</t>
        </is>
      </c>
      <c r="AO793" t="inlineStr">
        <is>
          <t>1</t>
        </is>
      </c>
      <c r="AP793" t="inlineStr">
        <is>
          <t>1</t>
        </is>
      </c>
      <c r="AQ793" t="inlineStr">
        <is>
          <t>22.4</t>
        </is>
      </c>
      <c r="AR793" t="inlineStr"/>
      <c r="AS793" t="inlineStr">
        <is>
          <t>144</t>
        </is>
      </c>
      <c r="AT793" t="inlineStr">
        <is>
          <t>18.4811293 -72.3291447 753.09 4.59</t>
        </is>
      </c>
      <c r="AU793" t="inlineStr">
        <is>
          <t>---</t>
        </is>
      </c>
      <c r="AV793" t="inlineStr">
        <is>
          <t>---</t>
        </is>
      </c>
      <c r="AW793" t="inlineStr">
        <is>
          <t>---</t>
        </is>
      </c>
      <c r="AX793" t="inlineStr">
        <is>
          <t>---</t>
        </is>
      </c>
      <c r="AY793" t="inlineStr">
        <is>
          <t>---</t>
        </is>
      </c>
      <c r="AZ793" t="inlineStr">
        <is>
          <t>---</t>
        </is>
      </c>
      <c r="BA793" t="inlineStr">
        <is>
          <t>246df32431d94e4a97fb5b1b8bef6b0e</t>
        </is>
      </c>
      <c r="BB793" t="inlineStr">
        <is>
          <t>http://openrosa.org/formdesigner/0B48E039-1E80-49A7-AC24-732B6E788E39</t>
        </is>
      </c>
      <c r="BC793" t="inlineStr">
        <is>
          <t>Ration et autres visites</t>
        </is>
      </c>
      <c r="BD793" t="inlineStr">
        <is>
          <t>CommCare Android, version "2.56"(468040). App v15969. CommCare Version 2.56.0. Build 468040, built on: 2025-02-11</t>
        </is>
      </c>
      <c r="BE793" t="inlineStr">
        <is>
          <t>commcare_95f1782f-8426-4434-b328-8386bbd0e352</t>
        </is>
      </c>
      <c r="BF793" t="inlineStr">
        <is>
          <t>18.4811517 -72.3291428 753.09 6.16</t>
        </is>
      </c>
      <c r="BG793" t="inlineStr">
        <is>
          <t>f13d8149fc6d39ebe86af18272310ff9</t>
        </is>
      </c>
      <c r="BH793" t="inlineStr">
        <is>
          <t>d3239f0622024212b2de47425e4be01d</t>
        </is>
      </c>
      <c r="BI793" t="inlineStr">
        <is>
          <t>15246</t>
        </is>
      </c>
      <c r="BJ793" t="inlineStr">
        <is>
          <t>XFormInstance</t>
        </is>
      </c>
      <c r="BK793" t="inlineStr">
        <is>
          <t>a416c800ed3e11efb30b5930014bb413</t>
        </is>
      </c>
      <c r="BL793" t="b">
        <v>0</v>
      </c>
      <c r="BM793" t="inlineStr">
        <is>
          <t>---</t>
        </is>
      </c>
      <c r="BN793" t="inlineStr">
        <is>
          <t>200.113.230.135</t>
        </is>
      </c>
      <c r="BO793" t="inlineStr">
        <is>
          <t>Jad G Saint Simon</t>
        </is>
      </c>
    </row>
    <row r="794">
      <c r="A794" t="inlineStr">
        <is>
          <t>792</t>
        </is>
      </c>
      <c r="B794" t="inlineStr">
        <is>
          <t>0cce5985-0695-4714-b3cf-8860bcba9f8b</t>
        </is>
      </c>
      <c r="C794" t="inlineStr">
        <is>
          <t>2025-02-18</t>
        </is>
      </c>
      <c r="D794" t="inlineStr">
        <is>
          <t>4</t>
        </is>
      </c>
      <c r="E794" t="inlineStr">
        <is>
          <t>routine</t>
        </is>
      </c>
      <c r="F794" t="inlineStr">
        <is>
          <t>0</t>
        </is>
      </c>
      <c r="G794" t="inlineStr">
        <is>
          <t>,</t>
        </is>
      </c>
      <c r="H794" t="inlineStr">
        <is>
          <t>1</t>
        </is>
      </c>
      <c r="I794" t="inlineStr">
        <is>
          <t>0</t>
        </is>
      </c>
      <c r="J794" t="inlineStr">
        <is>
          <t>---</t>
        </is>
      </c>
      <c r="K794" t="inlineStr">
        <is>
          <t>---</t>
        </is>
      </c>
      <c r="L794" t="inlineStr">
        <is>
          <t>---</t>
        </is>
      </c>
      <c r="M794" t="inlineStr">
        <is>
          <t>---</t>
        </is>
      </c>
      <c r="N794" t="inlineStr">
        <is>
          <t>---</t>
        </is>
      </c>
      <c r="O794" t="inlineStr">
        <is>
          <t>---</t>
        </is>
      </c>
      <c r="P794" t="inlineStr">
        <is>
          <t>---</t>
        </is>
      </c>
      <c r="Q794" t="inlineStr">
        <is>
          <t>---</t>
        </is>
      </c>
      <c r="R794" t="inlineStr">
        <is>
          <t>---</t>
        </is>
      </c>
      <c r="S794" t="inlineStr">
        <is>
          <t>---</t>
        </is>
      </c>
      <c r="T794" t="inlineStr">
        <is>
          <t>---</t>
        </is>
      </c>
      <c r="U794" t="inlineStr">
        <is>
          <t>---</t>
        </is>
      </c>
      <c r="V794" t="inlineStr">
        <is>
          <t>---</t>
        </is>
      </c>
      <c r="W794" t="inlineStr">
        <is>
          <t>19.5576466 -71.7307724 -0.11 6.5</t>
        </is>
      </c>
      <c r="X794" t="inlineStr">
        <is>
          <t>CAP/CMSO/ST00422</t>
        </is>
      </c>
      <c r="Y794" t="inlineStr">
        <is>
          <t>CAP/CMSO/ST00422</t>
        </is>
      </c>
      <c r="Z794" t="inlineStr">
        <is>
          <t>2025-02-18 17:51:52</t>
        </is>
      </c>
      <c r="AA794" t="inlineStr">
        <is>
          <t>2025-02-18 17:51:30</t>
        </is>
      </c>
      <c r="AB794" t="inlineStr">
        <is>
          <t>1rose</t>
        </is>
      </c>
      <c r="AC794" t="inlineStr">
        <is>
          <t>2025-02-19 13:11:24</t>
        </is>
      </c>
      <c r="AD794" s="1" t="inlineStr">
        <is>
          <t>https://www.commcarehq.org/a/caris-test/reports/form_data/0cce5985-0695-4714-b3cf-8860bcba9f8b/</t>
        </is>
      </c>
      <c r="AE794" t="inlineStr">
        <is>
          <t>---</t>
        </is>
      </c>
      <c r="AF794" t="inlineStr">
        <is>
          <t>127be10b592040c883ba0dece802498c</t>
        </is>
      </c>
      <c r="AG794" t="inlineStr">
        <is>
          <t>---</t>
        </is>
      </c>
      <c r="AH794" t="inlineStr">
        <is>
          <t>2025-02-18 17:51:52</t>
        </is>
      </c>
      <c r="AI794" t="inlineStr">
        <is>
          <t>2dea52d1789dbc2c3c784b18002f6f8d</t>
        </is>
      </c>
      <c r="AJ794" t="inlineStr">
        <is>
          <t>2025-02-18</t>
        </is>
      </c>
      <c r="AK794" t="inlineStr">
        <is>
          <t>4</t>
        </is>
      </c>
      <c r="AL794" t="inlineStr">
        <is>
          <t>routine</t>
        </is>
      </c>
      <c r="AM794" t="inlineStr">
        <is>
          <t>0</t>
        </is>
      </c>
      <c r="AN794" t="inlineStr">
        <is>
          <t>,</t>
        </is>
      </c>
      <c r="AO794" t="inlineStr">
        <is>
          <t>1</t>
        </is>
      </c>
      <c r="AP794" t="inlineStr">
        <is>
          <t>0</t>
        </is>
      </c>
      <c r="AQ794" t="inlineStr">
        <is>
          <t>---</t>
        </is>
      </c>
      <c r="AR794" t="inlineStr">
        <is>
          <t>---</t>
        </is>
      </c>
      <c r="AS794" t="inlineStr">
        <is>
          <t>---</t>
        </is>
      </c>
      <c r="AT794" t="inlineStr">
        <is>
          <t>19.5576466 -71.7307724 -0.11 6.5</t>
        </is>
      </c>
      <c r="AU794" t="inlineStr">
        <is>
          <t>---</t>
        </is>
      </c>
      <c r="AV794" t="inlineStr">
        <is>
          <t>---</t>
        </is>
      </c>
      <c r="AW794" t="inlineStr">
        <is>
          <t>---</t>
        </is>
      </c>
      <c r="AX794" t="inlineStr">
        <is>
          <t>---</t>
        </is>
      </c>
      <c r="AY794" t="inlineStr">
        <is>
          <t>---</t>
        </is>
      </c>
      <c r="AZ794" t="inlineStr">
        <is>
          <t>---</t>
        </is>
      </c>
      <c r="BA794" t="inlineStr">
        <is>
          <t>2dea52d1789dbc2c3c784b18002f6f8d</t>
        </is>
      </c>
      <c r="BB794" t="inlineStr">
        <is>
          <t>http://openrosa.org/formdesigner/0B48E039-1E80-49A7-AC24-732B6E788E39</t>
        </is>
      </c>
      <c r="BC794" t="inlineStr">
        <is>
          <t>Ration et autres visites</t>
        </is>
      </c>
      <c r="BD794" t="inlineStr">
        <is>
          <t>CommCare Android, version "2.56"(468038). App v15969. CommCare Version 2.56.0. Build 468038, built on: 2025-02-06</t>
        </is>
      </c>
      <c r="BE794" t="inlineStr">
        <is>
          <t>commcare_6f11ce87-99a9-46e8-b6bd-276036be1616</t>
        </is>
      </c>
      <c r="BF794" t="inlineStr">
        <is>
          <t>19.5576655 -71.7307748 -0.11 10.0</t>
        </is>
      </c>
      <c r="BG794" t="inlineStr">
        <is>
          <t>f13d8149fc6d39ebe86af18272310ff9</t>
        </is>
      </c>
      <c r="BH794" t="inlineStr">
        <is>
          <t>d3239f0622024212b2de47425e4be01d</t>
        </is>
      </c>
      <c r="BI794" t="inlineStr">
        <is>
          <t>15246</t>
        </is>
      </c>
      <c r="BJ794" t="inlineStr">
        <is>
          <t>XFormInstance</t>
        </is>
      </c>
      <c r="BK794" t="inlineStr">
        <is>
          <t>f655b774ee1611efb990bb65fe57b2fe</t>
        </is>
      </c>
      <c r="BL794" t="b">
        <v>0</v>
      </c>
      <c r="BM794" t="inlineStr">
        <is>
          <t>---</t>
        </is>
      </c>
      <c r="BN794" t="inlineStr">
        <is>
          <t>200.113.238.47</t>
        </is>
      </c>
      <c r="BO794" t="inlineStr">
        <is>
          <t>ANDERLINE NOEL</t>
        </is>
      </c>
    </row>
    <row r="795">
      <c r="A795" t="inlineStr">
        <is>
          <t>793</t>
        </is>
      </c>
      <c r="B795" t="inlineStr">
        <is>
          <t>04bafdc4-8ab9-4af0-8078-71bc2b01c6ca</t>
        </is>
      </c>
      <c r="C795" t="inlineStr">
        <is>
          <t>2025-02-19</t>
        </is>
      </c>
      <c r="D795" t="inlineStr">
        <is>
          <t>4</t>
        </is>
      </c>
      <c r="E795" t="inlineStr">
        <is>
          <t>motivation pour charge viral</t>
        </is>
      </c>
      <c r="F795" t="inlineStr">
        <is>
          <t>1</t>
        </is>
      </c>
      <c r="G795" t="inlineStr">
        <is>
          <t>adherence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---</t>
        </is>
      </c>
      <c r="L795" t="inlineStr">
        <is>
          <t>---</t>
        </is>
      </c>
      <c r="M795" t="inlineStr">
        <is>
          <t>---</t>
        </is>
      </c>
      <c r="N795" t="inlineStr">
        <is>
          <t>---</t>
        </is>
      </c>
      <c r="O795" t="inlineStr">
        <is>
          <t>---</t>
        </is>
      </c>
      <c r="P795" t="inlineStr">
        <is>
          <t>---</t>
        </is>
      </c>
      <c r="Q795" t="inlineStr">
        <is>
          <t>---</t>
        </is>
      </c>
      <c r="R795" t="inlineStr">
        <is>
          <t>23.0</t>
        </is>
      </c>
      <c r="S795" t="inlineStr">
        <is>
          <t>48.4</t>
        </is>
      </c>
      <c r="T795" t="inlineStr">
        <is>
          <t>153.0</t>
        </is>
      </c>
      <c r="U795" t="inlineStr"/>
      <c r="V795" t="inlineStr"/>
      <c r="W795" t="inlineStr">
        <is>
          <t>19.7303431 -72.1887278 -28.5 13.56</t>
        </is>
      </c>
      <c r="X795" t="inlineStr">
        <is>
          <t>CAP/HSCM/ST01804</t>
        </is>
      </c>
      <c r="Y795" t="inlineStr">
        <is>
          <t>CAP/HSCM/ST01804</t>
        </is>
      </c>
      <c r="Z795" t="inlineStr">
        <is>
          <t>2025-02-19 15:53:35</t>
        </is>
      </c>
      <c r="AA795" t="inlineStr">
        <is>
          <t>2025-02-19 15:52:10</t>
        </is>
      </c>
      <c r="AB795" t="inlineStr">
        <is>
          <t>1maselaine</t>
        </is>
      </c>
      <c r="AC795" t="inlineStr">
        <is>
          <t>2025-02-19 15:53:36</t>
        </is>
      </c>
      <c r="AD795" s="1" t="inlineStr">
        <is>
          <t>https://www.commcarehq.org/a/caris-test/reports/form_data/04bafdc4-8ab9-4af0-8078-71bc2b01c6ca/</t>
        </is>
      </c>
      <c r="AE795" t="inlineStr">
        <is>
          <t>---</t>
        </is>
      </c>
      <c r="AF795" t="inlineStr">
        <is>
          <t>358af3b75ddc4198860a36378845c2d4</t>
        </is>
      </c>
      <c r="AG795" t="inlineStr">
        <is>
          <t>---</t>
        </is>
      </c>
      <c r="AH795" t="inlineStr">
        <is>
          <t>2025-02-19 15:53:35</t>
        </is>
      </c>
      <c r="AI795" t="inlineStr">
        <is>
          <t>1b833c2586eb49459103874b6462448b</t>
        </is>
      </c>
      <c r="AJ795" t="inlineStr">
        <is>
          <t>2025-02-19</t>
        </is>
      </c>
      <c r="AK795" t="inlineStr">
        <is>
          <t>4</t>
        </is>
      </c>
      <c r="AL795" t="inlineStr">
        <is>
          <t>motivation pour charge viral</t>
        </is>
      </c>
      <c r="AM795" t="inlineStr">
        <is>
          <t>1</t>
        </is>
      </c>
      <c r="AN795" t="inlineStr">
        <is>
          <t>adherence</t>
        </is>
      </c>
      <c r="AO795" t="inlineStr">
        <is>
          <t>1</t>
        </is>
      </c>
      <c r="AP795" t="inlineStr">
        <is>
          <t>1</t>
        </is>
      </c>
      <c r="AQ795" t="inlineStr">
        <is>
          <t>23</t>
        </is>
      </c>
      <c r="AR795" t="inlineStr">
        <is>
          <t>48.4</t>
        </is>
      </c>
      <c r="AS795" t="inlineStr">
        <is>
          <t>153</t>
        </is>
      </c>
      <c r="AT795" t="inlineStr">
        <is>
          <t>19.7303431 -72.1887278 -28.5 13.56</t>
        </is>
      </c>
      <c r="AU795" t="inlineStr">
        <is>
          <t>---</t>
        </is>
      </c>
      <c r="AV795" t="inlineStr">
        <is>
          <t>---</t>
        </is>
      </c>
      <c r="AW795" t="inlineStr">
        <is>
          <t>---</t>
        </is>
      </c>
      <c r="AX795" t="inlineStr">
        <is>
          <t>---</t>
        </is>
      </c>
      <c r="AY795" t="inlineStr">
        <is>
          <t>---</t>
        </is>
      </c>
      <c r="AZ795" t="inlineStr">
        <is>
          <t>---</t>
        </is>
      </c>
      <c r="BA795" t="inlineStr">
        <is>
          <t>1b833c2586eb49459103874b6462448b</t>
        </is>
      </c>
      <c r="BB795" t="inlineStr">
        <is>
          <t>http://openrosa.org/formdesigner/0B48E039-1E80-49A7-AC24-732B6E788E39</t>
        </is>
      </c>
      <c r="BC795" t="inlineStr">
        <is>
          <t>Ration et autres visites</t>
        </is>
      </c>
      <c r="BD795" t="inlineStr">
        <is>
          <t>CommCare Android, version "2.56"(468040). App v15969. CommCare Version 2.56.0. Build 468040, built on: 2025-02-11</t>
        </is>
      </c>
      <c r="BE795" t="inlineStr">
        <is>
          <t>commcare_05d78f59-ebda-491c-89b8-6c42bab0e02e</t>
        </is>
      </c>
      <c r="BF795" t="inlineStr">
        <is>
          <t>19.7311368 -72.1887319 -28.5 11.78</t>
        </is>
      </c>
      <c r="BG795" t="inlineStr">
        <is>
          <t>f13d8149fc6d39ebe86af18272310ff9</t>
        </is>
      </c>
      <c r="BH795" t="inlineStr">
        <is>
          <t>d3239f0622024212b2de47425e4be01d</t>
        </is>
      </c>
      <c r="BI795" t="inlineStr">
        <is>
          <t>15246</t>
        </is>
      </c>
      <c r="BJ795" t="inlineStr">
        <is>
          <t>XFormInstance</t>
        </is>
      </c>
      <c r="BK795" t="inlineStr">
        <is>
          <t>66b24efceed911efb9a2bb65fe57b2fe</t>
        </is>
      </c>
      <c r="BL795" t="b">
        <v>0</v>
      </c>
      <c r="BM795" t="inlineStr">
        <is>
          <t>---</t>
        </is>
      </c>
      <c r="BN795" t="inlineStr">
        <is>
          <t>200.113.214.170</t>
        </is>
      </c>
      <c r="BO795" t="inlineStr">
        <is>
          <t>Benson Charles</t>
        </is>
      </c>
    </row>
    <row r="796">
      <c r="A796" t="inlineStr">
        <is>
          <t>794</t>
        </is>
      </c>
      <c r="B796" t="inlineStr">
        <is>
          <t>d834e30b-7e03-4801-bb01-2f1c0c52cea9</t>
        </is>
      </c>
      <c r="C796" t="inlineStr">
        <is>
          <t>2025-02-19</t>
        </is>
      </c>
      <c r="D796" t="inlineStr">
        <is>
          <t>4</t>
        </is>
      </c>
      <c r="E796" t="inlineStr">
        <is>
          <t>suivi charge viral</t>
        </is>
      </c>
      <c r="F796" t="inlineStr">
        <is>
          <t>1</t>
        </is>
      </c>
      <c r="G796" t="inlineStr">
        <is>
          <t>charge viral</t>
        </is>
      </c>
      <c r="H796" t="inlineStr">
        <is>
          <t>1</t>
        </is>
      </c>
      <c r="I796" t="inlineStr">
        <is>
          <t>0</t>
        </is>
      </c>
      <c r="J796" t="inlineStr">
        <is>
          <t>---</t>
        </is>
      </c>
      <c r="K796" t="inlineStr">
        <is>
          <t>---</t>
        </is>
      </c>
      <c r="L796" t="inlineStr">
        <is>
          <t>---</t>
        </is>
      </c>
      <c r="M796" t="inlineStr">
        <is>
          <t>---</t>
        </is>
      </c>
      <c r="N796" t="inlineStr">
        <is>
          <t>---</t>
        </is>
      </c>
      <c r="O796" t="inlineStr">
        <is>
          <t>---</t>
        </is>
      </c>
      <c r="P796" t="inlineStr">
        <is>
          <t>---</t>
        </is>
      </c>
      <c r="Q796" t="inlineStr">
        <is>
          <t>---</t>
        </is>
      </c>
      <c r="R796" t="inlineStr">
        <is>
          <t>---</t>
        </is>
      </c>
      <c r="S796" t="inlineStr">
        <is>
          <t>---</t>
        </is>
      </c>
      <c r="T796" t="inlineStr">
        <is>
          <t>---</t>
        </is>
      </c>
      <c r="U796" t="inlineStr">
        <is>
          <t>---</t>
        </is>
      </c>
      <c r="V796" t="inlineStr">
        <is>
          <t>---</t>
        </is>
      </c>
      <c r="W796" t="inlineStr">
        <is>
          <t>19.751203 -72.2025034 -30.11 5.41</t>
        </is>
      </c>
      <c r="X796" t="inlineStr">
        <is>
          <t>CAP/HSCM/ST04220</t>
        </is>
      </c>
      <c r="Y796" t="inlineStr">
        <is>
          <t>CAP/HSCM/ST04220</t>
        </is>
      </c>
      <c r="Z796" t="inlineStr">
        <is>
          <t>2025-02-19 16:21:05</t>
        </is>
      </c>
      <c r="AA796" t="inlineStr">
        <is>
          <t>2025-02-19 16:19:45</t>
        </is>
      </c>
      <c r="AB796" t="inlineStr">
        <is>
          <t>1maselaine</t>
        </is>
      </c>
      <c r="AC796" t="inlineStr">
        <is>
          <t>2025-02-19 16:21:06</t>
        </is>
      </c>
      <c r="AD796" s="1" t="inlineStr">
        <is>
          <t>https://www.commcarehq.org/a/caris-test/reports/form_data/d834e30b-7e03-4801-bb01-2f1c0c52cea9/</t>
        </is>
      </c>
      <c r="AE796" t="inlineStr">
        <is>
          <t>---</t>
        </is>
      </c>
      <c r="AF796" t="inlineStr">
        <is>
          <t>3c5a623af057e23a32ae4000_105780</t>
        </is>
      </c>
      <c r="AG796" t="inlineStr">
        <is>
          <t>---</t>
        </is>
      </c>
      <c r="AH796" t="inlineStr">
        <is>
          <t>2025-02-19 16:21:05</t>
        </is>
      </c>
      <c r="AI796" t="inlineStr">
        <is>
          <t>1b833c2586eb49459103874b6462448b</t>
        </is>
      </c>
      <c r="AJ796" t="inlineStr">
        <is>
          <t>2025-02-19</t>
        </is>
      </c>
      <c r="AK796" t="inlineStr">
        <is>
          <t>4</t>
        </is>
      </c>
      <c r="AL796" t="inlineStr">
        <is>
          <t>suivi charge viral</t>
        </is>
      </c>
      <c r="AM796" t="inlineStr">
        <is>
          <t>1</t>
        </is>
      </c>
      <c r="AN796" t="inlineStr">
        <is>
          <t>charge viral</t>
        </is>
      </c>
      <c r="AO796" t="inlineStr">
        <is>
          <t>1</t>
        </is>
      </c>
      <c r="AP796" t="inlineStr">
        <is>
          <t>0</t>
        </is>
      </c>
      <c r="AQ796" t="inlineStr">
        <is>
          <t>---</t>
        </is>
      </c>
      <c r="AR796" t="inlineStr">
        <is>
          <t>---</t>
        </is>
      </c>
      <c r="AS796" t="inlineStr">
        <is>
          <t>---</t>
        </is>
      </c>
      <c r="AT796" t="inlineStr">
        <is>
          <t>19.751203 -72.2025034 -30.11 5.41</t>
        </is>
      </c>
      <c r="AU796" t="inlineStr">
        <is>
          <t>---</t>
        </is>
      </c>
      <c r="AV796" t="inlineStr">
        <is>
          <t>---</t>
        </is>
      </c>
      <c r="AW796" t="inlineStr">
        <is>
          <t>---</t>
        </is>
      </c>
      <c r="AX796" t="inlineStr">
        <is>
          <t>---</t>
        </is>
      </c>
      <c r="AY796" t="inlineStr">
        <is>
          <t>---</t>
        </is>
      </c>
      <c r="AZ796" t="inlineStr">
        <is>
          <t>---</t>
        </is>
      </c>
      <c r="BA796" t="inlineStr">
        <is>
          <t>1b833c2586eb49459103874b6462448b</t>
        </is>
      </c>
      <c r="BB796" t="inlineStr">
        <is>
          <t>http://openrosa.org/formdesigner/0B48E039-1E80-49A7-AC24-732B6E788E39</t>
        </is>
      </c>
      <c r="BC796" t="inlineStr">
        <is>
          <t>Ration et autres visites</t>
        </is>
      </c>
      <c r="BD796" t="inlineStr">
        <is>
          <t>CommCare Android, version "2.56"(468040). App v15969. CommCare Version 2.56.0. Build 468040, built on: 2025-02-11</t>
        </is>
      </c>
      <c r="BE796" t="inlineStr">
        <is>
          <t>commcare_05d78f59-ebda-491c-89b8-6c42bab0e02e</t>
        </is>
      </c>
      <c r="BF796" t="inlineStr">
        <is>
          <t>19.7507617 -72.2025067 -29.3 6.1</t>
        </is>
      </c>
      <c r="BG796" t="inlineStr">
        <is>
          <t>f13d8149fc6d39ebe86af18272310ff9</t>
        </is>
      </c>
      <c r="BH796" t="inlineStr">
        <is>
          <t>d3239f0622024212b2de47425e4be01d</t>
        </is>
      </c>
      <c r="BI796" t="inlineStr">
        <is>
          <t>15246</t>
        </is>
      </c>
      <c r="BJ796" t="inlineStr">
        <is>
          <t>XFormInstance</t>
        </is>
      </c>
      <c r="BK796" t="inlineStr">
        <is>
          <t>66b24efceed911efb9a2bb65fe57b2fe</t>
        </is>
      </c>
      <c r="BL796" t="b">
        <v>0</v>
      </c>
      <c r="BM796" t="inlineStr">
        <is>
          <t>---</t>
        </is>
      </c>
      <c r="BN796" t="inlineStr">
        <is>
          <t>200.113.214.170</t>
        </is>
      </c>
      <c r="BO796" t="inlineStr">
        <is>
          <t>Rolanda Saimbert</t>
        </is>
      </c>
    </row>
    <row r="797">
      <c r="A797" t="inlineStr">
        <is>
          <t>795</t>
        </is>
      </c>
      <c r="B797" t="inlineStr">
        <is>
          <t>69cba7b2-09bb-4bf3-a53a-0aa805c459f7</t>
        </is>
      </c>
      <c r="C797" t="inlineStr">
        <is>
          <t>2025-02-19</t>
        </is>
      </c>
      <c r="D797" t="inlineStr">
        <is>
          <t>1</t>
        </is>
      </c>
      <c r="E797" t="inlineStr">
        <is>
          <t>---</t>
        </is>
      </c>
      <c r="F797" t="inlineStr">
        <is>
          <t>0</t>
        </is>
      </c>
      <c r="G797" t="inlineStr">
        <is>
          <t>---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---</t>
        </is>
      </c>
      <c r="L797" t="inlineStr">
        <is>
          <t>---</t>
        </is>
      </c>
      <c r="M797" t="inlineStr">
        <is>
          <t>1</t>
        </is>
      </c>
      <c r="N797" t="inlineStr"/>
      <c r="O797" t="inlineStr">
        <is>
          <t>---</t>
        </is>
      </c>
      <c r="P797" t="inlineStr">
        <is>
          <t>---</t>
        </is>
      </c>
      <c r="Q797" t="inlineStr">
        <is>
          <t>---</t>
        </is>
      </c>
      <c r="R797" t="inlineStr"/>
      <c r="S797" t="inlineStr"/>
      <c r="T797" t="inlineStr"/>
      <c r="U797">
        <f>HYPERLINK("https://www.commcarehq.org/a/caris-test/api/form_attachment/v1/69cba7b2-09bb-4bf3-a53a-0aa805c459f7/1739982484206.jpg")</f>
        <v/>
      </c>
      <c r="V797" t="inlineStr"/>
      <c r="W797" t="inlineStr">
        <is>
          <t>18.4562828 -72.6305736 48.06 1.08</t>
        </is>
      </c>
      <c r="X797" t="inlineStr">
        <is>
          <t>LEG/HSCL/ST00671</t>
        </is>
      </c>
      <c r="Y797" t="inlineStr">
        <is>
          <t>LEG/HSCL/ST00671</t>
        </is>
      </c>
      <c r="Z797" t="inlineStr">
        <is>
          <t>2025-02-19 16:28:15</t>
        </is>
      </c>
      <c r="AA797" t="inlineStr">
        <is>
          <t>2025-02-19 16:27:04</t>
        </is>
      </c>
      <c r="AB797" t="inlineStr">
        <is>
          <t>2francesca</t>
        </is>
      </c>
      <c r="AC797" t="inlineStr">
        <is>
          <t>2025-02-19 16:28:16</t>
        </is>
      </c>
      <c r="AD797" s="1" t="inlineStr">
        <is>
          <t>https://www.commcarehq.org/a/caris-test/reports/form_data/69cba7b2-09bb-4bf3-a53a-0aa805c459f7/</t>
        </is>
      </c>
      <c r="AE797" t="inlineStr">
        <is>
          <t>---</t>
        </is>
      </c>
      <c r="AF797" t="inlineStr">
        <is>
          <t>3c5a623af057e23a32ae4000_124098</t>
        </is>
      </c>
      <c r="AG797" t="inlineStr">
        <is>
          <t>---</t>
        </is>
      </c>
      <c r="AH797" t="inlineStr">
        <is>
          <t>2025-02-19 16:28:15</t>
        </is>
      </c>
      <c r="AI797" t="inlineStr">
        <is>
          <t>e108d3187abb44a0a8a40ae0f9d2582f</t>
        </is>
      </c>
      <c r="AJ797" t="inlineStr">
        <is>
          <t>2025-02-19</t>
        </is>
      </c>
      <c r="AK797" t="inlineStr">
        <is>
          <t>1</t>
        </is>
      </c>
      <c r="AL797" t="inlineStr">
        <is>
          <t>---</t>
        </is>
      </c>
      <c r="AM797" t="inlineStr">
        <is>
          <t>0</t>
        </is>
      </c>
      <c r="AN797" t="inlineStr">
        <is>
          <t>---</t>
        </is>
      </c>
      <c r="AO797" t="inlineStr">
        <is>
          <t>1</t>
        </is>
      </c>
      <c r="AP797" t="inlineStr">
        <is>
          <t>1</t>
        </is>
      </c>
      <c r="AQ797" t="inlineStr"/>
      <c r="AR797" t="inlineStr"/>
      <c r="AS797" t="inlineStr"/>
      <c r="AT797" t="inlineStr">
        <is>
          <t>18.4562828 -72.6305736 48.06 1.08</t>
        </is>
      </c>
      <c r="AU797" t="inlineStr">
        <is>
          <t>---</t>
        </is>
      </c>
      <c r="AV797" t="inlineStr">
        <is>
          <t>---</t>
        </is>
      </c>
      <c r="AW797" t="inlineStr">
        <is>
          <t>---</t>
        </is>
      </c>
      <c r="AX797" t="inlineStr">
        <is>
          <t>---</t>
        </is>
      </c>
      <c r="AY797" t="inlineStr">
        <is>
          <t>---</t>
        </is>
      </c>
      <c r="AZ797" t="inlineStr">
        <is>
          <t>---</t>
        </is>
      </c>
      <c r="BA797" t="inlineStr">
        <is>
          <t>e108d3187abb44a0a8a40ae0f9d2582f</t>
        </is>
      </c>
      <c r="BB797" t="inlineStr">
        <is>
          <t>http://openrosa.org/formdesigner/0B48E039-1E80-49A7-AC24-732B6E788E39</t>
        </is>
      </c>
      <c r="BC797" t="inlineStr">
        <is>
          <t>Ration et autres visites</t>
        </is>
      </c>
      <c r="BD797" t="inlineStr">
        <is>
          <t>CommCare Android, version "2.55.0"(467579). App v15969. CommCare Version 2.55.0. Build 467579, built on: 2025-01-15</t>
        </is>
      </c>
      <c r="BE797" t="inlineStr">
        <is>
          <t>commcare_61586a7d-5c7d-439f-977e-7eb93d40e271</t>
        </is>
      </c>
      <c r="BF797" t="inlineStr">
        <is>
          <t>18.4562733 -72.6306681 43.85 1.38</t>
        </is>
      </c>
      <c r="BG797" t="inlineStr">
        <is>
          <t>f13d8149fc6d39ebe86af18272310ff9</t>
        </is>
      </c>
      <c r="BH797" t="inlineStr">
        <is>
          <t>d3239f0622024212b2de47425e4be01d</t>
        </is>
      </c>
      <c r="BI797" t="inlineStr">
        <is>
          <t>15246</t>
        </is>
      </c>
      <c r="BJ797" t="inlineStr">
        <is>
          <t>XFormInstance</t>
        </is>
      </c>
      <c r="BK797" t="inlineStr">
        <is>
          <t>42cf6560eede11efa85f6327e3555f30</t>
        </is>
      </c>
      <c r="BL797" t="b">
        <v>0</v>
      </c>
      <c r="BM797" t="inlineStr">
        <is>
          <t>---</t>
        </is>
      </c>
      <c r="BN797" t="inlineStr">
        <is>
          <t>200.113.230.108</t>
        </is>
      </c>
      <c r="BO797" t="inlineStr">
        <is>
          <t>---</t>
        </is>
      </c>
    </row>
    <row r="798">
      <c r="A798" t="inlineStr">
        <is>
          <t>796</t>
        </is>
      </c>
      <c r="B798" t="inlineStr">
        <is>
          <t>8bb03a51-ef6f-4e23-b80f-ec63d436cac8</t>
        </is>
      </c>
      <c r="C798" t="inlineStr">
        <is>
          <t>2025-02-19</t>
        </is>
      </c>
      <c r="D798" t="inlineStr">
        <is>
          <t>3</t>
        </is>
      </c>
      <c r="E798" t="inlineStr">
        <is>
          <t>---</t>
        </is>
      </c>
      <c r="F798" t="inlineStr">
        <is>
          <t>0</t>
        </is>
      </c>
      <c r="G798" t="inlineStr">
        <is>
          <t>---</t>
        </is>
      </c>
      <c r="H798" t="inlineStr">
        <is>
          <t>1</t>
        </is>
      </c>
      <c r="I798" t="inlineStr">
        <is>
          <t>0</t>
        </is>
      </c>
      <c r="J798" t="inlineStr">
        <is>
          <t>---</t>
        </is>
      </c>
      <c r="K798" t="inlineStr">
        <is>
          <t>---</t>
        </is>
      </c>
      <c r="L798" t="inlineStr">
        <is>
          <t>---</t>
        </is>
      </c>
      <c r="M798" t="inlineStr">
        <is>
          <t>---</t>
        </is>
      </c>
      <c r="N798" t="inlineStr">
        <is>
          <t>---</t>
        </is>
      </c>
      <c r="O798" t="inlineStr">
        <is>
          <t>---</t>
        </is>
      </c>
      <c r="P798" t="inlineStr">
        <is>
          <t>---</t>
        </is>
      </c>
      <c r="Q798" t="inlineStr">
        <is>
          <t>---</t>
        </is>
      </c>
      <c r="R798" t="inlineStr">
        <is>
          <t>---</t>
        </is>
      </c>
      <c r="S798" t="inlineStr">
        <is>
          <t>---</t>
        </is>
      </c>
      <c r="T798" t="inlineStr">
        <is>
          <t>---</t>
        </is>
      </c>
      <c r="U798" t="inlineStr">
        <is>
          <t>---</t>
        </is>
      </c>
      <c r="V798" t="inlineStr">
        <is>
          <t>---</t>
        </is>
      </c>
      <c r="W798" t="inlineStr"/>
      <c r="X798" t="inlineStr">
        <is>
          <t>LEG/HSCL/ST00747</t>
        </is>
      </c>
      <c r="Y798" t="inlineStr">
        <is>
          <t>LEG/HSCL/ST00747</t>
        </is>
      </c>
      <c r="Z798" t="inlineStr">
        <is>
          <t>2025-02-19 16:29:30</t>
        </is>
      </c>
      <c r="AA798" t="inlineStr">
        <is>
          <t>2025-02-19 16:28:58</t>
        </is>
      </c>
      <c r="AB798" t="inlineStr">
        <is>
          <t>2francesca</t>
        </is>
      </c>
      <c r="AC798" t="inlineStr">
        <is>
          <t>2025-02-19 16:29:30</t>
        </is>
      </c>
      <c r="AD798" s="1" t="inlineStr">
        <is>
          <t>https://www.commcarehq.org/a/caris-test/reports/form_data/8bb03a51-ef6f-4e23-b80f-ec63d436cac8/</t>
        </is>
      </c>
      <c r="AE798" t="inlineStr">
        <is>
          <t>---</t>
        </is>
      </c>
      <c r="AF798" t="inlineStr">
        <is>
          <t>3c5a623af057e23a32ae4000_120429</t>
        </is>
      </c>
      <c r="AG798" t="inlineStr">
        <is>
          <t>OK</t>
        </is>
      </c>
      <c r="AH798" t="inlineStr">
        <is>
          <t>2025-02-19 16:29:30</t>
        </is>
      </c>
      <c r="AI798" t="inlineStr">
        <is>
          <t>e108d3187abb44a0a8a40ae0f9d2582f</t>
        </is>
      </c>
      <c r="AJ798" t="inlineStr">
        <is>
          <t>2025-02-19</t>
        </is>
      </c>
      <c r="AK798" t="inlineStr">
        <is>
          <t>3</t>
        </is>
      </c>
      <c r="AL798" t="inlineStr">
        <is>
          <t>---</t>
        </is>
      </c>
      <c r="AM798" t="inlineStr">
        <is>
          <t>0</t>
        </is>
      </c>
      <c r="AN798" t="inlineStr">
        <is>
          <t>---</t>
        </is>
      </c>
      <c r="AO798" t="inlineStr">
        <is>
          <t>1</t>
        </is>
      </c>
      <c r="AP798" t="inlineStr">
        <is>
          <t>0</t>
        </is>
      </c>
      <c r="AQ798" t="inlineStr">
        <is>
          <t>---</t>
        </is>
      </c>
      <c r="AR798" t="inlineStr">
        <is>
          <t>---</t>
        </is>
      </c>
      <c r="AS798" t="inlineStr">
        <is>
          <t>---</t>
        </is>
      </c>
      <c r="AT798" t="inlineStr"/>
      <c r="AU798" t="inlineStr">
        <is>
          <t>---</t>
        </is>
      </c>
      <c r="AV798" t="inlineStr">
        <is>
          <t>---</t>
        </is>
      </c>
      <c r="AW798" t="inlineStr">
        <is>
          <t>---</t>
        </is>
      </c>
      <c r="AX798" t="inlineStr">
        <is>
          <t>---</t>
        </is>
      </c>
      <c r="AY798" t="inlineStr">
        <is>
          <t>---</t>
        </is>
      </c>
      <c r="AZ798" t="inlineStr">
        <is>
          <t>---</t>
        </is>
      </c>
      <c r="BA798" t="inlineStr">
        <is>
          <t>e108d3187abb44a0a8a40ae0f9d2582f</t>
        </is>
      </c>
      <c r="BB798" t="inlineStr">
        <is>
          <t>http://openrosa.org/formdesigner/0B48E039-1E80-49A7-AC24-732B6E788E39</t>
        </is>
      </c>
      <c r="BC798" t="inlineStr">
        <is>
          <t>Ration et autres visites</t>
        </is>
      </c>
      <c r="BD798" t="inlineStr">
        <is>
          <t>CommCare Android, version "2.55.0"(467579). App v15969. CommCare Version 2.55.0. Build 467579, built on: 2025-01-15</t>
        </is>
      </c>
      <c r="BE798" t="inlineStr">
        <is>
          <t>commcare_61586a7d-5c7d-439f-977e-7eb93d40e271</t>
        </is>
      </c>
      <c r="BF798" t="inlineStr">
        <is>
          <t>18.4570289 -72.6307735 9.75 3.14</t>
        </is>
      </c>
      <c r="BG798" t="inlineStr">
        <is>
          <t>f13d8149fc6d39ebe86af18272310ff9</t>
        </is>
      </c>
      <c r="BH798" t="inlineStr">
        <is>
          <t>d3239f0622024212b2de47425e4be01d</t>
        </is>
      </c>
      <c r="BI798" t="inlineStr">
        <is>
          <t>15246</t>
        </is>
      </c>
      <c r="BJ798" t="inlineStr">
        <is>
          <t>XFormInstance</t>
        </is>
      </c>
      <c r="BK798" t="inlineStr">
        <is>
          <t>42cf6560eede11efa85f6327e3555f30</t>
        </is>
      </c>
      <c r="BL798" t="b">
        <v>0</v>
      </c>
      <c r="BM798" t="inlineStr">
        <is>
          <t>---</t>
        </is>
      </c>
      <c r="BN798" t="inlineStr">
        <is>
          <t>200.113.230.108</t>
        </is>
      </c>
      <c r="BO798" t="inlineStr">
        <is>
          <t>Haicha Guirand</t>
        </is>
      </c>
    </row>
    <row r="799">
      <c r="A799" t="inlineStr">
        <is>
          <t>797</t>
        </is>
      </c>
      <c r="B799" t="inlineStr">
        <is>
          <t>45f3ac51-91ae-4ab1-b2c2-ae6d947eec4a</t>
        </is>
      </c>
      <c r="C799" t="inlineStr">
        <is>
          <t>2025-02-19</t>
        </is>
      </c>
      <c r="D799" t="inlineStr">
        <is>
          <t>4</t>
        </is>
      </c>
      <c r="E799" t="inlineStr">
        <is>
          <t>,</t>
        </is>
      </c>
      <c r="F799" t="inlineStr">
        <is>
          <t>1</t>
        </is>
      </c>
      <c r="G799" t="inlineStr">
        <is>
          <t>routine</t>
        </is>
      </c>
      <c r="H799" t="inlineStr">
        <is>
          <t>1</t>
        </is>
      </c>
      <c r="I799" t="inlineStr">
        <is>
          <t>0</t>
        </is>
      </c>
      <c r="J799" t="inlineStr">
        <is>
          <t>---</t>
        </is>
      </c>
      <c r="K799" t="inlineStr">
        <is>
          <t>---</t>
        </is>
      </c>
      <c r="L799" t="inlineStr">
        <is>
          <t>---</t>
        </is>
      </c>
      <c r="M799" t="inlineStr">
        <is>
          <t>---</t>
        </is>
      </c>
      <c r="N799" t="inlineStr">
        <is>
          <t>---</t>
        </is>
      </c>
      <c r="O799" t="inlineStr">
        <is>
          <t>---</t>
        </is>
      </c>
      <c r="P799" t="inlineStr">
        <is>
          <t>---</t>
        </is>
      </c>
      <c r="Q799" t="inlineStr">
        <is>
          <t>---</t>
        </is>
      </c>
      <c r="R799" t="inlineStr">
        <is>
          <t>---</t>
        </is>
      </c>
      <c r="S799" t="inlineStr">
        <is>
          <t>---</t>
        </is>
      </c>
      <c r="T799" t="inlineStr">
        <is>
          <t>---</t>
        </is>
      </c>
      <c r="U799" t="inlineStr">
        <is>
          <t>---</t>
        </is>
      </c>
      <c r="V799" t="inlineStr">
        <is>
          <t>---</t>
        </is>
      </c>
      <c r="W799" t="inlineStr">
        <is>
          <t>19.5456579 -71.7269464 8.1 22.0</t>
        </is>
      </c>
      <c r="X799" t="inlineStr">
        <is>
          <t>CAP/CMSO/ST03132</t>
        </is>
      </c>
      <c r="Y799" t="inlineStr">
        <is>
          <t>CAP/CMSO/ST03132</t>
        </is>
      </c>
      <c r="Z799" t="inlineStr">
        <is>
          <t>2025-02-19 16:54:29</t>
        </is>
      </c>
      <c r="AA799" t="inlineStr">
        <is>
          <t>2025-02-19 16:53:36</t>
        </is>
      </c>
      <c r="AB799" t="inlineStr">
        <is>
          <t>1rose</t>
        </is>
      </c>
      <c r="AC799" t="inlineStr">
        <is>
          <t>2025-02-19 16:49:59</t>
        </is>
      </c>
      <c r="AD799" s="1" t="inlineStr">
        <is>
          <t>https://www.commcarehq.org/a/caris-test/reports/form_data/45f3ac51-91ae-4ab1-b2c2-ae6d947eec4a/</t>
        </is>
      </c>
      <c r="AE799" t="inlineStr">
        <is>
          <t>---</t>
        </is>
      </c>
      <c r="AF799" t="inlineStr">
        <is>
          <t>3c5a623af057e23a32ae4000_172827</t>
        </is>
      </c>
      <c r="AG799" t="inlineStr">
        <is>
          <t>---</t>
        </is>
      </c>
      <c r="AH799" t="inlineStr">
        <is>
          <t>2025-02-19 16:54:29</t>
        </is>
      </c>
      <c r="AI799" t="inlineStr">
        <is>
          <t>2dea52d1789dbc2c3c784b18002f6f8d</t>
        </is>
      </c>
      <c r="AJ799" t="inlineStr">
        <is>
          <t>2025-02-19</t>
        </is>
      </c>
      <c r="AK799" t="inlineStr">
        <is>
          <t>4</t>
        </is>
      </c>
      <c r="AL799" t="inlineStr">
        <is>
          <t>,</t>
        </is>
      </c>
      <c r="AM799" t="inlineStr">
        <is>
          <t>1</t>
        </is>
      </c>
      <c r="AN799" t="inlineStr">
        <is>
          <t>routine</t>
        </is>
      </c>
      <c r="AO799" t="inlineStr">
        <is>
          <t>1</t>
        </is>
      </c>
      <c r="AP799" t="inlineStr">
        <is>
          <t>0</t>
        </is>
      </c>
      <c r="AQ799" t="inlineStr">
        <is>
          <t>---</t>
        </is>
      </c>
      <c r="AR799" t="inlineStr">
        <is>
          <t>---</t>
        </is>
      </c>
      <c r="AS799" t="inlineStr">
        <is>
          <t>---</t>
        </is>
      </c>
      <c r="AT799" t="inlineStr">
        <is>
          <t>19.5456579 -71.7269464 8.1 22.0</t>
        </is>
      </c>
      <c r="AU799" t="inlineStr">
        <is>
          <t>---</t>
        </is>
      </c>
      <c r="AV799" t="inlineStr">
        <is>
          <t>---</t>
        </is>
      </c>
      <c r="AW799" t="inlineStr">
        <is>
          <t>---</t>
        </is>
      </c>
      <c r="AX799" t="inlineStr">
        <is>
          <t>---</t>
        </is>
      </c>
      <c r="AY799" t="inlineStr">
        <is>
          <t>---</t>
        </is>
      </c>
      <c r="AZ799" t="inlineStr">
        <is>
          <t>---</t>
        </is>
      </c>
      <c r="BA799" t="inlineStr">
        <is>
          <t>2dea52d1789dbc2c3c784b18002f6f8d</t>
        </is>
      </c>
      <c r="BB799" t="inlineStr">
        <is>
          <t>http://openrosa.org/formdesigner/0B48E039-1E80-49A7-AC24-732B6E788E39</t>
        </is>
      </c>
      <c r="BC799" t="inlineStr">
        <is>
          <t>Ration et autres visites</t>
        </is>
      </c>
      <c r="BD799" t="inlineStr">
        <is>
          <t>CommCare Android, version "2.56"(468038). App v15969. CommCare Version 2.56.0. Build 468038, built on: 2025-02-06</t>
        </is>
      </c>
      <c r="BE799" t="inlineStr">
        <is>
          <t>commcare_6f11ce87-99a9-46e8-b6bd-276036be1616</t>
        </is>
      </c>
      <c r="BF799" t="inlineStr">
        <is>
          <t>19.5457218 -71.7267599 8.1 9.9</t>
        </is>
      </c>
      <c r="BG799" t="inlineStr">
        <is>
          <t>f13d8149fc6d39ebe86af18272310ff9</t>
        </is>
      </c>
      <c r="BH799" t="inlineStr">
        <is>
          <t>d3239f0622024212b2de47425e4be01d</t>
        </is>
      </c>
      <c r="BI799" t="inlineStr">
        <is>
          <t>15246</t>
        </is>
      </c>
      <c r="BJ799" t="inlineStr">
        <is>
          <t>XFormInstance</t>
        </is>
      </c>
      <c r="BK799" t="inlineStr">
        <is>
          <t>0a705144eec311efaf56d3290d41d0d6</t>
        </is>
      </c>
      <c r="BL799" t="b">
        <v>0</v>
      </c>
      <c r="BM799" t="inlineStr">
        <is>
          <t>---</t>
        </is>
      </c>
      <c r="BN799" t="inlineStr">
        <is>
          <t>200.113.238.198</t>
        </is>
      </c>
      <c r="BO799" t="inlineStr">
        <is>
          <t>Miloura Joseph</t>
        </is>
      </c>
    </row>
    <row r="800">
      <c r="A800" t="inlineStr">
        <is>
          <t>798</t>
        </is>
      </c>
      <c r="B800" t="inlineStr">
        <is>
          <t>5c7093d8-d759-4e0c-95dc-5767dd8f6686</t>
        </is>
      </c>
      <c r="C800" t="inlineStr">
        <is>
          <t>2025-02-19</t>
        </is>
      </c>
      <c r="D800" t="inlineStr">
        <is>
          <t>4</t>
        </is>
      </c>
      <c r="E800" t="inlineStr">
        <is>
          <t>routine</t>
        </is>
      </c>
      <c r="F800" t="inlineStr">
        <is>
          <t>0</t>
        </is>
      </c>
      <c r="G800" t="inlineStr">
        <is>
          <t>,</t>
        </is>
      </c>
      <c r="H800" t="inlineStr">
        <is>
          <t>1</t>
        </is>
      </c>
      <c r="I800" t="inlineStr">
        <is>
          <t>0</t>
        </is>
      </c>
      <c r="J800" t="inlineStr">
        <is>
          <t>---</t>
        </is>
      </c>
      <c r="K800" t="inlineStr">
        <is>
          <t>---</t>
        </is>
      </c>
      <c r="L800" t="inlineStr">
        <is>
          <t>---</t>
        </is>
      </c>
      <c r="M800" t="inlineStr">
        <is>
          <t>---</t>
        </is>
      </c>
      <c r="N800" t="inlineStr">
        <is>
          <t>---</t>
        </is>
      </c>
      <c r="O800" t="inlineStr">
        <is>
          <t>---</t>
        </is>
      </c>
      <c r="P800" t="inlineStr">
        <is>
          <t>---</t>
        </is>
      </c>
      <c r="Q800" t="inlineStr">
        <is>
          <t>---</t>
        </is>
      </c>
      <c r="R800" t="inlineStr">
        <is>
          <t>---</t>
        </is>
      </c>
      <c r="S800" t="inlineStr">
        <is>
          <t>---</t>
        </is>
      </c>
      <c r="T800" t="inlineStr">
        <is>
          <t>---</t>
        </is>
      </c>
      <c r="U800" t="inlineStr">
        <is>
          <t>---</t>
        </is>
      </c>
      <c r="V800" t="inlineStr">
        <is>
          <t>---</t>
        </is>
      </c>
      <c r="W800" t="inlineStr">
        <is>
          <t>19.5446077 -71.7258667 4.2 9.53</t>
        </is>
      </c>
      <c r="X800" t="inlineStr">
        <is>
          <t>CAP/CMSO/ST03037</t>
        </is>
      </c>
      <c r="Y800" t="inlineStr">
        <is>
          <t>CAP/CMSO/ST03037</t>
        </is>
      </c>
      <c r="Z800" t="inlineStr">
        <is>
          <t>2025-02-19 17:43:40</t>
        </is>
      </c>
      <c r="AA800" t="inlineStr">
        <is>
          <t>2025-02-19 17:43:06</t>
        </is>
      </c>
      <c r="AB800" t="inlineStr">
        <is>
          <t>1rose</t>
        </is>
      </c>
      <c r="AC800" t="inlineStr">
        <is>
          <t>2025-02-19 17:38:57</t>
        </is>
      </c>
      <c r="AD800" s="1" t="inlineStr">
        <is>
          <t>https://www.commcarehq.org/a/caris-test/reports/form_data/5c7093d8-d759-4e0c-95dc-5767dd8f6686/</t>
        </is>
      </c>
      <c r="AE800" t="inlineStr">
        <is>
          <t>---</t>
        </is>
      </c>
      <c r="AF800" t="inlineStr">
        <is>
          <t>3c5a623af057e23a32ae4000_128708</t>
        </is>
      </c>
      <c r="AG800" t="inlineStr">
        <is>
          <t>---</t>
        </is>
      </c>
      <c r="AH800" t="inlineStr">
        <is>
          <t>2025-02-19 17:43:40</t>
        </is>
      </c>
      <c r="AI800" t="inlineStr">
        <is>
          <t>2dea52d1789dbc2c3c784b18002f6f8d</t>
        </is>
      </c>
      <c r="AJ800" t="inlineStr">
        <is>
          <t>2025-02-19</t>
        </is>
      </c>
      <c r="AK800" t="inlineStr">
        <is>
          <t>4</t>
        </is>
      </c>
      <c r="AL800" t="inlineStr">
        <is>
          <t>routine</t>
        </is>
      </c>
      <c r="AM800" t="inlineStr">
        <is>
          <t>0</t>
        </is>
      </c>
      <c r="AN800" t="inlineStr">
        <is>
          <t>,</t>
        </is>
      </c>
      <c r="AO800" t="inlineStr">
        <is>
          <t>1</t>
        </is>
      </c>
      <c r="AP800" t="inlineStr">
        <is>
          <t>0</t>
        </is>
      </c>
      <c r="AQ800" t="inlineStr">
        <is>
          <t>---</t>
        </is>
      </c>
      <c r="AR800" t="inlineStr">
        <is>
          <t>---</t>
        </is>
      </c>
      <c r="AS800" t="inlineStr">
        <is>
          <t>---</t>
        </is>
      </c>
      <c r="AT800" t="inlineStr">
        <is>
          <t>19.5446077 -71.7258667 4.2 9.53</t>
        </is>
      </c>
      <c r="AU800" t="inlineStr">
        <is>
          <t>---</t>
        </is>
      </c>
      <c r="AV800" t="inlineStr">
        <is>
          <t>---</t>
        </is>
      </c>
      <c r="AW800" t="inlineStr">
        <is>
          <t>---</t>
        </is>
      </c>
      <c r="AX800" t="inlineStr">
        <is>
          <t>---</t>
        </is>
      </c>
      <c r="AY800" t="inlineStr">
        <is>
          <t>---</t>
        </is>
      </c>
      <c r="AZ800" t="inlineStr">
        <is>
          <t>---</t>
        </is>
      </c>
      <c r="BA800" t="inlineStr">
        <is>
          <t>2dea52d1789dbc2c3c784b18002f6f8d</t>
        </is>
      </c>
      <c r="BB800" t="inlineStr">
        <is>
          <t>http://openrosa.org/formdesigner/0B48E039-1E80-49A7-AC24-732B6E788E39</t>
        </is>
      </c>
      <c r="BC800" t="inlineStr">
        <is>
          <t>Ration et autres visites</t>
        </is>
      </c>
      <c r="BD800" t="inlineStr">
        <is>
          <t>CommCare Android, version "2.56"(468038). App v15969. CommCare Version 2.56.0. Build 468038, built on: 2025-02-06</t>
        </is>
      </c>
      <c r="BE800" t="inlineStr">
        <is>
          <t>commcare_6f11ce87-99a9-46e8-b6bd-276036be1616</t>
        </is>
      </c>
      <c r="BF800" t="inlineStr">
        <is>
          <t>19.5445583 -71.7257985 5.69 9.6</t>
        </is>
      </c>
      <c r="BG800" t="inlineStr">
        <is>
          <t>f13d8149fc6d39ebe86af18272310ff9</t>
        </is>
      </c>
      <c r="BH800" t="inlineStr">
        <is>
          <t>d3239f0622024212b2de47425e4be01d</t>
        </is>
      </c>
      <c r="BI800" t="inlineStr">
        <is>
          <t>15246</t>
        </is>
      </c>
      <c r="BJ800" t="inlineStr">
        <is>
          <t>XFormInstance</t>
        </is>
      </c>
      <c r="BK800" t="inlineStr">
        <is>
          <t>0a705144eec311efaf56d3290d41d0d6</t>
        </is>
      </c>
      <c r="BL800" t="b">
        <v>0</v>
      </c>
      <c r="BM800" t="inlineStr">
        <is>
          <t>---</t>
        </is>
      </c>
      <c r="BN800" t="inlineStr">
        <is>
          <t>200.113.238.198</t>
        </is>
      </c>
      <c r="BO800" t="inlineStr">
        <is>
          <t>Esaie Saint Vil</t>
        </is>
      </c>
    </row>
    <row r="801">
      <c r="A801" t="inlineStr">
        <is>
          <t>799</t>
        </is>
      </c>
      <c r="B801" t="inlineStr">
        <is>
          <t>2476dd9a-26e8-4a8a-a3a1-ff7db69b1a9a</t>
        </is>
      </c>
      <c r="C801" t="inlineStr">
        <is>
          <t>2025-02-19</t>
        </is>
      </c>
      <c r="D801" t="inlineStr">
        <is>
          <t>10 11</t>
        </is>
      </c>
      <c r="E801" t="inlineStr">
        <is>
          <t>---</t>
        </is>
      </c>
      <c r="F801" t="inlineStr">
        <is>
          <t>1</t>
        </is>
      </c>
      <c r="G801" t="inlineStr">
        <is>
          <t>---</t>
        </is>
      </c>
      <c r="H801" t="inlineStr">
        <is>
          <t>1</t>
        </is>
      </c>
      <c r="I801" t="inlineStr">
        <is>
          <t>1</t>
        </is>
      </c>
      <c r="J801" t="inlineStr"/>
      <c r="K801" t="inlineStr">
        <is>
          <t>---</t>
        </is>
      </c>
      <c r="L801" t="inlineStr">
        <is>
          <t>---</t>
        </is>
      </c>
      <c r="M801" t="inlineStr">
        <is>
          <t>---</t>
        </is>
      </c>
      <c r="N801" t="inlineStr">
        <is>
          <t>---</t>
        </is>
      </c>
      <c r="O801" t="inlineStr">
        <is>
          <t>---</t>
        </is>
      </c>
      <c r="P801" t="inlineStr">
        <is>
          <t>---</t>
        </is>
      </c>
      <c r="Q801" t="inlineStr">
        <is>
          <t>---</t>
        </is>
      </c>
      <c r="R801" t="inlineStr"/>
      <c r="S801" t="inlineStr"/>
      <c r="T801" t="inlineStr"/>
      <c r="U801" t="inlineStr"/>
      <c r="V801" t="inlineStr"/>
      <c r="W801" t="inlineStr"/>
      <c r="X801" t="inlineStr">
        <is>
          <t>PAP/NPFS/ST04383</t>
        </is>
      </c>
      <c r="Y801" t="inlineStr">
        <is>
          <t>PAP/NPFS/ST04383</t>
        </is>
      </c>
      <c r="Z801" t="inlineStr">
        <is>
          <t>2025-02-19 18:18:33</t>
        </is>
      </c>
      <c r="AA801" t="inlineStr">
        <is>
          <t>2025-02-19 18:17:23</t>
        </is>
      </c>
      <c r="AB801" t="inlineStr">
        <is>
          <t>2paula</t>
        </is>
      </c>
      <c r="AC801" t="inlineStr">
        <is>
          <t>2025-02-19 18:18:34</t>
        </is>
      </c>
      <c r="AD801" s="1" t="inlineStr">
        <is>
          <t>https://www.commcarehq.org/a/caris-test/reports/form_data/2476dd9a-26e8-4a8a-a3a1-ff7db69b1a9a/</t>
        </is>
      </c>
      <c r="AE801" t="inlineStr">
        <is>
          <t>---</t>
        </is>
      </c>
      <c r="AF801" t="inlineStr">
        <is>
          <t>3c5a623af057e23a32ae4000_195031</t>
        </is>
      </c>
      <c r="AG801" t="inlineStr">
        <is>
          <t>---</t>
        </is>
      </c>
      <c r="AH801" t="inlineStr">
        <is>
          <t>2025-02-19 18:18:33</t>
        </is>
      </c>
      <c r="AI801" t="inlineStr">
        <is>
          <t>e5870524d7474eb1ae50f2c4107b4683</t>
        </is>
      </c>
      <c r="AJ801" t="inlineStr">
        <is>
          <t>2025-02-19</t>
        </is>
      </c>
      <c r="AK801" t="inlineStr">
        <is>
          <t>10 11</t>
        </is>
      </c>
      <c r="AL801" t="inlineStr">
        <is>
          <t>---</t>
        </is>
      </c>
      <c r="AM801" t="inlineStr">
        <is>
          <t>1</t>
        </is>
      </c>
      <c r="AN801" t="inlineStr">
        <is>
          <t>---</t>
        </is>
      </c>
      <c r="AO801" t="inlineStr">
        <is>
          <t>1</t>
        </is>
      </c>
      <c r="AP801" t="inlineStr">
        <is>
          <t>1</t>
        </is>
      </c>
      <c r="AQ801" t="inlineStr"/>
      <c r="AR801" t="inlineStr"/>
      <c r="AS801" t="inlineStr"/>
      <c r="AT801" t="inlineStr"/>
      <c r="AU801" t="inlineStr">
        <is>
          <t>---</t>
        </is>
      </c>
      <c r="AV801" t="inlineStr">
        <is>
          <t>---</t>
        </is>
      </c>
      <c r="AW801" t="inlineStr">
        <is>
          <t>---</t>
        </is>
      </c>
      <c r="AX801" t="inlineStr">
        <is>
          <t>---</t>
        </is>
      </c>
      <c r="AY801" t="inlineStr">
        <is>
          <t>---</t>
        </is>
      </c>
      <c r="AZ801" t="inlineStr">
        <is>
          <t>---</t>
        </is>
      </c>
      <c r="BA801" t="inlineStr">
        <is>
          <t>e5870524d7474eb1ae50f2c4107b4683</t>
        </is>
      </c>
      <c r="BB801" t="inlineStr">
        <is>
          <t>http://openrosa.org/formdesigner/0B48E039-1E80-49A7-AC24-732B6E788E39</t>
        </is>
      </c>
      <c r="BC801" t="inlineStr">
        <is>
          <t>Ration et autres visites</t>
        </is>
      </c>
      <c r="BD801" t="inlineStr">
        <is>
          <t>CommCare Android, version "2.56"(468040). App v15969. CommCare Version 2.56.0. Build 468040, built on: 2025-02-11</t>
        </is>
      </c>
      <c r="BE801" t="inlineStr">
        <is>
          <t>commcare_1a638df5-b750-4196-ba65-fa624981c493</t>
        </is>
      </c>
      <c r="BF801" t="inlineStr">
        <is>
          <t>18.5351212 -72.3118183 135.8 15.04</t>
        </is>
      </c>
      <c r="BG801" t="inlineStr">
        <is>
          <t>f13d8149fc6d39ebe86af18272310ff9</t>
        </is>
      </c>
      <c r="BH801" t="inlineStr">
        <is>
          <t>d3239f0622024212b2de47425e4be01d</t>
        </is>
      </c>
      <c r="BI801" t="inlineStr">
        <is>
          <t>15246</t>
        </is>
      </c>
      <c r="BJ801" t="inlineStr">
        <is>
          <t>XFormInstance</t>
        </is>
      </c>
      <c r="BK801" t="inlineStr">
        <is>
          <t>3d1b08b8eeed11efb9a6bb65fe57b2fe</t>
        </is>
      </c>
      <c r="BL801" t="b">
        <v>0</v>
      </c>
      <c r="BM801" t="inlineStr">
        <is>
          <t>---</t>
        </is>
      </c>
      <c r="BN801" t="inlineStr">
        <is>
          <t>66.9.168.214</t>
        </is>
      </c>
      <c r="BO801" t="inlineStr">
        <is>
          <t>Fatima Joseph</t>
        </is>
      </c>
    </row>
    <row r="802">
      <c r="A802" t="inlineStr">
        <is>
          <t>800</t>
        </is>
      </c>
      <c r="B802" t="inlineStr">
        <is>
          <t>d08f5ea0-67f7-4409-8ae1-4d3fe2fb7025</t>
        </is>
      </c>
      <c r="C802" t="inlineStr">
        <is>
          <t>2025-02-19</t>
        </is>
      </c>
      <c r="D802" t="inlineStr">
        <is>
          <t>10 11</t>
        </is>
      </c>
      <c r="E802" t="inlineStr">
        <is>
          <t>---</t>
        </is>
      </c>
      <c r="F802" t="inlineStr">
        <is>
          <t>1</t>
        </is>
      </c>
      <c r="G802" t="inlineStr">
        <is>
          <t>---</t>
        </is>
      </c>
      <c r="H802" t="inlineStr">
        <is>
          <t>1</t>
        </is>
      </c>
      <c r="I802" t="inlineStr">
        <is>
          <t>1</t>
        </is>
      </c>
      <c r="J802" t="inlineStr"/>
      <c r="K802" t="inlineStr">
        <is>
          <t>---</t>
        </is>
      </c>
      <c r="L802" t="inlineStr">
        <is>
          <t>---</t>
        </is>
      </c>
      <c r="M802" t="inlineStr">
        <is>
          <t>---</t>
        </is>
      </c>
      <c r="N802" t="inlineStr">
        <is>
          <t>---</t>
        </is>
      </c>
      <c r="O802" t="inlineStr">
        <is>
          <t>---</t>
        </is>
      </c>
      <c r="P802" t="inlineStr">
        <is>
          <t>---</t>
        </is>
      </c>
      <c r="Q802" t="inlineStr">
        <is>
          <t>---</t>
        </is>
      </c>
      <c r="R802" t="inlineStr"/>
      <c r="S802" t="inlineStr"/>
      <c r="T802" t="inlineStr"/>
      <c r="U802" t="inlineStr"/>
      <c r="V802" t="inlineStr"/>
      <c r="W802" t="inlineStr"/>
      <c r="X802" t="inlineStr">
        <is>
          <t>PAP/NPFS/ST03215</t>
        </is>
      </c>
      <c r="Y802" t="inlineStr">
        <is>
          <t>PAP/NPFS/ST03215</t>
        </is>
      </c>
      <c r="Z802" t="inlineStr">
        <is>
          <t>2025-02-19 18:23:27</t>
        </is>
      </c>
      <c r="AA802" t="inlineStr">
        <is>
          <t>2025-02-19 18:22:32</t>
        </is>
      </c>
      <c r="AB802" t="inlineStr">
        <is>
          <t>2paula</t>
        </is>
      </c>
      <c r="AC802" t="inlineStr">
        <is>
          <t>2025-02-19 18:23:28</t>
        </is>
      </c>
      <c r="AD802" s="1" t="inlineStr">
        <is>
          <t>https://www.commcarehq.org/a/caris-test/reports/form_data/d08f5ea0-67f7-4409-8ae1-4d3fe2fb7025/</t>
        </is>
      </c>
      <c r="AE802" t="inlineStr">
        <is>
          <t>---</t>
        </is>
      </c>
      <c r="AF802" t="inlineStr">
        <is>
          <t>3c5a623af057e23a32ae4000_40617</t>
        </is>
      </c>
      <c r="AG802" t="inlineStr">
        <is>
          <t>---</t>
        </is>
      </c>
      <c r="AH802" t="inlineStr">
        <is>
          <t>2025-02-19 18:23:27</t>
        </is>
      </c>
      <c r="AI802" t="inlineStr">
        <is>
          <t>e5870524d7474eb1ae50f2c4107b4683</t>
        </is>
      </c>
      <c r="AJ802" t="inlineStr">
        <is>
          <t>2025-02-19</t>
        </is>
      </c>
      <c r="AK802" t="inlineStr">
        <is>
          <t>10 11</t>
        </is>
      </c>
      <c r="AL802" t="inlineStr">
        <is>
          <t>---</t>
        </is>
      </c>
      <c r="AM802" t="inlineStr">
        <is>
          <t>1</t>
        </is>
      </c>
      <c r="AN802" t="inlineStr">
        <is>
          <t>---</t>
        </is>
      </c>
      <c r="AO802" t="inlineStr">
        <is>
          <t>1</t>
        </is>
      </c>
      <c r="AP802" t="inlineStr">
        <is>
          <t>1</t>
        </is>
      </c>
      <c r="AQ802" t="inlineStr"/>
      <c r="AR802" t="inlineStr"/>
      <c r="AS802" t="inlineStr"/>
      <c r="AT802" t="inlineStr"/>
      <c r="AU802" t="inlineStr">
        <is>
          <t>---</t>
        </is>
      </c>
      <c r="AV802" t="inlineStr">
        <is>
          <t>---</t>
        </is>
      </c>
      <c r="AW802" t="inlineStr">
        <is>
          <t>---</t>
        </is>
      </c>
      <c r="AX802" t="inlineStr">
        <is>
          <t>---</t>
        </is>
      </c>
      <c r="AY802" t="inlineStr">
        <is>
          <t>---</t>
        </is>
      </c>
      <c r="AZ802" t="inlineStr">
        <is>
          <t>---</t>
        </is>
      </c>
      <c r="BA802" t="inlineStr">
        <is>
          <t>e5870524d7474eb1ae50f2c4107b4683</t>
        </is>
      </c>
      <c r="BB802" t="inlineStr">
        <is>
          <t>http://openrosa.org/formdesigner/0B48E039-1E80-49A7-AC24-732B6E788E39</t>
        </is>
      </c>
      <c r="BC802" t="inlineStr">
        <is>
          <t>Ration et autres visites</t>
        </is>
      </c>
      <c r="BD802" t="inlineStr">
        <is>
          <t>CommCare Android, version "2.56"(468040). App v15969. CommCare Version 2.56.0. Build 468040, built on: 2025-02-11</t>
        </is>
      </c>
      <c r="BE802" t="inlineStr">
        <is>
          <t>commcare_1a638df5-b750-4196-ba65-fa624981c493</t>
        </is>
      </c>
      <c r="BF802" t="inlineStr">
        <is>
          <t>18.5351154 -72.3118217 135.8 15.58</t>
        </is>
      </c>
      <c r="BG802" t="inlineStr">
        <is>
          <t>f13d8149fc6d39ebe86af18272310ff9</t>
        </is>
      </c>
      <c r="BH802" t="inlineStr">
        <is>
          <t>d3239f0622024212b2de47425e4be01d</t>
        </is>
      </c>
      <c r="BI802" t="inlineStr">
        <is>
          <t>15246</t>
        </is>
      </c>
      <c r="BJ802" t="inlineStr">
        <is>
          <t>XFormInstance</t>
        </is>
      </c>
      <c r="BK802" t="inlineStr">
        <is>
          <t>3d1b08b8eeed11efb9a6bb65fe57b2fe</t>
        </is>
      </c>
      <c r="BL802" t="b">
        <v>0</v>
      </c>
      <c r="BM802" t="inlineStr">
        <is>
          <t>---</t>
        </is>
      </c>
      <c r="BN802" t="inlineStr">
        <is>
          <t>66.9.168.214</t>
        </is>
      </c>
      <c r="BO802" t="inlineStr">
        <is>
          <t>Joseph Mercidieu</t>
        </is>
      </c>
    </row>
    <row r="803">
      <c r="A803" t="inlineStr">
        <is>
          <t>801</t>
        </is>
      </c>
      <c r="B803" t="inlineStr">
        <is>
          <t>b2aadaf5-562f-4a42-85db-c1ae6a54e479</t>
        </is>
      </c>
      <c r="C803" t="inlineStr">
        <is>
          <t>2025-02-19</t>
        </is>
      </c>
      <c r="D803" t="inlineStr">
        <is>
          <t>10</t>
        </is>
      </c>
      <c r="E803" t="inlineStr">
        <is>
          <t>---</t>
        </is>
      </c>
      <c r="F803" t="inlineStr">
        <is>
          <t>1</t>
        </is>
      </c>
      <c r="G803" t="inlineStr">
        <is>
          <t>---</t>
        </is>
      </c>
      <c r="H803" t="inlineStr">
        <is>
          <t>1</t>
        </is>
      </c>
      <c r="I803" t="inlineStr">
        <is>
          <t>1</t>
        </is>
      </c>
      <c r="J803" t="inlineStr">
        <is>
          <t>3</t>
        </is>
      </c>
      <c r="K803" t="inlineStr">
        <is>
          <t>---</t>
        </is>
      </c>
      <c r="L803" t="inlineStr">
        <is>
          <t>---</t>
        </is>
      </c>
      <c r="M803" t="inlineStr">
        <is>
          <t>---</t>
        </is>
      </c>
      <c r="N803" t="inlineStr">
        <is>
          <t>---</t>
        </is>
      </c>
      <c r="O803" t="inlineStr">
        <is>
          <t>---</t>
        </is>
      </c>
      <c r="P803" t="inlineStr">
        <is>
          <t>---</t>
        </is>
      </c>
      <c r="Q803" t="inlineStr">
        <is>
          <t>---</t>
        </is>
      </c>
      <c r="R803" t="inlineStr"/>
      <c r="S803" t="inlineStr"/>
      <c r="T803" t="inlineStr"/>
      <c r="U803">
        <f>HYPERLINK("https://www.commcarehq.org/a/caris-test/api/form_attachment/v1/b2aadaf5-562f-4a42-85db-c1ae6a54e479/1739989688220.jpg")</f>
        <v/>
      </c>
      <c r="V803" t="inlineStr"/>
      <c r="W803" t="inlineStr"/>
      <c r="X803" t="inlineStr">
        <is>
          <t>PAP/NPFS/ST00533</t>
        </is>
      </c>
      <c r="Y803" t="inlineStr">
        <is>
          <t>PAP/NPFS/ST00533</t>
        </is>
      </c>
      <c r="Z803" t="inlineStr">
        <is>
          <t>2025-02-19 18:28:46</t>
        </is>
      </c>
      <c r="AA803" t="inlineStr">
        <is>
          <t>2025-02-19 18:26:22</t>
        </is>
      </c>
      <c r="AB803" t="inlineStr">
        <is>
          <t>2paula</t>
        </is>
      </c>
      <c r="AC803" t="inlineStr">
        <is>
          <t>2025-02-19 18:28:47</t>
        </is>
      </c>
      <c r="AD803" s="1" t="inlineStr">
        <is>
          <t>https://www.commcarehq.org/a/caris-test/reports/form_data/b2aadaf5-562f-4a42-85db-c1ae6a54e479/</t>
        </is>
      </c>
      <c r="AE803" t="inlineStr">
        <is>
          <t>---</t>
        </is>
      </c>
      <c r="AF803" t="inlineStr">
        <is>
          <t>c76e6f17767b4cc1bfc35a9ef3113356</t>
        </is>
      </c>
      <c r="AG803" t="inlineStr">
        <is>
          <t>---</t>
        </is>
      </c>
      <c r="AH803" t="inlineStr">
        <is>
          <t>2025-02-19 18:28:46</t>
        </is>
      </c>
      <c r="AI803" t="inlineStr">
        <is>
          <t>e5870524d7474eb1ae50f2c4107b4683</t>
        </is>
      </c>
      <c r="AJ803" t="inlineStr">
        <is>
          <t>2025-02-19</t>
        </is>
      </c>
      <c r="AK803" t="inlineStr">
        <is>
          <t>10</t>
        </is>
      </c>
      <c r="AL803" t="inlineStr">
        <is>
          <t>---</t>
        </is>
      </c>
      <c r="AM803" t="inlineStr">
        <is>
          <t>1</t>
        </is>
      </c>
      <c r="AN803" t="inlineStr">
        <is>
          <t>---</t>
        </is>
      </c>
      <c r="AO803" t="inlineStr">
        <is>
          <t>1</t>
        </is>
      </c>
      <c r="AP803" t="inlineStr">
        <is>
          <t>1</t>
        </is>
      </c>
      <c r="AQ803" t="inlineStr"/>
      <c r="AR803" t="inlineStr"/>
      <c r="AS803" t="inlineStr"/>
      <c r="AT803" t="inlineStr"/>
      <c r="AU803" t="inlineStr">
        <is>
          <t>---</t>
        </is>
      </c>
      <c r="AV803" t="inlineStr">
        <is>
          <t>---</t>
        </is>
      </c>
      <c r="AW803" t="inlineStr">
        <is>
          <t>---</t>
        </is>
      </c>
      <c r="AX803" t="inlineStr">
        <is>
          <t>---</t>
        </is>
      </c>
      <c r="AY803" t="inlineStr">
        <is>
          <t>---</t>
        </is>
      </c>
      <c r="AZ803" t="inlineStr">
        <is>
          <t>---</t>
        </is>
      </c>
      <c r="BA803" t="inlineStr">
        <is>
          <t>e5870524d7474eb1ae50f2c4107b4683</t>
        </is>
      </c>
      <c r="BB803" t="inlineStr">
        <is>
          <t>http://openrosa.org/formdesigner/0B48E039-1E80-49A7-AC24-732B6E788E39</t>
        </is>
      </c>
      <c r="BC803" t="inlineStr">
        <is>
          <t>Ration et autres visites</t>
        </is>
      </c>
      <c r="BD803" t="inlineStr">
        <is>
          <t>CommCare Android, version "2.56"(468040). App v15969. CommCare Version 2.56.0. Build 468040, built on: 2025-02-11</t>
        </is>
      </c>
      <c r="BE803" t="inlineStr">
        <is>
          <t>commcare_1a638df5-b750-4196-ba65-fa624981c493</t>
        </is>
      </c>
      <c r="BF803" t="inlineStr">
        <is>
          <t>18.5351155 -72.3118197 135.8 14.06</t>
        </is>
      </c>
      <c r="BG803" t="inlineStr">
        <is>
          <t>f13d8149fc6d39ebe86af18272310ff9</t>
        </is>
      </c>
      <c r="BH803" t="inlineStr">
        <is>
          <t>d3239f0622024212b2de47425e4be01d</t>
        </is>
      </c>
      <c r="BI803" t="inlineStr">
        <is>
          <t>15246</t>
        </is>
      </c>
      <c r="BJ803" t="inlineStr">
        <is>
          <t>XFormInstance</t>
        </is>
      </c>
      <c r="BK803" t="inlineStr">
        <is>
          <t>3d1b08b8eeed11efb9a6bb65fe57b2fe</t>
        </is>
      </c>
      <c r="BL803" t="b">
        <v>0</v>
      </c>
      <c r="BM803" t="inlineStr">
        <is>
          <t>---</t>
        </is>
      </c>
      <c r="BN803" t="inlineStr">
        <is>
          <t>66.9.168.214</t>
        </is>
      </c>
      <c r="BO803" t="inlineStr">
        <is>
          <t>Jordany Louis</t>
        </is>
      </c>
    </row>
    <row r="804">
      <c r="A804" t="inlineStr">
        <is>
          <t>802</t>
        </is>
      </c>
      <c r="B804" t="inlineStr">
        <is>
          <t>b4bdfe4a-a7d5-45cc-abe1-c18bf01aba6a</t>
        </is>
      </c>
      <c r="C804" t="inlineStr">
        <is>
          <t>2025-02-19</t>
        </is>
      </c>
      <c r="D804" t="inlineStr">
        <is>
          <t>12</t>
        </is>
      </c>
      <c r="E804" t="inlineStr">
        <is>
          <t>---</t>
        </is>
      </c>
      <c r="F804" t="inlineStr">
        <is>
          <t>1</t>
        </is>
      </c>
      <c r="G804" t="inlineStr">
        <is>
          <t>---</t>
        </is>
      </c>
      <c r="H804" t="inlineStr">
        <is>
          <t>1</t>
        </is>
      </c>
      <c r="I804" t="inlineStr">
        <is>
          <t>1</t>
        </is>
      </c>
      <c r="J804" t="inlineStr"/>
      <c r="K804" t="inlineStr">
        <is>
          <t>---</t>
        </is>
      </c>
      <c r="L804" t="inlineStr">
        <is>
          <t>---</t>
        </is>
      </c>
      <c r="M804" t="inlineStr">
        <is>
          <t>---</t>
        </is>
      </c>
      <c r="N804" t="inlineStr">
        <is>
          <t>---</t>
        </is>
      </c>
      <c r="O804" t="inlineStr">
        <is>
          <t>---</t>
        </is>
      </c>
      <c r="P804" t="inlineStr">
        <is>
          <t>---</t>
        </is>
      </c>
      <c r="Q804" t="inlineStr">
        <is>
          <t>---</t>
        </is>
      </c>
      <c r="R804" t="inlineStr"/>
      <c r="S804" t="inlineStr"/>
      <c r="T804" t="inlineStr"/>
      <c r="U804" t="inlineStr"/>
      <c r="V804" t="inlineStr"/>
      <c r="W804" t="inlineStr"/>
      <c r="X804" t="inlineStr">
        <is>
          <t>PAP/NPFS/ST00339</t>
        </is>
      </c>
      <c r="Y804" t="inlineStr">
        <is>
          <t>PAP/NPFS/ST00339</t>
        </is>
      </c>
      <c r="Z804" t="inlineStr">
        <is>
          <t>2025-02-19 18:31:23</t>
        </is>
      </c>
      <c r="AA804" t="inlineStr">
        <is>
          <t>2025-02-19 18:30:41</t>
        </is>
      </c>
      <c r="AB804" t="inlineStr">
        <is>
          <t>2paula</t>
        </is>
      </c>
      <c r="AC804" t="inlineStr">
        <is>
          <t>2025-02-19 18:31:23</t>
        </is>
      </c>
      <c r="AD804" s="1" t="inlineStr">
        <is>
          <t>https://www.commcarehq.org/a/caris-test/reports/form_data/b4bdfe4a-a7d5-45cc-abe1-c18bf01aba6a/</t>
        </is>
      </c>
      <c r="AE804" t="inlineStr">
        <is>
          <t>---</t>
        </is>
      </c>
      <c r="AF804" t="inlineStr">
        <is>
          <t>9d9579feed37425a80b2572e64ab9c47</t>
        </is>
      </c>
      <c r="AG804" t="inlineStr">
        <is>
          <t>---</t>
        </is>
      </c>
      <c r="AH804" t="inlineStr">
        <is>
          <t>2025-02-19 18:31:23</t>
        </is>
      </c>
      <c r="AI804" t="inlineStr">
        <is>
          <t>e5870524d7474eb1ae50f2c4107b4683</t>
        </is>
      </c>
      <c r="AJ804" t="inlineStr">
        <is>
          <t>2025-02-19</t>
        </is>
      </c>
      <c r="AK804" t="inlineStr">
        <is>
          <t>12</t>
        </is>
      </c>
      <c r="AL804" t="inlineStr">
        <is>
          <t>---</t>
        </is>
      </c>
      <c r="AM804" t="inlineStr">
        <is>
          <t>1</t>
        </is>
      </c>
      <c r="AN804" t="inlineStr">
        <is>
          <t>---</t>
        </is>
      </c>
      <c r="AO804" t="inlineStr">
        <is>
          <t>1</t>
        </is>
      </c>
      <c r="AP804" t="inlineStr">
        <is>
          <t>1</t>
        </is>
      </c>
      <c r="AQ804" t="inlineStr"/>
      <c r="AR804" t="inlineStr"/>
      <c r="AS804" t="inlineStr"/>
      <c r="AT804" t="inlineStr"/>
      <c r="AU804" t="inlineStr">
        <is>
          <t>---</t>
        </is>
      </c>
      <c r="AV804" t="inlineStr">
        <is>
          <t>---</t>
        </is>
      </c>
      <c r="AW804" t="inlineStr">
        <is>
          <t>---</t>
        </is>
      </c>
      <c r="AX804" t="inlineStr">
        <is>
          <t>---</t>
        </is>
      </c>
      <c r="AY804" t="inlineStr">
        <is>
          <t>---</t>
        </is>
      </c>
      <c r="AZ804" t="inlineStr">
        <is>
          <t>---</t>
        </is>
      </c>
      <c r="BA804" t="inlineStr">
        <is>
          <t>e5870524d7474eb1ae50f2c4107b4683</t>
        </is>
      </c>
      <c r="BB804" t="inlineStr">
        <is>
          <t>http://openrosa.org/formdesigner/0B48E039-1E80-49A7-AC24-732B6E788E39</t>
        </is>
      </c>
      <c r="BC804" t="inlineStr">
        <is>
          <t>Ration et autres visites</t>
        </is>
      </c>
      <c r="BD804" t="inlineStr">
        <is>
          <t>CommCare Android, version "2.56"(468040). App v15969. CommCare Version 2.56.0. Build 468040, built on: 2025-02-11</t>
        </is>
      </c>
      <c r="BE804" t="inlineStr">
        <is>
          <t>commcare_1a638df5-b750-4196-ba65-fa624981c493</t>
        </is>
      </c>
      <c r="BF804" t="inlineStr">
        <is>
          <t>18.5351152 -72.3118189 135.8 14.71</t>
        </is>
      </c>
      <c r="BG804" t="inlineStr">
        <is>
          <t>f13d8149fc6d39ebe86af18272310ff9</t>
        </is>
      </c>
      <c r="BH804" t="inlineStr">
        <is>
          <t>d3239f0622024212b2de47425e4be01d</t>
        </is>
      </c>
      <c r="BI804" t="inlineStr">
        <is>
          <t>15246</t>
        </is>
      </c>
      <c r="BJ804" t="inlineStr">
        <is>
          <t>XFormInstance</t>
        </is>
      </c>
      <c r="BK804" t="inlineStr">
        <is>
          <t>3d1b08b8eeed11efb9a6bb65fe57b2fe</t>
        </is>
      </c>
      <c r="BL804" t="b">
        <v>0</v>
      </c>
      <c r="BM804" t="inlineStr">
        <is>
          <t>---</t>
        </is>
      </c>
      <c r="BN804" t="inlineStr">
        <is>
          <t>66.9.168.214</t>
        </is>
      </c>
      <c r="BO804" t="inlineStr">
        <is>
          <t>Dashka Widly Cherisma Alcinor</t>
        </is>
      </c>
    </row>
    <row r="805">
      <c r="A805" t="inlineStr">
        <is>
          <t>803</t>
        </is>
      </c>
      <c r="B805" t="inlineStr">
        <is>
          <t>31594b85-d3d3-49d4-b5eb-996808b5bb24</t>
        </is>
      </c>
      <c r="C805" t="inlineStr">
        <is>
          <t>2025-02-19</t>
        </is>
      </c>
      <c r="D805" t="inlineStr">
        <is>
          <t>12</t>
        </is>
      </c>
      <c r="E805" t="inlineStr">
        <is>
          <t>---</t>
        </is>
      </c>
      <c r="F805" t="inlineStr">
        <is>
          <t>1</t>
        </is>
      </c>
      <c r="G805" t="inlineStr">
        <is>
          <t>---</t>
        </is>
      </c>
      <c r="H805" t="inlineStr">
        <is>
          <t>1</t>
        </is>
      </c>
      <c r="I805" t="inlineStr">
        <is>
          <t>1</t>
        </is>
      </c>
      <c r="J805" t="inlineStr">
        <is>
          <t>2</t>
        </is>
      </c>
      <c r="K805" t="inlineStr">
        <is>
          <t>---</t>
        </is>
      </c>
      <c r="L805" t="inlineStr">
        <is>
          <t>---</t>
        </is>
      </c>
      <c r="M805" t="inlineStr">
        <is>
          <t>---</t>
        </is>
      </c>
      <c r="N805" t="inlineStr">
        <is>
          <t>---</t>
        </is>
      </c>
      <c r="O805" t="inlineStr">
        <is>
          <t>---</t>
        </is>
      </c>
      <c r="P805" t="inlineStr">
        <is>
          <t>---</t>
        </is>
      </c>
      <c r="Q805" t="inlineStr">
        <is>
          <t>---</t>
        </is>
      </c>
      <c r="R805" t="inlineStr"/>
      <c r="S805" t="inlineStr"/>
      <c r="T805" t="inlineStr"/>
      <c r="U805" t="inlineStr"/>
      <c r="V805" t="inlineStr"/>
      <c r="W805" t="inlineStr"/>
      <c r="X805" t="inlineStr">
        <is>
          <t>PAP/NPFS/ST00346</t>
        </is>
      </c>
      <c r="Y805" t="inlineStr">
        <is>
          <t>PAP/NPFS/ST00346</t>
        </is>
      </c>
      <c r="Z805" t="inlineStr">
        <is>
          <t>2025-02-19 18:33:56</t>
        </is>
      </c>
      <c r="AA805" t="inlineStr">
        <is>
          <t>2025-02-19 18:32:22</t>
        </is>
      </c>
      <c r="AB805" t="inlineStr">
        <is>
          <t>2paula</t>
        </is>
      </c>
      <c r="AC805" t="inlineStr">
        <is>
          <t>2025-02-19 18:33:56</t>
        </is>
      </c>
      <c r="AD805" s="1" t="inlineStr">
        <is>
          <t>https://www.commcarehq.org/a/caris-test/reports/form_data/31594b85-d3d3-49d4-b5eb-996808b5bb24/</t>
        </is>
      </c>
      <c r="AE805" t="inlineStr">
        <is>
          <t>---</t>
        </is>
      </c>
      <c r="AF805" t="inlineStr">
        <is>
          <t>3c5a623af057e23a32ae4000_25899</t>
        </is>
      </c>
      <c r="AG805" t="inlineStr">
        <is>
          <t>---</t>
        </is>
      </c>
      <c r="AH805" t="inlineStr">
        <is>
          <t>2025-02-19 18:33:56</t>
        </is>
      </c>
      <c r="AI805" t="inlineStr">
        <is>
          <t>e5870524d7474eb1ae50f2c4107b4683</t>
        </is>
      </c>
      <c r="AJ805" t="inlineStr">
        <is>
          <t>2025-02-19</t>
        </is>
      </c>
      <c r="AK805" t="inlineStr">
        <is>
          <t>12</t>
        </is>
      </c>
      <c r="AL805" t="inlineStr">
        <is>
          <t>---</t>
        </is>
      </c>
      <c r="AM805" t="inlineStr">
        <is>
          <t>1</t>
        </is>
      </c>
      <c r="AN805" t="inlineStr">
        <is>
          <t>---</t>
        </is>
      </c>
      <c r="AO805" t="inlineStr">
        <is>
          <t>1</t>
        </is>
      </c>
      <c r="AP805" t="inlineStr">
        <is>
          <t>1</t>
        </is>
      </c>
      <c r="AQ805" t="inlineStr"/>
      <c r="AR805" t="inlineStr"/>
      <c r="AS805" t="inlineStr"/>
      <c r="AT805" t="inlineStr"/>
      <c r="AU805" t="inlineStr">
        <is>
          <t>---</t>
        </is>
      </c>
      <c r="AV805" t="inlineStr">
        <is>
          <t>---</t>
        </is>
      </c>
      <c r="AW805" t="inlineStr">
        <is>
          <t>---</t>
        </is>
      </c>
      <c r="AX805" t="inlineStr">
        <is>
          <t>---</t>
        </is>
      </c>
      <c r="AY805" t="inlineStr">
        <is>
          <t>---</t>
        </is>
      </c>
      <c r="AZ805" t="inlineStr">
        <is>
          <t>---</t>
        </is>
      </c>
      <c r="BA805" t="inlineStr">
        <is>
          <t>e5870524d7474eb1ae50f2c4107b4683</t>
        </is>
      </c>
      <c r="BB805" t="inlineStr">
        <is>
          <t>http://openrosa.org/formdesigner/0B48E039-1E80-49A7-AC24-732B6E788E39</t>
        </is>
      </c>
      <c r="BC805" t="inlineStr">
        <is>
          <t>Ration et autres visites</t>
        </is>
      </c>
      <c r="BD805" t="inlineStr">
        <is>
          <t>CommCare Android, version "2.56"(468040). App v15969. CommCare Version 2.56.0. Build 468040, built on: 2025-02-11</t>
        </is>
      </c>
      <c r="BE805" t="inlineStr">
        <is>
          <t>commcare_1a638df5-b750-4196-ba65-fa624981c493</t>
        </is>
      </c>
      <c r="BF805" t="inlineStr">
        <is>
          <t>18.5351157 -72.3118128 135.8 15.22</t>
        </is>
      </c>
      <c r="BG805" t="inlineStr">
        <is>
          <t>f13d8149fc6d39ebe86af18272310ff9</t>
        </is>
      </c>
      <c r="BH805" t="inlineStr">
        <is>
          <t>d3239f0622024212b2de47425e4be01d</t>
        </is>
      </c>
      <c r="BI805" t="inlineStr">
        <is>
          <t>15246</t>
        </is>
      </c>
      <c r="BJ805" t="inlineStr">
        <is>
          <t>XFormInstance</t>
        </is>
      </c>
      <c r="BK805" t="inlineStr">
        <is>
          <t>3d1b08b8eeed11efb9a6bb65fe57b2fe</t>
        </is>
      </c>
      <c r="BL805" t="b">
        <v>0</v>
      </c>
      <c r="BM805" t="inlineStr">
        <is>
          <t>---</t>
        </is>
      </c>
      <c r="BN805" t="inlineStr">
        <is>
          <t>66.9.168.214</t>
        </is>
      </c>
      <c r="BO805" t="inlineStr">
        <is>
          <t>Shakina Belony</t>
        </is>
      </c>
    </row>
    <row r="806">
      <c r="A806" t="inlineStr">
        <is>
          <t>804</t>
        </is>
      </c>
      <c r="B806" t="inlineStr">
        <is>
          <t>9a56657d-9f16-492b-b408-5af8639a9f35</t>
        </is>
      </c>
      <c r="C806" t="inlineStr">
        <is>
          <t>2025-02-19</t>
        </is>
      </c>
      <c r="D806" t="inlineStr">
        <is>
          <t>10</t>
        </is>
      </c>
      <c r="E806" t="inlineStr">
        <is>
          <t>---</t>
        </is>
      </c>
      <c r="F806" t="inlineStr">
        <is>
          <t>1</t>
        </is>
      </c>
      <c r="G806" t="inlineStr">
        <is>
          <t>---</t>
        </is>
      </c>
      <c r="H806" t="inlineStr">
        <is>
          <t>1</t>
        </is>
      </c>
      <c r="I806" t="inlineStr">
        <is>
          <t>1</t>
        </is>
      </c>
      <c r="J806" t="inlineStr"/>
      <c r="K806" t="inlineStr">
        <is>
          <t>---</t>
        </is>
      </c>
      <c r="L806" t="inlineStr">
        <is>
          <t>---</t>
        </is>
      </c>
      <c r="M806" t="inlineStr">
        <is>
          <t>---</t>
        </is>
      </c>
      <c r="N806" t="inlineStr">
        <is>
          <t>---</t>
        </is>
      </c>
      <c r="O806" t="inlineStr">
        <is>
          <t>---</t>
        </is>
      </c>
      <c r="P806" t="inlineStr">
        <is>
          <t>---</t>
        </is>
      </c>
      <c r="Q806" t="inlineStr">
        <is>
          <t>---</t>
        </is>
      </c>
      <c r="R806" t="inlineStr"/>
      <c r="S806" t="inlineStr"/>
      <c r="T806" t="inlineStr"/>
      <c r="U806" t="inlineStr"/>
      <c r="V806" t="inlineStr"/>
      <c r="W806" t="inlineStr"/>
      <c r="X806" t="inlineStr">
        <is>
          <t>PAP/NPFS/ST00073</t>
        </is>
      </c>
      <c r="Y806" t="inlineStr">
        <is>
          <t>PAP/NPFS/ST00073</t>
        </is>
      </c>
      <c r="Z806" t="inlineStr">
        <is>
          <t>2025-02-19 18:35:11</t>
        </is>
      </c>
      <c r="AA806" t="inlineStr">
        <is>
          <t>2025-02-19 18:34:42</t>
        </is>
      </c>
      <c r="AB806" t="inlineStr">
        <is>
          <t>2paula</t>
        </is>
      </c>
      <c r="AC806" t="inlineStr">
        <is>
          <t>2025-02-19 18:35:11</t>
        </is>
      </c>
      <c r="AD806" s="1" t="inlineStr">
        <is>
          <t>https://www.commcarehq.org/a/caris-test/reports/form_data/9a56657d-9f16-492b-b408-5af8639a9f35/</t>
        </is>
      </c>
      <c r="AE806" t="inlineStr">
        <is>
          <t>---</t>
        </is>
      </c>
      <c r="AF806" t="inlineStr">
        <is>
          <t>1a1152074e5e4ce3ad45edae60e92cea</t>
        </is>
      </c>
      <c r="AG806" t="inlineStr">
        <is>
          <t>---</t>
        </is>
      </c>
      <c r="AH806" t="inlineStr">
        <is>
          <t>2025-02-19 18:35:11</t>
        </is>
      </c>
      <c r="AI806" t="inlineStr">
        <is>
          <t>e5870524d7474eb1ae50f2c4107b4683</t>
        </is>
      </c>
      <c r="AJ806" t="inlineStr">
        <is>
          <t>2025-02-19</t>
        </is>
      </c>
      <c r="AK806" t="inlineStr">
        <is>
          <t>10</t>
        </is>
      </c>
      <c r="AL806" t="inlineStr">
        <is>
          <t>---</t>
        </is>
      </c>
      <c r="AM806" t="inlineStr">
        <is>
          <t>1</t>
        </is>
      </c>
      <c r="AN806" t="inlineStr">
        <is>
          <t>---</t>
        </is>
      </c>
      <c r="AO806" t="inlineStr">
        <is>
          <t>1</t>
        </is>
      </c>
      <c r="AP806" t="inlineStr">
        <is>
          <t>1</t>
        </is>
      </c>
      <c r="AQ806" t="inlineStr"/>
      <c r="AR806" t="inlineStr"/>
      <c r="AS806" t="inlineStr"/>
      <c r="AT806" t="inlineStr"/>
      <c r="AU806" t="inlineStr">
        <is>
          <t>---</t>
        </is>
      </c>
      <c r="AV806" t="inlineStr">
        <is>
          <t>---</t>
        </is>
      </c>
      <c r="AW806" t="inlineStr">
        <is>
          <t>---</t>
        </is>
      </c>
      <c r="AX806" t="inlineStr">
        <is>
          <t>---</t>
        </is>
      </c>
      <c r="AY806" t="inlineStr">
        <is>
          <t>---</t>
        </is>
      </c>
      <c r="AZ806" t="inlineStr">
        <is>
          <t>---</t>
        </is>
      </c>
      <c r="BA806" t="inlineStr">
        <is>
          <t>e5870524d7474eb1ae50f2c4107b4683</t>
        </is>
      </c>
      <c r="BB806" t="inlineStr">
        <is>
          <t>http://openrosa.org/formdesigner/0B48E039-1E80-49A7-AC24-732B6E788E39</t>
        </is>
      </c>
      <c r="BC806" t="inlineStr">
        <is>
          <t>Ration et autres visites</t>
        </is>
      </c>
      <c r="BD806" t="inlineStr">
        <is>
          <t>CommCare Android, version "2.56"(468040). App v15969. CommCare Version 2.56.0. Build 468040, built on: 2025-02-11</t>
        </is>
      </c>
      <c r="BE806" t="inlineStr">
        <is>
          <t>commcare_1a638df5-b750-4196-ba65-fa624981c493</t>
        </is>
      </c>
      <c r="BF806" t="inlineStr">
        <is>
          <t>18.5351144 -72.3118223 135.8 14.46</t>
        </is>
      </c>
      <c r="BG806" t="inlineStr">
        <is>
          <t>f13d8149fc6d39ebe86af18272310ff9</t>
        </is>
      </c>
      <c r="BH806" t="inlineStr">
        <is>
          <t>d3239f0622024212b2de47425e4be01d</t>
        </is>
      </c>
      <c r="BI806" t="inlineStr">
        <is>
          <t>15246</t>
        </is>
      </c>
      <c r="BJ806" t="inlineStr">
        <is>
          <t>XFormInstance</t>
        </is>
      </c>
      <c r="BK806" t="inlineStr">
        <is>
          <t>3d1b08b8eeed11efb9a6bb65fe57b2fe</t>
        </is>
      </c>
      <c r="BL806" t="b">
        <v>0</v>
      </c>
      <c r="BM806" t="inlineStr">
        <is>
          <t>---</t>
        </is>
      </c>
      <c r="BN806" t="inlineStr">
        <is>
          <t>66.9.168.214</t>
        </is>
      </c>
      <c r="BO806" t="inlineStr">
        <is>
          <t>Augustin Christella</t>
        </is>
      </c>
    </row>
    <row r="807">
      <c r="A807" t="inlineStr">
        <is>
          <t>805</t>
        </is>
      </c>
      <c r="B807" t="inlineStr">
        <is>
          <t>08ebf57a-f838-40ac-a654-a4df5e207194</t>
        </is>
      </c>
      <c r="C807" t="inlineStr">
        <is>
          <t>2025-02-18</t>
        </is>
      </c>
      <c r="D807" t="inlineStr">
        <is>
          <t>1 3 11</t>
        </is>
      </c>
      <c r="E807" t="inlineStr">
        <is>
          <t>---</t>
        </is>
      </c>
      <c r="F807" t="inlineStr">
        <is>
          <t>1</t>
        </is>
      </c>
      <c r="G807" t="inlineStr">
        <is>
          <t>---</t>
        </is>
      </c>
      <c r="H807" t="inlineStr">
        <is>
          <t>1</t>
        </is>
      </c>
      <c r="I807" t="inlineStr">
        <is>
          <t>1</t>
        </is>
      </c>
      <c r="J807" t="inlineStr"/>
      <c r="K807" t="inlineStr">
        <is>
          <t>---</t>
        </is>
      </c>
      <c r="L807" t="inlineStr">
        <is>
          <t>---</t>
        </is>
      </c>
      <c r="M807" t="inlineStr"/>
      <c r="N807" t="inlineStr">
        <is>
          <t>---</t>
        </is>
      </c>
      <c r="O807" t="inlineStr">
        <is>
          <t>---</t>
        </is>
      </c>
      <c r="P807" t="inlineStr">
        <is>
          <t>---</t>
        </is>
      </c>
      <c r="Q807" t="inlineStr">
        <is>
          <t>---</t>
        </is>
      </c>
      <c r="R807" t="inlineStr"/>
      <c r="S807" t="inlineStr"/>
      <c r="T807" t="inlineStr"/>
      <c r="U807" t="inlineStr"/>
      <c r="V807" t="inlineStr"/>
      <c r="W807" t="inlineStr"/>
      <c r="X807" t="inlineStr">
        <is>
          <t>PAP/NPFS/ST00284</t>
        </is>
      </c>
      <c r="Y807" t="inlineStr">
        <is>
          <t>PAP/NPFS/ST00284</t>
        </is>
      </c>
      <c r="Z807" t="inlineStr">
        <is>
          <t>2025-02-19 18:45:00</t>
        </is>
      </c>
      <c r="AA807" t="inlineStr">
        <is>
          <t>2025-02-19 18:44:17</t>
        </is>
      </c>
      <c r="AB807" t="inlineStr">
        <is>
          <t>2paula</t>
        </is>
      </c>
      <c r="AC807" t="inlineStr">
        <is>
          <t>2025-02-19 18:45:01</t>
        </is>
      </c>
      <c r="AD807" s="1" t="inlineStr">
        <is>
          <t>https://www.commcarehq.org/a/caris-test/reports/form_data/08ebf57a-f838-40ac-a654-a4df5e207194/</t>
        </is>
      </c>
      <c r="AE807" t="inlineStr">
        <is>
          <t>---</t>
        </is>
      </c>
      <c r="AF807" t="inlineStr">
        <is>
          <t>6397a497c344456fa3d0e909ff2b13e6</t>
        </is>
      </c>
      <c r="AG807" t="inlineStr">
        <is>
          <t>OK</t>
        </is>
      </c>
      <c r="AH807" t="inlineStr">
        <is>
          <t>2025-02-19 18:45:00</t>
        </is>
      </c>
      <c r="AI807" t="inlineStr">
        <is>
          <t>e5870524d7474eb1ae50f2c4107b4683</t>
        </is>
      </c>
      <c r="AJ807" t="inlineStr">
        <is>
          <t>2025-02-18</t>
        </is>
      </c>
      <c r="AK807" t="inlineStr">
        <is>
          <t>1 3 11</t>
        </is>
      </c>
      <c r="AL807" t="inlineStr">
        <is>
          <t>---</t>
        </is>
      </c>
      <c r="AM807" t="inlineStr">
        <is>
          <t>1</t>
        </is>
      </c>
      <c r="AN807" t="inlineStr">
        <is>
          <t>---</t>
        </is>
      </c>
      <c r="AO807" t="inlineStr">
        <is>
          <t>1</t>
        </is>
      </c>
      <c r="AP807" t="inlineStr">
        <is>
          <t>1</t>
        </is>
      </c>
      <c r="AQ807" t="inlineStr"/>
      <c r="AR807" t="inlineStr"/>
      <c r="AS807" t="inlineStr"/>
      <c r="AT807" t="inlineStr"/>
      <c r="AU807" t="inlineStr">
        <is>
          <t>---</t>
        </is>
      </c>
      <c r="AV807" t="inlineStr">
        <is>
          <t>---</t>
        </is>
      </c>
      <c r="AW807" t="inlineStr">
        <is>
          <t>---</t>
        </is>
      </c>
      <c r="AX807" t="inlineStr">
        <is>
          <t>---</t>
        </is>
      </c>
      <c r="AY807" t="inlineStr">
        <is>
          <t>---</t>
        </is>
      </c>
      <c r="AZ807" t="inlineStr">
        <is>
          <t>---</t>
        </is>
      </c>
      <c r="BA807" t="inlineStr">
        <is>
          <t>e5870524d7474eb1ae50f2c4107b4683</t>
        </is>
      </c>
      <c r="BB807" t="inlineStr">
        <is>
          <t>http://openrosa.org/formdesigner/0B48E039-1E80-49A7-AC24-732B6E788E39</t>
        </is>
      </c>
      <c r="BC807" t="inlineStr">
        <is>
          <t>Ration et autres visites</t>
        </is>
      </c>
      <c r="BD807" t="inlineStr">
        <is>
          <t>CommCare Android, version "2.56"(468040). App v15969. CommCare Version 2.56.0. Build 468040, built on: 2025-02-11</t>
        </is>
      </c>
      <c r="BE807" t="inlineStr">
        <is>
          <t>commcare_1a638df5-b750-4196-ba65-fa624981c493</t>
        </is>
      </c>
      <c r="BF807" t="inlineStr">
        <is>
          <t>18.5351137 -72.3118149 135.8 15.09</t>
        </is>
      </c>
      <c r="BG807" t="inlineStr">
        <is>
          <t>f13d8149fc6d39ebe86af18272310ff9</t>
        </is>
      </c>
      <c r="BH807" t="inlineStr">
        <is>
          <t>d3239f0622024212b2de47425e4be01d</t>
        </is>
      </c>
      <c r="BI807" t="inlineStr">
        <is>
          <t>15246</t>
        </is>
      </c>
      <c r="BJ807" t="inlineStr">
        <is>
          <t>XFormInstance</t>
        </is>
      </c>
      <c r="BK807" t="inlineStr">
        <is>
          <t>3d1b08b8eeed11efb9a6bb65fe57b2fe</t>
        </is>
      </c>
      <c r="BL807" t="b">
        <v>0</v>
      </c>
      <c r="BM807" t="inlineStr">
        <is>
          <t>---</t>
        </is>
      </c>
      <c r="BN807" t="inlineStr">
        <is>
          <t>66.9.168.214</t>
        </is>
      </c>
      <c r="BO807" t="inlineStr">
        <is>
          <t>Louidor Christelle</t>
        </is>
      </c>
    </row>
    <row r="808">
      <c r="A808" t="inlineStr">
        <is>
          <t>806</t>
        </is>
      </c>
      <c r="B808" t="inlineStr">
        <is>
          <t>584cca5e-a947-444f-8c0a-cde8d6e85591</t>
        </is>
      </c>
      <c r="C808" t="inlineStr">
        <is>
          <t>2025-02-18</t>
        </is>
      </c>
      <c r="D808" t="inlineStr">
        <is>
          <t>3 4</t>
        </is>
      </c>
      <c r="E808" t="inlineStr">
        <is>
          <t>pour savoir si elle allait mieux</t>
        </is>
      </c>
      <c r="F808" t="inlineStr">
        <is>
          <t>1</t>
        </is>
      </c>
      <c r="G808" t="inlineStr">
        <is>
          <t>---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---</t>
        </is>
      </c>
      <c r="L808" t="inlineStr">
        <is>
          <t>---</t>
        </is>
      </c>
      <c r="M808" t="inlineStr">
        <is>
          <t>---</t>
        </is>
      </c>
      <c r="N808" t="inlineStr">
        <is>
          <t>---</t>
        </is>
      </c>
      <c r="O808" t="inlineStr">
        <is>
          <t>---</t>
        </is>
      </c>
      <c r="P808" t="inlineStr">
        <is>
          <t>---</t>
        </is>
      </c>
      <c r="Q808" t="inlineStr">
        <is>
          <t>---</t>
        </is>
      </c>
      <c r="R808" t="inlineStr"/>
      <c r="S808" t="inlineStr"/>
      <c r="T808" t="inlineStr"/>
      <c r="U808" t="inlineStr"/>
      <c r="V808" t="inlineStr"/>
      <c r="W808" t="inlineStr">
        <is>
          <t>18.4565738 -72.6312576 48.92 11.21</t>
        </is>
      </c>
      <c r="X808" t="inlineStr">
        <is>
          <t>LEG/HSCL/ST00671</t>
        </is>
      </c>
      <c r="Y808" t="inlineStr">
        <is>
          <t>LEG/HSCL/ST00671</t>
        </is>
      </c>
      <c r="Z808" t="inlineStr">
        <is>
          <t>2025-02-18 19:06:36</t>
        </is>
      </c>
      <c r="AA808" t="inlineStr">
        <is>
          <t>2025-02-16 19:26:04</t>
        </is>
      </c>
      <c r="AB808" t="inlineStr">
        <is>
          <t>2toussaint</t>
        </is>
      </c>
      <c r="AC808" t="inlineStr">
        <is>
          <t>2025-02-19 18:54:16</t>
        </is>
      </c>
      <c r="AD808" s="1" t="inlineStr">
        <is>
          <t>https://www.commcarehq.org/a/caris-test/reports/form_data/584cca5e-a947-444f-8c0a-cde8d6e85591/</t>
        </is>
      </c>
      <c r="AE808" t="inlineStr">
        <is>
          <t>---</t>
        </is>
      </c>
      <c r="AF808" t="inlineStr">
        <is>
          <t>3c5a623af057e23a32ae4000_124098</t>
        </is>
      </c>
      <c r="AG808" t="inlineStr">
        <is>
          <t>OK</t>
        </is>
      </c>
      <c r="AH808" t="inlineStr">
        <is>
          <t>2025-02-18 19:06:36</t>
        </is>
      </c>
      <c r="AI808" t="inlineStr">
        <is>
          <t>bf15ded1c441caeee7b3790beacaa107</t>
        </is>
      </c>
      <c r="AJ808" t="inlineStr">
        <is>
          <t>2025-02-18</t>
        </is>
      </c>
      <c r="AK808" t="inlineStr">
        <is>
          <t>3 4</t>
        </is>
      </c>
      <c r="AL808" t="inlineStr">
        <is>
          <t>pour savoir si elle allait mieux</t>
        </is>
      </c>
      <c r="AM808" t="inlineStr">
        <is>
          <t>1</t>
        </is>
      </c>
      <c r="AN808" t="inlineStr">
        <is>
          <t>---</t>
        </is>
      </c>
      <c r="AO808" t="inlineStr">
        <is>
          <t>1</t>
        </is>
      </c>
      <c r="AP808" t="inlineStr">
        <is>
          <t>1</t>
        </is>
      </c>
      <c r="AQ808" t="inlineStr"/>
      <c r="AR808" t="inlineStr"/>
      <c r="AS808" t="inlineStr"/>
      <c r="AT808" t="inlineStr">
        <is>
          <t>18.4565738 -72.6312576 48.92 11.21</t>
        </is>
      </c>
      <c r="AU808" t="inlineStr">
        <is>
          <t>---</t>
        </is>
      </c>
      <c r="AV808" t="inlineStr">
        <is>
          <t>---</t>
        </is>
      </c>
      <c r="AW808" t="inlineStr">
        <is>
          <t>---</t>
        </is>
      </c>
      <c r="AX808" t="inlineStr">
        <is>
          <t>---</t>
        </is>
      </c>
      <c r="AY808" t="inlineStr">
        <is>
          <t>---</t>
        </is>
      </c>
      <c r="AZ808" t="inlineStr">
        <is>
          <t>---</t>
        </is>
      </c>
      <c r="BA808" t="inlineStr">
        <is>
          <t>bf15ded1c441caeee7b3790beacaa107</t>
        </is>
      </c>
      <c r="BB808" t="inlineStr">
        <is>
          <t>http://openrosa.org/formdesigner/0B48E039-1E80-49A7-AC24-732B6E788E39</t>
        </is>
      </c>
      <c r="BC808" t="inlineStr">
        <is>
          <t>Ration et autres visites</t>
        </is>
      </c>
      <c r="BD808" t="inlineStr">
        <is>
          <t>CommCare Android, version "2.55.0"(467579). App v15969. CommCare Version 2.55.0. Build 467579, built on: 2025-01-15</t>
        </is>
      </c>
      <c r="BE808" t="inlineStr">
        <is>
          <t>commcare_6ba4fa04-2ee5-4472-8c22-35182b767bd8</t>
        </is>
      </c>
      <c r="BF808" t="inlineStr">
        <is>
          <t>18.4565749 -72.6312247 48.92 12.0</t>
        </is>
      </c>
      <c r="BG808" t="inlineStr">
        <is>
          <t>f13d8149fc6d39ebe86af18272310ff9</t>
        </is>
      </c>
      <c r="BH808" t="inlineStr">
        <is>
          <t>d3239f0622024212b2de47425e4be01d</t>
        </is>
      </c>
      <c r="BI808" t="inlineStr">
        <is>
          <t>15246</t>
        </is>
      </c>
      <c r="BJ808" t="inlineStr">
        <is>
          <t>XFormInstance</t>
        </is>
      </c>
      <c r="BK808" t="inlineStr">
        <is>
          <t>0b471988ed8211efa8496327e3555f30</t>
        </is>
      </c>
      <c r="BL808" t="b">
        <v>0</v>
      </c>
      <c r="BM808" t="inlineStr">
        <is>
          <t>---</t>
        </is>
      </c>
      <c r="BN808" t="inlineStr">
        <is>
          <t>200.113.230.123</t>
        </is>
      </c>
      <c r="BO808" t="inlineStr">
        <is>
          <t>---</t>
        </is>
      </c>
    </row>
    <row r="809">
      <c r="A809" t="inlineStr">
        <is>
          <t>807</t>
        </is>
      </c>
      <c r="B809" t="inlineStr">
        <is>
          <t>cd40a1ac-dd27-40b3-9d5c-11c7d04d8e66</t>
        </is>
      </c>
      <c r="C809" t="inlineStr">
        <is>
          <t>2025-02-18</t>
        </is>
      </c>
      <c r="D809" t="inlineStr">
        <is>
          <t>3</t>
        </is>
      </c>
      <c r="E809" t="inlineStr">
        <is>
          <t>---</t>
        </is>
      </c>
      <c r="F809" t="inlineStr">
        <is>
          <t>1</t>
        </is>
      </c>
      <c r="G809" t="inlineStr">
        <is>
          <t>---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---</t>
        </is>
      </c>
      <c r="L809" t="inlineStr">
        <is>
          <t>---</t>
        </is>
      </c>
      <c r="M809" t="inlineStr">
        <is>
          <t>---</t>
        </is>
      </c>
      <c r="N809" t="inlineStr">
        <is>
          <t>---</t>
        </is>
      </c>
      <c r="O809" t="inlineStr">
        <is>
          <t>---</t>
        </is>
      </c>
      <c r="P809" t="inlineStr">
        <is>
          <t>---</t>
        </is>
      </c>
      <c r="Q809" t="inlineStr">
        <is>
          <t>---</t>
        </is>
      </c>
      <c r="R809" t="inlineStr"/>
      <c r="S809" t="inlineStr"/>
      <c r="T809" t="inlineStr"/>
      <c r="U809" t="inlineStr"/>
      <c r="V809" t="inlineStr"/>
      <c r="W809" t="inlineStr">
        <is>
          <t>18.5132311 -72.6143723 -16.81 17.55</t>
        </is>
      </c>
      <c r="X809" t="inlineStr">
        <is>
          <t>LEG/HSCL/ST00926</t>
        </is>
      </c>
      <c r="Y809" t="inlineStr">
        <is>
          <t>LEG/HSCL/ST00926</t>
        </is>
      </c>
      <c r="Z809" t="inlineStr">
        <is>
          <t>2025-02-18 20:12:42</t>
        </is>
      </c>
      <c r="AA809" t="inlineStr">
        <is>
          <t>2025-02-12 21:36:38</t>
        </is>
      </c>
      <c r="AB809" t="inlineStr">
        <is>
          <t>2toussaint</t>
        </is>
      </c>
      <c r="AC809" t="inlineStr">
        <is>
          <t>2025-02-19 18:54:17</t>
        </is>
      </c>
      <c r="AD809" s="1" t="inlineStr">
        <is>
          <t>https://www.commcarehq.org/a/caris-test/reports/form_data/cd40a1ac-dd27-40b3-9d5c-11c7d04d8e66/</t>
        </is>
      </c>
      <c r="AE809" t="inlineStr">
        <is>
          <t>---</t>
        </is>
      </c>
      <c r="AF809" t="inlineStr">
        <is>
          <t>3c5a623af057e23a32ae4000_163743</t>
        </is>
      </c>
      <c r="AG809" t="inlineStr">
        <is>
          <t>OK</t>
        </is>
      </c>
      <c r="AH809" t="inlineStr">
        <is>
          <t>2025-02-18 20:12:42</t>
        </is>
      </c>
      <c r="AI809" t="inlineStr">
        <is>
          <t>bf15ded1c441caeee7b3790beacaa107</t>
        </is>
      </c>
      <c r="AJ809" t="inlineStr">
        <is>
          <t>2025-02-18</t>
        </is>
      </c>
      <c r="AK809" t="inlineStr">
        <is>
          <t>3</t>
        </is>
      </c>
      <c r="AL809" t="inlineStr">
        <is>
          <t>---</t>
        </is>
      </c>
      <c r="AM809" t="inlineStr">
        <is>
          <t>1</t>
        </is>
      </c>
      <c r="AN809" t="inlineStr">
        <is>
          <t>---</t>
        </is>
      </c>
      <c r="AO809" t="inlineStr">
        <is>
          <t>1</t>
        </is>
      </c>
      <c r="AP809" t="inlineStr">
        <is>
          <t>1</t>
        </is>
      </c>
      <c r="AQ809" t="inlineStr"/>
      <c r="AR809" t="inlineStr"/>
      <c r="AS809" t="inlineStr"/>
      <c r="AT809" t="inlineStr">
        <is>
          <t>18.5132311 -72.6143723 -16.81 17.55</t>
        </is>
      </c>
      <c r="AU809" t="inlineStr">
        <is>
          <t>---</t>
        </is>
      </c>
      <c r="AV809" t="inlineStr">
        <is>
          <t>---</t>
        </is>
      </c>
      <c r="AW809" t="inlineStr">
        <is>
          <t>---</t>
        </is>
      </c>
      <c r="AX809" t="inlineStr">
        <is>
          <t>---</t>
        </is>
      </c>
      <c r="AY809" t="inlineStr">
        <is>
          <t>---</t>
        </is>
      </c>
      <c r="AZ809" t="inlineStr">
        <is>
          <t>---</t>
        </is>
      </c>
      <c r="BA809" t="inlineStr">
        <is>
          <t>bf15ded1c441caeee7b3790beacaa107</t>
        </is>
      </c>
      <c r="BB809" t="inlineStr">
        <is>
          <t>http://openrosa.org/formdesigner/0B48E039-1E80-49A7-AC24-732B6E788E39</t>
        </is>
      </c>
      <c r="BC809" t="inlineStr">
        <is>
          <t>Ration et autres visites</t>
        </is>
      </c>
      <c r="BD809" t="inlineStr">
        <is>
          <t>CommCare Android, version "2.54.1"(467561). App v15969. CommCare Version 2.54.1. Build 467561, built on: 2024-10-25</t>
        </is>
      </c>
      <c r="BE809" t="inlineStr">
        <is>
          <t>commcare_6ba4fa04-2ee5-4472-8c22-35182b767bd8</t>
        </is>
      </c>
      <c r="BF809" t="inlineStr">
        <is>
          <t>18.513262 -72.6144327 -10.75 11.5</t>
        </is>
      </c>
      <c r="BG809" t="inlineStr">
        <is>
          <t>f13d8149fc6d39ebe86af18272310ff9</t>
        </is>
      </c>
      <c r="BH809" t="inlineStr">
        <is>
          <t>d3239f0622024212b2de47425e4be01d</t>
        </is>
      </c>
      <c r="BI809" t="inlineStr">
        <is>
          <t>15246</t>
        </is>
      </c>
      <c r="BJ809" t="inlineStr">
        <is>
          <t>XFormInstance</t>
        </is>
      </c>
      <c r="BK809" t="inlineStr">
        <is>
          <t>0b471988ed8211efa8496327e3555f30</t>
        </is>
      </c>
      <c r="BL809" t="b">
        <v>0</v>
      </c>
      <c r="BM809" t="inlineStr">
        <is>
          <t>---</t>
        </is>
      </c>
      <c r="BN809" t="inlineStr">
        <is>
          <t>200.113.230.123</t>
        </is>
      </c>
      <c r="BO809" t="inlineStr">
        <is>
          <t>Ladde Samanialine Guerdanaelle</t>
        </is>
      </c>
    </row>
    <row r="810">
      <c r="A810" t="inlineStr">
        <is>
          <t>808</t>
        </is>
      </c>
      <c r="B810" t="inlineStr">
        <is>
          <t>c3d4d74d-f473-4c6e-b1e4-396bbaab3b8f</t>
        </is>
      </c>
      <c r="C810" t="inlineStr">
        <is>
          <t>2025-02-19</t>
        </is>
      </c>
      <c r="D810" t="inlineStr">
        <is>
          <t>10</t>
        </is>
      </c>
      <c r="E810" t="inlineStr">
        <is>
          <t>---</t>
        </is>
      </c>
      <c r="F810" t="inlineStr">
        <is>
          <t>1</t>
        </is>
      </c>
      <c r="G810" t="inlineStr">
        <is>
          <t>---</t>
        </is>
      </c>
      <c r="H810" t="inlineStr">
        <is>
          <t>1</t>
        </is>
      </c>
      <c r="I810" t="inlineStr">
        <is>
          <t>1</t>
        </is>
      </c>
      <c r="J810" t="inlineStr"/>
      <c r="K810" t="inlineStr">
        <is>
          <t>---</t>
        </is>
      </c>
      <c r="L810" t="inlineStr">
        <is>
          <t>---</t>
        </is>
      </c>
      <c r="M810" t="inlineStr">
        <is>
          <t>---</t>
        </is>
      </c>
      <c r="N810" t="inlineStr">
        <is>
          <t>---</t>
        </is>
      </c>
      <c r="O810" t="inlineStr">
        <is>
          <t>---</t>
        </is>
      </c>
      <c r="P810" t="inlineStr">
        <is>
          <t>---</t>
        </is>
      </c>
      <c r="Q810" t="inlineStr">
        <is>
          <t>---</t>
        </is>
      </c>
      <c r="R810" t="inlineStr"/>
      <c r="S810" t="inlineStr"/>
      <c r="T810" t="inlineStr"/>
      <c r="U810">
        <f>HYPERLINK("https://www.commcarehq.org/a/caris-test/api/form_attachment/v1/c3d4d74d-f473-4c6e-b1e4-396bbaab3b8f/1739992381423.jpg")</f>
        <v/>
      </c>
      <c r="V810" t="inlineStr"/>
      <c r="W810" t="inlineStr"/>
      <c r="X810" t="inlineStr">
        <is>
          <t>PAP/HOFP/ST00755</t>
        </is>
      </c>
      <c r="Y810" t="inlineStr">
        <is>
          <t>PAP/HOFP/ST00755</t>
        </is>
      </c>
      <c r="Z810" t="inlineStr">
        <is>
          <t>2025-02-19 19:13:04</t>
        </is>
      </c>
      <c r="AA810" t="inlineStr">
        <is>
          <t>2025-02-19 19:11:37</t>
        </is>
      </c>
      <c r="AB810" t="inlineStr">
        <is>
          <t>2mercelie</t>
        </is>
      </c>
      <c r="AC810" t="inlineStr">
        <is>
          <t>2025-02-19 19:13:05</t>
        </is>
      </c>
      <c r="AD810" s="1" t="inlineStr">
        <is>
          <t>https://www.commcarehq.org/a/caris-test/reports/form_data/c3d4d74d-f473-4c6e-b1e4-396bbaab3b8f/</t>
        </is>
      </c>
      <c r="AE810" t="inlineStr">
        <is>
          <t>---</t>
        </is>
      </c>
      <c r="AF810" t="inlineStr">
        <is>
          <t>0b2069f255594f239dd5cfeee524f42b</t>
        </is>
      </c>
      <c r="AG810" t="inlineStr">
        <is>
          <t>---</t>
        </is>
      </c>
      <c r="AH810" t="inlineStr">
        <is>
          <t>2025-02-19 19:13:04</t>
        </is>
      </c>
      <c r="AI810" t="inlineStr">
        <is>
          <t>2e62b218304042258ccf31696d2c0d45</t>
        </is>
      </c>
      <c r="AJ810" t="inlineStr">
        <is>
          <t>2025-02-19</t>
        </is>
      </c>
      <c r="AK810" t="inlineStr">
        <is>
          <t>10</t>
        </is>
      </c>
      <c r="AL810" t="inlineStr">
        <is>
          <t>---</t>
        </is>
      </c>
      <c r="AM810" t="inlineStr">
        <is>
          <t>1</t>
        </is>
      </c>
      <c r="AN810" t="inlineStr">
        <is>
          <t>---</t>
        </is>
      </c>
      <c r="AO810" t="inlineStr">
        <is>
          <t>1</t>
        </is>
      </c>
      <c r="AP810" t="inlineStr">
        <is>
          <t>1</t>
        </is>
      </c>
      <c r="AQ810" t="inlineStr"/>
      <c r="AR810" t="inlineStr"/>
      <c r="AS810" t="inlineStr"/>
      <c r="AT810" t="inlineStr"/>
      <c r="AU810" t="inlineStr">
        <is>
          <t>---</t>
        </is>
      </c>
      <c r="AV810" t="inlineStr">
        <is>
          <t>---</t>
        </is>
      </c>
      <c r="AW810" t="inlineStr">
        <is>
          <t>---</t>
        </is>
      </c>
      <c r="AX810" t="inlineStr">
        <is>
          <t>---</t>
        </is>
      </c>
      <c r="AY810" t="inlineStr">
        <is>
          <t>---</t>
        </is>
      </c>
      <c r="AZ810" t="inlineStr">
        <is>
          <t>---</t>
        </is>
      </c>
      <c r="BA810" t="inlineStr">
        <is>
          <t>2e62b218304042258ccf31696d2c0d45</t>
        </is>
      </c>
      <c r="BB810" t="inlineStr">
        <is>
          <t>http://openrosa.org/formdesigner/0B48E039-1E80-49A7-AC24-732B6E788E39</t>
        </is>
      </c>
      <c r="BC810" t="inlineStr">
        <is>
          <t>Ration et autres visites</t>
        </is>
      </c>
      <c r="BD810" t="inlineStr">
        <is>
          <t>CommCare Android, version "2.56"(468040). App v15969. CommCare Version 2.56.0. Build 468040, built on: 2025-02-11</t>
        </is>
      </c>
      <c r="BE810" t="inlineStr">
        <is>
          <t>commcare_e07abcec-4b87-4031-85ab-59fcf73e643c</t>
        </is>
      </c>
      <c r="BF810" t="inlineStr">
        <is>
          <t>18.4805499 -72.3212313 870.8 8.9</t>
        </is>
      </c>
      <c r="BG810" t="inlineStr">
        <is>
          <t>f13d8149fc6d39ebe86af18272310ff9</t>
        </is>
      </c>
      <c r="BH810" t="inlineStr">
        <is>
          <t>d3239f0622024212b2de47425e4be01d</t>
        </is>
      </c>
      <c r="BI810" t="inlineStr">
        <is>
          <t>15246</t>
        </is>
      </c>
      <c r="BJ810" t="inlineStr">
        <is>
          <t>XFormInstance</t>
        </is>
      </c>
      <c r="BK810" t="inlineStr">
        <is>
          <t>a6a8aab2eef011efa8616327e3555f30</t>
        </is>
      </c>
      <c r="BL810" t="b">
        <v>0</v>
      </c>
      <c r="BM810" t="inlineStr">
        <is>
          <t>---</t>
        </is>
      </c>
      <c r="BN810" t="inlineStr">
        <is>
          <t>200.113.214.129</t>
        </is>
      </c>
      <c r="BO810" t="inlineStr">
        <is>
          <t>Abigaelle Simil</t>
        </is>
      </c>
    </row>
    <row r="811">
      <c r="A811" t="inlineStr">
        <is>
          <t>809</t>
        </is>
      </c>
      <c r="B811" t="inlineStr">
        <is>
          <t>4c77038b-2d02-4060-a55e-ab15dda822e9</t>
        </is>
      </c>
      <c r="C811" t="inlineStr">
        <is>
          <t>2025-02-19</t>
        </is>
      </c>
      <c r="D811" t="inlineStr">
        <is>
          <t>4</t>
        </is>
      </c>
      <c r="E811" t="inlineStr">
        <is>
          <t>perdu devue</t>
        </is>
      </c>
      <c r="F811" t="inlineStr">
        <is>
          <t>1</t>
        </is>
      </c>
      <c r="G811" t="inlineStr">
        <is>
          <t>perdu devue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---</t>
        </is>
      </c>
      <c r="L811" t="inlineStr">
        <is>
          <t>---</t>
        </is>
      </c>
      <c r="M811" t="inlineStr">
        <is>
          <t>---</t>
        </is>
      </c>
      <c r="N811" t="inlineStr">
        <is>
          <t>---</t>
        </is>
      </c>
      <c r="O811" t="inlineStr">
        <is>
          <t>---</t>
        </is>
      </c>
      <c r="P811" t="inlineStr">
        <is>
          <t>---</t>
        </is>
      </c>
      <c r="Q811" t="inlineStr">
        <is>
          <t>---</t>
        </is>
      </c>
      <c r="R811" t="inlineStr">
        <is>
          <t>20.5</t>
        </is>
      </c>
      <c r="S811" t="inlineStr"/>
      <c r="T811" t="inlineStr">
        <is>
          <t>134.0</t>
        </is>
      </c>
      <c r="U811">
        <f>HYPERLINK("https://www.commcarehq.org/a/caris-test/api/form_attachment/v1/4c77038b-2d02-4060-a55e-ab15dda822e9/1739992957995.jpg")</f>
        <v/>
      </c>
      <c r="V811" t="inlineStr"/>
      <c r="W811" t="inlineStr"/>
      <c r="X811" t="inlineStr">
        <is>
          <t>PAP/HOFP/ST00834</t>
        </is>
      </c>
      <c r="Y811" t="inlineStr">
        <is>
          <t>PAP/HOFP/ST00834</t>
        </is>
      </c>
      <c r="Z811" t="inlineStr">
        <is>
          <t>2025-02-19 19:23:44</t>
        </is>
      </c>
      <c r="AA811" t="inlineStr">
        <is>
          <t>2025-02-19 19:21:27</t>
        </is>
      </c>
      <c r="AB811" t="inlineStr">
        <is>
          <t>2mercelie</t>
        </is>
      </c>
      <c r="AC811" t="inlineStr">
        <is>
          <t>2025-02-19 19:23:47</t>
        </is>
      </c>
      <c r="AD811" s="1" t="inlineStr">
        <is>
          <t>https://www.commcarehq.org/a/caris-test/reports/form_data/4c77038b-2d02-4060-a55e-ab15dda822e9/</t>
        </is>
      </c>
      <c r="AE811" t="inlineStr">
        <is>
          <t>---</t>
        </is>
      </c>
      <c r="AF811" t="inlineStr">
        <is>
          <t>3c5a623af057e23a32ae4000_130618</t>
        </is>
      </c>
      <c r="AG811" t="inlineStr">
        <is>
          <t>---</t>
        </is>
      </c>
      <c r="AH811" t="inlineStr">
        <is>
          <t>2025-02-19 19:23:44</t>
        </is>
      </c>
      <c r="AI811" t="inlineStr">
        <is>
          <t>2e62b218304042258ccf31696d2c0d45</t>
        </is>
      </c>
      <c r="AJ811" t="inlineStr">
        <is>
          <t>2025-02-19</t>
        </is>
      </c>
      <c r="AK811" t="inlineStr">
        <is>
          <t>4</t>
        </is>
      </c>
      <c r="AL811" t="inlineStr">
        <is>
          <t>perdu devue</t>
        </is>
      </c>
      <c r="AM811" t="inlineStr">
        <is>
          <t>1</t>
        </is>
      </c>
      <c r="AN811" t="inlineStr">
        <is>
          <t>perdu devue</t>
        </is>
      </c>
      <c r="AO811" t="inlineStr">
        <is>
          <t>1</t>
        </is>
      </c>
      <c r="AP811" t="inlineStr">
        <is>
          <t>1</t>
        </is>
      </c>
      <c r="AQ811" t="inlineStr">
        <is>
          <t>20.5</t>
        </is>
      </c>
      <c r="AR811" t="inlineStr"/>
      <c r="AS811" t="inlineStr">
        <is>
          <t>134</t>
        </is>
      </c>
      <c r="AT811" t="inlineStr"/>
      <c r="AU811" t="inlineStr">
        <is>
          <t>---</t>
        </is>
      </c>
      <c r="AV811" t="inlineStr">
        <is>
          <t>---</t>
        </is>
      </c>
      <c r="AW811" t="inlineStr">
        <is>
          <t>---</t>
        </is>
      </c>
      <c r="AX811" t="inlineStr">
        <is>
          <t>---</t>
        </is>
      </c>
      <c r="AY811" t="inlineStr">
        <is>
          <t>---</t>
        </is>
      </c>
      <c r="AZ811" t="inlineStr">
        <is>
          <t>---</t>
        </is>
      </c>
      <c r="BA811" t="inlineStr">
        <is>
          <t>2e62b218304042258ccf31696d2c0d45</t>
        </is>
      </c>
      <c r="BB811" t="inlineStr">
        <is>
          <t>http://openrosa.org/formdesigner/0B48E039-1E80-49A7-AC24-732B6E788E39</t>
        </is>
      </c>
      <c r="BC811" t="inlineStr">
        <is>
          <t>Ration et autres visites</t>
        </is>
      </c>
      <c r="BD811" t="inlineStr">
        <is>
          <t>CommCare Android, version "2.56"(468040). App v15969. CommCare Version 2.56.0. Build 468040, built on: 2025-02-11</t>
        </is>
      </c>
      <c r="BE811" t="inlineStr">
        <is>
          <t>commcare_e07abcec-4b87-4031-85ab-59fcf73e643c</t>
        </is>
      </c>
      <c r="BF811" t="inlineStr">
        <is>
          <t>18.48058 -72.32141 873.1 9.9</t>
        </is>
      </c>
      <c r="BG811" t="inlineStr">
        <is>
          <t>f13d8149fc6d39ebe86af18272310ff9</t>
        </is>
      </c>
      <c r="BH811" t="inlineStr">
        <is>
          <t>d3239f0622024212b2de47425e4be01d</t>
        </is>
      </c>
      <c r="BI811" t="inlineStr">
        <is>
          <t>15246</t>
        </is>
      </c>
      <c r="BJ811" t="inlineStr">
        <is>
          <t>XFormInstance</t>
        </is>
      </c>
      <c r="BK811" t="inlineStr">
        <is>
          <t>a6a8aab2eef011efa8616327e3555f30</t>
        </is>
      </c>
      <c r="BL811" t="b">
        <v>0</v>
      </c>
      <c r="BM811" t="inlineStr">
        <is>
          <t>---</t>
        </is>
      </c>
      <c r="BN811" t="inlineStr">
        <is>
          <t>200.113.214.129</t>
        </is>
      </c>
      <c r="BO811" t="inlineStr">
        <is>
          <t>Adianika Colo</t>
        </is>
      </c>
    </row>
    <row r="812">
      <c r="A812" t="inlineStr">
        <is>
          <t>810</t>
        </is>
      </c>
      <c r="B812" t="inlineStr">
        <is>
          <t>a1f4afe8-efbe-480c-b9dc-bb2744a169c2</t>
        </is>
      </c>
      <c r="C812" t="inlineStr">
        <is>
          <t>2025-02-19</t>
        </is>
      </c>
      <c r="D812" t="inlineStr">
        <is>
          <t>3</t>
        </is>
      </c>
      <c r="E812" t="inlineStr">
        <is>
          <t>---</t>
        </is>
      </c>
      <c r="F812" t="inlineStr">
        <is>
          <t>1</t>
        </is>
      </c>
      <c r="G812" t="inlineStr">
        <is>
          <t>---</t>
        </is>
      </c>
      <c r="H812" t="inlineStr">
        <is>
          <t>1</t>
        </is>
      </c>
      <c r="I812" t="inlineStr">
        <is>
          <t>0</t>
        </is>
      </c>
      <c r="J812" t="inlineStr">
        <is>
          <t>---</t>
        </is>
      </c>
      <c r="K812" t="inlineStr">
        <is>
          <t>---</t>
        </is>
      </c>
      <c r="L812" t="inlineStr">
        <is>
          <t>---</t>
        </is>
      </c>
      <c r="M812" t="inlineStr">
        <is>
          <t>---</t>
        </is>
      </c>
      <c r="N812" t="inlineStr">
        <is>
          <t>---</t>
        </is>
      </c>
      <c r="O812" t="inlineStr">
        <is>
          <t>---</t>
        </is>
      </c>
      <c r="P812" t="inlineStr">
        <is>
          <t>---</t>
        </is>
      </c>
      <c r="Q812" t="inlineStr">
        <is>
          <t>---</t>
        </is>
      </c>
      <c r="R812" t="inlineStr">
        <is>
          <t>---</t>
        </is>
      </c>
      <c r="S812" t="inlineStr">
        <is>
          <t>---</t>
        </is>
      </c>
      <c r="T812" t="inlineStr">
        <is>
          <t>---</t>
        </is>
      </c>
      <c r="U812" t="inlineStr">
        <is>
          <t>---</t>
        </is>
      </c>
      <c r="V812" t="inlineStr">
        <is>
          <t>---</t>
        </is>
      </c>
      <c r="W812" t="inlineStr">
        <is>
          <t>18.5199261 -72.2829881 288.5 11.66</t>
        </is>
      </c>
      <c r="X812" t="inlineStr">
        <is>
          <t>PAP/HOCH/ST00006</t>
        </is>
      </c>
      <c r="Y812" t="inlineStr">
        <is>
          <t>PAP/HOCH/ST00006</t>
        </is>
      </c>
      <c r="Z812" t="inlineStr">
        <is>
          <t>2025-02-19 16:07:34</t>
        </is>
      </c>
      <c r="AA812" t="inlineStr">
        <is>
          <t>2025-02-19 16:07:16</t>
        </is>
      </c>
      <c r="AB812" t="inlineStr">
        <is>
          <t>2paulette</t>
        </is>
      </c>
      <c r="AC812" t="inlineStr">
        <is>
          <t>2025-02-19 19:46:23</t>
        </is>
      </c>
      <c r="AD812" s="1" t="inlineStr">
        <is>
          <t>https://www.commcarehq.org/a/caris-test/reports/form_data/a1f4afe8-efbe-480c-b9dc-bb2744a169c2/</t>
        </is>
      </c>
      <c r="AE812" t="inlineStr">
        <is>
          <t>---</t>
        </is>
      </c>
      <c r="AF812" t="inlineStr">
        <is>
          <t>3c5a623af057e23a32ae4000_176129</t>
        </is>
      </c>
      <c r="AG812" t="inlineStr">
        <is>
          <t>OK</t>
        </is>
      </c>
      <c r="AH812" t="inlineStr">
        <is>
          <t>2025-02-19 16:07:34</t>
        </is>
      </c>
      <c r="AI812" t="inlineStr">
        <is>
          <t>e219d21e6ff4490790269c5de8767b64</t>
        </is>
      </c>
      <c r="AJ812" t="inlineStr">
        <is>
          <t>2025-02-19</t>
        </is>
      </c>
      <c r="AK812" t="inlineStr">
        <is>
          <t>3</t>
        </is>
      </c>
      <c r="AL812" t="inlineStr">
        <is>
          <t>---</t>
        </is>
      </c>
      <c r="AM812" t="inlineStr">
        <is>
          <t>1</t>
        </is>
      </c>
      <c r="AN812" t="inlineStr">
        <is>
          <t>---</t>
        </is>
      </c>
      <c r="AO812" t="inlineStr">
        <is>
          <t>1</t>
        </is>
      </c>
      <c r="AP812" t="inlineStr">
        <is>
          <t>0</t>
        </is>
      </c>
      <c r="AQ812" t="inlineStr">
        <is>
          <t>---</t>
        </is>
      </c>
      <c r="AR812" t="inlineStr">
        <is>
          <t>---</t>
        </is>
      </c>
      <c r="AS812" t="inlineStr">
        <is>
          <t>---</t>
        </is>
      </c>
      <c r="AT812" t="inlineStr">
        <is>
          <t>18.5199261 -72.2829881 288.5 11.66</t>
        </is>
      </c>
      <c r="AU812" t="inlineStr">
        <is>
          <t>---</t>
        </is>
      </c>
      <c r="AV812" t="inlineStr">
        <is>
          <t>---</t>
        </is>
      </c>
      <c r="AW812" t="inlineStr">
        <is>
          <t>---</t>
        </is>
      </c>
      <c r="AX812" t="inlineStr">
        <is>
          <t>---</t>
        </is>
      </c>
      <c r="AY812" t="inlineStr">
        <is>
          <t>---</t>
        </is>
      </c>
      <c r="AZ812" t="inlineStr">
        <is>
          <t>---</t>
        </is>
      </c>
      <c r="BA812" t="inlineStr">
        <is>
          <t>e219d21e6ff4490790269c5de8767b64</t>
        </is>
      </c>
      <c r="BB812" t="inlineStr">
        <is>
          <t>http://openrosa.org/formdesigner/0B48E039-1E80-49A7-AC24-732B6E788E39</t>
        </is>
      </c>
      <c r="BC812" t="inlineStr">
        <is>
          <t>Ration et autres visites</t>
        </is>
      </c>
      <c r="BD812" t="inlineStr">
        <is>
          <t>CommCare Android, version "2.56"(468027). App v15969. CommCare Version 2.56.0. Build 468027, built on: 2025-01-18</t>
        </is>
      </c>
      <c r="BE812" t="inlineStr">
        <is>
          <t>commcare_128eeb89-2b69-45ca-a0c0-a60a042eb53e</t>
        </is>
      </c>
      <c r="BF812" t="inlineStr">
        <is>
          <t>18.5199708 -72.2830282 287.8 9.76</t>
        </is>
      </c>
      <c r="BG812" t="inlineStr">
        <is>
          <t>f13d8149fc6d39ebe86af18272310ff9</t>
        </is>
      </c>
      <c r="BH812" t="inlineStr">
        <is>
          <t>d3239f0622024212b2de47425e4be01d</t>
        </is>
      </c>
      <c r="BI812" t="inlineStr">
        <is>
          <t>15246</t>
        </is>
      </c>
      <c r="BJ812" t="inlineStr">
        <is>
          <t>XFormInstance</t>
        </is>
      </c>
      <c r="BK812" t="inlineStr">
        <is>
          <t>c93e60f5ee3311efb31c5930014bb413</t>
        </is>
      </c>
      <c r="BL812" t="b">
        <v>0</v>
      </c>
      <c r="BM812" t="inlineStr">
        <is>
          <t>---</t>
        </is>
      </c>
      <c r="BN812" t="inlineStr">
        <is>
          <t>200.113.253.70</t>
        </is>
      </c>
      <c r="BO812" t="inlineStr">
        <is>
          <t>Larencha Maclise LarenchJEAN PAUL</t>
        </is>
      </c>
    </row>
    <row r="813">
      <c r="A813" t="inlineStr">
        <is>
          <t>811</t>
        </is>
      </c>
      <c r="B813" t="inlineStr">
        <is>
          <t>8493c8f3-b908-473c-9bb7-b73c9a5ec557</t>
        </is>
      </c>
      <c r="C813" t="inlineStr">
        <is>
          <t>2025-02-19</t>
        </is>
      </c>
      <c r="D813" t="inlineStr">
        <is>
          <t>4</t>
        </is>
      </c>
      <c r="E813" t="inlineStr">
        <is>
          <t>Prise de mesures anthropométrique et prise de photo</t>
        </is>
      </c>
      <c r="F813" t="inlineStr">
        <is>
          <t>0</t>
        </is>
      </c>
      <c r="G813" t="inlineStr">
        <is>
          <t>pas de teléphone disponible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---</t>
        </is>
      </c>
      <c r="L813" t="inlineStr">
        <is>
          <t>---</t>
        </is>
      </c>
      <c r="M813" t="inlineStr">
        <is>
          <t>---</t>
        </is>
      </c>
      <c r="N813" t="inlineStr">
        <is>
          <t>---</t>
        </is>
      </c>
      <c r="O813" t="inlineStr">
        <is>
          <t>---</t>
        </is>
      </c>
      <c r="P813" t="inlineStr">
        <is>
          <t>---</t>
        </is>
      </c>
      <c r="Q813" t="inlineStr">
        <is>
          <t>---</t>
        </is>
      </c>
      <c r="R813" t="inlineStr">
        <is>
          <t>17.4</t>
        </is>
      </c>
      <c r="S813" t="inlineStr">
        <is>
          <t>29.0</t>
        </is>
      </c>
      <c r="T813" t="inlineStr">
        <is>
          <t>144.0</t>
        </is>
      </c>
      <c r="U813">
        <f>HYPERLINK("https://www.commcarehq.org/a/caris-test/api/form_attachment/v1/8493c8f3-b908-473c-9bb7-b73c9a5ec557/1739996347554.jpg")</f>
        <v/>
      </c>
      <c r="V813" t="inlineStr"/>
      <c r="W813" t="inlineStr"/>
      <c r="X813" t="inlineStr">
        <is>
          <t>PAP/NPFS/ST02071</t>
        </is>
      </c>
      <c r="Y813" t="inlineStr">
        <is>
          <t>PAP/NPFS/ST02071</t>
        </is>
      </c>
      <c r="Z813" t="inlineStr">
        <is>
          <t>2025-02-19 20:19:12</t>
        </is>
      </c>
      <c r="AA813" t="inlineStr">
        <is>
          <t>2025-02-19 20:17:41</t>
        </is>
      </c>
      <c r="AB813" t="inlineStr">
        <is>
          <t>2christelle</t>
        </is>
      </c>
      <c r="AC813" t="inlineStr">
        <is>
          <t>2025-02-19 20:19:47</t>
        </is>
      </c>
      <c r="AD813" s="1" t="inlineStr">
        <is>
          <t>https://www.commcarehq.org/a/caris-test/reports/form_data/8493c8f3-b908-473c-9bb7-b73c9a5ec557/</t>
        </is>
      </c>
      <c r="AE813" t="inlineStr">
        <is>
          <t>---</t>
        </is>
      </c>
      <c r="AF813" t="inlineStr">
        <is>
          <t>cbd4ff88c1e34caa833aaa43b0c3298e</t>
        </is>
      </c>
      <c r="AG813" t="inlineStr">
        <is>
          <t>---</t>
        </is>
      </c>
      <c r="AH813" t="inlineStr">
        <is>
          <t>2025-02-19 20:19:12</t>
        </is>
      </c>
      <c r="AI813" t="inlineStr">
        <is>
          <t>246df32431d94e4a97fb5b1b8bef6b0e</t>
        </is>
      </c>
      <c r="AJ813" t="inlineStr">
        <is>
          <t>2025-02-19</t>
        </is>
      </c>
      <c r="AK813" t="inlineStr">
        <is>
          <t>4</t>
        </is>
      </c>
      <c r="AL813" t="inlineStr">
        <is>
          <t>Prise de mesures anthropométrique et prise de photo</t>
        </is>
      </c>
      <c r="AM813" t="inlineStr">
        <is>
          <t>0</t>
        </is>
      </c>
      <c r="AN813" t="inlineStr">
        <is>
          <t>pas de teléphone disponible</t>
        </is>
      </c>
      <c r="AO813" t="inlineStr">
        <is>
          <t>1</t>
        </is>
      </c>
      <c r="AP813" t="inlineStr">
        <is>
          <t>1</t>
        </is>
      </c>
      <c r="AQ813" t="inlineStr">
        <is>
          <t>17.4</t>
        </is>
      </c>
      <c r="AR813" t="inlineStr">
        <is>
          <t>29</t>
        </is>
      </c>
      <c r="AS813" t="inlineStr">
        <is>
          <t>144</t>
        </is>
      </c>
      <c r="AT813" t="inlineStr"/>
      <c r="AU813" t="inlineStr">
        <is>
          <t>---</t>
        </is>
      </c>
      <c r="AV813" t="inlineStr">
        <is>
          <t>---</t>
        </is>
      </c>
      <c r="AW813" t="inlineStr">
        <is>
          <t>---</t>
        </is>
      </c>
      <c r="AX813" t="inlineStr">
        <is>
          <t>---</t>
        </is>
      </c>
      <c r="AY813" t="inlineStr">
        <is>
          <t>---</t>
        </is>
      </c>
      <c r="AZ813" t="inlineStr">
        <is>
          <t>---</t>
        </is>
      </c>
      <c r="BA813" t="inlineStr">
        <is>
          <t>246df32431d94e4a97fb5b1b8bef6b0e</t>
        </is>
      </c>
      <c r="BB813" t="inlineStr">
        <is>
          <t>http://openrosa.org/formdesigner/0B48E039-1E80-49A7-AC24-732B6E788E39</t>
        </is>
      </c>
      <c r="BC813" t="inlineStr">
        <is>
          <t>Ration et autres visites</t>
        </is>
      </c>
      <c r="BD813" t="inlineStr">
        <is>
          <t>CommCare Android, version "2.56"(468040). App v15969. CommCare Version 2.56.0. Build 468040, built on: 2025-02-11</t>
        </is>
      </c>
      <c r="BE813" t="inlineStr">
        <is>
          <t>commcare_95f1782f-8426-4434-b328-8386bbd0e352</t>
        </is>
      </c>
      <c r="BF813" t="inlineStr">
        <is>
          <t>18.5023661 -72.2916783 501.5 9.6</t>
        </is>
      </c>
      <c r="BG813" t="inlineStr">
        <is>
          <t>f13d8149fc6d39ebe86af18272310ff9</t>
        </is>
      </c>
      <c r="BH813" t="inlineStr">
        <is>
          <t>d3239f0622024212b2de47425e4be01d</t>
        </is>
      </c>
      <c r="BI813" t="inlineStr">
        <is>
          <t>15246</t>
        </is>
      </c>
      <c r="BJ813" t="inlineStr">
        <is>
          <t>XFormInstance</t>
        </is>
      </c>
      <c r="BK813" t="inlineStr">
        <is>
          <t>a416c800ed3e11efb30b5930014bb413</t>
        </is>
      </c>
      <c r="BL813" t="b">
        <v>0</v>
      </c>
      <c r="BM813" t="inlineStr">
        <is>
          <t>---</t>
        </is>
      </c>
      <c r="BN813" t="inlineStr">
        <is>
          <t>200.113.230.170</t>
        </is>
      </c>
      <c r="BO813" t="inlineStr">
        <is>
          <t>Theely Destine</t>
        </is>
      </c>
    </row>
    <row r="814">
      <c r="A814" t="inlineStr">
        <is>
          <t>812</t>
        </is>
      </c>
      <c r="B814" t="inlineStr">
        <is>
          <t>a077364b-d6b6-4f58-834f-ec66feb1f38e</t>
        </is>
      </c>
      <c r="C814" t="inlineStr">
        <is>
          <t>2025-02-19</t>
        </is>
      </c>
      <c r="D814" t="inlineStr">
        <is>
          <t>3</t>
        </is>
      </c>
      <c r="E814" t="inlineStr">
        <is>
          <t>---</t>
        </is>
      </c>
      <c r="F814" t="inlineStr">
        <is>
          <t>1</t>
        </is>
      </c>
      <c r="G814" t="inlineStr">
        <is>
          <t>---</t>
        </is>
      </c>
      <c r="H814" t="inlineStr">
        <is>
          <t>1</t>
        </is>
      </c>
      <c r="I814" t="inlineStr">
        <is>
          <t>0</t>
        </is>
      </c>
      <c r="J814" t="inlineStr">
        <is>
          <t>---</t>
        </is>
      </c>
      <c r="K814" t="inlineStr">
        <is>
          <t>---</t>
        </is>
      </c>
      <c r="L814" t="inlineStr">
        <is>
          <t>---</t>
        </is>
      </c>
      <c r="M814" t="inlineStr">
        <is>
          <t>---</t>
        </is>
      </c>
      <c r="N814" t="inlineStr">
        <is>
          <t>---</t>
        </is>
      </c>
      <c r="O814" t="inlineStr">
        <is>
          <t>---</t>
        </is>
      </c>
      <c r="P814" t="inlineStr">
        <is>
          <t>---</t>
        </is>
      </c>
      <c r="Q814" t="inlineStr">
        <is>
          <t>---</t>
        </is>
      </c>
      <c r="R814" t="inlineStr">
        <is>
          <t>---</t>
        </is>
      </c>
      <c r="S814" t="inlineStr">
        <is>
          <t>---</t>
        </is>
      </c>
      <c r="T814" t="inlineStr">
        <is>
          <t>---</t>
        </is>
      </c>
      <c r="U814" t="inlineStr">
        <is>
          <t>---</t>
        </is>
      </c>
      <c r="V814" t="inlineStr">
        <is>
          <t>---</t>
        </is>
      </c>
      <c r="W814" t="inlineStr">
        <is>
          <t>18.5162233 -72.6068017 6.43 4.13</t>
        </is>
      </c>
      <c r="X814" t="inlineStr">
        <is>
          <t>LEG/HSCL/ST00588</t>
        </is>
      </c>
      <c r="Y814" t="inlineStr">
        <is>
          <t>LEG/HSCL/ST00588</t>
        </is>
      </c>
      <c r="Z814" t="inlineStr">
        <is>
          <t>2025-02-19 15:00:53</t>
        </is>
      </c>
      <c r="AA814" t="inlineStr">
        <is>
          <t>2025-01-14 18:08:40</t>
        </is>
      </c>
      <c r="AB814" t="inlineStr">
        <is>
          <t>2toussaint</t>
        </is>
      </c>
      <c r="AC814" t="inlineStr">
        <is>
          <t>2025-02-19 21:06:58</t>
        </is>
      </c>
      <c r="AD814" s="1" t="inlineStr">
        <is>
          <t>https://www.commcarehq.org/a/caris-test/reports/form_data/a077364b-d6b6-4f58-834f-ec66feb1f38e/</t>
        </is>
      </c>
      <c r="AE814" t="inlineStr">
        <is>
          <t>---</t>
        </is>
      </c>
      <c r="AF814" t="inlineStr">
        <is>
          <t>3c5a623af057e23a32ae4000_124104</t>
        </is>
      </c>
      <c r="AG814" t="inlineStr">
        <is>
          <t>OK</t>
        </is>
      </c>
      <c r="AH814" t="inlineStr">
        <is>
          <t>2025-02-19 15:00:53</t>
        </is>
      </c>
      <c r="AI814" t="inlineStr">
        <is>
          <t>bf15ded1c441caeee7b3790beacaa107</t>
        </is>
      </c>
      <c r="AJ814" t="inlineStr">
        <is>
          <t>2025-02-19</t>
        </is>
      </c>
      <c r="AK814" t="inlineStr">
        <is>
          <t>3</t>
        </is>
      </c>
      <c r="AL814" t="inlineStr">
        <is>
          <t>---</t>
        </is>
      </c>
      <c r="AM814" t="inlineStr">
        <is>
          <t>1</t>
        </is>
      </c>
      <c r="AN814" t="inlineStr">
        <is>
          <t>---</t>
        </is>
      </c>
      <c r="AO814" t="inlineStr">
        <is>
          <t>1</t>
        </is>
      </c>
      <c r="AP814" t="inlineStr">
        <is>
          <t>0</t>
        </is>
      </c>
      <c r="AQ814" t="inlineStr">
        <is>
          <t>---</t>
        </is>
      </c>
      <c r="AR814" t="inlineStr">
        <is>
          <t>---</t>
        </is>
      </c>
      <c r="AS814" t="inlineStr">
        <is>
          <t>---</t>
        </is>
      </c>
      <c r="AT814" t="inlineStr">
        <is>
          <t>18.5162233 -72.6068017 6.43 4.13</t>
        </is>
      </c>
      <c r="AU814" t="inlineStr">
        <is>
          <t>---</t>
        </is>
      </c>
      <c r="AV814" t="inlineStr">
        <is>
          <t>---</t>
        </is>
      </c>
      <c r="AW814" t="inlineStr">
        <is>
          <t>---</t>
        </is>
      </c>
      <c r="AX814" t="inlineStr">
        <is>
          <t>---</t>
        </is>
      </c>
      <c r="AY814" t="inlineStr">
        <is>
          <t>---</t>
        </is>
      </c>
      <c r="AZ814" t="inlineStr">
        <is>
          <t>---</t>
        </is>
      </c>
      <c r="BA814" t="inlineStr">
        <is>
          <t>bf15ded1c441caeee7b3790beacaa107</t>
        </is>
      </c>
      <c r="BB814" t="inlineStr">
        <is>
          <t>http://openrosa.org/formdesigner/0B48E039-1E80-49A7-AC24-732B6E788E39</t>
        </is>
      </c>
      <c r="BC814" t="inlineStr">
        <is>
          <t>Ration et autres visites</t>
        </is>
      </c>
      <c r="BD814" t="inlineStr">
        <is>
          <t>CommCare Android, version "2.54.1"(467561). App v15929. CommCare Version 2.54.1. Build 467561, built on: 2024-10-25</t>
        </is>
      </c>
      <c r="BE814" t="inlineStr">
        <is>
          <t>commcare_6ba4fa04-2ee5-4472-8c22-35182b767bd8</t>
        </is>
      </c>
      <c r="BF814" t="inlineStr">
        <is>
          <t>18.5162233 -72.6068017 6.43 4.13</t>
        </is>
      </c>
      <c r="BG814" t="inlineStr">
        <is>
          <t>f13d8149fc6d39ebe86af18272310ff9</t>
        </is>
      </c>
      <c r="BH814" t="inlineStr">
        <is>
          <t>d3239f0622024212b2de47425e4be01d</t>
        </is>
      </c>
      <c r="BI814" t="inlineStr">
        <is>
          <t>15246</t>
        </is>
      </c>
      <c r="BJ814" t="inlineStr">
        <is>
          <t>XFormInstance</t>
        </is>
      </c>
      <c r="BK814" t="inlineStr">
        <is>
          <t>0b471988ed8211efa8496327e3555f30</t>
        </is>
      </c>
      <c r="BL814" t="b">
        <v>0</v>
      </c>
      <c r="BM814" t="inlineStr">
        <is>
          <t>---</t>
        </is>
      </c>
      <c r="BN814" t="inlineStr">
        <is>
          <t>200.113.230.204</t>
        </is>
      </c>
      <c r="BO814" t="inlineStr">
        <is>
          <t>Joel Jean Julien</t>
        </is>
      </c>
    </row>
    <row r="815">
      <c r="A815" t="inlineStr">
        <is>
          <t>813</t>
        </is>
      </c>
      <c r="B815" t="inlineStr">
        <is>
          <t>51c8bfec-601c-4d13-9762-166134dbcbd5</t>
        </is>
      </c>
      <c r="C815" t="inlineStr">
        <is>
          <t>2025-02-18</t>
        </is>
      </c>
      <c r="D815" t="inlineStr">
        <is>
          <t>4</t>
        </is>
      </c>
      <c r="E815" t="inlineStr">
        <is>
          <t>D.A.C</t>
        </is>
      </c>
      <c r="F815" t="inlineStr">
        <is>
          <t>1</t>
        </is>
      </c>
      <c r="G815" t="inlineStr">
        <is>
          <t>D.A.C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---</t>
        </is>
      </c>
      <c r="L815" t="inlineStr">
        <is>
          <t>---</t>
        </is>
      </c>
      <c r="M815" t="inlineStr">
        <is>
          <t>---</t>
        </is>
      </c>
      <c r="N815" t="inlineStr">
        <is>
          <t>---</t>
        </is>
      </c>
      <c r="O815" t="inlineStr">
        <is>
          <t>---</t>
        </is>
      </c>
      <c r="P815" t="inlineStr">
        <is>
          <t>---</t>
        </is>
      </c>
      <c r="Q815" t="inlineStr">
        <is>
          <t>---</t>
        </is>
      </c>
      <c r="R815" t="inlineStr">
        <is>
          <t>14.5</t>
        </is>
      </c>
      <c r="S815" t="inlineStr">
        <is>
          <t>15.9</t>
        </is>
      </c>
      <c r="T815" t="inlineStr">
        <is>
          <t>98.0</t>
        </is>
      </c>
      <c r="U815" t="inlineStr"/>
      <c r="V815" t="inlineStr"/>
      <c r="W815" t="inlineStr"/>
      <c r="X815" t="inlineStr">
        <is>
          <t>GON/CSKS/PED00300</t>
        </is>
      </c>
      <c r="Y815" t="inlineStr">
        <is>
          <t>GON/CSKS/PED00300</t>
        </is>
      </c>
      <c r="Z815" t="inlineStr">
        <is>
          <t>2025-02-19 22:33:30</t>
        </is>
      </c>
      <c r="AA815" t="inlineStr">
        <is>
          <t>2025-02-19 22:31:19</t>
        </is>
      </c>
      <c r="AB815" t="inlineStr">
        <is>
          <t>6dorena</t>
        </is>
      </c>
      <c r="AC815" t="inlineStr">
        <is>
          <t>2025-02-19 21:33:43</t>
        </is>
      </c>
      <c r="AD815" s="1" t="inlineStr">
        <is>
          <t>https://www.commcarehq.org/a/caris-test/reports/form_data/51c8bfec-601c-4d13-9762-166134dbcbd5/</t>
        </is>
      </c>
      <c r="AE815" t="inlineStr">
        <is>
          <t>---</t>
        </is>
      </c>
      <c r="AF815" t="inlineStr">
        <is>
          <t>3c5a623af057e23a32ae4000_132085</t>
        </is>
      </c>
      <c r="AG815" t="inlineStr">
        <is>
          <t>---</t>
        </is>
      </c>
      <c r="AH815" t="inlineStr">
        <is>
          <t>2025-02-19 22:33:30</t>
        </is>
      </c>
      <c r="AI815" t="inlineStr">
        <is>
          <t>3964b2205a0f20868524be13aab0b786</t>
        </is>
      </c>
      <c r="AJ815" t="inlineStr">
        <is>
          <t>2025-02-18</t>
        </is>
      </c>
      <c r="AK815" t="inlineStr">
        <is>
          <t>4</t>
        </is>
      </c>
      <c r="AL815" t="inlineStr">
        <is>
          <t>D.A.C</t>
        </is>
      </c>
      <c r="AM815" t="inlineStr">
        <is>
          <t>1</t>
        </is>
      </c>
      <c r="AN815" t="inlineStr">
        <is>
          <t>D.A.C</t>
        </is>
      </c>
      <c r="AO815" t="inlineStr">
        <is>
          <t>1</t>
        </is>
      </c>
      <c r="AP815" t="inlineStr">
        <is>
          <t>1</t>
        </is>
      </c>
      <c r="AQ815" t="inlineStr">
        <is>
          <t>14.5</t>
        </is>
      </c>
      <c r="AR815" t="inlineStr">
        <is>
          <t>15.9</t>
        </is>
      </c>
      <c r="AS815" t="inlineStr">
        <is>
          <t>98</t>
        </is>
      </c>
      <c r="AT815" t="inlineStr"/>
      <c r="AU815" t="inlineStr">
        <is>
          <t>---</t>
        </is>
      </c>
      <c r="AV815" t="inlineStr">
        <is>
          <t>---</t>
        </is>
      </c>
      <c r="AW815" t="inlineStr">
        <is>
          <t>---</t>
        </is>
      </c>
      <c r="AX815" t="inlineStr">
        <is>
          <t>---</t>
        </is>
      </c>
      <c r="AY815" t="inlineStr">
        <is>
          <t>---</t>
        </is>
      </c>
      <c r="AZ815" t="inlineStr">
        <is>
          <t>---</t>
        </is>
      </c>
      <c r="BA815" t="inlineStr">
        <is>
          <t>3964b2205a0f20868524be13aab0b786</t>
        </is>
      </c>
      <c r="BB815" t="inlineStr">
        <is>
          <t>http://openrosa.org/formdesigner/0B48E039-1E80-49A7-AC24-732B6E788E39</t>
        </is>
      </c>
      <c r="BC815" t="inlineStr">
        <is>
          <t>Ration et autres visites</t>
        </is>
      </c>
      <c r="BD815" t="inlineStr">
        <is>
          <t>CommCare Android, version "2.55.0"(467579). App v15969. CommCare Version 2.55.0. Build 467579, built on: 2025-01-15</t>
        </is>
      </c>
      <c r="BE815" t="inlineStr">
        <is>
          <t>commcare_8bfa4fa8-c694-426a-969e-07ff9318179f</t>
        </is>
      </c>
      <c r="BF815" t="inlineStr">
        <is>
          <t>19.4719483 -72.6708619 -23.0 9.6</t>
        </is>
      </c>
      <c r="BG815" t="inlineStr">
        <is>
          <t>f13d8149fc6d39ebe86af18272310ff9</t>
        </is>
      </c>
      <c r="BH815" t="inlineStr">
        <is>
          <t>d3239f0622024212b2de47425e4be01d</t>
        </is>
      </c>
      <c r="BI815" t="inlineStr">
        <is>
          <t>15246</t>
        </is>
      </c>
      <c r="BJ815" t="inlineStr">
        <is>
          <t>XFormInstance</t>
        </is>
      </c>
      <c r="BK815" t="inlineStr">
        <is>
          <t>364df3caee1011efaf50d3290d41d0d6</t>
        </is>
      </c>
      <c r="BL815" t="b">
        <v>0</v>
      </c>
      <c r="BM815" t="inlineStr">
        <is>
          <t>---</t>
        </is>
      </c>
      <c r="BN815" t="inlineStr">
        <is>
          <t>200.113.214.252</t>
        </is>
      </c>
      <c r="BO815" t="inlineStr">
        <is>
          <t>Wisdarlie Jacques</t>
        </is>
      </c>
    </row>
    <row r="816">
      <c r="A816" t="inlineStr">
        <is>
          <t>814</t>
        </is>
      </c>
      <c r="B816" t="inlineStr">
        <is>
          <t>47d0fb16-47eb-4ede-a088-de51964fc398</t>
        </is>
      </c>
      <c r="C816" t="inlineStr">
        <is>
          <t>2025-02-19</t>
        </is>
      </c>
      <c r="D816" t="inlineStr">
        <is>
          <t>4</t>
        </is>
      </c>
      <c r="E816" t="inlineStr">
        <is>
          <t>mot pour devoilement statu</t>
        </is>
      </c>
      <c r="F816" t="inlineStr">
        <is>
          <t>1</t>
        </is>
      </c>
      <c r="G816" t="inlineStr">
        <is>
          <t>devoilement statu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---</t>
        </is>
      </c>
      <c r="L816" t="inlineStr">
        <is>
          <t>---</t>
        </is>
      </c>
      <c r="M816" t="inlineStr">
        <is>
          <t>---</t>
        </is>
      </c>
      <c r="N816" t="inlineStr">
        <is>
          <t>---</t>
        </is>
      </c>
      <c r="O816" t="inlineStr">
        <is>
          <t>---</t>
        </is>
      </c>
      <c r="P816" t="inlineStr">
        <is>
          <t>---</t>
        </is>
      </c>
      <c r="Q816" t="inlineStr">
        <is>
          <t>---</t>
        </is>
      </c>
      <c r="R816" t="inlineStr"/>
      <c r="S816" t="inlineStr"/>
      <c r="T816" t="inlineStr"/>
      <c r="U816" t="inlineStr"/>
      <c r="V816" t="inlineStr"/>
      <c r="W816" t="inlineStr"/>
      <c r="X816" t="inlineStr">
        <is>
          <t>CAP/CALT/ST02617</t>
        </is>
      </c>
      <c r="Y816" t="inlineStr">
        <is>
          <t>CAP/CALT/ST02617</t>
        </is>
      </c>
      <c r="Z816" t="inlineStr">
        <is>
          <t>2025-02-19 22:59:45</t>
        </is>
      </c>
      <c r="AA816" t="inlineStr">
        <is>
          <t>2025-02-19 22:59:00</t>
        </is>
      </c>
      <c r="AB816" t="inlineStr">
        <is>
          <t>1maselaine</t>
        </is>
      </c>
      <c r="AC816" t="inlineStr">
        <is>
          <t>2025-02-19 22:59:46</t>
        </is>
      </c>
      <c r="AD816" s="1" t="inlineStr">
        <is>
          <t>https://www.commcarehq.org/a/caris-test/reports/form_data/47d0fb16-47eb-4ede-a088-de51964fc398/</t>
        </is>
      </c>
      <c r="AE816" t="inlineStr">
        <is>
          <t>---</t>
        </is>
      </c>
      <c r="AF816" t="inlineStr">
        <is>
          <t>3c5a623af057e23a32ae4000_184165</t>
        </is>
      </c>
      <c r="AG816" t="inlineStr">
        <is>
          <t>---</t>
        </is>
      </c>
      <c r="AH816" t="inlineStr">
        <is>
          <t>2025-02-19 22:59:45</t>
        </is>
      </c>
      <c r="AI816" t="inlineStr">
        <is>
          <t>1b833c2586eb49459103874b6462448b</t>
        </is>
      </c>
      <c r="AJ816" t="inlineStr">
        <is>
          <t>2025-02-19</t>
        </is>
      </c>
      <c r="AK816" t="inlineStr">
        <is>
          <t>4</t>
        </is>
      </c>
      <c r="AL816" t="inlineStr">
        <is>
          <t>mot pour devoilement statu</t>
        </is>
      </c>
      <c r="AM816" t="inlineStr">
        <is>
          <t>1</t>
        </is>
      </c>
      <c r="AN816" t="inlineStr">
        <is>
          <t>devoilement statu</t>
        </is>
      </c>
      <c r="AO816" t="inlineStr">
        <is>
          <t>1</t>
        </is>
      </c>
      <c r="AP816" t="inlineStr">
        <is>
          <t>1</t>
        </is>
      </c>
      <c r="AQ816" t="inlineStr"/>
      <c r="AR816" t="inlineStr"/>
      <c r="AS816" t="inlineStr"/>
      <c r="AT816" t="inlineStr"/>
      <c r="AU816" t="inlineStr">
        <is>
          <t>---</t>
        </is>
      </c>
      <c r="AV816" t="inlineStr">
        <is>
          <t>---</t>
        </is>
      </c>
      <c r="AW816" t="inlineStr">
        <is>
          <t>---</t>
        </is>
      </c>
      <c r="AX816" t="inlineStr">
        <is>
          <t>---</t>
        </is>
      </c>
      <c r="AY816" t="inlineStr">
        <is>
          <t>---</t>
        </is>
      </c>
      <c r="AZ816" t="inlineStr">
        <is>
          <t>---</t>
        </is>
      </c>
      <c r="BA816" t="inlineStr">
        <is>
          <t>1b833c2586eb49459103874b6462448b</t>
        </is>
      </c>
      <c r="BB816" t="inlineStr">
        <is>
          <t>http://openrosa.org/formdesigner/0B48E039-1E80-49A7-AC24-732B6E788E39</t>
        </is>
      </c>
      <c r="BC816" t="inlineStr">
        <is>
          <t>Ration et autres visites</t>
        </is>
      </c>
      <c r="BD816" t="inlineStr">
        <is>
          <t>CommCare Android, version "2.56"(468040). App v15969. CommCare Version 2.56.0. Build 468040, built on: 2025-02-11</t>
        </is>
      </c>
      <c r="BE816" t="inlineStr">
        <is>
          <t>commcare_05d78f59-ebda-491c-89b8-6c42bab0e02e</t>
        </is>
      </c>
      <c r="BF816" t="inlineStr">
        <is>
          <t>19.7002917 -72.1616283 9.1 8.0</t>
        </is>
      </c>
      <c r="BG816" t="inlineStr">
        <is>
          <t>f13d8149fc6d39ebe86af18272310ff9</t>
        </is>
      </c>
      <c r="BH816" t="inlineStr">
        <is>
          <t>d3239f0622024212b2de47425e4be01d</t>
        </is>
      </c>
      <c r="BI816" t="inlineStr">
        <is>
          <t>15246</t>
        </is>
      </c>
      <c r="BJ816" t="inlineStr">
        <is>
          <t>XFormInstance</t>
        </is>
      </c>
      <c r="BK816" t="inlineStr">
        <is>
          <t>66b24efceed911efb9a2bb65fe57b2fe</t>
        </is>
      </c>
      <c r="BL816" t="b">
        <v>0</v>
      </c>
      <c r="BM816" t="inlineStr">
        <is>
          <t>---</t>
        </is>
      </c>
      <c r="BN816" t="inlineStr">
        <is>
          <t>200.113.214.207</t>
        </is>
      </c>
      <c r="BO816" t="inlineStr">
        <is>
          <t>Jamesley Rene</t>
        </is>
      </c>
    </row>
    <row r="817">
      <c r="A817" t="inlineStr">
        <is>
          <t>815</t>
        </is>
      </c>
      <c r="B817" t="inlineStr">
        <is>
          <t>911a3189-0428-480b-bb94-10e6901d3bb5</t>
        </is>
      </c>
      <c r="C817" t="inlineStr">
        <is>
          <t>2025-02-19</t>
        </is>
      </c>
      <c r="D817" t="inlineStr">
        <is>
          <t>4</t>
        </is>
      </c>
      <c r="E817" t="inlineStr">
        <is>
          <t>visite dom</t>
        </is>
      </c>
      <c r="F817" t="inlineStr">
        <is>
          <t>1</t>
        </is>
      </c>
      <c r="G817" t="inlineStr">
        <is>
          <t>pour visite dom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---</t>
        </is>
      </c>
      <c r="L817" t="inlineStr">
        <is>
          <t>---</t>
        </is>
      </c>
      <c r="M817" t="inlineStr">
        <is>
          <t>---</t>
        </is>
      </c>
      <c r="N817" t="inlineStr">
        <is>
          <t>---</t>
        </is>
      </c>
      <c r="O817" t="inlineStr">
        <is>
          <t>---</t>
        </is>
      </c>
      <c r="P817" t="inlineStr">
        <is>
          <t>---</t>
        </is>
      </c>
      <c r="Q817" t="inlineStr">
        <is>
          <t>---</t>
        </is>
      </c>
      <c r="R817" t="inlineStr">
        <is>
          <t>13.5</t>
        </is>
      </c>
      <c r="S817" t="inlineStr">
        <is>
          <t>16.8</t>
        </is>
      </c>
      <c r="T817" t="inlineStr">
        <is>
          <t>20.0</t>
        </is>
      </c>
      <c r="U817">
        <f>HYPERLINK("https://www.commcarehq.org/a/caris-test/api/form_attachment/v1/911a3189-0428-480b-bb94-10e6901d3bb5/1740006177073.jpg")</f>
        <v/>
      </c>
      <c r="V817" t="inlineStr"/>
      <c r="W817" t="inlineStr"/>
      <c r="X817" t="inlineStr">
        <is>
          <t>PAP/HBMP/ST05229</t>
        </is>
      </c>
      <c r="Y817" t="inlineStr">
        <is>
          <t>PAP/HBMP/ST05229</t>
        </is>
      </c>
      <c r="Z817" t="inlineStr">
        <is>
          <t>2025-02-19 23:03:09</t>
        </is>
      </c>
      <c r="AA817" t="inlineStr">
        <is>
          <t>2025-02-19 23:01:03</t>
        </is>
      </c>
      <c r="AB817" t="inlineStr">
        <is>
          <t>2higgie</t>
        </is>
      </c>
      <c r="AC817" t="inlineStr">
        <is>
          <t>2025-02-19 23:03:12</t>
        </is>
      </c>
      <c r="AD817" s="1" t="inlineStr">
        <is>
          <t>https://www.commcarehq.org/a/caris-test/reports/form_data/911a3189-0428-480b-bb94-10e6901d3bb5/</t>
        </is>
      </c>
      <c r="AE817" t="inlineStr">
        <is>
          <t>---</t>
        </is>
      </c>
      <c r="AF817" t="inlineStr">
        <is>
          <t>3c5a623af057e23a32ae4000_179100</t>
        </is>
      </c>
      <c r="AG817" t="inlineStr">
        <is>
          <t>---</t>
        </is>
      </c>
      <c r="AH817" t="inlineStr">
        <is>
          <t>2025-02-19 23:03:09</t>
        </is>
      </c>
      <c r="AI817" t="inlineStr">
        <is>
          <t>04b63b4d09b5f758ab1bb4b49b51e9d0</t>
        </is>
      </c>
      <c r="AJ817" t="inlineStr">
        <is>
          <t>2025-02-19</t>
        </is>
      </c>
      <c r="AK817" t="inlineStr">
        <is>
          <t>4</t>
        </is>
      </c>
      <c r="AL817" t="inlineStr">
        <is>
          <t>visite dom</t>
        </is>
      </c>
      <c r="AM817" t="inlineStr">
        <is>
          <t>1</t>
        </is>
      </c>
      <c r="AN817" t="inlineStr">
        <is>
          <t>pour visite dom</t>
        </is>
      </c>
      <c r="AO817" t="inlineStr">
        <is>
          <t>1</t>
        </is>
      </c>
      <c r="AP817" t="inlineStr">
        <is>
          <t>1</t>
        </is>
      </c>
      <c r="AQ817" t="inlineStr">
        <is>
          <t>13.5</t>
        </is>
      </c>
      <c r="AR817" t="inlineStr">
        <is>
          <t>16.8</t>
        </is>
      </c>
      <c r="AS817" t="inlineStr">
        <is>
          <t>20</t>
        </is>
      </c>
      <c r="AT817" t="inlineStr"/>
      <c r="AU817" t="inlineStr">
        <is>
          <t>---</t>
        </is>
      </c>
      <c r="AV817" t="inlineStr">
        <is>
          <t>---</t>
        </is>
      </c>
      <c r="AW817" t="inlineStr">
        <is>
          <t>---</t>
        </is>
      </c>
      <c r="AX817" t="inlineStr">
        <is>
          <t>---</t>
        </is>
      </c>
      <c r="AY817" t="inlineStr">
        <is>
          <t>---</t>
        </is>
      </c>
      <c r="AZ817" t="inlineStr">
        <is>
          <t>---</t>
        </is>
      </c>
      <c r="BA817" t="inlineStr">
        <is>
          <t>04b63b4d09b5f758ab1bb4b49b51e9d0</t>
        </is>
      </c>
      <c r="BB817" t="inlineStr">
        <is>
          <t>http://openrosa.org/formdesigner/0B48E039-1E80-49A7-AC24-732B6E788E39</t>
        </is>
      </c>
      <c r="BC817" t="inlineStr">
        <is>
          <t>Ration et autres visites</t>
        </is>
      </c>
      <c r="BD817" t="inlineStr">
        <is>
          <t>CommCare Android, version "2.56"(468027). App v15969. CommCare Version 2.56.0. Build 468027, built on: 2025-01-18</t>
        </is>
      </c>
      <c r="BE817" t="inlineStr">
        <is>
          <t>commcare_f379e98d-deb2-406c-bb23-c551c5606f69</t>
        </is>
      </c>
      <c r="BF817" t="inlineStr"/>
      <c r="BG817" t="inlineStr">
        <is>
          <t>f13d8149fc6d39ebe86af18272310ff9</t>
        </is>
      </c>
      <c r="BH817" t="inlineStr">
        <is>
          <t>d3239f0622024212b2de47425e4be01d</t>
        </is>
      </c>
      <c r="BI817" t="inlineStr">
        <is>
          <t>15246</t>
        </is>
      </c>
      <c r="BJ817" t="inlineStr">
        <is>
          <t>XFormInstance</t>
        </is>
      </c>
      <c r="BK817" t="inlineStr">
        <is>
          <t>e375dd5ded4411efa8476327e3555f30</t>
        </is>
      </c>
      <c r="BL817" t="b">
        <v>0</v>
      </c>
      <c r="BM817" t="inlineStr">
        <is>
          <t>---</t>
        </is>
      </c>
      <c r="BN817" t="inlineStr">
        <is>
          <t>200.113.253.191</t>
        </is>
      </c>
      <c r="BO817" t="inlineStr">
        <is>
          <t>Pierre Sarah</t>
        </is>
      </c>
    </row>
    <row r="818">
      <c r="A818" t="inlineStr">
        <is>
          <t>816</t>
        </is>
      </c>
      <c r="B818" t="inlineStr">
        <is>
          <t>57dead1e-806a-484c-8e3d-89bdd80fcbdd</t>
        </is>
      </c>
      <c r="C818" t="inlineStr">
        <is>
          <t>2025-02-19</t>
        </is>
      </c>
      <c r="D818" t="inlineStr">
        <is>
          <t>4</t>
        </is>
      </c>
      <c r="E818" t="inlineStr">
        <is>
          <t>mot pour club devoilement statu</t>
        </is>
      </c>
      <c r="F818" t="inlineStr">
        <is>
          <t>1</t>
        </is>
      </c>
      <c r="G818" t="inlineStr">
        <is>
          <t>devoilement statu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---</t>
        </is>
      </c>
      <c r="L818" t="inlineStr">
        <is>
          <t>---</t>
        </is>
      </c>
      <c r="M818" t="inlineStr">
        <is>
          <t>---</t>
        </is>
      </c>
      <c r="N818" t="inlineStr">
        <is>
          <t>---</t>
        </is>
      </c>
      <c r="O818" t="inlineStr">
        <is>
          <t>---</t>
        </is>
      </c>
      <c r="P818" t="inlineStr">
        <is>
          <t>---</t>
        </is>
      </c>
      <c r="Q818" t="inlineStr">
        <is>
          <t>---</t>
        </is>
      </c>
      <c r="R818" t="inlineStr"/>
      <c r="S818" t="inlineStr"/>
      <c r="T818" t="inlineStr"/>
      <c r="U818" t="inlineStr"/>
      <c r="V818" t="inlineStr"/>
      <c r="W818" t="inlineStr"/>
      <c r="X818" t="inlineStr">
        <is>
          <t>CAP/CALT/ST01305</t>
        </is>
      </c>
      <c r="Y818" t="inlineStr">
        <is>
          <t>CAP/CALT/ST01305</t>
        </is>
      </c>
      <c r="Z818" t="inlineStr">
        <is>
          <t>2025-02-19 23:03:36</t>
        </is>
      </c>
      <c r="AA818" t="inlineStr">
        <is>
          <t>2025-02-19 23:02:42</t>
        </is>
      </c>
      <c r="AB818" t="inlineStr">
        <is>
          <t>1maselaine</t>
        </is>
      </c>
      <c r="AC818" t="inlineStr">
        <is>
          <t>2025-02-19 23:03:37</t>
        </is>
      </c>
      <c r="AD818" s="1" t="inlineStr">
        <is>
          <t>https://www.commcarehq.org/a/caris-test/reports/form_data/57dead1e-806a-484c-8e3d-89bdd80fcbdd/</t>
        </is>
      </c>
      <c r="AE818" t="inlineStr">
        <is>
          <t>---</t>
        </is>
      </c>
      <c r="AF818" t="inlineStr">
        <is>
          <t>3c5a623af057e23a32ae4000_35410</t>
        </is>
      </c>
      <c r="AG818" t="inlineStr">
        <is>
          <t>---</t>
        </is>
      </c>
      <c r="AH818" t="inlineStr">
        <is>
          <t>2025-02-19 23:03:36</t>
        </is>
      </c>
      <c r="AI818" t="inlineStr">
        <is>
          <t>1b833c2586eb49459103874b6462448b</t>
        </is>
      </c>
      <c r="AJ818" t="inlineStr">
        <is>
          <t>2025-02-19</t>
        </is>
      </c>
      <c r="AK818" t="inlineStr">
        <is>
          <t>4</t>
        </is>
      </c>
      <c r="AL818" t="inlineStr">
        <is>
          <t>mot pour club devoilement statu</t>
        </is>
      </c>
      <c r="AM818" t="inlineStr">
        <is>
          <t>1</t>
        </is>
      </c>
      <c r="AN818" t="inlineStr">
        <is>
          <t>devoilement statu</t>
        </is>
      </c>
      <c r="AO818" t="inlineStr">
        <is>
          <t>1</t>
        </is>
      </c>
      <c r="AP818" t="inlineStr">
        <is>
          <t>1</t>
        </is>
      </c>
      <c r="AQ818" t="inlineStr"/>
      <c r="AR818" t="inlineStr"/>
      <c r="AS818" t="inlineStr"/>
      <c r="AT818" t="inlineStr"/>
      <c r="AU818" t="inlineStr">
        <is>
          <t>---</t>
        </is>
      </c>
      <c r="AV818" t="inlineStr">
        <is>
          <t>---</t>
        </is>
      </c>
      <c r="AW818" t="inlineStr">
        <is>
          <t>---</t>
        </is>
      </c>
      <c r="AX818" t="inlineStr">
        <is>
          <t>---</t>
        </is>
      </c>
      <c r="AY818" t="inlineStr">
        <is>
          <t>---</t>
        </is>
      </c>
      <c r="AZ818" t="inlineStr">
        <is>
          <t>---</t>
        </is>
      </c>
      <c r="BA818" t="inlineStr">
        <is>
          <t>1b833c2586eb49459103874b6462448b</t>
        </is>
      </c>
      <c r="BB818" t="inlineStr">
        <is>
          <t>http://openrosa.org/formdesigner/0B48E039-1E80-49A7-AC24-732B6E788E39</t>
        </is>
      </c>
      <c r="BC818" t="inlineStr">
        <is>
          <t>Ration et autres visites</t>
        </is>
      </c>
      <c r="BD818" t="inlineStr">
        <is>
          <t>CommCare Android, version "2.56"(468040). App v15969. CommCare Version 2.56.0. Build 468040, built on: 2025-02-11</t>
        </is>
      </c>
      <c r="BE818" t="inlineStr">
        <is>
          <t>commcare_05d78f59-ebda-491c-89b8-6c42bab0e02e</t>
        </is>
      </c>
      <c r="BF818" t="inlineStr">
        <is>
          <t>19.7002417 -72.1615833 9.1 7.9</t>
        </is>
      </c>
      <c r="BG818" t="inlineStr">
        <is>
          <t>f13d8149fc6d39ebe86af18272310ff9</t>
        </is>
      </c>
      <c r="BH818" t="inlineStr">
        <is>
          <t>d3239f0622024212b2de47425e4be01d</t>
        </is>
      </c>
      <c r="BI818" t="inlineStr">
        <is>
          <t>15246</t>
        </is>
      </c>
      <c r="BJ818" t="inlineStr">
        <is>
          <t>XFormInstance</t>
        </is>
      </c>
      <c r="BK818" t="inlineStr">
        <is>
          <t>66b24efceed911efb9a2bb65fe57b2fe</t>
        </is>
      </c>
      <c r="BL818" t="b">
        <v>0</v>
      </c>
      <c r="BM818" t="inlineStr">
        <is>
          <t>---</t>
        </is>
      </c>
      <c r="BN818" t="inlineStr">
        <is>
          <t>200.113.214.207</t>
        </is>
      </c>
      <c r="BO818" t="inlineStr">
        <is>
          <t>POLO JEAN BAPTISTE</t>
        </is>
      </c>
    </row>
    <row r="819">
      <c r="A819" t="inlineStr">
        <is>
          <t>817</t>
        </is>
      </c>
      <c r="B819" t="inlineStr">
        <is>
          <t>b649558a-b28c-4192-a9c5-e08f291a129e</t>
        </is>
      </c>
      <c r="C819" t="inlineStr">
        <is>
          <t>2025-02-19</t>
        </is>
      </c>
      <c r="D819" t="inlineStr">
        <is>
          <t>4</t>
        </is>
      </c>
      <c r="E819" t="inlineStr">
        <is>
          <t>mot club devoilement statu</t>
        </is>
      </c>
      <c r="F819" t="inlineStr">
        <is>
          <t>1</t>
        </is>
      </c>
      <c r="G819" t="inlineStr">
        <is>
          <t>devoilement statu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---</t>
        </is>
      </c>
      <c r="L819" t="inlineStr">
        <is>
          <t>---</t>
        </is>
      </c>
      <c r="M819" t="inlineStr">
        <is>
          <t>---</t>
        </is>
      </c>
      <c r="N819" t="inlineStr">
        <is>
          <t>---</t>
        </is>
      </c>
      <c r="O819" t="inlineStr">
        <is>
          <t>---</t>
        </is>
      </c>
      <c r="P819" t="inlineStr">
        <is>
          <t>---</t>
        </is>
      </c>
      <c r="Q819" t="inlineStr">
        <is>
          <t>---</t>
        </is>
      </c>
      <c r="R819" t="inlineStr"/>
      <c r="S819" t="inlineStr"/>
      <c r="T819" t="inlineStr"/>
      <c r="U819" t="inlineStr"/>
      <c r="V819" t="inlineStr"/>
      <c r="W819" t="inlineStr"/>
      <c r="X819" t="inlineStr">
        <is>
          <t>CAP/CALT/ST01081</t>
        </is>
      </c>
      <c r="Y819" t="inlineStr">
        <is>
          <t>CAP/CALT/ST01081</t>
        </is>
      </c>
      <c r="Z819" t="inlineStr">
        <is>
          <t>2025-02-19 23:04:45</t>
        </is>
      </c>
      <c r="AA819" t="inlineStr">
        <is>
          <t>2025-02-19 23:04:05</t>
        </is>
      </c>
      <c r="AB819" t="inlineStr">
        <is>
          <t>1maselaine</t>
        </is>
      </c>
      <c r="AC819" t="inlineStr">
        <is>
          <t>2025-02-19 23:04:46</t>
        </is>
      </c>
      <c r="AD819" s="1" t="inlineStr">
        <is>
          <t>https://www.commcarehq.org/a/caris-test/reports/form_data/b649558a-b28c-4192-a9c5-e08f291a129e/</t>
        </is>
      </c>
      <c r="AE819" t="inlineStr">
        <is>
          <t>---</t>
        </is>
      </c>
      <c r="AF819" t="inlineStr">
        <is>
          <t>3c5a623af057e23a32ae4000_31567</t>
        </is>
      </c>
      <c r="AG819" t="inlineStr">
        <is>
          <t>---</t>
        </is>
      </c>
      <c r="AH819" t="inlineStr">
        <is>
          <t>2025-02-19 23:04:45</t>
        </is>
      </c>
      <c r="AI819" t="inlineStr">
        <is>
          <t>1b833c2586eb49459103874b6462448b</t>
        </is>
      </c>
      <c r="AJ819" t="inlineStr">
        <is>
          <t>2025-02-19</t>
        </is>
      </c>
      <c r="AK819" t="inlineStr">
        <is>
          <t>4</t>
        </is>
      </c>
      <c r="AL819" t="inlineStr">
        <is>
          <t>mot club devoilement statu</t>
        </is>
      </c>
      <c r="AM819" t="inlineStr">
        <is>
          <t>1</t>
        </is>
      </c>
      <c r="AN819" t="inlineStr">
        <is>
          <t>devoilement statu</t>
        </is>
      </c>
      <c r="AO819" t="inlineStr">
        <is>
          <t>1</t>
        </is>
      </c>
      <c r="AP819" t="inlineStr">
        <is>
          <t>1</t>
        </is>
      </c>
      <c r="AQ819" t="inlineStr"/>
      <c r="AR819" t="inlineStr"/>
      <c r="AS819" t="inlineStr"/>
      <c r="AT819" t="inlineStr"/>
      <c r="AU819" t="inlineStr">
        <is>
          <t>---</t>
        </is>
      </c>
      <c r="AV819" t="inlineStr">
        <is>
          <t>---</t>
        </is>
      </c>
      <c r="AW819" t="inlineStr">
        <is>
          <t>---</t>
        </is>
      </c>
      <c r="AX819" t="inlineStr">
        <is>
          <t>---</t>
        </is>
      </c>
      <c r="AY819" t="inlineStr">
        <is>
          <t>---</t>
        </is>
      </c>
      <c r="AZ819" t="inlineStr">
        <is>
          <t>---</t>
        </is>
      </c>
      <c r="BA819" t="inlineStr">
        <is>
          <t>1b833c2586eb49459103874b6462448b</t>
        </is>
      </c>
      <c r="BB819" t="inlineStr">
        <is>
          <t>http://openrosa.org/formdesigner/0B48E039-1E80-49A7-AC24-732B6E788E39</t>
        </is>
      </c>
      <c r="BC819" t="inlineStr">
        <is>
          <t>Ration et autres visites</t>
        </is>
      </c>
      <c r="BD819" t="inlineStr">
        <is>
          <t>CommCare Android, version "2.56"(468040). App v15969. CommCare Version 2.56.0. Build 468040, built on: 2025-02-11</t>
        </is>
      </c>
      <c r="BE819" t="inlineStr">
        <is>
          <t>commcare_05d78f59-ebda-491c-89b8-6c42bab0e02e</t>
        </is>
      </c>
      <c r="BF819" t="inlineStr">
        <is>
          <t>19.70036 -72.1614717 9.1 7.9</t>
        </is>
      </c>
      <c r="BG819" t="inlineStr">
        <is>
          <t>f13d8149fc6d39ebe86af18272310ff9</t>
        </is>
      </c>
      <c r="BH819" t="inlineStr">
        <is>
          <t>d3239f0622024212b2de47425e4be01d</t>
        </is>
      </c>
      <c r="BI819" t="inlineStr">
        <is>
          <t>15246</t>
        </is>
      </c>
      <c r="BJ819" t="inlineStr">
        <is>
          <t>XFormInstance</t>
        </is>
      </c>
      <c r="BK819" t="inlineStr">
        <is>
          <t>66b24efceed911efb9a2bb65fe57b2fe</t>
        </is>
      </c>
      <c r="BL819" t="b">
        <v>0</v>
      </c>
      <c r="BM819" t="inlineStr">
        <is>
          <t>---</t>
        </is>
      </c>
      <c r="BN819" t="inlineStr">
        <is>
          <t>200.113.214.207</t>
        </is>
      </c>
      <c r="BO819" t="inlineStr">
        <is>
          <t>Eshka Jean Samura</t>
        </is>
      </c>
    </row>
    <row r="820">
      <c r="A820" t="inlineStr">
        <is>
          <t>818</t>
        </is>
      </c>
      <c r="B820" t="inlineStr">
        <is>
          <t>f1565123-dd3d-46d0-a193-356fcaa43644</t>
        </is>
      </c>
      <c r="C820" t="inlineStr">
        <is>
          <t>2025-02-19</t>
        </is>
      </c>
      <c r="D820" t="inlineStr">
        <is>
          <t>4</t>
        </is>
      </c>
      <c r="E820" t="inlineStr">
        <is>
          <t>li gen médicaments pu 6 mois</t>
        </is>
      </c>
      <c r="F820" t="inlineStr">
        <is>
          <t>1</t>
        </is>
      </c>
      <c r="G820" t="inlineStr">
        <is>
          <t>li gen médicaments pu 6 mois</t>
        </is>
      </c>
      <c r="H820" t="inlineStr">
        <is>
          <t>1</t>
        </is>
      </c>
      <c r="I820" t="inlineStr">
        <is>
          <t>0</t>
        </is>
      </c>
      <c r="J820" t="inlineStr">
        <is>
          <t>---</t>
        </is>
      </c>
      <c r="K820" t="inlineStr">
        <is>
          <t>---</t>
        </is>
      </c>
      <c r="L820" t="inlineStr">
        <is>
          <t>---</t>
        </is>
      </c>
      <c r="M820" t="inlineStr">
        <is>
          <t>---</t>
        </is>
      </c>
      <c r="N820" t="inlineStr">
        <is>
          <t>---</t>
        </is>
      </c>
      <c r="O820" t="inlineStr">
        <is>
          <t>---</t>
        </is>
      </c>
      <c r="P820" t="inlineStr">
        <is>
          <t>---</t>
        </is>
      </c>
      <c r="Q820" t="inlineStr">
        <is>
          <t>---</t>
        </is>
      </c>
      <c r="R820" t="inlineStr">
        <is>
          <t>---</t>
        </is>
      </c>
      <c r="S820" t="inlineStr">
        <is>
          <t>---</t>
        </is>
      </c>
      <c r="T820" t="inlineStr">
        <is>
          <t>---</t>
        </is>
      </c>
      <c r="U820" t="inlineStr">
        <is>
          <t>---</t>
        </is>
      </c>
      <c r="V820" t="inlineStr">
        <is>
          <t>---</t>
        </is>
      </c>
      <c r="W820" t="inlineStr"/>
      <c r="X820" t="inlineStr">
        <is>
          <t>PAP/HFSC/ST01863</t>
        </is>
      </c>
      <c r="Y820" t="inlineStr">
        <is>
          <t>PAP/HFSC/ST01863</t>
        </is>
      </c>
      <c r="Z820" t="inlineStr">
        <is>
          <t>2025-02-20 01:02:28</t>
        </is>
      </c>
      <c r="AA820" t="inlineStr">
        <is>
          <t>2025-02-20 01:01:46</t>
        </is>
      </c>
      <c r="AB820" t="inlineStr">
        <is>
          <t>2alphonse</t>
        </is>
      </c>
      <c r="AC820" t="inlineStr">
        <is>
          <t>2025-02-20 01:03:04</t>
        </is>
      </c>
      <c r="AD820" s="1" t="inlineStr">
        <is>
          <t>https://www.commcarehq.org/a/caris-test/reports/form_data/f1565123-dd3d-46d0-a193-356fcaa43644/</t>
        </is>
      </c>
      <c r="AE820" t="inlineStr">
        <is>
          <t>---</t>
        </is>
      </c>
      <c r="AF820" t="inlineStr">
        <is>
          <t>3c5a623af057e23a32ae4000_26540</t>
        </is>
      </c>
      <c r="AG820" t="inlineStr">
        <is>
          <t>---</t>
        </is>
      </c>
      <c r="AH820" t="inlineStr">
        <is>
          <t>2025-02-20 01:02:28</t>
        </is>
      </c>
      <c r="AI820" t="inlineStr">
        <is>
          <t>fd24bc8fc5740ac5a5cd8e502226cc8a</t>
        </is>
      </c>
      <c r="AJ820" t="inlineStr">
        <is>
          <t>2025-02-19</t>
        </is>
      </c>
      <c r="AK820" t="inlineStr">
        <is>
          <t>4</t>
        </is>
      </c>
      <c r="AL820" t="inlineStr">
        <is>
          <t>li gen médicaments pu 6 mois</t>
        </is>
      </c>
      <c r="AM820" t="inlineStr">
        <is>
          <t>1</t>
        </is>
      </c>
      <c r="AN820" t="inlineStr">
        <is>
          <t>li gen médicaments pu 6 mois</t>
        </is>
      </c>
      <c r="AO820" t="inlineStr">
        <is>
          <t>1</t>
        </is>
      </c>
      <c r="AP820" t="inlineStr">
        <is>
          <t>0</t>
        </is>
      </c>
      <c r="AQ820" t="inlineStr">
        <is>
          <t>---</t>
        </is>
      </c>
      <c r="AR820" t="inlineStr">
        <is>
          <t>---</t>
        </is>
      </c>
      <c r="AS820" t="inlineStr">
        <is>
          <t>---</t>
        </is>
      </c>
      <c r="AT820" t="inlineStr"/>
      <c r="AU820" t="inlineStr">
        <is>
          <t>---</t>
        </is>
      </c>
      <c r="AV820" t="inlineStr">
        <is>
          <t>---</t>
        </is>
      </c>
      <c r="AW820" t="inlineStr">
        <is>
          <t>---</t>
        </is>
      </c>
      <c r="AX820" t="inlineStr">
        <is>
          <t>---</t>
        </is>
      </c>
      <c r="AY820" t="inlineStr">
        <is>
          <t>---</t>
        </is>
      </c>
      <c r="AZ820" t="inlineStr">
        <is>
          <t>---</t>
        </is>
      </c>
      <c r="BA820" t="inlineStr">
        <is>
          <t>fd24bc8fc5740ac5a5cd8e502226cc8a</t>
        </is>
      </c>
      <c r="BB820" t="inlineStr">
        <is>
          <t>http://openrosa.org/formdesigner/0B48E039-1E80-49A7-AC24-732B6E788E39</t>
        </is>
      </c>
      <c r="BC820" t="inlineStr">
        <is>
          <t>Ration et autres visites</t>
        </is>
      </c>
      <c r="BD820" t="inlineStr">
        <is>
          <t>CommCare Android, version "2.55.0"(467579). App v15969. CommCare Version 2.55.0. Build 467579, built on: 2025-01-15</t>
        </is>
      </c>
      <c r="BE820" t="inlineStr">
        <is>
          <t>commcare_4dc5eea2-03fb-4ae5-9faa-e7b11666bc3e</t>
        </is>
      </c>
      <c r="BF820" t="inlineStr"/>
      <c r="BG820" t="inlineStr">
        <is>
          <t>f13d8149fc6d39ebe86af18272310ff9</t>
        </is>
      </c>
      <c r="BH820" t="inlineStr">
        <is>
          <t>d3239f0622024212b2de47425e4be01d</t>
        </is>
      </c>
      <c r="BI820" t="inlineStr">
        <is>
          <t>15246</t>
        </is>
      </c>
      <c r="BJ820" t="inlineStr">
        <is>
          <t>XFormInstance</t>
        </is>
      </c>
      <c r="BK820" t="inlineStr">
        <is>
          <t>8e45873aeafc11ef9e67f399dbb46855</t>
        </is>
      </c>
      <c r="BL820" t="b">
        <v>0</v>
      </c>
      <c r="BM820" t="inlineStr">
        <is>
          <t>---</t>
        </is>
      </c>
      <c r="BN820" t="inlineStr">
        <is>
          <t>200.113.214.154</t>
        </is>
      </c>
      <c r="BO820" t="inlineStr">
        <is>
          <t>Jean Remy</t>
        </is>
      </c>
    </row>
    <row r="821">
      <c r="A821" t="inlineStr">
        <is>
          <t>819</t>
        </is>
      </c>
      <c r="B821" t="inlineStr">
        <is>
          <t>b5912013-426b-40f8-906e-7ca4633fe914</t>
        </is>
      </c>
      <c r="C821" t="inlineStr">
        <is>
          <t>2025-02-19</t>
        </is>
      </c>
      <c r="D821" t="inlineStr">
        <is>
          <t>4</t>
        </is>
      </c>
      <c r="E821" t="inlineStr">
        <is>
          <t>Suivi adhérence</t>
        </is>
      </c>
      <c r="F821" t="inlineStr">
        <is>
          <t>0</t>
        </is>
      </c>
      <c r="G821" t="inlineStr">
        <is>
          <t>suivi adhérence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---</t>
        </is>
      </c>
      <c r="L821" t="inlineStr">
        <is>
          <t>---</t>
        </is>
      </c>
      <c r="M821" t="inlineStr">
        <is>
          <t>---</t>
        </is>
      </c>
      <c r="N821" t="inlineStr">
        <is>
          <t>---</t>
        </is>
      </c>
      <c r="O821" t="inlineStr">
        <is>
          <t>---</t>
        </is>
      </c>
      <c r="P821" t="inlineStr">
        <is>
          <t>---</t>
        </is>
      </c>
      <c r="Q821" t="inlineStr">
        <is>
          <t>---</t>
        </is>
      </c>
      <c r="R821" t="inlineStr"/>
      <c r="S821" t="inlineStr"/>
      <c r="T821" t="inlineStr"/>
      <c r="U821" t="inlineStr"/>
      <c r="V821" t="inlineStr"/>
      <c r="W821" t="inlineStr"/>
      <c r="X821" t="inlineStr">
        <is>
          <t>CAP/HSCM/ST04362</t>
        </is>
      </c>
      <c r="Y821" t="inlineStr">
        <is>
          <t>CAP/HSCM/ST04362</t>
        </is>
      </c>
      <c r="Z821" t="inlineStr">
        <is>
          <t>2025-02-20 01:31:10</t>
        </is>
      </c>
      <c r="AA821" t="inlineStr">
        <is>
          <t>2025-02-20 01:30:19</t>
        </is>
      </c>
      <c r="AB821" t="inlineStr">
        <is>
          <t>1fleurgile</t>
        </is>
      </c>
      <c r="AC821" t="inlineStr">
        <is>
          <t>2025-02-20 01:46:57</t>
        </is>
      </c>
      <c r="AD821" s="1" t="inlineStr">
        <is>
          <t>https://www.commcarehq.org/a/caris-test/reports/form_data/b5912013-426b-40f8-906e-7ca4633fe914/</t>
        </is>
      </c>
      <c r="AE821" t="inlineStr">
        <is>
          <t>---</t>
        </is>
      </c>
      <c r="AF821" t="inlineStr">
        <is>
          <t>3c5a623af057e23a32ae4000_104283</t>
        </is>
      </c>
      <c r="AG821" t="inlineStr">
        <is>
          <t>---</t>
        </is>
      </c>
      <c r="AH821" t="inlineStr">
        <is>
          <t>2025-02-20 01:31:10</t>
        </is>
      </c>
      <c r="AI821" t="inlineStr">
        <is>
          <t>9cfdf7db54419d22491b2c964b5162b3</t>
        </is>
      </c>
      <c r="AJ821" t="inlineStr">
        <is>
          <t>2025-02-19</t>
        </is>
      </c>
      <c r="AK821" t="inlineStr">
        <is>
          <t>4</t>
        </is>
      </c>
      <c r="AL821" t="inlineStr">
        <is>
          <t>Suivi adhérence</t>
        </is>
      </c>
      <c r="AM821" t="inlineStr">
        <is>
          <t>0</t>
        </is>
      </c>
      <c r="AN821" t="inlineStr">
        <is>
          <t>suivi adhérence</t>
        </is>
      </c>
      <c r="AO821" t="inlineStr">
        <is>
          <t>1</t>
        </is>
      </c>
      <c r="AP821" t="inlineStr">
        <is>
          <t>1</t>
        </is>
      </c>
      <c r="AQ821" t="inlineStr"/>
      <c r="AR821" t="inlineStr"/>
      <c r="AS821" t="inlineStr"/>
      <c r="AT821" t="inlineStr"/>
      <c r="AU821" t="inlineStr">
        <is>
          <t>---</t>
        </is>
      </c>
      <c r="AV821" t="inlineStr">
        <is>
          <t>---</t>
        </is>
      </c>
      <c r="AW821" t="inlineStr">
        <is>
          <t>---</t>
        </is>
      </c>
      <c r="AX821" t="inlineStr">
        <is>
          <t>---</t>
        </is>
      </c>
      <c r="AY821" t="inlineStr">
        <is>
          <t>---</t>
        </is>
      </c>
      <c r="AZ821" t="inlineStr">
        <is>
          <t>---</t>
        </is>
      </c>
      <c r="BA821" t="inlineStr">
        <is>
          <t>9cfdf7db54419d22491b2c964b5162b3</t>
        </is>
      </c>
      <c r="BB821" t="inlineStr">
        <is>
          <t>http://openrosa.org/formdesigner/0B48E039-1E80-49A7-AC24-732B6E788E39</t>
        </is>
      </c>
      <c r="BC821" t="inlineStr">
        <is>
          <t>Ration et autres visites</t>
        </is>
      </c>
      <c r="BD821" t="inlineStr">
        <is>
          <t>CommCare Android, version "2.55.0"(467579). App v15969. CommCare Version 2.55.0. Build 467579, built on: 2025-01-15</t>
        </is>
      </c>
      <c r="BE821" t="inlineStr">
        <is>
          <t>commcare_76b456dd-7d90-498a-a785-92f136625a61</t>
        </is>
      </c>
      <c r="BF821" t="inlineStr">
        <is>
          <t>19.7265825 -72.2200796 -11.98 9.85</t>
        </is>
      </c>
      <c r="BG821" t="inlineStr">
        <is>
          <t>f13d8149fc6d39ebe86af18272310ff9</t>
        </is>
      </c>
      <c r="BH821" t="inlineStr">
        <is>
          <t>d3239f0622024212b2de47425e4be01d</t>
        </is>
      </c>
      <c r="BI821" t="inlineStr">
        <is>
          <t>15246</t>
        </is>
      </c>
      <c r="BJ821" t="inlineStr">
        <is>
          <t>XFormInstance</t>
        </is>
      </c>
      <c r="BK821" t="inlineStr">
        <is>
          <t>3624f318ee6411efaf54d3290d41d0d6</t>
        </is>
      </c>
      <c r="BL821" t="b">
        <v>0</v>
      </c>
      <c r="BM821" t="inlineStr">
        <is>
          <t>---</t>
        </is>
      </c>
      <c r="BN821" t="inlineStr">
        <is>
          <t>200.113.238.108</t>
        </is>
      </c>
      <c r="BO821" t="inlineStr">
        <is>
          <t>Edwige Gracia</t>
        </is>
      </c>
    </row>
    <row r="822">
      <c r="A822" t="inlineStr">
        <is>
          <t>820</t>
        </is>
      </c>
      <c r="B822" t="inlineStr">
        <is>
          <t>5e8a8d17-37e4-4046-861d-f843479c4c3e</t>
        </is>
      </c>
      <c r="C822" t="inlineStr">
        <is>
          <t>2025-02-19</t>
        </is>
      </c>
      <c r="D822" t="inlineStr">
        <is>
          <t>4</t>
        </is>
      </c>
      <c r="E822" t="inlineStr">
        <is>
          <t>Suivi adherence</t>
        </is>
      </c>
      <c r="F822" t="inlineStr">
        <is>
          <t>0</t>
        </is>
      </c>
      <c r="G822" t="inlineStr">
        <is>
          <t>Suivi adherence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---</t>
        </is>
      </c>
      <c r="L822" t="inlineStr">
        <is>
          <t>---</t>
        </is>
      </c>
      <c r="M822" t="inlineStr">
        <is>
          <t>---</t>
        </is>
      </c>
      <c r="N822" t="inlineStr">
        <is>
          <t>---</t>
        </is>
      </c>
      <c r="O822" t="inlineStr">
        <is>
          <t>---</t>
        </is>
      </c>
      <c r="P822" t="inlineStr">
        <is>
          <t>---</t>
        </is>
      </c>
      <c r="Q822" t="inlineStr">
        <is>
          <t>---</t>
        </is>
      </c>
      <c r="R822" t="inlineStr"/>
      <c r="S822" t="inlineStr"/>
      <c r="T822" t="inlineStr"/>
      <c r="U822" t="inlineStr"/>
      <c r="V822" t="inlineStr"/>
      <c r="W822" t="inlineStr"/>
      <c r="X822" t="inlineStr">
        <is>
          <t>CAP/HSCM/ST01756</t>
        </is>
      </c>
      <c r="Y822" t="inlineStr">
        <is>
          <t>CAP/HSCM/ST01756</t>
        </is>
      </c>
      <c r="Z822" t="inlineStr">
        <is>
          <t>2025-02-20 01:32:27</t>
        </is>
      </c>
      <c r="AA822" t="inlineStr">
        <is>
          <t>2025-02-20 01:31:45</t>
        </is>
      </c>
      <c r="AB822" t="inlineStr">
        <is>
          <t>1fleurgile</t>
        </is>
      </c>
      <c r="AC822" t="inlineStr">
        <is>
          <t>2025-02-20 01:46:57</t>
        </is>
      </c>
      <c r="AD822" s="1" t="inlineStr">
        <is>
          <t>https://www.commcarehq.org/a/caris-test/reports/form_data/5e8a8d17-37e4-4046-861d-f843479c4c3e/</t>
        </is>
      </c>
      <c r="AE822" t="inlineStr">
        <is>
          <t>---</t>
        </is>
      </c>
      <c r="AF822" t="inlineStr">
        <is>
          <t>1e96af0a425f4ac1a718b22516d40e67</t>
        </is>
      </c>
      <c r="AG822" t="inlineStr">
        <is>
          <t>---</t>
        </is>
      </c>
      <c r="AH822" t="inlineStr">
        <is>
          <t>2025-02-20 01:32:27</t>
        </is>
      </c>
      <c r="AI822" t="inlineStr">
        <is>
          <t>9cfdf7db54419d22491b2c964b5162b3</t>
        </is>
      </c>
      <c r="AJ822" t="inlineStr">
        <is>
          <t>2025-02-19</t>
        </is>
      </c>
      <c r="AK822" t="inlineStr">
        <is>
          <t>4</t>
        </is>
      </c>
      <c r="AL822" t="inlineStr">
        <is>
          <t>Suivi adherence</t>
        </is>
      </c>
      <c r="AM822" t="inlineStr">
        <is>
          <t>0</t>
        </is>
      </c>
      <c r="AN822" t="inlineStr">
        <is>
          <t>Suivi adherence</t>
        </is>
      </c>
      <c r="AO822" t="inlineStr">
        <is>
          <t>1</t>
        </is>
      </c>
      <c r="AP822" t="inlineStr">
        <is>
          <t>1</t>
        </is>
      </c>
      <c r="AQ822" t="inlineStr"/>
      <c r="AR822" t="inlineStr"/>
      <c r="AS822" t="inlineStr"/>
      <c r="AT822" t="inlineStr"/>
      <c r="AU822" t="inlineStr">
        <is>
          <t>---</t>
        </is>
      </c>
      <c r="AV822" t="inlineStr">
        <is>
          <t>---</t>
        </is>
      </c>
      <c r="AW822" t="inlineStr">
        <is>
          <t>---</t>
        </is>
      </c>
      <c r="AX822" t="inlineStr">
        <is>
          <t>---</t>
        </is>
      </c>
      <c r="AY822" t="inlineStr">
        <is>
          <t>---</t>
        </is>
      </c>
      <c r="AZ822" t="inlineStr">
        <is>
          <t>---</t>
        </is>
      </c>
      <c r="BA822" t="inlineStr">
        <is>
          <t>9cfdf7db54419d22491b2c964b5162b3</t>
        </is>
      </c>
      <c r="BB822" t="inlineStr">
        <is>
          <t>http://openrosa.org/formdesigner/0B48E039-1E80-49A7-AC24-732B6E788E39</t>
        </is>
      </c>
      <c r="BC822" t="inlineStr">
        <is>
          <t>Ration et autres visites</t>
        </is>
      </c>
      <c r="BD822" t="inlineStr">
        <is>
          <t>CommCare Android, version "2.55.0"(467579). App v15969. CommCare Version 2.55.0. Build 467579, built on: 2025-01-15</t>
        </is>
      </c>
      <c r="BE822" t="inlineStr">
        <is>
          <t>commcare_76b456dd-7d90-498a-a785-92f136625a61</t>
        </is>
      </c>
      <c r="BF822" t="inlineStr">
        <is>
          <t>19.7266343 -72.2200955 -27.72 9.42</t>
        </is>
      </c>
      <c r="BG822" t="inlineStr">
        <is>
          <t>f13d8149fc6d39ebe86af18272310ff9</t>
        </is>
      </c>
      <c r="BH822" t="inlineStr">
        <is>
          <t>d3239f0622024212b2de47425e4be01d</t>
        </is>
      </c>
      <c r="BI822" t="inlineStr">
        <is>
          <t>15246</t>
        </is>
      </c>
      <c r="BJ822" t="inlineStr">
        <is>
          <t>XFormInstance</t>
        </is>
      </c>
      <c r="BK822" t="inlineStr">
        <is>
          <t>3624f318ee6411efaf54d3290d41d0d6</t>
        </is>
      </c>
      <c r="BL822" t="b">
        <v>0</v>
      </c>
      <c r="BM822" t="inlineStr">
        <is>
          <t>---</t>
        </is>
      </c>
      <c r="BN822" t="inlineStr">
        <is>
          <t>200.113.238.108</t>
        </is>
      </c>
      <c r="BO822" t="inlineStr">
        <is>
          <t>Rood Endel Jean</t>
        </is>
      </c>
    </row>
    <row r="823">
      <c r="A823" t="inlineStr">
        <is>
          <t>821</t>
        </is>
      </c>
      <c r="B823" t="inlineStr">
        <is>
          <t>c0968ecf-ad47-4abc-8037-69d1ed898cc5</t>
        </is>
      </c>
      <c r="C823" t="inlineStr">
        <is>
          <t>2025-02-19</t>
        </is>
      </c>
      <c r="D823" t="inlineStr">
        <is>
          <t>4</t>
        </is>
      </c>
      <c r="E823" t="inlineStr">
        <is>
          <t>Suivi adherence</t>
        </is>
      </c>
      <c r="F823" t="inlineStr">
        <is>
          <t>0</t>
        </is>
      </c>
      <c r="G823" t="inlineStr">
        <is>
          <t>Suivi adherence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---</t>
        </is>
      </c>
      <c r="L823" t="inlineStr">
        <is>
          <t>---</t>
        </is>
      </c>
      <c r="M823" t="inlineStr">
        <is>
          <t>---</t>
        </is>
      </c>
      <c r="N823" t="inlineStr">
        <is>
          <t>---</t>
        </is>
      </c>
      <c r="O823" t="inlineStr">
        <is>
          <t>---</t>
        </is>
      </c>
      <c r="P823" t="inlineStr">
        <is>
          <t>---</t>
        </is>
      </c>
      <c r="Q823" t="inlineStr">
        <is>
          <t>---</t>
        </is>
      </c>
      <c r="R823" t="inlineStr"/>
      <c r="S823" t="inlineStr"/>
      <c r="T823" t="inlineStr"/>
      <c r="U823" t="inlineStr"/>
      <c r="V823" t="inlineStr"/>
      <c r="W823" t="inlineStr"/>
      <c r="X823" t="inlineStr">
        <is>
          <t>CAP/HSCM/ST1757</t>
        </is>
      </c>
      <c r="Y823" t="inlineStr">
        <is>
          <t>CAP/HSCM/ST1757</t>
        </is>
      </c>
      <c r="Z823" t="inlineStr">
        <is>
          <t>2025-02-20 01:33:36</t>
        </is>
      </c>
      <c r="AA823" t="inlineStr">
        <is>
          <t>2025-02-20 01:32:52</t>
        </is>
      </c>
      <c r="AB823" t="inlineStr">
        <is>
          <t>1fleurgile</t>
        </is>
      </c>
      <c r="AC823" t="inlineStr">
        <is>
          <t>2025-02-20 01:47:00</t>
        </is>
      </c>
      <c r="AD823" s="1" t="inlineStr">
        <is>
          <t>https://www.commcarehq.org/a/caris-test/reports/form_data/c0968ecf-ad47-4abc-8037-69d1ed898cc5/</t>
        </is>
      </c>
      <c r="AE823" t="inlineStr">
        <is>
          <t>---</t>
        </is>
      </c>
      <c r="AF823" t="inlineStr">
        <is>
          <t>687b577157ac4b24842583b24973366e</t>
        </is>
      </c>
      <c r="AG823" t="inlineStr">
        <is>
          <t>---</t>
        </is>
      </c>
      <c r="AH823" t="inlineStr">
        <is>
          <t>2025-02-20 01:33:36</t>
        </is>
      </c>
      <c r="AI823" t="inlineStr">
        <is>
          <t>9cfdf7db54419d22491b2c964b5162b3</t>
        </is>
      </c>
      <c r="AJ823" t="inlineStr">
        <is>
          <t>2025-02-19</t>
        </is>
      </c>
      <c r="AK823" t="inlineStr">
        <is>
          <t>4</t>
        </is>
      </c>
      <c r="AL823" t="inlineStr">
        <is>
          <t>Suivi adherence</t>
        </is>
      </c>
      <c r="AM823" t="inlineStr">
        <is>
          <t>0</t>
        </is>
      </c>
      <c r="AN823" t="inlineStr">
        <is>
          <t>Suivi adherence</t>
        </is>
      </c>
      <c r="AO823" t="inlineStr">
        <is>
          <t>1</t>
        </is>
      </c>
      <c r="AP823" t="inlineStr">
        <is>
          <t>1</t>
        </is>
      </c>
      <c r="AQ823" t="inlineStr"/>
      <c r="AR823" t="inlineStr"/>
      <c r="AS823" t="inlineStr"/>
      <c r="AT823" t="inlineStr"/>
      <c r="AU823" t="inlineStr">
        <is>
          <t>---</t>
        </is>
      </c>
      <c r="AV823" t="inlineStr">
        <is>
          <t>---</t>
        </is>
      </c>
      <c r="AW823" t="inlineStr">
        <is>
          <t>---</t>
        </is>
      </c>
      <c r="AX823" t="inlineStr">
        <is>
          <t>---</t>
        </is>
      </c>
      <c r="AY823" t="inlineStr">
        <is>
          <t>---</t>
        </is>
      </c>
      <c r="AZ823" t="inlineStr">
        <is>
          <t>---</t>
        </is>
      </c>
      <c r="BA823" t="inlineStr">
        <is>
          <t>9cfdf7db54419d22491b2c964b5162b3</t>
        </is>
      </c>
      <c r="BB823" t="inlineStr">
        <is>
          <t>http://openrosa.org/formdesigner/0B48E039-1E80-49A7-AC24-732B6E788E39</t>
        </is>
      </c>
      <c r="BC823" t="inlineStr">
        <is>
          <t>Ration et autres visites</t>
        </is>
      </c>
      <c r="BD823" t="inlineStr">
        <is>
          <t>CommCare Android, version "2.55.0"(467579). App v15969. CommCare Version 2.55.0. Build 467579, built on: 2025-01-15</t>
        </is>
      </c>
      <c r="BE823" t="inlineStr">
        <is>
          <t>commcare_76b456dd-7d90-498a-a785-92f136625a61</t>
        </is>
      </c>
      <c r="BF823" t="inlineStr">
        <is>
          <t>19.7266218 -72.2201102 -25.94 6.55</t>
        </is>
      </c>
      <c r="BG823" t="inlineStr">
        <is>
          <t>f13d8149fc6d39ebe86af18272310ff9</t>
        </is>
      </c>
      <c r="BH823" t="inlineStr">
        <is>
          <t>d3239f0622024212b2de47425e4be01d</t>
        </is>
      </c>
      <c r="BI823" t="inlineStr">
        <is>
          <t>15246</t>
        </is>
      </c>
      <c r="BJ823" t="inlineStr">
        <is>
          <t>XFormInstance</t>
        </is>
      </c>
      <c r="BK823" t="inlineStr">
        <is>
          <t>3624f318ee6411efaf54d3290d41d0d6</t>
        </is>
      </c>
      <c r="BL823" t="b">
        <v>0</v>
      </c>
      <c r="BM823" t="inlineStr">
        <is>
          <t>---</t>
        </is>
      </c>
      <c r="BN823" t="inlineStr">
        <is>
          <t>200.113.238.108</t>
        </is>
      </c>
      <c r="BO823" t="inlineStr">
        <is>
          <t>Roudeline Jean</t>
        </is>
      </c>
    </row>
    <row r="824">
      <c r="A824" t="inlineStr">
        <is>
          <t>822</t>
        </is>
      </c>
      <c r="B824" t="inlineStr">
        <is>
          <t>426d6425-04f6-4878-a6b1-8505aa3cac51</t>
        </is>
      </c>
      <c r="C824" t="inlineStr">
        <is>
          <t>2025-02-19</t>
        </is>
      </c>
      <c r="D824" t="inlineStr">
        <is>
          <t>3</t>
        </is>
      </c>
      <c r="E824" t="inlineStr">
        <is>
          <t>---</t>
        </is>
      </c>
      <c r="F824" t="inlineStr">
        <is>
          <t>1</t>
        </is>
      </c>
      <c r="G824" t="inlineStr">
        <is>
          <t>---</t>
        </is>
      </c>
      <c r="H824" t="inlineStr">
        <is>
          <t>1</t>
        </is>
      </c>
      <c r="I824" t="inlineStr">
        <is>
          <t>1</t>
        </is>
      </c>
      <c r="J824" t="inlineStr">
        <is>
          <t>2</t>
        </is>
      </c>
      <c r="K824" t="inlineStr">
        <is>
          <t>---</t>
        </is>
      </c>
      <c r="L824" t="inlineStr">
        <is>
          <t>---</t>
        </is>
      </c>
      <c r="M824" t="inlineStr">
        <is>
          <t>---</t>
        </is>
      </c>
      <c r="N824" t="inlineStr">
        <is>
          <t>---</t>
        </is>
      </c>
      <c r="O824" t="inlineStr">
        <is>
          <t>---</t>
        </is>
      </c>
      <c r="P824" t="inlineStr">
        <is>
          <t>---</t>
        </is>
      </c>
      <c r="Q824" t="inlineStr">
        <is>
          <t>---</t>
        </is>
      </c>
      <c r="R824" t="inlineStr"/>
      <c r="S824" t="inlineStr">
        <is>
          <t>56.0</t>
        </is>
      </c>
      <c r="T824" t="inlineStr"/>
      <c r="U824" t="inlineStr"/>
      <c r="V824" t="inlineStr"/>
      <c r="W824" t="inlineStr"/>
      <c r="X824" t="inlineStr">
        <is>
          <t>PDP/CMEB/ST02110</t>
        </is>
      </c>
      <c r="Y824" t="inlineStr">
        <is>
          <t>PDP/CMEB/ST02110</t>
        </is>
      </c>
      <c r="Z824" t="inlineStr">
        <is>
          <t>2025-02-19 15:46:21</t>
        </is>
      </c>
      <c r="AA824" t="inlineStr">
        <is>
          <t>2025-02-19 15:46:08</t>
        </is>
      </c>
      <c r="AB824" t="inlineStr">
        <is>
          <t>5edeline</t>
        </is>
      </c>
      <c r="AC824" t="inlineStr">
        <is>
          <t>2025-02-20 02:07:22</t>
        </is>
      </c>
      <c r="AD824" s="1" t="inlineStr">
        <is>
          <t>https://www.commcarehq.org/a/caris-test/reports/form_data/426d6425-04f6-4878-a6b1-8505aa3cac51/</t>
        </is>
      </c>
      <c r="AE824" t="inlineStr">
        <is>
          <t>---</t>
        </is>
      </c>
      <c r="AF824" t="inlineStr">
        <is>
          <t>cd4882f67f53415fb15c436b307670c3</t>
        </is>
      </c>
      <c r="AG824" t="inlineStr">
        <is>
          <t>OK</t>
        </is>
      </c>
      <c r="AH824" t="inlineStr">
        <is>
          <t>2025-02-19 15:46:21</t>
        </is>
      </c>
      <c r="AI824" t="inlineStr">
        <is>
          <t>49c83a0dcc274f1a85f9433f3309532d</t>
        </is>
      </c>
      <c r="AJ824" t="inlineStr">
        <is>
          <t>2025-02-19</t>
        </is>
      </c>
      <c r="AK824" t="inlineStr">
        <is>
          <t>3</t>
        </is>
      </c>
      <c r="AL824" t="inlineStr">
        <is>
          <t>---</t>
        </is>
      </c>
      <c r="AM824" t="inlineStr">
        <is>
          <t>1</t>
        </is>
      </c>
      <c r="AN824" t="inlineStr">
        <is>
          <t>---</t>
        </is>
      </c>
      <c r="AO824" t="inlineStr">
        <is>
          <t>1</t>
        </is>
      </c>
      <c r="AP824" t="inlineStr">
        <is>
          <t>1</t>
        </is>
      </c>
      <c r="AQ824" t="inlineStr"/>
      <c r="AR824" t="inlineStr">
        <is>
          <t>56</t>
        </is>
      </c>
      <c r="AS824" t="inlineStr"/>
      <c r="AT824" t="inlineStr"/>
      <c r="AU824" t="inlineStr">
        <is>
          <t>---</t>
        </is>
      </c>
      <c r="AV824" t="inlineStr">
        <is>
          <t>---</t>
        </is>
      </c>
      <c r="AW824" t="inlineStr">
        <is>
          <t>---</t>
        </is>
      </c>
      <c r="AX824" t="inlineStr">
        <is>
          <t>---</t>
        </is>
      </c>
      <c r="AY824" t="inlineStr">
        <is>
          <t>---</t>
        </is>
      </c>
      <c r="AZ824" t="inlineStr">
        <is>
          <t>---</t>
        </is>
      </c>
      <c r="BA824" t="inlineStr">
        <is>
          <t>49c83a0dcc274f1a85f9433f3309532d</t>
        </is>
      </c>
      <c r="BB824" t="inlineStr">
        <is>
          <t>http://openrosa.org/formdesigner/0B48E039-1E80-49A7-AC24-732B6E788E39</t>
        </is>
      </c>
      <c r="BC824" t="inlineStr">
        <is>
          <t>Ration et autres visites</t>
        </is>
      </c>
      <c r="BD824" t="inlineStr">
        <is>
          <t>CommCare Android, version "2.56"(468040). App v15969. CommCare Version 2.56.0. Build 468040, built on: 2025-02-11</t>
        </is>
      </c>
      <c r="BE824" t="inlineStr">
        <is>
          <t>commcare_f5c01cb3-ad69-46f7-81c0-4740896f4262</t>
        </is>
      </c>
      <c r="BF824" t="inlineStr">
        <is>
          <t>19.9332735 -72.8454552 0.0 1600.0</t>
        </is>
      </c>
      <c r="BG824" t="inlineStr">
        <is>
          <t>f13d8149fc6d39ebe86af18272310ff9</t>
        </is>
      </c>
      <c r="BH824" t="inlineStr">
        <is>
          <t>d3239f0622024212b2de47425e4be01d</t>
        </is>
      </c>
      <c r="BI824" t="inlineStr">
        <is>
          <t>15246</t>
        </is>
      </c>
      <c r="BJ824" t="inlineStr">
        <is>
          <t>XFormInstance</t>
        </is>
      </c>
      <c r="BK824" t="inlineStr">
        <is>
          <t>4b54d1caedf811efaf50d3290d41d0d6</t>
        </is>
      </c>
      <c r="BL824" t="b">
        <v>0</v>
      </c>
      <c r="BM824" t="inlineStr">
        <is>
          <t>---</t>
        </is>
      </c>
      <c r="BN824" t="inlineStr">
        <is>
          <t>190.102.76.154</t>
        </is>
      </c>
      <c r="BO824" t="inlineStr">
        <is>
          <t>Samuel Amar Délorme</t>
        </is>
      </c>
    </row>
    <row r="825">
      <c r="A825" t="inlineStr">
        <is>
          <t>823</t>
        </is>
      </c>
      <c r="B825" t="inlineStr">
        <is>
          <t>ac9302d4-0648-4a67-aac0-9a27dff4c109</t>
        </is>
      </c>
      <c r="C825" t="inlineStr">
        <is>
          <t>2025-02-19</t>
        </is>
      </c>
      <c r="D825" t="inlineStr">
        <is>
          <t>3</t>
        </is>
      </c>
      <c r="E825" t="inlineStr">
        <is>
          <t>---</t>
        </is>
      </c>
      <c r="F825" t="inlineStr">
        <is>
          <t>1</t>
        </is>
      </c>
      <c r="G825" t="inlineStr">
        <is>
          <t>---</t>
        </is>
      </c>
      <c r="H825" t="inlineStr">
        <is>
          <t>1</t>
        </is>
      </c>
      <c r="I825" t="inlineStr">
        <is>
          <t>1</t>
        </is>
      </c>
      <c r="J825" t="inlineStr">
        <is>
          <t>2</t>
        </is>
      </c>
      <c r="K825" t="inlineStr">
        <is>
          <t>---</t>
        </is>
      </c>
      <c r="L825" t="inlineStr">
        <is>
          <t>---</t>
        </is>
      </c>
      <c r="M825" t="inlineStr">
        <is>
          <t>---</t>
        </is>
      </c>
      <c r="N825" t="inlineStr">
        <is>
          <t>---</t>
        </is>
      </c>
      <c r="O825" t="inlineStr">
        <is>
          <t>---</t>
        </is>
      </c>
      <c r="P825" t="inlineStr">
        <is>
          <t>---</t>
        </is>
      </c>
      <c r="Q825" t="inlineStr">
        <is>
          <t>---</t>
        </is>
      </c>
      <c r="R825" t="inlineStr"/>
      <c r="S825" t="inlineStr">
        <is>
          <t>57.0</t>
        </is>
      </c>
      <c r="T825" t="inlineStr"/>
      <c r="U825" t="inlineStr"/>
      <c r="V825" t="inlineStr"/>
      <c r="W825" t="inlineStr"/>
      <c r="X825" t="inlineStr">
        <is>
          <t>PDP/HCAH/ST00862</t>
        </is>
      </c>
      <c r="Y825" t="inlineStr">
        <is>
          <t>PDP/HCAH/ST00862</t>
        </is>
      </c>
      <c r="Z825" t="inlineStr">
        <is>
          <t>2025-02-19 15:46:48</t>
        </is>
      </c>
      <c r="AA825" t="inlineStr">
        <is>
          <t>2025-02-19 15:46:35</t>
        </is>
      </c>
      <c r="AB825" t="inlineStr">
        <is>
          <t>5edeline</t>
        </is>
      </c>
      <c r="AC825" t="inlineStr">
        <is>
          <t>2025-02-20 02:07:42</t>
        </is>
      </c>
      <c r="AD825" s="1" t="inlineStr">
        <is>
          <t>https://www.commcarehq.org/a/caris-test/reports/form_data/ac9302d4-0648-4a67-aac0-9a27dff4c109/</t>
        </is>
      </c>
      <c r="AE825" t="inlineStr">
        <is>
          <t>---</t>
        </is>
      </c>
      <c r="AF825" t="inlineStr">
        <is>
          <t>3c5a623af057e23a32ae4000_185535</t>
        </is>
      </c>
      <c r="AG825" t="inlineStr">
        <is>
          <t>OK</t>
        </is>
      </c>
      <c r="AH825" t="inlineStr">
        <is>
          <t>2025-02-19 15:46:48</t>
        </is>
      </c>
      <c r="AI825" t="inlineStr">
        <is>
          <t>49c83a0dcc274f1a85f9433f3309532d</t>
        </is>
      </c>
      <c r="AJ825" t="inlineStr">
        <is>
          <t>2025-02-19</t>
        </is>
      </c>
      <c r="AK825" t="inlineStr">
        <is>
          <t>3</t>
        </is>
      </c>
      <c r="AL825" t="inlineStr">
        <is>
          <t>---</t>
        </is>
      </c>
      <c r="AM825" t="inlineStr">
        <is>
          <t>1</t>
        </is>
      </c>
      <c r="AN825" t="inlineStr">
        <is>
          <t>---</t>
        </is>
      </c>
      <c r="AO825" t="inlineStr">
        <is>
          <t>1</t>
        </is>
      </c>
      <c r="AP825" t="inlineStr">
        <is>
          <t>1</t>
        </is>
      </c>
      <c r="AQ825" t="inlineStr"/>
      <c r="AR825" t="inlineStr">
        <is>
          <t>57</t>
        </is>
      </c>
      <c r="AS825" t="inlineStr"/>
      <c r="AT825" t="inlineStr"/>
      <c r="AU825" t="inlineStr">
        <is>
          <t>---</t>
        </is>
      </c>
      <c r="AV825" t="inlineStr">
        <is>
          <t>---</t>
        </is>
      </c>
      <c r="AW825" t="inlineStr">
        <is>
          <t>---</t>
        </is>
      </c>
      <c r="AX825" t="inlineStr">
        <is>
          <t>---</t>
        </is>
      </c>
      <c r="AY825" t="inlineStr">
        <is>
          <t>---</t>
        </is>
      </c>
      <c r="AZ825" t="inlineStr">
        <is>
          <t>---</t>
        </is>
      </c>
      <c r="BA825" t="inlineStr">
        <is>
          <t>49c83a0dcc274f1a85f9433f3309532d</t>
        </is>
      </c>
      <c r="BB825" t="inlineStr">
        <is>
          <t>http://openrosa.org/formdesigner/0B48E039-1E80-49A7-AC24-732B6E788E39</t>
        </is>
      </c>
      <c r="BC825" t="inlineStr">
        <is>
          <t>Ration et autres visites</t>
        </is>
      </c>
      <c r="BD825" t="inlineStr">
        <is>
          <t>CommCare Android, version "2.56"(468040). App v15969. CommCare Version 2.56.0. Build 468040, built on: 2025-02-11</t>
        </is>
      </c>
      <c r="BE825" t="inlineStr">
        <is>
          <t>commcare_f5c01cb3-ad69-46f7-81c0-4740896f4262</t>
        </is>
      </c>
      <c r="BF825" t="inlineStr">
        <is>
          <t>19.9332735 -72.8454552 0.0 1600.0</t>
        </is>
      </c>
      <c r="BG825" t="inlineStr">
        <is>
          <t>f13d8149fc6d39ebe86af18272310ff9</t>
        </is>
      </c>
      <c r="BH825" t="inlineStr">
        <is>
          <t>d3239f0622024212b2de47425e4be01d</t>
        </is>
      </c>
      <c r="BI825" t="inlineStr">
        <is>
          <t>15246</t>
        </is>
      </c>
      <c r="BJ825" t="inlineStr">
        <is>
          <t>XFormInstance</t>
        </is>
      </c>
      <c r="BK825" t="inlineStr">
        <is>
          <t>4b54d1caedf811efaf50d3290d41d0d6</t>
        </is>
      </c>
      <c r="BL825" t="b">
        <v>0</v>
      </c>
      <c r="BM825" t="inlineStr">
        <is>
          <t>---</t>
        </is>
      </c>
      <c r="BN825" t="inlineStr">
        <is>
          <t>190.102.76.154</t>
        </is>
      </c>
      <c r="BO825" t="inlineStr">
        <is>
          <t>Montchiny Placide</t>
        </is>
      </c>
    </row>
    <row r="826">
      <c r="A826" t="inlineStr">
        <is>
          <t>824</t>
        </is>
      </c>
      <c r="B826" t="inlineStr">
        <is>
          <t>0cfd4a09-9071-44f7-af68-d227baf9341d</t>
        </is>
      </c>
      <c r="C826" t="inlineStr">
        <is>
          <t>2025-02-19</t>
        </is>
      </c>
      <c r="D826" t="inlineStr">
        <is>
          <t>3</t>
        </is>
      </c>
      <c r="E826" t="inlineStr">
        <is>
          <t>---</t>
        </is>
      </c>
      <c r="F826" t="inlineStr">
        <is>
          <t>1</t>
        </is>
      </c>
      <c r="G826" t="inlineStr">
        <is>
          <t>---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---</t>
        </is>
      </c>
      <c r="L826" t="inlineStr">
        <is>
          <t>---</t>
        </is>
      </c>
      <c r="M826" t="inlineStr">
        <is>
          <t>---</t>
        </is>
      </c>
      <c r="N826" t="inlineStr">
        <is>
          <t>---</t>
        </is>
      </c>
      <c r="O826" t="inlineStr">
        <is>
          <t>---</t>
        </is>
      </c>
      <c r="P826" t="inlineStr">
        <is>
          <t>---</t>
        </is>
      </c>
      <c r="Q826" t="inlineStr">
        <is>
          <t>---</t>
        </is>
      </c>
      <c r="R826" t="inlineStr"/>
      <c r="S826" t="inlineStr"/>
      <c r="T826" t="inlineStr"/>
      <c r="U826" t="inlineStr"/>
      <c r="V826" t="inlineStr"/>
      <c r="W826" t="inlineStr"/>
      <c r="X826" t="inlineStr">
        <is>
          <t>PDP/CMEB/ST04556</t>
        </is>
      </c>
      <c r="Y826" t="inlineStr">
        <is>
          <t>PDP/CMEB/ST04556</t>
        </is>
      </c>
      <c r="Z826" t="inlineStr">
        <is>
          <t>2025-02-19 15:47:15</t>
        </is>
      </c>
      <c r="AA826" t="inlineStr">
        <is>
          <t>2025-02-19 15:47:05</t>
        </is>
      </c>
      <c r="AB826" t="inlineStr">
        <is>
          <t>5edeline</t>
        </is>
      </c>
      <c r="AC826" t="inlineStr">
        <is>
          <t>2025-02-20 02:07:44</t>
        </is>
      </c>
      <c r="AD826" s="1" t="inlineStr">
        <is>
          <t>https://www.commcarehq.org/a/caris-test/reports/form_data/0cfd4a09-9071-44f7-af68-d227baf9341d/</t>
        </is>
      </c>
      <c r="AE826" t="inlineStr">
        <is>
          <t>---</t>
        </is>
      </c>
      <c r="AF826" t="inlineStr">
        <is>
          <t>3c5a623af057e23a32ae4000_47591</t>
        </is>
      </c>
      <c r="AG826" t="inlineStr">
        <is>
          <t>OK</t>
        </is>
      </c>
      <c r="AH826" t="inlineStr">
        <is>
          <t>2025-02-19 15:47:15</t>
        </is>
      </c>
      <c r="AI826" t="inlineStr">
        <is>
          <t>49c83a0dcc274f1a85f9433f3309532d</t>
        </is>
      </c>
      <c r="AJ826" t="inlineStr">
        <is>
          <t>2025-02-19</t>
        </is>
      </c>
      <c r="AK826" t="inlineStr">
        <is>
          <t>3</t>
        </is>
      </c>
      <c r="AL826" t="inlineStr">
        <is>
          <t>---</t>
        </is>
      </c>
      <c r="AM826" t="inlineStr">
        <is>
          <t>1</t>
        </is>
      </c>
      <c r="AN826" t="inlineStr">
        <is>
          <t>---</t>
        </is>
      </c>
      <c r="AO826" t="inlineStr">
        <is>
          <t>1</t>
        </is>
      </c>
      <c r="AP826" t="inlineStr">
        <is>
          <t>1</t>
        </is>
      </c>
      <c r="AQ826" t="inlineStr"/>
      <c r="AR826" t="inlineStr"/>
      <c r="AS826" t="inlineStr"/>
      <c r="AT826" t="inlineStr"/>
      <c r="AU826" t="inlineStr">
        <is>
          <t>---</t>
        </is>
      </c>
      <c r="AV826" t="inlineStr">
        <is>
          <t>---</t>
        </is>
      </c>
      <c r="AW826" t="inlineStr">
        <is>
          <t>---</t>
        </is>
      </c>
      <c r="AX826" t="inlineStr">
        <is>
          <t>---</t>
        </is>
      </c>
      <c r="AY826" t="inlineStr">
        <is>
          <t>---</t>
        </is>
      </c>
      <c r="AZ826" t="inlineStr">
        <is>
          <t>---</t>
        </is>
      </c>
      <c r="BA826" t="inlineStr">
        <is>
          <t>49c83a0dcc274f1a85f9433f3309532d</t>
        </is>
      </c>
      <c r="BB826" t="inlineStr">
        <is>
          <t>http://openrosa.org/formdesigner/0B48E039-1E80-49A7-AC24-732B6E788E39</t>
        </is>
      </c>
      <c r="BC826" t="inlineStr">
        <is>
          <t>Ration et autres visites</t>
        </is>
      </c>
      <c r="BD826" t="inlineStr">
        <is>
          <t>CommCare Android, version "2.56"(468040). App v15969. CommCare Version 2.56.0. Build 468040, built on: 2025-02-11</t>
        </is>
      </c>
      <c r="BE826" t="inlineStr">
        <is>
          <t>commcare_f5c01cb3-ad69-46f7-81c0-4740896f4262</t>
        </is>
      </c>
      <c r="BF826" t="inlineStr">
        <is>
          <t>19.9332735 -72.8454552 0.0 1600.0</t>
        </is>
      </c>
      <c r="BG826" t="inlineStr">
        <is>
          <t>f13d8149fc6d39ebe86af18272310ff9</t>
        </is>
      </c>
      <c r="BH826" t="inlineStr">
        <is>
          <t>d3239f0622024212b2de47425e4be01d</t>
        </is>
      </c>
      <c r="BI826" t="inlineStr">
        <is>
          <t>15246</t>
        </is>
      </c>
      <c r="BJ826" t="inlineStr">
        <is>
          <t>XFormInstance</t>
        </is>
      </c>
      <c r="BK826" t="inlineStr">
        <is>
          <t>4b54d1caedf811efaf50d3290d41d0d6</t>
        </is>
      </c>
      <c r="BL826" t="b">
        <v>0</v>
      </c>
      <c r="BM826" t="inlineStr">
        <is>
          <t>---</t>
        </is>
      </c>
      <c r="BN826" t="inlineStr">
        <is>
          <t>190.102.76.154</t>
        </is>
      </c>
      <c r="BO826" t="inlineStr">
        <is>
          <t>Wadly William</t>
        </is>
      </c>
    </row>
    <row r="827">
      <c r="A827" t="inlineStr">
        <is>
          <t>825</t>
        </is>
      </c>
      <c r="B827" t="inlineStr">
        <is>
          <t>e48fe422-b1b6-446a-a7ba-72c9e08505c3</t>
        </is>
      </c>
      <c r="C827" t="inlineStr">
        <is>
          <t>2025-02-19</t>
        </is>
      </c>
      <c r="D827" t="inlineStr">
        <is>
          <t>3</t>
        </is>
      </c>
      <c r="E827" t="inlineStr">
        <is>
          <t>---</t>
        </is>
      </c>
      <c r="F827" t="inlineStr">
        <is>
          <t>1</t>
        </is>
      </c>
      <c r="G827" t="inlineStr">
        <is>
          <t>---</t>
        </is>
      </c>
      <c r="H827" t="inlineStr">
        <is>
          <t>1</t>
        </is>
      </c>
      <c r="I827" t="inlineStr">
        <is>
          <t>1</t>
        </is>
      </c>
      <c r="J827" t="inlineStr">
        <is>
          <t>2</t>
        </is>
      </c>
      <c r="K827" t="inlineStr">
        <is>
          <t>---</t>
        </is>
      </c>
      <c r="L827" t="inlineStr">
        <is>
          <t>---</t>
        </is>
      </c>
      <c r="M827" t="inlineStr">
        <is>
          <t>---</t>
        </is>
      </c>
      <c r="N827" t="inlineStr">
        <is>
          <t>---</t>
        </is>
      </c>
      <c r="O827" t="inlineStr">
        <is>
          <t>---</t>
        </is>
      </c>
      <c r="P827" t="inlineStr">
        <is>
          <t>---</t>
        </is>
      </c>
      <c r="Q827" t="inlineStr">
        <is>
          <t>---</t>
        </is>
      </c>
      <c r="R827" t="inlineStr"/>
      <c r="S827" t="inlineStr">
        <is>
          <t>55.0</t>
        </is>
      </c>
      <c r="T827" t="inlineStr"/>
      <c r="U827" t="inlineStr"/>
      <c r="V827" t="inlineStr"/>
      <c r="W827" t="inlineStr"/>
      <c r="X827" t="inlineStr">
        <is>
          <t>PDP/CMEB/ST01006</t>
        </is>
      </c>
      <c r="Y827" t="inlineStr">
        <is>
          <t>PDP/CMEB/ST01006</t>
        </is>
      </c>
      <c r="Z827" t="inlineStr">
        <is>
          <t>2025-02-19 15:48:16</t>
        </is>
      </c>
      <c r="AA827" t="inlineStr">
        <is>
          <t>2025-02-19 15:47:58</t>
        </is>
      </c>
      <c r="AB827" t="inlineStr">
        <is>
          <t>5edeline</t>
        </is>
      </c>
      <c r="AC827" t="inlineStr">
        <is>
          <t>2025-02-20 02:07:52</t>
        </is>
      </c>
      <c r="AD827" s="1" t="inlineStr">
        <is>
          <t>https://www.commcarehq.org/a/caris-test/reports/form_data/e48fe422-b1b6-446a-a7ba-72c9e08505c3/</t>
        </is>
      </c>
      <c r="AE827" t="inlineStr">
        <is>
          <t>---</t>
        </is>
      </c>
      <c r="AF827" t="inlineStr">
        <is>
          <t>b5affea7e9fe47c69bb7aa8e97366fdd</t>
        </is>
      </c>
      <c r="AG827" t="inlineStr">
        <is>
          <t>OK</t>
        </is>
      </c>
      <c r="AH827" t="inlineStr">
        <is>
          <t>2025-02-19 15:48:16</t>
        </is>
      </c>
      <c r="AI827" t="inlineStr">
        <is>
          <t>49c83a0dcc274f1a85f9433f3309532d</t>
        </is>
      </c>
      <c r="AJ827" t="inlineStr">
        <is>
          <t>2025-02-19</t>
        </is>
      </c>
      <c r="AK827" t="inlineStr">
        <is>
          <t>3</t>
        </is>
      </c>
      <c r="AL827" t="inlineStr">
        <is>
          <t>---</t>
        </is>
      </c>
      <c r="AM827" t="inlineStr">
        <is>
          <t>1</t>
        </is>
      </c>
      <c r="AN827" t="inlineStr">
        <is>
          <t>---</t>
        </is>
      </c>
      <c r="AO827" t="inlineStr">
        <is>
          <t>1</t>
        </is>
      </c>
      <c r="AP827" t="inlineStr">
        <is>
          <t>1</t>
        </is>
      </c>
      <c r="AQ827" t="inlineStr"/>
      <c r="AR827" t="inlineStr">
        <is>
          <t>55</t>
        </is>
      </c>
      <c r="AS827" t="inlineStr"/>
      <c r="AT827" t="inlineStr"/>
      <c r="AU827" t="inlineStr">
        <is>
          <t>---</t>
        </is>
      </c>
      <c r="AV827" t="inlineStr">
        <is>
          <t>---</t>
        </is>
      </c>
      <c r="AW827" t="inlineStr">
        <is>
          <t>---</t>
        </is>
      </c>
      <c r="AX827" t="inlineStr">
        <is>
          <t>---</t>
        </is>
      </c>
      <c r="AY827" t="inlineStr">
        <is>
          <t>---</t>
        </is>
      </c>
      <c r="AZ827" t="inlineStr">
        <is>
          <t>---</t>
        </is>
      </c>
      <c r="BA827" t="inlineStr">
        <is>
          <t>49c83a0dcc274f1a85f9433f3309532d</t>
        </is>
      </c>
      <c r="BB827" t="inlineStr">
        <is>
          <t>http://openrosa.org/formdesigner/0B48E039-1E80-49A7-AC24-732B6E788E39</t>
        </is>
      </c>
      <c r="BC827" t="inlineStr">
        <is>
          <t>Ration et autres visites</t>
        </is>
      </c>
      <c r="BD827" t="inlineStr">
        <is>
          <t>CommCare Android, version "2.56"(468040). App v15969. CommCare Version 2.56.0. Build 468040, built on: 2025-02-11</t>
        </is>
      </c>
      <c r="BE827" t="inlineStr">
        <is>
          <t>commcare_f5c01cb3-ad69-46f7-81c0-4740896f4262</t>
        </is>
      </c>
      <c r="BF827" t="inlineStr">
        <is>
          <t>19.9332735 -72.8454552 0.0 1600.0</t>
        </is>
      </c>
      <c r="BG827" t="inlineStr">
        <is>
          <t>f13d8149fc6d39ebe86af18272310ff9</t>
        </is>
      </c>
      <c r="BH827" t="inlineStr">
        <is>
          <t>d3239f0622024212b2de47425e4be01d</t>
        </is>
      </c>
      <c r="BI827" t="inlineStr">
        <is>
          <t>15246</t>
        </is>
      </c>
      <c r="BJ827" t="inlineStr">
        <is>
          <t>XFormInstance</t>
        </is>
      </c>
      <c r="BK827" t="inlineStr">
        <is>
          <t>4b54d1caedf811efaf50d3290d41d0d6</t>
        </is>
      </c>
      <c r="BL827" t="b">
        <v>0</v>
      </c>
      <c r="BM827" t="inlineStr">
        <is>
          <t>---</t>
        </is>
      </c>
      <c r="BN827" t="inlineStr">
        <is>
          <t>190.102.76.154</t>
        </is>
      </c>
      <c r="BO827" t="inlineStr">
        <is>
          <t>Lorvensky Thervéus</t>
        </is>
      </c>
    </row>
    <row r="828">
      <c r="A828" t="inlineStr">
        <is>
          <t>826</t>
        </is>
      </c>
      <c r="B828" t="inlineStr">
        <is>
          <t>5a8f7d6f-a929-429b-95e4-8fe626afacf8</t>
        </is>
      </c>
      <c r="C828" t="inlineStr">
        <is>
          <t>2025-02-19</t>
        </is>
      </c>
      <c r="D828" t="inlineStr">
        <is>
          <t>3</t>
        </is>
      </c>
      <c r="E828" t="inlineStr">
        <is>
          <t>---</t>
        </is>
      </c>
      <c r="F828" t="inlineStr">
        <is>
          <t>1</t>
        </is>
      </c>
      <c r="G828" t="inlineStr">
        <is>
          <t>---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---</t>
        </is>
      </c>
      <c r="L828" t="inlineStr">
        <is>
          <t>---</t>
        </is>
      </c>
      <c r="M828" t="inlineStr">
        <is>
          <t>---</t>
        </is>
      </c>
      <c r="N828" t="inlineStr">
        <is>
          <t>---</t>
        </is>
      </c>
      <c r="O828" t="inlineStr">
        <is>
          <t>---</t>
        </is>
      </c>
      <c r="P828" t="inlineStr">
        <is>
          <t>---</t>
        </is>
      </c>
      <c r="Q828" t="inlineStr">
        <is>
          <t>---</t>
        </is>
      </c>
      <c r="R828" t="inlineStr"/>
      <c r="S828" t="inlineStr">
        <is>
          <t>49.0</t>
        </is>
      </c>
      <c r="T828" t="inlineStr"/>
      <c r="U828" t="inlineStr"/>
      <c r="V828" t="inlineStr"/>
      <c r="W828" t="inlineStr"/>
      <c r="X828" t="inlineStr">
        <is>
          <t>PDP/CMEB/ST03781</t>
        </is>
      </c>
      <c r="Y828" t="inlineStr">
        <is>
          <t>PDP/CMEB/ST03781</t>
        </is>
      </c>
      <c r="Z828" t="inlineStr">
        <is>
          <t>2025-02-19 15:48:40</t>
        </is>
      </c>
      <c r="AA828" t="inlineStr">
        <is>
          <t>2025-02-19 15:48:26</t>
        </is>
      </c>
      <c r="AB828" t="inlineStr">
        <is>
          <t>5edeline</t>
        </is>
      </c>
      <c r="AC828" t="inlineStr">
        <is>
          <t>2025-02-20 02:08:02</t>
        </is>
      </c>
      <c r="AD828" s="1" t="inlineStr">
        <is>
          <t>https://www.commcarehq.org/a/caris-test/reports/form_data/5a8f7d6f-a929-429b-95e4-8fe626afacf8/</t>
        </is>
      </c>
      <c r="AE828" t="inlineStr">
        <is>
          <t>---</t>
        </is>
      </c>
      <c r="AF828" t="inlineStr">
        <is>
          <t>3c5a623af057e23a32ae4000_25240</t>
        </is>
      </c>
      <c r="AG828" t="inlineStr">
        <is>
          <t>OK</t>
        </is>
      </c>
      <c r="AH828" t="inlineStr">
        <is>
          <t>2025-02-19 15:48:40</t>
        </is>
      </c>
      <c r="AI828" t="inlineStr">
        <is>
          <t>49c83a0dcc274f1a85f9433f3309532d</t>
        </is>
      </c>
      <c r="AJ828" t="inlineStr">
        <is>
          <t>2025-02-19</t>
        </is>
      </c>
      <c r="AK828" t="inlineStr">
        <is>
          <t>3</t>
        </is>
      </c>
      <c r="AL828" t="inlineStr">
        <is>
          <t>---</t>
        </is>
      </c>
      <c r="AM828" t="inlineStr">
        <is>
          <t>1</t>
        </is>
      </c>
      <c r="AN828" t="inlineStr">
        <is>
          <t>---</t>
        </is>
      </c>
      <c r="AO828" t="inlineStr">
        <is>
          <t>1</t>
        </is>
      </c>
      <c r="AP828" t="inlineStr">
        <is>
          <t>1</t>
        </is>
      </c>
      <c r="AQ828" t="inlineStr"/>
      <c r="AR828" t="inlineStr">
        <is>
          <t>49</t>
        </is>
      </c>
      <c r="AS828" t="inlineStr"/>
      <c r="AT828" t="inlineStr"/>
      <c r="AU828" t="inlineStr">
        <is>
          <t>---</t>
        </is>
      </c>
      <c r="AV828" t="inlineStr">
        <is>
          <t>---</t>
        </is>
      </c>
      <c r="AW828" t="inlineStr">
        <is>
          <t>---</t>
        </is>
      </c>
      <c r="AX828" t="inlineStr">
        <is>
          <t>---</t>
        </is>
      </c>
      <c r="AY828" t="inlineStr">
        <is>
          <t>---</t>
        </is>
      </c>
      <c r="AZ828" t="inlineStr">
        <is>
          <t>---</t>
        </is>
      </c>
      <c r="BA828" t="inlineStr">
        <is>
          <t>49c83a0dcc274f1a85f9433f3309532d</t>
        </is>
      </c>
      <c r="BB828" t="inlineStr">
        <is>
          <t>http://openrosa.org/formdesigner/0B48E039-1E80-49A7-AC24-732B6E788E39</t>
        </is>
      </c>
      <c r="BC828" t="inlineStr">
        <is>
          <t>Ration et autres visites</t>
        </is>
      </c>
      <c r="BD828" t="inlineStr">
        <is>
          <t>CommCare Android, version "2.56"(468040). App v15969. CommCare Version 2.56.0. Build 468040, built on: 2025-02-11</t>
        </is>
      </c>
      <c r="BE828" t="inlineStr">
        <is>
          <t>commcare_f5c01cb3-ad69-46f7-81c0-4740896f4262</t>
        </is>
      </c>
      <c r="BF828" t="inlineStr">
        <is>
          <t>19.9332735 -72.8454552 0.0 1600.0</t>
        </is>
      </c>
      <c r="BG828" t="inlineStr">
        <is>
          <t>f13d8149fc6d39ebe86af18272310ff9</t>
        </is>
      </c>
      <c r="BH828" t="inlineStr">
        <is>
          <t>d3239f0622024212b2de47425e4be01d</t>
        </is>
      </c>
      <c r="BI828" t="inlineStr">
        <is>
          <t>15246</t>
        </is>
      </c>
      <c r="BJ828" t="inlineStr">
        <is>
          <t>XFormInstance</t>
        </is>
      </c>
      <c r="BK828" t="inlineStr">
        <is>
          <t>4b54d1caedf811efaf50d3290d41d0d6</t>
        </is>
      </c>
      <c r="BL828" t="b">
        <v>0</v>
      </c>
      <c r="BM828" t="inlineStr">
        <is>
          <t>---</t>
        </is>
      </c>
      <c r="BN828" t="inlineStr">
        <is>
          <t>190.102.76.154</t>
        </is>
      </c>
      <c r="BO828" t="inlineStr">
        <is>
          <t>Fredley  Merat</t>
        </is>
      </c>
    </row>
    <row r="829">
      <c r="A829" t="inlineStr">
        <is>
          <t>827</t>
        </is>
      </c>
      <c r="B829" t="inlineStr">
        <is>
          <t>fd15ed23-9493-4e8c-b8d8-5f996fc69d71</t>
        </is>
      </c>
      <c r="C829" t="inlineStr">
        <is>
          <t>2025-02-19</t>
        </is>
      </c>
      <c r="D829" t="inlineStr">
        <is>
          <t>3</t>
        </is>
      </c>
      <c r="E829" t="inlineStr">
        <is>
          <t>---</t>
        </is>
      </c>
      <c r="F829" t="inlineStr">
        <is>
          <t>1</t>
        </is>
      </c>
      <c r="G829" t="inlineStr">
        <is>
          <t>---</t>
        </is>
      </c>
      <c r="H829" t="inlineStr">
        <is>
          <t>1</t>
        </is>
      </c>
      <c r="I829" t="inlineStr">
        <is>
          <t>1</t>
        </is>
      </c>
      <c r="J829" t="inlineStr">
        <is>
          <t>2</t>
        </is>
      </c>
      <c r="K829" t="inlineStr">
        <is>
          <t>---</t>
        </is>
      </c>
      <c r="L829" t="inlineStr">
        <is>
          <t>---</t>
        </is>
      </c>
      <c r="M829" t="inlineStr">
        <is>
          <t>---</t>
        </is>
      </c>
      <c r="N829" t="inlineStr">
        <is>
          <t>---</t>
        </is>
      </c>
      <c r="O829" t="inlineStr">
        <is>
          <t>---</t>
        </is>
      </c>
      <c r="P829" t="inlineStr">
        <is>
          <t>---</t>
        </is>
      </c>
      <c r="Q829" t="inlineStr">
        <is>
          <t>---</t>
        </is>
      </c>
      <c r="R829" t="inlineStr"/>
      <c r="S829" t="inlineStr">
        <is>
          <t>51.0</t>
        </is>
      </c>
      <c r="T829" t="inlineStr"/>
      <c r="U829" t="inlineStr"/>
      <c r="V829" t="inlineStr"/>
      <c r="W829" t="inlineStr"/>
      <c r="X829" t="inlineStr">
        <is>
          <t>PDP/CMEB/ST00731</t>
        </is>
      </c>
      <c r="Y829" t="inlineStr">
        <is>
          <t>PDP/CMEB/ST00731</t>
        </is>
      </c>
      <c r="Z829" t="inlineStr">
        <is>
          <t>2025-02-19 15:49:06</t>
        </is>
      </c>
      <c r="AA829" t="inlineStr">
        <is>
          <t>2025-02-19 15:48:54</t>
        </is>
      </c>
      <c r="AB829" t="inlineStr">
        <is>
          <t>5edeline</t>
        </is>
      </c>
      <c r="AC829" t="inlineStr">
        <is>
          <t>2025-02-20 02:08:08</t>
        </is>
      </c>
      <c r="AD829" s="1" t="inlineStr">
        <is>
          <t>https://www.commcarehq.org/a/caris-test/reports/form_data/fd15ed23-9493-4e8c-b8d8-5f996fc69d71/</t>
        </is>
      </c>
      <c r="AE829" t="inlineStr">
        <is>
          <t>---</t>
        </is>
      </c>
      <c r="AF829" t="inlineStr">
        <is>
          <t>e438b28d58ba44be85d5064ce45168f8</t>
        </is>
      </c>
      <c r="AG829" t="inlineStr">
        <is>
          <t>OK</t>
        </is>
      </c>
      <c r="AH829" t="inlineStr">
        <is>
          <t>2025-02-19 15:49:06</t>
        </is>
      </c>
      <c r="AI829" t="inlineStr">
        <is>
          <t>49c83a0dcc274f1a85f9433f3309532d</t>
        </is>
      </c>
      <c r="AJ829" t="inlineStr">
        <is>
          <t>2025-02-19</t>
        </is>
      </c>
      <c r="AK829" t="inlineStr">
        <is>
          <t>3</t>
        </is>
      </c>
      <c r="AL829" t="inlineStr">
        <is>
          <t>---</t>
        </is>
      </c>
      <c r="AM829" t="inlineStr">
        <is>
          <t>1</t>
        </is>
      </c>
      <c r="AN829" t="inlineStr">
        <is>
          <t>---</t>
        </is>
      </c>
      <c r="AO829" t="inlineStr">
        <is>
          <t>1</t>
        </is>
      </c>
      <c r="AP829" t="inlineStr">
        <is>
          <t>1</t>
        </is>
      </c>
      <c r="AQ829" t="inlineStr"/>
      <c r="AR829" t="inlineStr">
        <is>
          <t>51</t>
        </is>
      </c>
      <c r="AS829" t="inlineStr"/>
      <c r="AT829" t="inlineStr"/>
      <c r="AU829" t="inlineStr">
        <is>
          <t>---</t>
        </is>
      </c>
      <c r="AV829" t="inlineStr">
        <is>
          <t>---</t>
        </is>
      </c>
      <c r="AW829" t="inlineStr">
        <is>
          <t>---</t>
        </is>
      </c>
      <c r="AX829" t="inlineStr">
        <is>
          <t>---</t>
        </is>
      </c>
      <c r="AY829" t="inlineStr">
        <is>
          <t>---</t>
        </is>
      </c>
      <c r="AZ829" t="inlineStr">
        <is>
          <t>---</t>
        </is>
      </c>
      <c r="BA829" t="inlineStr">
        <is>
          <t>49c83a0dcc274f1a85f9433f3309532d</t>
        </is>
      </c>
      <c r="BB829" t="inlineStr">
        <is>
          <t>http://openrosa.org/formdesigner/0B48E039-1E80-49A7-AC24-732B6E788E39</t>
        </is>
      </c>
      <c r="BC829" t="inlineStr">
        <is>
          <t>Ration et autres visites</t>
        </is>
      </c>
      <c r="BD829" t="inlineStr">
        <is>
          <t>CommCare Android, version "2.56"(468040). App v15969. CommCare Version 2.56.0. Build 468040, built on: 2025-02-11</t>
        </is>
      </c>
      <c r="BE829" t="inlineStr">
        <is>
          <t>commcare_f5c01cb3-ad69-46f7-81c0-4740896f4262</t>
        </is>
      </c>
      <c r="BF829" t="inlineStr">
        <is>
          <t>19.9332735 -72.8454552 0.0 1600.0</t>
        </is>
      </c>
      <c r="BG829" t="inlineStr">
        <is>
          <t>f13d8149fc6d39ebe86af18272310ff9</t>
        </is>
      </c>
      <c r="BH829" t="inlineStr">
        <is>
          <t>d3239f0622024212b2de47425e4be01d</t>
        </is>
      </c>
      <c r="BI829" t="inlineStr">
        <is>
          <t>15246</t>
        </is>
      </c>
      <c r="BJ829" t="inlineStr">
        <is>
          <t>XFormInstance</t>
        </is>
      </c>
      <c r="BK829" t="inlineStr">
        <is>
          <t>4b54d1caedf811efaf50d3290d41d0d6</t>
        </is>
      </c>
      <c r="BL829" t="b">
        <v>0</v>
      </c>
      <c r="BM829" t="inlineStr">
        <is>
          <t>---</t>
        </is>
      </c>
      <c r="BN829" t="inlineStr">
        <is>
          <t>190.102.76.154</t>
        </is>
      </c>
      <c r="BO829" t="inlineStr">
        <is>
          <t>Madiana Jean Louis</t>
        </is>
      </c>
    </row>
    <row r="830">
      <c r="A830" t="inlineStr">
        <is>
          <t>828</t>
        </is>
      </c>
      <c r="B830" t="inlineStr">
        <is>
          <t>478a7643-8911-4c54-a929-f66eeccec1f2</t>
        </is>
      </c>
      <c r="C830" t="inlineStr">
        <is>
          <t>2025-02-19</t>
        </is>
      </c>
      <c r="D830" t="inlineStr">
        <is>
          <t>3</t>
        </is>
      </c>
      <c r="E830" t="inlineStr">
        <is>
          <t>---</t>
        </is>
      </c>
      <c r="F830" t="inlineStr">
        <is>
          <t>1</t>
        </is>
      </c>
      <c r="G830" t="inlineStr">
        <is>
          <t>---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---</t>
        </is>
      </c>
      <c r="L830" t="inlineStr">
        <is>
          <t>---</t>
        </is>
      </c>
      <c r="M830" t="inlineStr">
        <is>
          <t>---</t>
        </is>
      </c>
      <c r="N830" t="inlineStr">
        <is>
          <t>---</t>
        </is>
      </c>
      <c r="O830" t="inlineStr">
        <is>
          <t>---</t>
        </is>
      </c>
      <c r="P830" t="inlineStr">
        <is>
          <t>---</t>
        </is>
      </c>
      <c r="Q830" t="inlineStr">
        <is>
          <t>---</t>
        </is>
      </c>
      <c r="R830" t="inlineStr"/>
      <c r="S830" t="inlineStr">
        <is>
          <t>60.0</t>
        </is>
      </c>
      <c r="T830" t="inlineStr"/>
      <c r="U830" t="inlineStr"/>
      <c r="V830" t="inlineStr"/>
      <c r="W830" t="inlineStr"/>
      <c r="X830" t="inlineStr">
        <is>
          <t>PDP/CMEB/ST01108</t>
        </is>
      </c>
      <c r="Y830" t="inlineStr">
        <is>
          <t>PDP/CMEB/ST01108</t>
        </is>
      </c>
      <c r="Z830" t="inlineStr">
        <is>
          <t>2025-02-19 15:49:27</t>
        </is>
      </c>
      <c r="AA830" t="inlineStr">
        <is>
          <t>2025-02-19 15:49:17</t>
        </is>
      </c>
      <c r="AB830" t="inlineStr">
        <is>
          <t>5edeline</t>
        </is>
      </c>
      <c r="AC830" t="inlineStr">
        <is>
          <t>2025-02-20 02:08:11</t>
        </is>
      </c>
      <c r="AD830" s="1" t="inlineStr">
        <is>
          <t>https://www.commcarehq.org/a/caris-test/reports/form_data/478a7643-8911-4c54-a929-f66eeccec1f2/</t>
        </is>
      </c>
      <c r="AE830" t="inlineStr">
        <is>
          <t>---</t>
        </is>
      </c>
      <c r="AF830" t="inlineStr">
        <is>
          <t>46c46fcb1b1647b283fb8a3aa2e80339</t>
        </is>
      </c>
      <c r="AG830" t="inlineStr">
        <is>
          <t>OK</t>
        </is>
      </c>
      <c r="AH830" t="inlineStr">
        <is>
          <t>2025-02-19 15:49:27</t>
        </is>
      </c>
      <c r="AI830" t="inlineStr">
        <is>
          <t>49c83a0dcc274f1a85f9433f3309532d</t>
        </is>
      </c>
      <c r="AJ830" t="inlineStr">
        <is>
          <t>2025-02-19</t>
        </is>
      </c>
      <c r="AK830" t="inlineStr">
        <is>
          <t>3</t>
        </is>
      </c>
      <c r="AL830" t="inlineStr">
        <is>
          <t>---</t>
        </is>
      </c>
      <c r="AM830" t="inlineStr">
        <is>
          <t>1</t>
        </is>
      </c>
      <c r="AN830" t="inlineStr">
        <is>
          <t>---</t>
        </is>
      </c>
      <c r="AO830" t="inlineStr">
        <is>
          <t>1</t>
        </is>
      </c>
      <c r="AP830" t="inlineStr">
        <is>
          <t>1</t>
        </is>
      </c>
      <c r="AQ830" t="inlineStr"/>
      <c r="AR830" t="inlineStr">
        <is>
          <t>60</t>
        </is>
      </c>
      <c r="AS830" t="inlineStr"/>
      <c r="AT830" t="inlineStr"/>
      <c r="AU830" t="inlineStr">
        <is>
          <t>---</t>
        </is>
      </c>
      <c r="AV830" t="inlineStr">
        <is>
          <t>---</t>
        </is>
      </c>
      <c r="AW830" t="inlineStr">
        <is>
          <t>---</t>
        </is>
      </c>
      <c r="AX830" t="inlineStr">
        <is>
          <t>---</t>
        </is>
      </c>
      <c r="AY830" t="inlineStr">
        <is>
          <t>---</t>
        </is>
      </c>
      <c r="AZ830" t="inlineStr">
        <is>
          <t>---</t>
        </is>
      </c>
      <c r="BA830" t="inlineStr">
        <is>
          <t>49c83a0dcc274f1a85f9433f3309532d</t>
        </is>
      </c>
      <c r="BB830" t="inlineStr">
        <is>
          <t>http://openrosa.org/formdesigner/0B48E039-1E80-49A7-AC24-732B6E788E39</t>
        </is>
      </c>
      <c r="BC830" t="inlineStr">
        <is>
          <t>Ration et autres visites</t>
        </is>
      </c>
      <c r="BD830" t="inlineStr">
        <is>
          <t>CommCare Android, version "2.56"(468040). App v15969. CommCare Version 2.56.0. Build 468040, built on: 2025-02-11</t>
        </is>
      </c>
      <c r="BE830" t="inlineStr">
        <is>
          <t>commcare_f5c01cb3-ad69-46f7-81c0-4740896f4262</t>
        </is>
      </c>
      <c r="BF830" t="inlineStr">
        <is>
          <t>19.9332735 -72.8454552 0.0 1600.0</t>
        </is>
      </c>
      <c r="BG830" t="inlineStr">
        <is>
          <t>f13d8149fc6d39ebe86af18272310ff9</t>
        </is>
      </c>
      <c r="BH830" t="inlineStr">
        <is>
          <t>d3239f0622024212b2de47425e4be01d</t>
        </is>
      </c>
      <c r="BI830" t="inlineStr">
        <is>
          <t>15246</t>
        </is>
      </c>
      <c r="BJ830" t="inlineStr">
        <is>
          <t>XFormInstance</t>
        </is>
      </c>
      <c r="BK830" t="inlineStr">
        <is>
          <t>4b54d1caedf811efaf50d3290d41d0d6</t>
        </is>
      </c>
      <c r="BL830" t="b">
        <v>0</v>
      </c>
      <c r="BM830" t="inlineStr">
        <is>
          <t>---</t>
        </is>
      </c>
      <c r="BN830" t="inlineStr">
        <is>
          <t>190.102.76.154</t>
        </is>
      </c>
      <c r="BO830" t="inlineStr">
        <is>
          <t>Jacob Decius</t>
        </is>
      </c>
    </row>
    <row r="831">
      <c r="A831" t="inlineStr">
        <is>
          <t>829</t>
        </is>
      </c>
      <c r="B831" t="inlineStr">
        <is>
          <t>e868344a-2077-4932-9366-a10ad43acfd9</t>
        </is>
      </c>
      <c r="C831" t="inlineStr">
        <is>
          <t>2025-02-19</t>
        </is>
      </c>
      <c r="D831" t="inlineStr">
        <is>
          <t>8</t>
        </is>
      </c>
      <c r="E831" t="inlineStr">
        <is>
          <t>---</t>
        </is>
      </c>
      <c r="F831" t="inlineStr">
        <is>
          <t>1</t>
        </is>
      </c>
      <c r="G831" t="inlineStr">
        <is>
          <t>---</t>
        </is>
      </c>
      <c r="H831" t="inlineStr">
        <is>
          <t>1</t>
        </is>
      </c>
      <c r="I831" t="inlineStr">
        <is>
          <t>1</t>
        </is>
      </c>
      <c r="J831" t="inlineStr">
        <is>
          <t>4</t>
        </is>
      </c>
      <c r="K831" t="inlineStr">
        <is>
          <t>---</t>
        </is>
      </c>
      <c r="L831" t="inlineStr">
        <is>
          <t>---</t>
        </is>
      </c>
      <c r="M831" t="inlineStr">
        <is>
          <t>---</t>
        </is>
      </c>
      <c r="N831" t="inlineStr">
        <is>
          <t>---</t>
        </is>
      </c>
      <c r="O831" t="inlineStr">
        <is>
          <t>---</t>
        </is>
      </c>
      <c r="P831" t="inlineStr">
        <is>
          <t>---</t>
        </is>
      </c>
      <c r="Q831" t="inlineStr">
        <is>
          <t>---</t>
        </is>
      </c>
      <c r="R831" t="inlineStr"/>
      <c r="S831" t="inlineStr">
        <is>
          <t>52.0</t>
        </is>
      </c>
      <c r="T831" t="inlineStr"/>
      <c r="U831" t="inlineStr"/>
      <c r="V831" t="inlineStr"/>
      <c r="W831" t="inlineStr"/>
      <c r="X831" t="inlineStr">
        <is>
          <t>PDP/CMEB/ST01680</t>
        </is>
      </c>
      <c r="Y831" t="inlineStr">
        <is>
          <t>PDP/CMEB/ST01680</t>
        </is>
      </c>
      <c r="Z831" t="inlineStr">
        <is>
          <t>2025-02-19 17:57:21</t>
        </is>
      </c>
      <c r="AA831" t="inlineStr">
        <is>
          <t>2025-02-19 17:56:04</t>
        </is>
      </c>
      <c r="AB831" t="inlineStr">
        <is>
          <t>5guerlande</t>
        </is>
      </c>
      <c r="AC831" t="inlineStr">
        <is>
          <t>2025-02-20 02:44:28</t>
        </is>
      </c>
      <c r="AD831" s="1" t="inlineStr">
        <is>
          <t>https://www.commcarehq.org/a/caris-test/reports/form_data/e868344a-2077-4932-9366-a10ad43acfd9/</t>
        </is>
      </c>
      <c r="AE831" t="inlineStr">
        <is>
          <t>---</t>
        </is>
      </c>
      <c r="AF831" t="inlineStr">
        <is>
          <t>a54942fc51a6423195dfb9f970768aca</t>
        </is>
      </c>
      <c r="AG831" t="inlineStr">
        <is>
          <t>---</t>
        </is>
      </c>
      <c r="AH831" t="inlineStr">
        <is>
          <t>2025-02-19 17:57:21</t>
        </is>
      </c>
      <c r="AI831" t="inlineStr">
        <is>
          <t>1b52563f66be7b3d0843fa02f8f5a965</t>
        </is>
      </c>
      <c r="AJ831" t="inlineStr">
        <is>
          <t>2025-02-19</t>
        </is>
      </c>
      <c r="AK831" t="inlineStr">
        <is>
          <t>8</t>
        </is>
      </c>
      <c r="AL831" t="inlineStr">
        <is>
          <t>---</t>
        </is>
      </c>
      <c r="AM831" t="inlineStr">
        <is>
          <t>1</t>
        </is>
      </c>
      <c r="AN831" t="inlineStr">
        <is>
          <t>---</t>
        </is>
      </c>
      <c r="AO831" t="inlineStr">
        <is>
          <t>1</t>
        </is>
      </c>
      <c r="AP831" t="inlineStr">
        <is>
          <t>1</t>
        </is>
      </c>
      <c r="AQ831" t="inlineStr"/>
      <c r="AR831" t="inlineStr">
        <is>
          <t>52</t>
        </is>
      </c>
      <c r="AS831" t="inlineStr"/>
      <c r="AT831" t="inlineStr"/>
      <c r="AU831" t="inlineStr">
        <is>
          <t>---</t>
        </is>
      </c>
      <c r="AV831" t="inlineStr">
        <is>
          <t>---</t>
        </is>
      </c>
      <c r="AW831" t="inlineStr">
        <is>
          <t>---</t>
        </is>
      </c>
      <c r="AX831" t="inlineStr">
        <is>
          <t>---</t>
        </is>
      </c>
      <c r="AY831" t="inlineStr">
        <is>
          <t>---</t>
        </is>
      </c>
      <c r="AZ831" t="inlineStr">
        <is>
          <t>---</t>
        </is>
      </c>
      <c r="BA831" t="inlineStr">
        <is>
          <t>1b52563f66be7b3d0843fa02f8f5a965</t>
        </is>
      </c>
      <c r="BB831" t="inlineStr">
        <is>
          <t>http://openrosa.org/formdesigner/0B48E039-1E80-49A7-AC24-732B6E788E39</t>
        </is>
      </c>
      <c r="BC831" t="inlineStr">
        <is>
          <t>Ration et autres visites</t>
        </is>
      </c>
      <c r="BD831" t="inlineStr">
        <is>
          <t>CommCare Android, version "2.56"(468038). App v15969. CommCare Version 2.56.0. Build 468038, built on: 2025-02-06</t>
        </is>
      </c>
      <c r="BE831" t="inlineStr">
        <is>
          <t>commcare_8cc0a821-6123-47ba-bfc9-44547f89f64e</t>
        </is>
      </c>
      <c r="BF831" t="inlineStr">
        <is>
          <t>19.9491857 -72.8198328 -26.1 9.77</t>
        </is>
      </c>
      <c r="BG831" t="inlineStr">
        <is>
          <t>f13d8149fc6d39ebe86af18272310ff9</t>
        </is>
      </c>
      <c r="BH831" t="inlineStr">
        <is>
          <t>d3239f0622024212b2de47425e4be01d</t>
        </is>
      </c>
      <c r="BI831" t="inlineStr">
        <is>
          <t>15246</t>
        </is>
      </c>
      <c r="BJ831" t="inlineStr">
        <is>
          <t>XFormInstance</t>
        </is>
      </c>
      <c r="BK831" t="inlineStr">
        <is>
          <t>571edc6ced6711efaf4ad3290d41d0d6</t>
        </is>
      </c>
      <c r="BL831" t="b">
        <v>0</v>
      </c>
      <c r="BM831" t="inlineStr">
        <is>
          <t>---</t>
        </is>
      </c>
      <c r="BN831" t="inlineStr">
        <is>
          <t>190.115.181.121</t>
        </is>
      </c>
      <c r="BO831" t="inlineStr">
        <is>
          <t>DJEFF MARC KERVENS PETIT FRERE</t>
        </is>
      </c>
    </row>
    <row r="832">
      <c r="A832" t="inlineStr">
        <is>
          <t>830</t>
        </is>
      </c>
      <c r="B832" t="inlineStr">
        <is>
          <t>ccee0328-1409-4d05-a588-3cc0c54ebf38</t>
        </is>
      </c>
      <c r="C832" t="inlineStr">
        <is>
          <t>2025-02-19</t>
        </is>
      </c>
      <c r="D832" t="inlineStr">
        <is>
          <t>3</t>
        </is>
      </c>
      <c r="E832" t="inlineStr">
        <is>
          <t>---</t>
        </is>
      </c>
      <c r="F832" t="inlineStr">
        <is>
          <t>0</t>
        </is>
      </c>
      <c r="G832" t="inlineStr">
        <is>
          <t>---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---</t>
        </is>
      </c>
      <c r="L832" t="inlineStr">
        <is>
          <t>---</t>
        </is>
      </c>
      <c r="M832" t="inlineStr">
        <is>
          <t>---</t>
        </is>
      </c>
      <c r="N832" t="inlineStr">
        <is>
          <t>---</t>
        </is>
      </c>
      <c r="O832" t="inlineStr">
        <is>
          <t>---</t>
        </is>
      </c>
      <c r="P832" t="inlineStr">
        <is>
          <t>---</t>
        </is>
      </c>
      <c r="Q832" t="inlineStr">
        <is>
          <t>---</t>
        </is>
      </c>
      <c r="R832" t="inlineStr"/>
      <c r="S832" t="inlineStr">
        <is>
          <t>56.0</t>
        </is>
      </c>
      <c r="T832" t="inlineStr"/>
      <c r="U832" t="inlineStr"/>
      <c r="V832" t="inlineStr"/>
      <c r="W832" t="inlineStr"/>
      <c r="X832" t="inlineStr">
        <is>
          <t>PDP/CMEB/ST02589</t>
        </is>
      </c>
      <c r="Y832" t="inlineStr">
        <is>
          <t>PDP/CMEB/ST02589</t>
        </is>
      </c>
      <c r="Z832" t="inlineStr">
        <is>
          <t>2025-02-19 17:58:43</t>
        </is>
      </c>
      <c r="AA832" t="inlineStr">
        <is>
          <t>2025-02-19 17:57:49</t>
        </is>
      </c>
      <c r="AB832" t="inlineStr">
        <is>
          <t>5guerlande</t>
        </is>
      </c>
      <c r="AC832" t="inlineStr">
        <is>
          <t>2025-02-20 02:45:49</t>
        </is>
      </c>
      <c r="AD832" s="1" t="inlineStr">
        <is>
          <t>https://www.commcarehq.org/a/caris-test/reports/form_data/ccee0328-1409-4d05-a588-3cc0c54ebf38/</t>
        </is>
      </c>
      <c r="AE832" t="inlineStr">
        <is>
          <t>---</t>
        </is>
      </c>
      <c r="AF832" t="inlineStr">
        <is>
          <t>c035ca304dd2429599c7f6102e29651b</t>
        </is>
      </c>
      <c r="AG832" t="inlineStr">
        <is>
          <t>OK</t>
        </is>
      </c>
      <c r="AH832" t="inlineStr">
        <is>
          <t>2025-02-19 17:58:43</t>
        </is>
      </c>
      <c r="AI832" t="inlineStr">
        <is>
          <t>1b52563f66be7b3d0843fa02f8f5a965</t>
        </is>
      </c>
      <c r="AJ832" t="inlineStr">
        <is>
          <t>2025-02-19</t>
        </is>
      </c>
      <c r="AK832" t="inlineStr">
        <is>
          <t>3</t>
        </is>
      </c>
      <c r="AL832" t="inlineStr">
        <is>
          <t>---</t>
        </is>
      </c>
      <c r="AM832" t="inlineStr">
        <is>
          <t>0</t>
        </is>
      </c>
      <c r="AN832" t="inlineStr">
        <is>
          <t>---</t>
        </is>
      </c>
      <c r="AO832" t="inlineStr">
        <is>
          <t>1</t>
        </is>
      </c>
      <c r="AP832" t="inlineStr">
        <is>
          <t>1</t>
        </is>
      </c>
      <c r="AQ832" t="inlineStr"/>
      <c r="AR832" t="inlineStr">
        <is>
          <t>56</t>
        </is>
      </c>
      <c r="AS832" t="inlineStr"/>
      <c r="AT832" t="inlineStr"/>
      <c r="AU832" t="inlineStr">
        <is>
          <t>---</t>
        </is>
      </c>
      <c r="AV832" t="inlineStr">
        <is>
          <t>---</t>
        </is>
      </c>
      <c r="AW832" t="inlineStr">
        <is>
          <t>---</t>
        </is>
      </c>
      <c r="AX832" t="inlineStr">
        <is>
          <t>---</t>
        </is>
      </c>
      <c r="AY832" t="inlineStr">
        <is>
          <t>---</t>
        </is>
      </c>
      <c r="AZ832" t="inlineStr">
        <is>
          <t>---</t>
        </is>
      </c>
      <c r="BA832" t="inlineStr">
        <is>
          <t>1b52563f66be7b3d0843fa02f8f5a965</t>
        </is>
      </c>
      <c r="BB832" t="inlineStr">
        <is>
          <t>http://openrosa.org/formdesigner/0B48E039-1E80-49A7-AC24-732B6E788E39</t>
        </is>
      </c>
      <c r="BC832" t="inlineStr">
        <is>
          <t>Ration et autres visites</t>
        </is>
      </c>
      <c r="BD832" t="inlineStr">
        <is>
          <t>CommCare Android, version "2.56"(468038). App v15969. CommCare Version 2.56.0. Build 468038, built on: 2025-02-06</t>
        </is>
      </c>
      <c r="BE832" t="inlineStr">
        <is>
          <t>commcare_8cc0a821-6123-47ba-bfc9-44547f89f64e</t>
        </is>
      </c>
      <c r="BF832" t="inlineStr">
        <is>
          <t>19.949175 -72.819672 -26.1 9.5</t>
        </is>
      </c>
      <c r="BG832" t="inlineStr">
        <is>
          <t>f13d8149fc6d39ebe86af18272310ff9</t>
        </is>
      </c>
      <c r="BH832" t="inlineStr">
        <is>
          <t>d3239f0622024212b2de47425e4be01d</t>
        </is>
      </c>
      <c r="BI832" t="inlineStr">
        <is>
          <t>15246</t>
        </is>
      </c>
      <c r="BJ832" t="inlineStr">
        <is>
          <t>XFormInstance</t>
        </is>
      </c>
      <c r="BK832" t="inlineStr">
        <is>
          <t>571edc6ced6711efaf4ad3290d41d0d6</t>
        </is>
      </c>
      <c r="BL832" t="b">
        <v>0</v>
      </c>
      <c r="BM832" t="inlineStr">
        <is>
          <t>---</t>
        </is>
      </c>
      <c r="BN832" t="inlineStr">
        <is>
          <t>190.115.181.121</t>
        </is>
      </c>
      <c r="BO832" t="inlineStr">
        <is>
          <t>Roselandie Celhomme (Belhomme)</t>
        </is>
      </c>
    </row>
    <row r="833">
      <c r="A833" t="inlineStr">
        <is>
          <t>831</t>
        </is>
      </c>
      <c r="B833" t="inlineStr">
        <is>
          <t>235d02be-8f99-4e48-85fc-d475bf5781e5</t>
        </is>
      </c>
      <c r="C833" t="inlineStr">
        <is>
          <t>2025-02-19</t>
        </is>
      </c>
      <c r="D833" t="inlineStr">
        <is>
          <t>3</t>
        </is>
      </c>
      <c r="E833" t="inlineStr">
        <is>
          <t>---</t>
        </is>
      </c>
      <c r="F833" t="inlineStr">
        <is>
          <t>1</t>
        </is>
      </c>
      <c r="G833" t="inlineStr">
        <is>
          <t>---</t>
        </is>
      </c>
      <c r="H833" t="inlineStr">
        <is>
          <t>1</t>
        </is>
      </c>
      <c r="I833" t="inlineStr">
        <is>
          <t>1</t>
        </is>
      </c>
      <c r="J833" t="inlineStr">
        <is>
          <t>2</t>
        </is>
      </c>
      <c r="K833" t="inlineStr">
        <is>
          <t>---</t>
        </is>
      </c>
      <c r="L833" t="inlineStr">
        <is>
          <t>---</t>
        </is>
      </c>
      <c r="M833" t="inlineStr">
        <is>
          <t>---</t>
        </is>
      </c>
      <c r="N833" t="inlineStr">
        <is>
          <t>---</t>
        </is>
      </c>
      <c r="O833" t="inlineStr">
        <is>
          <t>---</t>
        </is>
      </c>
      <c r="P833" t="inlineStr">
        <is>
          <t>---</t>
        </is>
      </c>
      <c r="Q833" t="inlineStr">
        <is>
          <t>---</t>
        </is>
      </c>
      <c r="R833" t="inlineStr"/>
      <c r="S833" t="inlineStr">
        <is>
          <t>44.0</t>
        </is>
      </c>
      <c r="T833" t="inlineStr"/>
      <c r="U833" t="inlineStr"/>
      <c r="V833" t="inlineStr"/>
      <c r="W833" t="inlineStr"/>
      <c r="X833" t="inlineStr">
        <is>
          <t>PDP/CMEB/ST04098</t>
        </is>
      </c>
      <c r="Y833" t="inlineStr">
        <is>
          <t>PDP/CMEB/ST04098</t>
        </is>
      </c>
      <c r="Z833" t="inlineStr">
        <is>
          <t>2025-02-19 18:00:12</t>
        </is>
      </c>
      <c r="AA833" t="inlineStr">
        <is>
          <t>2025-02-19 17:59:51</t>
        </is>
      </c>
      <c r="AB833" t="inlineStr">
        <is>
          <t>5guerlande</t>
        </is>
      </c>
      <c r="AC833" t="inlineStr">
        <is>
          <t>2025-02-20 02:47:19</t>
        </is>
      </c>
      <c r="AD833" s="1" t="inlineStr">
        <is>
          <t>https://www.commcarehq.org/a/caris-test/reports/form_data/235d02be-8f99-4e48-85fc-d475bf5781e5/</t>
        </is>
      </c>
      <c r="AE833" t="inlineStr">
        <is>
          <t>---</t>
        </is>
      </c>
      <c r="AF833" t="inlineStr">
        <is>
          <t>3c5a623af057e23a32ae4000_30301</t>
        </is>
      </c>
      <c r="AG833" t="inlineStr">
        <is>
          <t>OK</t>
        </is>
      </c>
      <c r="AH833" t="inlineStr">
        <is>
          <t>2025-02-19 18:00:12</t>
        </is>
      </c>
      <c r="AI833" t="inlineStr">
        <is>
          <t>1b52563f66be7b3d0843fa02f8f5a965</t>
        </is>
      </c>
      <c r="AJ833" t="inlineStr">
        <is>
          <t>2025-02-19</t>
        </is>
      </c>
      <c r="AK833" t="inlineStr">
        <is>
          <t>3</t>
        </is>
      </c>
      <c r="AL833" t="inlineStr">
        <is>
          <t>---</t>
        </is>
      </c>
      <c r="AM833" t="inlineStr">
        <is>
          <t>1</t>
        </is>
      </c>
      <c r="AN833" t="inlineStr">
        <is>
          <t>---</t>
        </is>
      </c>
      <c r="AO833" t="inlineStr">
        <is>
          <t>1</t>
        </is>
      </c>
      <c r="AP833" t="inlineStr">
        <is>
          <t>1</t>
        </is>
      </c>
      <c r="AQ833" t="inlineStr"/>
      <c r="AR833" t="inlineStr">
        <is>
          <t>44</t>
        </is>
      </c>
      <c r="AS833" t="inlineStr"/>
      <c r="AT833" t="inlineStr"/>
      <c r="AU833" t="inlineStr">
        <is>
          <t>---</t>
        </is>
      </c>
      <c r="AV833" t="inlineStr">
        <is>
          <t>---</t>
        </is>
      </c>
      <c r="AW833" t="inlineStr">
        <is>
          <t>---</t>
        </is>
      </c>
      <c r="AX833" t="inlineStr">
        <is>
          <t>---</t>
        </is>
      </c>
      <c r="AY833" t="inlineStr">
        <is>
          <t>---</t>
        </is>
      </c>
      <c r="AZ833" t="inlineStr">
        <is>
          <t>---</t>
        </is>
      </c>
      <c r="BA833" t="inlineStr">
        <is>
          <t>1b52563f66be7b3d0843fa02f8f5a965</t>
        </is>
      </c>
      <c r="BB833" t="inlineStr">
        <is>
          <t>http://openrosa.org/formdesigner/0B48E039-1E80-49A7-AC24-732B6E788E39</t>
        </is>
      </c>
      <c r="BC833" t="inlineStr">
        <is>
          <t>Ration et autres visites</t>
        </is>
      </c>
      <c r="BD833" t="inlineStr">
        <is>
          <t>CommCare Android, version "2.56"(468038). App v15969. CommCare Version 2.56.0. Build 468038, built on: 2025-02-06</t>
        </is>
      </c>
      <c r="BE833" t="inlineStr">
        <is>
          <t>commcare_8cc0a821-6123-47ba-bfc9-44547f89f64e</t>
        </is>
      </c>
      <c r="BF833" t="inlineStr">
        <is>
          <t>19.9492757 -72.8197598 -24.71 127.5</t>
        </is>
      </c>
      <c r="BG833" t="inlineStr">
        <is>
          <t>f13d8149fc6d39ebe86af18272310ff9</t>
        </is>
      </c>
      <c r="BH833" t="inlineStr">
        <is>
          <t>d3239f0622024212b2de47425e4be01d</t>
        </is>
      </c>
      <c r="BI833" t="inlineStr">
        <is>
          <t>15246</t>
        </is>
      </c>
      <c r="BJ833" t="inlineStr">
        <is>
          <t>XFormInstance</t>
        </is>
      </c>
      <c r="BK833" t="inlineStr">
        <is>
          <t>571edc6ced6711efaf4ad3290d41d0d6</t>
        </is>
      </c>
      <c r="BL833" t="b">
        <v>0</v>
      </c>
      <c r="BM833" t="inlineStr">
        <is>
          <t>---</t>
        </is>
      </c>
      <c r="BN833" t="inlineStr">
        <is>
          <t>190.115.181.121</t>
        </is>
      </c>
      <c r="BO833" t="inlineStr">
        <is>
          <t>Rose Guerline Pierre</t>
        </is>
      </c>
    </row>
    <row r="834">
      <c r="A834" t="inlineStr">
        <is>
          <t>832</t>
        </is>
      </c>
      <c r="B834" t="inlineStr">
        <is>
          <t>b3926e39-58c8-451e-a7c0-e81a6f4e1791</t>
        </is>
      </c>
      <c r="C834" t="inlineStr">
        <is>
          <t>2025-02-19</t>
        </is>
      </c>
      <c r="D834" t="inlineStr">
        <is>
          <t>3 8</t>
        </is>
      </c>
      <c r="E834" t="inlineStr">
        <is>
          <t>---</t>
        </is>
      </c>
      <c r="F834" t="inlineStr">
        <is>
          <t>1</t>
        </is>
      </c>
      <c r="G834" t="inlineStr">
        <is>
          <t>---</t>
        </is>
      </c>
      <c r="H834" t="inlineStr">
        <is>
          <t>1</t>
        </is>
      </c>
      <c r="I834" t="inlineStr">
        <is>
          <t>1</t>
        </is>
      </c>
      <c r="J834" t="inlineStr">
        <is>
          <t>2</t>
        </is>
      </c>
      <c r="K834" t="inlineStr">
        <is>
          <t>---</t>
        </is>
      </c>
      <c r="L834" t="inlineStr">
        <is>
          <t>---</t>
        </is>
      </c>
      <c r="M834" t="inlineStr">
        <is>
          <t>---</t>
        </is>
      </c>
      <c r="N834" t="inlineStr">
        <is>
          <t>---</t>
        </is>
      </c>
      <c r="O834" t="inlineStr">
        <is>
          <t>---</t>
        </is>
      </c>
      <c r="P834" t="inlineStr">
        <is>
          <t>---</t>
        </is>
      </c>
      <c r="Q834" t="inlineStr">
        <is>
          <t>---</t>
        </is>
      </c>
      <c r="R834" t="inlineStr"/>
      <c r="S834" t="inlineStr">
        <is>
          <t>55.0</t>
        </is>
      </c>
      <c r="T834" t="inlineStr"/>
      <c r="U834" t="inlineStr"/>
      <c r="V834" t="inlineStr"/>
      <c r="W834" t="inlineStr"/>
      <c r="X834" t="inlineStr">
        <is>
          <t>PDP/CMEB/ST00774</t>
        </is>
      </c>
      <c r="Y834" t="inlineStr">
        <is>
          <t>PDP/CMEB/ST00774</t>
        </is>
      </c>
      <c r="Z834" t="inlineStr">
        <is>
          <t>2025-02-19 18:02:13</t>
        </is>
      </c>
      <c r="AA834" t="inlineStr">
        <is>
          <t>2025-02-19 18:01:09</t>
        </is>
      </c>
      <c r="AB834" t="inlineStr">
        <is>
          <t>5guerlande</t>
        </is>
      </c>
      <c r="AC834" t="inlineStr">
        <is>
          <t>2025-02-20 02:49:20</t>
        </is>
      </c>
      <c r="AD834" s="1" t="inlineStr">
        <is>
          <t>https://www.commcarehq.org/a/caris-test/reports/form_data/b3926e39-58c8-451e-a7c0-e81a6f4e1791/</t>
        </is>
      </c>
      <c r="AE834" t="inlineStr">
        <is>
          <t>---</t>
        </is>
      </c>
      <c r="AF834" t="inlineStr">
        <is>
          <t>7b97aa4530634897af0a1c7848fc11b2</t>
        </is>
      </c>
      <c r="AG834" t="inlineStr">
        <is>
          <t>OK</t>
        </is>
      </c>
      <c r="AH834" t="inlineStr">
        <is>
          <t>2025-02-19 18:02:13</t>
        </is>
      </c>
      <c r="AI834" t="inlineStr">
        <is>
          <t>1b52563f66be7b3d0843fa02f8f5a965</t>
        </is>
      </c>
      <c r="AJ834" t="inlineStr">
        <is>
          <t>2025-02-19</t>
        </is>
      </c>
      <c r="AK834" t="inlineStr">
        <is>
          <t>3 8</t>
        </is>
      </c>
      <c r="AL834" t="inlineStr">
        <is>
          <t>---</t>
        </is>
      </c>
      <c r="AM834" t="inlineStr">
        <is>
          <t>1</t>
        </is>
      </c>
      <c r="AN834" t="inlineStr">
        <is>
          <t>---</t>
        </is>
      </c>
      <c r="AO834" t="inlineStr">
        <is>
          <t>1</t>
        </is>
      </c>
      <c r="AP834" t="inlineStr">
        <is>
          <t>1</t>
        </is>
      </c>
      <c r="AQ834" t="inlineStr"/>
      <c r="AR834" t="inlineStr">
        <is>
          <t>55</t>
        </is>
      </c>
      <c r="AS834" t="inlineStr"/>
      <c r="AT834" t="inlineStr"/>
      <c r="AU834" t="inlineStr">
        <is>
          <t>---</t>
        </is>
      </c>
      <c r="AV834" t="inlineStr">
        <is>
          <t>---</t>
        </is>
      </c>
      <c r="AW834" t="inlineStr">
        <is>
          <t>---</t>
        </is>
      </c>
      <c r="AX834" t="inlineStr">
        <is>
          <t>---</t>
        </is>
      </c>
      <c r="AY834" t="inlineStr">
        <is>
          <t>---</t>
        </is>
      </c>
      <c r="AZ834" t="inlineStr">
        <is>
          <t>---</t>
        </is>
      </c>
      <c r="BA834" t="inlineStr">
        <is>
          <t>1b52563f66be7b3d0843fa02f8f5a965</t>
        </is>
      </c>
      <c r="BB834" t="inlineStr">
        <is>
          <t>http://openrosa.org/formdesigner/0B48E039-1E80-49A7-AC24-732B6E788E39</t>
        </is>
      </c>
      <c r="BC834" t="inlineStr">
        <is>
          <t>Ration et autres visites</t>
        </is>
      </c>
      <c r="BD834" t="inlineStr">
        <is>
          <t>CommCare Android, version "2.56"(468038). App v15969. CommCare Version 2.56.0. Build 468038, built on: 2025-02-06</t>
        </is>
      </c>
      <c r="BE834" t="inlineStr">
        <is>
          <t>commcare_8cc0a821-6123-47ba-bfc9-44547f89f64e</t>
        </is>
      </c>
      <c r="BF834" t="inlineStr">
        <is>
          <t>19.94877 -72.819825 -26.31 8.5</t>
        </is>
      </c>
      <c r="BG834" t="inlineStr">
        <is>
          <t>f13d8149fc6d39ebe86af18272310ff9</t>
        </is>
      </c>
      <c r="BH834" t="inlineStr">
        <is>
          <t>d3239f0622024212b2de47425e4be01d</t>
        </is>
      </c>
      <c r="BI834" t="inlineStr">
        <is>
          <t>15246</t>
        </is>
      </c>
      <c r="BJ834" t="inlineStr">
        <is>
          <t>XFormInstance</t>
        </is>
      </c>
      <c r="BK834" t="inlineStr">
        <is>
          <t>571edc6ced6711efaf4ad3290d41d0d6</t>
        </is>
      </c>
      <c r="BL834" t="b">
        <v>0</v>
      </c>
      <c r="BM834" t="inlineStr">
        <is>
          <t>---</t>
        </is>
      </c>
      <c r="BN834" t="inlineStr">
        <is>
          <t>190.115.181.121</t>
        </is>
      </c>
      <c r="BO834" t="inlineStr">
        <is>
          <t>Gerson Joseph</t>
        </is>
      </c>
    </row>
    <row r="835">
      <c r="A835" t="inlineStr">
        <is>
          <t>833</t>
        </is>
      </c>
      <c r="B835" t="inlineStr">
        <is>
          <t>22e90696-b466-4e19-b70e-36107d0fa045</t>
        </is>
      </c>
      <c r="C835" t="inlineStr">
        <is>
          <t>2025-02-19</t>
        </is>
      </c>
      <c r="D835" t="inlineStr">
        <is>
          <t>3</t>
        </is>
      </c>
      <c r="E835" t="inlineStr">
        <is>
          <t>---</t>
        </is>
      </c>
      <c r="F835" t="inlineStr">
        <is>
          <t>0</t>
        </is>
      </c>
      <c r="G835" t="inlineStr">
        <is>
          <t>---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---</t>
        </is>
      </c>
      <c r="L835" t="inlineStr">
        <is>
          <t>---</t>
        </is>
      </c>
      <c r="M835" t="inlineStr">
        <is>
          <t>---</t>
        </is>
      </c>
      <c r="N835" t="inlineStr">
        <is>
          <t>---</t>
        </is>
      </c>
      <c r="O835" t="inlineStr">
        <is>
          <t>---</t>
        </is>
      </c>
      <c r="P835" t="inlineStr">
        <is>
          <t>---</t>
        </is>
      </c>
      <c r="Q835" t="inlineStr">
        <is>
          <t>---</t>
        </is>
      </c>
      <c r="R835" t="inlineStr"/>
      <c r="S835" t="inlineStr">
        <is>
          <t>57.0</t>
        </is>
      </c>
      <c r="T835" t="inlineStr"/>
      <c r="U835" t="inlineStr"/>
      <c r="V835" t="inlineStr"/>
      <c r="W835" t="inlineStr"/>
      <c r="X835" t="inlineStr">
        <is>
          <t>PDP/CMEB/ST00905</t>
        </is>
      </c>
      <c r="Y835" t="inlineStr">
        <is>
          <t>PDP/CMEB/ST00905</t>
        </is>
      </c>
      <c r="Z835" t="inlineStr">
        <is>
          <t>2025-02-19 18:07:18</t>
        </is>
      </c>
      <c r="AA835" t="inlineStr">
        <is>
          <t>2025-02-19 18:06:58</t>
        </is>
      </c>
      <c r="AB835" t="inlineStr">
        <is>
          <t>5guerlande</t>
        </is>
      </c>
      <c r="AC835" t="inlineStr">
        <is>
          <t>2025-02-20 02:54:25</t>
        </is>
      </c>
      <c r="AD835" s="1" t="inlineStr">
        <is>
          <t>https://www.commcarehq.org/a/caris-test/reports/form_data/22e90696-b466-4e19-b70e-36107d0fa045/</t>
        </is>
      </c>
      <c r="AE835" t="inlineStr">
        <is>
          <t>---</t>
        </is>
      </c>
      <c r="AF835" t="inlineStr">
        <is>
          <t>37d035d8f42d4ca6b834469023122d16</t>
        </is>
      </c>
      <c r="AG835" t="inlineStr">
        <is>
          <t>OK</t>
        </is>
      </c>
      <c r="AH835" t="inlineStr">
        <is>
          <t>2025-02-19 18:07:18</t>
        </is>
      </c>
      <c r="AI835" t="inlineStr">
        <is>
          <t>1b52563f66be7b3d0843fa02f8f5a965</t>
        </is>
      </c>
      <c r="AJ835" t="inlineStr">
        <is>
          <t>2025-02-19</t>
        </is>
      </c>
      <c r="AK835" t="inlineStr">
        <is>
          <t>3</t>
        </is>
      </c>
      <c r="AL835" t="inlineStr">
        <is>
          <t>---</t>
        </is>
      </c>
      <c r="AM835" t="inlineStr">
        <is>
          <t>0</t>
        </is>
      </c>
      <c r="AN835" t="inlineStr">
        <is>
          <t>---</t>
        </is>
      </c>
      <c r="AO835" t="inlineStr">
        <is>
          <t>1</t>
        </is>
      </c>
      <c r="AP835" t="inlineStr">
        <is>
          <t>1</t>
        </is>
      </c>
      <c r="AQ835" t="inlineStr"/>
      <c r="AR835" t="inlineStr">
        <is>
          <t>57</t>
        </is>
      </c>
      <c r="AS835" t="inlineStr"/>
      <c r="AT835" t="inlineStr"/>
      <c r="AU835" t="inlineStr">
        <is>
          <t>---</t>
        </is>
      </c>
      <c r="AV835" t="inlineStr">
        <is>
          <t>---</t>
        </is>
      </c>
      <c r="AW835" t="inlineStr">
        <is>
          <t>---</t>
        </is>
      </c>
      <c r="AX835" t="inlineStr">
        <is>
          <t>---</t>
        </is>
      </c>
      <c r="AY835" t="inlineStr">
        <is>
          <t>---</t>
        </is>
      </c>
      <c r="AZ835" t="inlineStr">
        <is>
          <t>---</t>
        </is>
      </c>
      <c r="BA835" t="inlineStr">
        <is>
          <t>1b52563f66be7b3d0843fa02f8f5a965</t>
        </is>
      </c>
      <c r="BB835" t="inlineStr">
        <is>
          <t>http://openrosa.org/formdesigner/0B48E039-1E80-49A7-AC24-732B6E788E39</t>
        </is>
      </c>
      <c r="BC835" t="inlineStr">
        <is>
          <t>Ration et autres visites</t>
        </is>
      </c>
      <c r="BD835" t="inlineStr">
        <is>
          <t>CommCare Android, version "2.56"(468038). App v15969. CommCare Version 2.56.0. Build 468038, built on: 2025-02-06</t>
        </is>
      </c>
      <c r="BE835" t="inlineStr">
        <is>
          <t>commcare_8cc0a821-6123-47ba-bfc9-44547f89f64e</t>
        </is>
      </c>
      <c r="BF835" t="inlineStr">
        <is>
          <t>19.9487068 -72.8196059 -26.31 1600.0</t>
        </is>
      </c>
      <c r="BG835" t="inlineStr">
        <is>
          <t>f13d8149fc6d39ebe86af18272310ff9</t>
        </is>
      </c>
      <c r="BH835" t="inlineStr">
        <is>
          <t>d3239f0622024212b2de47425e4be01d</t>
        </is>
      </c>
      <c r="BI835" t="inlineStr">
        <is>
          <t>15246</t>
        </is>
      </c>
      <c r="BJ835" t="inlineStr">
        <is>
          <t>XFormInstance</t>
        </is>
      </c>
      <c r="BK835" t="inlineStr">
        <is>
          <t>4a9c952cef3511efaf5ed3290d41d0d6</t>
        </is>
      </c>
      <c r="BL835" t="b">
        <v>0</v>
      </c>
      <c r="BM835" t="inlineStr">
        <is>
          <t>---</t>
        </is>
      </c>
      <c r="BN835" t="inlineStr">
        <is>
          <t>190.115.181.121</t>
        </is>
      </c>
      <c r="BO835" t="inlineStr">
        <is>
          <t>Guirlenka Solivert</t>
        </is>
      </c>
    </row>
    <row r="836">
      <c r="A836" t="inlineStr">
        <is>
          <t>834</t>
        </is>
      </c>
      <c r="B836" t="inlineStr">
        <is>
          <t>bd6c6791-109f-4eb1-9efb-3c0ebe335d37</t>
        </is>
      </c>
      <c r="C836" t="inlineStr">
        <is>
          <t>2025-02-19</t>
        </is>
      </c>
      <c r="D836" t="inlineStr">
        <is>
          <t>3</t>
        </is>
      </c>
      <c r="E836" t="inlineStr">
        <is>
          <t>---</t>
        </is>
      </c>
      <c r="F836" t="inlineStr">
        <is>
          <t>0</t>
        </is>
      </c>
      <c r="G836" t="inlineStr">
        <is>
          <t>---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---</t>
        </is>
      </c>
      <c r="L836" t="inlineStr">
        <is>
          <t>---</t>
        </is>
      </c>
      <c r="M836" t="inlineStr">
        <is>
          <t>---</t>
        </is>
      </c>
      <c r="N836" t="inlineStr">
        <is>
          <t>---</t>
        </is>
      </c>
      <c r="O836" t="inlineStr">
        <is>
          <t>---</t>
        </is>
      </c>
      <c r="P836" t="inlineStr">
        <is>
          <t>---</t>
        </is>
      </c>
      <c r="Q836" t="inlineStr">
        <is>
          <t>---</t>
        </is>
      </c>
      <c r="R836" t="inlineStr"/>
      <c r="S836" t="inlineStr">
        <is>
          <t>64.0</t>
        </is>
      </c>
      <c r="T836" t="inlineStr"/>
      <c r="U836" t="inlineStr"/>
      <c r="V836" t="inlineStr"/>
      <c r="W836" t="inlineStr"/>
      <c r="X836" t="inlineStr">
        <is>
          <t>PDP/CMEB/ST04358</t>
        </is>
      </c>
      <c r="Y836" t="inlineStr">
        <is>
          <t>PDP/CMEB/ST04358</t>
        </is>
      </c>
      <c r="Z836" t="inlineStr">
        <is>
          <t>2025-02-19 18:08:07</t>
        </is>
      </c>
      <c r="AA836" t="inlineStr">
        <is>
          <t>2025-02-19 18:07:38</t>
        </is>
      </c>
      <c r="AB836" t="inlineStr">
        <is>
          <t>5guerlande</t>
        </is>
      </c>
      <c r="AC836" t="inlineStr">
        <is>
          <t>2025-02-20 02:55:13</t>
        </is>
      </c>
      <c r="AD836" s="1" t="inlineStr">
        <is>
          <t>https://www.commcarehq.org/a/caris-test/reports/form_data/bd6c6791-109f-4eb1-9efb-3c0ebe335d37/</t>
        </is>
      </c>
      <c r="AE836" t="inlineStr">
        <is>
          <t>---</t>
        </is>
      </c>
      <c r="AF836" t="inlineStr">
        <is>
          <t>3c5a623af057e23a32ae4000_41116</t>
        </is>
      </c>
      <c r="AG836" t="inlineStr">
        <is>
          <t>OK</t>
        </is>
      </c>
      <c r="AH836" t="inlineStr">
        <is>
          <t>2025-02-19 18:08:07</t>
        </is>
      </c>
      <c r="AI836" t="inlineStr">
        <is>
          <t>1b52563f66be7b3d0843fa02f8f5a965</t>
        </is>
      </c>
      <c r="AJ836" t="inlineStr">
        <is>
          <t>2025-02-19</t>
        </is>
      </c>
      <c r="AK836" t="inlineStr">
        <is>
          <t>3</t>
        </is>
      </c>
      <c r="AL836" t="inlineStr">
        <is>
          <t>---</t>
        </is>
      </c>
      <c r="AM836" t="inlineStr">
        <is>
          <t>0</t>
        </is>
      </c>
      <c r="AN836" t="inlineStr">
        <is>
          <t>---</t>
        </is>
      </c>
      <c r="AO836" t="inlineStr">
        <is>
          <t>1</t>
        </is>
      </c>
      <c r="AP836" t="inlineStr">
        <is>
          <t>1</t>
        </is>
      </c>
      <c r="AQ836" t="inlineStr"/>
      <c r="AR836" t="inlineStr">
        <is>
          <t>64</t>
        </is>
      </c>
      <c r="AS836" t="inlineStr"/>
      <c r="AT836" t="inlineStr"/>
      <c r="AU836" t="inlineStr">
        <is>
          <t>---</t>
        </is>
      </c>
      <c r="AV836" t="inlineStr">
        <is>
          <t>---</t>
        </is>
      </c>
      <c r="AW836" t="inlineStr">
        <is>
          <t>---</t>
        </is>
      </c>
      <c r="AX836" t="inlineStr">
        <is>
          <t>---</t>
        </is>
      </c>
      <c r="AY836" t="inlineStr">
        <is>
          <t>---</t>
        </is>
      </c>
      <c r="AZ836" t="inlineStr">
        <is>
          <t>---</t>
        </is>
      </c>
      <c r="BA836" t="inlineStr">
        <is>
          <t>1b52563f66be7b3d0843fa02f8f5a965</t>
        </is>
      </c>
      <c r="BB836" t="inlineStr">
        <is>
          <t>http://openrosa.org/formdesigner/0B48E039-1E80-49A7-AC24-732B6E788E39</t>
        </is>
      </c>
      <c r="BC836" t="inlineStr">
        <is>
          <t>Ration et autres visites</t>
        </is>
      </c>
      <c r="BD836" t="inlineStr">
        <is>
          <t>CommCare Android, version "2.56"(468038). App v15969. CommCare Version 2.56.0. Build 468038, built on: 2025-02-06</t>
        </is>
      </c>
      <c r="BE836" t="inlineStr">
        <is>
          <t>commcare_8cc0a821-6123-47ba-bfc9-44547f89f64e</t>
        </is>
      </c>
      <c r="BF836" t="inlineStr">
        <is>
          <t>19.9491053 -72.8199029 -3.41 10.94</t>
        </is>
      </c>
      <c r="BG836" t="inlineStr">
        <is>
          <t>f13d8149fc6d39ebe86af18272310ff9</t>
        </is>
      </c>
      <c r="BH836" t="inlineStr">
        <is>
          <t>d3239f0622024212b2de47425e4be01d</t>
        </is>
      </c>
      <c r="BI836" t="inlineStr">
        <is>
          <t>15246</t>
        </is>
      </c>
      <c r="BJ836" t="inlineStr">
        <is>
          <t>XFormInstance</t>
        </is>
      </c>
      <c r="BK836" t="inlineStr">
        <is>
          <t>4a9c952cef3511efaf5ed3290d41d0d6</t>
        </is>
      </c>
      <c r="BL836" t="b">
        <v>0</v>
      </c>
      <c r="BM836" t="inlineStr">
        <is>
          <t>---</t>
        </is>
      </c>
      <c r="BN836" t="inlineStr">
        <is>
          <t>190.115.181.121</t>
        </is>
      </c>
      <c r="BO836" t="inlineStr">
        <is>
          <t>Ruth Shamma Ilsaint</t>
        </is>
      </c>
    </row>
    <row r="837">
      <c r="A837" t="inlineStr">
        <is>
          <t>835</t>
        </is>
      </c>
      <c r="B837" t="inlineStr">
        <is>
          <t>81ecd60a-d5e6-4f60-9c6c-cdc9605c6235</t>
        </is>
      </c>
      <c r="C837" t="inlineStr">
        <is>
          <t>2025-02-19</t>
        </is>
      </c>
      <c r="D837" t="inlineStr">
        <is>
          <t>3</t>
        </is>
      </c>
      <c r="E837" t="inlineStr">
        <is>
          <t>---</t>
        </is>
      </c>
      <c r="F837" t="inlineStr">
        <is>
          <t>0</t>
        </is>
      </c>
      <c r="G837" t="inlineStr">
        <is>
          <t>---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---</t>
        </is>
      </c>
      <c r="L837" t="inlineStr">
        <is>
          <t>---</t>
        </is>
      </c>
      <c r="M837" t="inlineStr">
        <is>
          <t>---</t>
        </is>
      </c>
      <c r="N837" t="inlineStr">
        <is>
          <t>---</t>
        </is>
      </c>
      <c r="O837" t="inlineStr">
        <is>
          <t>---</t>
        </is>
      </c>
      <c r="P837" t="inlineStr">
        <is>
          <t>---</t>
        </is>
      </c>
      <c r="Q837" t="inlineStr">
        <is>
          <t>---</t>
        </is>
      </c>
      <c r="R837" t="inlineStr"/>
      <c r="S837" t="inlineStr">
        <is>
          <t>53.0</t>
        </is>
      </c>
      <c r="T837" t="inlineStr"/>
      <c r="U837" t="inlineStr"/>
      <c r="V837" t="inlineStr"/>
      <c r="W837" t="inlineStr"/>
      <c r="X837" t="inlineStr">
        <is>
          <t>PDP/CMEB/ST00155</t>
        </is>
      </c>
      <c r="Y837" t="inlineStr">
        <is>
          <t>PDP/CMEB/ST00155</t>
        </is>
      </c>
      <c r="Z837" t="inlineStr">
        <is>
          <t>2025-02-19 18:10:16</t>
        </is>
      </c>
      <c r="AA837" t="inlineStr">
        <is>
          <t>2025-02-19 18:09:48</t>
        </is>
      </c>
      <c r="AB837" t="inlineStr">
        <is>
          <t>5guerlande</t>
        </is>
      </c>
      <c r="AC837" t="inlineStr">
        <is>
          <t>2025-02-20 02:57:22</t>
        </is>
      </c>
      <c r="AD837" s="1" t="inlineStr">
        <is>
          <t>https://www.commcarehq.org/a/caris-test/reports/form_data/81ecd60a-d5e6-4f60-9c6c-cdc9605c6235/</t>
        </is>
      </c>
      <c r="AE837" t="inlineStr">
        <is>
          <t>---</t>
        </is>
      </c>
      <c r="AF837" t="inlineStr">
        <is>
          <t>8e92b15e9e4648328e660c07f63fc691</t>
        </is>
      </c>
      <c r="AG837" t="inlineStr">
        <is>
          <t>OK</t>
        </is>
      </c>
      <c r="AH837" t="inlineStr">
        <is>
          <t>2025-02-19 18:10:16</t>
        </is>
      </c>
      <c r="AI837" t="inlineStr">
        <is>
          <t>1b52563f66be7b3d0843fa02f8f5a965</t>
        </is>
      </c>
      <c r="AJ837" t="inlineStr">
        <is>
          <t>2025-02-19</t>
        </is>
      </c>
      <c r="AK837" t="inlineStr">
        <is>
          <t>3</t>
        </is>
      </c>
      <c r="AL837" t="inlineStr">
        <is>
          <t>---</t>
        </is>
      </c>
      <c r="AM837" t="inlineStr">
        <is>
          <t>0</t>
        </is>
      </c>
      <c r="AN837" t="inlineStr">
        <is>
          <t>---</t>
        </is>
      </c>
      <c r="AO837" t="inlineStr">
        <is>
          <t>1</t>
        </is>
      </c>
      <c r="AP837" t="inlineStr">
        <is>
          <t>1</t>
        </is>
      </c>
      <c r="AQ837" t="inlineStr"/>
      <c r="AR837" t="inlineStr">
        <is>
          <t>53</t>
        </is>
      </c>
      <c r="AS837" t="inlineStr"/>
      <c r="AT837" t="inlineStr"/>
      <c r="AU837" t="inlineStr">
        <is>
          <t>---</t>
        </is>
      </c>
      <c r="AV837" t="inlineStr">
        <is>
          <t>---</t>
        </is>
      </c>
      <c r="AW837" t="inlineStr">
        <is>
          <t>---</t>
        </is>
      </c>
      <c r="AX837" t="inlineStr">
        <is>
          <t>---</t>
        </is>
      </c>
      <c r="AY837" t="inlineStr">
        <is>
          <t>---</t>
        </is>
      </c>
      <c r="AZ837" t="inlineStr">
        <is>
          <t>---</t>
        </is>
      </c>
      <c r="BA837" t="inlineStr">
        <is>
          <t>1b52563f66be7b3d0843fa02f8f5a965</t>
        </is>
      </c>
      <c r="BB837" t="inlineStr">
        <is>
          <t>http://openrosa.org/formdesigner/0B48E039-1E80-49A7-AC24-732B6E788E39</t>
        </is>
      </c>
      <c r="BC837" t="inlineStr">
        <is>
          <t>Ration et autres visites</t>
        </is>
      </c>
      <c r="BD837" t="inlineStr">
        <is>
          <t>CommCare Android, version "2.56"(468038). App v15969. CommCare Version 2.56.0. Build 468038, built on: 2025-02-06</t>
        </is>
      </c>
      <c r="BE837" t="inlineStr">
        <is>
          <t>commcare_8cc0a821-6123-47ba-bfc9-44547f89f64e</t>
        </is>
      </c>
      <c r="BF837" t="inlineStr">
        <is>
          <t>19.9489337 -72.8193295 -3.31 9.66</t>
        </is>
      </c>
      <c r="BG837" t="inlineStr">
        <is>
          <t>f13d8149fc6d39ebe86af18272310ff9</t>
        </is>
      </c>
      <c r="BH837" t="inlineStr">
        <is>
          <t>d3239f0622024212b2de47425e4be01d</t>
        </is>
      </c>
      <c r="BI837" t="inlineStr">
        <is>
          <t>15246</t>
        </is>
      </c>
      <c r="BJ837" t="inlineStr">
        <is>
          <t>XFormInstance</t>
        </is>
      </c>
      <c r="BK837" t="inlineStr">
        <is>
          <t>4a9c952cef3511efaf5ed3290d41d0d6</t>
        </is>
      </c>
      <c r="BL837" t="b">
        <v>0</v>
      </c>
      <c r="BM837" t="inlineStr">
        <is>
          <t>---</t>
        </is>
      </c>
      <c r="BN837" t="inlineStr">
        <is>
          <t>190.115.181.121</t>
        </is>
      </c>
      <c r="BO837" t="inlineStr">
        <is>
          <t>Marc Loubert Erick Escarment</t>
        </is>
      </c>
    </row>
    <row r="838">
      <c r="A838" t="inlineStr">
        <is>
          <t>836</t>
        </is>
      </c>
      <c r="B838" t="inlineStr">
        <is>
          <t>030fffe7-a00e-4e6f-b14e-da941ffdd61f</t>
        </is>
      </c>
      <c r="C838" t="inlineStr">
        <is>
          <t>2025-02-19</t>
        </is>
      </c>
      <c r="D838" t="inlineStr">
        <is>
          <t>3</t>
        </is>
      </c>
      <c r="E838" t="inlineStr">
        <is>
          <t>---</t>
        </is>
      </c>
      <c r="F838" t="inlineStr">
        <is>
          <t>1</t>
        </is>
      </c>
      <c r="G838" t="inlineStr">
        <is>
          <t>---</t>
        </is>
      </c>
      <c r="H838" t="inlineStr">
        <is>
          <t>1</t>
        </is>
      </c>
      <c r="I838" t="inlineStr">
        <is>
          <t>1</t>
        </is>
      </c>
      <c r="J838" t="inlineStr">
        <is>
          <t>2</t>
        </is>
      </c>
      <c r="K838" t="inlineStr">
        <is>
          <t>---</t>
        </is>
      </c>
      <c r="L838" t="inlineStr">
        <is>
          <t>---</t>
        </is>
      </c>
      <c r="M838" t="inlineStr">
        <is>
          <t>---</t>
        </is>
      </c>
      <c r="N838" t="inlineStr">
        <is>
          <t>---</t>
        </is>
      </c>
      <c r="O838" t="inlineStr">
        <is>
          <t>---</t>
        </is>
      </c>
      <c r="P838" t="inlineStr">
        <is>
          <t>---</t>
        </is>
      </c>
      <c r="Q838" t="inlineStr">
        <is>
          <t>---</t>
        </is>
      </c>
      <c r="R838" t="inlineStr"/>
      <c r="S838" t="inlineStr">
        <is>
          <t>57.0</t>
        </is>
      </c>
      <c r="T838" t="inlineStr"/>
      <c r="U838" t="inlineStr"/>
      <c r="V838" t="inlineStr"/>
      <c r="W838" t="inlineStr"/>
      <c r="X838" t="inlineStr">
        <is>
          <t>PDP/CMEB/ST02680</t>
        </is>
      </c>
      <c r="Y838" t="inlineStr">
        <is>
          <t>PDP/CMEB/ST02680</t>
        </is>
      </c>
      <c r="Z838" t="inlineStr">
        <is>
          <t>2025-02-19 18:10:57</t>
        </is>
      </c>
      <c r="AA838" t="inlineStr">
        <is>
          <t>2025-02-19 18:10:36</t>
        </is>
      </c>
      <c r="AB838" t="inlineStr">
        <is>
          <t>5guerlande</t>
        </is>
      </c>
      <c r="AC838" t="inlineStr">
        <is>
          <t>2025-02-20 02:58:04</t>
        </is>
      </c>
      <c r="AD838" s="1" t="inlineStr">
        <is>
          <t>https://www.commcarehq.org/a/caris-test/reports/form_data/030fffe7-a00e-4e6f-b14e-da941ffdd61f/</t>
        </is>
      </c>
      <c r="AE838" t="inlineStr">
        <is>
          <t>---</t>
        </is>
      </c>
      <c r="AF838" t="inlineStr">
        <is>
          <t>ab55a9f2dcd2402395996c4c06dd3d28</t>
        </is>
      </c>
      <c r="AG838" t="inlineStr">
        <is>
          <t>OK</t>
        </is>
      </c>
      <c r="AH838" t="inlineStr">
        <is>
          <t>2025-02-19 18:10:57</t>
        </is>
      </c>
      <c r="AI838" t="inlineStr">
        <is>
          <t>1b52563f66be7b3d0843fa02f8f5a965</t>
        </is>
      </c>
      <c r="AJ838" t="inlineStr">
        <is>
          <t>2025-02-19</t>
        </is>
      </c>
      <c r="AK838" t="inlineStr">
        <is>
          <t>3</t>
        </is>
      </c>
      <c r="AL838" t="inlineStr">
        <is>
          <t>---</t>
        </is>
      </c>
      <c r="AM838" t="inlineStr">
        <is>
          <t>1</t>
        </is>
      </c>
      <c r="AN838" t="inlineStr">
        <is>
          <t>---</t>
        </is>
      </c>
      <c r="AO838" t="inlineStr">
        <is>
          <t>1</t>
        </is>
      </c>
      <c r="AP838" t="inlineStr">
        <is>
          <t>1</t>
        </is>
      </c>
      <c r="AQ838" t="inlineStr"/>
      <c r="AR838" t="inlineStr">
        <is>
          <t>57</t>
        </is>
      </c>
      <c r="AS838" t="inlineStr"/>
      <c r="AT838" t="inlineStr"/>
      <c r="AU838" t="inlineStr">
        <is>
          <t>---</t>
        </is>
      </c>
      <c r="AV838" t="inlineStr">
        <is>
          <t>---</t>
        </is>
      </c>
      <c r="AW838" t="inlineStr">
        <is>
          <t>---</t>
        </is>
      </c>
      <c r="AX838" t="inlineStr">
        <is>
          <t>---</t>
        </is>
      </c>
      <c r="AY838" t="inlineStr">
        <is>
          <t>---</t>
        </is>
      </c>
      <c r="AZ838" t="inlineStr">
        <is>
          <t>---</t>
        </is>
      </c>
      <c r="BA838" t="inlineStr">
        <is>
          <t>1b52563f66be7b3d0843fa02f8f5a965</t>
        </is>
      </c>
      <c r="BB838" t="inlineStr">
        <is>
          <t>http://openrosa.org/formdesigner/0B48E039-1E80-49A7-AC24-732B6E788E39</t>
        </is>
      </c>
      <c r="BC838" t="inlineStr">
        <is>
          <t>Ration et autres visites</t>
        </is>
      </c>
      <c r="BD838" t="inlineStr">
        <is>
          <t>CommCare Android, version "2.56"(468038). App v15969. CommCare Version 2.56.0. Build 468038, built on: 2025-02-06</t>
        </is>
      </c>
      <c r="BE838" t="inlineStr">
        <is>
          <t>commcare_8cc0a821-6123-47ba-bfc9-44547f89f64e</t>
        </is>
      </c>
      <c r="BF838" t="inlineStr">
        <is>
          <t>19.9489128 -72.8194695 -3.21 9.76</t>
        </is>
      </c>
      <c r="BG838" t="inlineStr">
        <is>
          <t>f13d8149fc6d39ebe86af18272310ff9</t>
        </is>
      </c>
      <c r="BH838" t="inlineStr">
        <is>
          <t>d3239f0622024212b2de47425e4be01d</t>
        </is>
      </c>
      <c r="BI838" t="inlineStr">
        <is>
          <t>15246</t>
        </is>
      </c>
      <c r="BJ838" t="inlineStr">
        <is>
          <t>XFormInstance</t>
        </is>
      </c>
      <c r="BK838" t="inlineStr">
        <is>
          <t>4a9c952cef3511efaf5ed3290d41d0d6</t>
        </is>
      </c>
      <c r="BL838" t="b">
        <v>0</v>
      </c>
      <c r="BM838" t="inlineStr">
        <is>
          <t>---</t>
        </is>
      </c>
      <c r="BN838" t="inlineStr">
        <is>
          <t>190.115.181.121</t>
        </is>
      </c>
      <c r="BO838" t="inlineStr">
        <is>
          <t>Vodnel Destin</t>
        </is>
      </c>
    </row>
    <row r="839">
      <c r="A839" t="inlineStr">
        <is>
          <t>837</t>
        </is>
      </c>
      <c r="B839" t="inlineStr">
        <is>
          <t>aef3c3d7-dda6-4bfd-81b2-0ae299538b88</t>
        </is>
      </c>
      <c r="C839" t="inlineStr">
        <is>
          <t>2025-02-19</t>
        </is>
      </c>
      <c r="D839" t="inlineStr">
        <is>
          <t>3</t>
        </is>
      </c>
      <c r="E839" t="inlineStr">
        <is>
          <t>---</t>
        </is>
      </c>
      <c r="F839" t="inlineStr">
        <is>
          <t>0</t>
        </is>
      </c>
      <c r="G839" t="inlineStr">
        <is>
          <t>---</t>
        </is>
      </c>
      <c r="H839" t="inlineStr">
        <is>
          <t>1</t>
        </is>
      </c>
      <c r="I839" t="inlineStr">
        <is>
          <t>1</t>
        </is>
      </c>
      <c r="J839" t="inlineStr">
        <is>
          <t>2</t>
        </is>
      </c>
      <c r="K839" t="inlineStr">
        <is>
          <t>---</t>
        </is>
      </c>
      <c r="L839" t="inlineStr">
        <is>
          <t>---</t>
        </is>
      </c>
      <c r="M839" t="inlineStr">
        <is>
          <t>---</t>
        </is>
      </c>
      <c r="N839" t="inlineStr">
        <is>
          <t>---</t>
        </is>
      </c>
      <c r="O839" t="inlineStr">
        <is>
          <t>---</t>
        </is>
      </c>
      <c r="P839" t="inlineStr">
        <is>
          <t>---</t>
        </is>
      </c>
      <c r="Q839" t="inlineStr">
        <is>
          <t>---</t>
        </is>
      </c>
      <c r="R839" t="inlineStr"/>
      <c r="S839" t="inlineStr">
        <is>
          <t>58.0</t>
        </is>
      </c>
      <c r="T839" t="inlineStr"/>
      <c r="U839" t="inlineStr"/>
      <c r="V839" t="inlineStr"/>
      <c r="W839" t="inlineStr"/>
      <c r="X839" t="inlineStr">
        <is>
          <t>PDP/CMEB/ST01415</t>
        </is>
      </c>
      <c r="Y839" t="inlineStr">
        <is>
          <t>PDP/CMEB/ST01415</t>
        </is>
      </c>
      <c r="Z839" t="inlineStr">
        <is>
          <t>2025-02-19 18:12:52</t>
        </is>
      </c>
      <c r="AA839" t="inlineStr">
        <is>
          <t>2025-02-19 18:11:53</t>
        </is>
      </c>
      <c r="AB839" t="inlineStr">
        <is>
          <t>5guerlande</t>
        </is>
      </c>
      <c r="AC839" t="inlineStr">
        <is>
          <t>2025-02-20 02:59:58</t>
        </is>
      </c>
      <c r="AD839" s="1" t="inlineStr">
        <is>
          <t>https://www.commcarehq.org/a/caris-test/reports/form_data/aef3c3d7-dda6-4bfd-81b2-0ae299538b88/</t>
        </is>
      </c>
      <c r="AE839" t="inlineStr">
        <is>
          <t>---</t>
        </is>
      </c>
      <c r="AF839" t="inlineStr">
        <is>
          <t>e4197fb003294da08afab2f8a71ed678</t>
        </is>
      </c>
      <c r="AG839" t="inlineStr">
        <is>
          <t>OK</t>
        </is>
      </c>
      <c r="AH839" t="inlineStr">
        <is>
          <t>2025-02-19 18:12:52</t>
        </is>
      </c>
      <c r="AI839" t="inlineStr">
        <is>
          <t>1b52563f66be7b3d0843fa02f8f5a965</t>
        </is>
      </c>
      <c r="AJ839" t="inlineStr">
        <is>
          <t>2025-02-19</t>
        </is>
      </c>
      <c r="AK839" t="inlineStr">
        <is>
          <t>3</t>
        </is>
      </c>
      <c r="AL839" t="inlineStr">
        <is>
          <t>---</t>
        </is>
      </c>
      <c r="AM839" t="inlineStr">
        <is>
          <t>0</t>
        </is>
      </c>
      <c r="AN839" t="inlineStr">
        <is>
          <t>---</t>
        </is>
      </c>
      <c r="AO839" t="inlineStr">
        <is>
          <t>1</t>
        </is>
      </c>
      <c r="AP839" t="inlineStr">
        <is>
          <t>1</t>
        </is>
      </c>
      <c r="AQ839" t="inlineStr"/>
      <c r="AR839" t="inlineStr">
        <is>
          <t>58</t>
        </is>
      </c>
      <c r="AS839" t="inlineStr"/>
      <c r="AT839" t="inlineStr"/>
      <c r="AU839" t="inlineStr">
        <is>
          <t>---</t>
        </is>
      </c>
      <c r="AV839" t="inlineStr">
        <is>
          <t>---</t>
        </is>
      </c>
      <c r="AW839" t="inlineStr">
        <is>
          <t>---</t>
        </is>
      </c>
      <c r="AX839" t="inlineStr">
        <is>
          <t>---</t>
        </is>
      </c>
      <c r="AY839" t="inlineStr">
        <is>
          <t>---</t>
        </is>
      </c>
      <c r="AZ839" t="inlineStr">
        <is>
          <t>---</t>
        </is>
      </c>
      <c r="BA839" t="inlineStr">
        <is>
          <t>1b52563f66be7b3d0843fa02f8f5a965</t>
        </is>
      </c>
      <c r="BB839" t="inlineStr">
        <is>
          <t>http://openrosa.org/formdesigner/0B48E039-1E80-49A7-AC24-732B6E788E39</t>
        </is>
      </c>
      <c r="BC839" t="inlineStr">
        <is>
          <t>Ration et autres visites</t>
        </is>
      </c>
      <c r="BD839" t="inlineStr">
        <is>
          <t>CommCare Android, version "2.56"(468038). App v15969. CommCare Version 2.56.0. Build 468038, built on: 2025-02-06</t>
        </is>
      </c>
      <c r="BE839" t="inlineStr">
        <is>
          <t>commcare_8cc0a821-6123-47ba-bfc9-44547f89f64e</t>
        </is>
      </c>
      <c r="BF839" t="inlineStr">
        <is>
          <t>19.9491709 -72.8195002 -3.21 9.6</t>
        </is>
      </c>
      <c r="BG839" t="inlineStr">
        <is>
          <t>f13d8149fc6d39ebe86af18272310ff9</t>
        </is>
      </c>
      <c r="BH839" t="inlineStr">
        <is>
          <t>d3239f0622024212b2de47425e4be01d</t>
        </is>
      </c>
      <c r="BI839" t="inlineStr">
        <is>
          <t>15246</t>
        </is>
      </c>
      <c r="BJ839" t="inlineStr">
        <is>
          <t>XFormInstance</t>
        </is>
      </c>
      <c r="BK839" t="inlineStr">
        <is>
          <t>4a9c952cef3511efaf5ed3290d41d0d6</t>
        </is>
      </c>
      <c r="BL839" t="b">
        <v>0</v>
      </c>
      <c r="BM839" t="inlineStr">
        <is>
          <t>---</t>
        </is>
      </c>
      <c r="BN839" t="inlineStr">
        <is>
          <t>190.115.181.121</t>
        </is>
      </c>
      <c r="BO839" t="inlineStr">
        <is>
          <t>Edrice Metayer</t>
        </is>
      </c>
    </row>
    <row r="840">
      <c r="A840" t="inlineStr">
        <is>
          <t>838</t>
        </is>
      </c>
      <c r="B840" t="inlineStr">
        <is>
          <t>933bde69-7ac6-49aa-85e8-83a07285bcc7</t>
        </is>
      </c>
      <c r="C840" t="inlineStr">
        <is>
          <t>2025-02-19</t>
        </is>
      </c>
      <c r="D840" t="inlineStr">
        <is>
          <t>3</t>
        </is>
      </c>
      <c r="E840" t="inlineStr">
        <is>
          <t>---</t>
        </is>
      </c>
      <c r="F840" t="inlineStr">
        <is>
          <t>0</t>
        </is>
      </c>
      <c r="G840" t="inlineStr">
        <is>
          <t>---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---</t>
        </is>
      </c>
      <c r="L840" t="inlineStr">
        <is>
          <t>---</t>
        </is>
      </c>
      <c r="M840" t="inlineStr">
        <is>
          <t>---</t>
        </is>
      </c>
      <c r="N840" t="inlineStr">
        <is>
          <t>---</t>
        </is>
      </c>
      <c r="O840" t="inlineStr">
        <is>
          <t>---</t>
        </is>
      </c>
      <c r="P840" t="inlineStr">
        <is>
          <t>---</t>
        </is>
      </c>
      <c r="Q840" t="inlineStr">
        <is>
          <t>---</t>
        </is>
      </c>
      <c r="R840" t="inlineStr"/>
      <c r="S840" t="inlineStr">
        <is>
          <t>59.0</t>
        </is>
      </c>
      <c r="T840" t="inlineStr"/>
      <c r="U840" t="inlineStr"/>
      <c r="V840" t="inlineStr"/>
      <c r="W840" t="inlineStr"/>
      <c r="X840" t="inlineStr">
        <is>
          <t>PDP/CMEB/ST01679</t>
        </is>
      </c>
      <c r="Y840" t="inlineStr">
        <is>
          <t>PDP/CMEB/ST01679</t>
        </is>
      </c>
      <c r="Z840" t="inlineStr">
        <is>
          <t>2025-02-19 18:13:36</t>
        </is>
      </c>
      <c r="AA840" t="inlineStr">
        <is>
          <t>2025-02-19 18:13:13</t>
        </is>
      </c>
      <c r="AB840" t="inlineStr">
        <is>
          <t>5guerlande</t>
        </is>
      </c>
      <c r="AC840" t="inlineStr">
        <is>
          <t>2025-02-20 03:00:43</t>
        </is>
      </c>
      <c r="AD840" s="1" t="inlineStr">
        <is>
          <t>https://www.commcarehq.org/a/caris-test/reports/form_data/933bde69-7ac6-49aa-85e8-83a07285bcc7/</t>
        </is>
      </c>
      <c r="AE840" t="inlineStr">
        <is>
          <t>---</t>
        </is>
      </c>
      <c r="AF840" t="inlineStr">
        <is>
          <t>d5bbff638fb9478a9eff9bc2a0e5d98f</t>
        </is>
      </c>
      <c r="AG840" t="inlineStr">
        <is>
          <t>OK</t>
        </is>
      </c>
      <c r="AH840" t="inlineStr">
        <is>
          <t>2025-02-19 18:13:36</t>
        </is>
      </c>
      <c r="AI840" t="inlineStr">
        <is>
          <t>1b52563f66be7b3d0843fa02f8f5a965</t>
        </is>
      </c>
      <c r="AJ840" t="inlineStr">
        <is>
          <t>2025-02-19</t>
        </is>
      </c>
      <c r="AK840" t="inlineStr">
        <is>
          <t>3</t>
        </is>
      </c>
      <c r="AL840" t="inlineStr">
        <is>
          <t>---</t>
        </is>
      </c>
      <c r="AM840" t="inlineStr">
        <is>
          <t>0</t>
        </is>
      </c>
      <c r="AN840" t="inlineStr">
        <is>
          <t>---</t>
        </is>
      </c>
      <c r="AO840" t="inlineStr">
        <is>
          <t>1</t>
        </is>
      </c>
      <c r="AP840" t="inlineStr">
        <is>
          <t>1</t>
        </is>
      </c>
      <c r="AQ840" t="inlineStr"/>
      <c r="AR840" t="inlineStr">
        <is>
          <t>59</t>
        </is>
      </c>
      <c r="AS840" t="inlineStr"/>
      <c r="AT840" t="inlineStr"/>
      <c r="AU840" t="inlineStr">
        <is>
          <t>---</t>
        </is>
      </c>
      <c r="AV840" t="inlineStr">
        <is>
          <t>---</t>
        </is>
      </c>
      <c r="AW840" t="inlineStr">
        <is>
          <t>---</t>
        </is>
      </c>
      <c r="AX840" t="inlineStr">
        <is>
          <t>---</t>
        </is>
      </c>
      <c r="AY840" t="inlineStr">
        <is>
          <t>---</t>
        </is>
      </c>
      <c r="AZ840" t="inlineStr">
        <is>
          <t>---</t>
        </is>
      </c>
      <c r="BA840" t="inlineStr">
        <is>
          <t>1b52563f66be7b3d0843fa02f8f5a965</t>
        </is>
      </c>
      <c r="BB840" t="inlineStr">
        <is>
          <t>http://openrosa.org/formdesigner/0B48E039-1E80-49A7-AC24-732B6E788E39</t>
        </is>
      </c>
      <c r="BC840" t="inlineStr">
        <is>
          <t>Ration et autres visites</t>
        </is>
      </c>
      <c r="BD840" t="inlineStr">
        <is>
          <t>CommCare Android, version "2.56"(468038). App v15969. CommCare Version 2.56.0. Build 468038, built on: 2025-02-06</t>
        </is>
      </c>
      <c r="BE840" t="inlineStr">
        <is>
          <t>commcare_8cc0a821-6123-47ba-bfc9-44547f89f64e</t>
        </is>
      </c>
      <c r="BF840" t="inlineStr">
        <is>
          <t>19.949166 -72.819378 -3.21 9.57</t>
        </is>
      </c>
      <c r="BG840" t="inlineStr">
        <is>
          <t>f13d8149fc6d39ebe86af18272310ff9</t>
        </is>
      </c>
      <c r="BH840" t="inlineStr">
        <is>
          <t>d3239f0622024212b2de47425e4be01d</t>
        </is>
      </c>
      <c r="BI840" t="inlineStr">
        <is>
          <t>15246</t>
        </is>
      </c>
      <c r="BJ840" t="inlineStr">
        <is>
          <t>XFormInstance</t>
        </is>
      </c>
      <c r="BK840" t="inlineStr">
        <is>
          <t>4a9c952cef3511efaf5ed3290d41d0d6</t>
        </is>
      </c>
      <c r="BL840" t="b">
        <v>0</v>
      </c>
      <c r="BM840" t="inlineStr">
        <is>
          <t>---</t>
        </is>
      </c>
      <c r="BN840" t="inlineStr">
        <is>
          <t>190.115.181.121</t>
        </is>
      </c>
      <c r="BO840" t="inlineStr">
        <is>
          <t>Lorvenson Rene</t>
        </is>
      </c>
    </row>
    <row r="841">
      <c r="A841" t="inlineStr">
        <is>
          <t>839</t>
        </is>
      </c>
      <c r="B841" t="inlineStr">
        <is>
          <t>bfa3d2fc-920c-4026-949f-d00c5f597953</t>
        </is>
      </c>
      <c r="C841" t="inlineStr">
        <is>
          <t>2025-02-19</t>
        </is>
      </c>
      <c r="D841" t="inlineStr">
        <is>
          <t>4</t>
        </is>
      </c>
      <c r="E841" t="inlineStr">
        <is>
          <t>visite pour dévoilement</t>
        </is>
      </c>
      <c r="F841" t="inlineStr">
        <is>
          <t>0</t>
        </is>
      </c>
      <c r="G841" t="inlineStr">
        <is>
          <t>visite pour dévoilement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---</t>
        </is>
      </c>
      <c r="L841" t="inlineStr">
        <is>
          <t>---</t>
        </is>
      </c>
      <c r="M841" t="inlineStr">
        <is>
          <t>---</t>
        </is>
      </c>
      <c r="N841" t="inlineStr">
        <is>
          <t>---</t>
        </is>
      </c>
      <c r="O841" t="inlineStr">
        <is>
          <t>---</t>
        </is>
      </c>
      <c r="P841" t="inlineStr">
        <is>
          <t>---</t>
        </is>
      </c>
      <c r="Q841" t="inlineStr">
        <is>
          <t>---</t>
        </is>
      </c>
      <c r="R841" t="inlineStr"/>
      <c r="S841" t="inlineStr"/>
      <c r="T841" t="inlineStr"/>
      <c r="U841" t="inlineStr"/>
      <c r="V841" t="inlineStr"/>
      <c r="W841" t="inlineStr">
        <is>
          <t>19.6126097 -72.0295154 0.52 15.2</t>
        </is>
      </c>
      <c r="X841" t="inlineStr">
        <is>
          <t>CAP/CALT/ST01099</t>
        </is>
      </c>
      <c r="Y841" t="inlineStr">
        <is>
          <t>CAP/CALT/ST01099</t>
        </is>
      </c>
      <c r="Z841" t="inlineStr">
        <is>
          <t>2025-02-19 16:38:15</t>
        </is>
      </c>
      <c r="AA841" t="inlineStr">
        <is>
          <t>2025-02-19 16:37:10</t>
        </is>
      </c>
      <c r="AB841" t="inlineStr">
        <is>
          <t>1irania</t>
        </is>
      </c>
      <c r="AC841" t="inlineStr">
        <is>
          <t>2025-02-20 15:37:32</t>
        </is>
      </c>
      <c r="AD841" s="1" t="inlineStr">
        <is>
          <t>https://www.commcarehq.org/a/caris-test/reports/form_data/bfa3d2fc-920c-4026-949f-d00c5f597953/</t>
        </is>
      </c>
      <c r="AE841" t="inlineStr">
        <is>
          <t>---</t>
        </is>
      </c>
      <c r="AF841" t="inlineStr">
        <is>
          <t>3c5a623af057e23a32ae4000_31570</t>
        </is>
      </c>
      <c r="AG841" t="inlineStr">
        <is>
          <t>---</t>
        </is>
      </c>
      <c r="AH841" t="inlineStr">
        <is>
          <t>2025-02-19 16:38:15</t>
        </is>
      </c>
      <c r="AI841" t="inlineStr">
        <is>
          <t>42a82b7de9e609ae71648670ad4c56aa</t>
        </is>
      </c>
      <c r="AJ841" t="inlineStr">
        <is>
          <t>2025-02-19</t>
        </is>
      </c>
      <c r="AK841" t="inlineStr">
        <is>
          <t>4</t>
        </is>
      </c>
      <c r="AL841" t="inlineStr">
        <is>
          <t>visite pour dévoilement</t>
        </is>
      </c>
      <c r="AM841" t="inlineStr">
        <is>
          <t>0</t>
        </is>
      </c>
      <c r="AN841" t="inlineStr">
        <is>
          <t>visite pour dévoilement</t>
        </is>
      </c>
      <c r="AO841" t="inlineStr">
        <is>
          <t>1</t>
        </is>
      </c>
      <c r="AP841" t="inlineStr">
        <is>
          <t>1</t>
        </is>
      </c>
      <c r="AQ841" t="inlineStr"/>
      <c r="AR841" t="inlineStr"/>
      <c r="AS841" t="inlineStr"/>
      <c r="AT841" t="inlineStr">
        <is>
          <t>19.6126097 -72.0295154 0.52 15.2</t>
        </is>
      </c>
      <c r="AU841" t="inlineStr">
        <is>
          <t>---</t>
        </is>
      </c>
      <c r="AV841" t="inlineStr">
        <is>
          <t>---</t>
        </is>
      </c>
      <c r="AW841" t="inlineStr">
        <is>
          <t>---</t>
        </is>
      </c>
      <c r="AX841" t="inlineStr">
        <is>
          <t>---</t>
        </is>
      </c>
      <c r="AY841" t="inlineStr">
        <is>
          <t>---</t>
        </is>
      </c>
      <c r="AZ841" t="inlineStr">
        <is>
          <t>---</t>
        </is>
      </c>
      <c r="BA841" t="inlineStr">
        <is>
          <t>42a82b7de9e609ae71648670ad4c56aa</t>
        </is>
      </c>
      <c r="BB841" t="inlineStr">
        <is>
          <t>http://openrosa.org/formdesigner/0B48E039-1E80-49A7-AC24-732B6E788E39</t>
        </is>
      </c>
      <c r="BC841" t="inlineStr">
        <is>
          <t>Ration et autres visites</t>
        </is>
      </c>
      <c r="BD841" t="inlineStr">
        <is>
          <t>CommCare Android, version "2.56"(468027). App v15969. CommCare Version 2.56.0. Build 468027, built on: 2025-01-18</t>
        </is>
      </c>
      <c r="BE841" t="inlineStr">
        <is>
          <t>commcare_6c8d6b29-ddee-4573-a4bf-ff173bbf52d8</t>
        </is>
      </c>
      <c r="BF841" t="inlineStr">
        <is>
          <t>19.6126439 -72.0295695 1.87 7.04</t>
        </is>
      </c>
      <c r="BG841" t="inlineStr">
        <is>
          <t>f13d8149fc6d39ebe86af18272310ff9</t>
        </is>
      </c>
      <c r="BH841" t="inlineStr">
        <is>
          <t>d3239f0622024212b2de47425e4be01d</t>
        </is>
      </c>
      <c r="BI841" t="inlineStr">
        <is>
          <t>15246</t>
        </is>
      </c>
      <c r="BJ841" t="inlineStr">
        <is>
          <t>XFormInstance</t>
        </is>
      </c>
      <c r="BK841" t="inlineStr">
        <is>
          <t>746c649cee2511efa8546327e3555f30</t>
        </is>
      </c>
      <c r="BL841" t="b">
        <v>0</v>
      </c>
      <c r="BM841" t="inlineStr">
        <is>
          <t>---</t>
        </is>
      </c>
      <c r="BN841" t="inlineStr">
        <is>
          <t>200.113.214.110</t>
        </is>
      </c>
      <c r="BO841" t="inlineStr">
        <is>
          <t>ROOBENDJY GEORGES</t>
        </is>
      </c>
    </row>
    <row r="842">
      <c r="A842" t="inlineStr">
        <is>
          <t>840</t>
        </is>
      </c>
      <c r="B842" t="inlineStr">
        <is>
          <t>f18fcc58-25b0-4d17-a4de-3745b4862bbb</t>
        </is>
      </c>
      <c r="C842" t="inlineStr">
        <is>
          <t>2025-02-20</t>
        </is>
      </c>
      <c r="D842" t="inlineStr">
        <is>
          <t>3 4</t>
        </is>
      </c>
      <c r="E842" t="inlineStr">
        <is>
          <t>bonbons</t>
        </is>
      </c>
      <c r="F842" t="inlineStr">
        <is>
          <t>1</t>
        </is>
      </c>
      <c r="G842" t="inlineStr">
        <is>
          <t>---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---</t>
        </is>
      </c>
      <c r="L842" t="inlineStr">
        <is>
          <t>---</t>
        </is>
      </c>
      <c r="M842" t="inlineStr">
        <is>
          <t>---</t>
        </is>
      </c>
      <c r="N842" t="inlineStr">
        <is>
          <t>---</t>
        </is>
      </c>
      <c r="O842" t="inlineStr">
        <is>
          <t>---</t>
        </is>
      </c>
      <c r="P842" t="inlineStr">
        <is>
          <t>---</t>
        </is>
      </c>
      <c r="Q842" t="inlineStr">
        <is>
          <t>---</t>
        </is>
      </c>
      <c r="R842" t="inlineStr"/>
      <c r="S842" t="inlineStr"/>
      <c r="T842" t="inlineStr"/>
      <c r="U842" t="inlineStr"/>
      <c r="V842" t="inlineStr"/>
      <c r="W842" t="inlineStr"/>
      <c r="X842" t="inlineStr">
        <is>
          <t>PAP/HAHD/ST00302</t>
        </is>
      </c>
      <c r="Y842" t="inlineStr">
        <is>
          <t>PAP/HAHD/ST00302</t>
        </is>
      </c>
      <c r="Z842" t="inlineStr">
        <is>
          <t>2025-02-20 15:56:32</t>
        </is>
      </c>
      <c r="AA842" t="inlineStr">
        <is>
          <t>2025-02-20 15:55:48</t>
        </is>
      </c>
      <c r="AB842" t="inlineStr">
        <is>
          <t>2miclene</t>
        </is>
      </c>
      <c r="AC842" t="inlineStr">
        <is>
          <t>2025-02-20 15:56:36</t>
        </is>
      </c>
      <c r="AD842" s="1" t="inlineStr">
        <is>
          <t>https://www.commcarehq.org/a/caris-test/reports/form_data/f18fcc58-25b0-4d17-a4de-3745b4862bbb/</t>
        </is>
      </c>
      <c r="AE842" t="inlineStr">
        <is>
          <t>---</t>
        </is>
      </c>
      <c r="AF842" t="inlineStr">
        <is>
          <t>3c5a623af057e23a32ae4000_188519</t>
        </is>
      </c>
      <c r="AG842" t="inlineStr">
        <is>
          <t>OK</t>
        </is>
      </c>
      <c r="AH842" t="inlineStr">
        <is>
          <t>2025-02-20 15:56:32</t>
        </is>
      </c>
      <c r="AI842" t="inlineStr">
        <is>
          <t>64b0a61236f7d987dd45027ebbfc57df</t>
        </is>
      </c>
      <c r="AJ842" t="inlineStr">
        <is>
          <t>2025-02-20</t>
        </is>
      </c>
      <c r="AK842" t="inlineStr">
        <is>
          <t>3 4</t>
        </is>
      </c>
      <c r="AL842" t="inlineStr">
        <is>
          <t>bonbons</t>
        </is>
      </c>
      <c r="AM842" t="inlineStr">
        <is>
          <t>1</t>
        </is>
      </c>
      <c r="AN842" t="inlineStr">
        <is>
          <t>---</t>
        </is>
      </c>
      <c r="AO842" t="inlineStr">
        <is>
          <t>1</t>
        </is>
      </c>
      <c r="AP842" t="inlineStr">
        <is>
          <t>1</t>
        </is>
      </c>
      <c r="AQ842" t="inlineStr"/>
      <c r="AR842" t="inlineStr"/>
      <c r="AS842" t="inlineStr"/>
      <c r="AT842" t="inlineStr"/>
      <c r="AU842" t="inlineStr">
        <is>
          <t>---</t>
        </is>
      </c>
      <c r="AV842" t="inlineStr">
        <is>
          <t>---</t>
        </is>
      </c>
      <c r="AW842" t="inlineStr">
        <is>
          <t>---</t>
        </is>
      </c>
      <c r="AX842" t="inlineStr">
        <is>
          <t>---</t>
        </is>
      </c>
      <c r="AY842" t="inlineStr">
        <is>
          <t>---</t>
        </is>
      </c>
      <c r="AZ842" t="inlineStr">
        <is>
          <t>---</t>
        </is>
      </c>
      <c r="BA842" t="inlineStr">
        <is>
          <t>64b0a61236f7d987dd45027ebbfc57df</t>
        </is>
      </c>
      <c r="BB842" t="inlineStr">
        <is>
          <t>http://openrosa.org/formdesigner/0B48E039-1E80-49A7-AC24-732B6E788E39</t>
        </is>
      </c>
      <c r="BC842" t="inlineStr">
        <is>
          <t>Ration et autres visites</t>
        </is>
      </c>
      <c r="BD842" t="inlineStr">
        <is>
          <t>CommCare Android, version "2.55.0"(467579). App v15969. CommCare Version 2.55.0. Build 467579, built on: 2025-01-15</t>
        </is>
      </c>
      <c r="BE842" t="inlineStr">
        <is>
          <t>commcare_54a621c2-54d8-40d6-b070-4af9fd73e052</t>
        </is>
      </c>
      <c r="BF842" t="inlineStr"/>
      <c r="BG842" t="inlineStr">
        <is>
          <t>f13d8149fc6d39ebe86af18272310ff9</t>
        </is>
      </c>
      <c r="BH842" t="inlineStr">
        <is>
          <t>d3239f0622024212b2de47425e4be01d</t>
        </is>
      </c>
      <c r="BI842" t="inlineStr">
        <is>
          <t>15246</t>
        </is>
      </c>
      <c r="BJ842" t="inlineStr">
        <is>
          <t>XFormInstance</t>
        </is>
      </c>
      <c r="BK842" t="inlineStr">
        <is>
          <t>194f16b1ef0111efb3285930014bb413</t>
        </is>
      </c>
      <c r="BL842" t="b">
        <v>0</v>
      </c>
      <c r="BM842" t="inlineStr">
        <is>
          <t>---</t>
        </is>
      </c>
      <c r="BN842" t="inlineStr">
        <is>
          <t>200.113.248.114</t>
        </is>
      </c>
      <c r="BO842" t="inlineStr">
        <is>
          <t>Eugenita  Simonis</t>
        </is>
      </c>
    </row>
    <row r="843">
      <c r="A843" t="inlineStr">
        <is>
          <t>841</t>
        </is>
      </c>
      <c r="B843" t="inlineStr">
        <is>
          <t>0409dcf0-a7e1-45a5-803c-bd8454ee30e3</t>
        </is>
      </c>
      <c r="C843" t="inlineStr">
        <is>
          <t>2025-02-19</t>
        </is>
      </c>
      <c r="D843" t="inlineStr">
        <is>
          <t>3 4</t>
        </is>
      </c>
      <c r="E843" t="inlineStr">
        <is>
          <t>bonbons</t>
        </is>
      </c>
      <c r="F843" t="inlineStr">
        <is>
          <t>1</t>
        </is>
      </c>
      <c r="G843" t="inlineStr">
        <is>
          <t>---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---</t>
        </is>
      </c>
      <c r="L843" t="inlineStr">
        <is>
          <t>---</t>
        </is>
      </c>
      <c r="M843" t="inlineStr">
        <is>
          <t>---</t>
        </is>
      </c>
      <c r="N843" t="inlineStr">
        <is>
          <t>---</t>
        </is>
      </c>
      <c r="O843" t="inlineStr">
        <is>
          <t>---</t>
        </is>
      </c>
      <c r="P843" t="inlineStr">
        <is>
          <t>---</t>
        </is>
      </c>
      <c r="Q843" t="inlineStr">
        <is>
          <t>---</t>
        </is>
      </c>
      <c r="R843" t="inlineStr"/>
      <c r="S843" t="inlineStr"/>
      <c r="T843" t="inlineStr"/>
      <c r="U843" t="inlineStr"/>
      <c r="V843" t="inlineStr"/>
      <c r="W843" t="inlineStr"/>
      <c r="X843" t="inlineStr">
        <is>
          <t>PAP/HAHD/ST00363</t>
        </is>
      </c>
      <c r="Y843" t="inlineStr">
        <is>
          <t>PAP/HAHD/ST00363</t>
        </is>
      </c>
      <c r="Z843" t="inlineStr">
        <is>
          <t>2025-02-20 15:57:19</t>
        </is>
      </c>
      <c r="AA843" t="inlineStr">
        <is>
          <t>2025-02-20 15:56:46</t>
        </is>
      </c>
      <c r="AB843" t="inlineStr">
        <is>
          <t>2miclene</t>
        </is>
      </c>
      <c r="AC843" t="inlineStr">
        <is>
          <t>2025-02-20 15:57:21</t>
        </is>
      </c>
      <c r="AD843" s="1" t="inlineStr">
        <is>
          <t>https://www.commcarehq.org/a/caris-test/reports/form_data/0409dcf0-a7e1-45a5-803c-bd8454ee30e3/</t>
        </is>
      </c>
      <c r="AE843" t="inlineStr">
        <is>
          <t>---</t>
        </is>
      </c>
      <c r="AF843" t="inlineStr">
        <is>
          <t>8ad4975427894024b7ab3e00bedb20ca</t>
        </is>
      </c>
      <c r="AG843" t="inlineStr">
        <is>
          <t>OK</t>
        </is>
      </c>
      <c r="AH843" t="inlineStr">
        <is>
          <t>2025-02-20 15:57:19</t>
        </is>
      </c>
      <c r="AI843" t="inlineStr">
        <is>
          <t>64b0a61236f7d987dd45027ebbfc57df</t>
        </is>
      </c>
      <c r="AJ843" t="inlineStr">
        <is>
          <t>2025-02-19</t>
        </is>
      </c>
      <c r="AK843" t="inlineStr">
        <is>
          <t>3 4</t>
        </is>
      </c>
      <c r="AL843" t="inlineStr">
        <is>
          <t>bonbons</t>
        </is>
      </c>
      <c r="AM843" t="inlineStr">
        <is>
          <t>1</t>
        </is>
      </c>
      <c r="AN843" t="inlineStr">
        <is>
          <t>---</t>
        </is>
      </c>
      <c r="AO843" t="inlineStr">
        <is>
          <t>1</t>
        </is>
      </c>
      <c r="AP843" t="inlineStr">
        <is>
          <t>1</t>
        </is>
      </c>
      <c r="AQ843" t="inlineStr"/>
      <c r="AR843" t="inlineStr"/>
      <c r="AS843" t="inlineStr"/>
      <c r="AT843" t="inlineStr"/>
      <c r="AU843" t="inlineStr">
        <is>
          <t>---</t>
        </is>
      </c>
      <c r="AV843" t="inlineStr">
        <is>
          <t>---</t>
        </is>
      </c>
      <c r="AW843" t="inlineStr">
        <is>
          <t>---</t>
        </is>
      </c>
      <c r="AX843" t="inlineStr">
        <is>
          <t>---</t>
        </is>
      </c>
      <c r="AY843" t="inlineStr">
        <is>
          <t>---</t>
        </is>
      </c>
      <c r="AZ843" t="inlineStr">
        <is>
          <t>---</t>
        </is>
      </c>
      <c r="BA843" t="inlineStr">
        <is>
          <t>64b0a61236f7d987dd45027ebbfc57df</t>
        </is>
      </c>
      <c r="BB843" t="inlineStr">
        <is>
          <t>http://openrosa.org/formdesigner/0B48E039-1E80-49A7-AC24-732B6E788E39</t>
        </is>
      </c>
      <c r="BC843" t="inlineStr">
        <is>
          <t>Ration et autres visites</t>
        </is>
      </c>
      <c r="BD843" t="inlineStr">
        <is>
          <t>CommCare Android, version "2.55.0"(467579). App v15969. CommCare Version 2.55.0. Build 467579, built on: 2025-01-15</t>
        </is>
      </c>
      <c r="BE843" t="inlineStr">
        <is>
          <t>commcare_54a621c2-54d8-40d6-b070-4af9fd73e052</t>
        </is>
      </c>
      <c r="BF843" t="inlineStr"/>
      <c r="BG843" t="inlineStr">
        <is>
          <t>f13d8149fc6d39ebe86af18272310ff9</t>
        </is>
      </c>
      <c r="BH843" t="inlineStr">
        <is>
          <t>d3239f0622024212b2de47425e4be01d</t>
        </is>
      </c>
      <c r="BI843" t="inlineStr">
        <is>
          <t>15246</t>
        </is>
      </c>
      <c r="BJ843" t="inlineStr">
        <is>
          <t>XFormInstance</t>
        </is>
      </c>
      <c r="BK843" t="inlineStr">
        <is>
          <t>194f16b1ef0111efb3285930014bb413</t>
        </is>
      </c>
      <c r="BL843" t="b">
        <v>0</v>
      </c>
      <c r="BM843" t="inlineStr">
        <is>
          <t>---</t>
        </is>
      </c>
      <c r="BN843" t="inlineStr">
        <is>
          <t>200.113.248.114</t>
        </is>
      </c>
      <c r="BO843" t="inlineStr">
        <is>
          <t>Eugenson Simonis</t>
        </is>
      </c>
    </row>
    <row r="844">
      <c r="A844" t="inlineStr">
        <is>
          <t>842</t>
        </is>
      </c>
      <c r="B844" t="inlineStr">
        <is>
          <t>38bb39b7-b73b-451a-b4a2-184e6843a7e4</t>
        </is>
      </c>
      <c r="C844" t="inlineStr">
        <is>
          <t>2025-02-20</t>
        </is>
      </c>
      <c r="D844" t="inlineStr">
        <is>
          <t>8</t>
        </is>
      </c>
      <c r="E844" t="inlineStr">
        <is>
          <t>---</t>
        </is>
      </c>
      <c r="F844" t="inlineStr">
        <is>
          <t>1</t>
        </is>
      </c>
      <c r="G844" t="inlineStr">
        <is>
          <t>---</t>
        </is>
      </c>
      <c r="H844" t="inlineStr">
        <is>
          <t>1</t>
        </is>
      </c>
      <c r="I844" t="inlineStr">
        <is>
          <t>1</t>
        </is>
      </c>
      <c r="J844" t="inlineStr">
        <is>
          <t>2</t>
        </is>
      </c>
      <c r="K844" t="inlineStr">
        <is>
          <t>---</t>
        </is>
      </c>
      <c r="L844" t="inlineStr">
        <is>
          <t>---</t>
        </is>
      </c>
      <c r="M844" t="inlineStr">
        <is>
          <t>---</t>
        </is>
      </c>
      <c r="N844" t="inlineStr">
        <is>
          <t>---</t>
        </is>
      </c>
      <c r="O844" t="inlineStr">
        <is>
          <t>---</t>
        </is>
      </c>
      <c r="P844" t="inlineStr">
        <is>
          <t>---</t>
        </is>
      </c>
      <c r="Q844" t="inlineStr">
        <is>
          <t>---</t>
        </is>
      </c>
      <c r="R844" t="inlineStr">
        <is>
          <t>20.0</t>
        </is>
      </c>
      <c r="S844" t="inlineStr">
        <is>
          <t>40.5</t>
        </is>
      </c>
      <c r="T844" t="inlineStr"/>
      <c r="U844" t="inlineStr"/>
      <c r="V844" t="inlineStr"/>
      <c r="W844" t="inlineStr"/>
      <c r="X844" t="inlineStr">
        <is>
          <t>PAP/HAHD/ST01108</t>
        </is>
      </c>
      <c r="Y844" t="inlineStr">
        <is>
          <t>PAP/HAHD/ST01108</t>
        </is>
      </c>
      <c r="Z844" t="inlineStr">
        <is>
          <t>2025-02-20 16:11:21</t>
        </is>
      </c>
      <c r="AA844" t="inlineStr">
        <is>
          <t>2025-02-20 16:09:54</t>
        </is>
      </c>
      <c r="AB844" t="inlineStr">
        <is>
          <t>2miclene</t>
        </is>
      </c>
      <c r="AC844" t="inlineStr">
        <is>
          <t>2025-02-20 16:11:22</t>
        </is>
      </c>
      <c r="AD844" s="1" t="inlineStr">
        <is>
          <t>https://www.commcarehq.org/a/caris-test/reports/form_data/38bb39b7-b73b-451a-b4a2-184e6843a7e4/</t>
        </is>
      </c>
      <c r="AE844" t="inlineStr">
        <is>
          <t>---</t>
        </is>
      </c>
      <c r="AF844" t="inlineStr">
        <is>
          <t>3c5a623af057e23a32ae4000_173127</t>
        </is>
      </c>
      <c r="AG844" t="inlineStr">
        <is>
          <t>---</t>
        </is>
      </c>
      <c r="AH844" t="inlineStr">
        <is>
          <t>2025-02-20 16:11:21</t>
        </is>
      </c>
      <c r="AI844" t="inlineStr">
        <is>
          <t>64b0a61236f7d987dd45027ebbfc57df</t>
        </is>
      </c>
      <c r="AJ844" t="inlineStr">
        <is>
          <t>2025-02-20</t>
        </is>
      </c>
      <c r="AK844" t="inlineStr">
        <is>
          <t>8</t>
        </is>
      </c>
      <c r="AL844" t="inlineStr">
        <is>
          <t>---</t>
        </is>
      </c>
      <c r="AM844" t="inlineStr">
        <is>
          <t>1</t>
        </is>
      </c>
      <c r="AN844" t="inlineStr">
        <is>
          <t>---</t>
        </is>
      </c>
      <c r="AO844" t="inlineStr">
        <is>
          <t>1</t>
        </is>
      </c>
      <c r="AP844" t="inlineStr">
        <is>
          <t>1</t>
        </is>
      </c>
      <c r="AQ844" t="inlineStr">
        <is>
          <t>20</t>
        </is>
      </c>
      <c r="AR844" t="inlineStr">
        <is>
          <t>40.5</t>
        </is>
      </c>
      <c r="AS844" t="inlineStr"/>
      <c r="AT844" t="inlineStr"/>
      <c r="AU844" t="inlineStr">
        <is>
          <t>---</t>
        </is>
      </c>
      <c r="AV844" t="inlineStr">
        <is>
          <t>---</t>
        </is>
      </c>
      <c r="AW844" t="inlineStr">
        <is>
          <t>---</t>
        </is>
      </c>
      <c r="AX844" t="inlineStr">
        <is>
          <t>---</t>
        </is>
      </c>
      <c r="AY844" t="inlineStr">
        <is>
          <t>---</t>
        </is>
      </c>
      <c r="AZ844" t="inlineStr">
        <is>
          <t>---</t>
        </is>
      </c>
      <c r="BA844" t="inlineStr">
        <is>
          <t>64b0a61236f7d987dd45027ebbfc57df</t>
        </is>
      </c>
      <c r="BB844" t="inlineStr">
        <is>
          <t>http://openrosa.org/formdesigner/0B48E039-1E80-49A7-AC24-732B6E788E39</t>
        </is>
      </c>
      <c r="BC844" t="inlineStr">
        <is>
          <t>Ration et autres visites</t>
        </is>
      </c>
      <c r="BD844" t="inlineStr">
        <is>
          <t>CommCare Android, version "2.55.0"(467579). App v15969. CommCare Version 2.55.0. Build 467579, built on: 2025-01-15</t>
        </is>
      </c>
      <c r="BE844" t="inlineStr">
        <is>
          <t>commcare_54a621c2-54d8-40d6-b070-4af9fd73e052</t>
        </is>
      </c>
      <c r="BF844" t="inlineStr">
        <is>
          <t>18.5319614 -72.3866227 -4.91 9.56</t>
        </is>
      </c>
      <c r="BG844" t="inlineStr">
        <is>
          <t>f13d8149fc6d39ebe86af18272310ff9</t>
        </is>
      </c>
      <c r="BH844" t="inlineStr">
        <is>
          <t>d3239f0622024212b2de47425e4be01d</t>
        </is>
      </c>
      <c r="BI844" t="inlineStr">
        <is>
          <t>15246</t>
        </is>
      </c>
      <c r="BJ844" t="inlineStr">
        <is>
          <t>XFormInstance</t>
        </is>
      </c>
      <c r="BK844" t="inlineStr">
        <is>
          <t>194f16b1ef0111efb3285930014bb413</t>
        </is>
      </c>
      <c r="BL844" t="b">
        <v>0</v>
      </c>
      <c r="BM844" t="inlineStr">
        <is>
          <t>---</t>
        </is>
      </c>
      <c r="BN844" t="inlineStr">
        <is>
          <t>200.113.248.114</t>
        </is>
      </c>
      <c r="BO844" t="inlineStr">
        <is>
          <t>Dieuseul Joseph</t>
        </is>
      </c>
    </row>
    <row r="845">
      <c r="A845" t="inlineStr">
        <is>
          <t>843</t>
        </is>
      </c>
      <c r="B845" t="inlineStr">
        <is>
          <t>e066b486-c45b-433b-9171-7aaf17a14d73</t>
        </is>
      </c>
      <c r="C845" t="inlineStr">
        <is>
          <t>2025-02-20</t>
        </is>
      </c>
      <c r="D845" t="inlineStr">
        <is>
          <t>3</t>
        </is>
      </c>
      <c r="E845" t="inlineStr">
        <is>
          <t>---</t>
        </is>
      </c>
      <c r="F845" t="inlineStr">
        <is>
          <t>0</t>
        </is>
      </c>
      <c r="G845" t="inlineStr">
        <is>
          <t>---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---</t>
        </is>
      </c>
      <c r="L845" t="inlineStr">
        <is>
          <t>---</t>
        </is>
      </c>
      <c r="M845" t="inlineStr">
        <is>
          <t>---</t>
        </is>
      </c>
      <c r="N845" t="inlineStr">
        <is>
          <t>---</t>
        </is>
      </c>
      <c r="O845" t="inlineStr">
        <is>
          <t>---</t>
        </is>
      </c>
      <c r="P845" t="inlineStr">
        <is>
          <t>---</t>
        </is>
      </c>
      <c r="Q845" t="inlineStr">
        <is>
          <t>---</t>
        </is>
      </c>
      <c r="R845" t="inlineStr"/>
      <c r="S845" t="inlineStr">
        <is>
          <t>62.4</t>
        </is>
      </c>
      <c r="T845" t="inlineStr"/>
      <c r="U845" t="inlineStr"/>
      <c r="V845">
        <f>HYPERLINK("https://www.commcarehq.org/a/caris-test/api/form_attachment/v1/e066b486-c45b-433b-9171-7aaf17a14d73/1740076109409.jpg")</f>
        <v/>
      </c>
      <c r="W845" t="inlineStr"/>
      <c r="X845" t="inlineStr">
        <is>
          <t>CAP/CALT/ST01255</t>
        </is>
      </c>
      <c r="Y845" t="inlineStr">
        <is>
          <t>CAP/CALT/ST01255</t>
        </is>
      </c>
      <c r="Z845" t="inlineStr">
        <is>
          <t>2025-02-20 18:29:49</t>
        </is>
      </c>
      <c r="AA845" t="inlineStr">
        <is>
          <t>2025-02-20 18:26:24</t>
        </is>
      </c>
      <c r="AB845" t="inlineStr">
        <is>
          <t>1irania</t>
        </is>
      </c>
      <c r="AC845" t="inlineStr">
        <is>
          <t>2025-02-20 18:29:50</t>
        </is>
      </c>
      <c r="AD845" s="1" t="inlineStr">
        <is>
          <t>https://www.commcarehq.org/a/caris-test/reports/form_data/e066b486-c45b-433b-9171-7aaf17a14d73/</t>
        </is>
      </c>
      <c r="AE845" t="inlineStr">
        <is>
          <t>---</t>
        </is>
      </c>
      <c r="AF845" t="inlineStr">
        <is>
          <t>3c5a623af057e23a32ae4000_32024</t>
        </is>
      </c>
      <c r="AG845" t="inlineStr">
        <is>
          <t>OK</t>
        </is>
      </c>
      <c r="AH845" t="inlineStr">
        <is>
          <t>2025-02-20 18:29:49</t>
        </is>
      </c>
      <c r="AI845" t="inlineStr">
        <is>
          <t>42a82b7de9e609ae71648670ad4c56aa</t>
        </is>
      </c>
      <c r="AJ845" t="inlineStr">
        <is>
          <t>2025-02-20</t>
        </is>
      </c>
      <c r="AK845" t="inlineStr">
        <is>
          <t>3</t>
        </is>
      </c>
      <c r="AL845" t="inlineStr">
        <is>
          <t>---</t>
        </is>
      </c>
      <c r="AM845" t="inlineStr">
        <is>
          <t>0</t>
        </is>
      </c>
      <c r="AN845" t="inlineStr">
        <is>
          <t>---</t>
        </is>
      </c>
      <c r="AO845" t="inlineStr">
        <is>
          <t>1</t>
        </is>
      </c>
      <c r="AP845" t="inlineStr">
        <is>
          <t>1</t>
        </is>
      </c>
      <c r="AQ845" t="inlineStr"/>
      <c r="AR845" t="inlineStr">
        <is>
          <t>62.4</t>
        </is>
      </c>
      <c r="AS845" t="inlineStr"/>
      <c r="AT845" t="inlineStr"/>
      <c r="AU845" t="inlineStr">
        <is>
          <t>---</t>
        </is>
      </c>
      <c r="AV845" t="inlineStr">
        <is>
          <t>---</t>
        </is>
      </c>
      <c r="AW845" t="inlineStr">
        <is>
          <t>---</t>
        </is>
      </c>
      <c r="AX845" t="inlineStr">
        <is>
          <t>---</t>
        </is>
      </c>
      <c r="AY845" t="inlineStr">
        <is>
          <t>---</t>
        </is>
      </c>
      <c r="AZ845" t="inlineStr">
        <is>
          <t>---</t>
        </is>
      </c>
      <c r="BA845" t="inlineStr">
        <is>
          <t>42a82b7de9e609ae71648670ad4c56aa</t>
        </is>
      </c>
      <c r="BB845" t="inlineStr">
        <is>
          <t>http://openrosa.org/formdesigner/0B48E039-1E80-49A7-AC24-732B6E788E39</t>
        </is>
      </c>
      <c r="BC845" t="inlineStr">
        <is>
          <t>Ration et autres visites</t>
        </is>
      </c>
      <c r="BD845" t="inlineStr">
        <is>
          <t>CommCare Android, version "2.56"(468027). App v15969. CommCare Version 2.56.0. Build 468027, built on: 2025-01-18</t>
        </is>
      </c>
      <c r="BE845" t="inlineStr">
        <is>
          <t>commcare_6c8d6b29-ddee-4573-a4bf-ff173bbf52d8</t>
        </is>
      </c>
      <c r="BF845" t="inlineStr">
        <is>
          <t>19.6168493 -72.0261846 9.9 9.75</t>
        </is>
      </c>
      <c r="BG845" t="inlineStr">
        <is>
          <t>f13d8149fc6d39ebe86af18272310ff9</t>
        </is>
      </c>
      <c r="BH845" t="inlineStr">
        <is>
          <t>d3239f0622024212b2de47425e4be01d</t>
        </is>
      </c>
      <c r="BI845" t="inlineStr">
        <is>
          <t>15246</t>
        </is>
      </c>
      <c r="BJ845" t="inlineStr">
        <is>
          <t>XFormInstance</t>
        </is>
      </c>
      <c r="BK845" t="inlineStr">
        <is>
          <t>746c649cee2511efa8546327e3555f30</t>
        </is>
      </c>
      <c r="BL845" t="b">
        <v>0</v>
      </c>
      <c r="BM845" t="inlineStr">
        <is>
          <t>---</t>
        </is>
      </c>
      <c r="BN845" t="inlineStr">
        <is>
          <t>200.113.214.110</t>
        </is>
      </c>
      <c r="BO845" t="inlineStr">
        <is>
          <t>WILIAMSON PIERRE</t>
        </is>
      </c>
    </row>
    <row r="846">
      <c r="A846" t="inlineStr">
        <is>
          <t>844</t>
        </is>
      </c>
      <c r="B846" t="inlineStr">
        <is>
          <t>57d0a13c-0445-4761-a27e-dd17bc6ef41d</t>
        </is>
      </c>
      <c r="C846" t="inlineStr">
        <is>
          <t>2025-02-20</t>
        </is>
      </c>
      <c r="D846" t="inlineStr">
        <is>
          <t>3</t>
        </is>
      </c>
      <c r="E846" t="inlineStr">
        <is>
          <t>---</t>
        </is>
      </c>
      <c r="F846" t="inlineStr">
        <is>
          <t>0</t>
        </is>
      </c>
      <c r="G846" t="inlineStr">
        <is>
          <t>---</t>
        </is>
      </c>
      <c r="H846" t="inlineStr">
        <is>
          <t>1</t>
        </is>
      </c>
      <c r="I846" t="inlineStr">
        <is>
          <t>0</t>
        </is>
      </c>
      <c r="J846" t="inlineStr">
        <is>
          <t>---</t>
        </is>
      </c>
      <c r="K846" t="inlineStr">
        <is>
          <t>---</t>
        </is>
      </c>
      <c r="L846" t="inlineStr">
        <is>
          <t>---</t>
        </is>
      </c>
      <c r="M846" t="inlineStr">
        <is>
          <t>---</t>
        </is>
      </c>
      <c r="N846" t="inlineStr">
        <is>
          <t>---</t>
        </is>
      </c>
      <c r="O846" t="inlineStr">
        <is>
          <t>---</t>
        </is>
      </c>
      <c r="P846" t="inlineStr">
        <is>
          <t>---</t>
        </is>
      </c>
      <c r="Q846" t="inlineStr">
        <is>
          <t>---</t>
        </is>
      </c>
      <c r="R846" t="inlineStr">
        <is>
          <t>---</t>
        </is>
      </c>
      <c r="S846" t="inlineStr">
        <is>
          <t>---</t>
        </is>
      </c>
      <c r="T846" t="inlineStr">
        <is>
          <t>---</t>
        </is>
      </c>
      <c r="U846" t="inlineStr">
        <is>
          <t>---</t>
        </is>
      </c>
      <c r="V846" t="inlineStr">
        <is>
          <t>---</t>
        </is>
      </c>
      <c r="W846" t="inlineStr"/>
      <c r="X846" t="inlineStr">
        <is>
          <t>CAP/HOFL/ST00413</t>
        </is>
      </c>
      <c r="Y846" t="inlineStr">
        <is>
          <t>CAP/HOFL/ST00413</t>
        </is>
      </c>
      <c r="Z846" t="inlineStr">
        <is>
          <t>2025-02-20 18:42:57</t>
        </is>
      </c>
      <c r="AA846" t="inlineStr">
        <is>
          <t>2025-02-20 18:42:44</t>
        </is>
      </c>
      <c r="AB846" t="inlineStr">
        <is>
          <t>1irania</t>
        </is>
      </c>
      <c r="AC846" t="inlineStr">
        <is>
          <t>2025-02-20 18:43:03</t>
        </is>
      </c>
      <c r="AD846" s="1" t="inlineStr">
        <is>
          <t>https://www.commcarehq.org/a/caris-test/reports/form_data/57d0a13c-0445-4761-a27e-dd17bc6ef41d/</t>
        </is>
      </c>
      <c r="AE846" t="inlineStr">
        <is>
          <t>---</t>
        </is>
      </c>
      <c r="AF846" t="inlineStr">
        <is>
          <t>fa2ecffd1f4d4e7294ef88f5dc2a3675</t>
        </is>
      </c>
      <c r="AG846" t="inlineStr">
        <is>
          <t>OK</t>
        </is>
      </c>
      <c r="AH846" t="inlineStr">
        <is>
          <t>2025-02-20 18:42:57</t>
        </is>
      </c>
      <c r="AI846" t="inlineStr">
        <is>
          <t>42a82b7de9e609ae71648670ad4c56aa</t>
        </is>
      </c>
      <c r="AJ846" t="inlineStr">
        <is>
          <t>2025-02-20</t>
        </is>
      </c>
      <c r="AK846" t="inlineStr">
        <is>
          <t>3</t>
        </is>
      </c>
      <c r="AL846" t="inlineStr">
        <is>
          <t>---</t>
        </is>
      </c>
      <c r="AM846" t="inlineStr">
        <is>
          <t>0</t>
        </is>
      </c>
      <c r="AN846" t="inlineStr">
        <is>
          <t>---</t>
        </is>
      </c>
      <c r="AO846" t="inlineStr">
        <is>
          <t>1</t>
        </is>
      </c>
      <c r="AP846" t="inlineStr">
        <is>
          <t>0</t>
        </is>
      </c>
      <c r="AQ846" t="inlineStr">
        <is>
          <t>---</t>
        </is>
      </c>
      <c r="AR846" t="inlineStr">
        <is>
          <t>---</t>
        </is>
      </c>
      <c r="AS846" t="inlineStr">
        <is>
          <t>---</t>
        </is>
      </c>
      <c r="AT846" t="inlineStr"/>
      <c r="AU846" t="inlineStr">
        <is>
          <t>---</t>
        </is>
      </c>
      <c r="AV846" t="inlineStr">
        <is>
          <t>---</t>
        </is>
      </c>
      <c r="AW846" t="inlineStr">
        <is>
          <t>---</t>
        </is>
      </c>
      <c r="AX846" t="inlineStr">
        <is>
          <t>---</t>
        </is>
      </c>
      <c r="AY846" t="inlineStr">
        <is>
          <t>---</t>
        </is>
      </c>
      <c r="AZ846" t="inlineStr">
        <is>
          <t>---</t>
        </is>
      </c>
      <c r="BA846" t="inlineStr">
        <is>
          <t>42a82b7de9e609ae71648670ad4c56aa</t>
        </is>
      </c>
      <c r="BB846" t="inlineStr">
        <is>
          <t>http://openrosa.org/formdesigner/0B48E039-1E80-49A7-AC24-732B6E788E39</t>
        </is>
      </c>
      <c r="BC846" t="inlineStr">
        <is>
          <t>Ration et autres visites</t>
        </is>
      </c>
      <c r="BD846" t="inlineStr">
        <is>
          <t>CommCare Android, version "2.56"(468027). App v15969. CommCare Version 2.56.0. Build 468027, built on: 2025-01-18</t>
        </is>
      </c>
      <c r="BE846" t="inlineStr">
        <is>
          <t>commcare_6c8d6b29-ddee-4573-a4bf-ff173bbf52d8</t>
        </is>
      </c>
      <c r="BF846" t="inlineStr">
        <is>
          <t>19.6169541 -72.026502 9.9 42.01</t>
        </is>
      </c>
      <c r="BG846" t="inlineStr">
        <is>
          <t>f13d8149fc6d39ebe86af18272310ff9</t>
        </is>
      </c>
      <c r="BH846" t="inlineStr">
        <is>
          <t>d3239f0622024212b2de47425e4be01d</t>
        </is>
      </c>
      <c r="BI846" t="inlineStr">
        <is>
          <t>15246</t>
        </is>
      </c>
      <c r="BJ846" t="inlineStr">
        <is>
          <t>XFormInstance</t>
        </is>
      </c>
      <c r="BK846" t="inlineStr">
        <is>
          <t>746c649cee2511efa8546327e3555f30</t>
        </is>
      </c>
      <c r="BL846" t="b">
        <v>0</v>
      </c>
      <c r="BM846" t="inlineStr">
        <is>
          <t>---</t>
        </is>
      </c>
      <c r="BN846" t="inlineStr">
        <is>
          <t>200.113.214.110</t>
        </is>
      </c>
      <c r="BO846" t="inlineStr">
        <is>
          <t>David Hyacinthe</t>
        </is>
      </c>
    </row>
    <row r="847">
      <c r="A847" t="inlineStr">
        <is>
          <t>845</t>
        </is>
      </c>
      <c r="B847" t="inlineStr">
        <is>
          <t>ee601a6a-25d2-4f85-b4a1-bba0a308e26a</t>
        </is>
      </c>
      <c r="C847" t="inlineStr">
        <is>
          <t>2025-02-19</t>
        </is>
      </c>
      <c r="D847" t="inlineStr">
        <is>
          <t>4</t>
        </is>
      </c>
      <c r="E847" t="inlineStr">
        <is>
          <t>verification charge virale
effectuer le 21 Aout 24 
eligible 21 Aout 25</t>
        </is>
      </c>
      <c r="F847" t="inlineStr">
        <is>
          <t>1</t>
        </is>
      </c>
      <c r="G847" t="inlineStr">
        <is>
          <t>verification charge virale
effectuer le 21 Aout 24
eligible 21 Aout 25</t>
        </is>
      </c>
      <c r="H847" t="inlineStr">
        <is>
          <t>0</t>
        </is>
      </c>
      <c r="I847" t="inlineStr">
        <is>
          <t>1</t>
        </is>
      </c>
      <c r="J847" t="inlineStr">
        <is>
          <t>2</t>
        </is>
      </c>
      <c r="K847" t="inlineStr">
        <is>
          <t>---</t>
        </is>
      </c>
      <c r="L847" t="inlineStr">
        <is>
          <t>---</t>
        </is>
      </c>
      <c r="M847" t="inlineStr">
        <is>
          <t>---</t>
        </is>
      </c>
      <c r="N847" t="inlineStr">
        <is>
          <t>---</t>
        </is>
      </c>
      <c r="O847" t="inlineStr">
        <is>
          <t>---</t>
        </is>
      </c>
      <c r="P847" t="inlineStr">
        <is>
          <t>---</t>
        </is>
      </c>
      <c r="Q847" t="inlineStr">
        <is>
          <t>---</t>
        </is>
      </c>
      <c r="R847" t="inlineStr"/>
      <c r="S847" t="inlineStr"/>
      <c r="T847" t="inlineStr"/>
      <c r="U847" t="inlineStr"/>
      <c r="V847" t="inlineStr"/>
      <c r="W847" t="inlineStr"/>
      <c r="X847" t="inlineStr">
        <is>
          <t>PAP/HSFS/ST00349</t>
        </is>
      </c>
      <c r="Y847" t="inlineStr">
        <is>
          <t>PAP/HSFS/ST00349</t>
        </is>
      </c>
      <c r="Z847" t="inlineStr">
        <is>
          <t>2025-02-20 22:05:32</t>
        </is>
      </c>
      <c r="AA847" t="inlineStr">
        <is>
          <t>2025-02-20 22:03:38</t>
        </is>
      </c>
      <c r="AB847" t="inlineStr">
        <is>
          <t>2jessica</t>
        </is>
      </c>
      <c r="AC847" t="inlineStr">
        <is>
          <t>2025-02-20 22:05:33</t>
        </is>
      </c>
      <c r="AD847" s="1" t="inlineStr">
        <is>
          <t>https://www.commcarehq.org/a/caris-test/reports/form_data/ee601a6a-25d2-4f85-b4a1-bba0a308e26a/</t>
        </is>
      </c>
      <c r="AE847" t="inlineStr">
        <is>
          <t>---</t>
        </is>
      </c>
      <c r="AF847" t="inlineStr">
        <is>
          <t>3c5a623af057e23a32ae4000_37155</t>
        </is>
      </c>
      <c r="AG847" t="inlineStr">
        <is>
          <t>---</t>
        </is>
      </c>
      <c r="AH847" t="inlineStr">
        <is>
          <t>2025-02-20 22:05:32</t>
        </is>
      </c>
      <c r="AI847" t="inlineStr">
        <is>
          <t>6b7066b672544b4cabd3a14f9f012e2c</t>
        </is>
      </c>
      <c r="AJ847" t="inlineStr">
        <is>
          <t>2025-02-19</t>
        </is>
      </c>
      <c r="AK847" t="inlineStr">
        <is>
          <t>4</t>
        </is>
      </c>
      <c r="AL847" t="inlineStr">
        <is>
          <t>verification charge virale
effectuer le 21 Aout 24 
eligible 21 Aout 25</t>
        </is>
      </c>
      <c r="AM847" t="inlineStr">
        <is>
          <t>1</t>
        </is>
      </c>
      <c r="AN847" t="inlineStr">
        <is>
          <t>verification charge virale
effectuer le 21 Aout 24
eligible 21 Aout 25</t>
        </is>
      </c>
      <c r="AO847" t="inlineStr">
        <is>
          <t>0</t>
        </is>
      </c>
      <c r="AP847" t="inlineStr">
        <is>
          <t>1</t>
        </is>
      </c>
      <c r="AQ847" t="inlineStr"/>
      <c r="AR847" t="inlineStr"/>
      <c r="AS847" t="inlineStr"/>
      <c r="AT847" t="inlineStr"/>
      <c r="AU847" t="inlineStr">
        <is>
          <t>---</t>
        </is>
      </c>
      <c r="AV847" t="inlineStr">
        <is>
          <t>---</t>
        </is>
      </c>
      <c r="AW847" t="inlineStr">
        <is>
          <t>---</t>
        </is>
      </c>
      <c r="AX847" t="inlineStr">
        <is>
          <t>---</t>
        </is>
      </c>
      <c r="AY847" t="inlineStr">
        <is>
          <t>---</t>
        </is>
      </c>
      <c r="AZ847" t="inlineStr">
        <is>
          <t>---</t>
        </is>
      </c>
      <c r="BA847" t="inlineStr">
        <is>
          <t>6b7066b672544b4cabd3a14f9f012e2c</t>
        </is>
      </c>
      <c r="BB847" t="inlineStr">
        <is>
          <t>http://openrosa.org/formdesigner/0B48E039-1E80-49A7-AC24-732B6E788E39</t>
        </is>
      </c>
      <c r="BC847" t="inlineStr">
        <is>
          <t>Ration et autres visites</t>
        </is>
      </c>
      <c r="BD847" t="inlineStr">
        <is>
          <t>CommCare Android, version "2.56"(468040). App v15969. CommCare Version 2.56.0. Build 468040, built on: 2025-02-11</t>
        </is>
      </c>
      <c r="BE847" t="inlineStr">
        <is>
          <t>commcare_f18d6b7a-4a28-4b1e-ba72-371ee279da9f</t>
        </is>
      </c>
      <c r="BF847" t="inlineStr"/>
      <c r="BG847" t="inlineStr">
        <is>
          <t>f13d8149fc6d39ebe86af18272310ff9</t>
        </is>
      </c>
      <c r="BH847" t="inlineStr">
        <is>
          <t>d3239f0622024212b2de47425e4be01d</t>
        </is>
      </c>
      <c r="BI847" t="inlineStr">
        <is>
          <t>15246</t>
        </is>
      </c>
      <c r="BJ847" t="inlineStr">
        <is>
          <t>XFormInstance</t>
        </is>
      </c>
      <c r="BK847" t="inlineStr">
        <is>
          <t>0e980d72ef9d11efb3345930014bb413</t>
        </is>
      </c>
      <c r="BL847" t="b">
        <v>0</v>
      </c>
      <c r="BM847" t="inlineStr">
        <is>
          <t>---</t>
        </is>
      </c>
      <c r="BN847" t="inlineStr">
        <is>
          <t>200.113.253.187</t>
        </is>
      </c>
      <c r="BO847" t="inlineStr">
        <is>
          <t>Jerry Pierre</t>
        </is>
      </c>
    </row>
    <row r="848">
      <c r="A848" t="inlineStr">
        <is>
          <t>846</t>
        </is>
      </c>
      <c r="B848" t="inlineStr">
        <is>
          <t>0a922f75-e1d3-464c-974f-77ea58c4f82e</t>
        </is>
      </c>
      <c r="C848" t="inlineStr">
        <is>
          <t>2025-02-19</t>
        </is>
      </c>
      <c r="D848" t="inlineStr">
        <is>
          <t>4</t>
        </is>
      </c>
      <c r="E848" t="inlineStr">
        <is>
          <t>verification charge virale
effectuer le 17 janvier 25
resultat en cours</t>
        </is>
      </c>
      <c r="F848" t="inlineStr">
        <is>
          <t>1</t>
        </is>
      </c>
      <c r="G848" t="inlineStr">
        <is>
          <t>vérification charge virale
effectuer le 17 janvier 25 
resultat en cours</t>
        </is>
      </c>
      <c r="H848" t="inlineStr">
        <is>
          <t>0</t>
        </is>
      </c>
      <c r="I848" t="inlineStr">
        <is>
          <t>1</t>
        </is>
      </c>
      <c r="J848" t="inlineStr">
        <is>
          <t>2</t>
        </is>
      </c>
      <c r="K848" t="inlineStr">
        <is>
          <t>---</t>
        </is>
      </c>
      <c r="L848" t="inlineStr">
        <is>
          <t>---</t>
        </is>
      </c>
      <c r="M848" t="inlineStr">
        <is>
          <t>---</t>
        </is>
      </c>
      <c r="N848" t="inlineStr">
        <is>
          <t>---</t>
        </is>
      </c>
      <c r="O848" t="inlineStr">
        <is>
          <t>---</t>
        </is>
      </c>
      <c r="P848" t="inlineStr">
        <is>
          <t>---</t>
        </is>
      </c>
      <c r="Q848" t="inlineStr">
        <is>
          <t>---</t>
        </is>
      </c>
      <c r="R848" t="inlineStr"/>
      <c r="S848" t="inlineStr"/>
      <c r="T848" t="inlineStr"/>
      <c r="U848" t="inlineStr"/>
      <c r="V848" t="inlineStr"/>
      <c r="W848" t="inlineStr"/>
      <c r="X848" t="inlineStr">
        <is>
          <t>PAP/HSFS/ST00601</t>
        </is>
      </c>
      <c r="Y848" t="inlineStr">
        <is>
          <t>PAP/HSFS/ST00601</t>
        </is>
      </c>
      <c r="Z848" t="inlineStr">
        <is>
          <t>2025-02-20 22:07:22</t>
        </is>
      </c>
      <c r="AA848" t="inlineStr">
        <is>
          <t>2025-02-20 22:05:46</t>
        </is>
      </c>
      <c r="AB848" t="inlineStr">
        <is>
          <t>2jessica</t>
        </is>
      </c>
      <c r="AC848" t="inlineStr">
        <is>
          <t>2025-02-20 22:07:23</t>
        </is>
      </c>
      <c r="AD848" s="1" t="inlineStr">
        <is>
          <t>https://www.commcarehq.org/a/caris-test/reports/form_data/0a922f75-e1d3-464c-974f-77ea58c4f82e/</t>
        </is>
      </c>
      <c r="AE848" t="inlineStr">
        <is>
          <t>---</t>
        </is>
      </c>
      <c r="AF848" t="inlineStr">
        <is>
          <t>3c5a623af057e23a32ae4000_50449</t>
        </is>
      </c>
      <c r="AG848" t="inlineStr">
        <is>
          <t>---</t>
        </is>
      </c>
      <c r="AH848" t="inlineStr">
        <is>
          <t>2025-02-20 22:07:22</t>
        </is>
      </c>
      <c r="AI848" t="inlineStr">
        <is>
          <t>6b7066b672544b4cabd3a14f9f012e2c</t>
        </is>
      </c>
      <c r="AJ848" t="inlineStr">
        <is>
          <t>2025-02-19</t>
        </is>
      </c>
      <c r="AK848" t="inlineStr">
        <is>
          <t>4</t>
        </is>
      </c>
      <c r="AL848" t="inlineStr">
        <is>
          <t>verification charge virale
effectuer le 17 janvier 25
resultat en cours</t>
        </is>
      </c>
      <c r="AM848" t="inlineStr">
        <is>
          <t>1</t>
        </is>
      </c>
      <c r="AN848" t="inlineStr">
        <is>
          <t>vérification charge virale
effectuer le 17 janvier 25 
resultat en cours</t>
        </is>
      </c>
      <c r="AO848" t="inlineStr">
        <is>
          <t>0</t>
        </is>
      </c>
      <c r="AP848" t="inlineStr">
        <is>
          <t>1</t>
        </is>
      </c>
      <c r="AQ848" t="inlineStr"/>
      <c r="AR848" t="inlineStr"/>
      <c r="AS848" t="inlineStr"/>
      <c r="AT848" t="inlineStr"/>
      <c r="AU848" t="inlineStr">
        <is>
          <t>---</t>
        </is>
      </c>
      <c r="AV848" t="inlineStr">
        <is>
          <t>---</t>
        </is>
      </c>
      <c r="AW848" t="inlineStr">
        <is>
          <t>---</t>
        </is>
      </c>
      <c r="AX848" t="inlineStr">
        <is>
          <t>---</t>
        </is>
      </c>
      <c r="AY848" t="inlineStr">
        <is>
          <t>---</t>
        </is>
      </c>
      <c r="AZ848" t="inlineStr">
        <is>
          <t>---</t>
        </is>
      </c>
      <c r="BA848" t="inlineStr">
        <is>
          <t>6b7066b672544b4cabd3a14f9f012e2c</t>
        </is>
      </c>
      <c r="BB848" t="inlineStr">
        <is>
          <t>http://openrosa.org/formdesigner/0B48E039-1E80-49A7-AC24-732B6E788E39</t>
        </is>
      </c>
      <c r="BC848" t="inlineStr">
        <is>
          <t>Ration et autres visites</t>
        </is>
      </c>
      <c r="BD848" t="inlineStr">
        <is>
          <t>CommCare Android, version "2.56"(468040). App v15969. CommCare Version 2.56.0. Build 468040, built on: 2025-02-11</t>
        </is>
      </c>
      <c r="BE848" t="inlineStr">
        <is>
          <t>commcare_f18d6b7a-4a28-4b1e-ba72-371ee279da9f</t>
        </is>
      </c>
      <c r="BF848" t="inlineStr"/>
      <c r="BG848" t="inlineStr">
        <is>
          <t>f13d8149fc6d39ebe86af18272310ff9</t>
        </is>
      </c>
      <c r="BH848" t="inlineStr">
        <is>
          <t>d3239f0622024212b2de47425e4be01d</t>
        </is>
      </c>
      <c r="BI848" t="inlineStr">
        <is>
          <t>15246</t>
        </is>
      </c>
      <c r="BJ848" t="inlineStr">
        <is>
          <t>XFormInstance</t>
        </is>
      </c>
      <c r="BK848" t="inlineStr">
        <is>
          <t>0e980d72ef9d11efb3345930014bb413</t>
        </is>
      </c>
      <c r="BL848" t="b">
        <v>0</v>
      </c>
      <c r="BM848" t="inlineStr">
        <is>
          <t>---</t>
        </is>
      </c>
      <c r="BN848" t="inlineStr">
        <is>
          <t>200.113.253.101</t>
        </is>
      </c>
      <c r="BO848" t="inlineStr">
        <is>
          <t>Anderson Rene</t>
        </is>
      </c>
    </row>
    <row r="849">
      <c r="A849" t="inlineStr">
        <is>
          <t>847</t>
        </is>
      </c>
      <c r="B849" t="inlineStr">
        <is>
          <t>6de84419-696c-4e7f-8f4c-4d61137820de</t>
        </is>
      </c>
      <c r="C849" t="inlineStr">
        <is>
          <t>2025-02-20</t>
        </is>
      </c>
      <c r="D849" t="inlineStr">
        <is>
          <t>4</t>
        </is>
      </c>
      <c r="E849" t="inlineStr">
        <is>
          <t>vérification charge virale
effectuer le 23 octobre 24 indétectable
eligible le 23 octobre 25</t>
        </is>
      </c>
      <c r="F849" t="inlineStr">
        <is>
          <t>1</t>
        </is>
      </c>
      <c r="G849" t="inlineStr">
        <is>
          <t>vérification charge virale
effectuer le 23 octobre 24 indétectable
eligible le 23 octobre 25</t>
        </is>
      </c>
      <c r="H849" t="inlineStr">
        <is>
          <t>0</t>
        </is>
      </c>
      <c r="I849" t="inlineStr">
        <is>
          <t>1</t>
        </is>
      </c>
      <c r="J849" t="inlineStr">
        <is>
          <t>2</t>
        </is>
      </c>
      <c r="K849" t="inlineStr">
        <is>
          <t>---</t>
        </is>
      </c>
      <c r="L849" t="inlineStr">
        <is>
          <t>---</t>
        </is>
      </c>
      <c r="M849" t="inlineStr">
        <is>
          <t>---</t>
        </is>
      </c>
      <c r="N849" t="inlineStr">
        <is>
          <t>---</t>
        </is>
      </c>
      <c r="O849" t="inlineStr">
        <is>
          <t>---</t>
        </is>
      </c>
      <c r="P849" t="inlineStr">
        <is>
          <t>---</t>
        </is>
      </c>
      <c r="Q849" t="inlineStr">
        <is>
          <t>---</t>
        </is>
      </c>
      <c r="R849" t="inlineStr"/>
      <c r="S849" t="inlineStr"/>
      <c r="T849" t="inlineStr"/>
      <c r="U849" t="inlineStr"/>
      <c r="V849" t="inlineStr"/>
      <c r="W849" t="inlineStr"/>
      <c r="X849" t="inlineStr">
        <is>
          <t>PAP/HSFS/ST00621</t>
        </is>
      </c>
      <c r="Y849" t="inlineStr">
        <is>
          <t>PAP/HSFS/ST00621</t>
        </is>
      </c>
      <c r="Z849" t="inlineStr">
        <is>
          <t>2025-02-20 22:09:59</t>
        </is>
      </c>
      <c r="AA849" t="inlineStr">
        <is>
          <t>2025-02-20 22:07:41</t>
        </is>
      </c>
      <c r="AB849" t="inlineStr">
        <is>
          <t>2jessica</t>
        </is>
      </c>
      <c r="AC849" t="inlineStr">
        <is>
          <t>2025-02-20 22:09:59</t>
        </is>
      </c>
      <c r="AD849" s="1" t="inlineStr">
        <is>
          <t>https://www.commcarehq.org/a/caris-test/reports/form_data/6de84419-696c-4e7f-8f4c-4d61137820de/</t>
        </is>
      </c>
      <c r="AE849" t="inlineStr">
        <is>
          <t>---</t>
        </is>
      </c>
      <c r="AF849" t="inlineStr">
        <is>
          <t>3c5a623af057e23a32ae4000_48086</t>
        </is>
      </c>
      <c r="AG849" t="inlineStr">
        <is>
          <t>---</t>
        </is>
      </c>
      <c r="AH849" t="inlineStr">
        <is>
          <t>2025-02-20 22:09:59</t>
        </is>
      </c>
      <c r="AI849" t="inlineStr">
        <is>
          <t>6b7066b672544b4cabd3a14f9f012e2c</t>
        </is>
      </c>
      <c r="AJ849" t="inlineStr">
        <is>
          <t>2025-02-20</t>
        </is>
      </c>
      <c r="AK849" t="inlineStr">
        <is>
          <t>4</t>
        </is>
      </c>
      <c r="AL849" t="inlineStr">
        <is>
          <t>vérification charge virale
effectuer le 23 octobre 24 indétectable
eligible le 23 octobre 25</t>
        </is>
      </c>
      <c r="AM849" t="inlineStr">
        <is>
          <t>1</t>
        </is>
      </c>
      <c r="AN849" t="inlineStr">
        <is>
          <t>vérification charge virale
effectuer le 23 octobre 24 indétectable
eligible le 23 octobre 25</t>
        </is>
      </c>
      <c r="AO849" t="inlineStr">
        <is>
          <t>0</t>
        </is>
      </c>
      <c r="AP849" t="inlineStr">
        <is>
          <t>1</t>
        </is>
      </c>
      <c r="AQ849" t="inlineStr"/>
      <c r="AR849" t="inlineStr"/>
      <c r="AS849" t="inlineStr"/>
      <c r="AT849" t="inlineStr"/>
      <c r="AU849" t="inlineStr">
        <is>
          <t>---</t>
        </is>
      </c>
      <c r="AV849" t="inlineStr">
        <is>
          <t>---</t>
        </is>
      </c>
      <c r="AW849" t="inlineStr">
        <is>
          <t>---</t>
        </is>
      </c>
      <c r="AX849" t="inlineStr">
        <is>
          <t>---</t>
        </is>
      </c>
      <c r="AY849" t="inlineStr">
        <is>
          <t>---</t>
        </is>
      </c>
      <c r="AZ849" t="inlineStr">
        <is>
          <t>---</t>
        </is>
      </c>
      <c r="BA849" t="inlineStr">
        <is>
          <t>6b7066b672544b4cabd3a14f9f012e2c</t>
        </is>
      </c>
      <c r="BB849" t="inlineStr">
        <is>
          <t>http://openrosa.org/formdesigner/0B48E039-1E80-49A7-AC24-732B6E788E39</t>
        </is>
      </c>
      <c r="BC849" t="inlineStr">
        <is>
          <t>Ration et autres visites</t>
        </is>
      </c>
      <c r="BD849" t="inlineStr">
        <is>
          <t>CommCare Android, version "2.56"(468040). App v15969. CommCare Version 2.56.0. Build 468040, built on: 2025-02-11</t>
        </is>
      </c>
      <c r="BE849" t="inlineStr">
        <is>
          <t>commcare_f18d6b7a-4a28-4b1e-ba72-371ee279da9f</t>
        </is>
      </c>
      <c r="BF849" t="inlineStr"/>
      <c r="BG849" t="inlineStr">
        <is>
          <t>f13d8149fc6d39ebe86af18272310ff9</t>
        </is>
      </c>
      <c r="BH849" t="inlineStr">
        <is>
          <t>d3239f0622024212b2de47425e4be01d</t>
        </is>
      </c>
      <c r="BI849" t="inlineStr">
        <is>
          <t>15246</t>
        </is>
      </c>
      <c r="BJ849" t="inlineStr">
        <is>
          <t>XFormInstance</t>
        </is>
      </c>
      <c r="BK849" t="inlineStr">
        <is>
          <t>0e980d72ef9d11efb3345930014bb413</t>
        </is>
      </c>
      <c r="BL849" t="b">
        <v>0</v>
      </c>
      <c r="BM849" t="inlineStr">
        <is>
          <t>---</t>
        </is>
      </c>
      <c r="BN849" t="inlineStr">
        <is>
          <t>200.113.253.101</t>
        </is>
      </c>
      <c r="BO849" t="inlineStr">
        <is>
          <t>Mirlanda Petit-Homme</t>
        </is>
      </c>
    </row>
    <row r="850">
      <c r="A850" t="inlineStr">
        <is>
          <t>848</t>
        </is>
      </c>
      <c r="B850" t="inlineStr">
        <is>
          <t>b61a7fec-a6b8-49d3-9d9a-3f7d08a38581</t>
        </is>
      </c>
      <c r="C850" t="inlineStr">
        <is>
          <t>2025-02-20</t>
        </is>
      </c>
      <c r="D850" t="inlineStr">
        <is>
          <t>4</t>
        </is>
      </c>
      <c r="E850" t="inlineStr">
        <is>
          <t>vérification charge virale 
effectuer le 10 octobre 24 indétectable
eligible le 10 octobre 25</t>
        </is>
      </c>
      <c r="F850" t="inlineStr">
        <is>
          <t>1</t>
        </is>
      </c>
      <c r="G850" t="inlineStr">
        <is>
          <t>vérification charge virale 
effectuer le 10 octobre 24 indétectable
eligible le 10 octobre 25</t>
        </is>
      </c>
      <c r="H850" t="inlineStr">
        <is>
          <t>0</t>
        </is>
      </c>
      <c r="I850" t="inlineStr">
        <is>
          <t>1</t>
        </is>
      </c>
      <c r="J850" t="inlineStr">
        <is>
          <t>2</t>
        </is>
      </c>
      <c r="K850" t="inlineStr">
        <is>
          <t>---</t>
        </is>
      </c>
      <c r="L850" t="inlineStr">
        <is>
          <t>---</t>
        </is>
      </c>
      <c r="M850" t="inlineStr">
        <is>
          <t>---</t>
        </is>
      </c>
      <c r="N850" t="inlineStr">
        <is>
          <t>---</t>
        </is>
      </c>
      <c r="O850" t="inlineStr">
        <is>
          <t>---</t>
        </is>
      </c>
      <c r="P850" t="inlineStr">
        <is>
          <t>---</t>
        </is>
      </c>
      <c r="Q850" t="inlineStr">
        <is>
          <t>---</t>
        </is>
      </c>
      <c r="R850" t="inlineStr"/>
      <c r="S850" t="inlineStr"/>
      <c r="T850" t="inlineStr"/>
      <c r="U850" t="inlineStr"/>
      <c r="V850" t="inlineStr"/>
      <c r="W850" t="inlineStr"/>
      <c r="X850" t="inlineStr">
        <is>
          <t>PAP/HSFS/ST01102</t>
        </is>
      </c>
      <c r="Y850" t="inlineStr">
        <is>
          <t>PAP/HSFS/ST01102</t>
        </is>
      </c>
      <c r="Z850" t="inlineStr">
        <is>
          <t>2025-02-20 22:13:22</t>
        </is>
      </c>
      <c r="AA850" t="inlineStr">
        <is>
          <t>2025-02-20 22:10:12</t>
        </is>
      </c>
      <c r="AB850" t="inlineStr">
        <is>
          <t>2jessica</t>
        </is>
      </c>
      <c r="AC850" t="inlineStr">
        <is>
          <t>2025-02-20 22:13:22</t>
        </is>
      </c>
      <c r="AD850" s="1" t="inlineStr">
        <is>
          <t>https://www.commcarehq.org/a/caris-test/reports/form_data/b61a7fec-a6b8-49d3-9d9a-3f7d08a38581/</t>
        </is>
      </c>
      <c r="AE850" t="inlineStr">
        <is>
          <t>---</t>
        </is>
      </c>
      <c r="AF850" t="inlineStr">
        <is>
          <t>3c5a623af057e23a32ae4000_105965</t>
        </is>
      </c>
      <c r="AG850" t="inlineStr">
        <is>
          <t>---</t>
        </is>
      </c>
      <c r="AH850" t="inlineStr">
        <is>
          <t>2025-02-20 22:13:22</t>
        </is>
      </c>
      <c r="AI850" t="inlineStr">
        <is>
          <t>6b7066b672544b4cabd3a14f9f012e2c</t>
        </is>
      </c>
      <c r="AJ850" t="inlineStr">
        <is>
          <t>2025-02-20</t>
        </is>
      </c>
      <c r="AK850" t="inlineStr">
        <is>
          <t>4</t>
        </is>
      </c>
      <c r="AL850" t="inlineStr">
        <is>
          <t>vérification charge virale 
effectuer le 10 octobre 24 indétectable
eligible le 10 octobre 25</t>
        </is>
      </c>
      <c r="AM850" t="inlineStr">
        <is>
          <t>1</t>
        </is>
      </c>
      <c r="AN850" t="inlineStr">
        <is>
          <t>vérification charge virale 
effectuer le 10 octobre 24 indétectable
eligible le 10 octobre 25</t>
        </is>
      </c>
      <c r="AO850" t="inlineStr">
        <is>
          <t>0</t>
        </is>
      </c>
      <c r="AP850" t="inlineStr">
        <is>
          <t>1</t>
        </is>
      </c>
      <c r="AQ850" t="inlineStr"/>
      <c r="AR850" t="inlineStr"/>
      <c r="AS850" t="inlineStr"/>
      <c r="AT850" t="inlineStr"/>
      <c r="AU850" t="inlineStr">
        <is>
          <t>---</t>
        </is>
      </c>
      <c r="AV850" t="inlineStr">
        <is>
          <t>---</t>
        </is>
      </c>
      <c r="AW850" t="inlineStr">
        <is>
          <t>---</t>
        </is>
      </c>
      <c r="AX850" t="inlineStr">
        <is>
          <t>---</t>
        </is>
      </c>
      <c r="AY850" t="inlineStr">
        <is>
          <t>---</t>
        </is>
      </c>
      <c r="AZ850" t="inlineStr">
        <is>
          <t>---</t>
        </is>
      </c>
      <c r="BA850" t="inlineStr">
        <is>
          <t>6b7066b672544b4cabd3a14f9f012e2c</t>
        </is>
      </c>
      <c r="BB850" t="inlineStr">
        <is>
          <t>http://openrosa.org/formdesigner/0B48E039-1E80-49A7-AC24-732B6E788E39</t>
        </is>
      </c>
      <c r="BC850" t="inlineStr">
        <is>
          <t>Ration et autres visites</t>
        </is>
      </c>
      <c r="BD850" t="inlineStr">
        <is>
          <t>CommCare Android, version "2.56"(468040). App v15969. CommCare Version 2.56.0. Build 468040, built on: 2025-02-11</t>
        </is>
      </c>
      <c r="BE850" t="inlineStr">
        <is>
          <t>commcare_f18d6b7a-4a28-4b1e-ba72-371ee279da9f</t>
        </is>
      </c>
      <c r="BF850" t="inlineStr"/>
      <c r="BG850" t="inlineStr">
        <is>
          <t>f13d8149fc6d39ebe86af18272310ff9</t>
        </is>
      </c>
      <c r="BH850" t="inlineStr">
        <is>
          <t>d3239f0622024212b2de47425e4be01d</t>
        </is>
      </c>
      <c r="BI850" t="inlineStr">
        <is>
          <t>15246</t>
        </is>
      </c>
      <c r="BJ850" t="inlineStr">
        <is>
          <t>XFormInstance</t>
        </is>
      </c>
      <c r="BK850" t="inlineStr">
        <is>
          <t>0e980d72ef9d11efb3345930014bb413</t>
        </is>
      </c>
      <c r="BL850" t="b">
        <v>0</v>
      </c>
      <c r="BM850" t="inlineStr">
        <is>
          <t>---</t>
        </is>
      </c>
      <c r="BN850" t="inlineStr">
        <is>
          <t>200.113.253.101</t>
        </is>
      </c>
      <c r="BO850" t="inlineStr">
        <is>
          <t>Djoulie Charles</t>
        </is>
      </c>
    </row>
    <row r="851">
      <c r="A851" t="inlineStr">
        <is>
          <t>849</t>
        </is>
      </c>
      <c r="B851" t="inlineStr">
        <is>
          <t>d33fbf9c-3673-43e2-9985-a658968087be</t>
        </is>
      </c>
      <c r="C851" t="inlineStr">
        <is>
          <t>2025-02-20</t>
        </is>
      </c>
      <c r="D851" t="inlineStr">
        <is>
          <t>4</t>
        </is>
      </c>
      <c r="E851" t="inlineStr">
        <is>
          <t>vérification charge virale
effectuer le 16 janvier 25  indétectable
eligible le 16 janvier 26</t>
        </is>
      </c>
      <c r="F851" t="inlineStr">
        <is>
          <t>1</t>
        </is>
      </c>
      <c r="G851" t="inlineStr">
        <is>
          <t>vérification charge virale
effectuer le 16 janvier 25 indétectable
eligible le 16 janvier 26</t>
        </is>
      </c>
      <c r="H851" t="inlineStr">
        <is>
          <t>0</t>
        </is>
      </c>
      <c r="I851" t="inlineStr">
        <is>
          <t>1</t>
        </is>
      </c>
      <c r="J851" t="inlineStr">
        <is>
          <t>2</t>
        </is>
      </c>
      <c r="K851" t="inlineStr">
        <is>
          <t>---</t>
        </is>
      </c>
      <c r="L851" t="inlineStr">
        <is>
          <t>---</t>
        </is>
      </c>
      <c r="M851" t="inlineStr">
        <is>
          <t>---</t>
        </is>
      </c>
      <c r="N851" t="inlineStr">
        <is>
          <t>---</t>
        </is>
      </c>
      <c r="O851" t="inlineStr">
        <is>
          <t>---</t>
        </is>
      </c>
      <c r="P851" t="inlineStr">
        <is>
          <t>---</t>
        </is>
      </c>
      <c r="Q851" t="inlineStr">
        <is>
          <t>---</t>
        </is>
      </c>
      <c r="R851" t="inlineStr"/>
      <c r="S851" t="inlineStr"/>
      <c r="T851" t="inlineStr"/>
      <c r="U851" t="inlineStr"/>
      <c r="V851" t="inlineStr"/>
      <c r="W851" t="inlineStr"/>
      <c r="X851" t="inlineStr">
        <is>
          <t>PAP/HSFS/ST01186</t>
        </is>
      </c>
      <c r="Y851" t="inlineStr">
        <is>
          <t>PAP/HSFS/ST01186</t>
        </is>
      </c>
      <c r="Z851" t="inlineStr">
        <is>
          <t>2025-02-20 22:19:29</t>
        </is>
      </c>
      <c r="AA851" t="inlineStr">
        <is>
          <t>2025-02-20 22:13:35</t>
        </is>
      </c>
      <c r="AB851" t="inlineStr">
        <is>
          <t>2jessica</t>
        </is>
      </c>
      <c r="AC851" t="inlineStr">
        <is>
          <t>2025-02-20 22:19:30</t>
        </is>
      </c>
      <c r="AD851" s="1" t="inlineStr">
        <is>
          <t>https://www.commcarehq.org/a/caris-test/reports/form_data/d33fbf9c-3673-43e2-9985-a658968087be/</t>
        </is>
      </c>
      <c r="AE851" t="inlineStr">
        <is>
          <t>---</t>
        </is>
      </c>
      <c r="AF851" t="inlineStr">
        <is>
          <t>3c5a623af057e23a32ae4000_109301</t>
        </is>
      </c>
      <c r="AG851" t="inlineStr">
        <is>
          <t>---</t>
        </is>
      </c>
      <c r="AH851" t="inlineStr">
        <is>
          <t>2025-02-20 22:19:29</t>
        </is>
      </c>
      <c r="AI851" t="inlineStr">
        <is>
          <t>6b7066b672544b4cabd3a14f9f012e2c</t>
        </is>
      </c>
      <c r="AJ851" t="inlineStr">
        <is>
          <t>2025-02-20</t>
        </is>
      </c>
      <c r="AK851" t="inlineStr">
        <is>
          <t>4</t>
        </is>
      </c>
      <c r="AL851" t="inlineStr">
        <is>
          <t>vérification charge virale
effectuer le 16 janvier 25  indétectable
eligible le 16 janvier 26</t>
        </is>
      </c>
      <c r="AM851" t="inlineStr">
        <is>
          <t>1</t>
        </is>
      </c>
      <c r="AN851" t="inlineStr">
        <is>
          <t>vérification charge virale
effectuer le 16 janvier 25 indétectable
eligible le 16 janvier 26</t>
        </is>
      </c>
      <c r="AO851" t="inlineStr">
        <is>
          <t>0</t>
        </is>
      </c>
      <c r="AP851" t="inlineStr">
        <is>
          <t>1</t>
        </is>
      </c>
      <c r="AQ851" t="inlineStr"/>
      <c r="AR851" t="inlineStr"/>
      <c r="AS851" t="inlineStr"/>
      <c r="AT851" t="inlineStr"/>
      <c r="AU851" t="inlineStr">
        <is>
          <t>---</t>
        </is>
      </c>
      <c r="AV851" t="inlineStr">
        <is>
          <t>---</t>
        </is>
      </c>
      <c r="AW851" t="inlineStr">
        <is>
          <t>---</t>
        </is>
      </c>
      <c r="AX851" t="inlineStr">
        <is>
          <t>---</t>
        </is>
      </c>
      <c r="AY851" t="inlineStr">
        <is>
          <t>---</t>
        </is>
      </c>
      <c r="AZ851" t="inlineStr">
        <is>
          <t>---</t>
        </is>
      </c>
      <c r="BA851" t="inlineStr">
        <is>
          <t>6b7066b672544b4cabd3a14f9f012e2c</t>
        </is>
      </c>
      <c r="BB851" t="inlineStr">
        <is>
          <t>http://openrosa.org/formdesigner/0B48E039-1E80-49A7-AC24-732B6E788E39</t>
        </is>
      </c>
      <c r="BC851" t="inlineStr">
        <is>
          <t>Ration et autres visites</t>
        </is>
      </c>
      <c r="BD851" t="inlineStr">
        <is>
          <t>CommCare Android, version "2.56"(468040). App v15969. CommCare Version 2.56.0. Build 468040, built on: 2025-02-11</t>
        </is>
      </c>
      <c r="BE851" t="inlineStr">
        <is>
          <t>commcare_f18d6b7a-4a28-4b1e-ba72-371ee279da9f</t>
        </is>
      </c>
      <c r="BF851" t="inlineStr"/>
      <c r="BG851" t="inlineStr">
        <is>
          <t>f13d8149fc6d39ebe86af18272310ff9</t>
        </is>
      </c>
      <c r="BH851" t="inlineStr">
        <is>
          <t>d3239f0622024212b2de47425e4be01d</t>
        </is>
      </c>
      <c r="BI851" t="inlineStr">
        <is>
          <t>15246</t>
        </is>
      </c>
      <c r="BJ851" t="inlineStr">
        <is>
          <t>XFormInstance</t>
        </is>
      </c>
      <c r="BK851" t="inlineStr">
        <is>
          <t>0e980d72ef9d11efb3345930014bb413</t>
        </is>
      </c>
      <c r="BL851" t="b">
        <v>0</v>
      </c>
      <c r="BM851" t="inlineStr">
        <is>
          <t>---</t>
        </is>
      </c>
      <c r="BN851" t="inlineStr">
        <is>
          <t>200.113.253.101</t>
        </is>
      </c>
      <c r="BO851" t="inlineStr">
        <is>
          <t>Junior Pierre</t>
        </is>
      </c>
    </row>
    <row r="852">
      <c r="A852" t="inlineStr">
        <is>
          <t>850</t>
        </is>
      </c>
      <c r="B852" t="inlineStr">
        <is>
          <t>e082c3b1-bdf6-4274-b58b-57d798eca27c</t>
        </is>
      </c>
      <c r="C852" t="inlineStr">
        <is>
          <t>2025-02-20</t>
        </is>
      </c>
      <c r="D852" t="inlineStr">
        <is>
          <t>4</t>
        </is>
      </c>
      <c r="E852" t="inlineStr">
        <is>
          <t>vérification charge virale
effectuer le 16 janvier 25
indétectable
eligible le 16 janvier 26</t>
        </is>
      </c>
      <c r="F852" t="inlineStr">
        <is>
          <t>1</t>
        </is>
      </c>
      <c r="G852" t="inlineStr">
        <is>
          <t>vérification charge virale
effectuer le 16 janvier 25
indétectable
eligible le 16 janvier 26</t>
        </is>
      </c>
      <c r="H852" t="inlineStr">
        <is>
          <t>0</t>
        </is>
      </c>
      <c r="I852" t="inlineStr">
        <is>
          <t>1</t>
        </is>
      </c>
      <c r="J852" t="inlineStr">
        <is>
          <t>2</t>
        </is>
      </c>
      <c r="K852" t="inlineStr">
        <is>
          <t>---</t>
        </is>
      </c>
      <c r="L852" t="inlineStr">
        <is>
          <t>---</t>
        </is>
      </c>
      <c r="M852" t="inlineStr">
        <is>
          <t>---</t>
        </is>
      </c>
      <c r="N852" t="inlineStr">
        <is>
          <t>---</t>
        </is>
      </c>
      <c r="O852" t="inlineStr">
        <is>
          <t>---</t>
        </is>
      </c>
      <c r="P852" t="inlineStr">
        <is>
          <t>---</t>
        </is>
      </c>
      <c r="Q852" t="inlineStr">
        <is>
          <t>---</t>
        </is>
      </c>
      <c r="R852" t="inlineStr"/>
      <c r="S852" t="inlineStr"/>
      <c r="T852" t="inlineStr"/>
      <c r="U852" t="inlineStr"/>
      <c r="V852" t="inlineStr"/>
      <c r="W852" t="inlineStr"/>
      <c r="X852" t="inlineStr">
        <is>
          <t>PAP/HSFS/ST01257</t>
        </is>
      </c>
      <c r="Y852" t="inlineStr">
        <is>
          <t>PAP/HSFS/ST01257</t>
        </is>
      </c>
      <c r="Z852" t="inlineStr">
        <is>
          <t>2025-02-20 22:21:36</t>
        </is>
      </c>
      <c r="AA852" t="inlineStr">
        <is>
          <t>2025-02-20 22:19:54</t>
        </is>
      </c>
      <c r="AB852" t="inlineStr">
        <is>
          <t>2jessica</t>
        </is>
      </c>
      <c r="AC852" t="inlineStr">
        <is>
          <t>2025-02-20 22:21:37</t>
        </is>
      </c>
      <c r="AD852" s="1" t="inlineStr">
        <is>
          <t>https://www.commcarehq.org/a/caris-test/reports/form_data/e082c3b1-bdf6-4274-b58b-57d798eca27c/</t>
        </is>
      </c>
      <c r="AE852" t="inlineStr">
        <is>
          <t>---</t>
        </is>
      </c>
      <c r="AF852" t="inlineStr">
        <is>
          <t>3c5a623af057e23a32ae4000_107083</t>
        </is>
      </c>
      <c r="AG852" t="inlineStr">
        <is>
          <t>---</t>
        </is>
      </c>
      <c r="AH852" t="inlineStr">
        <is>
          <t>2025-02-20 22:21:36</t>
        </is>
      </c>
      <c r="AI852" t="inlineStr">
        <is>
          <t>6b7066b672544b4cabd3a14f9f012e2c</t>
        </is>
      </c>
      <c r="AJ852" t="inlineStr">
        <is>
          <t>2025-02-20</t>
        </is>
      </c>
      <c r="AK852" t="inlineStr">
        <is>
          <t>4</t>
        </is>
      </c>
      <c r="AL852" t="inlineStr">
        <is>
          <t>vérification charge virale
effectuer le 16 janvier 25
indétectable
eligible le 16 janvier 26</t>
        </is>
      </c>
      <c r="AM852" t="inlineStr">
        <is>
          <t>1</t>
        </is>
      </c>
      <c r="AN852" t="inlineStr">
        <is>
          <t>vérification charge virale
effectuer le 16 janvier 25
indétectable
eligible le 16 janvier 26</t>
        </is>
      </c>
      <c r="AO852" t="inlineStr">
        <is>
          <t>0</t>
        </is>
      </c>
      <c r="AP852" t="inlineStr">
        <is>
          <t>1</t>
        </is>
      </c>
      <c r="AQ852" t="inlineStr"/>
      <c r="AR852" t="inlineStr"/>
      <c r="AS852" t="inlineStr"/>
      <c r="AT852" t="inlineStr"/>
      <c r="AU852" t="inlineStr">
        <is>
          <t>---</t>
        </is>
      </c>
      <c r="AV852" t="inlineStr">
        <is>
          <t>---</t>
        </is>
      </c>
      <c r="AW852" t="inlineStr">
        <is>
          <t>---</t>
        </is>
      </c>
      <c r="AX852" t="inlineStr">
        <is>
          <t>---</t>
        </is>
      </c>
      <c r="AY852" t="inlineStr">
        <is>
          <t>---</t>
        </is>
      </c>
      <c r="AZ852" t="inlineStr">
        <is>
          <t>---</t>
        </is>
      </c>
      <c r="BA852" t="inlineStr">
        <is>
          <t>6b7066b672544b4cabd3a14f9f012e2c</t>
        </is>
      </c>
      <c r="BB852" t="inlineStr">
        <is>
          <t>http://openrosa.org/formdesigner/0B48E039-1E80-49A7-AC24-732B6E788E39</t>
        </is>
      </c>
      <c r="BC852" t="inlineStr">
        <is>
          <t>Ration et autres visites</t>
        </is>
      </c>
      <c r="BD852" t="inlineStr">
        <is>
          <t>CommCare Android, version "2.56"(468040). App v15969. CommCare Version 2.56.0. Build 468040, built on: 2025-02-11</t>
        </is>
      </c>
      <c r="BE852" t="inlineStr">
        <is>
          <t>commcare_f18d6b7a-4a28-4b1e-ba72-371ee279da9f</t>
        </is>
      </c>
      <c r="BF852" t="inlineStr"/>
      <c r="BG852" t="inlineStr">
        <is>
          <t>f13d8149fc6d39ebe86af18272310ff9</t>
        </is>
      </c>
      <c r="BH852" t="inlineStr">
        <is>
          <t>d3239f0622024212b2de47425e4be01d</t>
        </is>
      </c>
      <c r="BI852" t="inlineStr">
        <is>
          <t>15246</t>
        </is>
      </c>
      <c r="BJ852" t="inlineStr">
        <is>
          <t>XFormInstance</t>
        </is>
      </c>
      <c r="BK852" t="inlineStr">
        <is>
          <t>0e980d72ef9d11efb3345930014bb413</t>
        </is>
      </c>
      <c r="BL852" t="b">
        <v>0</v>
      </c>
      <c r="BM852" t="inlineStr">
        <is>
          <t>---</t>
        </is>
      </c>
      <c r="BN852" t="inlineStr">
        <is>
          <t>200.113.253.101</t>
        </is>
      </c>
      <c r="BO852" t="inlineStr">
        <is>
          <t>Woody menthor</t>
        </is>
      </c>
    </row>
    <row r="853">
      <c r="A853" t="inlineStr">
        <is>
          <t>851</t>
        </is>
      </c>
      <c r="B853" t="inlineStr">
        <is>
          <t>897acfdb-57c7-4dd0-bd17-707abb08f44c</t>
        </is>
      </c>
      <c r="C853" t="inlineStr">
        <is>
          <t>2025-02-20</t>
        </is>
      </c>
      <c r="D853" t="inlineStr">
        <is>
          <t>4</t>
        </is>
      </c>
      <c r="E853" t="inlineStr">
        <is>
          <t>vérification charge virale
effectuer le 26 octobre 24 indétectable
eligible le 26 octobre 25</t>
        </is>
      </c>
      <c r="F853" t="inlineStr">
        <is>
          <t>1</t>
        </is>
      </c>
      <c r="G853" t="inlineStr">
        <is>
          <t>vérification charge virale
effectuer le 26 octobre 24 indétectable
eligible le 26 octobre 25</t>
        </is>
      </c>
      <c r="H853" t="inlineStr">
        <is>
          <t>0</t>
        </is>
      </c>
      <c r="I853" t="inlineStr">
        <is>
          <t>1</t>
        </is>
      </c>
      <c r="J853" t="inlineStr">
        <is>
          <t>2</t>
        </is>
      </c>
      <c r="K853" t="inlineStr">
        <is>
          <t>---</t>
        </is>
      </c>
      <c r="L853" t="inlineStr">
        <is>
          <t>---</t>
        </is>
      </c>
      <c r="M853" t="inlineStr">
        <is>
          <t>---</t>
        </is>
      </c>
      <c r="N853" t="inlineStr">
        <is>
          <t>---</t>
        </is>
      </c>
      <c r="O853" t="inlineStr">
        <is>
          <t>---</t>
        </is>
      </c>
      <c r="P853" t="inlineStr">
        <is>
          <t>---</t>
        </is>
      </c>
      <c r="Q853" t="inlineStr">
        <is>
          <t>---</t>
        </is>
      </c>
      <c r="R853" t="inlineStr"/>
      <c r="S853" t="inlineStr"/>
      <c r="T853" t="inlineStr"/>
      <c r="U853" t="inlineStr"/>
      <c r="V853" t="inlineStr"/>
      <c r="W853" t="inlineStr"/>
      <c r="X853" t="inlineStr">
        <is>
          <t>PAP/HSFS/ST01443</t>
        </is>
      </c>
      <c r="Y853" t="inlineStr">
        <is>
          <t>PAP/HSFS/ST01443</t>
        </is>
      </c>
      <c r="Z853" t="inlineStr">
        <is>
          <t>2025-02-20 22:30:25</t>
        </is>
      </c>
      <c r="AA853" t="inlineStr">
        <is>
          <t>2025-02-20 22:21:52</t>
        </is>
      </c>
      <c r="AB853" t="inlineStr">
        <is>
          <t>2jessica</t>
        </is>
      </c>
      <c r="AC853" t="inlineStr">
        <is>
          <t>2025-02-20 22:30:26</t>
        </is>
      </c>
      <c r="AD853" s="1" t="inlineStr">
        <is>
          <t>https://www.commcarehq.org/a/caris-test/reports/form_data/897acfdb-57c7-4dd0-bd17-707abb08f44c/</t>
        </is>
      </c>
      <c r="AE853" t="inlineStr">
        <is>
          <t>---</t>
        </is>
      </c>
      <c r="AF853" t="inlineStr">
        <is>
          <t>3c5a623af057e23a32ae4000_163349</t>
        </is>
      </c>
      <c r="AG853" t="inlineStr">
        <is>
          <t>---</t>
        </is>
      </c>
      <c r="AH853" t="inlineStr">
        <is>
          <t>2025-02-20 22:30:25</t>
        </is>
      </c>
      <c r="AI853" t="inlineStr">
        <is>
          <t>6b7066b672544b4cabd3a14f9f012e2c</t>
        </is>
      </c>
      <c r="AJ853" t="inlineStr">
        <is>
          <t>2025-02-20</t>
        </is>
      </c>
      <c r="AK853" t="inlineStr">
        <is>
          <t>4</t>
        </is>
      </c>
      <c r="AL853" t="inlineStr">
        <is>
          <t>vérification charge virale
effectuer le 26 octobre 24 indétectable
eligible le 26 octobre 25</t>
        </is>
      </c>
      <c r="AM853" t="inlineStr">
        <is>
          <t>1</t>
        </is>
      </c>
      <c r="AN853" t="inlineStr">
        <is>
          <t>vérification charge virale
effectuer le 26 octobre 24 indétectable
eligible le 26 octobre 25</t>
        </is>
      </c>
      <c r="AO853" t="inlineStr">
        <is>
          <t>0</t>
        </is>
      </c>
      <c r="AP853" t="inlineStr">
        <is>
          <t>1</t>
        </is>
      </c>
      <c r="AQ853" t="inlineStr"/>
      <c r="AR853" t="inlineStr"/>
      <c r="AS853" t="inlineStr"/>
      <c r="AT853" t="inlineStr"/>
      <c r="AU853" t="inlineStr">
        <is>
          <t>---</t>
        </is>
      </c>
      <c r="AV853" t="inlineStr">
        <is>
          <t>---</t>
        </is>
      </c>
      <c r="AW853" t="inlineStr">
        <is>
          <t>---</t>
        </is>
      </c>
      <c r="AX853" t="inlineStr">
        <is>
          <t>---</t>
        </is>
      </c>
      <c r="AY853" t="inlineStr">
        <is>
          <t>---</t>
        </is>
      </c>
      <c r="AZ853" t="inlineStr">
        <is>
          <t>---</t>
        </is>
      </c>
      <c r="BA853" t="inlineStr">
        <is>
          <t>6b7066b672544b4cabd3a14f9f012e2c</t>
        </is>
      </c>
      <c r="BB853" t="inlineStr">
        <is>
          <t>http://openrosa.org/formdesigner/0B48E039-1E80-49A7-AC24-732B6E788E39</t>
        </is>
      </c>
      <c r="BC853" t="inlineStr">
        <is>
          <t>Ration et autres visites</t>
        </is>
      </c>
      <c r="BD853" t="inlineStr">
        <is>
          <t>CommCare Android, version "2.56"(468040). App v15969. CommCare Version 2.56.0. Build 468040, built on: 2025-02-11</t>
        </is>
      </c>
      <c r="BE853" t="inlineStr">
        <is>
          <t>commcare_f18d6b7a-4a28-4b1e-ba72-371ee279da9f</t>
        </is>
      </c>
      <c r="BF853" t="inlineStr"/>
      <c r="BG853" t="inlineStr">
        <is>
          <t>f13d8149fc6d39ebe86af18272310ff9</t>
        </is>
      </c>
      <c r="BH853" t="inlineStr">
        <is>
          <t>d3239f0622024212b2de47425e4be01d</t>
        </is>
      </c>
      <c r="BI853" t="inlineStr">
        <is>
          <t>15246</t>
        </is>
      </c>
      <c r="BJ853" t="inlineStr">
        <is>
          <t>XFormInstance</t>
        </is>
      </c>
      <c r="BK853" t="inlineStr">
        <is>
          <t>0e980d72ef9d11efb3345930014bb413</t>
        </is>
      </c>
      <c r="BL853" t="b">
        <v>0</v>
      </c>
      <c r="BM853" t="inlineStr">
        <is>
          <t>---</t>
        </is>
      </c>
      <c r="BN853" t="inlineStr">
        <is>
          <t>200.113.253.101</t>
        </is>
      </c>
      <c r="BO853" t="inlineStr">
        <is>
          <t>Linsay  Beaubrun</t>
        </is>
      </c>
    </row>
    <row r="854">
      <c r="A854" t="inlineStr">
        <is>
          <t>852</t>
        </is>
      </c>
      <c r="B854" t="inlineStr">
        <is>
          <t>7e775a6c-aa7e-4f5c-b590-a646e8ed346e</t>
        </is>
      </c>
      <c r="C854" t="inlineStr">
        <is>
          <t>2025-02-20</t>
        </is>
      </c>
      <c r="D854" t="inlineStr">
        <is>
          <t>4</t>
        </is>
      </c>
      <c r="E854" t="inlineStr">
        <is>
          <t>vérification charge virale
effectuer le 29 novembre 24 indétectable
eligible le 29 janvier 25</t>
        </is>
      </c>
      <c r="F854" t="inlineStr">
        <is>
          <t>1</t>
        </is>
      </c>
      <c r="G854" t="inlineStr">
        <is>
          <t>vérification charge virale
effectuer le 29 novembre 24 indétectable
eligible le 29 novembre 25</t>
        </is>
      </c>
      <c r="H854" t="inlineStr">
        <is>
          <t>0</t>
        </is>
      </c>
      <c r="I854" t="inlineStr">
        <is>
          <t>1</t>
        </is>
      </c>
      <c r="J854" t="inlineStr">
        <is>
          <t>2</t>
        </is>
      </c>
      <c r="K854" t="inlineStr">
        <is>
          <t>---</t>
        </is>
      </c>
      <c r="L854" t="inlineStr">
        <is>
          <t>---</t>
        </is>
      </c>
      <c r="M854" t="inlineStr">
        <is>
          <t>---</t>
        </is>
      </c>
      <c r="N854" t="inlineStr">
        <is>
          <t>---</t>
        </is>
      </c>
      <c r="O854" t="inlineStr">
        <is>
          <t>---</t>
        </is>
      </c>
      <c r="P854" t="inlineStr">
        <is>
          <t>---</t>
        </is>
      </c>
      <c r="Q854" t="inlineStr">
        <is>
          <t>---</t>
        </is>
      </c>
      <c r="R854" t="inlineStr"/>
      <c r="S854" t="inlineStr"/>
      <c r="T854" t="inlineStr"/>
      <c r="U854" t="inlineStr"/>
      <c r="V854" t="inlineStr"/>
      <c r="W854" t="inlineStr"/>
      <c r="X854" t="inlineStr">
        <is>
          <t>PAP/HSFS/ST01680</t>
        </is>
      </c>
      <c r="Y854" t="inlineStr">
        <is>
          <t>PAP/HSFS/ST01680</t>
        </is>
      </c>
      <c r="Z854" t="inlineStr">
        <is>
          <t>2025-02-20 22:33:10</t>
        </is>
      </c>
      <c r="AA854" t="inlineStr">
        <is>
          <t>2025-02-20 22:31:17</t>
        </is>
      </c>
      <c r="AB854" t="inlineStr">
        <is>
          <t>2jessica</t>
        </is>
      </c>
      <c r="AC854" t="inlineStr">
        <is>
          <t>2025-02-20 22:33:10</t>
        </is>
      </c>
      <c r="AD854" s="1" t="inlineStr">
        <is>
          <t>https://www.commcarehq.org/a/caris-test/reports/form_data/7e775a6c-aa7e-4f5c-b590-a646e8ed346e/</t>
        </is>
      </c>
      <c r="AE854" t="inlineStr">
        <is>
          <t>---</t>
        </is>
      </c>
      <c r="AF854" t="inlineStr">
        <is>
          <t>3c5a623af057e23a32ae4000_194443</t>
        </is>
      </c>
      <c r="AG854" t="inlineStr">
        <is>
          <t>---</t>
        </is>
      </c>
      <c r="AH854" t="inlineStr">
        <is>
          <t>2025-02-20 22:33:10</t>
        </is>
      </c>
      <c r="AI854" t="inlineStr">
        <is>
          <t>6b7066b672544b4cabd3a14f9f012e2c</t>
        </is>
      </c>
      <c r="AJ854" t="inlineStr">
        <is>
          <t>2025-02-20</t>
        </is>
      </c>
      <c r="AK854" t="inlineStr">
        <is>
          <t>4</t>
        </is>
      </c>
      <c r="AL854" t="inlineStr">
        <is>
          <t>vérification charge virale
effectuer le 29 novembre 24 indétectable
eligible le 29 janvier 25</t>
        </is>
      </c>
      <c r="AM854" t="inlineStr">
        <is>
          <t>1</t>
        </is>
      </c>
      <c r="AN854" t="inlineStr">
        <is>
          <t>vérification charge virale
effectuer le 29 novembre 24 indétectable
eligible le 29 novembre 25</t>
        </is>
      </c>
      <c r="AO854" t="inlineStr">
        <is>
          <t>0</t>
        </is>
      </c>
      <c r="AP854" t="inlineStr">
        <is>
          <t>1</t>
        </is>
      </c>
      <c r="AQ854" t="inlineStr"/>
      <c r="AR854" t="inlineStr"/>
      <c r="AS854" t="inlineStr"/>
      <c r="AT854" t="inlineStr"/>
      <c r="AU854" t="inlineStr">
        <is>
          <t>---</t>
        </is>
      </c>
      <c r="AV854" t="inlineStr">
        <is>
          <t>---</t>
        </is>
      </c>
      <c r="AW854" t="inlineStr">
        <is>
          <t>---</t>
        </is>
      </c>
      <c r="AX854" t="inlineStr">
        <is>
          <t>---</t>
        </is>
      </c>
      <c r="AY854" t="inlineStr">
        <is>
          <t>---</t>
        </is>
      </c>
      <c r="AZ854" t="inlineStr">
        <is>
          <t>---</t>
        </is>
      </c>
      <c r="BA854" t="inlineStr">
        <is>
          <t>6b7066b672544b4cabd3a14f9f012e2c</t>
        </is>
      </c>
      <c r="BB854" t="inlineStr">
        <is>
          <t>http://openrosa.org/formdesigner/0B48E039-1E80-49A7-AC24-732B6E788E39</t>
        </is>
      </c>
      <c r="BC854" t="inlineStr">
        <is>
          <t>Ration et autres visites</t>
        </is>
      </c>
      <c r="BD854" t="inlineStr">
        <is>
          <t>CommCare Android, version "2.56"(468040). App v15969. CommCare Version 2.56.0. Build 468040, built on: 2025-02-11</t>
        </is>
      </c>
      <c r="BE854" t="inlineStr">
        <is>
          <t>commcare_f18d6b7a-4a28-4b1e-ba72-371ee279da9f</t>
        </is>
      </c>
      <c r="BF854" t="inlineStr"/>
      <c r="BG854" t="inlineStr">
        <is>
          <t>f13d8149fc6d39ebe86af18272310ff9</t>
        </is>
      </c>
      <c r="BH854" t="inlineStr">
        <is>
          <t>d3239f0622024212b2de47425e4be01d</t>
        </is>
      </c>
      <c r="BI854" t="inlineStr">
        <is>
          <t>15246</t>
        </is>
      </c>
      <c r="BJ854" t="inlineStr">
        <is>
          <t>XFormInstance</t>
        </is>
      </c>
      <c r="BK854" t="inlineStr">
        <is>
          <t>0e980d72ef9d11efb3345930014bb413</t>
        </is>
      </c>
      <c r="BL854" t="b">
        <v>0</v>
      </c>
      <c r="BM854" t="inlineStr">
        <is>
          <t>---</t>
        </is>
      </c>
      <c r="BN854" t="inlineStr">
        <is>
          <t>200.113.253.101</t>
        </is>
      </c>
      <c r="BO854" t="inlineStr">
        <is>
          <t xml:space="preserve">Francska Jean </t>
        </is>
      </c>
    </row>
    <row r="855">
      <c r="A855" t="inlineStr">
        <is>
          <t>853</t>
        </is>
      </c>
      <c r="B855" t="inlineStr">
        <is>
          <t>972f7a55-02d5-49f3-bd76-8ebfae8a1297</t>
        </is>
      </c>
      <c r="C855" t="inlineStr">
        <is>
          <t>2025-02-19</t>
        </is>
      </c>
      <c r="D855" t="inlineStr">
        <is>
          <t>4</t>
        </is>
      </c>
      <c r="E855" t="inlineStr">
        <is>
          <t>visite de suivi</t>
        </is>
      </c>
      <c r="F855" t="inlineStr">
        <is>
          <t>1</t>
        </is>
      </c>
      <c r="G855" t="inlineStr">
        <is>
          <t>oui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---</t>
        </is>
      </c>
      <c r="L855" t="inlineStr">
        <is>
          <t>---</t>
        </is>
      </c>
      <c r="M855" t="inlineStr">
        <is>
          <t>---</t>
        </is>
      </c>
      <c r="N855" t="inlineStr">
        <is>
          <t>---</t>
        </is>
      </c>
      <c r="O855" t="inlineStr">
        <is>
          <t>---</t>
        </is>
      </c>
      <c r="P855" t="inlineStr">
        <is>
          <t>---</t>
        </is>
      </c>
      <c r="Q855" t="inlineStr">
        <is>
          <t>---</t>
        </is>
      </c>
      <c r="R855" t="inlineStr">
        <is>
          <t>17.0</t>
        </is>
      </c>
      <c r="S855" t="inlineStr">
        <is>
          <t>27.4</t>
        </is>
      </c>
      <c r="T855" t="inlineStr"/>
      <c r="U855" t="inlineStr"/>
      <c r="V855" t="inlineStr"/>
      <c r="W855" t="inlineStr"/>
      <c r="X855" t="inlineStr">
        <is>
          <t>STM/CSPP/ST01513</t>
        </is>
      </c>
      <c r="Y855" t="inlineStr">
        <is>
          <t>STM/CSPP/ST01513</t>
        </is>
      </c>
      <c r="Z855" t="inlineStr">
        <is>
          <t>2025-02-20 22:39:58</t>
        </is>
      </c>
      <c r="AA855" t="inlineStr">
        <is>
          <t>2025-02-20 22:38:58</t>
        </is>
      </c>
      <c r="AB855" t="inlineStr">
        <is>
          <t>2cleonie</t>
        </is>
      </c>
      <c r="AC855" t="inlineStr">
        <is>
          <t>2025-02-20 22:39:59</t>
        </is>
      </c>
      <c r="AD855" s="1" t="inlineStr">
        <is>
          <t>https://www.commcarehq.org/a/caris-test/reports/form_data/972f7a55-02d5-49f3-bd76-8ebfae8a1297/</t>
        </is>
      </c>
      <c r="AE855" t="inlineStr">
        <is>
          <t>---</t>
        </is>
      </c>
      <c r="AF855" t="inlineStr">
        <is>
          <t>3c5a623af057e23a32ae4000_30892</t>
        </is>
      </c>
      <c r="AG855" t="inlineStr">
        <is>
          <t>---</t>
        </is>
      </c>
      <c r="AH855" t="inlineStr">
        <is>
          <t>2025-02-20 22:39:58</t>
        </is>
      </c>
      <c r="AI855" t="inlineStr">
        <is>
          <t>cf61c4aba3da4fd3be73b20d2dbdf9af</t>
        </is>
      </c>
      <c r="AJ855" t="inlineStr">
        <is>
          <t>2025-02-19</t>
        </is>
      </c>
      <c r="AK855" t="inlineStr">
        <is>
          <t>4</t>
        </is>
      </c>
      <c r="AL855" t="inlineStr">
        <is>
          <t>visite de suivi</t>
        </is>
      </c>
      <c r="AM855" t="inlineStr">
        <is>
          <t>1</t>
        </is>
      </c>
      <c r="AN855" t="inlineStr">
        <is>
          <t>oui</t>
        </is>
      </c>
      <c r="AO855" t="inlineStr">
        <is>
          <t>1</t>
        </is>
      </c>
      <c r="AP855" t="inlineStr">
        <is>
          <t>1</t>
        </is>
      </c>
      <c r="AQ855" t="inlineStr">
        <is>
          <t>17</t>
        </is>
      </c>
      <c r="AR855" t="inlineStr">
        <is>
          <t>27.4</t>
        </is>
      </c>
      <c r="AS855" t="inlineStr"/>
      <c r="AT855" t="inlineStr"/>
      <c r="AU855" t="inlineStr">
        <is>
          <t>---</t>
        </is>
      </c>
      <c r="AV855" t="inlineStr">
        <is>
          <t>---</t>
        </is>
      </c>
      <c r="AW855" t="inlineStr">
        <is>
          <t>---</t>
        </is>
      </c>
      <c r="AX855" t="inlineStr">
        <is>
          <t>---</t>
        </is>
      </c>
      <c r="AY855" t="inlineStr">
        <is>
          <t>---</t>
        </is>
      </c>
      <c r="AZ855" t="inlineStr">
        <is>
          <t>---</t>
        </is>
      </c>
      <c r="BA855" t="inlineStr">
        <is>
          <t>cf61c4aba3da4fd3be73b20d2dbdf9af</t>
        </is>
      </c>
      <c r="BB855" t="inlineStr">
        <is>
          <t>http://openrosa.org/formdesigner/0B48E039-1E80-49A7-AC24-732B6E788E39</t>
        </is>
      </c>
      <c r="BC855" t="inlineStr">
        <is>
          <t>Ration et autres visites</t>
        </is>
      </c>
      <c r="BD855" t="inlineStr">
        <is>
          <t>CommCare Android, version "2.55.0"(467579). App v15969. CommCare Version 2.55.0. Build 467579, built on: 2025-01-15</t>
        </is>
      </c>
      <c r="BE855" t="inlineStr">
        <is>
          <t>commcare_4b89fcce-8d3a-4e6a-838c-ef337e1b2f53</t>
        </is>
      </c>
      <c r="BF855" t="inlineStr"/>
      <c r="BG855" t="inlineStr">
        <is>
          <t>f13d8149fc6d39ebe86af18272310ff9</t>
        </is>
      </c>
      <c r="BH855" t="inlineStr">
        <is>
          <t>d3239f0622024212b2de47425e4be01d</t>
        </is>
      </c>
      <c r="BI855" t="inlineStr">
        <is>
          <t>15246</t>
        </is>
      </c>
      <c r="BJ855" t="inlineStr">
        <is>
          <t>XFormInstance</t>
        </is>
      </c>
      <c r="BK855" t="inlineStr">
        <is>
          <t>5a541caeee3d11efaf53d3290d41d0d6</t>
        </is>
      </c>
      <c r="BL855" t="b">
        <v>0</v>
      </c>
      <c r="BM855" t="inlineStr">
        <is>
          <t>---</t>
        </is>
      </c>
      <c r="BN855" t="inlineStr">
        <is>
          <t>200.113.214.253</t>
        </is>
      </c>
      <c r="BO855" t="inlineStr">
        <is>
          <t>Dawen Rock</t>
        </is>
      </c>
    </row>
    <row r="856">
      <c r="A856" t="inlineStr">
        <is>
          <t>854</t>
        </is>
      </c>
      <c r="B856" t="inlineStr">
        <is>
          <t>d7882cad-552b-4d28-885f-8b57183e7559</t>
        </is>
      </c>
      <c r="C856" t="inlineStr">
        <is>
          <t>2025-02-20</t>
        </is>
      </c>
      <c r="D856" t="inlineStr">
        <is>
          <t>10</t>
        </is>
      </c>
      <c r="E856" t="inlineStr">
        <is>
          <t>---</t>
        </is>
      </c>
      <c r="F856" t="inlineStr">
        <is>
          <t>1</t>
        </is>
      </c>
      <c r="G856" t="inlineStr">
        <is>
          <t>---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---</t>
        </is>
      </c>
      <c r="L856" t="inlineStr">
        <is>
          <t>---</t>
        </is>
      </c>
      <c r="M856" t="inlineStr">
        <is>
          <t>---</t>
        </is>
      </c>
      <c r="N856" t="inlineStr">
        <is>
          <t>---</t>
        </is>
      </c>
      <c r="O856" t="inlineStr">
        <is>
          <t>---</t>
        </is>
      </c>
      <c r="P856" t="inlineStr">
        <is>
          <t>---</t>
        </is>
      </c>
      <c r="Q856" t="inlineStr">
        <is>
          <t>---</t>
        </is>
      </c>
      <c r="R856" t="inlineStr">
        <is>
          <t>35.6</t>
        </is>
      </c>
      <c r="S856" t="inlineStr">
        <is>
          <t>68.0</t>
        </is>
      </c>
      <c r="T856" t="inlineStr"/>
      <c r="U856" t="inlineStr"/>
      <c r="V856" t="inlineStr"/>
      <c r="W856" t="inlineStr"/>
      <c r="X856" t="inlineStr">
        <is>
          <t>MON/POZS/ST19902</t>
        </is>
      </c>
      <c r="Y856" t="inlineStr">
        <is>
          <t>MON/POZS/ST19902</t>
        </is>
      </c>
      <c r="Z856" t="inlineStr">
        <is>
          <t>2025-02-20 22:40:42</t>
        </is>
      </c>
      <c r="AA856" t="inlineStr">
        <is>
          <t>2025-02-20 22:40:11</t>
        </is>
      </c>
      <c r="AB856" t="inlineStr">
        <is>
          <t>2cleonie</t>
        </is>
      </c>
      <c r="AC856" t="inlineStr">
        <is>
          <t>2025-02-20 22:40:43</t>
        </is>
      </c>
      <c r="AD856" s="1" t="inlineStr">
        <is>
          <t>https://www.commcarehq.org/a/caris-test/reports/form_data/d7882cad-552b-4d28-885f-8b57183e7559/</t>
        </is>
      </c>
      <c r="AE856" t="inlineStr">
        <is>
          <t>---</t>
        </is>
      </c>
      <c r="AF856" t="inlineStr">
        <is>
          <t>3c5a623af057e23a32ae4000_17616</t>
        </is>
      </c>
      <c r="AG856" t="inlineStr">
        <is>
          <t>---</t>
        </is>
      </c>
      <c r="AH856" t="inlineStr">
        <is>
          <t>2025-02-20 22:40:42</t>
        </is>
      </c>
      <c r="AI856" t="inlineStr">
        <is>
          <t>cf61c4aba3da4fd3be73b20d2dbdf9af</t>
        </is>
      </c>
      <c r="AJ856" t="inlineStr">
        <is>
          <t>2025-02-20</t>
        </is>
      </c>
      <c r="AK856" t="inlineStr">
        <is>
          <t>10</t>
        </is>
      </c>
      <c r="AL856" t="inlineStr">
        <is>
          <t>---</t>
        </is>
      </c>
      <c r="AM856" t="inlineStr">
        <is>
          <t>1</t>
        </is>
      </c>
      <c r="AN856" t="inlineStr">
        <is>
          <t>---</t>
        </is>
      </c>
      <c r="AO856" t="inlineStr">
        <is>
          <t>1</t>
        </is>
      </c>
      <c r="AP856" t="inlineStr">
        <is>
          <t>1</t>
        </is>
      </c>
      <c r="AQ856" t="inlineStr">
        <is>
          <t>35.6</t>
        </is>
      </c>
      <c r="AR856" t="inlineStr">
        <is>
          <t>68</t>
        </is>
      </c>
      <c r="AS856" t="inlineStr"/>
      <c r="AT856" t="inlineStr"/>
      <c r="AU856" t="inlineStr">
        <is>
          <t>---</t>
        </is>
      </c>
      <c r="AV856" t="inlineStr">
        <is>
          <t>---</t>
        </is>
      </c>
      <c r="AW856" t="inlineStr">
        <is>
          <t>---</t>
        </is>
      </c>
      <c r="AX856" t="inlineStr">
        <is>
          <t>---</t>
        </is>
      </c>
      <c r="AY856" t="inlineStr">
        <is>
          <t>---</t>
        </is>
      </c>
      <c r="AZ856" t="inlineStr">
        <is>
          <t>---</t>
        </is>
      </c>
      <c r="BA856" t="inlineStr">
        <is>
          <t>cf61c4aba3da4fd3be73b20d2dbdf9af</t>
        </is>
      </c>
      <c r="BB856" t="inlineStr">
        <is>
          <t>http://openrosa.org/formdesigner/0B48E039-1E80-49A7-AC24-732B6E788E39</t>
        </is>
      </c>
      <c r="BC856" t="inlineStr">
        <is>
          <t>Ration et autres visites</t>
        </is>
      </c>
      <c r="BD856" t="inlineStr">
        <is>
          <t>CommCare Android, version "2.55.0"(467579). App v15969. CommCare Version 2.55.0. Build 467579, built on: 2025-01-15</t>
        </is>
      </c>
      <c r="BE856" t="inlineStr">
        <is>
          <t>commcare_4b89fcce-8d3a-4e6a-838c-ef337e1b2f53</t>
        </is>
      </c>
      <c r="BF856" t="inlineStr"/>
      <c r="BG856" t="inlineStr">
        <is>
          <t>f13d8149fc6d39ebe86af18272310ff9</t>
        </is>
      </c>
      <c r="BH856" t="inlineStr">
        <is>
          <t>d3239f0622024212b2de47425e4be01d</t>
        </is>
      </c>
      <c r="BI856" t="inlineStr">
        <is>
          <t>15246</t>
        </is>
      </c>
      <c r="BJ856" t="inlineStr">
        <is>
          <t>XFormInstance</t>
        </is>
      </c>
      <c r="BK856" t="inlineStr">
        <is>
          <t>5a541caeee3d11efaf53d3290d41d0d6</t>
        </is>
      </c>
      <c r="BL856" t="b">
        <v>0</v>
      </c>
      <c r="BM856" t="inlineStr">
        <is>
          <t>---</t>
        </is>
      </c>
      <c r="BN856" t="inlineStr">
        <is>
          <t>200.113.214.253</t>
        </is>
      </c>
      <c r="BO856" t="inlineStr">
        <is>
          <t>Milfort Kervens</t>
        </is>
      </c>
    </row>
    <row r="857">
      <c r="A857" t="inlineStr">
        <is>
          <t>855</t>
        </is>
      </c>
      <c r="B857" t="inlineStr">
        <is>
          <t>2c30323c-3446-4616-9ac1-7e483a804260</t>
        </is>
      </c>
      <c r="C857" t="inlineStr">
        <is>
          <t>2025-02-20</t>
        </is>
      </c>
      <c r="D857" t="inlineStr">
        <is>
          <t>4</t>
        </is>
      </c>
      <c r="E857" t="inlineStr">
        <is>
          <t>elle va tres bien 
elle a des médicaments pour 4 mois</t>
        </is>
      </c>
      <c r="F857" t="inlineStr">
        <is>
          <t>1</t>
        </is>
      </c>
      <c r="G857" t="inlineStr">
        <is>
          <t>elle va tres bien
elle a des médicaments pour 4 mois</t>
        </is>
      </c>
      <c r="H857" t="inlineStr">
        <is>
          <t>0</t>
        </is>
      </c>
      <c r="I857" t="inlineStr">
        <is>
          <t>1</t>
        </is>
      </c>
      <c r="J857" t="inlineStr">
        <is>
          <t>3</t>
        </is>
      </c>
      <c r="K857" t="inlineStr">
        <is>
          <t>---</t>
        </is>
      </c>
      <c r="L857" t="inlineStr">
        <is>
          <t>---</t>
        </is>
      </c>
      <c r="M857" t="inlineStr">
        <is>
          <t>---</t>
        </is>
      </c>
      <c r="N857" t="inlineStr">
        <is>
          <t>---</t>
        </is>
      </c>
      <c r="O857" t="inlineStr">
        <is>
          <t>---</t>
        </is>
      </c>
      <c r="P857" t="inlineStr">
        <is>
          <t>---</t>
        </is>
      </c>
      <c r="Q857" t="inlineStr">
        <is>
          <t>---</t>
        </is>
      </c>
      <c r="R857" t="inlineStr">
        <is>
          <t>18.4</t>
        </is>
      </c>
      <c r="S857" t="inlineStr">
        <is>
          <t>32.0</t>
        </is>
      </c>
      <c r="T857" t="inlineStr"/>
      <c r="U857" t="inlineStr"/>
      <c r="V857" t="inlineStr"/>
      <c r="W857" t="inlineStr"/>
      <c r="X857" t="inlineStr">
        <is>
          <t>PAP/HSFS/ST01264</t>
        </is>
      </c>
      <c r="Y857" t="inlineStr">
        <is>
          <t>PAP/HSFS/ST01264</t>
        </is>
      </c>
      <c r="Z857" t="inlineStr">
        <is>
          <t>2025-02-20 22:42:23</t>
        </is>
      </c>
      <c r="AA857" t="inlineStr">
        <is>
          <t>2025-02-20 22:39:48</t>
        </is>
      </c>
      <c r="AB857" t="inlineStr">
        <is>
          <t>2jessica</t>
        </is>
      </c>
      <c r="AC857" t="inlineStr">
        <is>
          <t>2025-02-20 22:42:25</t>
        </is>
      </c>
      <c r="AD857" s="1" t="inlineStr">
        <is>
          <t>https://www.commcarehq.org/a/caris-test/reports/form_data/2c30323c-3446-4616-9ac1-7e483a804260/</t>
        </is>
      </c>
      <c r="AE857" t="inlineStr">
        <is>
          <t>---</t>
        </is>
      </c>
      <c r="AF857" t="inlineStr">
        <is>
          <t>3c5a623af057e23a32ae4000_118656</t>
        </is>
      </c>
      <c r="AG857" t="inlineStr">
        <is>
          <t>---</t>
        </is>
      </c>
      <c r="AH857" t="inlineStr">
        <is>
          <t>2025-02-20 22:42:23</t>
        </is>
      </c>
      <c r="AI857" t="inlineStr">
        <is>
          <t>6b7066b672544b4cabd3a14f9f012e2c</t>
        </is>
      </c>
      <c r="AJ857" t="inlineStr">
        <is>
          <t>2025-02-20</t>
        </is>
      </c>
      <c r="AK857" t="inlineStr">
        <is>
          <t>4</t>
        </is>
      </c>
      <c r="AL857" t="inlineStr">
        <is>
          <t>elle va tres bien 
elle a des médicaments pour 4 mois</t>
        </is>
      </c>
      <c r="AM857" t="inlineStr">
        <is>
          <t>1</t>
        </is>
      </c>
      <c r="AN857" t="inlineStr">
        <is>
          <t>elle va tres bien
elle a des médicaments pour 4 mois</t>
        </is>
      </c>
      <c r="AO857" t="inlineStr">
        <is>
          <t>0</t>
        </is>
      </c>
      <c r="AP857" t="inlineStr">
        <is>
          <t>1</t>
        </is>
      </c>
      <c r="AQ857" t="inlineStr">
        <is>
          <t>18.4</t>
        </is>
      </c>
      <c r="AR857" t="inlineStr">
        <is>
          <t>32</t>
        </is>
      </c>
      <c r="AS857" t="inlineStr"/>
      <c r="AT857" t="inlineStr"/>
      <c r="AU857" t="inlineStr">
        <is>
          <t>---</t>
        </is>
      </c>
      <c r="AV857" t="inlineStr">
        <is>
          <t>---</t>
        </is>
      </c>
      <c r="AW857" t="inlineStr">
        <is>
          <t>---</t>
        </is>
      </c>
      <c r="AX857" t="inlineStr">
        <is>
          <t>---</t>
        </is>
      </c>
      <c r="AY857" t="inlineStr">
        <is>
          <t>---</t>
        </is>
      </c>
      <c r="AZ857" t="inlineStr">
        <is>
          <t>---</t>
        </is>
      </c>
      <c r="BA857" t="inlineStr">
        <is>
          <t>6b7066b672544b4cabd3a14f9f012e2c</t>
        </is>
      </c>
      <c r="BB857" t="inlineStr">
        <is>
          <t>http://openrosa.org/formdesigner/0B48E039-1E80-49A7-AC24-732B6E788E39</t>
        </is>
      </c>
      <c r="BC857" t="inlineStr">
        <is>
          <t>Ration et autres visites</t>
        </is>
      </c>
      <c r="BD857" t="inlineStr">
        <is>
          <t>CommCare Android, version "2.56"(468040). App v15969. CommCare Version 2.56.0. Build 468040, built on: 2025-02-11</t>
        </is>
      </c>
      <c r="BE857" t="inlineStr">
        <is>
          <t>commcare_f18d6b7a-4a28-4b1e-ba72-371ee279da9f</t>
        </is>
      </c>
      <c r="BF857" t="inlineStr"/>
      <c r="BG857" t="inlineStr">
        <is>
          <t>f13d8149fc6d39ebe86af18272310ff9</t>
        </is>
      </c>
      <c r="BH857" t="inlineStr">
        <is>
          <t>d3239f0622024212b2de47425e4be01d</t>
        </is>
      </c>
      <c r="BI857" t="inlineStr">
        <is>
          <t>15246</t>
        </is>
      </c>
      <c r="BJ857" t="inlineStr">
        <is>
          <t>XFormInstance</t>
        </is>
      </c>
      <c r="BK857" t="inlineStr">
        <is>
          <t>0e980d72ef9d11efb3345930014bb413</t>
        </is>
      </c>
      <c r="BL857" t="b">
        <v>0</v>
      </c>
      <c r="BM857" t="inlineStr">
        <is>
          <t>---</t>
        </is>
      </c>
      <c r="BN857" t="inlineStr">
        <is>
          <t>200.113.253.101</t>
        </is>
      </c>
      <c r="BO857" t="inlineStr">
        <is>
          <t>Love Mie  Daniel</t>
        </is>
      </c>
    </row>
    <row r="858">
      <c r="A858" t="inlineStr">
        <is>
          <t>856</t>
        </is>
      </c>
      <c r="B858" t="inlineStr">
        <is>
          <t>cca4febe-3e43-4251-87da-ef5bb2b3f014</t>
        </is>
      </c>
      <c r="C858" t="inlineStr">
        <is>
          <t>2025-02-20</t>
        </is>
      </c>
      <c r="D858" t="inlineStr">
        <is>
          <t>3</t>
        </is>
      </c>
      <c r="E858" t="inlineStr">
        <is>
          <t>---</t>
        </is>
      </c>
      <c r="F858" t="inlineStr">
        <is>
          <t>1</t>
        </is>
      </c>
      <c r="G858" t="inlineStr">
        <is>
          <t>---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---</t>
        </is>
      </c>
      <c r="L858" t="inlineStr">
        <is>
          <t>---</t>
        </is>
      </c>
      <c r="M858" t="inlineStr">
        <is>
          <t>---</t>
        </is>
      </c>
      <c r="N858" t="inlineStr">
        <is>
          <t>---</t>
        </is>
      </c>
      <c r="O858" t="inlineStr">
        <is>
          <t>---</t>
        </is>
      </c>
      <c r="P858" t="inlineStr">
        <is>
          <t>---</t>
        </is>
      </c>
      <c r="Q858" t="inlineStr">
        <is>
          <t>---</t>
        </is>
      </c>
      <c r="R858" t="inlineStr"/>
      <c r="S858" t="inlineStr"/>
      <c r="T858" t="inlineStr"/>
      <c r="U858" t="inlineStr"/>
      <c r="V858" t="inlineStr"/>
      <c r="W858" t="inlineStr"/>
      <c r="X858" t="inlineStr">
        <is>
          <t>CAP/CALT/00333</t>
        </is>
      </c>
      <c r="Y858" t="inlineStr">
        <is>
          <t>CAP/CALT/00333</t>
        </is>
      </c>
      <c r="Z858" t="inlineStr">
        <is>
          <t>2025-02-21 01:40:29</t>
        </is>
      </c>
      <c r="AA858" t="inlineStr">
        <is>
          <t>2025-02-21 01:40:19</t>
        </is>
      </c>
      <c r="AB858" t="inlineStr">
        <is>
          <t>1maselaine</t>
        </is>
      </c>
      <c r="AC858" t="inlineStr">
        <is>
          <t>2025-02-21 01:40:32</t>
        </is>
      </c>
      <c r="AD858" s="1" t="inlineStr">
        <is>
          <t>https://www.commcarehq.org/a/caris-test/reports/form_data/cca4febe-3e43-4251-87da-ef5bb2b3f014/</t>
        </is>
      </c>
      <c r="AE858" t="inlineStr">
        <is>
          <t>---</t>
        </is>
      </c>
      <c r="AF858" t="inlineStr">
        <is>
          <t>3c5a623af057e23a32ae4000_133385</t>
        </is>
      </c>
      <c r="AG858" t="inlineStr">
        <is>
          <t>OK</t>
        </is>
      </c>
      <c r="AH858" t="inlineStr">
        <is>
          <t>2025-02-21 01:40:29</t>
        </is>
      </c>
      <c r="AI858" t="inlineStr">
        <is>
          <t>1b833c2586eb49459103874b6462448b</t>
        </is>
      </c>
      <c r="AJ858" t="inlineStr">
        <is>
          <t>2025-02-20</t>
        </is>
      </c>
      <c r="AK858" t="inlineStr">
        <is>
          <t>3</t>
        </is>
      </c>
      <c r="AL858" t="inlineStr">
        <is>
          <t>---</t>
        </is>
      </c>
      <c r="AM858" t="inlineStr">
        <is>
          <t>1</t>
        </is>
      </c>
      <c r="AN858" t="inlineStr">
        <is>
          <t>---</t>
        </is>
      </c>
      <c r="AO858" t="inlineStr">
        <is>
          <t>1</t>
        </is>
      </c>
      <c r="AP858" t="inlineStr">
        <is>
          <t>1</t>
        </is>
      </c>
      <c r="AQ858" t="inlineStr"/>
      <c r="AR858" t="inlineStr"/>
      <c r="AS858" t="inlineStr"/>
      <c r="AT858" t="inlineStr"/>
      <c r="AU858" t="inlineStr">
        <is>
          <t>---</t>
        </is>
      </c>
      <c r="AV858" t="inlineStr">
        <is>
          <t>---</t>
        </is>
      </c>
      <c r="AW858" t="inlineStr">
        <is>
          <t>---</t>
        </is>
      </c>
      <c r="AX858" t="inlineStr">
        <is>
          <t>---</t>
        </is>
      </c>
      <c r="AY858" t="inlineStr">
        <is>
          <t>---</t>
        </is>
      </c>
      <c r="AZ858" t="inlineStr">
        <is>
          <t>---</t>
        </is>
      </c>
      <c r="BA858" t="inlineStr">
        <is>
          <t>1b833c2586eb49459103874b6462448b</t>
        </is>
      </c>
      <c r="BB858" t="inlineStr">
        <is>
          <t>http://openrosa.org/formdesigner/0B48E039-1E80-49A7-AC24-732B6E788E39</t>
        </is>
      </c>
      <c r="BC858" t="inlineStr">
        <is>
          <t>Ration et autres visites</t>
        </is>
      </c>
      <c r="BD858" t="inlineStr">
        <is>
          <t>CommCare Android, version "2.56"(468040). App v15969. CommCare Version 2.56.0. Build 468040, built on: 2025-02-11</t>
        </is>
      </c>
      <c r="BE858" t="inlineStr">
        <is>
          <t>commcare_05d78f59-ebda-491c-89b8-6c42bab0e02e</t>
        </is>
      </c>
      <c r="BF858" t="inlineStr">
        <is>
          <t>19.7000717 -72.1610481 -138.1 7.7</t>
        </is>
      </c>
      <c r="BG858" t="inlineStr">
        <is>
          <t>f13d8149fc6d39ebe86af18272310ff9</t>
        </is>
      </c>
      <c r="BH858" t="inlineStr">
        <is>
          <t>d3239f0622024212b2de47425e4be01d</t>
        </is>
      </c>
      <c r="BI858" t="inlineStr">
        <is>
          <t>15246</t>
        </is>
      </c>
      <c r="BJ858" t="inlineStr">
        <is>
          <t>XFormInstance</t>
        </is>
      </c>
      <c r="BK858" t="inlineStr">
        <is>
          <t>1e707592efab11efaf6cd3290d41d0d6</t>
        </is>
      </c>
      <c r="BL858" t="b">
        <v>0</v>
      </c>
      <c r="BM858" t="inlineStr">
        <is>
          <t>---</t>
        </is>
      </c>
      <c r="BN858" t="inlineStr">
        <is>
          <t>200.113.214.194</t>
        </is>
      </c>
      <c r="BO858" t="inlineStr">
        <is>
          <t>Djina Almonord</t>
        </is>
      </c>
    </row>
    <row r="859">
      <c r="A859" t="inlineStr">
        <is>
          <t>857</t>
        </is>
      </c>
      <c r="B859" t="inlineStr">
        <is>
          <t>eab5314e-83e4-4e3c-ab88-f5c784791e12</t>
        </is>
      </c>
      <c r="C859" t="inlineStr">
        <is>
          <t>2025-02-20</t>
        </is>
      </c>
      <c r="D859" t="inlineStr">
        <is>
          <t>3</t>
        </is>
      </c>
      <c r="E859" t="inlineStr">
        <is>
          <t>---</t>
        </is>
      </c>
      <c r="F859" t="inlineStr">
        <is>
          <t>1</t>
        </is>
      </c>
      <c r="G859" t="inlineStr">
        <is>
          <t>---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---</t>
        </is>
      </c>
      <c r="L859" t="inlineStr">
        <is>
          <t>---</t>
        </is>
      </c>
      <c r="M859" t="inlineStr">
        <is>
          <t>---</t>
        </is>
      </c>
      <c r="N859" t="inlineStr">
        <is>
          <t>---</t>
        </is>
      </c>
      <c r="O859" t="inlineStr">
        <is>
          <t>---</t>
        </is>
      </c>
      <c r="P859" t="inlineStr">
        <is>
          <t>---</t>
        </is>
      </c>
      <c r="Q859" t="inlineStr">
        <is>
          <t>---</t>
        </is>
      </c>
      <c r="R859" t="inlineStr"/>
      <c r="S859" t="inlineStr"/>
      <c r="T859" t="inlineStr"/>
      <c r="U859" t="inlineStr"/>
      <c r="V859" t="inlineStr"/>
      <c r="W859" t="inlineStr"/>
      <c r="X859" t="inlineStr">
        <is>
          <t>CAP/CALT/00283</t>
        </is>
      </c>
      <c r="Y859" t="inlineStr">
        <is>
          <t>CAP/CALT/00283</t>
        </is>
      </c>
      <c r="Z859" t="inlineStr">
        <is>
          <t>2025-02-21 01:40:54</t>
        </is>
      </c>
      <c r="AA859" t="inlineStr">
        <is>
          <t>2025-02-21 01:40:42</t>
        </is>
      </c>
      <c r="AB859" t="inlineStr">
        <is>
          <t>1maselaine</t>
        </is>
      </c>
      <c r="AC859" t="inlineStr">
        <is>
          <t>2025-02-21 01:40:55</t>
        </is>
      </c>
      <c r="AD859" s="1" t="inlineStr">
        <is>
          <t>https://www.commcarehq.org/a/caris-test/reports/form_data/eab5314e-83e4-4e3c-ab88-f5c784791e12/</t>
        </is>
      </c>
      <c r="AE859" t="inlineStr">
        <is>
          <t>---</t>
        </is>
      </c>
      <c r="AF859" t="inlineStr">
        <is>
          <t>3c5a623af057e23a32ae4000_103111</t>
        </is>
      </c>
      <c r="AG859" t="inlineStr">
        <is>
          <t>OK</t>
        </is>
      </c>
      <c r="AH859" t="inlineStr">
        <is>
          <t>2025-02-21 01:40:54</t>
        </is>
      </c>
      <c r="AI859" t="inlineStr">
        <is>
          <t>1b833c2586eb49459103874b6462448b</t>
        </is>
      </c>
      <c r="AJ859" t="inlineStr">
        <is>
          <t>2025-02-20</t>
        </is>
      </c>
      <c r="AK859" t="inlineStr">
        <is>
          <t>3</t>
        </is>
      </c>
      <c r="AL859" t="inlineStr">
        <is>
          <t>---</t>
        </is>
      </c>
      <c r="AM859" t="inlineStr">
        <is>
          <t>1</t>
        </is>
      </c>
      <c r="AN859" t="inlineStr">
        <is>
          <t>---</t>
        </is>
      </c>
      <c r="AO859" t="inlineStr">
        <is>
          <t>1</t>
        </is>
      </c>
      <c r="AP859" t="inlineStr">
        <is>
          <t>1</t>
        </is>
      </c>
      <c r="AQ859" t="inlineStr"/>
      <c r="AR859" t="inlineStr"/>
      <c r="AS859" t="inlineStr"/>
      <c r="AT859" t="inlineStr"/>
      <c r="AU859" t="inlineStr">
        <is>
          <t>---</t>
        </is>
      </c>
      <c r="AV859" t="inlineStr">
        <is>
          <t>---</t>
        </is>
      </c>
      <c r="AW859" t="inlineStr">
        <is>
          <t>---</t>
        </is>
      </c>
      <c r="AX859" t="inlineStr">
        <is>
          <t>---</t>
        </is>
      </c>
      <c r="AY859" t="inlineStr">
        <is>
          <t>---</t>
        </is>
      </c>
      <c r="AZ859" t="inlineStr">
        <is>
          <t>---</t>
        </is>
      </c>
      <c r="BA859" t="inlineStr">
        <is>
          <t>1b833c2586eb49459103874b6462448b</t>
        </is>
      </c>
      <c r="BB859" t="inlineStr">
        <is>
          <t>http://openrosa.org/formdesigner/0B48E039-1E80-49A7-AC24-732B6E788E39</t>
        </is>
      </c>
      <c r="BC859" t="inlineStr">
        <is>
          <t>Ration et autres visites</t>
        </is>
      </c>
      <c r="BD859" t="inlineStr">
        <is>
          <t>CommCare Android, version "2.56"(468040). App v15969. CommCare Version 2.56.0. Build 468040, built on: 2025-02-11</t>
        </is>
      </c>
      <c r="BE859" t="inlineStr">
        <is>
          <t>commcare_05d78f59-ebda-491c-89b8-6c42bab0e02e</t>
        </is>
      </c>
      <c r="BF859" t="inlineStr">
        <is>
          <t>19.6998968 -72.1617443 -159.7 9.8</t>
        </is>
      </c>
      <c r="BG859" t="inlineStr">
        <is>
          <t>f13d8149fc6d39ebe86af18272310ff9</t>
        </is>
      </c>
      <c r="BH859" t="inlineStr">
        <is>
          <t>d3239f0622024212b2de47425e4be01d</t>
        </is>
      </c>
      <c r="BI859" t="inlineStr">
        <is>
          <t>15246</t>
        </is>
      </c>
      <c r="BJ859" t="inlineStr">
        <is>
          <t>XFormInstance</t>
        </is>
      </c>
      <c r="BK859" t="inlineStr">
        <is>
          <t>1e707592efab11efaf6cd3290d41d0d6</t>
        </is>
      </c>
      <c r="BL859" t="b">
        <v>0</v>
      </c>
      <c r="BM859" t="inlineStr">
        <is>
          <t>---</t>
        </is>
      </c>
      <c r="BN859" t="inlineStr">
        <is>
          <t>200.113.214.194</t>
        </is>
      </c>
      <c r="BO859" t="inlineStr">
        <is>
          <t>Odline Romain</t>
        </is>
      </c>
    </row>
    <row r="860">
      <c r="A860" t="inlineStr">
        <is>
          <t>858</t>
        </is>
      </c>
      <c r="B860" t="inlineStr">
        <is>
          <t>f18aa778-7e8c-413c-8916-a738b6f185a7</t>
        </is>
      </c>
      <c r="C860" t="inlineStr">
        <is>
          <t>2025-02-20</t>
        </is>
      </c>
      <c r="D860" t="inlineStr">
        <is>
          <t>3</t>
        </is>
      </c>
      <c r="E860" t="inlineStr">
        <is>
          <t>---</t>
        </is>
      </c>
      <c r="F860" t="inlineStr">
        <is>
          <t>1</t>
        </is>
      </c>
      <c r="G860" t="inlineStr">
        <is>
          <t>---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---</t>
        </is>
      </c>
      <c r="L860" t="inlineStr">
        <is>
          <t>---</t>
        </is>
      </c>
      <c r="M860" t="inlineStr">
        <is>
          <t>---</t>
        </is>
      </c>
      <c r="N860" t="inlineStr">
        <is>
          <t>---</t>
        </is>
      </c>
      <c r="O860" t="inlineStr">
        <is>
          <t>---</t>
        </is>
      </c>
      <c r="P860" t="inlineStr">
        <is>
          <t>---</t>
        </is>
      </c>
      <c r="Q860" t="inlineStr">
        <is>
          <t>---</t>
        </is>
      </c>
      <c r="R860" t="inlineStr"/>
      <c r="S860" t="inlineStr"/>
      <c r="T860" t="inlineStr"/>
      <c r="U860" t="inlineStr"/>
      <c r="V860" t="inlineStr"/>
      <c r="W860" t="inlineStr"/>
      <c r="X860" t="inlineStr">
        <is>
          <t>CAP/CALT/ST01305</t>
        </is>
      </c>
      <c r="Y860" t="inlineStr">
        <is>
          <t>CAP/CALT/ST01305</t>
        </is>
      </c>
      <c r="Z860" t="inlineStr">
        <is>
          <t>2025-02-21 01:41:32</t>
        </is>
      </c>
      <c r="AA860" t="inlineStr">
        <is>
          <t>2025-02-21 01:41:21</t>
        </is>
      </c>
      <c r="AB860" t="inlineStr">
        <is>
          <t>1maselaine</t>
        </is>
      </c>
      <c r="AC860" t="inlineStr">
        <is>
          <t>2025-02-21 01:41:34</t>
        </is>
      </c>
      <c r="AD860" s="1" t="inlineStr">
        <is>
          <t>https://www.commcarehq.org/a/caris-test/reports/form_data/f18aa778-7e8c-413c-8916-a738b6f185a7/</t>
        </is>
      </c>
      <c r="AE860" t="inlineStr">
        <is>
          <t>---</t>
        </is>
      </c>
      <c r="AF860" t="inlineStr">
        <is>
          <t>3c5a623af057e23a32ae4000_35410</t>
        </is>
      </c>
      <c r="AG860" t="inlineStr">
        <is>
          <t>OK</t>
        </is>
      </c>
      <c r="AH860" t="inlineStr">
        <is>
          <t>2025-02-21 01:41:32</t>
        </is>
      </c>
      <c r="AI860" t="inlineStr">
        <is>
          <t>1b833c2586eb49459103874b6462448b</t>
        </is>
      </c>
      <c r="AJ860" t="inlineStr">
        <is>
          <t>2025-02-20</t>
        </is>
      </c>
      <c r="AK860" t="inlineStr">
        <is>
          <t>3</t>
        </is>
      </c>
      <c r="AL860" t="inlineStr">
        <is>
          <t>---</t>
        </is>
      </c>
      <c r="AM860" t="inlineStr">
        <is>
          <t>1</t>
        </is>
      </c>
      <c r="AN860" t="inlineStr">
        <is>
          <t>---</t>
        </is>
      </c>
      <c r="AO860" t="inlineStr">
        <is>
          <t>1</t>
        </is>
      </c>
      <c r="AP860" t="inlineStr">
        <is>
          <t>1</t>
        </is>
      </c>
      <c r="AQ860" t="inlineStr"/>
      <c r="AR860" t="inlineStr"/>
      <c r="AS860" t="inlineStr"/>
      <c r="AT860" t="inlineStr"/>
      <c r="AU860" t="inlineStr">
        <is>
          <t>---</t>
        </is>
      </c>
      <c r="AV860" t="inlineStr">
        <is>
          <t>---</t>
        </is>
      </c>
      <c r="AW860" t="inlineStr">
        <is>
          <t>---</t>
        </is>
      </c>
      <c r="AX860" t="inlineStr">
        <is>
          <t>---</t>
        </is>
      </c>
      <c r="AY860" t="inlineStr">
        <is>
          <t>---</t>
        </is>
      </c>
      <c r="AZ860" t="inlineStr">
        <is>
          <t>---</t>
        </is>
      </c>
      <c r="BA860" t="inlineStr">
        <is>
          <t>1b833c2586eb49459103874b6462448b</t>
        </is>
      </c>
      <c r="BB860" t="inlineStr">
        <is>
          <t>http://openrosa.org/formdesigner/0B48E039-1E80-49A7-AC24-732B6E788E39</t>
        </is>
      </c>
      <c r="BC860" t="inlineStr">
        <is>
          <t>Ration et autres visites</t>
        </is>
      </c>
      <c r="BD860" t="inlineStr">
        <is>
          <t>CommCare Android, version "2.56"(468040). App v15969. CommCare Version 2.56.0. Build 468040, built on: 2025-02-11</t>
        </is>
      </c>
      <c r="BE860" t="inlineStr">
        <is>
          <t>commcare_05d78f59-ebda-491c-89b8-6c42bab0e02e</t>
        </is>
      </c>
      <c r="BF860" t="inlineStr">
        <is>
          <t>19.7001171 -72.1611897 -135.81 7.9</t>
        </is>
      </c>
      <c r="BG860" t="inlineStr">
        <is>
          <t>f13d8149fc6d39ebe86af18272310ff9</t>
        </is>
      </c>
      <c r="BH860" t="inlineStr">
        <is>
          <t>d3239f0622024212b2de47425e4be01d</t>
        </is>
      </c>
      <c r="BI860" t="inlineStr">
        <is>
          <t>15246</t>
        </is>
      </c>
      <c r="BJ860" t="inlineStr">
        <is>
          <t>XFormInstance</t>
        </is>
      </c>
      <c r="BK860" t="inlineStr">
        <is>
          <t>1e707592efab11efaf6cd3290d41d0d6</t>
        </is>
      </c>
      <c r="BL860" t="b">
        <v>0</v>
      </c>
      <c r="BM860" t="inlineStr">
        <is>
          <t>---</t>
        </is>
      </c>
      <c r="BN860" t="inlineStr">
        <is>
          <t>200.113.214.194</t>
        </is>
      </c>
      <c r="BO860" t="inlineStr">
        <is>
          <t>POLO JEAN BAPTISTE</t>
        </is>
      </c>
    </row>
    <row r="861">
      <c r="A861" t="inlineStr">
        <is>
          <t>859</t>
        </is>
      </c>
      <c r="B861" t="inlineStr">
        <is>
          <t>44f03826-d050-4ea5-9dfe-351030cf656d</t>
        </is>
      </c>
      <c r="C861" t="inlineStr">
        <is>
          <t>2025-02-20</t>
        </is>
      </c>
      <c r="D861" t="inlineStr">
        <is>
          <t>4</t>
        </is>
      </c>
      <c r="E861" t="inlineStr">
        <is>
          <t>Suovi adherence</t>
        </is>
      </c>
      <c r="F861" t="inlineStr">
        <is>
          <t>0</t>
        </is>
      </c>
      <c r="G861" t="inlineStr">
        <is>
          <t>Suivi adhérence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---</t>
        </is>
      </c>
      <c r="L861" t="inlineStr">
        <is>
          <t>---</t>
        </is>
      </c>
      <c r="M861" t="inlineStr">
        <is>
          <t>---</t>
        </is>
      </c>
      <c r="N861" t="inlineStr">
        <is>
          <t>---</t>
        </is>
      </c>
      <c r="O861" t="inlineStr">
        <is>
          <t>---</t>
        </is>
      </c>
      <c r="P861" t="inlineStr">
        <is>
          <t>---</t>
        </is>
      </c>
      <c r="Q861" t="inlineStr">
        <is>
          <t>---</t>
        </is>
      </c>
      <c r="R861" t="inlineStr"/>
      <c r="S861" t="inlineStr"/>
      <c r="T861" t="inlineStr"/>
      <c r="U861" t="inlineStr"/>
      <c r="V861" t="inlineStr"/>
      <c r="W861" t="inlineStr"/>
      <c r="X861" t="inlineStr">
        <is>
          <t>CAP/HSCM/ST01306</t>
        </is>
      </c>
      <c r="Y861" t="inlineStr">
        <is>
          <t>CAP/HSCM/ST01306</t>
        </is>
      </c>
      <c r="Z861" t="inlineStr">
        <is>
          <t>2025-02-21 01:51:26</t>
        </is>
      </c>
      <c r="AA861" t="inlineStr">
        <is>
          <t>2025-02-21 01:30:34</t>
        </is>
      </c>
      <c r="AB861" t="inlineStr">
        <is>
          <t>1fleurgile</t>
        </is>
      </c>
      <c r="AC861" t="inlineStr">
        <is>
          <t>2025-02-21 01:56:53</t>
        </is>
      </c>
      <c r="AD861" s="1" t="inlineStr">
        <is>
          <t>https://www.commcarehq.org/a/caris-test/reports/form_data/44f03826-d050-4ea5-9dfe-351030cf656d/</t>
        </is>
      </c>
      <c r="AE861" t="inlineStr">
        <is>
          <t>---</t>
        </is>
      </c>
      <c r="AF861" t="inlineStr">
        <is>
          <t>7af27705dda646508dcc642f1a23b246</t>
        </is>
      </c>
      <c r="AG861" t="inlineStr">
        <is>
          <t>---</t>
        </is>
      </c>
      <c r="AH861" t="inlineStr">
        <is>
          <t>2025-02-21 01:51:26</t>
        </is>
      </c>
      <c r="AI861" t="inlineStr">
        <is>
          <t>9cfdf7db54419d22491b2c964b5162b3</t>
        </is>
      </c>
      <c r="AJ861" t="inlineStr">
        <is>
          <t>2025-02-20</t>
        </is>
      </c>
      <c r="AK861" t="inlineStr">
        <is>
          <t>4</t>
        </is>
      </c>
      <c r="AL861" t="inlineStr">
        <is>
          <t>Suovi adherence</t>
        </is>
      </c>
      <c r="AM861" t="inlineStr">
        <is>
          <t>0</t>
        </is>
      </c>
      <c r="AN861" t="inlineStr">
        <is>
          <t>Suivi adhérence</t>
        </is>
      </c>
      <c r="AO861" t="inlineStr">
        <is>
          <t>1</t>
        </is>
      </c>
      <c r="AP861" t="inlineStr">
        <is>
          <t>1</t>
        </is>
      </c>
      <c r="AQ861" t="inlineStr"/>
      <c r="AR861" t="inlineStr"/>
      <c r="AS861" t="inlineStr"/>
      <c r="AT861" t="inlineStr"/>
      <c r="AU861" t="inlineStr">
        <is>
          <t>---</t>
        </is>
      </c>
      <c r="AV861" t="inlineStr">
        <is>
          <t>---</t>
        </is>
      </c>
      <c r="AW861" t="inlineStr">
        <is>
          <t>---</t>
        </is>
      </c>
      <c r="AX861" t="inlineStr">
        <is>
          <t>---</t>
        </is>
      </c>
      <c r="AY861" t="inlineStr">
        <is>
          <t>---</t>
        </is>
      </c>
      <c r="AZ861" t="inlineStr">
        <is>
          <t>---</t>
        </is>
      </c>
      <c r="BA861" t="inlineStr">
        <is>
          <t>9cfdf7db54419d22491b2c964b5162b3</t>
        </is>
      </c>
      <c r="BB861" t="inlineStr">
        <is>
          <t>http://openrosa.org/formdesigner/0B48E039-1E80-49A7-AC24-732B6E788E39</t>
        </is>
      </c>
      <c r="BC861" t="inlineStr">
        <is>
          <t>Ration et autres visites</t>
        </is>
      </c>
      <c r="BD861" t="inlineStr">
        <is>
          <t>CommCare Android, version "2.55.0"(467579). App v15969. CommCare Version 2.55.0. Build 467579, built on: 2025-01-15</t>
        </is>
      </c>
      <c r="BE861" t="inlineStr">
        <is>
          <t>commcare_76b456dd-7d90-498a-a785-92f136625a61</t>
        </is>
      </c>
      <c r="BF861" t="inlineStr">
        <is>
          <t>19.7265886 -72.2201776 -40.7 7.4</t>
        </is>
      </c>
      <c r="BG861" t="inlineStr">
        <is>
          <t>f13d8149fc6d39ebe86af18272310ff9</t>
        </is>
      </c>
      <c r="BH861" t="inlineStr">
        <is>
          <t>d3239f0622024212b2de47425e4be01d</t>
        </is>
      </c>
      <c r="BI861" t="inlineStr">
        <is>
          <t>15246</t>
        </is>
      </c>
      <c r="BJ861" t="inlineStr">
        <is>
          <t>XFormInstance</t>
        </is>
      </c>
      <c r="BK861" t="inlineStr">
        <is>
          <t>9c55b942ef2c11efb9a7bb65fe57b2fe</t>
        </is>
      </c>
      <c r="BL861" t="b">
        <v>0</v>
      </c>
      <c r="BM861" t="inlineStr">
        <is>
          <t>---</t>
        </is>
      </c>
      <c r="BN861" t="inlineStr">
        <is>
          <t>200.113.238.185</t>
        </is>
      </c>
      <c r="BO861" t="inlineStr">
        <is>
          <t>Samuel Fleurimond</t>
        </is>
      </c>
    </row>
    <row r="862">
      <c r="A862" t="inlineStr">
        <is>
          <t>860</t>
        </is>
      </c>
      <c r="B862" t="inlineStr">
        <is>
          <t>cbce2b03-9b7b-4abf-8236-7a94e5ff354d</t>
        </is>
      </c>
      <c r="C862" t="inlineStr">
        <is>
          <t>2025-02-20</t>
        </is>
      </c>
      <c r="D862" t="inlineStr">
        <is>
          <t>4</t>
        </is>
      </c>
      <c r="E862" t="inlineStr">
        <is>
          <t>encourage a bien prendre les ARV</t>
        </is>
      </c>
      <c r="F862" t="inlineStr">
        <is>
          <t>1</t>
        </is>
      </c>
      <c r="G862" t="inlineStr">
        <is>
          <t>9h 45 am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---</t>
        </is>
      </c>
      <c r="L862" t="inlineStr">
        <is>
          <t>---</t>
        </is>
      </c>
      <c r="M862" t="inlineStr">
        <is>
          <t>---</t>
        </is>
      </c>
      <c r="N862" t="inlineStr">
        <is>
          <t>---</t>
        </is>
      </c>
      <c r="O862" t="inlineStr">
        <is>
          <t>---</t>
        </is>
      </c>
      <c r="P862" t="inlineStr">
        <is>
          <t>---</t>
        </is>
      </c>
      <c r="Q862" t="inlineStr">
        <is>
          <t>---</t>
        </is>
      </c>
      <c r="R862" t="inlineStr"/>
      <c r="S862" t="inlineStr">
        <is>
          <t>17.0</t>
        </is>
      </c>
      <c r="T862" t="inlineStr"/>
      <c r="U862" t="inlineStr"/>
      <c r="V862" t="inlineStr"/>
      <c r="W862" t="inlineStr"/>
      <c r="X862" t="inlineStr">
        <is>
          <t>PDP/HBSB/ST00911</t>
        </is>
      </c>
      <c r="Y862" t="inlineStr">
        <is>
          <t>PDP/HBSB/ST00911</t>
        </is>
      </c>
      <c r="Z862" t="inlineStr">
        <is>
          <t>2025-02-21 10:52:14</t>
        </is>
      </c>
      <c r="AA862" t="inlineStr">
        <is>
          <t>2025-02-21 10:50:56</t>
        </is>
      </c>
      <c r="AB862" t="inlineStr">
        <is>
          <t>5lally</t>
        </is>
      </c>
      <c r="AC862" t="inlineStr">
        <is>
          <t>2025-02-21 10:52:14</t>
        </is>
      </c>
      <c r="AD862" s="1" t="inlineStr">
        <is>
          <t>https://www.commcarehq.org/a/caris-test/reports/form_data/cbce2b03-9b7b-4abf-8236-7a94e5ff354d/</t>
        </is>
      </c>
      <c r="AE862" t="inlineStr">
        <is>
          <t>---</t>
        </is>
      </c>
      <c r="AF862" t="inlineStr">
        <is>
          <t>3c5a623af057e23a32ae4000_201235</t>
        </is>
      </c>
      <c r="AG862" t="inlineStr">
        <is>
          <t>---</t>
        </is>
      </c>
      <c r="AH862" t="inlineStr">
        <is>
          <t>2025-02-21 10:52:14</t>
        </is>
      </c>
      <c r="AI862" t="inlineStr">
        <is>
          <t>1a48299a1e8c4513b37f86ba0458bf1d</t>
        </is>
      </c>
      <c r="AJ862" t="inlineStr">
        <is>
          <t>2025-02-20</t>
        </is>
      </c>
      <c r="AK862" t="inlineStr">
        <is>
          <t>4</t>
        </is>
      </c>
      <c r="AL862" t="inlineStr">
        <is>
          <t>encourage a bien prendre les ARV</t>
        </is>
      </c>
      <c r="AM862" t="inlineStr">
        <is>
          <t>1</t>
        </is>
      </c>
      <c r="AN862" t="inlineStr">
        <is>
          <t>9h 45 am</t>
        </is>
      </c>
      <c r="AO862" t="inlineStr">
        <is>
          <t>1</t>
        </is>
      </c>
      <c r="AP862" t="inlineStr">
        <is>
          <t>1</t>
        </is>
      </c>
      <c r="AQ862" t="inlineStr"/>
      <c r="AR862" t="inlineStr">
        <is>
          <t>17</t>
        </is>
      </c>
      <c r="AS862" t="inlineStr"/>
      <c r="AT862" t="inlineStr"/>
      <c r="AU862" t="inlineStr">
        <is>
          <t>---</t>
        </is>
      </c>
      <c r="AV862" t="inlineStr">
        <is>
          <t>---</t>
        </is>
      </c>
      <c r="AW862" t="inlineStr">
        <is>
          <t>---</t>
        </is>
      </c>
      <c r="AX862" t="inlineStr">
        <is>
          <t>---</t>
        </is>
      </c>
      <c r="AY862" t="inlineStr">
        <is>
          <t>---</t>
        </is>
      </c>
      <c r="AZ862" t="inlineStr">
        <is>
          <t>---</t>
        </is>
      </c>
      <c r="BA862" t="inlineStr">
        <is>
          <t>1a48299a1e8c4513b37f86ba0458bf1d</t>
        </is>
      </c>
      <c r="BB862" t="inlineStr">
        <is>
          <t>http://openrosa.org/formdesigner/0B48E039-1E80-49A7-AC24-732B6E788E39</t>
        </is>
      </c>
      <c r="BC862" t="inlineStr">
        <is>
          <t>Ration et autres visites</t>
        </is>
      </c>
      <c r="BD862" t="inlineStr">
        <is>
          <t>CommCare Android, version "2.56"(468040). App v15969. CommCare Version 2.56.0. Build 468040, built on: 2025-02-11</t>
        </is>
      </c>
      <c r="BE862" t="inlineStr">
        <is>
          <t>commcare_a3391c69-c101-4fc9-9ecf-f9be9e98e738</t>
        </is>
      </c>
      <c r="BF862" t="inlineStr">
        <is>
          <t>19.9457899 -72.7793494 0.0 2200.0</t>
        </is>
      </c>
      <c r="BG862" t="inlineStr">
        <is>
          <t>f13d8149fc6d39ebe86af18272310ff9</t>
        </is>
      </c>
      <c r="BH862" t="inlineStr">
        <is>
          <t>d3239f0622024212b2de47425e4be01d</t>
        </is>
      </c>
      <c r="BI862" t="inlineStr">
        <is>
          <t>15246</t>
        </is>
      </c>
      <c r="BJ862" t="inlineStr">
        <is>
          <t>XFormInstance</t>
        </is>
      </c>
      <c r="BK862" t="inlineStr">
        <is>
          <t>a8095e5ef04111efb3395930014bb413</t>
        </is>
      </c>
      <c r="BL862" t="b">
        <v>0</v>
      </c>
      <c r="BM862" t="inlineStr">
        <is>
          <t>---</t>
        </is>
      </c>
      <c r="BN862" t="inlineStr">
        <is>
          <t>200.113.238.172</t>
        </is>
      </c>
      <c r="BO862" t="inlineStr">
        <is>
          <t>Dalenca Simon</t>
        </is>
      </c>
    </row>
    <row r="863">
      <c r="A863" t="inlineStr">
        <is>
          <t>861</t>
        </is>
      </c>
      <c r="B863" t="inlineStr">
        <is>
          <t>a8c4cbfc-a800-43ea-9b46-3e4ff5b0be5a</t>
        </is>
      </c>
      <c r="C863" t="inlineStr">
        <is>
          <t>2025-02-18</t>
        </is>
      </c>
      <c r="D863" t="inlineStr">
        <is>
          <t>10</t>
        </is>
      </c>
      <c r="E863" t="inlineStr">
        <is>
          <t>---</t>
        </is>
      </c>
      <c r="F863" t="inlineStr">
        <is>
          <t>1</t>
        </is>
      </c>
      <c r="G863" t="inlineStr">
        <is>
          <t>---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---</t>
        </is>
      </c>
      <c r="L863" t="inlineStr">
        <is>
          <t>---</t>
        </is>
      </c>
      <c r="M863" t="inlineStr">
        <is>
          <t>---</t>
        </is>
      </c>
      <c r="N863" t="inlineStr">
        <is>
          <t>---</t>
        </is>
      </c>
      <c r="O863" t="inlineStr">
        <is>
          <t>---</t>
        </is>
      </c>
      <c r="P863" t="inlineStr">
        <is>
          <t>---</t>
        </is>
      </c>
      <c r="Q863" t="inlineStr">
        <is>
          <t>---</t>
        </is>
      </c>
      <c r="R863" t="inlineStr"/>
      <c r="S863" t="inlineStr"/>
      <c r="T863" t="inlineStr"/>
      <c r="U863" t="inlineStr"/>
      <c r="V863" t="inlineStr"/>
      <c r="W863" t="inlineStr"/>
      <c r="X863" t="inlineStr">
        <is>
          <t>PAP/GCHO/ST08813</t>
        </is>
      </c>
      <c r="Y863" t="inlineStr">
        <is>
          <t>PAP/GCHO/ST08813</t>
        </is>
      </c>
      <c r="Z863" t="inlineStr">
        <is>
          <t>2025-02-20 00:16:48</t>
        </is>
      </c>
      <c r="AA863" t="inlineStr">
        <is>
          <t>2025-02-20 00:16:18</t>
        </is>
      </c>
      <c r="AB863" t="inlineStr">
        <is>
          <t>2nathalie</t>
        </is>
      </c>
      <c r="AC863" t="inlineStr">
        <is>
          <t>2025-02-21 14:31:59</t>
        </is>
      </c>
      <c r="AD863" s="1" t="inlineStr">
        <is>
          <t>https://www.commcarehq.org/a/caris-test/reports/form_data/a8c4cbfc-a800-43ea-9b46-3e4ff5b0be5a/</t>
        </is>
      </c>
      <c r="AE863" t="inlineStr">
        <is>
          <t>---</t>
        </is>
      </c>
      <c r="AF863" t="inlineStr">
        <is>
          <t>3c5a623af057e23a32ae4000_195445</t>
        </is>
      </c>
      <c r="AG863" t="inlineStr">
        <is>
          <t>---</t>
        </is>
      </c>
      <c r="AH863" t="inlineStr">
        <is>
          <t>2025-02-20 00:16:48</t>
        </is>
      </c>
      <c r="AI863" t="inlineStr">
        <is>
          <t>3c7e14bc31cb425997c89e194bb7c839</t>
        </is>
      </c>
      <c r="AJ863" t="inlineStr">
        <is>
          <t>2025-02-18</t>
        </is>
      </c>
      <c r="AK863" t="inlineStr">
        <is>
          <t>10</t>
        </is>
      </c>
      <c r="AL863" t="inlineStr">
        <is>
          <t>---</t>
        </is>
      </c>
      <c r="AM863" t="inlineStr">
        <is>
          <t>1</t>
        </is>
      </c>
      <c r="AN863" t="inlineStr">
        <is>
          <t>---</t>
        </is>
      </c>
      <c r="AO863" t="inlineStr">
        <is>
          <t>1</t>
        </is>
      </c>
      <c r="AP863" t="inlineStr">
        <is>
          <t>1</t>
        </is>
      </c>
      <c r="AQ863" t="inlineStr"/>
      <c r="AR863" t="inlineStr"/>
      <c r="AS863" t="inlineStr"/>
      <c r="AT863" t="inlineStr"/>
      <c r="AU863" t="inlineStr">
        <is>
          <t>---</t>
        </is>
      </c>
      <c r="AV863" t="inlineStr">
        <is>
          <t>---</t>
        </is>
      </c>
      <c r="AW863" t="inlineStr">
        <is>
          <t>---</t>
        </is>
      </c>
      <c r="AX863" t="inlineStr">
        <is>
          <t>---</t>
        </is>
      </c>
      <c r="AY863" t="inlineStr">
        <is>
          <t>---</t>
        </is>
      </c>
      <c r="AZ863" t="inlineStr">
        <is>
          <t>---</t>
        </is>
      </c>
      <c r="BA863" t="inlineStr">
        <is>
          <t>3c7e14bc31cb425997c89e194bb7c839</t>
        </is>
      </c>
      <c r="BB863" t="inlineStr">
        <is>
          <t>http://openrosa.org/formdesigner/0B48E039-1E80-49A7-AC24-732B6E788E39</t>
        </is>
      </c>
      <c r="BC863" t="inlineStr">
        <is>
          <t>Ration et autres visites</t>
        </is>
      </c>
      <c r="BD863" t="inlineStr">
        <is>
          <t>CommCare Android, version "2.56"(468038). App v15969. CommCare Version 2.56.0. Build 468038, built on: 2025-02-06</t>
        </is>
      </c>
      <c r="BE863" t="inlineStr">
        <is>
          <t>commcare_03216a9b-083b-41ac-b53f-fe4f1b36c5ed</t>
        </is>
      </c>
      <c r="BF863" t="inlineStr"/>
      <c r="BG863" t="inlineStr">
        <is>
          <t>f13d8149fc6d39ebe86af18272310ff9</t>
        </is>
      </c>
      <c r="BH863" t="inlineStr">
        <is>
          <t>d3239f0622024212b2de47425e4be01d</t>
        </is>
      </c>
      <c r="BI863" t="inlineStr">
        <is>
          <t>15246</t>
        </is>
      </c>
      <c r="BJ863" t="inlineStr">
        <is>
          <t>XFormInstance</t>
        </is>
      </c>
      <c r="BK863" t="inlineStr">
        <is>
          <t>44386798ed5e11efa8496327e3555f30</t>
        </is>
      </c>
      <c r="BL863" t="b">
        <v>0</v>
      </c>
      <c r="BM863" t="inlineStr">
        <is>
          <t>---</t>
        </is>
      </c>
      <c r="BN863" t="inlineStr">
        <is>
          <t>200.113.253.102</t>
        </is>
      </c>
      <c r="BO863" t="inlineStr">
        <is>
          <t>Fénelus Betsaida</t>
        </is>
      </c>
    </row>
    <row r="864">
      <c r="A864" t="inlineStr">
        <is>
          <t>862</t>
        </is>
      </c>
      <c r="B864" t="inlineStr">
        <is>
          <t>8c8e9182-c8fc-45af-9037-782750b0ba34</t>
        </is>
      </c>
      <c r="C864" t="inlineStr">
        <is>
          <t>2025-02-18</t>
        </is>
      </c>
      <c r="D864" t="inlineStr">
        <is>
          <t>10 11</t>
        </is>
      </c>
      <c r="E864" t="inlineStr">
        <is>
          <t>---</t>
        </is>
      </c>
      <c r="F864" t="inlineStr">
        <is>
          <t>1</t>
        </is>
      </c>
      <c r="G864" t="inlineStr">
        <is>
          <t>---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---</t>
        </is>
      </c>
      <c r="L864" t="inlineStr">
        <is>
          <t>---</t>
        </is>
      </c>
      <c r="M864" t="inlineStr">
        <is>
          <t>---</t>
        </is>
      </c>
      <c r="N864" t="inlineStr">
        <is>
          <t>---</t>
        </is>
      </c>
      <c r="O864" t="inlineStr">
        <is>
          <t>---</t>
        </is>
      </c>
      <c r="P864" t="inlineStr">
        <is>
          <t>---</t>
        </is>
      </c>
      <c r="Q864" t="inlineStr">
        <is>
          <t>---</t>
        </is>
      </c>
      <c r="R864" t="inlineStr"/>
      <c r="S864" t="inlineStr">
        <is>
          <t>21.0</t>
        </is>
      </c>
      <c r="T864" t="inlineStr">
        <is>
          <t>144.0</t>
        </is>
      </c>
      <c r="U864" t="inlineStr"/>
      <c r="V864" t="inlineStr"/>
      <c r="W864" t="inlineStr"/>
      <c r="X864" t="inlineStr">
        <is>
          <t>PAP/GCHO/ST05614</t>
        </is>
      </c>
      <c r="Y864" t="inlineStr">
        <is>
          <t>PAP/GCHO/ST05614</t>
        </is>
      </c>
      <c r="Z864" t="inlineStr">
        <is>
          <t>2025-02-20 00:18:23</t>
        </is>
      </c>
      <c r="AA864" t="inlineStr">
        <is>
          <t>2025-02-20 00:17:04</t>
        </is>
      </c>
      <c r="AB864" t="inlineStr">
        <is>
          <t>2nathalie</t>
        </is>
      </c>
      <c r="AC864" t="inlineStr">
        <is>
          <t>2025-02-21 14:31:59</t>
        </is>
      </c>
      <c r="AD864" s="1" t="inlineStr">
        <is>
          <t>https://www.commcarehq.org/a/caris-test/reports/form_data/8c8e9182-c8fc-45af-9037-782750b0ba34/</t>
        </is>
      </c>
      <c r="AE864" t="inlineStr">
        <is>
          <t>---</t>
        </is>
      </c>
      <c r="AF864" t="inlineStr">
        <is>
          <t>16a8dd323acc43b4a5cfae1e274b7c62</t>
        </is>
      </c>
      <c r="AG864" t="inlineStr">
        <is>
          <t>---</t>
        </is>
      </c>
      <c r="AH864" t="inlineStr">
        <is>
          <t>2025-02-20 00:18:23</t>
        </is>
      </c>
      <c r="AI864" t="inlineStr">
        <is>
          <t>3c7e14bc31cb425997c89e194bb7c839</t>
        </is>
      </c>
      <c r="AJ864" t="inlineStr">
        <is>
          <t>2025-02-18</t>
        </is>
      </c>
      <c r="AK864" t="inlineStr">
        <is>
          <t>10 11</t>
        </is>
      </c>
      <c r="AL864" t="inlineStr">
        <is>
          <t>---</t>
        </is>
      </c>
      <c r="AM864" t="inlineStr">
        <is>
          <t>1</t>
        </is>
      </c>
      <c r="AN864" t="inlineStr">
        <is>
          <t>---</t>
        </is>
      </c>
      <c r="AO864" t="inlineStr">
        <is>
          <t>1</t>
        </is>
      </c>
      <c r="AP864" t="inlineStr">
        <is>
          <t>1</t>
        </is>
      </c>
      <c r="AQ864" t="inlineStr"/>
      <c r="AR864" t="inlineStr">
        <is>
          <t>21</t>
        </is>
      </c>
      <c r="AS864" t="inlineStr">
        <is>
          <t>144</t>
        </is>
      </c>
      <c r="AT864" t="inlineStr"/>
      <c r="AU864" t="inlineStr">
        <is>
          <t>---</t>
        </is>
      </c>
      <c r="AV864" t="inlineStr">
        <is>
          <t>---</t>
        </is>
      </c>
      <c r="AW864" t="inlineStr">
        <is>
          <t>---</t>
        </is>
      </c>
      <c r="AX864" t="inlineStr">
        <is>
          <t>---</t>
        </is>
      </c>
      <c r="AY864" t="inlineStr">
        <is>
          <t>---</t>
        </is>
      </c>
      <c r="AZ864" t="inlineStr">
        <is>
          <t>---</t>
        </is>
      </c>
      <c r="BA864" t="inlineStr">
        <is>
          <t>3c7e14bc31cb425997c89e194bb7c839</t>
        </is>
      </c>
      <c r="BB864" t="inlineStr">
        <is>
          <t>http://openrosa.org/formdesigner/0B48E039-1E80-49A7-AC24-732B6E788E39</t>
        </is>
      </c>
      <c r="BC864" t="inlineStr">
        <is>
          <t>Ration et autres visites</t>
        </is>
      </c>
      <c r="BD864" t="inlineStr">
        <is>
          <t>CommCare Android, version "2.56"(468038). App v15969. CommCare Version 2.56.0. Build 468038, built on: 2025-02-06</t>
        </is>
      </c>
      <c r="BE864" t="inlineStr">
        <is>
          <t>commcare_03216a9b-083b-41ac-b53f-fe4f1b36c5ed</t>
        </is>
      </c>
      <c r="BF864" t="inlineStr"/>
      <c r="BG864" t="inlineStr">
        <is>
          <t>f13d8149fc6d39ebe86af18272310ff9</t>
        </is>
      </c>
      <c r="BH864" t="inlineStr">
        <is>
          <t>d3239f0622024212b2de47425e4be01d</t>
        </is>
      </c>
      <c r="BI864" t="inlineStr">
        <is>
          <t>15246</t>
        </is>
      </c>
      <c r="BJ864" t="inlineStr">
        <is>
          <t>XFormInstance</t>
        </is>
      </c>
      <c r="BK864" t="inlineStr">
        <is>
          <t>44386798ed5e11efa8496327e3555f30</t>
        </is>
      </c>
      <c r="BL864" t="b">
        <v>0</v>
      </c>
      <c r="BM864" t="inlineStr">
        <is>
          <t>---</t>
        </is>
      </c>
      <c r="BN864" t="inlineStr">
        <is>
          <t>200.113.253.102</t>
        </is>
      </c>
      <c r="BO864" t="inlineStr">
        <is>
          <t>Nekita Dorcival</t>
        </is>
      </c>
    </row>
    <row r="865">
      <c r="A865" t="inlineStr">
        <is>
          <t>863</t>
        </is>
      </c>
      <c r="B865" t="inlineStr">
        <is>
          <t>c8af9e5f-b938-4a31-8e22-d8672f81be05</t>
        </is>
      </c>
      <c r="C865" t="inlineStr">
        <is>
          <t>2025-02-20</t>
        </is>
      </c>
      <c r="D865" t="inlineStr">
        <is>
          <t>3</t>
        </is>
      </c>
      <c r="E865" t="inlineStr">
        <is>
          <t>---</t>
        </is>
      </c>
      <c r="F865" t="inlineStr">
        <is>
          <t>1</t>
        </is>
      </c>
      <c r="G865" t="inlineStr">
        <is>
          <t>---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---</t>
        </is>
      </c>
      <c r="L865" t="inlineStr">
        <is>
          <t>---</t>
        </is>
      </c>
      <c r="M865" t="inlineStr">
        <is>
          <t>---</t>
        </is>
      </c>
      <c r="N865" t="inlineStr">
        <is>
          <t>---</t>
        </is>
      </c>
      <c r="O865" t="inlineStr">
        <is>
          <t>---</t>
        </is>
      </c>
      <c r="P865" t="inlineStr">
        <is>
          <t>---</t>
        </is>
      </c>
      <c r="Q865" t="inlineStr">
        <is>
          <t>---</t>
        </is>
      </c>
      <c r="R865" t="inlineStr"/>
      <c r="S865" t="inlineStr"/>
      <c r="T865" t="inlineStr"/>
      <c r="U865" t="inlineStr"/>
      <c r="V865" t="inlineStr"/>
      <c r="W865" t="inlineStr"/>
      <c r="X865" t="inlineStr">
        <is>
          <t>PAP/GCHO/ST07294</t>
        </is>
      </c>
      <c r="Y865" t="inlineStr">
        <is>
          <t>PAP/GCHO/ST07294</t>
        </is>
      </c>
      <c r="Z865" t="inlineStr">
        <is>
          <t>2025-02-21 00:16:40</t>
        </is>
      </c>
      <c r="AA865" t="inlineStr">
        <is>
          <t>2025-02-21 00:16:26</t>
        </is>
      </c>
      <c r="AB865" t="inlineStr">
        <is>
          <t>2nathalie</t>
        </is>
      </c>
      <c r="AC865" t="inlineStr">
        <is>
          <t>2025-02-21 14:32:48</t>
        </is>
      </c>
      <c r="AD865" s="1" t="inlineStr">
        <is>
          <t>https://www.commcarehq.org/a/caris-test/reports/form_data/c8af9e5f-b938-4a31-8e22-d8672f81be05/</t>
        </is>
      </c>
      <c r="AE865" t="inlineStr">
        <is>
          <t>---</t>
        </is>
      </c>
      <c r="AF865" t="inlineStr">
        <is>
          <t>3c5a623af057e23a32ae4000_37958</t>
        </is>
      </c>
      <c r="AG865" t="inlineStr">
        <is>
          <t>OK</t>
        </is>
      </c>
      <c r="AH865" t="inlineStr">
        <is>
          <t>2025-02-21 00:16:40</t>
        </is>
      </c>
      <c r="AI865" t="inlineStr">
        <is>
          <t>3c7e14bc31cb425997c89e194bb7c839</t>
        </is>
      </c>
      <c r="AJ865" t="inlineStr">
        <is>
          <t>2025-02-20</t>
        </is>
      </c>
      <c r="AK865" t="inlineStr">
        <is>
          <t>3</t>
        </is>
      </c>
      <c r="AL865" t="inlineStr">
        <is>
          <t>---</t>
        </is>
      </c>
      <c r="AM865" t="inlineStr">
        <is>
          <t>1</t>
        </is>
      </c>
      <c r="AN865" t="inlineStr">
        <is>
          <t>---</t>
        </is>
      </c>
      <c r="AO865" t="inlineStr">
        <is>
          <t>1</t>
        </is>
      </c>
      <c r="AP865" t="inlineStr">
        <is>
          <t>1</t>
        </is>
      </c>
      <c r="AQ865" t="inlineStr"/>
      <c r="AR865" t="inlineStr"/>
      <c r="AS865" t="inlineStr"/>
      <c r="AT865" t="inlineStr"/>
      <c r="AU865" t="inlineStr">
        <is>
          <t>---</t>
        </is>
      </c>
      <c r="AV865" t="inlineStr">
        <is>
          <t>---</t>
        </is>
      </c>
      <c r="AW865" t="inlineStr">
        <is>
          <t>---</t>
        </is>
      </c>
      <c r="AX865" t="inlineStr">
        <is>
          <t>---</t>
        </is>
      </c>
      <c r="AY865" t="inlineStr">
        <is>
          <t>---</t>
        </is>
      </c>
      <c r="AZ865" t="inlineStr">
        <is>
          <t>---</t>
        </is>
      </c>
      <c r="BA865" t="inlineStr">
        <is>
          <t>3c7e14bc31cb425997c89e194bb7c839</t>
        </is>
      </c>
      <c r="BB865" t="inlineStr">
        <is>
          <t>http://openrosa.org/formdesigner/0B48E039-1E80-49A7-AC24-732B6E788E39</t>
        </is>
      </c>
      <c r="BC865" t="inlineStr">
        <is>
          <t>Ration et autres visites</t>
        </is>
      </c>
      <c r="BD865" t="inlineStr">
        <is>
          <t>CommCare Android, version "2.56"(468038). App v15969. CommCare Version 2.56.0. Build 468038, built on: 2025-02-06</t>
        </is>
      </c>
      <c r="BE865" t="inlineStr">
        <is>
          <t>commcare_03216a9b-083b-41ac-b53f-fe4f1b36c5ed</t>
        </is>
      </c>
      <c r="BF865" t="inlineStr"/>
      <c r="BG865" t="inlineStr">
        <is>
          <t>f13d8149fc6d39ebe86af18272310ff9</t>
        </is>
      </c>
      <c r="BH865" t="inlineStr">
        <is>
          <t>d3239f0622024212b2de47425e4be01d</t>
        </is>
      </c>
      <c r="BI865" t="inlineStr">
        <is>
          <t>15246</t>
        </is>
      </c>
      <c r="BJ865" t="inlineStr">
        <is>
          <t>XFormInstance</t>
        </is>
      </c>
      <c r="BK865" t="inlineStr">
        <is>
          <t>44386798ed5e11efa8496327e3555f30</t>
        </is>
      </c>
      <c r="BL865" t="b">
        <v>0</v>
      </c>
      <c r="BM865" t="inlineStr">
        <is>
          <t>---</t>
        </is>
      </c>
      <c r="BN865" t="inlineStr">
        <is>
          <t>200.113.253.102</t>
        </is>
      </c>
      <c r="BO865" t="inlineStr">
        <is>
          <t>Carl Roméo Lamour</t>
        </is>
      </c>
    </row>
    <row r="866">
      <c r="A866" t="inlineStr">
        <is>
          <t>864</t>
        </is>
      </c>
      <c r="B866" t="inlineStr">
        <is>
          <t>6be5a4fd-6bd5-426d-9afd-bc4c7ae30dec</t>
        </is>
      </c>
      <c r="C866" t="inlineStr">
        <is>
          <t>2025-02-20</t>
        </is>
      </c>
      <c r="D866" t="inlineStr">
        <is>
          <t>3</t>
        </is>
      </c>
      <c r="E866" t="inlineStr">
        <is>
          <t>---</t>
        </is>
      </c>
      <c r="F866" t="inlineStr">
        <is>
          <t>1</t>
        </is>
      </c>
      <c r="G866" t="inlineStr">
        <is>
          <t>---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---</t>
        </is>
      </c>
      <c r="L866" t="inlineStr">
        <is>
          <t>---</t>
        </is>
      </c>
      <c r="M866" t="inlineStr">
        <is>
          <t>---</t>
        </is>
      </c>
      <c r="N866" t="inlineStr">
        <is>
          <t>---</t>
        </is>
      </c>
      <c r="O866" t="inlineStr">
        <is>
          <t>---</t>
        </is>
      </c>
      <c r="P866" t="inlineStr">
        <is>
          <t>---</t>
        </is>
      </c>
      <c r="Q866" t="inlineStr">
        <is>
          <t>---</t>
        </is>
      </c>
      <c r="R866" t="inlineStr"/>
      <c r="S866" t="inlineStr"/>
      <c r="T866" t="inlineStr"/>
      <c r="U866" t="inlineStr"/>
      <c r="V866" t="inlineStr"/>
      <c r="W866" t="inlineStr"/>
      <c r="X866" t="inlineStr">
        <is>
          <t>PDP/CMEB/ST04050</t>
        </is>
      </c>
      <c r="Y866" t="inlineStr">
        <is>
          <t>PDP/CMEB/ST04050</t>
        </is>
      </c>
      <c r="Z866" t="inlineStr">
        <is>
          <t>2025-02-20 16:52:52</t>
        </is>
      </c>
      <c r="AA866" t="inlineStr">
        <is>
          <t>2025-02-20 16:52:41</t>
        </is>
      </c>
      <c r="AB866" t="inlineStr">
        <is>
          <t>5edeline</t>
        </is>
      </c>
      <c r="AC866" t="inlineStr">
        <is>
          <t>2025-02-21 16:53:54</t>
        </is>
      </c>
      <c r="AD866" s="1" t="inlineStr">
        <is>
          <t>https://www.commcarehq.org/a/caris-test/reports/form_data/6be5a4fd-6bd5-426d-9afd-bc4c7ae30dec/</t>
        </is>
      </c>
      <c r="AE866" t="inlineStr">
        <is>
          <t>---</t>
        </is>
      </c>
      <c r="AF866" t="inlineStr">
        <is>
          <t>3c5a623af057e23a32ae4000_30300</t>
        </is>
      </c>
      <c r="AG866" t="inlineStr">
        <is>
          <t>OK</t>
        </is>
      </c>
      <c r="AH866" t="inlineStr">
        <is>
          <t>2025-02-20 16:52:52</t>
        </is>
      </c>
      <c r="AI866" t="inlineStr">
        <is>
          <t>49c83a0dcc274f1a85f9433f3309532d</t>
        </is>
      </c>
      <c r="AJ866" t="inlineStr">
        <is>
          <t>2025-02-20</t>
        </is>
      </c>
      <c r="AK866" t="inlineStr">
        <is>
          <t>3</t>
        </is>
      </c>
      <c r="AL866" t="inlineStr">
        <is>
          <t>---</t>
        </is>
      </c>
      <c r="AM866" t="inlineStr">
        <is>
          <t>1</t>
        </is>
      </c>
      <c r="AN866" t="inlineStr">
        <is>
          <t>---</t>
        </is>
      </c>
      <c r="AO866" t="inlineStr">
        <is>
          <t>1</t>
        </is>
      </c>
      <c r="AP866" t="inlineStr">
        <is>
          <t>1</t>
        </is>
      </c>
      <c r="AQ866" t="inlineStr"/>
      <c r="AR866" t="inlineStr"/>
      <c r="AS866" t="inlineStr"/>
      <c r="AT866" t="inlineStr"/>
      <c r="AU866" t="inlineStr">
        <is>
          <t>---</t>
        </is>
      </c>
      <c r="AV866" t="inlineStr">
        <is>
          <t>---</t>
        </is>
      </c>
      <c r="AW866" t="inlineStr">
        <is>
          <t>---</t>
        </is>
      </c>
      <c r="AX866" t="inlineStr">
        <is>
          <t>---</t>
        </is>
      </c>
      <c r="AY866" t="inlineStr">
        <is>
          <t>---</t>
        </is>
      </c>
      <c r="AZ866" t="inlineStr">
        <is>
          <t>---</t>
        </is>
      </c>
      <c r="BA866" t="inlineStr">
        <is>
          <t>49c83a0dcc274f1a85f9433f3309532d</t>
        </is>
      </c>
      <c r="BB866" t="inlineStr">
        <is>
          <t>http://openrosa.org/formdesigner/0B48E039-1E80-49A7-AC24-732B6E788E39</t>
        </is>
      </c>
      <c r="BC866" t="inlineStr">
        <is>
          <t>Ration et autres visites</t>
        </is>
      </c>
      <c r="BD866" t="inlineStr">
        <is>
          <t>CommCare Android, version "2.56"(468040). App v15969. CommCare Version 2.56.0. Build 468040, built on: 2025-02-11</t>
        </is>
      </c>
      <c r="BE866" t="inlineStr">
        <is>
          <t>commcare_f5c01cb3-ad69-46f7-81c0-4740896f4262</t>
        </is>
      </c>
      <c r="BF866" t="inlineStr">
        <is>
          <t>19.9341759 -72.8473015 0.0 100.0</t>
        </is>
      </c>
      <c r="BG866" t="inlineStr">
        <is>
          <t>f13d8149fc6d39ebe86af18272310ff9</t>
        </is>
      </c>
      <c r="BH866" t="inlineStr">
        <is>
          <t>d3239f0622024212b2de47425e4be01d</t>
        </is>
      </c>
      <c r="BI866" t="inlineStr">
        <is>
          <t>15246</t>
        </is>
      </c>
      <c r="BJ866" t="inlineStr">
        <is>
          <t>XFormInstance</t>
        </is>
      </c>
      <c r="BK866" t="inlineStr">
        <is>
          <t>1ea38a22f07311efa8806327e3555f30</t>
        </is>
      </c>
      <c r="BL866" t="b">
        <v>0</v>
      </c>
      <c r="BM866" t="inlineStr">
        <is>
          <t>---</t>
        </is>
      </c>
      <c r="BN866" t="inlineStr">
        <is>
          <t>190.115.153.233</t>
        </is>
      </c>
      <c r="BO866" t="inlineStr">
        <is>
          <t>Anna Gabriela Servilus</t>
        </is>
      </c>
    </row>
    <row r="867">
      <c r="A867" t="inlineStr">
        <is>
          <t>865</t>
        </is>
      </c>
      <c r="B867" t="inlineStr">
        <is>
          <t>64923721-fcc5-4ede-be3a-33ad763f0bbc</t>
        </is>
      </c>
      <c r="C867" t="inlineStr">
        <is>
          <t>2025-02-20</t>
        </is>
      </c>
      <c r="D867" t="inlineStr">
        <is>
          <t>3</t>
        </is>
      </c>
      <c r="E867" t="inlineStr">
        <is>
          <t>---</t>
        </is>
      </c>
      <c r="F867" t="inlineStr">
        <is>
          <t>1</t>
        </is>
      </c>
      <c r="G867" t="inlineStr">
        <is>
          <t>---</t>
        </is>
      </c>
      <c r="H867" t="inlineStr">
        <is>
          <t>1</t>
        </is>
      </c>
      <c r="I867" t="inlineStr">
        <is>
          <t>0</t>
        </is>
      </c>
      <c r="J867" t="inlineStr">
        <is>
          <t>---</t>
        </is>
      </c>
      <c r="K867" t="inlineStr">
        <is>
          <t>---</t>
        </is>
      </c>
      <c r="L867" t="inlineStr">
        <is>
          <t>---</t>
        </is>
      </c>
      <c r="M867" t="inlineStr">
        <is>
          <t>---</t>
        </is>
      </c>
      <c r="N867" t="inlineStr">
        <is>
          <t>---</t>
        </is>
      </c>
      <c r="O867" t="inlineStr">
        <is>
          <t>---</t>
        </is>
      </c>
      <c r="P867" t="inlineStr">
        <is>
          <t>---</t>
        </is>
      </c>
      <c r="Q867" t="inlineStr">
        <is>
          <t>---</t>
        </is>
      </c>
      <c r="R867" t="inlineStr">
        <is>
          <t>---</t>
        </is>
      </c>
      <c r="S867" t="inlineStr">
        <is>
          <t>---</t>
        </is>
      </c>
      <c r="T867" t="inlineStr">
        <is>
          <t>---</t>
        </is>
      </c>
      <c r="U867" t="inlineStr">
        <is>
          <t>---</t>
        </is>
      </c>
      <c r="V867" t="inlineStr">
        <is>
          <t>---</t>
        </is>
      </c>
      <c r="W867" t="inlineStr"/>
      <c r="X867" t="inlineStr">
        <is>
          <t>PDP/CMEB/ST01984</t>
        </is>
      </c>
      <c r="Y867" t="inlineStr">
        <is>
          <t>PDP/CMEB/ST01984</t>
        </is>
      </c>
      <c r="Z867" t="inlineStr">
        <is>
          <t>2025-02-20 16:53:07</t>
        </is>
      </c>
      <c r="AA867" t="inlineStr">
        <is>
          <t>2025-02-20 16:53:00</t>
        </is>
      </c>
      <c r="AB867" t="inlineStr">
        <is>
          <t>5edeline</t>
        </is>
      </c>
      <c r="AC867" t="inlineStr">
        <is>
          <t>2025-02-21 16:54:10</t>
        </is>
      </c>
      <c r="AD867" s="1" t="inlineStr">
        <is>
          <t>https://www.commcarehq.org/a/caris-test/reports/form_data/64923721-fcc5-4ede-be3a-33ad763f0bbc/</t>
        </is>
      </c>
      <c r="AE867" t="inlineStr">
        <is>
          <t>---</t>
        </is>
      </c>
      <c r="AF867" t="inlineStr">
        <is>
          <t>3c5a623af057e23a32ae4000_17592</t>
        </is>
      </c>
      <c r="AG867" t="inlineStr">
        <is>
          <t>OK</t>
        </is>
      </c>
      <c r="AH867" t="inlineStr">
        <is>
          <t>2025-02-20 16:53:07</t>
        </is>
      </c>
      <c r="AI867" t="inlineStr">
        <is>
          <t>49c83a0dcc274f1a85f9433f3309532d</t>
        </is>
      </c>
      <c r="AJ867" t="inlineStr">
        <is>
          <t>2025-02-20</t>
        </is>
      </c>
      <c r="AK867" t="inlineStr">
        <is>
          <t>3</t>
        </is>
      </c>
      <c r="AL867" t="inlineStr">
        <is>
          <t>---</t>
        </is>
      </c>
      <c r="AM867" t="inlineStr">
        <is>
          <t>1</t>
        </is>
      </c>
      <c r="AN867" t="inlineStr">
        <is>
          <t>---</t>
        </is>
      </c>
      <c r="AO867" t="inlineStr">
        <is>
          <t>1</t>
        </is>
      </c>
      <c r="AP867" t="inlineStr">
        <is>
          <t>0</t>
        </is>
      </c>
      <c r="AQ867" t="inlineStr">
        <is>
          <t>---</t>
        </is>
      </c>
      <c r="AR867" t="inlineStr">
        <is>
          <t>---</t>
        </is>
      </c>
      <c r="AS867" t="inlineStr">
        <is>
          <t>---</t>
        </is>
      </c>
      <c r="AT867" t="inlineStr"/>
      <c r="AU867" t="inlineStr">
        <is>
          <t>---</t>
        </is>
      </c>
      <c r="AV867" t="inlineStr">
        <is>
          <t>---</t>
        </is>
      </c>
      <c r="AW867" t="inlineStr">
        <is>
          <t>---</t>
        </is>
      </c>
      <c r="AX867" t="inlineStr">
        <is>
          <t>---</t>
        </is>
      </c>
      <c r="AY867" t="inlineStr">
        <is>
          <t>---</t>
        </is>
      </c>
      <c r="AZ867" t="inlineStr">
        <is>
          <t>---</t>
        </is>
      </c>
      <c r="BA867" t="inlineStr">
        <is>
          <t>49c83a0dcc274f1a85f9433f3309532d</t>
        </is>
      </c>
      <c r="BB867" t="inlineStr">
        <is>
          <t>http://openrosa.org/formdesigner/0B48E039-1E80-49A7-AC24-732B6E788E39</t>
        </is>
      </c>
      <c r="BC867" t="inlineStr">
        <is>
          <t>Ration et autres visites</t>
        </is>
      </c>
      <c r="BD867" t="inlineStr">
        <is>
          <t>CommCare Android, version "2.56"(468040). App v15969. CommCare Version 2.56.0. Build 468040, built on: 2025-02-11</t>
        </is>
      </c>
      <c r="BE867" t="inlineStr">
        <is>
          <t>commcare_f5c01cb3-ad69-46f7-81c0-4740896f4262</t>
        </is>
      </c>
      <c r="BF867" t="inlineStr">
        <is>
          <t>19.9350364 -72.845086 0.0 2000.0</t>
        </is>
      </c>
      <c r="BG867" t="inlineStr">
        <is>
          <t>f13d8149fc6d39ebe86af18272310ff9</t>
        </is>
      </c>
      <c r="BH867" t="inlineStr">
        <is>
          <t>d3239f0622024212b2de47425e4be01d</t>
        </is>
      </c>
      <c r="BI867" t="inlineStr">
        <is>
          <t>15246</t>
        </is>
      </c>
      <c r="BJ867" t="inlineStr">
        <is>
          <t>XFormInstance</t>
        </is>
      </c>
      <c r="BK867" t="inlineStr">
        <is>
          <t>1ea38a22f07311efa8806327e3555f30</t>
        </is>
      </c>
      <c r="BL867" t="b">
        <v>0</v>
      </c>
      <c r="BM867" t="inlineStr">
        <is>
          <t>---</t>
        </is>
      </c>
      <c r="BN867" t="inlineStr">
        <is>
          <t>190.115.153.233</t>
        </is>
      </c>
      <c r="BO867" t="inlineStr">
        <is>
          <t>Rose Bella Bouzy</t>
        </is>
      </c>
    </row>
    <row r="868">
      <c r="A868" t="inlineStr">
        <is>
          <t>866</t>
        </is>
      </c>
      <c r="B868" t="inlineStr">
        <is>
          <t>92699228-bdaa-4497-95a1-b601a999a8ee</t>
        </is>
      </c>
      <c r="C868" t="inlineStr">
        <is>
          <t>2025-02-21</t>
        </is>
      </c>
      <c r="D868" t="inlineStr">
        <is>
          <t>3</t>
        </is>
      </c>
      <c r="E868" t="inlineStr">
        <is>
          <t>---</t>
        </is>
      </c>
      <c r="F868" t="inlineStr">
        <is>
          <t>0</t>
        </is>
      </c>
      <c r="G868" t="inlineStr">
        <is>
          <t>---</t>
        </is>
      </c>
      <c r="H868" t="inlineStr">
        <is>
          <t>1</t>
        </is>
      </c>
      <c r="I868" t="inlineStr">
        <is>
          <t>0</t>
        </is>
      </c>
      <c r="J868" t="inlineStr">
        <is>
          <t>---</t>
        </is>
      </c>
      <c r="K868" t="inlineStr">
        <is>
          <t>---</t>
        </is>
      </c>
      <c r="L868" t="inlineStr">
        <is>
          <t>---</t>
        </is>
      </c>
      <c r="M868" t="inlineStr">
        <is>
          <t>---</t>
        </is>
      </c>
      <c r="N868" t="inlineStr">
        <is>
          <t>---</t>
        </is>
      </c>
      <c r="O868" t="inlineStr">
        <is>
          <t>---</t>
        </is>
      </c>
      <c r="P868" t="inlineStr">
        <is>
          <t>---</t>
        </is>
      </c>
      <c r="Q868" t="inlineStr">
        <is>
          <t>---</t>
        </is>
      </c>
      <c r="R868" t="inlineStr">
        <is>
          <t>---</t>
        </is>
      </c>
      <c r="S868" t="inlineStr">
        <is>
          <t>---</t>
        </is>
      </c>
      <c r="T868" t="inlineStr">
        <is>
          <t>---</t>
        </is>
      </c>
      <c r="U868" t="inlineStr">
        <is>
          <t>---</t>
        </is>
      </c>
      <c r="V868" t="inlineStr">
        <is>
          <t>---</t>
        </is>
      </c>
      <c r="W868" t="inlineStr"/>
      <c r="X868" t="inlineStr">
        <is>
          <t>LEG/HSCL/ST00879</t>
        </is>
      </c>
      <c r="Y868" t="inlineStr">
        <is>
          <t>LEG/HSCL/ST00879</t>
        </is>
      </c>
      <c r="Z868" t="inlineStr">
        <is>
          <t>2025-02-21 16:45:32</t>
        </is>
      </c>
      <c r="AA868" t="inlineStr">
        <is>
          <t>2025-02-21 16:45:03</t>
        </is>
      </c>
      <c r="AB868" t="inlineStr">
        <is>
          <t>2francesca</t>
        </is>
      </c>
      <c r="AC868" t="inlineStr">
        <is>
          <t>2025-02-21 17:00:39</t>
        </is>
      </c>
      <c r="AD868" s="1" t="inlineStr">
        <is>
          <t>https://www.commcarehq.org/a/caris-test/reports/form_data/92699228-bdaa-4497-95a1-b601a999a8ee/</t>
        </is>
      </c>
      <c r="AE868" t="inlineStr">
        <is>
          <t>---</t>
        </is>
      </c>
      <c r="AF868" t="inlineStr">
        <is>
          <t>3c5a623af057e23a32ae4000_155049</t>
        </is>
      </c>
      <c r="AG868" t="inlineStr">
        <is>
          <t>OK</t>
        </is>
      </c>
      <c r="AH868" t="inlineStr">
        <is>
          <t>2025-02-21 16:45:32</t>
        </is>
      </c>
      <c r="AI868" t="inlineStr">
        <is>
          <t>e108d3187abb44a0a8a40ae0f9d2582f</t>
        </is>
      </c>
      <c r="AJ868" t="inlineStr">
        <is>
          <t>2025-02-21</t>
        </is>
      </c>
      <c r="AK868" t="inlineStr">
        <is>
          <t>3</t>
        </is>
      </c>
      <c r="AL868" t="inlineStr">
        <is>
          <t>---</t>
        </is>
      </c>
      <c r="AM868" t="inlineStr">
        <is>
          <t>0</t>
        </is>
      </c>
      <c r="AN868" t="inlineStr">
        <is>
          <t>---</t>
        </is>
      </c>
      <c r="AO868" t="inlineStr">
        <is>
          <t>1</t>
        </is>
      </c>
      <c r="AP868" t="inlineStr">
        <is>
          <t>0</t>
        </is>
      </c>
      <c r="AQ868" t="inlineStr">
        <is>
          <t>---</t>
        </is>
      </c>
      <c r="AR868" t="inlineStr">
        <is>
          <t>---</t>
        </is>
      </c>
      <c r="AS868" t="inlineStr">
        <is>
          <t>---</t>
        </is>
      </c>
      <c r="AT868" t="inlineStr"/>
      <c r="AU868" t="inlineStr">
        <is>
          <t>---</t>
        </is>
      </c>
      <c r="AV868" t="inlineStr">
        <is>
          <t>---</t>
        </is>
      </c>
      <c r="AW868" t="inlineStr">
        <is>
          <t>---</t>
        </is>
      </c>
      <c r="AX868" t="inlineStr">
        <is>
          <t>---</t>
        </is>
      </c>
      <c r="AY868" t="inlineStr">
        <is>
          <t>---</t>
        </is>
      </c>
      <c r="AZ868" t="inlineStr">
        <is>
          <t>---</t>
        </is>
      </c>
      <c r="BA868" t="inlineStr">
        <is>
          <t>e108d3187abb44a0a8a40ae0f9d2582f</t>
        </is>
      </c>
      <c r="BB868" t="inlineStr">
        <is>
          <t>http://openrosa.org/formdesigner/0B48E039-1E80-49A7-AC24-732B6E788E39</t>
        </is>
      </c>
      <c r="BC868" t="inlineStr">
        <is>
          <t>Ration et autres visites</t>
        </is>
      </c>
      <c r="BD868" t="inlineStr">
        <is>
          <t>CommCare Android, version "2.56"(468040). App v15969. CommCare Version 2.56.0. Build 468040, built on: 2025-02-11</t>
        </is>
      </c>
      <c r="BE868" t="inlineStr">
        <is>
          <t>commcare_9b79ea27-be78-4011-83de-ff3d9615cb39</t>
        </is>
      </c>
      <c r="BF868" t="inlineStr"/>
      <c r="BG868" t="inlineStr">
        <is>
          <t>f13d8149fc6d39ebe86af18272310ff9</t>
        </is>
      </c>
      <c r="BH868" t="inlineStr">
        <is>
          <t>d3239f0622024212b2de47425e4be01d</t>
        </is>
      </c>
      <c r="BI868" t="inlineStr">
        <is>
          <t>15246</t>
        </is>
      </c>
      <c r="BJ868" t="inlineStr">
        <is>
          <t>XFormInstance</t>
        </is>
      </c>
      <c r="BK868" t="inlineStr">
        <is>
          <t>426f7250ee3711efb31c5930014bb413</t>
        </is>
      </c>
      <c r="BL868" t="b">
        <v>0</v>
      </c>
      <c r="BM868" t="inlineStr">
        <is>
          <t>---</t>
        </is>
      </c>
      <c r="BN868" t="inlineStr">
        <is>
          <t>200.113.253.139</t>
        </is>
      </c>
      <c r="BO868" t="inlineStr">
        <is>
          <t>Tamar Borgella</t>
        </is>
      </c>
    </row>
    <row r="869">
      <c r="A869" t="inlineStr">
        <is>
          <t>867</t>
        </is>
      </c>
      <c r="B869" t="inlineStr">
        <is>
          <t>60138b9b-0f74-44cf-be38-bb49e6ed1042</t>
        </is>
      </c>
      <c r="C869" t="inlineStr">
        <is>
          <t>2025-02-21</t>
        </is>
      </c>
      <c r="D869" t="inlineStr">
        <is>
          <t>3</t>
        </is>
      </c>
      <c r="E869" t="inlineStr">
        <is>
          <t>---</t>
        </is>
      </c>
      <c r="F869" t="inlineStr">
        <is>
          <t>1</t>
        </is>
      </c>
      <c r="G869" t="inlineStr">
        <is>
          <t>---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---</t>
        </is>
      </c>
      <c r="L869" t="inlineStr">
        <is>
          <t>---</t>
        </is>
      </c>
      <c r="M869" t="inlineStr">
        <is>
          <t>---</t>
        </is>
      </c>
      <c r="N869" t="inlineStr">
        <is>
          <t>---</t>
        </is>
      </c>
      <c r="O869" t="inlineStr">
        <is>
          <t>---</t>
        </is>
      </c>
      <c r="P869" t="inlineStr">
        <is>
          <t>---</t>
        </is>
      </c>
      <c r="Q869" t="inlineStr">
        <is>
          <t>---</t>
        </is>
      </c>
      <c r="R869" t="inlineStr"/>
      <c r="S869" t="inlineStr"/>
      <c r="T869" t="inlineStr"/>
      <c r="U869" t="inlineStr"/>
      <c r="V869" t="inlineStr"/>
      <c r="W869" t="inlineStr"/>
      <c r="X869" t="inlineStr">
        <is>
          <t>LEG/HSCL/ST00838</t>
        </is>
      </c>
      <c r="Y869" t="inlineStr">
        <is>
          <t>LEG/HSCL/ST00838</t>
        </is>
      </c>
      <c r="Z869" t="inlineStr">
        <is>
          <t>2025-02-21 16:51:43</t>
        </is>
      </c>
      <c r="AA869" t="inlineStr">
        <is>
          <t>2025-02-21 16:51:14</t>
        </is>
      </c>
      <c r="AB869" t="inlineStr">
        <is>
          <t>2francesca</t>
        </is>
      </c>
      <c r="AC869" t="inlineStr">
        <is>
          <t>2025-02-21 17:00:42</t>
        </is>
      </c>
      <c r="AD869" s="1" t="inlineStr">
        <is>
          <t>https://www.commcarehq.org/a/caris-test/reports/form_data/60138b9b-0f74-44cf-be38-bb49e6ed1042/</t>
        </is>
      </c>
      <c r="AE869" t="inlineStr">
        <is>
          <t>---</t>
        </is>
      </c>
      <c r="AF869" t="inlineStr">
        <is>
          <t>3c5a623af057e23a32ae4000_151695</t>
        </is>
      </c>
      <c r="AG869" t="inlineStr">
        <is>
          <t>OK</t>
        </is>
      </c>
      <c r="AH869" t="inlineStr">
        <is>
          <t>2025-02-21 16:51:43</t>
        </is>
      </c>
      <c r="AI869" t="inlineStr">
        <is>
          <t>e108d3187abb44a0a8a40ae0f9d2582f</t>
        </is>
      </c>
      <c r="AJ869" t="inlineStr">
        <is>
          <t>2025-02-21</t>
        </is>
      </c>
      <c r="AK869" t="inlineStr">
        <is>
          <t>3</t>
        </is>
      </c>
      <c r="AL869" t="inlineStr">
        <is>
          <t>---</t>
        </is>
      </c>
      <c r="AM869" t="inlineStr">
        <is>
          <t>1</t>
        </is>
      </c>
      <c r="AN869" t="inlineStr">
        <is>
          <t>---</t>
        </is>
      </c>
      <c r="AO869" t="inlineStr">
        <is>
          <t>1</t>
        </is>
      </c>
      <c r="AP869" t="inlineStr">
        <is>
          <t>1</t>
        </is>
      </c>
      <c r="AQ869" t="inlineStr"/>
      <c r="AR869" t="inlineStr"/>
      <c r="AS869" t="inlineStr"/>
      <c r="AT869" t="inlineStr"/>
      <c r="AU869" t="inlineStr">
        <is>
          <t>---</t>
        </is>
      </c>
      <c r="AV869" t="inlineStr">
        <is>
          <t>---</t>
        </is>
      </c>
      <c r="AW869" t="inlineStr">
        <is>
          <t>---</t>
        </is>
      </c>
      <c r="AX869" t="inlineStr">
        <is>
          <t>---</t>
        </is>
      </c>
      <c r="AY869" t="inlineStr">
        <is>
          <t>---</t>
        </is>
      </c>
      <c r="AZ869" t="inlineStr">
        <is>
          <t>---</t>
        </is>
      </c>
      <c r="BA869" t="inlineStr">
        <is>
          <t>e108d3187abb44a0a8a40ae0f9d2582f</t>
        </is>
      </c>
      <c r="BB869" t="inlineStr">
        <is>
          <t>http://openrosa.org/formdesigner/0B48E039-1E80-49A7-AC24-732B6E788E39</t>
        </is>
      </c>
      <c r="BC869" t="inlineStr">
        <is>
          <t>Ration et autres visites</t>
        </is>
      </c>
      <c r="BD869" t="inlineStr">
        <is>
          <t>CommCare Android, version "2.56"(468040). App v15969. CommCare Version 2.56.0. Build 468040, built on: 2025-02-11</t>
        </is>
      </c>
      <c r="BE869" t="inlineStr">
        <is>
          <t>commcare_9b79ea27-be78-4011-83de-ff3d9615cb39</t>
        </is>
      </c>
      <c r="BF869" t="inlineStr"/>
      <c r="BG869" t="inlineStr">
        <is>
          <t>f13d8149fc6d39ebe86af18272310ff9</t>
        </is>
      </c>
      <c r="BH869" t="inlineStr">
        <is>
          <t>d3239f0622024212b2de47425e4be01d</t>
        </is>
      </c>
      <c r="BI869" t="inlineStr">
        <is>
          <t>15246</t>
        </is>
      </c>
      <c r="BJ869" t="inlineStr">
        <is>
          <t>XFormInstance</t>
        </is>
      </c>
      <c r="BK869" t="inlineStr">
        <is>
          <t>426f7250ee3711efb31c5930014bb413</t>
        </is>
      </c>
      <c r="BL869" t="b">
        <v>0</v>
      </c>
      <c r="BM869" t="inlineStr">
        <is>
          <t>---</t>
        </is>
      </c>
      <c r="BN869" t="inlineStr">
        <is>
          <t>200.113.253.139</t>
        </is>
      </c>
      <c r="BO869" t="inlineStr">
        <is>
          <t>Bensiara Bazelais</t>
        </is>
      </c>
    </row>
    <row r="870">
      <c r="A870" t="inlineStr">
        <is>
          <t>868</t>
        </is>
      </c>
      <c r="B870" t="inlineStr">
        <is>
          <t>c0100992-d309-41c7-92d6-1e778f9d9132</t>
        </is>
      </c>
      <c r="C870" t="inlineStr">
        <is>
          <t>2025-02-21</t>
        </is>
      </c>
      <c r="D870" t="inlineStr">
        <is>
          <t>3</t>
        </is>
      </c>
      <c r="E870" t="inlineStr">
        <is>
          <t>---</t>
        </is>
      </c>
      <c r="F870" t="inlineStr">
        <is>
          <t>0</t>
        </is>
      </c>
      <c r="G870" t="inlineStr">
        <is>
          <t>---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---</t>
        </is>
      </c>
      <c r="L870" t="inlineStr">
        <is>
          <t>---</t>
        </is>
      </c>
      <c r="M870" t="inlineStr">
        <is>
          <t>---</t>
        </is>
      </c>
      <c r="N870" t="inlineStr">
        <is>
          <t>---</t>
        </is>
      </c>
      <c r="O870" t="inlineStr">
        <is>
          <t>---</t>
        </is>
      </c>
      <c r="P870" t="inlineStr">
        <is>
          <t>---</t>
        </is>
      </c>
      <c r="Q870" t="inlineStr">
        <is>
          <t>---</t>
        </is>
      </c>
      <c r="R870" t="inlineStr"/>
      <c r="S870" t="inlineStr"/>
      <c r="T870" t="inlineStr"/>
      <c r="U870" t="inlineStr"/>
      <c r="V870" t="inlineStr"/>
      <c r="W870" t="inlineStr"/>
      <c r="X870" t="inlineStr">
        <is>
          <t>LEG/HSCL/ST00915</t>
        </is>
      </c>
      <c r="Y870" t="inlineStr">
        <is>
          <t>LEG/HSCL/ST00915</t>
        </is>
      </c>
      <c r="Z870" t="inlineStr">
        <is>
          <t>2025-02-21 16:52:29</t>
        </is>
      </c>
      <c r="AA870" t="inlineStr">
        <is>
          <t>2025-02-21 16:52:16</t>
        </is>
      </c>
      <c r="AB870" t="inlineStr">
        <is>
          <t>2francesca</t>
        </is>
      </c>
      <c r="AC870" t="inlineStr">
        <is>
          <t>2025-02-21 17:00:43</t>
        </is>
      </c>
      <c r="AD870" s="1" t="inlineStr">
        <is>
          <t>https://www.commcarehq.org/a/caris-test/reports/form_data/c0100992-d309-41c7-92d6-1e778f9d9132/</t>
        </is>
      </c>
      <c r="AE870" t="inlineStr">
        <is>
          <t>---</t>
        </is>
      </c>
      <c r="AF870" t="inlineStr">
        <is>
          <t>3c5a623af057e23a32ae4000_159069</t>
        </is>
      </c>
      <c r="AG870" t="inlineStr">
        <is>
          <t>OK</t>
        </is>
      </c>
      <c r="AH870" t="inlineStr">
        <is>
          <t>2025-02-21 16:52:29</t>
        </is>
      </c>
      <c r="AI870" t="inlineStr">
        <is>
          <t>e108d3187abb44a0a8a40ae0f9d2582f</t>
        </is>
      </c>
      <c r="AJ870" t="inlineStr">
        <is>
          <t>2025-02-21</t>
        </is>
      </c>
      <c r="AK870" t="inlineStr">
        <is>
          <t>3</t>
        </is>
      </c>
      <c r="AL870" t="inlineStr">
        <is>
          <t>---</t>
        </is>
      </c>
      <c r="AM870" t="inlineStr">
        <is>
          <t>0</t>
        </is>
      </c>
      <c r="AN870" t="inlineStr">
        <is>
          <t>---</t>
        </is>
      </c>
      <c r="AO870" t="inlineStr">
        <is>
          <t>1</t>
        </is>
      </c>
      <c r="AP870" t="inlineStr">
        <is>
          <t>1</t>
        </is>
      </c>
      <c r="AQ870" t="inlineStr"/>
      <c r="AR870" t="inlineStr"/>
      <c r="AS870" t="inlineStr"/>
      <c r="AT870" t="inlineStr"/>
      <c r="AU870" t="inlineStr">
        <is>
          <t>---</t>
        </is>
      </c>
      <c r="AV870" t="inlineStr">
        <is>
          <t>---</t>
        </is>
      </c>
      <c r="AW870" t="inlineStr">
        <is>
          <t>---</t>
        </is>
      </c>
      <c r="AX870" t="inlineStr">
        <is>
          <t>---</t>
        </is>
      </c>
      <c r="AY870" t="inlineStr">
        <is>
          <t>---</t>
        </is>
      </c>
      <c r="AZ870" t="inlineStr">
        <is>
          <t>---</t>
        </is>
      </c>
      <c r="BA870" t="inlineStr">
        <is>
          <t>e108d3187abb44a0a8a40ae0f9d2582f</t>
        </is>
      </c>
      <c r="BB870" t="inlineStr">
        <is>
          <t>http://openrosa.org/formdesigner/0B48E039-1E80-49A7-AC24-732B6E788E39</t>
        </is>
      </c>
      <c r="BC870" t="inlineStr">
        <is>
          <t>Ration et autres visites</t>
        </is>
      </c>
      <c r="BD870" t="inlineStr">
        <is>
          <t>CommCare Android, version "2.56"(468040). App v15969. CommCare Version 2.56.0. Build 468040, built on: 2025-02-11</t>
        </is>
      </c>
      <c r="BE870" t="inlineStr">
        <is>
          <t>commcare_9b79ea27-be78-4011-83de-ff3d9615cb39</t>
        </is>
      </c>
      <c r="BF870" t="inlineStr"/>
      <c r="BG870" t="inlineStr">
        <is>
          <t>f13d8149fc6d39ebe86af18272310ff9</t>
        </is>
      </c>
      <c r="BH870" t="inlineStr">
        <is>
          <t>d3239f0622024212b2de47425e4be01d</t>
        </is>
      </c>
      <c r="BI870" t="inlineStr">
        <is>
          <t>15246</t>
        </is>
      </c>
      <c r="BJ870" t="inlineStr">
        <is>
          <t>XFormInstance</t>
        </is>
      </c>
      <c r="BK870" t="inlineStr">
        <is>
          <t>426f7250ee3711efb31c5930014bb413</t>
        </is>
      </c>
      <c r="BL870" t="b">
        <v>0</v>
      </c>
      <c r="BM870" t="inlineStr">
        <is>
          <t>---</t>
        </is>
      </c>
      <c r="BN870" t="inlineStr">
        <is>
          <t>200.113.253.139</t>
        </is>
      </c>
      <c r="BO870" t="inlineStr">
        <is>
          <t>Chidelande Louissaint</t>
        </is>
      </c>
    </row>
    <row r="871">
      <c r="A871" t="inlineStr">
        <is>
          <t>869</t>
        </is>
      </c>
      <c r="B871" t="inlineStr">
        <is>
          <t>b33d4fb9-6990-40e8-877e-90209310b36f</t>
        </is>
      </c>
      <c r="C871" t="inlineStr">
        <is>
          <t>2025-02-20</t>
        </is>
      </c>
      <c r="D871" t="inlineStr">
        <is>
          <t>10 12</t>
        </is>
      </c>
      <c r="E871" t="inlineStr">
        <is>
          <t>---</t>
        </is>
      </c>
      <c r="F871" t="inlineStr">
        <is>
          <t>1</t>
        </is>
      </c>
      <c r="G871" t="inlineStr">
        <is>
          <t>---</t>
        </is>
      </c>
      <c r="H871" t="inlineStr">
        <is>
          <t>1</t>
        </is>
      </c>
      <c r="I871" t="inlineStr">
        <is>
          <t>1</t>
        </is>
      </c>
      <c r="J871" t="inlineStr"/>
      <c r="K871" t="inlineStr">
        <is>
          <t>---</t>
        </is>
      </c>
      <c r="L871" t="inlineStr">
        <is>
          <t>---</t>
        </is>
      </c>
      <c r="M871" t="inlineStr">
        <is>
          <t>---</t>
        </is>
      </c>
      <c r="N871" t="inlineStr">
        <is>
          <t>---</t>
        </is>
      </c>
      <c r="O871" t="inlineStr">
        <is>
          <t>---</t>
        </is>
      </c>
      <c r="P871" t="inlineStr">
        <is>
          <t>---</t>
        </is>
      </c>
      <c r="Q871" t="inlineStr">
        <is>
          <t>---</t>
        </is>
      </c>
      <c r="R871" t="inlineStr"/>
      <c r="S871" t="inlineStr"/>
      <c r="T871" t="inlineStr"/>
      <c r="U871" t="inlineStr"/>
      <c r="V871" t="inlineStr"/>
      <c r="W871" t="inlineStr"/>
      <c r="X871" t="inlineStr">
        <is>
          <t>PAP/NPFS/ST00886</t>
        </is>
      </c>
      <c r="Y871" t="inlineStr">
        <is>
          <t>PAP/NPFS/ST00886</t>
        </is>
      </c>
      <c r="Z871" t="inlineStr">
        <is>
          <t>2025-02-21 17:43:35</t>
        </is>
      </c>
      <c r="AA871" t="inlineStr">
        <is>
          <t>2025-02-21 17:42:50</t>
        </is>
      </c>
      <c r="AB871" t="inlineStr">
        <is>
          <t>2paula</t>
        </is>
      </c>
      <c r="AC871" t="inlineStr">
        <is>
          <t>2025-02-21 17:43:35</t>
        </is>
      </c>
      <c r="AD871" s="1" t="inlineStr">
        <is>
          <t>https://www.commcarehq.org/a/caris-test/reports/form_data/b33d4fb9-6990-40e8-877e-90209310b36f/</t>
        </is>
      </c>
      <c r="AE871" t="inlineStr">
        <is>
          <t>---</t>
        </is>
      </c>
      <c r="AF871" t="inlineStr">
        <is>
          <t>3c5a623af057e23a32ae4000_34802</t>
        </is>
      </c>
      <c r="AG871" t="inlineStr">
        <is>
          <t>---</t>
        </is>
      </c>
      <c r="AH871" t="inlineStr">
        <is>
          <t>2025-02-21 17:43:35</t>
        </is>
      </c>
      <c r="AI871" t="inlineStr">
        <is>
          <t>e5870524d7474eb1ae50f2c4107b4683</t>
        </is>
      </c>
      <c r="AJ871" t="inlineStr">
        <is>
          <t>2025-02-20</t>
        </is>
      </c>
      <c r="AK871" t="inlineStr">
        <is>
          <t>10 12</t>
        </is>
      </c>
      <c r="AL871" t="inlineStr">
        <is>
          <t>---</t>
        </is>
      </c>
      <c r="AM871" t="inlineStr">
        <is>
          <t>1</t>
        </is>
      </c>
      <c r="AN871" t="inlineStr">
        <is>
          <t>---</t>
        </is>
      </c>
      <c r="AO871" t="inlineStr">
        <is>
          <t>1</t>
        </is>
      </c>
      <c r="AP871" t="inlineStr">
        <is>
          <t>1</t>
        </is>
      </c>
      <c r="AQ871" t="inlineStr"/>
      <c r="AR871" t="inlineStr"/>
      <c r="AS871" t="inlineStr"/>
      <c r="AT871" t="inlineStr"/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inlineStr">
        <is>
          <t>---</t>
        </is>
      </c>
      <c r="BA871" t="inlineStr">
        <is>
          <t>e5870524d7474eb1ae50f2c4107b4683</t>
        </is>
      </c>
      <c r="BB871" t="inlineStr">
        <is>
          <t>http://openrosa.org/formdesigner/0B48E039-1E80-49A7-AC24-732B6E788E39</t>
        </is>
      </c>
      <c r="BC871" t="inlineStr">
        <is>
          <t>Ration et autres visites</t>
        </is>
      </c>
      <c r="BD871" t="inlineStr">
        <is>
          <t>CommCare Android, version "2.56"(468040). App v15969. CommCare Version 2.56.0. Build 468040, built on: 2025-02-11</t>
        </is>
      </c>
      <c r="BE871" t="inlineStr">
        <is>
          <t>commcare_1a638df5-b750-4196-ba65-fa624981c493</t>
        </is>
      </c>
      <c r="BF871" t="inlineStr">
        <is>
          <t>18.5351048 -72.3119082 137.1 8.92</t>
        </is>
      </c>
      <c r="BG871" t="inlineStr">
        <is>
          <t>f13d8149fc6d39ebe86af18272310ff9</t>
        </is>
      </c>
      <c r="BH871" t="inlineStr">
        <is>
          <t>d3239f0622024212b2de47425e4be01d</t>
        </is>
      </c>
      <c r="BI871" t="inlineStr">
        <is>
          <t>15246</t>
        </is>
      </c>
      <c r="BJ871" t="inlineStr">
        <is>
          <t>XFormInstance</t>
        </is>
      </c>
      <c r="BK871" t="inlineStr">
        <is>
          <t>3d1b08b8eeed11efb9a6bb65fe57b2fe</t>
        </is>
      </c>
      <c r="BL871" t="b">
        <v>0</v>
      </c>
      <c r="BM871" t="inlineStr">
        <is>
          <t>---</t>
        </is>
      </c>
      <c r="BN871" t="inlineStr">
        <is>
          <t>200.113.248.22</t>
        </is>
      </c>
      <c r="BO871" t="inlineStr">
        <is>
          <t>Dorisca Merline</t>
        </is>
      </c>
    </row>
    <row r="872">
      <c r="A872" t="inlineStr">
        <is>
          <t>870</t>
        </is>
      </c>
      <c r="B872" t="inlineStr">
        <is>
          <t>a459b719-5f15-4456-873d-d97460e7a4a3</t>
        </is>
      </c>
      <c r="C872" t="inlineStr">
        <is>
          <t>2025-02-20</t>
        </is>
      </c>
      <c r="D872" t="inlineStr">
        <is>
          <t>11 12</t>
        </is>
      </c>
      <c r="E872" t="inlineStr">
        <is>
          <t>---</t>
        </is>
      </c>
      <c r="F872" t="inlineStr">
        <is>
          <t>1</t>
        </is>
      </c>
      <c r="G872" t="inlineStr">
        <is>
          <t>---</t>
        </is>
      </c>
      <c r="H872" t="inlineStr">
        <is>
          <t>0</t>
        </is>
      </c>
      <c r="I872" t="inlineStr">
        <is>
          <t>0</t>
        </is>
      </c>
      <c r="J872" t="inlineStr">
        <is>
          <t>---</t>
        </is>
      </c>
      <c r="K872" t="inlineStr">
        <is>
          <t>---</t>
        </is>
      </c>
      <c r="L872" t="inlineStr">
        <is>
          <t>---</t>
        </is>
      </c>
      <c r="M872" t="inlineStr">
        <is>
          <t>---</t>
        </is>
      </c>
      <c r="N872" t="inlineStr">
        <is>
          <t>---</t>
        </is>
      </c>
      <c r="O872" t="inlineStr">
        <is>
          <t>---</t>
        </is>
      </c>
      <c r="P872" t="inlineStr">
        <is>
          <t>---</t>
        </is>
      </c>
      <c r="Q872" t="inlineStr">
        <is>
          <t>---</t>
        </is>
      </c>
      <c r="R872" t="inlineStr">
        <is>
          <t>---</t>
        </is>
      </c>
      <c r="S872" t="inlineStr">
        <is>
          <t>---</t>
        </is>
      </c>
      <c r="T872" t="inlineStr">
        <is>
          <t>---</t>
        </is>
      </c>
      <c r="U872" t="inlineStr">
        <is>
          <t>---</t>
        </is>
      </c>
      <c r="V872" t="inlineStr">
        <is>
          <t>---</t>
        </is>
      </c>
      <c r="W872" t="inlineStr"/>
      <c r="X872" t="inlineStr">
        <is>
          <t>PAP/NPFS/ST00004</t>
        </is>
      </c>
      <c r="Y872" t="inlineStr">
        <is>
          <t>PAP/NPFS/ST00004</t>
        </is>
      </c>
      <c r="Z872" t="inlineStr">
        <is>
          <t>2025-02-21 17:45:28</t>
        </is>
      </c>
      <c r="AA872" t="inlineStr">
        <is>
          <t>2025-02-21 17:44:35</t>
        </is>
      </c>
      <c r="AB872" t="inlineStr">
        <is>
          <t>2paula</t>
        </is>
      </c>
      <c r="AC872" t="inlineStr">
        <is>
          <t>2025-02-21 17:45:42</t>
        </is>
      </c>
      <c r="AD872" s="1" t="inlineStr">
        <is>
          <t>https://www.commcarehq.org/a/caris-test/reports/form_data/a459b719-5f15-4456-873d-d97460e7a4a3/</t>
        </is>
      </c>
      <c r="AE872" t="inlineStr">
        <is>
          <t>---</t>
        </is>
      </c>
      <c r="AF872" t="inlineStr">
        <is>
          <t>2da21092541c480eb5ebec3c147045d7</t>
        </is>
      </c>
      <c r="AG872" t="inlineStr">
        <is>
          <t>---</t>
        </is>
      </c>
      <c r="AH872" t="inlineStr">
        <is>
          <t>2025-02-21 17:45:28</t>
        </is>
      </c>
      <c r="AI872" t="inlineStr">
        <is>
          <t>e5870524d7474eb1ae50f2c4107b4683</t>
        </is>
      </c>
      <c r="AJ872" t="inlineStr">
        <is>
          <t>2025-02-20</t>
        </is>
      </c>
      <c r="AK872" t="inlineStr">
        <is>
          <t>11 12</t>
        </is>
      </c>
      <c r="AL872" t="inlineStr">
        <is>
          <t>---</t>
        </is>
      </c>
      <c r="AM872" t="inlineStr">
        <is>
          <t>1</t>
        </is>
      </c>
      <c r="AN872" t="inlineStr">
        <is>
          <t>---</t>
        </is>
      </c>
      <c r="AO872" t="inlineStr">
        <is>
          <t>0</t>
        </is>
      </c>
      <c r="AP872" t="inlineStr">
        <is>
          <t>0</t>
        </is>
      </c>
      <c r="AQ872" t="inlineStr">
        <is>
          <t>---</t>
        </is>
      </c>
      <c r="AR872" t="inlineStr">
        <is>
          <t>---</t>
        </is>
      </c>
      <c r="AS872" t="inlineStr">
        <is>
          <t>---</t>
        </is>
      </c>
      <c r="AT872" t="inlineStr"/>
      <c r="AU872" t="inlineStr">
        <is>
          <t>---</t>
        </is>
      </c>
      <c r="AV872" t="inlineStr">
        <is>
          <t>---</t>
        </is>
      </c>
      <c r="AW872" t="inlineStr">
        <is>
          <t>---</t>
        </is>
      </c>
      <c r="AX872" t="inlineStr">
        <is>
          <t>---</t>
        </is>
      </c>
      <c r="AY872" t="inlineStr">
        <is>
          <t>---</t>
        </is>
      </c>
      <c r="AZ872" t="inlineStr">
        <is>
          <t>---</t>
        </is>
      </c>
      <c r="BA872" t="inlineStr">
        <is>
          <t>e5870524d7474eb1ae50f2c4107b4683</t>
        </is>
      </c>
      <c r="BB872" t="inlineStr">
        <is>
          <t>http://openrosa.org/formdesigner/0B48E039-1E80-49A7-AC24-732B6E788E39</t>
        </is>
      </c>
      <c r="BC872" t="inlineStr">
        <is>
          <t>Ration et autres visites</t>
        </is>
      </c>
      <c r="BD872" t="inlineStr">
        <is>
          <t>CommCare Android, version "2.56"(468040). App v15969. CommCare Version 2.56.0. Build 468040, built on: 2025-02-11</t>
        </is>
      </c>
      <c r="BE872" t="inlineStr">
        <is>
          <t>commcare_1a638df5-b750-4196-ba65-fa624981c493</t>
        </is>
      </c>
      <c r="BF872" t="inlineStr">
        <is>
          <t>18.5351123 -72.3116156 135.8 9.31</t>
        </is>
      </c>
      <c r="BG872" t="inlineStr">
        <is>
          <t>f13d8149fc6d39ebe86af18272310ff9</t>
        </is>
      </c>
      <c r="BH872" t="inlineStr">
        <is>
          <t>d3239f0622024212b2de47425e4be01d</t>
        </is>
      </c>
      <c r="BI872" t="inlineStr">
        <is>
          <t>15246</t>
        </is>
      </c>
      <c r="BJ872" t="inlineStr">
        <is>
          <t>XFormInstance</t>
        </is>
      </c>
      <c r="BK872" t="inlineStr">
        <is>
          <t>3d1b08b8eeed11efb9a6bb65fe57b2fe</t>
        </is>
      </c>
      <c r="BL872" t="b">
        <v>0</v>
      </c>
      <c r="BM872" t="inlineStr">
        <is>
          <t>---</t>
        </is>
      </c>
      <c r="BN872" t="inlineStr">
        <is>
          <t>200.113.248.22</t>
        </is>
      </c>
      <c r="BO872" t="inlineStr">
        <is>
          <t>Dory Care Adrasse</t>
        </is>
      </c>
    </row>
    <row r="873">
      <c r="A873" t="inlineStr">
        <is>
          <t>871</t>
        </is>
      </c>
      <c r="B873" t="inlineStr">
        <is>
          <t>d35f6232-b078-4126-851f-f879e8f7208a</t>
        </is>
      </c>
      <c r="C873" t="inlineStr">
        <is>
          <t>2025-02-20</t>
        </is>
      </c>
      <c r="D873" t="inlineStr">
        <is>
          <t>10 12</t>
        </is>
      </c>
      <c r="E873" t="inlineStr">
        <is>
          <t>---</t>
        </is>
      </c>
      <c r="F873" t="inlineStr">
        <is>
          <t>1</t>
        </is>
      </c>
      <c r="G873" t="inlineStr">
        <is>
          <t>---</t>
        </is>
      </c>
      <c r="H873" t="inlineStr">
        <is>
          <t>1</t>
        </is>
      </c>
      <c r="I873" t="inlineStr">
        <is>
          <t>1</t>
        </is>
      </c>
      <c r="J873" t="inlineStr"/>
      <c r="K873" t="inlineStr">
        <is>
          <t>---</t>
        </is>
      </c>
      <c r="L873" t="inlineStr">
        <is>
          <t>---</t>
        </is>
      </c>
      <c r="M873" t="inlineStr">
        <is>
          <t>---</t>
        </is>
      </c>
      <c r="N873" t="inlineStr">
        <is>
          <t>---</t>
        </is>
      </c>
      <c r="O873" t="inlineStr">
        <is>
          <t>---</t>
        </is>
      </c>
      <c r="P873" t="inlineStr">
        <is>
          <t>---</t>
        </is>
      </c>
      <c r="Q873" t="inlineStr">
        <is>
          <t>---</t>
        </is>
      </c>
      <c r="R873" t="inlineStr"/>
      <c r="S873" t="inlineStr"/>
      <c r="T873" t="inlineStr"/>
      <c r="U873" t="inlineStr"/>
      <c r="V873" t="inlineStr"/>
      <c r="W873" t="inlineStr"/>
      <c r="X873" t="inlineStr">
        <is>
          <t>PAP/NPFS/ST00073</t>
        </is>
      </c>
      <c r="Y873" t="inlineStr">
        <is>
          <t>PAP/NPFS/ST00073</t>
        </is>
      </c>
      <c r="Z873" t="inlineStr">
        <is>
          <t>2025-02-21 17:47:24</t>
        </is>
      </c>
      <c r="AA873" t="inlineStr">
        <is>
          <t>2025-02-21 17:46:25</t>
        </is>
      </c>
      <c r="AB873" t="inlineStr">
        <is>
          <t>2paula</t>
        </is>
      </c>
      <c r="AC873" t="inlineStr">
        <is>
          <t>2025-02-21 17:47:27</t>
        </is>
      </c>
      <c r="AD873" s="1" t="inlineStr">
        <is>
          <t>https://www.commcarehq.org/a/caris-test/reports/form_data/d35f6232-b078-4126-851f-f879e8f7208a/</t>
        </is>
      </c>
      <c r="AE873" t="inlineStr">
        <is>
          <t>---</t>
        </is>
      </c>
      <c r="AF873" t="inlineStr">
        <is>
          <t>1a1152074e5e4ce3ad45edae60e92cea</t>
        </is>
      </c>
      <c r="AG873" t="inlineStr">
        <is>
          <t>---</t>
        </is>
      </c>
      <c r="AH873" t="inlineStr">
        <is>
          <t>2025-02-21 17:47:24</t>
        </is>
      </c>
      <c r="AI873" t="inlineStr">
        <is>
          <t>e5870524d7474eb1ae50f2c4107b4683</t>
        </is>
      </c>
      <c r="AJ873" t="inlineStr">
        <is>
          <t>2025-02-20</t>
        </is>
      </c>
      <c r="AK873" t="inlineStr">
        <is>
          <t>10 12</t>
        </is>
      </c>
      <c r="AL873" t="inlineStr">
        <is>
          <t>---</t>
        </is>
      </c>
      <c r="AM873" t="inlineStr">
        <is>
          <t>1</t>
        </is>
      </c>
      <c r="AN873" t="inlineStr">
        <is>
          <t>---</t>
        </is>
      </c>
      <c r="AO873" t="inlineStr">
        <is>
          <t>1</t>
        </is>
      </c>
      <c r="AP873" t="inlineStr">
        <is>
          <t>1</t>
        </is>
      </c>
      <c r="AQ873" t="inlineStr"/>
      <c r="AR873" t="inlineStr"/>
      <c r="AS873" t="inlineStr"/>
      <c r="AT873" t="inlineStr"/>
      <c r="AU873" t="inlineStr">
        <is>
          <t>---</t>
        </is>
      </c>
      <c r="AV873" t="inlineStr">
        <is>
          <t>---</t>
        </is>
      </c>
      <c r="AW873" t="inlineStr">
        <is>
          <t>---</t>
        </is>
      </c>
      <c r="AX873" t="inlineStr">
        <is>
          <t>---</t>
        </is>
      </c>
      <c r="AY873" t="inlineStr">
        <is>
          <t>---</t>
        </is>
      </c>
      <c r="AZ873" t="inlineStr">
        <is>
          <t>---</t>
        </is>
      </c>
      <c r="BA873" t="inlineStr">
        <is>
          <t>e5870524d7474eb1ae50f2c4107b4683</t>
        </is>
      </c>
      <c r="BB873" t="inlineStr">
        <is>
          <t>http://openrosa.org/formdesigner/0B48E039-1E80-49A7-AC24-732B6E788E39</t>
        </is>
      </c>
      <c r="BC873" t="inlineStr">
        <is>
          <t>Ration et autres visites</t>
        </is>
      </c>
      <c r="BD873" t="inlineStr">
        <is>
          <t>CommCare Android, version "2.56"(468040). App v15969. CommCare Version 2.56.0. Build 468040, built on: 2025-02-11</t>
        </is>
      </c>
      <c r="BE873" t="inlineStr">
        <is>
          <t>commcare_1a638df5-b750-4196-ba65-fa624981c493</t>
        </is>
      </c>
      <c r="BF873" t="inlineStr">
        <is>
          <t>18.5352045 -72.3119136 135.8 7.53</t>
        </is>
      </c>
      <c r="BG873" t="inlineStr">
        <is>
          <t>f13d8149fc6d39ebe86af18272310ff9</t>
        </is>
      </c>
      <c r="BH873" t="inlineStr">
        <is>
          <t>d3239f0622024212b2de47425e4be01d</t>
        </is>
      </c>
      <c r="BI873" t="inlineStr">
        <is>
          <t>15246</t>
        </is>
      </c>
      <c r="BJ873" t="inlineStr">
        <is>
          <t>XFormInstance</t>
        </is>
      </c>
      <c r="BK873" t="inlineStr">
        <is>
          <t>3d1b08b8eeed11efb9a6bb65fe57b2fe</t>
        </is>
      </c>
      <c r="BL873" t="b">
        <v>0</v>
      </c>
      <c r="BM873" t="inlineStr">
        <is>
          <t>---</t>
        </is>
      </c>
      <c r="BN873" t="inlineStr">
        <is>
          <t>200.113.248.22</t>
        </is>
      </c>
      <c r="BO873" t="inlineStr">
        <is>
          <t>Augustin Christella</t>
        </is>
      </c>
    </row>
    <row r="874">
      <c r="A874" t="inlineStr">
        <is>
          <t>872</t>
        </is>
      </c>
      <c r="B874" t="inlineStr">
        <is>
          <t>85561b88-f263-4593-91ba-dfd9fa030ca3</t>
        </is>
      </c>
      <c r="C874" t="inlineStr">
        <is>
          <t>2025-02-19</t>
        </is>
      </c>
      <c r="D874" t="inlineStr">
        <is>
          <t>12</t>
        </is>
      </c>
      <c r="E874" t="inlineStr">
        <is>
          <t>---</t>
        </is>
      </c>
      <c r="F874" t="inlineStr">
        <is>
          <t>1</t>
        </is>
      </c>
      <c r="G874" t="inlineStr">
        <is>
          <t>---</t>
        </is>
      </c>
      <c r="H874" t="inlineStr">
        <is>
          <t>1</t>
        </is>
      </c>
      <c r="I874" t="inlineStr">
        <is>
          <t>0</t>
        </is>
      </c>
      <c r="J874" t="inlineStr">
        <is>
          <t>---</t>
        </is>
      </c>
      <c r="K874" t="inlineStr">
        <is>
          <t>---</t>
        </is>
      </c>
      <c r="L874" t="inlineStr">
        <is>
          <t>---</t>
        </is>
      </c>
      <c r="M874" t="inlineStr">
        <is>
          <t>---</t>
        </is>
      </c>
      <c r="N874" t="inlineStr">
        <is>
          <t>---</t>
        </is>
      </c>
      <c r="O874" t="inlineStr">
        <is>
          <t>---</t>
        </is>
      </c>
      <c r="P874" t="inlineStr">
        <is>
          <t>---</t>
        </is>
      </c>
      <c r="Q874" t="inlineStr">
        <is>
          <t>---</t>
        </is>
      </c>
      <c r="R874" t="inlineStr">
        <is>
          <t>---</t>
        </is>
      </c>
      <c r="S874" t="inlineStr">
        <is>
          <t>---</t>
        </is>
      </c>
      <c r="T874" t="inlineStr">
        <is>
          <t>---</t>
        </is>
      </c>
      <c r="U874" t="inlineStr">
        <is>
          <t>---</t>
        </is>
      </c>
      <c r="V874" t="inlineStr">
        <is>
          <t>---</t>
        </is>
      </c>
      <c r="W874" t="inlineStr">
        <is>
          <t>18.5351312 -72.3117506 135.8 4.8</t>
        </is>
      </c>
      <c r="X874" t="inlineStr">
        <is>
          <t>PAP/NPFS/ST00131</t>
        </is>
      </c>
      <c r="Y874" t="inlineStr">
        <is>
          <t>PAP/NPFS/ST00131</t>
        </is>
      </c>
      <c r="Z874" t="inlineStr">
        <is>
          <t>2025-02-21 17:50:32</t>
        </is>
      </c>
      <c r="AA874" t="inlineStr">
        <is>
          <t>2025-02-21 17:48:12</t>
        </is>
      </c>
      <c r="AB874" t="inlineStr">
        <is>
          <t>2paula</t>
        </is>
      </c>
      <c r="AC874" t="inlineStr">
        <is>
          <t>2025-02-21 17:50:41</t>
        </is>
      </c>
      <c r="AD874" s="1" t="inlineStr">
        <is>
          <t>https://www.commcarehq.org/a/caris-test/reports/form_data/85561b88-f263-4593-91ba-dfd9fa030ca3/</t>
        </is>
      </c>
      <c r="AE874" t="inlineStr">
        <is>
          <t>---</t>
        </is>
      </c>
      <c r="AF874" t="inlineStr">
        <is>
          <t>58bcdc576cba4af5be3af67fd31aa362</t>
        </is>
      </c>
      <c r="AG874" t="inlineStr">
        <is>
          <t>---</t>
        </is>
      </c>
      <c r="AH874" t="inlineStr">
        <is>
          <t>2025-02-21 17:50:32</t>
        </is>
      </c>
      <c r="AI874" t="inlineStr">
        <is>
          <t>e5870524d7474eb1ae50f2c4107b4683</t>
        </is>
      </c>
      <c r="AJ874" t="inlineStr">
        <is>
          <t>2025-02-19</t>
        </is>
      </c>
      <c r="AK874" t="inlineStr">
        <is>
          <t>12</t>
        </is>
      </c>
      <c r="AL874" t="inlineStr">
        <is>
          <t>---</t>
        </is>
      </c>
      <c r="AM874" t="inlineStr">
        <is>
          <t>1</t>
        </is>
      </c>
      <c r="AN874" t="inlineStr">
        <is>
          <t>---</t>
        </is>
      </c>
      <c r="AO874" t="inlineStr">
        <is>
          <t>1</t>
        </is>
      </c>
      <c r="AP874" t="inlineStr">
        <is>
          <t>0</t>
        </is>
      </c>
      <c r="AQ874" t="inlineStr">
        <is>
          <t>---</t>
        </is>
      </c>
      <c r="AR874" t="inlineStr">
        <is>
          <t>---</t>
        </is>
      </c>
      <c r="AS874" t="inlineStr">
        <is>
          <t>---</t>
        </is>
      </c>
      <c r="AT874" t="inlineStr">
        <is>
          <t>18.5351312 -72.3117506 135.8 4.8</t>
        </is>
      </c>
      <c r="AU874" t="inlineStr">
        <is>
          <t>---</t>
        </is>
      </c>
      <c r="AV874" t="inlineStr">
        <is>
          <t>---</t>
        </is>
      </c>
      <c r="AW874" t="inlineStr">
        <is>
          <t>---</t>
        </is>
      </c>
      <c r="AX874" t="inlineStr">
        <is>
          <t>---</t>
        </is>
      </c>
      <c r="AY874" t="inlineStr">
        <is>
          <t>---</t>
        </is>
      </c>
      <c r="AZ874" t="inlineStr">
        <is>
          <t>---</t>
        </is>
      </c>
      <c r="BA874" t="inlineStr">
        <is>
          <t>e5870524d7474eb1ae50f2c4107b4683</t>
        </is>
      </c>
      <c r="BB874" t="inlineStr">
        <is>
          <t>http://openrosa.org/formdesigner/0B48E039-1E80-49A7-AC24-732B6E788E39</t>
        </is>
      </c>
      <c r="BC874" t="inlineStr">
        <is>
          <t>Ration et autres visites</t>
        </is>
      </c>
      <c r="BD874" t="inlineStr">
        <is>
          <t>CommCare Android, version "2.56"(468040). App v15969. CommCare Version 2.56.0. Build 468040, built on: 2025-02-11</t>
        </is>
      </c>
      <c r="BE874" t="inlineStr">
        <is>
          <t>commcare_1a638df5-b750-4196-ba65-fa624981c493</t>
        </is>
      </c>
      <c r="BF874" t="inlineStr">
        <is>
          <t>18.5351568 -72.3119461 135.8 9.82</t>
        </is>
      </c>
      <c r="BG874" t="inlineStr">
        <is>
          <t>f13d8149fc6d39ebe86af18272310ff9</t>
        </is>
      </c>
      <c r="BH874" t="inlineStr">
        <is>
          <t>d3239f0622024212b2de47425e4be01d</t>
        </is>
      </c>
      <c r="BI874" t="inlineStr">
        <is>
          <t>15246</t>
        </is>
      </c>
      <c r="BJ874" t="inlineStr">
        <is>
          <t>XFormInstance</t>
        </is>
      </c>
      <c r="BK874" t="inlineStr">
        <is>
          <t>3d1b08b8eeed11efb9a6bb65fe57b2fe</t>
        </is>
      </c>
      <c r="BL874" t="b">
        <v>0</v>
      </c>
      <c r="BM874" t="inlineStr">
        <is>
          <t>---</t>
        </is>
      </c>
      <c r="BN874" t="inlineStr">
        <is>
          <t>200.113.248.22</t>
        </is>
      </c>
      <c r="BO874" t="inlineStr">
        <is>
          <t>Luckenson Offre</t>
        </is>
      </c>
    </row>
    <row r="875">
      <c r="A875" t="inlineStr">
        <is>
          <t>873</t>
        </is>
      </c>
      <c r="B875" t="inlineStr">
        <is>
          <t>673c58fb-ae45-42de-833e-57c379b5a784</t>
        </is>
      </c>
      <c r="C875" t="inlineStr">
        <is>
          <t>2025-02-20</t>
        </is>
      </c>
      <c r="D875" t="inlineStr">
        <is>
          <t>12</t>
        </is>
      </c>
      <c r="E875" t="inlineStr">
        <is>
          <t>---</t>
        </is>
      </c>
      <c r="F875" t="inlineStr">
        <is>
          <t>1</t>
        </is>
      </c>
      <c r="G875" t="inlineStr">
        <is>
          <t>---</t>
        </is>
      </c>
      <c r="H875" t="inlineStr">
        <is>
          <t>0</t>
        </is>
      </c>
      <c r="I875" t="inlineStr">
        <is>
          <t>0</t>
        </is>
      </c>
      <c r="J875" t="inlineStr">
        <is>
          <t>---</t>
        </is>
      </c>
      <c r="K875" t="inlineStr">
        <is>
          <t>---</t>
        </is>
      </c>
      <c r="L875" t="inlineStr">
        <is>
          <t>---</t>
        </is>
      </c>
      <c r="M875" t="inlineStr">
        <is>
          <t>---</t>
        </is>
      </c>
      <c r="N875" t="inlineStr">
        <is>
          <t>---</t>
        </is>
      </c>
      <c r="O875" t="inlineStr">
        <is>
          <t>---</t>
        </is>
      </c>
      <c r="P875" t="inlineStr">
        <is>
          <t>---</t>
        </is>
      </c>
      <c r="Q875" t="inlineStr">
        <is>
          <t>---</t>
        </is>
      </c>
      <c r="R875" t="inlineStr">
        <is>
          <t>---</t>
        </is>
      </c>
      <c r="S875" t="inlineStr">
        <is>
          <t>---</t>
        </is>
      </c>
      <c r="T875" t="inlineStr">
        <is>
          <t>---</t>
        </is>
      </c>
      <c r="U875" t="inlineStr">
        <is>
          <t>---</t>
        </is>
      </c>
      <c r="V875" t="inlineStr">
        <is>
          <t>---</t>
        </is>
      </c>
      <c r="W875" t="inlineStr"/>
      <c r="X875" t="inlineStr">
        <is>
          <t>PAP/NPFS/ST00158</t>
        </is>
      </c>
      <c r="Y875" t="inlineStr">
        <is>
          <t>PAP/NPFS/ST00158</t>
        </is>
      </c>
      <c r="Z875" t="inlineStr">
        <is>
          <t>2025-02-21 17:52:04</t>
        </is>
      </c>
      <c r="AA875" t="inlineStr">
        <is>
          <t>2025-02-21 17:50:59</t>
        </is>
      </c>
      <c r="AB875" t="inlineStr">
        <is>
          <t>2paula</t>
        </is>
      </c>
      <c r="AC875" t="inlineStr">
        <is>
          <t>2025-02-21 17:52:04</t>
        </is>
      </c>
      <c r="AD875" s="1" t="inlineStr">
        <is>
          <t>https://www.commcarehq.org/a/caris-test/reports/form_data/673c58fb-ae45-42de-833e-57c379b5a784/</t>
        </is>
      </c>
      <c r="AE875" t="inlineStr">
        <is>
          <t>---</t>
        </is>
      </c>
      <c r="AF875" t="inlineStr">
        <is>
          <t>e893dde2edde46c19fe018895cefb4de</t>
        </is>
      </c>
      <c r="AG875" t="inlineStr">
        <is>
          <t>---</t>
        </is>
      </c>
      <c r="AH875" t="inlineStr">
        <is>
          <t>2025-02-21 17:52:04</t>
        </is>
      </c>
      <c r="AI875" t="inlineStr">
        <is>
          <t>e5870524d7474eb1ae50f2c4107b4683</t>
        </is>
      </c>
      <c r="AJ875" t="inlineStr">
        <is>
          <t>2025-02-20</t>
        </is>
      </c>
      <c r="AK875" t="inlineStr">
        <is>
          <t>12</t>
        </is>
      </c>
      <c r="AL875" t="inlineStr">
        <is>
          <t>---</t>
        </is>
      </c>
      <c r="AM875" t="inlineStr">
        <is>
          <t>1</t>
        </is>
      </c>
      <c r="AN875" t="inlineStr">
        <is>
          <t>---</t>
        </is>
      </c>
      <c r="AO875" t="inlineStr">
        <is>
          <t>0</t>
        </is>
      </c>
      <c r="AP875" t="inlineStr">
        <is>
          <t>0</t>
        </is>
      </c>
      <c r="AQ875" t="inlineStr">
        <is>
          <t>---</t>
        </is>
      </c>
      <c r="AR875" t="inlineStr">
        <is>
          <t>---</t>
        </is>
      </c>
      <c r="AS875" t="inlineStr">
        <is>
          <t>---</t>
        </is>
      </c>
      <c r="AT875" t="inlineStr"/>
      <c r="AU875" t="inlineStr">
        <is>
          <t>---</t>
        </is>
      </c>
      <c r="AV875" t="inlineStr">
        <is>
          <t>---</t>
        </is>
      </c>
      <c r="AW875" t="inlineStr">
        <is>
          <t>---</t>
        </is>
      </c>
      <c r="AX875" t="inlineStr">
        <is>
          <t>---</t>
        </is>
      </c>
      <c r="AY875" t="inlineStr">
        <is>
          <t>---</t>
        </is>
      </c>
      <c r="AZ875" t="inlineStr">
        <is>
          <t>---</t>
        </is>
      </c>
      <c r="BA875" t="inlineStr">
        <is>
          <t>e5870524d7474eb1ae50f2c4107b4683</t>
        </is>
      </c>
      <c r="BB875" t="inlineStr">
        <is>
          <t>http://openrosa.org/formdesigner/0B48E039-1E80-49A7-AC24-732B6E788E39</t>
        </is>
      </c>
      <c r="BC875" t="inlineStr">
        <is>
          <t>Ration et autres visites</t>
        </is>
      </c>
      <c r="BD875" t="inlineStr">
        <is>
          <t>CommCare Android, version "2.56"(468040). App v15969. CommCare Version 2.56.0. Build 468040, built on: 2025-02-11</t>
        </is>
      </c>
      <c r="BE875" t="inlineStr">
        <is>
          <t>commcare_1a638df5-b750-4196-ba65-fa624981c493</t>
        </is>
      </c>
      <c r="BF875" t="inlineStr">
        <is>
          <t>18.5351205 -72.3116753 135.8 7.98</t>
        </is>
      </c>
      <c r="BG875" t="inlineStr">
        <is>
          <t>f13d8149fc6d39ebe86af18272310ff9</t>
        </is>
      </c>
      <c r="BH875" t="inlineStr">
        <is>
          <t>d3239f0622024212b2de47425e4be01d</t>
        </is>
      </c>
      <c r="BI875" t="inlineStr">
        <is>
          <t>15246</t>
        </is>
      </c>
      <c r="BJ875" t="inlineStr">
        <is>
          <t>XFormInstance</t>
        </is>
      </c>
      <c r="BK875" t="inlineStr">
        <is>
          <t>3d1b08b8eeed11efb9a6bb65fe57b2fe</t>
        </is>
      </c>
      <c r="BL875" t="b">
        <v>0</v>
      </c>
      <c r="BM875" t="inlineStr">
        <is>
          <t>---</t>
        </is>
      </c>
      <c r="BN875" t="inlineStr">
        <is>
          <t>200.113.248.22</t>
        </is>
      </c>
      <c r="BO875" t="inlineStr">
        <is>
          <t>Pouchon Sanon</t>
        </is>
      </c>
    </row>
    <row r="876">
      <c r="A876" t="inlineStr">
        <is>
          <t>874</t>
        </is>
      </c>
      <c r="B876" t="inlineStr">
        <is>
          <t>87550004-3f3d-4d05-912f-eb1e35a5a7bc</t>
        </is>
      </c>
      <c r="C876" t="inlineStr">
        <is>
          <t>2025-02-20</t>
        </is>
      </c>
      <c r="D876" t="inlineStr">
        <is>
          <t>3</t>
        </is>
      </c>
      <c r="E876" t="inlineStr">
        <is>
          <t>---</t>
        </is>
      </c>
      <c r="F876" t="inlineStr">
        <is>
          <t>1</t>
        </is>
      </c>
      <c r="G876" t="inlineStr">
        <is>
          <t>---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---</t>
        </is>
      </c>
      <c r="L876" t="inlineStr">
        <is>
          <t>---</t>
        </is>
      </c>
      <c r="M876" t="inlineStr">
        <is>
          <t>---</t>
        </is>
      </c>
      <c r="N876" t="inlineStr">
        <is>
          <t>---</t>
        </is>
      </c>
      <c r="O876" t="inlineStr">
        <is>
          <t>---</t>
        </is>
      </c>
      <c r="P876" t="inlineStr">
        <is>
          <t>---</t>
        </is>
      </c>
      <c r="Q876" t="inlineStr">
        <is>
          <t>---</t>
        </is>
      </c>
      <c r="R876" t="inlineStr"/>
      <c r="S876" t="inlineStr"/>
      <c r="T876" t="inlineStr"/>
      <c r="U876" t="inlineStr"/>
      <c r="V876" t="inlineStr"/>
      <c r="W876" t="inlineStr">
        <is>
          <t>18.5262757 -72.6260438 -11.59 11.3</t>
        </is>
      </c>
      <c r="X876" t="inlineStr">
        <is>
          <t>LEG/HSCL/ST01278</t>
        </is>
      </c>
      <c r="Y876" t="inlineStr">
        <is>
          <t>LEG/HSCL/ST01278</t>
        </is>
      </c>
      <c r="Z876" t="inlineStr">
        <is>
          <t>2025-02-20 17:08:33</t>
        </is>
      </c>
      <c r="AA876" t="inlineStr">
        <is>
          <t>2025-02-20 15:30:39</t>
        </is>
      </c>
      <c r="AB876" t="inlineStr">
        <is>
          <t>2toussaint</t>
        </is>
      </c>
      <c r="AC876" t="inlineStr">
        <is>
          <t>2025-02-21 19:26:00</t>
        </is>
      </c>
      <c r="AD876" s="1" t="inlineStr">
        <is>
          <t>https://www.commcarehq.org/a/caris-test/reports/form_data/87550004-3f3d-4d05-912f-eb1e35a5a7bc/</t>
        </is>
      </c>
      <c r="AE876" t="inlineStr">
        <is>
          <t>---</t>
        </is>
      </c>
      <c r="AF876" t="inlineStr">
        <is>
          <t>3c5a623af057e23a32ae4000_194550</t>
        </is>
      </c>
      <c r="AG876" t="inlineStr">
        <is>
          <t>OK</t>
        </is>
      </c>
      <c r="AH876" t="inlineStr">
        <is>
          <t>2025-02-20 17:08:33</t>
        </is>
      </c>
      <c r="AI876" t="inlineStr">
        <is>
          <t>bf15ded1c441caeee7b3790beacaa107</t>
        </is>
      </c>
      <c r="AJ876" t="inlineStr">
        <is>
          <t>2025-02-20</t>
        </is>
      </c>
      <c r="AK876" t="inlineStr">
        <is>
          <t>3</t>
        </is>
      </c>
      <c r="AL876" t="inlineStr">
        <is>
          <t>---</t>
        </is>
      </c>
      <c r="AM876" t="inlineStr">
        <is>
          <t>1</t>
        </is>
      </c>
      <c r="AN876" t="inlineStr">
        <is>
          <t>---</t>
        </is>
      </c>
      <c r="AO876" t="inlineStr">
        <is>
          <t>1</t>
        </is>
      </c>
      <c r="AP876" t="inlineStr">
        <is>
          <t>1</t>
        </is>
      </c>
      <c r="AQ876" t="inlineStr"/>
      <c r="AR876" t="inlineStr"/>
      <c r="AS876" t="inlineStr"/>
      <c r="AT876" t="inlineStr">
        <is>
          <t>18.5262757 -72.6260438 -11.59 11.3</t>
        </is>
      </c>
      <c r="AU876" t="inlineStr">
        <is>
          <t>---</t>
        </is>
      </c>
      <c r="AV876" t="inlineStr">
        <is>
          <t>---</t>
        </is>
      </c>
      <c r="AW876" t="inlineStr">
        <is>
          <t>---</t>
        </is>
      </c>
      <c r="AX876" t="inlineStr">
        <is>
          <t>---</t>
        </is>
      </c>
      <c r="AY876" t="inlineStr">
        <is>
          <t>---</t>
        </is>
      </c>
      <c r="AZ876" t="inlineStr">
        <is>
          <t>---</t>
        </is>
      </c>
      <c r="BA876" t="inlineStr">
        <is>
          <t>bf15ded1c441caeee7b3790beacaa107</t>
        </is>
      </c>
      <c r="BB876" t="inlineStr">
        <is>
          <t>http://openrosa.org/formdesigner/0B48E039-1E80-49A7-AC24-732B6E788E39</t>
        </is>
      </c>
      <c r="BC876" t="inlineStr">
        <is>
          <t>Ration et autres visites</t>
        </is>
      </c>
      <c r="BD876" t="inlineStr">
        <is>
          <t>CommCare Android, version "2.55.0"(467579). App v15969. CommCare Version 2.55.0. Build 467579, built on: 2025-01-15</t>
        </is>
      </c>
      <c r="BE876" t="inlineStr">
        <is>
          <t>commcare_6ba4fa04-2ee5-4472-8c22-35182b767bd8</t>
        </is>
      </c>
      <c r="BF876" t="inlineStr">
        <is>
          <t>18.5262798 -72.6260306 -15.53 9.21</t>
        </is>
      </c>
      <c r="BG876" t="inlineStr">
        <is>
          <t>f13d8149fc6d39ebe86af18272310ff9</t>
        </is>
      </c>
      <c r="BH876" t="inlineStr">
        <is>
          <t>d3239f0622024212b2de47425e4be01d</t>
        </is>
      </c>
      <c r="BI876" t="inlineStr">
        <is>
          <t>15246</t>
        </is>
      </c>
      <c r="BJ876" t="inlineStr">
        <is>
          <t>XFormInstance</t>
        </is>
      </c>
      <c r="BK876" t="inlineStr">
        <is>
          <t>76376ce6ef0511efaf5ed3290d41d0d6</t>
        </is>
      </c>
      <c r="BL876" t="b">
        <v>0</v>
      </c>
      <c r="BM876" t="inlineStr">
        <is>
          <t>---</t>
        </is>
      </c>
      <c r="BN876" t="inlineStr">
        <is>
          <t>200.113.238.63</t>
        </is>
      </c>
      <c r="BO876" t="inlineStr">
        <is>
          <t xml:space="preserve">0Jean Douvens François </t>
        </is>
      </c>
    </row>
    <row r="877">
      <c r="A877" t="inlineStr">
        <is>
          <t>875</t>
        </is>
      </c>
      <c r="B877" t="inlineStr">
        <is>
          <t>46853581-f6c0-42d6-a73d-515044565949</t>
        </is>
      </c>
      <c r="C877" t="inlineStr">
        <is>
          <t>2025-02-20</t>
        </is>
      </c>
      <c r="D877" t="inlineStr">
        <is>
          <t>3</t>
        </is>
      </c>
      <c r="E877" t="inlineStr">
        <is>
          <t>---</t>
        </is>
      </c>
      <c r="F877" t="inlineStr">
        <is>
          <t>1</t>
        </is>
      </c>
      <c r="G877" t="inlineStr">
        <is>
          <t>---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---</t>
        </is>
      </c>
      <c r="L877" t="inlineStr">
        <is>
          <t>---</t>
        </is>
      </c>
      <c r="M877" t="inlineStr">
        <is>
          <t>---</t>
        </is>
      </c>
      <c r="N877" t="inlineStr">
        <is>
          <t>---</t>
        </is>
      </c>
      <c r="O877" t="inlineStr">
        <is>
          <t>---</t>
        </is>
      </c>
      <c r="P877" t="inlineStr">
        <is>
          <t>---</t>
        </is>
      </c>
      <c r="Q877" t="inlineStr">
        <is>
          <t>---</t>
        </is>
      </c>
      <c r="R877" t="inlineStr">
        <is>
          <t>18.0</t>
        </is>
      </c>
      <c r="S877" t="inlineStr">
        <is>
          <t>27.9</t>
        </is>
      </c>
      <c r="T877" t="inlineStr">
        <is>
          <t>1.36</t>
        </is>
      </c>
      <c r="U877" t="inlineStr"/>
      <c r="V877" t="inlineStr"/>
      <c r="W877" t="inlineStr">
        <is>
          <t>18.513971 -72.6373462 -5.6 9.52</t>
        </is>
      </c>
      <c r="X877" t="inlineStr">
        <is>
          <t>LEG/HSCL/ST01343</t>
        </is>
      </c>
      <c r="Y877" t="inlineStr">
        <is>
          <t>LEG/HSCL/ST01343</t>
        </is>
      </c>
      <c r="Z877" t="inlineStr">
        <is>
          <t>2025-02-20 19:10:54</t>
        </is>
      </c>
      <c r="AA877" t="inlineStr">
        <is>
          <t>2025-02-20 13:51:42</t>
        </is>
      </c>
      <c r="AB877" t="inlineStr">
        <is>
          <t>2toussaint</t>
        </is>
      </c>
      <c r="AC877" t="inlineStr">
        <is>
          <t>2025-02-21 19:26:01</t>
        </is>
      </c>
      <c r="AD877" s="1" t="inlineStr">
        <is>
          <t>https://www.commcarehq.org/a/caris-test/reports/form_data/46853581-f6c0-42d6-a73d-515044565949/</t>
        </is>
      </c>
      <c r="AE877" t="inlineStr">
        <is>
          <t>---</t>
        </is>
      </c>
      <c r="AF877" t="inlineStr">
        <is>
          <t>3c5a623af057e23a32ae4000_197087</t>
        </is>
      </c>
      <c r="AG877" t="inlineStr">
        <is>
          <t>OK</t>
        </is>
      </c>
      <c r="AH877" t="inlineStr">
        <is>
          <t>2025-02-20 19:10:54</t>
        </is>
      </c>
      <c r="AI877" t="inlineStr">
        <is>
          <t>bf15ded1c441caeee7b3790beacaa107</t>
        </is>
      </c>
      <c r="AJ877" t="inlineStr">
        <is>
          <t>2025-02-20</t>
        </is>
      </c>
      <c r="AK877" t="inlineStr">
        <is>
          <t>3</t>
        </is>
      </c>
      <c r="AL877" t="inlineStr">
        <is>
          <t>---</t>
        </is>
      </c>
      <c r="AM877" t="inlineStr">
        <is>
          <t>1</t>
        </is>
      </c>
      <c r="AN877" t="inlineStr">
        <is>
          <t>---</t>
        </is>
      </c>
      <c r="AO877" t="inlineStr">
        <is>
          <t>1</t>
        </is>
      </c>
      <c r="AP877" t="inlineStr">
        <is>
          <t>1</t>
        </is>
      </c>
      <c r="AQ877" t="inlineStr">
        <is>
          <t>18</t>
        </is>
      </c>
      <c r="AR877" t="inlineStr">
        <is>
          <t>27.9</t>
        </is>
      </c>
      <c r="AS877" t="inlineStr">
        <is>
          <t>1.36</t>
        </is>
      </c>
      <c r="AT877" t="inlineStr">
        <is>
          <t>18.513971 -72.6373462 -5.6 9.52</t>
        </is>
      </c>
      <c r="AU877" t="inlineStr">
        <is>
          <t>---</t>
        </is>
      </c>
      <c r="AV877" t="inlineStr">
        <is>
          <t>---</t>
        </is>
      </c>
      <c r="AW877" t="inlineStr">
        <is>
          <t>---</t>
        </is>
      </c>
      <c r="AX877" t="inlineStr">
        <is>
          <t>---</t>
        </is>
      </c>
      <c r="AY877" t="inlineStr">
        <is>
          <t>---</t>
        </is>
      </c>
      <c r="AZ877" t="inlineStr">
        <is>
          <t>---</t>
        </is>
      </c>
      <c r="BA877" t="inlineStr">
        <is>
          <t>bf15ded1c441caeee7b3790beacaa107</t>
        </is>
      </c>
      <c r="BB877" t="inlineStr">
        <is>
          <t>http://openrosa.org/formdesigner/0B48E039-1E80-49A7-AC24-732B6E788E39</t>
        </is>
      </c>
      <c r="BC877" t="inlineStr">
        <is>
          <t>Ration et autres visites</t>
        </is>
      </c>
      <c r="BD877" t="inlineStr">
        <is>
          <t>CommCare Android, version "2.55.0"(467579). App v15969. CommCare Version 2.55.0. Build 467579, built on: 2025-01-15</t>
        </is>
      </c>
      <c r="BE877" t="inlineStr">
        <is>
          <t>commcare_6ba4fa04-2ee5-4472-8c22-35182b767bd8</t>
        </is>
      </c>
      <c r="BF877" t="inlineStr">
        <is>
          <t>18.513971 -72.6373462 -5.6 9.53</t>
        </is>
      </c>
      <c r="BG877" t="inlineStr">
        <is>
          <t>f13d8149fc6d39ebe86af18272310ff9</t>
        </is>
      </c>
      <c r="BH877" t="inlineStr">
        <is>
          <t>d3239f0622024212b2de47425e4be01d</t>
        </is>
      </c>
      <c r="BI877" t="inlineStr">
        <is>
          <t>15246</t>
        </is>
      </c>
      <c r="BJ877" t="inlineStr">
        <is>
          <t>XFormInstance</t>
        </is>
      </c>
      <c r="BK877" t="inlineStr">
        <is>
          <t>76376ce6ef0511efaf5ed3290d41d0d6</t>
        </is>
      </c>
      <c r="BL877" t="b">
        <v>0</v>
      </c>
      <c r="BM877" t="inlineStr">
        <is>
          <t>---</t>
        </is>
      </c>
      <c r="BN877" t="inlineStr">
        <is>
          <t>200.113.238.63</t>
        </is>
      </c>
      <c r="BO877" t="inlineStr">
        <is>
          <t>---</t>
        </is>
      </c>
    </row>
    <row r="878">
      <c r="A878" t="inlineStr">
        <is>
          <t>876</t>
        </is>
      </c>
      <c r="B878" t="inlineStr">
        <is>
          <t>2a7e29ab-cf35-40b6-adb7-d45b8d9caffa</t>
        </is>
      </c>
      <c r="C878" t="inlineStr">
        <is>
          <t>2025-02-21</t>
        </is>
      </c>
      <c r="D878" t="inlineStr">
        <is>
          <t>3</t>
        </is>
      </c>
      <c r="E878" t="inlineStr">
        <is>
          <t>---</t>
        </is>
      </c>
      <c r="F878" t="inlineStr">
        <is>
          <t>1</t>
        </is>
      </c>
      <c r="G878" t="inlineStr">
        <is>
          <t>---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---</t>
        </is>
      </c>
      <c r="L878" t="inlineStr">
        <is>
          <t>---</t>
        </is>
      </c>
      <c r="M878" t="inlineStr">
        <is>
          <t>---</t>
        </is>
      </c>
      <c r="N878" t="inlineStr">
        <is>
          <t>---</t>
        </is>
      </c>
      <c r="O878" t="inlineStr">
        <is>
          <t>---</t>
        </is>
      </c>
      <c r="P878" t="inlineStr">
        <is>
          <t>---</t>
        </is>
      </c>
      <c r="Q878" t="inlineStr">
        <is>
          <t>---</t>
        </is>
      </c>
      <c r="R878" t="inlineStr"/>
      <c r="S878" t="inlineStr"/>
      <c r="T878" t="inlineStr"/>
      <c r="U878" t="inlineStr"/>
      <c r="V878" t="inlineStr"/>
      <c r="W878" t="inlineStr">
        <is>
          <t>18.5132256 -72.6143703 13.45 10.64</t>
        </is>
      </c>
      <c r="X878" t="inlineStr">
        <is>
          <t>LEG/HSCL/ST00926</t>
        </is>
      </c>
      <c r="Y878" t="inlineStr">
        <is>
          <t>LEG/HSCL/ST00926</t>
        </is>
      </c>
      <c r="Z878" t="inlineStr">
        <is>
          <t>2025-02-21 14:15:33</t>
        </is>
      </c>
      <c r="AA878" t="inlineStr">
        <is>
          <t>2025-02-12 21:36:09</t>
        </is>
      </c>
      <c r="AB878" t="inlineStr">
        <is>
          <t>2toussaint</t>
        </is>
      </c>
      <c r="AC878" t="inlineStr">
        <is>
          <t>2025-02-21 19:26:01</t>
        </is>
      </c>
      <c r="AD878" s="1" t="inlineStr">
        <is>
          <t>https://www.commcarehq.org/a/caris-test/reports/form_data/2a7e29ab-cf35-40b6-adb7-d45b8d9caffa/</t>
        </is>
      </c>
      <c r="AE878" t="inlineStr">
        <is>
          <t>---</t>
        </is>
      </c>
      <c r="AF878" t="inlineStr">
        <is>
          <t>3c5a623af057e23a32ae4000_163743</t>
        </is>
      </c>
      <c r="AG878" t="inlineStr">
        <is>
          <t>OK</t>
        </is>
      </c>
      <c r="AH878" t="inlineStr">
        <is>
          <t>2025-02-21 14:15:33</t>
        </is>
      </c>
      <c r="AI878" t="inlineStr">
        <is>
          <t>bf15ded1c441caeee7b3790beacaa107</t>
        </is>
      </c>
      <c r="AJ878" t="inlineStr">
        <is>
          <t>2025-02-21</t>
        </is>
      </c>
      <c r="AK878" t="inlineStr">
        <is>
          <t>3</t>
        </is>
      </c>
      <c r="AL878" t="inlineStr">
        <is>
          <t>---</t>
        </is>
      </c>
      <c r="AM878" t="inlineStr">
        <is>
          <t>1</t>
        </is>
      </c>
      <c r="AN878" t="inlineStr">
        <is>
          <t>---</t>
        </is>
      </c>
      <c r="AO878" t="inlineStr">
        <is>
          <t>1</t>
        </is>
      </c>
      <c r="AP878" t="inlineStr">
        <is>
          <t>1</t>
        </is>
      </c>
      <c r="AQ878" t="inlineStr"/>
      <c r="AR878" t="inlineStr"/>
      <c r="AS878" t="inlineStr"/>
      <c r="AT878" t="inlineStr">
        <is>
          <t>18.5132256 -72.6143703 13.45 10.64</t>
        </is>
      </c>
      <c r="AU878" t="inlineStr">
        <is>
          <t>---</t>
        </is>
      </c>
      <c r="AV878" t="inlineStr">
        <is>
          <t>---</t>
        </is>
      </c>
      <c r="AW878" t="inlineStr">
        <is>
          <t>---</t>
        </is>
      </c>
      <c r="AX878" t="inlineStr">
        <is>
          <t>---</t>
        </is>
      </c>
      <c r="AY878" t="inlineStr">
        <is>
          <t>---</t>
        </is>
      </c>
      <c r="AZ878" t="inlineStr">
        <is>
          <t>---</t>
        </is>
      </c>
      <c r="BA878" t="inlineStr">
        <is>
          <t>bf15ded1c441caeee7b3790beacaa107</t>
        </is>
      </c>
      <c r="BB878" t="inlineStr">
        <is>
          <t>http://openrosa.org/formdesigner/0B48E039-1E80-49A7-AC24-732B6E788E39</t>
        </is>
      </c>
      <c r="BC878" t="inlineStr">
        <is>
          <t>Ration et autres visites</t>
        </is>
      </c>
      <c r="BD878" t="inlineStr">
        <is>
          <t>CommCare Android, version "2.54.1"(467561). App v15969. CommCare Version 2.54.1. Build 467561, built on: 2024-10-25</t>
        </is>
      </c>
      <c r="BE878" t="inlineStr">
        <is>
          <t>commcare_6ba4fa04-2ee5-4472-8c22-35182b767bd8</t>
        </is>
      </c>
      <c r="BF878" t="inlineStr">
        <is>
          <t>18.5131897 -72.6143964 13.45 8.09</t>
        </is>
      </c>
      <c r="BG878" t="inlineStr">
        <is>
          <t>f13d8149fc6d39ebe86af18272310ff9</t>
        </is>
      </c>
      <c r="BH878" t="inlineStr">
        <is>
          <t>d3239f0622024212b2de47425e4be01d</t>
        </is>
      </c>
      <c r="BI878" t="inlineStr">
        <is>
          <t>15246</t>
        </is>
      </c>
      <c r="BJ878" t="inlineStr">
        <is>
          <t>XFormInstance</t>
        </is>
      </c>
      <c r="BK878" t="inlineStr">
        <is>
          <t>76376ce6ef0511efaf5ed3290d41d0d6</t>
        </is>
      </c>
      <c r="BL878" t="b">
        <v>0</v>
      </c>
      <c r="BM878" t="inlineStr">
        <is>
          <t>---</t>
        </is>
      </c>
      <c r="BN878" t="inlineStr">
        <is>
          <t>200.113.238.63</t>
        </is>
      </c>
      <c r="BO878" t="inlineStr">
        <is>
          <t>Ladde Samanialine Guerdanaelle</t>
        </is>
      </c>
    </row>
    <row r="879">
      <c r="A879" t="inlineStr">
        <is>
          <t>877</t>
        </is>
      </c>
      <c r="B879" t="inlineStr">
        <is>
          <t>76295d2c-23b8-410d-a4e0-27fe4a8b98d5</t>
        </is>
      </c>
      <c r="C879" t="inlineStr">
        <is>
          <t>2025-02-21</t>
        </is>
      </c>
      <c r="D879" t="inlineStr">
        <is>
          <t>3</t>
        </is>
      </c>
      <c r="E879" t="inlineStr">
        <is>
          <t>---</t>
        </is>
      </c>
      <c r="F879" t="inlineStr">
        <is>
          <t>0</t>
        </is>
      </c>
      <c r="G879" t="inlineStr">
        <is>
          <t>---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---</t>
        </is>
      </c>
      <c r="L879" t="inlineStr">
        <is>
          <t>---</t>
        </is>
      </c>
      <c r="M879" t="inlineStr">
        <is>
          <t>---</t>
        </is>
      </c>
      <c r="N879" t="inlineStr">
        <is>
          <t>---</t>
        </is>
      </c>
      <c r="O879" t="inlineStr">
        <is>
          <t>---</t>
        </is>
      </c>
      <c r="P879" t="inlineStr">
        <is>
          <t>---</t>
        </is>
      </c>
      <c r="Q879" t="inlineStr">
        <is>
          <t>---</t>
        </is>
      </c>
      <c r="R879" t="inlineStr"/>
      <c r="S879" t="inlineStr">
        <is>
          <t>50.0</t>
        </is>
      </c>
      <c r="T879" t="inlineStr"/>
      <c r="U879" t="inlineStr"/>
      <c r="V879" t="inlineStr"/>
      <c r="W879" t="inlineStr"/>
      <c r="X879" t="inlineStr">
        <is>
          <t>PDP/CMEB/ST03508</t>
        </is>
      </c>
      <c r="Y879" t="inlineStr">
        <is>
          <t>PDP/CMEB/ST03508</t>
        </is>
      </c>
      <c r="Z879" t="inlineStr">
        <is>
          <t>2025-02-21 14:54:53</t>
        </is>
      </c>
      <c r="AA879" t="inlineStr">
        <is>
          <t>2025-02-21 14:54:26</t>
        </is>
      </c>
      <c r="AB879" t="inlineStr">
        <is>
          <t>5guerlande</t>
        </is>
      </c>
      <c r="AC879" t="inlineStr">
        <is>
          <t>2025-02-21 23:55:41</t>
        </is>
      </c>
      <c r="AD879" s="1" t="inlineStr">
        <is>
          <t>https://www.commcarehq.org/a/caris-test/reports/form_data/76295d2c-23b8-410d-a4e0-27fe4a8b98d5/</t>
        </is>
      </c>
      <c r="AE879" t="inlineStr">
        <is>
          <t>---</t>
        </is>
      </c>
      <c r="AF879" t="inlineStr">
        <is>
          <t>3c5a623af057e23a32ae4000_17587</t>
        </is>
      </c>
      <c r="AG879" t="inlineStr">
        <is>
          <t>OK</t>
        </is>
      </c>
      <c r="AH879" t="inlineStr">
        <is>
          <t>2025-02-21 14:54:53</t>
        </is>
      </c>
      <c r="AI879" t="inlineStr">
        <is>
          <t>1b52563f66be7b3d0843fa02f8f5a965</t>
        </is>
      </c>
      <c r="AJ879" t="inlineStr">
        <is>
          <t>2025-02-21</t>
        </is>
      </c>
      <c r="AK879" t="inlineStr">
        <is>
          <t>3</t>
        </is>
      </c>
      <c r="AL879" t="inlineStr">
        <is>
          <t>---</t>
        </is>
      </c>
      <c r="AM879" t="inlineStr">
        <is>
          <t>0</t>
        </is>
      </c>
      <c r="AN879" t="inlineStr">
        <is>
          <t>---</t>
        </is>
      </c>
      <c r="AO879" t="inlineStr">
        <is>
          <t>1</t>
        </is>
      </c>
      <c r="AP879" t="inlineStr">
        <is>
          <t>1</t>
        </is>
      </c>
      <c r="AQ879" t="inlineStr"/>
      <c r="AR879" t="inlineStr">
        <is>
          <t>50</t>
        </is>
      </c>
      <c r="AS879" t="inlineStr"/>
      <c r="AT879" t="inlineStr"/>
      <c r="AU879" t="inlineStr">
        <is>
          <t>---</t>
        </is>
      </c>
      <c r="AV879" t="inlineStr">
        <is>
          <t>---</t>
        </is>
      </c>
      <c r="AW879" t="inlineStr">
        <is>
          <t>---</t>
        </is>
      </c>
      <c r="AX879" t="inlineStr">
        <is>
          <t>---</t>
        </is>
      </c>
      <c r="AY879" t="inlineStr">
        <is>
          <t>---</t>
        </is>
      </c>
      <c r="AZ879" t="inlineStr">
        <is>
          <t>---</t>
        </is>
      </c>
      <c r="BA879" t="inlineStr">
        <is>
          <t>1b52563f66be7b3d0843fa02f8f5a965</t>
        </is>
      </c>
      <c r="BB879" t="inlineStr">
        <is>
          <t>http://openrosa.org/formdesigner/0B48E039-1E80-49A7-AC24-732B6E788E39</t>
        </is>
      </c>
      <c r="BC879" t="inlineStr">
        <is>
          <t>Ration et autres visites</t>
        </is>
      </c>
      <c r="BD879" t="inlineStr">
        <is>
          <t>CommCare Android, version "2.56"(468040). App v15969. CommCare Version 2.56.0. Build 468040, built on: 2025-02-11</t>
        </is>
      </c>
      <c r="BE879" t="inlineStr">
        <is>
          <t>commcare_8cc0a821-6123-47ba-bfc9-44547f89f64e</t>
        </is>
      </c>
      <c r="BF879" t="inlineStr"/>
      <c r="BG879" t="inlineStr">
        <is>
          <t>f13d8149fc6d39ebe86af18272310ff9</t>
        </is>
      </c>
      <c r="BH879" t="inlineStr">
        <is>
          <t>d3239f0622024212b2de47425e4be01d</t>
        </is>
      </c>
      <c r="BI879" t="inlineStr">
        <is>
          <t>15246</t>
        </is>
      </c>
      <c r="BJ879" t="inlineStr">
        <is>
          <t>XFormInstance</t>
        </is>
      </c>
      <c r="BK879" t="inlineStr">
        <is>
          <t>0b8e0c74f09411efaf78d3290d41d0d6</t>
        </is>
      </c>
      <c r="BL879" t="b">
        <v>0</v>
      </c>
      <c r="BM879" t="inlineStr">
        <is>
          <t>---</t>
        </is>
      </c>
      <c r="BN879" t="inlineStr">
        <is>
          <t>190.115.177.120</t>
        </is>
      </c>
      <c r="BO879" t="inlineStr">
        <is>
          <t>Kershawa Verlandine Vincent</t>
        </is>
      </c>
    </row>
    <row r="880">
      <c r="A880" t="inlineStr">
        <is>
          <t>878</t>
        </is>
      </c>
      <c r="B880" t="inlineStr">
        <is>
          <t>d489f5c3-7978-4a00-92b9-6c4798453732</t>
        </is>
      </c>
      <c r="C880" t="inlineStr">
        <is>
          <t>2025-02-21</t>
        </is>
      </c>
      <c r="D880" t="inlineStr">
        <is>
          <t>3</t>
        </is>
      </c>
      <c r="E880" t="inlineStr">
        <is>
          <t>---</t>
        </is>
      </c>
      <c r="F880" t="inlineStr">
        <is>
          <t>1</t>
        </is>
      </c>
      <c r="G880" t="inlineStr">
        <is>
          <t>---</t>
        </is>
      </c>
      <c r="H880" t="inlineStr">
        <is>
          <t>1</t>
        </is>
      </c>
      <c r="I880" t="inlineStr">
        <is>
          <t>1</t>
        </is>
      </c>
      <c r="J880" t="inlineStr">
        <is>
          <t>2</t>
        </is>
      </c>
      <c r="K880" t="inlineStr">
        <is>
          <t>---</t>
        </is>
      </c>
      <c r="L880" t="inlineStr">
        <is>
          <t>---</t>
        </is>
      </c>
      <c r="M880" t="inlineStr">
        <is>
          <t>---</t>
        </is>
      </c>
      <c r="N880" t="inlineStr">
        <is>
          <t>---</t>
        </is>
      </c>
      <c r="O880" t="inlineStr">
        <is>
          <t>---</t>
        </is>
      </c>
      <c r="P880" t="inlineStr">
        <is>
          <t>---</t>
        </is>
      </c>
      <c r="Q880" t="inlineStr">
        <is>
          <t>---</t>
        </is>
      </c>
      <c r="R880" t="inlineStr"/>
      <c r="S880" t="inlineStr">
        <is>
          <t>29.0</t>
        </is>
      </c>
      <c r="T880" t="inlineStr"/>
      <c r="U880" t="inlineStr"/>
      <c r="V880" t="inlineStr"/>
      <c r="W880" t="inlineStr"/>
      <c r="X880" t="inlineStr">
        <is>
          <t>PDP/CMEB/ST04539</t>
        </is>
      </c>
      <c r="Y880" t="inlineStr">
        <is>
          <t>PDP/CMEB/ST04539</t>
        </is>
      </c>
      <c r="Z880" t="inlineStr">
        <is>
          <t>2025-02-21 14:55:39</t>
        </is>
      </c>
      <c r="AA880" t="inlineStr">
        <is>
          <t>2025-02-21 14:55:21</t>
        </is>
      </c>
      <c r="AB880" t="inlineStr">
        <is>
          <t>5guerlande</t>
        </is>
      </c>
      <c r="AC880" t="inlineStr">
        <is>
          <t>2025-02-21 23:56:27</t>
        </is>
      </c>
      <c r="AD880" s="1" t="inlineStr">
        <is>
          <t>https://www.commcarehq.org/a/caris-test/reports/form_data/d489f5c3-7978-4a00-92b9-6c4798453732/</t>
        </is>
      </c>
      <c r="AE880" t="inlineStr">
        <is>
          <t>---</t>
        </is>
      </c>
      <c r="AF880" t="inlineStr">
        <is>
          <t>3c5a623af057e23a32ae4000_44013</t>
        </is>
      </c>
      <c r="AG880" t="inlineStr">
        <is>
          <t>OK</t>
        </is>
      </c>
      <c r="AH880" t="inlineStr">
        <is>
          <t>2025-02-21 14:55:39</t>
        </is>
      </c>
      <c r="AI880" t="inlineStr">
        <is>
          <t>1b52563f66be7b3d0843fa02f8f5a965</t>
        </is>
      </c>
      <c r="AJ880" t="inlineStr">
        <is>
          <t>2025-02-21</t>
        </is>
      </c>
      <c r="AK880" t="inlineStr">
        <is>
          <t>3</t>
        </is>
      </c>
      <c r="AL880" t="inlineStr">
        <is>
          <t>---</t>
        </is>
      </c>
      <c r="AM880" t="inlineStr">
        <is>
          <t>1</t>
        </is>
      </c>
      <c r="AN880" t="inlineStr">
        <is>
          <t>---</t>
        </is>
      </c>
      <c r="AO880" t="inlineStr">
        <is>
          <t>1</t>
        </is>
      </c>
      <c r="AP880" t="inlineStr">
        <is>
          <t>1</t>
        </is>
      </c>
      <c r="AQ880" t="inlineStr"/>
      <c r="AR880" t="inlineStr">
        <is>
          <t>29</t>
        </is>
      </c>
      <c r="AS880" t="inlineStr"/>
      <c r="AT880" t="inlineStr"/>
      <c r="AU880" t="inlineStr">
        <is>
          <t>---</t>
        </is>
      </c>
      <c r="AV880" t="inlineStr">
        <is>
          <t>---</t>
        </is>
      </c>
      <c r="AW880" t="inlineStr">
        <is>
          <t>---</t>
        </is>
      </c>
      <c r="AX880" t="inlineStr">
        <is>
          <t>---</t>
        </is>
      </c>
      <c r="AY880" t="inlineStr">
        <is>
          <t>---</t>
        </is>
      </c>
      <c r="AZ880" t="inlineStr">
        <is>
          <t>---</t>
        </is>
      </c>
      <c r="BA880" t="inlineStr">
        <is>
          <t>1b52563f66be7b3d0843fa02f8f5a965</t>
        </is>
      </c>
      <c r="BB880" t="inlineStr">
        <is>
          <t>http://openrosa.org/formdesigner/0B48E039-1E80-49A7-AC24-732B6E788E39</t>
        </is>
      </c>
      <c r="BC880" t="inlineStr">
        <is>
          <t>Ration et autres visites</t>
        </is>
      </c>
      <c r="BD880" t="inlineStr">
        <is>
          <t>CommCare Android, version "2.56"(468040). App v15969. CommCare Version 2.56.0. Build 468040, built on: 2025-02-11</t>
        </is>
      </c>
      <c r="BE880" t="inlineStr">
        <is>
          <t>commcare_8cc0a821-6123-47ba-bfc9-44547f89f64e</t>
        </is>
      </c>
      <c r="BF880" t="inlineStr">
        <is>
          <t>19.9490983 -72.8197133 62.59 153.3</t>
        </is>
      </c>
      <c r="BG880" t="inlineStr">
        <is>
          <t>f13d8149fc6d39ebe86af18272310ff9</t>
        </is>
      </c>
      <c r="BH880" t="inlineStr">
        <is>
          <t>d3239f0622024212b2de47425e4be01d</t>
        </is>
      </c>
      <c r="BI880" t="inlineStr">
        <is>
          <t>15246</t>
        </is>
      </c>
      <c r="BJ880" t="inlineStr">
        <is>
          <t>XFormInstance</t>
        </is>
      </c>
      <c r="BK880" t="inlineStr">
        <is>
          <t>0b8e0c74f09411efaf78d3290d41d0d6</t>
        </is>
      </c>
      <c r="BL880" t="b">
        <v>0</v>
      </c>
      <c r="BM880" t="inlineStr">
        <is>
          <t>---</t>
        </is>
      </c>
      <c r="BN880" t="inlineStr">
        <is>
          <t>190.115.177.120</t>
        </is>
      </c>
      <c r="BO880" t="inlineStr">
        <is>
          <t>Nerlande René</t>
        </is>
      </c>
    </row>
    <row r="881">
      <c r="A881" t="inlineStr">
        <is>
          <t>879</t>
        </is>
      </c>
      <c r="B881" t="inlineStr">
        <is>
          <t>f9f1fd0c-1930-4e64-ad37-757c15a53fb5</t>
        </is>
      </c>
      <c r="C881" t="inlineStr">
        <is>
          <t>2025-02-21</t>
        </is>
      </c>
      <c r="D881" t="inlineStr">
        <is>
          <t>3</t>
        </is>
      </c>
      <c r="E881" t="inlineStr">
        <is>
          <t>---</t>
        </is>
      </c>
      <c r="F881" t="inlineStr">
        <is>
          <t>0</t>
        </is>
      </c>
      <c r="G881" t="inlineStr">
        <is>
          <t>---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---</t>
        </is>
      </c>
      <c r="L881" t="inlineStr">
        <is>
          <t>---</t>
        </is>
      </c>
      <c r="M881" t="inlineStr">
        <is>
          <t>---</t>
        </is>
      </c>
      <c r="N881" t="inlineStr">
        <is>
          <t>---</t>
        </is>
      </c>
      <c r="O881" t="inlineStr">
        <is>
          <t>---</t>
        </is>
      </c>
      <c r="P881" t="inlineStr">
        <is>
          <t>---</t>
        </is>
      </c>
      <c r="Q881" t="inlineStr">
        <is>
          <t>---</t>
        </is>
      </c>
      <c r="R881" t="inlineStr"/>
      <c r="S881" t="inlineStr">
        <is>
          <t>30.0</t>
        </is>
      </c>
      <c r="T881" t="inlineStr"/>
      <c r="U881" t="inlineStr"/>
      <c r="V881" t="inlineStr"/>
      <c r="W881" t="inlineStr"/>
      <c r="X881" t="inlineStr">
        <is>
          <t>PDP/CMEB/ST04616</t>
        </is>
      </c>
      <c r="Y881" t="inlineStr">
        <is>
          <t>PDP/CMEB/ST04616</t>
        </is>
      </c>
      <c r="Z881" t="inlineStr">
        <is>
          <t>2025-02-21 14:56:27</t>
        </is>
      </c>
      <c r="AA881" t="inlineStr">
        <is>
          <t>2025-02-21 14:56:12</t>
        </is>
      </c>
      <c r="AB881" t="inlineStr">
        <is>
          <t>5guerlande</t>
        </is>
      </c>
      <c r="AC881" t="inlineStr">
        <is>
          <t>2025-02-21 23:57:15</t>
        </is>
      </c>
      <c r="AD881" s="1" t="inlineStr">
        <is>
          <t>https://www.commcarehq.org/a/caris-test/reports/form_data/f9f1fd0c-1930-4e64-ad37-757c15a53fb5/</t>
        </is>
      </c>
      <c r="AE881" t="inlineStr">
        <is>
          <t>---</t>
        </is>
      </c>
      <c r="AF881" t="inlineStr">
        <is>
          <t>3c5a623af057e23a32ae4000_50861</t>
        </is>
      </c>
      <c r="AG881" t="inlineStr">
        <is>
          <t>OK</t>
        </is>
      </c>
      <c r="AH881" t="inlineStr">
        <is>
          <t>2025-02-21 14:56:27</t>
        </is>
      </c>
      <c r="AI881" t="inlineStr">
        <is>
          <t>1b52563f66be7b3d0843fa02f8f5a965</t>
        </is>
      </c>
      <c r="AJ881" t="inlineStr">
        <is>
          <t>2025-02-21</t>
        </is>
      </c>
      <c r="AK881" t="inlineStr">
        <is>
          <t>3</t>
        </is>
      </c>
      <c r="AL881" t="inlineStr">
        <is>
          <t>---</t>
        </is>
      </c>
      <c r="AM881" t="inlineStr">
        <is>
          <t>0</t>
        </is>
      </c>
      <c r="AN881" t="inlineStr">
        <is>
          <t>---</t>
        </is>
      </c>
      <c r="AO881" t="inlineStr">
        <is>
          <t>1</t>
        </is>
      </c>
      <c r="AP881" t="inlineStr">
        <is>
          <t>1</t>
        </is>
      </c>
      <c r="AQ881" t="inlineStr"/>
      <c r="AR881" t="inlineStr">
        <is>
          <t>30</t>
        </is>
      </c>
      <c r="AS881" t="inlineStr"/>
      <c r="AT881" t="inlineStr"/>
      <c r="AU881" t="inlineStr">
        <is>
          <t>---</t>
        </is>
      </c>
      <c r="AV881" t="inlineStr">
        <is>
          <t>---</t>
        </is>
      </c>
      <c r="AW881" t="inlineStr">
        <is>
          <t>---</t>
        </is>
      </c>
      <c r="AX881" t="inlineStr">
        <is>
          <t>---</t>
        </is>
      </c>
      <c r="AY881" t="inlineStr">
        <is>
          <t>---</t>
        </is>
      </c>
      <c r="AZ881" t="inlineStr">
        <is>
          <t>---</t>
        </is>
      </c>
      <c r="BA881" t="inlineStr">
        <is>
          <t>1b52563f66be7b3d0843fa02f8f5a965</t>
        </is>
      </c>
      <c r="BB881" t="inlineStr">
        <is>
          <t>http://openrosa.org/formdesigner/0B48E039-1E80-49A7-AC24-732B6E788E39</t>
        </is>
      </c>
      <c r="BC881" t="inlineStr">
        <is>
          <t>Ration et autres visites</t>
        </is>
      </c>
      <c r="BD881" t="inlineStr">
        <is>
          <t>CommCare Android, version "2.56"(468040). App v15969. CommCare Version 2.56.0. Build 468040, built on: 2025-02-11</t>
        </is>
      </c>
      <c r="BE881" t="inlineStr">
        <is>
          <t>commcare_8cc0a821-6123-47ba-bfc9-44547f89f64e</t>
        </is>
      </c>
      <c r="BF881" t="inlineStr">
        <is>
          <t>19.9487465 -72.8199702 81.2 100.0</t>
        </is>
      </c>
      <c r="BG881" t="inlineStr">
        <is>
          <t>f13d8149fc6d39ebe86af18272310ff9</t>
        </is>
      </c>
      <c r="BH881" t="inlineStr">
        <is>
          <t>d3239f0622024212b2de47425e4be01d</t>
        </is>
      </c>
      <c r="BI881" t="inlineStr">
        <is>
          <t>15246</t>
        </is>
      </c>
      <c r="BJ881" t="inlineStr">
        <is>
          <t>XFormInstance</t>
        </is>
      </c>
      <c r="BK881" t="inlineStr">
        <is>
          <t>0b8e0c74f09411efaf78d3290d41d0d6</t>
        </is>
      </c>
      <c r="BL881" t="b">
        <v>0</v>
      </c>
      <c r="BM881" t="inlineStr">
        <is>
          <t>---</t>
        </is>
      </c>
      <c r="BN881" t="inlineStr">
        <is>
          <t>190.115.177.120</t>
        </is>
      </c>
      <c r="BO881" t="inlineStr">
        <is>
          <t>Kerlinda Prudhomme</t>
        </is>
      </c>
    </row>
    <row r="882">
      <c r="A882" t="inlineStr">
        <is>
          <t>880</t>
        </is>
      </c>
      <c r="B882" t="inlineStr">
        <is>
          <t>cd2a7b9e-82bd-4469-adff-062d777835d4</t>
        </is>
      </c>
      <c r="C882" t="inlineStr">
        <is>
          <t>2025-02-21</t>
        </is>
      </c>
      <c r="D882" t="inlineStr">
        <is>
          <t>3</t>
        </is>
      </c>
      <c r="E882" t="inlineStr">
        <is>
          <t>---</t>
        </is>
      </c>
      <c r="F882" t="inlineStr">
        <is>
          <t>0</t>
        </is>
      </c>
      <c r="G882" t="inlineStr">
        <is>
          <t>---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---</t>
        </is>
      </c>
      <c r="L882" t="inlineStr">
        <is>
          <t>---</t>
        </is>
      </c>
      <c r="M882" t="inlineStr">
        <is>
          <t>---</t>
        </is>
      </c>
      <c r="N882" t="inlineStr">
        <is>
          <t>---</t>
        </is>
      </c>
      <c r="O882" t="inlineStr">
        <is>
          <t>---</t>
        </is>
      </c>
      <c r="P882" t="inlineStr">
        <is>
          <t>---</t>
        </is>
      </c>
      <c r="Q882" t="inlineStr">
        <is>
          <t>---</t>
        </is>
      </c>
      <c r="R882" t="inlineStr"/>
      <c r="S882" t="inlineStr">
        <is>
          <t>31.0</t>
        </is>
      </c>
      <c r="T882" t="inlineStr"/>
      <c r="U882" t="inlineStr"/>
      <c r="V882" t="inlineStr"/>
      <c r="W882" t="inlineStr"/>
      <c r="X882" t="inlineStr">
        <is>
          <t>PDP/CMEB/ST04230</t>
        </is>
      </c>
      <c r="Y882" t="inlineStr">
        <is>
          <t>PDP/CMEB/ST04230</t>
        </is>
      </c>
      <c r="Z882" t="inlineStr">
        <is>
          <t>2025-02-21 14:57:09</t>
        </is>
      </c>
      <c r="AA882" t="inlineStr">
        <is>
          <t>2025-02-21 14:56:46</t>
        </is>
      </c>
      <c r="AB882" t="inlineStr">
        <is>
          <t>5guerlande</t>
        </is>
      </c>
      <c r="AC882" t="inlineStr">
        <is>
          <t>2025-02-21 23:57:57</t>
        </is>
      </c>
      <c r="AD882" s="1" t="inlineStr">
        <is>
          <t>https://www.commcarehq.org/a/caris-test/reports/form_data/cd2a7b9e-82bd-4469-adff-062d777835d4/</t>
        </is>
      </c>
      <c r="AE882" t="inlineStr">
        <is>
          <t>---</t>
        </is>
      </c>
      <c r="AF882" t="inlineStr">
        <is>
          <t>3c5a623af057e23a32ae4000_74371</t>
        </is>
      </c>
      <c r="AG882" t="inlineStr">
        <is>
          <t>OK</t>
        </is>
      </c>
      <c r="AH882" t="inlineStr">
        <is>
          <t>2025-02-21 14:57:09</t>
        </is>
      </c>
      <c r="AI882" t="inlineStr">
        <is>
          <t>1b52563f66be7b3d0843fa02f8f5a965</t>
        </is>
      </c>
      <c r="AJ882" t="inlineStr">
        <is>
          <t>2025-02-21</t>
        </is>
      </c>
      <c r="AK882" t="inlineStr">
        <is>
          <t>3</t>
        </is>
      </c>
      <c r="AL882" t="inlineStr">
        <is>
          <t>---</t>
        </is>
      </c>
      <c r="AM882" t="inlineStr">
        <is>
          <t>0</t>
        </is>
      </c>
      <c r="AN882" t="inlineStr">
        <is>
          <t>---</t>
        </is>
      </c>
      <c r="AO882" t="inlineStr">
        <is>
          <t>1</t>
        </is>
      </c>
      <c r="AP882" t="inlineStr">
        <is>
          <t>1</t>
        </is>
      </c>
      <c r="AQ882" t="inlineStr"/>
      <c r="AR882" t="inlineStr">
        <is>
          <t>31</t>
        </is>
      </c>
      <c r="AS882" t="inlineStr"/>
      <c r="AT882" t="inlineStr"/>
      <c r="AU882" t="inlineStr">
        <is>
          <t>---</t>
        </is>
      </c>
      <c r="AV882" t="inlineStr">
        <is>
          <t>---</t>
        </is>
      </c>
      <c r="AW882" t="inlineStr">
        <is>
          <t>---</t>
        </is>
      </c>
      <c r="AX882" t="inlineStr">
        <is>
          <t>---</t>
        </is>
      </c>
      <c r="AY882" t="inlineStr">
        <is>
          <t>---</t>
        </is>
      </c>
      <c r="AZ882" t="inlineStr">
        <is>
          <t>---</t>
        </is>
      </c>
      <c r="BA882" t="inlineStr">
        <is>
          <t>1b52563f66be7b3d0843fa02f8f5a965</t>
        </is>
      </c>
      <c r="BB882" t="inlineStr">
        <is>
          <t>http://openrosa.org/formdesigner/0B48E039-1E80-49A7-AC24-732B6E788E39</t>
        </is>
      </c>
      <c r="BC882" t="inlineStr">
        <is>
          <t>Ration et autres visites</t>
        </is>
      </c>
      <c r="BD882" t="inlineStr">
        <is>
          <t>CommCare Android, version "2.56"(468040). App v15969. CommCare Version 2.56.0. Build 468040, built on: 2025-02-11</t>
        </is>
      </c>
      <c r="BE882" t="inlineStr">
        <is>
          <t>commcare_8cc0a821-6123-47ba-bfc9-44547f89f64e</t>
        </is>
      </c>
      <c r="BF882" t="inlineStr">
        <is>
          <t>19.9487434 -72.8199752 81.2 100.0</t>
        </is>
      </c>
      <c r="BG882" t="inlineStr">
        <is>
          <t>f13d8149fc6d39ebe86af18272310ff9</t>
        </is>
      </c>
      <c r="BH882" t="inlineStr">
        <is>
          <t>d3239f0622024212b2de47425e4be01d</t>
        </is>
      </c>
      <c r="BI882" t="inlineStr">
        <is>
          <t>15246</t>
        </is>
      </c>
      <c r="BJ882" t="inlineStr">
        <is>
          <t>XFormInstance</t>
        </is>
      </c>
      <c r="BK882" t="inlineStr">
        <is>
          <t>0b8e0c74f09411efaf78d3290d41d0d6</t>
        </is>
      </c>
      <c r="BL882" t="b">
        <v>0</v>
      </c>
      <c r="BM882" t="inlineStr">
        <is>
          <t>---</t>
        </is>
      </c>
      <c r="BN882" t="inlineStr">
        <is>
          <t>190.115.177.120</t>
        </is>
      </c>
      <c r="BO882" t="inlineStr">
        <is>
          <t xml:space="preserve">Dapheysha Josaphat </t>
        </is>
      </c>
    </row>
    <row r="883">
      <c r="A883" t="inlineStr">
        <is>
          <t>881</t>
        </is>
      </c>
      <c r="B883" t="inlineStr">
        <is>
          <t>8f027fb8-0a4e-4ae8-b711-0266992752b7</t>
        </is>
      </c>
      <c r="C883" t="inlineStr">
        <is>
          <t>2025-02-21</t>
        </is>
      </c>
      <c r="D883" t="inlineStr">
        <is>
          <t>3</t>
        </is>
      </c>
      <c r="E883" t="inlineStr">
        <is>
          <t>---</t>
        </is>
      </c>
      <c r="F883" t="inlineStr">
        <is>
          <t>1</t>
        </is>
      </c>
      <c r="G883" t="inlineStr">
        <is>
          <t>---</t>
        </is>
      </c>
      <c r="H883" t="inlineStr">
        <is>
          <t>1</t>
        </is>
      </c>
      <c r="I883" t="inlineStr">
        <is>
          <t>1</t>
        </is>
      </c>
      <c r="J883" t="inlineStr">
        <is>
          <t>4</t>
        </is>
      </c>
      <c r="K883" t="inlineStr">
        <is>
          <t>---</t>
        </is>
      </c>
      <c r="L883" t="inlineStr">
        <is>
          <t>---</t>
        </is>
      </c>
      <c r="M883" t="inlineStr">
        <is>
          <t>---</t>
        </is>
      </c>
      <c r="N883" t="inlineStr">
        <is>
          <t>---</t>
        </is>
      </c>
      <c r="O883" t="inlineStr">
        <is>
          <t>---</t>
        </is>
      </c>
      <c r="P883" t="inlineStr">
        <is>
          <t>---</t>
        </is>
      </c>
      <c r="Q883" t="inlineStr">
        <is>
          <t>---</t>
        </is>
      </c>
      <c r="R883" t="inlineStr"/>
      <c r="S883" t="inlineStr">
        <is>
          <t>26.0</t>
        </is>
      </c>
      <c r="T883" t="inlineStr"/>
      <c r="U883" t="inlineStr"/>
      <c r="V883" t="inlineStr"/>
      <c r="W883" t="inlineStr"/>
      <c r="X883" t="inlineStr">
        <is>
          <t>PDP/CMEB/PED00521</t>
        </is>
      </c>
      <c r="Y883" t="inlineStr">
        <is>
          <t>PDP/CMEB/PED00521</t>
        </is>
      </c>
      <c r="Z883" t="inlineStr">
        <is>
          <t>2025-02-21 15:00:14</t>
        </is>
      </c>
      <c r="AA883" t="inlineStr">
        <is>
          <t>2025-02-21 14:59:54</t>
        </is>
      </c>
      <c r="AB883" t="inlineStr">
        <is>
          <t>5guerlande</t>
        </is>
      </c>
      <c r="AC883" t="inlineStr">
        <is>
          <t>2025-02-22 00:01:02</t>
        </is>
      </c>
      <c r="AD883" s="1" t="inlineStr">
        <is>
          <t>https://www.commcarehq.org/a/caris-test/reports/form_data/8f027fb8-0a4e-4ae8-b711-0266992752b7/</t>
        </is>
      </c>
      <c r="AE883" t="inlineStr">
        <is>
          <t>---</t>
        </is>
      </c>
      <c r="AF883" t="inlineStr">
        <is>
          <t>3c5a623af057e23a32ae4000_22842</t>
        </is>
      </c>
      <c r="AG883" t="inlineStr">
        <is>
          <t>OK</t>
        </is>
      </c>
      <c r="AH883" t="inlineStr">
        <is>
          <t>2025-02-21 15:00:14</t>
        </is>
      </c>
      <c r="AI883" t="inlineStr">
        <is>
          <t>1b52563f66be7b3d0843fa02f8f5a965</t>
        </is>
      </c>
      <c r="AJ883" t="inlineStr">
        <is>
          <t>2025-02-21</t>
        </is>
      </c>
      <c r="AK883" t="inlineStr">
        <is>
          <t>3</t>
        </is>
      </c>
      <c r="AL883" t="inlineStr">
        <is>
          <t>---</t>
        </is>
      </c>
      <c r="AM883" t="inlineStr">
        <is>
          <t>1</t>
        </is>
      </c>
      <c r="AN883" t="inlineStr">
        <is>
          <t>---</t>
        </is>
      </c>
      <c r="AO883" t="inlineStr">
        <is>
          <t>1</t>
        </is>
      </c>
      <c r="AP883" t="inlineStr">
        <is>
          <t>1</t>
        </is>
      </c>
      <c r="AQ883" t="inlineStr"/>
      <c r="AR883" t="inlineStr">
        <is>
          <t>26</t>
        </is>
      </c>
      <c r="AS883" t="inlineStr"/>
      <c r="AT883" t="inlineStr"/>
      <c r="AU883" t="inlineStr">
        <is>
          <t>---</t>
        </is>
      </c>
      <c r="AV883" t="inlineStr">
        <is>
          <t>---</t>
        </is>
      </c>
      <c r="AW883" t="inlineStr">
        <is>
          <t>---</t>
        </is>
      </c>
      <c r="AX883" t="inlineStr">
        <is>
          <t>---</t>
        </is>
      </c>
      <c r="AY883" t="inlineStr">
        <is>
          <t>---</t>
        </is>
      </c>
      <c r="AZ883" t="inlineStr">
        <is>
          <t>---</t>
        </is>
      </c>
      <c r="BA883" t="inlineStr">
        <is>
          <t>1b52563f66be7b3d0843fa02f8f5a965</t>
        </is>
      </c>
      <c r="BB883" t="inlineStr">
        <is>
          <t>http://openrosa.org/formdesigner/0B48E039-1E80-49A7-AC24-732B6E788E39</t>
        </is>
      </c>
      <c r="BC883" t="inlineStr">
        <is>
          <t>Ration et autres visites</t>
        </is>
      </c>
      <c r="BD883" t="inlineStr">
        <is>
          <t>CommCare Android, version "2.56"(468040). App v15969. CommCare Version 2.56.0. Build 468040, built on: 2025-02-11</t>
        </is>
      </c>
      <c r="BE883" t="inlineStr">
        <is>
          <t>commcare_8cc0a821-6123-47ba-bfc9-44547f89f64e</t>
        </is>
      </c>
      <c r="BF883" t="inlineStr">
        <is>
          <t>19.9484305 -72.8199849 104.3 9.67</t>
        </is>
      </c>
      <c r="BG883" t="inlineStr">
        <is>
          <t>f13d8149fc6d39ebe86af18272310ff9</t>
        </is>
      </c>
      <c r="BH883" t="inlineStr">
        <is>
          <t>d3239f0622024212b2de47425e4be01d</t>
        </is>
      </c>
      <c r="BI883" t="inlineStr">
        <is>
          <t>15246</t>
        </is>
      </c>
      <c r="BJ883" t="inlineStr">
        <is>
          <t>XFormInstance</t>
        </is>
      </c>
      <c r="BK883" t="inlineStr">
        <is>
          <t>0b8e0c74f09411efaf78d3290d41d0d6</t>
        </is>
      </c>
      <c r="BL883" t="b">
        <v>0</v>
      </c>
      <c r="BM883" t="inlineStr">
        <is>
          <t>---</t>
        </is>
      </c>
      <c r="BN883" t="inlineStr">
        <is>
          <t>190.115.177.120</t>
        </is>
      </c>
      <c r="BO883" t="inlineStr">
        <is>
          <t>Lendsay Lorwens Petit-Dos</t>
        </is>
      </c>
    </row>
    <row r="884">
      <c r="A884" t="inlineStr">
        <is>
          <t>882</t>
        </is>
      </c>
      <c r="B884" t="inlineStr">
        <is>
          <t>4b518fd3-427e-48b5-b44a-51005bb6d629</t>
        </is>
      </c>
      <c r="C884" t="inlineStr">
        <is>
          <t>2025-02-21</t>
        </is>
      </c>
      <c r="D884" t="inlineStr">
        <is>
          <t>3</t>
        </is>
      </c>
      <c r="E884" t="inlineStr">
        <is>
          <t>---</t>
        </is>
      </c>
      <c r="F884" t="inlineStr">
        <is>
          <t>1</t>
        </is>
      </c>
      <c r="G884" t="inlineStr">
        <is>
          <t>---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---</t>
        </is>
      </c>
      <c r="L884" t="inlineStr">
        <is>
          <t>---</t>
        </is>
      </c>
      <c r="M884" t="inlineStr">
        <is>
          <t>---</t>
        </is>
      </c>
      <c r="N884" t="inlineStr">
        <is>
          <t>---</t>
        </is>
      </c>
      <c r="O884" t="inlineStr">
        <is>
          <t>---</t>
        </is>
      </c>
      <c r="P884" t="inlineStr">
        <is>
          <t>---</t>
        </is>
      </c>
      <c r="Q884" t="inlineStr">
        <is>
          <t>---</t>
        </is>
      </c>
      <c r="R884" t="inlineStr"/>
      <c r="S884" t="inlineStr">
        <is>
          <t>27.0</t>
        </is>
      </c>
      <c r="T884" t="inlineStr"/>
      <c r="U884" t="inlineStr"/>
      <c r="V884" t="inlineStr"/>
      <c r="W884" t="inlineStr"/>
      <c r="X884" t="inlineStr">
        <is>
          <t>PDP/CMEB/ST04308</t>
        </is>
      </c>
      <c r="Y884" t="inlineStr">
        <is>
          <t>PDP/CMEB/ST04308</t>
        </is>
      </c>
      <c r="Z884" t="inlineStr">
        <is>
          <t>2025-02-21 16:07:31</t>
        </is>
      </c>
      <c r="AA884" t="inlineStr">
        <is>
          <t>2025-02-21 16:07:10</t>
        </is>
      </c>
      <c r="AB884" t="inlineStr">
        <is>
          <t>5guerlande</t>
        </is>
      </c>
      <c r="AC884" t="inlineStr">
        <is>
          <t>2025-02-22 01:08:19</t>
        </is>
      </c>
      <c r="AD884" s="1" t="inlineStr">
        <is>
          <t>https://www.commcarehq.org/a/caris-test/reports/form_data/4b518fd3-427e-48b5-b44a-51005bb6d629/</t>
        </is>
      </c>
      <c r="AE884" t="inlineStr">
        <is>
          <t>---</t>
        </is>
      </c>
      <c r="AF884" t="inlineStr">
        <is>
          <t>3c5a623af057e23a32ae4000_35746</t>
        </is>
      </c>
      <c r="AG884" t="inlineStr">
        <is>
          <t>OK</t>
        </is>
      </c>
      <c r="AH884" t="inlineStr">
        <is>
          <t>2025-02-21 16:07:31</t>
        </is>
      </c>
      <c r="AI884" t="inlineStr">
        <is>
          <t>1b52563f66be7b3d0843fa02f8f5a965</t>
        </is>
      </c>
      <c r="AJ884" t="inlineStr">
        <is>
          <t>2025-02-21</t>
        </is>
      </c>
      <c r="AK884" t="inlineStr">
        <is>
          <t>3</t>
        </is>
      </c>
      <c r="AL884" t="inlineStr">
        <is>
          <t>---</t>
        </is>
      </c>
      <c r="AM884" t="inlineStr">
        <is>
          <t>1</t>
        </is>
      </c>
      <c r="AN884" t="inlineStr">
        <is>
          <t>---</t>
        </is>
      </c>
      <c r="AO884" t="inlineStr">
        <is>
          <t>1</t>
        </is>
      </c>
      <c r="AP884" t="inlineStr">
        <is>
          <t>1</t>
        </is>
      </c>
      <c r="AQ884" t="inlineStr"/>
      <c r="AR884" t="inlineStr">
        <is>
          <t>27</t>
        </is>
      </c>
      <c r="AS884" t="inlineStr"/>
      <c r="AT884" t="inlineStr"/>
      <c r="AU884" t="inlineStr">
        <is>
          <t>---</t>
        </is>
      </c>
      <c r="AV884" t="inlineStr">
        <is>
          <t>---</t>
        </is>
      </c>
      <c r="AW884" t="inlineStr">
        <is>
          <t>---</t>
        </is>
      </c>
      <c r="AX884" t="inlineStr">
        <is>
          <t>---</t>
        </is>
      </c>
      <c r="AY884" t="inlineStr">
        <is>
          <t>---</t>
        </is>
      </c>
      <c r="AZ884" t="inlineStr">
        <is>
          <t>---</t>
        </is>
      </c>
      <c r="BA884" t="inlineStr">
        <is>
          <t>1b52563f66be7b3d0843fa02f8f5a965</t>
        </is>
      </c>
      <c r="BB884" t="inlineStr">
        <is>
          <t>http://openrosa.org/formdesigner/0B48E039-1E80-49A7-AC24-732B6E788E39</t>
        </is>
      </c>
      <c r="BC884" t="inlineStr">
        <is>
          <t>Ration et autres visites</t>
        </is>
      </c>
      <c r="BD884" t="inlineStr">
        <is>
          <t>CommCare Android, version "2.56"(468040). App v15969. CommCare Version 2.56.0. Build 468040, built on: 2025-02-11</t>
        </is>
      </c>
      <c r="BE884" t="inlineStr">
        <is>
          <t>commcare_8cc0a821-6123-47ba-bfc9-44547f89f64e</t>
        </is>
      </c>
      <c r="BF884" t="inlineStr">
        <is>
          <t>19.9494076 -72.8199398 2.59 9.88</t>
        </is>
      </c>
      <c r="BG884" t="inlineStr">
        <is>
          <t>f13d8149fc6d39ebe86af18272310ff9</t>
        </is>
      </c>
      <c r="BH884" t="inlineStr">
        <is>
          <t>d3239f0622024212b2de47425e4be01d</t>
        </is>
      </c>
      <c r="BI884" t="inlineStr">
        <is>
          <t>15246</t>
        </is>
      </c>
      <c r="BJ884" t="inlineStr">
        <is>
          <t>XFormInstance</t>
        </is>
      </c>
      <c r="BK884" t="inlineStr">
        <is>
          <t>1d939900f0b011efaf78d3290d41d0d6</t>
        </is>
      </c>
      <c r="BL884" t="b">
        <v>0</v>
      </c>
      <c r="BM884" t="inlineStr">
        <is>
          <t>---</t>
        </is>
      </c>
      <c r="BN884" t="inlineStr">
        <is>
          <t>190.115.177.120</t>
        </is>
      </c>
      <c r="BO884" t="inlineStr">
        <is>
          <t>Lwensky Pierre-Smailey Honorat</t>
        </is>
      </c>
    </row>
    <row r="885">
      <c r="A885" t="inlineStr">
        <is>
          <t>883</t>
        </is>
      </c>
      <c r="B885" t="inlineStr">
        <is>
          <t>4fca9d42-55f3-414e-9145-f5c6da72a061</t>
        </is>
      </c>
      <c r="C885" t="inlineStr">
        <is>
          <t>2025-02-21</t>
        </is>
      </c>
      <c r="D885" t="inlineStr">
        <is>
          <t>3</t>
        </is>
      </c>
      <c r="E885" t="inlineStr">
        <is>
          <t>---</t>
        </is>
      </c>
      <c r="F885" t="inlineStr">
        <is>
          <t>1</t>
        </is>
      </c>
      <c r="G885" t="inlineStr">
        <is>
          <t>---</t>
        </is>
      </c>
      <c r="H885" t="inlineStr">
        <is>
          <t>1</t>
        </is>
      </c>
      <c r="I885" t="inlineStr">
        <is>
          <t>1</t>
        </is>
      </c>
      <c r="J885" t="inlineStr">
        <is>
          <t>2</t>
        </is>
      </c>
      <c r="K885" t="inlineStr">
        <is>
          <t>---</t>
        </is>
      </c>
      <c r="L885" t="inlineStr">
        <is>
          <t>---</t>
        </is>
      </c>
      <c r="M885" t="inlineStr">
        <is>
          <t>---</t>
        </is>
      </c>
      <c r="N885" t="inlineStr">
        <is>
          <t>---</t>
        </is>
      </c>
      <c r="O885" t="inlineStr">
        <is>
          <t>---</t>
        </is>
      </c>
      <c r="P885" t="inlineStr">
        <is>
          <t>---</t>
        </is>
      </c>
      <c r="Q885" t="inlineStr">
        <is>
          <t>---</t>
        </is>
      </c>
      <c r="R885" t="inlineStr"/>
      <c r="S885" t="inlineStr">
        <is>
          <t>23.0</t>
        </is>
      </c>
      <c r="T885" t="inlineStr"/>
      <c r="U885" t="inlineStr"/>
      <c r="V885" t="inlineStr"/>
      <c r="W885" t="inlineStr"/>
      <c r="X885" t="inlineStr">
        <is>
          <t>PDP/CMEB/ST04188</t>
        </is>
      </c>
      <c r="Y885" t="inlineStr">
        <is>
          <t>PDP/CMEB/ST04188</t>
        </is>
      </c>
      <c r="Z885" t="inlineStr">
        <is>
          <t>2025-02-21 16:08:11</t>
        </is>
      </c>
      <c r="AA885" t="inlineStr">
        <is>
          <t>2025-02-21 16:07:54</t>
        </is>
      </c>
      <c r="AB885" t="inlineStr">
        <is>
          <t>5guerlande</t>
        </is>
      </c>
      <c r="AC885" t="inlineStr">
        <is>
          <t>2025-02-22 01:08:59</t>
        </is>
      </c>
      <c r="AD885" s="1" t="inlineStr">
        <is>
          <t>https://www.commcarehq.org/a/caris-test/reports/form_data/4fca9d42-55f3-414e-9145-f5c6da72a061/</t>
        </is>
      </c>
      <c r="AE885" t="inlineStr">
        <is>
          <t>---</t>
        </is>
      </c>
      <c r="AF885" t="inlineStr">
        <is>
          <t>3c5a623af057e23a32ae4000_33301</t>
        </is>
      </c>
      <c r="AG885" t="inlineStr">
        <is>
          <t>OK</t>
        </is>
      </c>
      <c r="AH885" t="inlineStr">
        <is>
          <t>2025-02-21 16:08:11</t>
        </is>
      </c>
      <c r="AI885" t="inlineStr">
        <is>
          <t>1b52563f66be7b3d0843fa02f8f5a965</t>
        </is>
      </c>
      <c r="AJ885" t="inlineStr">
        <is>
          <t>2025-02-21</t>
        </is>
      </c>
      <c r="AK885" t="inlineStr">
        <is>
          <t>3</t>
        </is>
      </c>
      <c r="AL885" t="inlineStr">
        <is>
          <t>---</t>
        </is>
      </c>
      <c r="AM885" t="inlineStr">
        <is>
          <t>1</t>
        </is>
      </c>
      <c r="AN885" t="inlineStr">
        <is>
          <t>---</t>
        </is>
      </c>
      <c r="AO885" t="inlineStr">
        <is>
          <t>1</t>
        </is>
      </c>
      <c r="AP885" t="inlineStr">
        <is>
          <t>1</t>
        </is>
      </c>
      <c r="AQ885" t="inlineStr"/>
      <c r="AR885" t="inlineStr">
        <is>
          <t>23</t>
        </is>
      </c>
      <c r="AS885" t="inlineStr"/>
      <c r="AT885" t="inlineStr"/>
      <c r="AU885" t="inlineStr">
        <is>
          <t>---</t>
        </is>
      </c>
      <c r="AV885" t="inlineStr">
        <is>
          <t>---</t>
        </is>
      </c>
      <c r="AW885" t="inlineStr">
        <is>
          <t>---</t>
        </is>
      </c>
      <c r="AX885" t="inlineStr">
        <is>
          <t>---</t>
        </is>
      </c>
      <c r="AY885" t="inlineStr">
        <is>
          <t>---</t>
        </is>
      </c>
      <c r="AZ885" t="inlineStr">
        <is>
          <t>---</t>
        </is>
      </c>
      <c r="BA885" t="inlineStr">
        <is>
          <t>1b52563f66be7b3d0843fa02f8f5a965</t>
        </is>
      </c>
      <c r="BB885" t="inlineStr">
        <is>
          <t>http://openrosa.org/formdesigner/0B48E039-1E80-49A7-AC24-732B6E788E39</t>
        </is>
      </c>
      <c r="BC885" t="inlineStr">
        <is>
          <t>Ration et autres visites</t>
        </is>
      </c>
      <c r="BD885" t="inlineStr">
        <is>
          <t>CommCare Android, version "2.56"(468040). App v15969. CommCare Version 2.56.0. Build 468040, built on: 2025-02-11</t>
        </is>
      </c>
      <c r="BE885" t="inlineStr">
        <is>
          <t>commcare_8cc0a821-6123-47ba-bfc9-44547f89f64e</t>
        </is>
      </c>
      <c r="BF885" t="inlineStr">
        <is>
          <t>19.9494017 -72.8199367 2.59 796.55</t>
        </is>
      </c>
      <c r="BG885" t="inlineStr">
        <is>
          <t>f13d8149fc6d39ebe86af18272310ff9</t>
        </is>
      </c>
      <c r="BH885" t="inlineStr">
        <is>
          <t>d3239f0622024212b2de47425e4be01d</t>
        </is>
      </c>
      <c r="BI885" t="inlineStr">
        <is>
          <t>15246</t>
        </is>
      </c>
      <c r="BJ885" t="inlineStr">
        <is>
          <t>XFormInstance</t>
        </is>
      </c>
      <c r="BK885" t="inlineStr">
        <is>
          <t>1d939900f0b011efaf78d3290d41d0d6</t>
        </is>
      </c>
      <c r="BL885" t="b">
        <v>0</v>
      </c>
      <c r="BM885" t="inlineStr">
        <is>
          <t>---</t>
        </is>
      </c>
      <c r="BN885" t="inlineStr">
        <is>
          <t>190.115.177.120</t>
        </is>
      </c>
      <c r="BO885" t="inlineStr">
        <is>
          <t>Marvens Elusma</t>
        </is>
      </c>
    </row>
    <row r="886">
      <c r="A886" t="inlineStr">
        <is>
          <t>884</t>
        </is>
      </c>
      <c r="B886" t="inlineStr">
        <is>
          <t>2ffebeea-da2b-4018-aac3-1d98997abbfc</t>
        </is>
      </c>
      <c r="C886" t="inlineStr">
        <is>
          <t>2025-02-21</t>
        </is>
      </c>
      <c r="D886" t="inlineStr">
        <is>
          <t>3</t>
        </is>
      </c>
      <c r="E886" t="inlineStr">
        <is>
          <t>---</t>
        </is>
      </c>
      <c r="F886" t="inlineStr">
        <is>
          <t>0</t>
        </is>
      </c>
      <c r="G886" t="inlineStr">
        <is>
          <t>---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---</t>
        </is>
      </c>
      <c r="L886" t="inlineStr">
        <is>
          <t>---</t>
        </is>
      </c>
      <c r="M886" t="inlineStr">
        <is>
          <t>---</t>
        </is>
      </c>
      <c r="N886" t="inlineStr">
        <is>
          <t>---</t>
        </is>
      </c>
      <c r="O886" t="inlineStr">
        <is>
          <t>---</t>
        </is>
      </c>
      <c r="P886" t="inlineStr">
        <is>
          <t>---</t>
        </is>
      </c>
      <c r="Q886" t="inlineStr">
        <is>
          <t>---</t>
        </is>
      </c>
      <c r="R886" t="inlineStr"/>
      <c r="S886" t="inlineStr">
        <is>
          <t>23.0</t>
        </is>
      </c>
      <c r="T886" t="inlineStr"/>
      <c r="U886" t="inlineStr"/>
      <c r="V886" t="inlineStr"/>
      <c r="W886" t="inlineStr"/>
      <c r="X886" t="inlineStr">
        <is>
          <t>PDP/CMEB/PED00533</t>
        </is>
      </c>
      <c r="Y886" t="inlineStr">
        <is>
          <t>PDP/CMEB/PED00533</t>
        </is>
      </c>
      <c r="Z886" t="inlineStr">
        <is>
          <t>2025-02-21 16:08:43</t>
        </is>
      </c>
      <c r="AA886" t="inlineStr">
        <is>
          <t>2025-02-21 16:08:29</t>
        </is>
      </c>
      <c r="AB886" t="inlineStr">
        <is>
          <t>5guerlande</t>
        </is>
      </c>
      <c r="AC886" t="inlineStr">
        <is>
          <t>2025-02-22 01:09:31</t>
        </is>
      </c>
      <c r="AD886" s="1" t="inlineStr">
        <is>
          <t>https://www.commcarehq.org/a/caris-test/reports/form_data/2ffebeea-da2b-4018-aac3-1d98997abbfc/</t>
        </is>
      </c>
      <c r="AE886" t="inlineStr">
        <is>
          <t>---</t>
        </is>
      </c>
      <c r="AF886" t="inlineStr">
        <is>
          <t>3c5a623af057e23a32ae4000_23840</t>
        </is>
      </c>
      <c r="AG886" t="inlineStr">
        <is>
          <t>OK</t>
        </is>
      </c>
      <c r="AH886" t="inlineStr">
        <is>
          <t>2025-02-21 16:08:43</t>
        </is>
      </c>
      <c r="AI886" t="inlineStr">
        <is>
          <t>1b52563f66be7b3d0843fa02f8f5a965</t>
        </is>
      </c>
      <c r="AJ886" t="inlineStr">
        <is>
          <t>2025-02-21</t>
        </is>
      </c>
      <c r="AK886" t="inlineStr">
        <is>
          <t>3</t>
        </is>
      </c>
      <c r="AL886" t="inlineStr">
        <is>
          <t>---</t>
        </is>
      </c>
      <c r="AM886" t="inlineStr">
        <is>
          <t>0</t>
        </is>
      </c>
      <c r="AN886" t="inlineStr">
        <is>
          <t>---</t>
        </is>
      </c>
      <c r="AO886" t="inlineStr">
        <is>
          <t>1</t>
        </is>
      </c>
      <c r="AP886" t="inlineStr">
        <is>
          <t>1</t>
        </is>
      </c>
      <c r="AQ886" t="inlineStr"/>
      <c r="AR886" t="inlineStr">
        <is>
          <t>23</t>
        </is>
      </c>
      <c r="AS886" t="inlineStr"/>
      <c r="AT886" t="inlineStr"/>
      <c r="AU886" t="inlineStr">
        <is>
          <t>---</t>
        </is>
      </c>
      <c r="AV886" t="inlineStr">
        <is>
          <t>---</t>
        </is>
      </c>
      <c r="AW886" t="inlineStr">
        <is>
          <t>---</t>
        </is>
      </c>
      <c r="AX886" t="inlineStr">
        <is>
          <t>---</t>
        </is>
      </c>
      <c r="AY886" t="inlineStr">
        <is>
          <t>---</t>
        </is>
      </c>
      <c r="AZ886" t="inlineStr">
        <is>
          <t>---</t>
        </is>
      </c>
      <c r="BA886" t="inlineStr">
        <is>
          <t>1b52563f66be7b3d0843fa02f8f5a965</t>
        </is>
      </c>
      <c r="BB886" t="inlineStr">
        <is>
          <t>http://openrosa.org/formdesigner/0B48E039-1E80-49A7-AC24-732B6E788E39</t>
        </is>
      </c>
      <c r="BC886" t="inlineStr">
        <is>
          <t>Ration et autres visites</t>
        </is>
      </c>
      <c r="BD886" t="inlineStr">
        <is>
          <t>CommCare Android, version "2.56"(468040). App v15969. CommCare Version 2.56.0. Build 468040, built on: 2025-02-11</t>
        </is>
      </c>
      <c r="BE886" t="inlineStr">
        <is>
          <t>commcare_8cc0a821-6123-47ba-bfc9-44547f89f64e</t>
        </is>
      </c>
      <c r="BF886" t="inlineStr">
        <is>
          <t>19.9492917 -72.819745 2.59 7.0</t>
        </is>
      </c>
      <c r="BG886" t="inlineStr">
        <is>
          <t>f13d8149fc6d39ebe86af18272310ff9</t>
        </is>
      </c>
      <c r="BH886" t="inlineStr">
        <is>
          <t>d3239f0622024212b2de47425e4be01d</t>
        </is>
      </c>
      <c r="BI886" t="inlineStr">
        <is>
          <t>15246</t>
        </is>
      </c>
      <c r="BJ886" t="inlineStr">
        <is>
          <t>XFormInstance</t>
        </is>
      </c>
      <c r="BK886" t="inlineStr">
        <is>
          <t>1d939900f0b011efaf78d3290d41d0d6</t>
        </is>
      </c>
      <c r="BL886" t="b">
        <v>0</v>
      </c>
      <c r="BM886" t="inlineStr">
        <is>
          <t>---</t>
        </is>
      </c>
      <c r="BN886" t="inlineStr">
        <is>
          <t>190.115.177.120</t>
        </is>
      </c>
      <c r="BO886" t="inlineStr">
        <is>
          <t>Ameldie Chisemara Bonhomme</t>
        </is>
      </c>
    </row>
    <row r="887">
      <c r="A887" t="inlineStr">
        <is>
          <t>885</t>
        </is>
      </c>
      <c r="B887" t="inlineStr">
        <is>
          <t>ff2c8b94-8121-4fe0-9f05-63bdcd828190</t>
        </is>
      </c>
      <c r="C887" t="inlineStr">
        <is>
          <t>2025-02-21</t>
        </is>
      </c>
      <c r="D887" t="inlineStr">
        <is>
          <t>3</t>
        </is>
      </c>
      <c r="E887" t="inlineStr">
        <is>
          <t>---</t>
        </is>
      </c>
      <c r="F887" t="inlineStr">
        <is>
          <t>1</t>
        </is>
      </c>
      <c r="G887" t="inlineStr">
        <is>
          <t>---</t>
        </is>
      </c>
      <c r="H887" t="inlineStr">
        <is>
          <t>1</t>
        </is>
      </c>
      <c r="I887" t="inlineStr">
        <is>
          <t>1</t>
        </is>
      </c>
      <c r="J887" t="inlineStr">
        <is>
          <t>2</t>
        </is>
      </c>
      <c r="K887" t="inlineStr">
        <is>
          <t>---</t>
        </is>
      </c>
      <c r="L887" t="inlineStr">
        <is>
          <t>---</t>
        </is>
      </c>
      <c r="M887" t="inlineStr">
        <is>
          <t>---</t>
        </is>
      </c>
      <c r="N887" t="inlineStr">
        <is>
          <t>---</t>
        </is>
      </c>
      <c r="O887" t="inlineStr">
        <is>
          <t>---</t>
        </is>
      </c>
      <c r="P887" t="inlineStr">
        <is>
          <t>---</t>
        </is>
      </c>
      <c r="Q887" t="inlineStr">
        <is>
          <t>---</t>
        </is>
      </c>
      <c r="R887" t="inlineStr"/>
      <c r="S887" t="inlineStr">
        <is>
          <t>26.0</t>
        </is>
      </c>
      <c r="T887" t="inlineStr"/>
      <c r="U887" t="inlineStr"/>
      <c r="V887" t="inlineStr"/>
      <c r="W887" t="inlineStr"/>
      <c r="X887" t="inlineStr">
        <is>
          <t>PDP/CMEB/PED00499</t>
        </is>
      </c>
      <c r="Y887" t="inlineStr">
        <is>
          <t>PDP/CMEB/PED00499</t>
        </is>
      </c>
      <c r="Z887" t="inlineStr">
        <is>
          <t>2025-02-21 16:09:21</t>
        </is>
      </c>
      <c r="AA887" t="inlineStr">
        <is>
          <t>2025-02-21 16:09:04</t>
        </is>
      </c>
      <c r="AB887" t="inlineStr">
        <is>
          <t>5guerlande</t>
        </is>
      </c>
      <c r="AC887" t="inlineStr">
        <is>
          <t>2025-02-22 01:10:09</t>
        </is>
      </c>
      <c r="AD887" s="1" t="inlineStr">
        <is>
          <t>https://www.commcarehq.org/a/caris-test/reports/form_data/ff2c8b94-8121-4fe0-9f05-63bdcd828190/</t>
        </is>
      </c>
      <c r="AE887" t="inlineStr">
        <is>
          <t>---</t>
        </is>
      </c>
      <c r="AF887" t="inlineStr">
        <is>
          <t>3c5a623af057e23a32ae4000_18769</t>
        </is>
      </c>
      <c r="AG887" t="inlineStr">
        <is>
          <t>OK</t>
        </is>
      </c>
      <c r="AH887" t="inlineStr">
        <is>
          <t>2025-02-21 16:09:21</t>
        </is>
      </c>
      <c r="AI887" t="inlineStr">
        <is>
          <t>1b52563f66be7b3d0843fa02f8f5a965</t>
        </is>
      </c>
      <c r="AJ887" t="inlineStr">
        <is>
          <t>2025-02-21</t>
        </is>
      </c>
      <c r="AK887" t="inlineStr">
        <is>
          <t>3</t>
        </is>
      </c>
      <c r="AL887" t="inlineStr">
        <is>
          <t>---</t>
        </is>
      </c>
      <c r="AM887" t="inlineStr">
        <is>
          <t>1</t>
        </is>
      </c>
      <c r="AN887" t="inlineStr">
        <is>
          <t>---</t>
        </is>
      </c>
      <c r="AO887" t="inlineStr">
        <is>
          <t>1</t>
        </is>
      </c>
      <c r="AP887" t="inlineStr">
        <is>
          <t>1</t>
        </is>
      </c>
      <c r="AQ887" t="inlineStr"/>
      <c r="AR887" t="inlineStr">
        <is>
          <t>26</t>
        </is>
      </c>
      <c r="AS887" t="inlineStr"/>
      <c r="AT887" t="inlineStr"/>
      <c r="AU887" t="inlineStr">
        <is>
          <t>---</t>
        </is>
      </c>
      <c r="AV887" t="inlineStr">
        <is>
          <t>---</t>
        </is>
      </c>
      <c r="AW887" t="inlineStr">
        <is>
          <t>---</t>
        </is>
      </c>
      <c r="AX887" t="inlineStr">
        <is>
          <t>---</t>
        </is>
      </c>
      <c r="AY887" t="inlineStr">
        <is>
          <t>---</t>
        </is>
      </c>
      <c r="AZ887" t="inlineStr">
        <is>
          <t>---</t>
        </is>
      </c>
      <c r="BA887" t="inlineStr">
        <is>
          <t>1b52563f66be7b3d0843fa02f8f5a965</t>
        </is>
      </c>
      <c r="BB887" t="inlineStr">
        <is>
          <t>http://openrosa.org/formdesigner/0B48E039-1E80-49A7-AC24-732B6E788E39</t>
        </is>
      </c>
      <c r="BC887" t="inlineStr">
        <is>
          <t>Ration et autres visites</t>
        </is>
      </c>
      <c r="BD887" t="inlineStr">
        <is>
          <t>CommCare Android, version "2.56"(468040). App v15969. CommCare Version 2.56.0. Build 468040, built on: 2025-02-11</t>
        </is>
      </c>
      <c r="BE887" t="inlineStr">
        <is>
          <t>commcare_8cc0a821-6123-47ba-bfc9-44547f89f64e</t>
        </is>
      </c>
      <c r="BF887" t="inlineStr">
        <is>
          <t>19.9492917 -72.819745 2.59 792.84</t>
        </is>
      </c>
      <c r="BG887" t="inlineStr">
        <is>
          <t>f13d8149fc6d39ebe86af18272310ff9</t>
        </is>
      </c>
      <c r="BH887" t="inlineStr">
        <is>
          <t>d3239f0622024212b2de47425e4be01d</t>
        </is>
      </c>
      <c r="BI887" t="inlineStr">
        <is>
          <t>15246</t>
        </is>
      </c>
      <c r="BJ887" t="inlineStr">
        <is>
          <t>XFormInstance</t>
        </is>
      </c>
      <c r="BK887" t="inlineStr">
        <is>
          <t>1d939900f0b011efaf78d3290d41d0d6</t>
        </is>
      </c>
      <c r="BL887" t="b">
        <v>0</v>
      </c>
      <c r="BM887" t="inlineStr">
        <is>
          <t>---</t>
        </is>
      </c>
      <c r="BN887" t="inlineStr">
        <is>
          <t>190.115.177.120</t>
        </is>
      </c>
      <c r="BO887" t="inlineStr">
        <is>
          <t>Yveline Norcine</t>
        </is>
      </c>
    </row>
    <row r="888">
      <c r="A888" t="inlineStr">
        <is>
          <t>886</t>
        </is>
      </c>
      <c r="B888" t="inlineStr">
        <is>
          <t>0b73e1d3-f8ee-4924-9a8d-cbf7f9448762</t>
        </is>
      </c>
      <c r="C888" t="inlineStr">
        <is>
          <t>2025-02-21</t>
        </is>
      </c>
      <c r="D888" t="inlineStr">
        <is>
          <t>3</t>
        </is>
      </c>
      <c r="E888" t="inlineStr">
        <is>
          <t>---</t>
        </is>
      </c>
      <c r="F888" t="inlineStr">
        <is>
          <t>1</t>
        </is>
      </c>
      <c r="G888" t="inlineStr">
        <is>
          <t>---</t>
        </is>
      </c>
      <c r="H888" t="inlineStr">
        <is>
          <t>1</t>
        </is>
      </c>
      <c r="I888" t="inlineStr">
        <is>
          <t>1</t>
        </is>
      </c>
      <c r="J888" t="inlineStr">
        <is>
          <t>4</t>
        </is>
      </c>
      <c r="K888" t="inlineStr">
        <is>
          <t>---</t>
        </is>
      </c>
      <c r="L888" t="inlineStr">
        <is>
          <t>---</t>
        </is>
      </c>
      <c r="M888" t="inlineStr">
        <is>
          <t>---</t>
        </is>
      </c>
      <c r="N888" t="inlineStr">
        <is>
          <t>---</t>
        </is>
      </c>
      <c r="O888" t="inlineStr">
        <is>
          <t>---</t>
        </is>
      </c>
      <c r="P888" t="inlineStr">
        <is>
          <t>---</t>
        </is>
      </c>
      <c r="Q888" t="inlineStr">
        <is>
          <t>---</t>
        </is>
      </c>
      <c r="R888" t="inlineStr"/>
      <c r="S888" t="inlineStr">
        <is>
          <t>36.0</t>
        </is>
      </c>
      <c r="T888" t="inlineStr"/>
      <c r="U888" t="inlineStr"/>
      <c r="V888" t="inlineStr"/>
      <c r="W888" t="inlineStr"/>
      <c r="X888" t="inlineStr">
        <is>
          <t>PDP/CMEB/ST03315</t>
        </is>
      </c>
      <c r="Y888" t="inlineStr">
        <is>
          <t>PDP/CMEB/ST03315</t>
        </is>
      </c>
      <c r="Z888" t="inlineStr">
        <is>
          <t>2025-02-21 13:54:36</t>
        </is>
      </c>
      <c r="AA888" t="inlineStr">
        <is>
          <t>2025-02-21 13:53:55</t>
        </is>
      </c>
      <c r="AB888" t="inlineStr">
        <is>
          <t>5guerlande</t>
        </is>
      </c>
      <c r="AC888" t="inlineStr">
        <is>
          <t>2025-02-22 13:55:33</t>
        </is>
      </c>
      <c r="AD888" s="1" t="inlineStr">
        <is>
          <t>https://www.commcarehq.org/a/caris-test/reports/form_data/0b73e1d3-f8ee-4924-9a8d-cbf7f9448762/</t>
        </is>
      </c>
      <c r="AE888" t="inlineStr">
        <is>
          <t>---</t>
        </is>
      </c>
      <c r="AF888" t="inlineStr">
        <is>
          <t>f2bc286c9e87463db14c83cea5197b1b</t>
        </is>
      </c>
      <c r="AG888" t="inlineStr">
        <is>
          <t>OK</t>
        </is>
      </c>
      <c r="AH888" t="inlineStr">
        <is>
          <t>2025-02-21 13:54:36</t>
        </is>
      </c>
      <c r="AI888" t="inlineStr">
        <is>
          <t>1b52563f66be7b3d0843fa02f8f5a965</t>
        </is>
      </c>
      <c r="AJ888" t="inlineStr">
        <is>
          <t>2025-02-21</t>
        </is>
      </c>
      <c r="AK888" t="inlineStr">
        <is>
          <t>3</t>
        </is>
      </c>
      <c r="AL888" t="inlineStr">
        <is>
          <t>---</t>
        </is>
      </c>
      <c r="AM888" t="inlineStr">
        <is>
          <t>1</t>
        </is>
      </c>
      <c r="AN888" t="inlineStr">
        <is>
          <t>---</t>
        </is>
      </c>
      <c r="AO888" t="inlineStr">
        <is>
          <t>1</t>
        </is>
      </c>
      <c r="AP888" t="inlineStr">
        <is>
          <t>1</t>
        </is>
      </c>
      <c r="AQ888" t="inlineStr"/>
      <c r="AR888" t="inlineStr">
        <is>
          <t>36</t>
        </is>
      </c>
      <c r="AS888" t="inlineStr"/>
      <c r="AT888" t="inlineStr"/>
      <c r="AU888" t="inlineStr">
        <is>
          <t>---</t>
        </is>
      </c>
      <c r="AV888" t="inlineStr">
        <is>
          <t>---</t>
        </is>
      </c>
      <c r="AW888" t="inlineStr">
        <is>
          <t>---</t>
        </is>
      </c>
      <c r="AX888" t="inlineStr">
        <is>
          <t>---</t>
        </is>
      </c>
      <c r="AY888" t="inlineStr">
        <is>
          <t>---</t>
        </is>
      </c>
      <c r="AZ888" t="inlineStr">
        <is>
          <t>---</t>
        </is>
      </c>
      <c r="BA888" t="inlineStr">
        <is>
          <t>1b52563f66be7b3d0843fa02f8f5a965</t>
        </is>
      </c>
      <c r="BB888" t="inlineStr">
        <is>
          <t>http://openrosa.org/formdesigner/0B48E039-1E80-49A7-AC24-732B6E788E39</t>
        </is>
      </c>
      <c r="BC888" t="inlineStr">
        <is>
          <t>Ration et autres visites</t>
        </is>
      </c>
      <c r="BD888" t="inlineStr">
        <is>
          <t>CommCare Android, version "2.56"(468040). App v15969. CommCare Version 2.56.0. Build 468040, built on: 2025-02-11</t>
        </is>
      </c>
      <c r="BE888" t="inlineStr">
        <is>
          <t>commcare_8cc0a821-6123-47ba-bfc9-44547f89f64e</t>
        </is>
      </c>
      <c r="BF888" t="inlineStr"/>
      <c r="BG888" t="inlineStr">
        <is>
          <t>f13d8149fc6d39ebe86af18272310ff9</t>
        </is>
      </c>
      <c r="BH888" t="inlineStr">
        <is>
          <t>d3239f0622024212b2de47425e4be01d</t>
        </is>
      </c>
      <c r="BI888" t="inlineStr">
        <is>
          <t>15246</t>
        </is>
      </c>
      <c r="BJ888" t="inlineStr">
        <is>
          <t>XFormInstance</t>
        </is>
      </c>
      <c r="BK888" t="inlineStr">
        <is>
          <t>c7d854d8f0b911efb9bdbb65fe57b2fe</t>
        </is>
      </c>
      <c r="BL888" t="b">
        <v>0</v>
      </c>
      <c r="BM888" t="inlineStr">
        <is>
          <t>---</t>
        </is>
      </c>
      <c r="BN888" t="inlineStr">
        <is>
          <t>190.115.180.118</t>
        </is>
      </c>
      <c r="BO888" t="inlineStr">
        <is>
          <t>Djilens Ulysse</t>
        </is>
      </c>
    </row>
    <row r="889">
      <c r="A889" t="inlineStr">
        <is>
          <t>887</t>
        </is>
      </c>
      <c r="B889" t="inlineStr">
        <is>
          <t>e1486e9b-1dd8-4bbf-b02e-f04e941ce5de</t>
        </is>
      </c>
      <c r="C889" t="inlineStr">
        <is>
          <t>2025-02-21</t>
        </is>
      </c>
      <c r="D889" t="inlineStr">
        <is>
          <t>3</t>
        </is>
      </c>
      <c r="E889" t="inlineStr">
        <is>
          <t>---</t>
        </is>
      </c>
      <c r="F889" t="inlineStr">
        <is>
          <t>1</t>
        </is>
      </c>
      <c r="G889" t="inlineStr">
        <is>
          <t>---</t>
        </is>
      </c>
      <c r="H889" t="inlineStr">
        <is>
          <t>1</t>
        </is>
      </c>
      <c r="I889" t="inlineStr">
        <is>
          <t>1</t>
        </is>
      </c>
      <c r="J889" t="inlineStr">
        <is>
          <t>2</t>
        </is>
      </c>
      <c r="K889" t="inlineStr">
        <is>
          <t>---</t>
        </is>
      </c>
      <c r="L889" t="inlineStr">
        <is>
          <t>---</t>
        </is>
      </c>
      <c r="M889" t="inlineStr">
        <is>
          <t>---</t>
        </is>
      </c>
      <c r="N889" t="inlineStr">
        <is>
          <t>---</t>
        </is>
      </c>
      <c r="O889" t="inlineStr">
        <is>
          <t>---</t>
        </is>
      </c>
      <c r="P889" t="inlineStr">
        <is>
          <t>---</t>
        </is>
      </c>
      <c r="Q889" t="inlineStr">
        <is>
          <t>---</t>
        </is>
      </c>
      <c r="R889" t="inlineStr"/>
      <c r="S889" t="inlineStr">
        <is>
          <t>30.0</t>
        </is>
      </c>
      <c r="T889" t="inlineStr"/>
      <c r="U889" t="inlineStr"/>
      <c r="V889" t="inlineStr"/>
      <c r="W889" t="inlineStr"/>
      <c r="X889" t="inlineStr">
        <is>
          <t>PDP/CMEB/PED00488</t>
        </is>
      </c>
      <c r="Y889" t="inlineStr">
        <is>
          <t>PDP/CMEB/PED00488</t>
        </is>
      </c>
      <c r="Z889" t="inlineStr">
        <is>
          <t>2025-02-21 13:55:19</t>
        </is>
      </c>
      <c r="AA889" t="inlineStr">
        <is>
          <t>2025-02-21 13:54:50</t>
        </is>
      </c>
      <c r="AB889" t="inlineStr">
        <is>
          <t>5guerlande</t>
        </is>
      </c>
      <c r="AC889" t="inlineStr">
        <is>
          <t>2025-02-22 13:55:34</t>
        </is>
      </c>
      <c r="AD889" s="1" t="inlineStr">
        <is>
          <t>https://www.commcarehq.org/a/caris-test/reports/form_data/e1486e9b-1dd8-4bbf-b02e-f04e941ce5de/</t>
        </is>
      </c>
      <c r="AE889" t="inlineStr">
        <is>
          <t>---</t>
        </is>
      </c>
      <c r="AF889" t="inlineStr">
        <is>
          <t>3c5a623af057e23a32ae4000_17047</t>
        </is>
      </c>
      <c r="AG889" t="inlineStr">
        <is>
          <t>OK</t>
        </is>
      </c>
      <c r="AH889" t="inlineStr">
        <is>
          <t>2025-02-21 13:55:19</t>
        </is>
      </c>
      <c r="AI889" t="inlineStr">
        <is>
          <t>1b52563f66be7b3d0843fa02f8f5a965</t>
        </is>
      </c>
      <c r="AJ889" t="inlineStr">
        <is>
          <t>2025-02-21</t>
        </is>
      </c>
      <c r="AK889" t="inlineStr">
        <is>
          <t>3</t>
        </is>
      </c>
      <c r="AL889" t="inlineStr">
        <is>
          <t>---</t>
        </is>
      </c>
      <c r="AM889" t="inlineStr">
        <is>
          <t>1</t>
        </is>
      </c>
      <c r="AN889" t="inlineStr">
        <is>
          <t>---</t>
        </is>
      </c>
      <c r="AO889" t="inlineStr">
        <is>
          <t>1</t>
        </is>
      </c>
      <c r="AP889" t="inlineStr">
        <is>
          <t>1</t>
        </is>
      </c>
      <c r="AQ889" t="inlineStr"/>
      <c r="AR889" t="inlineStr">
        <is>
          <t>30</t>
        </is>
      </c>
      <c r="AS889" t="inlineStr"/>
      <c r="AT889" t="inlineStr"/>
      <c r="AU889" t="inlineStr">
        <is>
          <t>---</t>
        </is>
      </c>
      <c r="AV889" t="inlineStr">
        <is>
          <t>---</t>
        </is>
      </c>
      <c r="AW889" t="inlineStr">
        <is>
          <t>---</t>
        </is>
      </c>
      <c r="AX889" t="inlineStr">
        <is>
          <t>---</t>
        </is>
      </c>
      <c r="AY889" t="inlineStr">
        <is>
          <t>---</t>
        </is>
      </c>
      <c r="AZ889" t="inlineStr">
        <is>
          <t>---</t>
        </is>
      </c>
      <c r="BA889" t="inlineStr">
        <is>
          <t>1b52563f66be7b3d0843fa02f8f5a965</t>
        </is>
      </c>
      <c r="BB889" t="inlineStr">
        <is>
          <t>http://openrosa.org/formdesigner/0B48E039-1E80-49A7-AC24-732B6E788E39</t>
        </is>
      </c>
      <c r="BC889" t="inlineStr">
        <is>
          <t>Ration et autres visites</t>
        </is>
      </c>
      <c r="BD889" t="inlineStr">
        <is>
          <t>CommCare Android, version "2.56"(468040). App v15969. CommCare Version 2.56.0. Build 468040, built on: 2025-02-11</t>
        </is>
      </c>
      <c r="BE889" t="inlineStr">
        <is>
          <t>commcare_8cc0a821-6123-47ba-bfc9-44547f89f64e</t>
        </is>
      </c>
      <c r="BF889" t="inlineStr"/>
      <c r="BG889" t="inlineStr">
        <is>
          <t>f13d8149fc6d39ebe86af18272310ff9</t>
        </is>
      </c>
      <c r="BH889" t="inlineStr">
        <is>
          <t>d3239f0622024212b2de47425e4be01d</t>
        </is>
      </c>
      <c r="BI889" t="inlineStr">
        <is>
          <t>15246</t>
        </is>
      </c>
      <c r="BJ889" t="inlineStr">
        <is>
          <t>XFormInstance</t>
        </is>
      </c>
      <c r="BK889" t="inlineStr">
        <is>
          <t>c7d854d8f0b911efb9bdbb65fe57b2fe</t>
        </is>
      </c>
      <c r="BL889" t="b">
        <v>0</v>
      </c>
      <c r="BM889" t="inlineStr">
        <is>
          <t>---</t>
        </is>
      </c>
      <c r="BN889" t="inlineStr">
        <is>
          <t>190.115.180.118</t>
        </is>
      </c>
      <c r="BO889" t="inlineStr">
        <is>
          <t>John-Garby Estinor</t>
        </is>
      </c>
    </row>
    <row r="890">
      <c r="A890" t="inlineStr">
        <is>
          <t>888</t>
        </is>
      </c>
      <c r="B890" t="inlineStr">
        <is>
          <t>4884c3c8-9845-41c5-b49a-166dea7061ce</t>
        </is>
      </c>
      <c r="C890" t="inlineStr">
        <is>
          <t>2025-02-21</t>
        </is>
      </c>
      <c r="D890" t="inlineStr">
        <is>
          <t>3</t>
        </is>
      </c>
      <c r="E890" t="inlineStr">
        <is>
          <t>---</t>
        </is>
      </c>
      <c r="F890" t="inlineStr">
        <is>
          <t>1</t>
        </is>
      </c>
      <c r="G890" t="inlineStr">
        <is>
          <t>---</t>
        </is>
      </c>
      <c r="H890" t="inlineStr">
        <is>
          <t>1</t>
        </is>
      </c>
      <c r="I890" t="inlineStr">
        <is>
          <t>1</t>
        </is>
      </c>
      <c r="J890" t="inlineStr">
        <is>
          <t>2</t>
        </is>
      </c>
      <c r="K890" t="inlineStr">
        <is>
          <t>---</t>
        </is>
      </c>
      <c r="L890" t="inlineStr">
        <is>
          <t>---</t>
        </is>
      </c>
      <c r="M890" t="inlineStr">
        <is>
          <t>---</t>
        </is>
      </c>
      <c r="N890" t="inlineStr">
        <is>
          <t>---</t>
        </is>
      </c>
      <c r="O890" t="inlineStr">
        <is>
          <t>---</t>
        </is>
      </c>
      <c r="P890" t="inlineStr">
        <is>
          <t>---</t>
        </is>
      </c>
      <c r="Q890" t="inlineStr">
        <is>
          <t>---</t>
        </is>
      </c>
      <c r="R890" t="inlineStr"/>
      <c r="S890" t="inlineStr">
        <is>
          <t>31.0</t>
        </is>
      </c>
      <c r="T890" t="inlineStr"/>
      <c r="U890" t="inlineStr"/>
      <c r="V890" t="inlineStr"/>
      <c r="W890" t="inlineStr"/>
      <c r="X890" t="inlineStr">
        <is>
          <t>PDP/CMEB/ST04027</t>
        </is>
      </c>
      <c r="Y890" t="inlineStr">
        <is>
          <t>PDP/CMEB/ST04027</t>
        </is>
      </c>
      <c r="Z890" t="inlineStr">
        <is>
          <t>2025-02-21 13:56:45</t>
        </is>
      </c>
      <c r="AA890" t="inlineStr">
        <is>
          <t>2025-02-21 13:56:30</t>
        </is>
      </c>
      <c r="AB890" t="inlineStr">
        <is>
          <t>5guerlande</t>
        </is>
      </c>
      <c r="AC890" t="inlineStr">
        <is>
          <t>2025-02-22 13:56:45</t>
        </is>
      </c>
      <c r="AD890" s="1" t="inlineStr">
        <is>
          <t>https://www.commcarehq.org/a/caris-test/reports/form_data/4884c3c8-9845-41c5-b49a-166dea7061ce/</t>
        </is>
      </c>
      <c r="AE890" t="inlineStr">
        <is>
          <t>---</t>
        </is>
      </c>
      <c r="AF890" t="inlineStr">
        <is>
          <t>3c5a623af057e23a32ae4000_30298</t>
        </is>
      </c>
      <c r="AG890" t="inlineStr">
        <is>
          <t>OK</t>
        </is>
      </c>
      <c r="AH890" t="inlineStr">
        <is>
          <t>2025-02-21 13:56:45</t>
        </is>
      </c>
      <c r="AI890" t="inlineStr">
        <is>
          <t>1b52563f66be7b3d0843fa02f8f5a965</t>
        </is>
      </c>
      <c r="AJ890" t="inlineStr">
        <is>
          <t>2025-02-21</t>
        </is>
      </c>
      <c r="AK890" t="inlineStr">
        <is>
          <t>3</t>
        </is>
      </c>
      <c r="AL890" t="inlineStr">
        <is>
          <t>---</t>
        </is>
      </c>
      <c r="AM890" t="inlineStr">
        <is>
          <t>1</t>
        </is>
      </c>
      <c r="AN890" t="inlineStr">
        <is>
          <t>---</t>
        </is>
      </c>
      <c r="AO890" t="inlineStr">
        <is>
          <t>1</t>
        </is>
      </c>
      <c r="AP890" t="inlineStr">
        <is>
          <t>1</t>
        </is>
      </c>
      <c r="AQ890" t="inlineStr"/>
      <c r="AR890" t="inlineStr">
        <is>
          <t>31</t>
        </is>
      </c>
      <c r="AS890" t="inlineStr"/>
      <c r="AT890" t="inlineStr"/>
      <c r="AU890" t="inlineStr">
        <is>
          <t>---</t>
        </is>
      </c>
      <c r="AV890" t="inlineStr">
        <is>
          <t>---</t>
        </is>
      </c>
      <c r="AW890" t="inlineStr">
        <is>
          <t>---</t>
        </is>
      </c>
      <c r="AX890" t="inlineStr">
        <is>
          <t>---</t>
        </is>
      </c>
      <c r="AY890" t="inlineStr">
        <is>
          <t>---</t>
        </is>
      </c>
      <c r="AZ890" t="inlineStr">
        <is>
          <t>---</t>
        </is>
      </c>
      <c r="BA890" t="inlineStr">
        <is>
          <t>1b52563f66be7b3d0843fa02f8f5a965</t>
        </is>
      </c>
      <c r="BB890" t="inlineStr">
        <is>
          <t>http://openrosa.org/formdesigner/0B48E039-1E80-49A7-AC24-732B6E788E39</t>
        </is>
      </c>
      <c r="BC890" t="inlineStr">
        <is>
          <t>Ration et autres visites</t>
        </is>
      </c>
      <c r="BD890" t="inlineStr">
        <is>
          <t>CommCare Android, version "2.56"(468040). App v15969. CommCare Version 2.56.0. Build 468040, built on: 2025-02-11</t>
        </is>
      </c>
      <c r="BE890" t="inlineStr">
        <is>
          <t>commcare_8cc0a821-6123-47ba-bfc9-44547f89f64e</t>
        </is>
      </c>
      <c r="BF890" t="inlineStr">
        <is>
          <t>19.9487434 -72.8199752 0.0 100.0</t>
        </is>
      </c>
      <c r="BG890" t="inlineStr">
        <is>
          <t>f13d8149fc6d39ebe86af18272310ff9</t>
        </is>
      </c>
      <c r="BH890" t="inlineStr">
        <is>
          <t>d3239f0622024212b2de47425e4be01d</t>
        </is>
      </c>
      <c r="BI890" t="inlineStr">
        <is>
          <t>15246</t>
        </is>
      </c>
      <c r="BJ890" t="inlineStr">
        <is>
          <t>XFormInstance</t>
        </is>
      </c>
      <c r="BK890" t="inlineStr">
        <is>
          <t>c7d854d8f0b911efb9bdbb65fe57b2fe</t>
        </is>
      </c>
      <c r="BL890" t="b">
        <v>0</v>
      </c>
      <c r="BM890" t="inlineStr">
        <is>
          <t>---</t>
        </is>
      </c>
      <c r="BN890" t="inlineStr">
        <is>
          <t>190.115.180.118</t>
        </is>
      </c>
      <c r="BO890" t="inlineStr">
        <is>
          <t>Damaika( Chabada) Francois</t>
        </is>
      </c>
    </row>
    <row r="891">
      <c r="A891" t="inlineStr">
        <is>
          <t>889</t>
        </is>
      </c>
      <c r="B891" t="inlineStr">
        <is>
          <t>5dcc3002-b697-4166-a9e2-10e874e29531</t>
        </is>
      </c>
      <c r="C891" t="inlineStr">
        <is>
          <t>2025-02-21</t>
        </is>
      </c>
      <c r="D891" t="inlineStr">
        <is>
          <t>3</t>
        </is>
      </c>
      <c r="E891" t="inlineStr">
        <is>
          <t>---</t>
        </is>
      </c>
      <c r="F891" t="inlineStr">
        <is>
          <t>0</t>
        </is>
      </c>
      <c r="G891" t="inlineStr">
        <is>
          <t>---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---</t>
        </is>
      </c>
      <c r="L891" t="inlineStr">
        <is>
          <t>---</t>
        </is>
      </c>
      <c r="M891" t="inlineStr">
        <is>
          <t>---</t>
        </is>
      </c>
      <c r="N891" t="inlineStr">
        <is>
          <t>---</t>
        </is>
      </c>
      <c r="O891" t="inlineStr">
        <is>
          <t>---</t>
        </is>
      </c>
      <c r="P891" t="inlineStr">
        <is>
          <t>---</t>
        </is>
      </c>
      <c r="Q891" t="inlineStr">
        <is>
          <t>---</t>
        </is>
      </c>
      <c r="R891" t="inlineStr"/>
      <c r="S891" t="inlineStr">
        <is>
          <t>22.0</t>
        </is>
      </c>
      <c r="T891" t="inlineStr"/>
      <c r="U891" t="inlineStr"/>
      <c r="V891" t="inlineStr"/>
      <c r="W891" t="inlineStr"/>
      <c r="X891" t="inlineStr">
        <is>
          <t>PDP/CMEB/PED00602</t>
        </is>
      </c>
      <c r="Y891" t="inlineStr">
        <is>
          <t>PDP/CMEB/PED00602</t>
        </is>
      </c>
      <c r="Z891" t="inlineStr">
        <is>
          <t>2025-02-21 13:57:55</t>
        </is>
      </c>
      <c r="AA891" t="inlineStr">
        <is>
          <t>2025-02-21 13:57:27</t>
        </is>
      </c>
      <c r="AB891" t="inlineStr">
        <is>
          <t>5guerlande</t>
        </is>
      </c>
      <c r="AC891" t="inlineStr">
        <is>
          <t>2025-02-22 13:58:25</t>
        </is>
      </c>
      <c r="AD891" s="1" t="inlineStr">
        <is>
          <t>https://www.commcarehq.org/a/caris-test/reports/form_data/5dcc3002-b697-4166-a9e2-10e874e29531/</t>
        </is>
      </c>
      <c r="AE891" t="inlineStr">
        <is>
          <t>---</t>
        </is>
      </c>
      <c r="AF891" t="inlineStr">
        <is>
          <t>3c5a623af057e23a32ae4000_31489</t>
        </is>
      </c>
      <c r="AG891" t="inlineStr">
        <is>
          <t>OK</t>
        </is>
      </c>
      <c r="AH891" t="inlineStr">
        <is>
          <t>2025-02-21 13:57:55</t>
        </is>
      </c>
      <c r="AI891" t="inlineStr">
        <is>
          <t>1b52563f66be7b3d0843fa02f8f5a965</t>
        </is>
      </c>
      <c r="AJ891" t="inlineStr">
        <is>
          <t>2025-02-21</t>
        </is>
      </c>
      <c r="AK891" t="inlineStr">
        <is>
          <t>3</t>
        </is>
      </c>
      <c r="AL891" t="inlineStr">
        <is>
          <t>---</t>
        </is>
      </c>
      <c r="AM891" t="inlineStr">
        <is>
          <t>0</t>
        </is>
      </c>
      <c r="AN891" t="inlineStr">
        <is>
          <t>---</t>
        </is>
      </c>
      <c r="AO891" t="inlineStr">
        <is>
          <t>1</t>
        </is>
      </c>
      <c r="AP891" t="inlineStr">
        <is>
          <t>1</t>
        </is>
      </c>
      <c r="AQ891" t="inlineStr"/>
      <c r="AR891" t="inlineStr">
        <is>
          <t>22</t>
        </is>
      </c>
      <c r="AS891" t="inlineStr"/>
      <c r="AT891" t="inlineStr"/>
      <c r="AU891" t="inlineStr">
        <is>
          <t>---</t>
        </is>
      </c>
      <c r="AV891" t="inlineStr">
        <is>
          <t>---</t>
        </is>
      </c>
      <c r="AW891" t="inlineStr">
        <is>
          <t>---</t>
        </is>
      </c>
      <c r="AX891" t="inlineStr">
        <is>
          <t>---</t>
        </is>
      </c>
      <c r="AY891" t="inlineStr">
        <is>
          <t>---</t>
        </is>
      </c>
      <c r="AZ891" t="inlineStr">
        <is>
          <t>---</t>
        </is>
      </c>
      <c r="BA891" t="inlineStr">
        <is>
          <t>1b52563f66be7b3d0843fa02f8f5a965</t>
        </is>
      </c>
      <c r="BB891" t="inlineStr">
        <is>
          <t>http://openrosa.org/formdesigner/0B48E039-1E80-49A7-AC24-732B6E788E39</t>
        </is>
      </c>
      <c r="BC891" t="inlineStr">
        <is>
          <t>Ration et autres visites</t>
        </is>
      </c>
      <c r="BD891" t="inlineStr">
        <is>
          <t>CommCare Android, version "2.56"(468040). App v15969. CommCare Version 2.56.0. Build 468040, built on: 2025-02-11</t>
        </is>
      </c>
      <c r="BE891" t="inlineStr">
        <is>
          <t>commcare_8cc0a821-6123-47ba-bfc9-44547f89f64e</t>
        </is>
      </c>
      <c r="BF891" t="inlineStr">
        <is>
          <t>19.9487434 -72.8199752 0.0 100.0</t>
        </is>
      </c>
      <c r="BG891" t="inlineStr">
        <is>
          <t>f13d8149fc6d39ebe86af18272310ff9</t>
        </is>
      </c>
      <c r="BH891" t="inlineStr">
        <is>
          <t>d3239f0622024212b2de47425e4be01d</t>
        </is>
      </c>
      <c r="BI891" t="inlineStr">
        <is>
          <t>15246</t>
        </is>
      </c>
      <c r="BJ891" t="inlineStr">
        <is>
          <t>XFormInstance</t>
        </is>
      </c>
      <c r="BK891" t="inlineStr">
        <is>
          <t>c7d854d8f0b911efb9bdbb65fe57b2fe</t>
        </is>
      </c>
      <c r="BL891" t="b">
        <v>0</v>
      </c>
      <c r="BM891" t="inlineStr">
        <is>
          <t>---</t>
        </is>
      </c>
      <c r="BN891" t="inlineStr">
        <is>
          <t>190.115.180.118</t>
        </is>
      </c>
      <c r="BO891" t="inlineStr">
        <is>
          <t>Djinaica (Djimica) Jean</t>
        </is>
      </c>
    </row>
    <row r="892">
      <c r="A892" t="inlineStr">
        <is>
          <t>890</t>
        </is>
      </c>
      <c r="B892" t="inlineStr">
        <is>
          <t>5f84203c-8d91-4eb4-9374-d37ff44fe1db</t>
        </is>
      </c>
      <c r="C892" t="inlineStr">
        <is>
          <t>2025-02-21</t>
        </is>
      </c>
      <c r="D892" t="inlineStr">
        <is>
          <t>3</t>
        </is>
      </c>
      <c r="E892" t="inlineStr">
        <is>
          <t>---</t>
        </is>
      </c>
      <c r="F892" t="inlineStr">
        <is>
          <t>0</t>
        </is>
      </c>
      <c r="G892" t="inlineStr">
        <is>
          <t>---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---</t>
        </is>
      </c>
      <c r="L892" t="inlineStr">
        <is>
          <t>---</t>
        </is>
      </c>
      <c r="M892" t="inlineStr">
        <is>
          <t>---</t>
        </is>
      </c>
      <c r="N892" t="inlineStr">
        <is>
          <t>---</t>
        </is>
      </c>
      <c r="O892" t="inlineStr">
        <is>
          <t>---</t>
        </is>
      </c>
      <c r="P892" t="inlineStr">
        <is>
          <t>---</t>
        </is>
      </c>
      <c r="Q892" t="inlineStr">
        <is>
          <t>---</t>
        </is>
      </c>
      <c r="R892" t="inlineStr"/>
      <c r="S892" t="inlineStr"/>
      <c r="T892" t="inlineStr"/>
      <c r="U892" t="inlineStr"/>
      <c r="V892" t="inlineStr"/>
      <c r="W892" t="inlineStr"/>
      <c r="X892" t="inlineStr">
        <is>
          <t>MCH/HCHM/ST01462</t>
        </is>
      </c>
      <c r="Y892" t="inlineStr">
        <is>
          <t>MCH/HCHM/ST01462</t>
        </is>
      </c>
      <c r="Z892" t="inlineStr">
        <is>
          <t>2025-02-23 19:19:58</t>
        </is>
      </c>
      <c r="AA892" t="inlineStr">
        <is>
          <t>2025-02-23 19:19:31</t>
        </is>
      </c>
      <c r="AB892" t="inlineStr">
        <is>
          <t>6evelyne</t>
        </is>
      </c>
      <c r="AC892" t="inlineStr">
        <is>
          <t>2025-02-23 19:21:08</t>
        </is>
      </c>
      <c r="AD892" s="1" t="inlineStr">
        <is>
          <t>https://www.commcarehq.org/a/caris-test/reports/form_data/5f84203c-8d91-4eb4-9374-d37ff44fe1db/</t>
        </is>
      </c>
      <c r="AE892" t="inlineStr">
        <is>
          <t>---</t>
        </is>
      </c>
      <c r="AF892" t="inlineStr">
        <is>
          <t>3c5a623af057e23a32ae4000_34889</t>
        </is>
      </c>
      <c r="AG892" t="inlineStr">
        <is>
          <t>OK</t>
        </is>
      </c>
      <c r="AH892" t="inlineStr">
        <is>
          <t>2025-02-23 19:19:58</t>
        </is>
      </c>
      <c r="AI892" t="inlineStr">
        <is>
          <t>4a46325eb6794fee8a54ef2fbf119d12</t>
        </is>
      </c>
      <c r="AJ892" t="inlineStr">
        <is>
          <t>2025-02-21</t>
        </is>
      </c>
      <c r="AK892" t="inlineStr">
        <is>
          <t>3</t>
        </is>
      </c>
      <c r="AL892" t="inlineStr">
        <is>
          <t>---</t>
        </is>
      </c>
      <c r="AM892" t="inlineStr">
        <is>
          <t>0</t>
        </is>
      </c>
      <c r="AN892" t="inlineStr">
        <is>
          <t>---</t>
        </is>
      </c>
      <c r="AO892" t="inlineStr">
        <is>
          <t>1</t>
        </is>
      </c>
      <c r="AP892" t="inlineStr">
        <is>
          <t>1</t>
        </is>
      </c>
      <c r="AQ892" t="inlineStr"/>
      <c r="AR892" t="inlineStr"/>
      <c r="AS892" t="inlineStr"/>
      <c r="AT892" t="inlineStr"/>
      <c r="AU892" t="inlineStr">
        <is>
          <t>---</t>
        </is>
      </c>
      <c r="AV892" t="inlineStr">
        <is>
          <t>---</t>
        </is>
      </c>
      <c r="AW892" t="inlineStr">
        <is>
          <t>---</t>
        </is>
      </c>
      <c r="AX892" t="inlineStr">
        <is>
          <t>---</t>
        </is>
      </c>
      <c r="AY892" t="inlineStr">
        <is>
          <t>---</t>
        </is>
      </c>
      <c r="AZ892" t="inlineStr">
        <is>
          <t>---</t>
        </is>
      </c>
      <c r="BA892" t="inlineStr">
        <is>
          <t>4a46325eb6794fee8a54ef2fbf119d12</t>
        </is>
      </c>
      <c r="BB892" t="inlineStr">
        <is>
          <t>http://openrosa.org/formdesigner/0B48E039-1E80-49A7-AC24-732B6E788E39</t>
        </is>
      </c>
      <c r="BC892" t="inlineStr">
        <is>
          <t>Ration et autres visites</t>
        </is>
      </c>
      <c r="BD892" t="inlineStr">
        <is>
          <t>CommCare Android, version "2.56"(468027). App v15969. CommCare Version 2.56.0. Build 468027, built on: 2025-01-18</t>
        </is>
      </c>
      <c r="BE892" t="inlineStr">
        <is>
          <t>commcare_40296b7d-43c6-4fdb-ac84-9d72c5f544fb</t>
        </is>
      </c>
      <c r="BF892" t="inlineStr"/>
      <c r="BG892" t="inlineStr">
        <is>
          <t>f13d8149fc6d39ebe86af18272310ff9</t>
        </is>
      </c>
      <c r="BH892" t="inlineStr">
        <is>
          <t>d3239f0622024212b2de47425e4be01d</t>
        </is>
      </c>
      <c r="BI892" t="inlineStr">
        <is>
          <t>15246</t>
        </is>
      </c>
      <c r="BJ892" t="inlineStr">
        <is>
          <t>XFormInstance</t>
        </is>
      </c>
      <c r="BK892" t="inlineStr">
        <is>
          <t>107d71aef21411efb9c4bb65fe57b2fe</t>
        </is>
      </c>
      <c r="BL892" t="b">
        <v>0</v>
      </c>
      <c r="BM892" t="inlineStr">
        <is>
          <t>---</t>
        </is>
      </c>
      <c r="BN892" t="inlineStr">
        <is>
          <t>200.113.214.4</t>
        </is>
      </c>
      <c r="BO892" t="inlineStr">
        <is>
          <t>Betchaina Saintulien</t>
        </is>
      </c>
    </row>
    <row r="893">
      <c r="A893" t="inlineStr">
        <is>
          <t>891</t>
        </is>
      </c>
      <c r="B893" t="inlineStr">
        <is>
          <t>369d93da-ebab-42e7-8c90-97bb2331ca42</t>
        </is>
      </c>
      <c r="C893" t="inlineStr">
        <is>
          <t>2025-02-21</t>
        </is>
      </c>
      <c r="D893" t="inlineStr">
        <is>
          <t>3</t>
        </is>
      </c>
      <c r="E893" t="inlineStr">
        <is>
          <t>---</t>
        </is>
      </c>
      <c r="F893" t="inlineStr">
        <is>
          <t>0</t>
        </is>
      </c>
      <c r="G893" t="inlineStr">
        <is>
          <t>---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---</t>
        </is>
      </c>
      <c r="L893" t="inlineStr">
        <is>
          <t>---</t>
        </is>
      </c>
      <c r="M893" t="inlineStr">
        <is>
          <t>---</t>
        </is>
      </c>
      <c r="N893" t="inlineStr">
        <is>
          <t>---</t>
        </is>
      </c>
      <c r="O893" t="inlineStr">
        <is>
          <t>---</t>
        </is>
      </c>
      <c r="P893" t="inlineStr">
        <is>
          <t>---</t>
        </is>
      </c>
      <c r="Q893" t="inlineStr">
        <is>
          <t>---</t>
        </is>
      </c>
      <c r="R893" t="inlineStr"/>
      <c r="S893" t="inlineStr">
        <is>
          <t>57.0</t>
        </is>
      </c>
      <c r="T893" t="inlineStr">
        <is>
          <t>158.0</t>
        </is>
      </c>
      <c r="U893" t="inlineStr"/>
      <c r="V893" t="inlineStr"/>
      <c r="W893" t="inlineStr"/>
      <c r="X893" t="inlineStr">
        <is>
          <t>MCH/HCHM/ST01462</t>
        </is>
      </c>
      <c r="Y893" t="inlineStr">
        <is>
          <t>MCH/HCHM/ST01462</t>
        </is>
      </c>
      <c r="Z893" t="inlineStr">
        <is>
          <t>2025-02-23 19:20:56</t>
        </is>
      </c>
      <c r="AA893" t="inlineStr">
        <is>
          <t>2025-02-23 19:20:20</t>
        </is>
      </c>
      <c r="AB893" t="inlineStr">
        <is>
          <t>6evelyne</t>
        </is>
      </c>
      <c r="AC893" t="inlineStr">
        <is>
          <t>2025-02-23 19:22:05</t>
        </is>
      </c>
      <c r="AD893" s="1" t="inlineStr">
        <is>
          <t>https://www.commcarehq.org/a/caris-test/reports/form_data/369d93da-ebab-42e7-8c90-97bb2331ca42/</t>
        </is>
      </c>
      <c r="AE893" t="inlineStr">
        <is>
          <t>---</t>
        </is>
      </c>
      <c r="AF893" t="inlineStr">
        <is>
          <t>3c5a623af057e23a32ae4000_34889</t>
        </is>
      </c>
      <c r="AG893" t="inlineStr">
        <is>
          <t>OK</t>
        </is>
      </c>
      <c r="AH893" t="inlineStr">
        <is>
          <t>2025-02-23 19:20:56</t>
        </is>
      </c>
      <c r="AI893" t="inlineStr">
        <is>
          <t>4a46325eb6794fee8a54ef2fbf119d12</t>
        </is>
      </c>
      <c r="AJ893" t="inlineStr">
        <is>
          <t>2025-02-21</t>
        </is>
      </c>
      <c r="AK893" t="inlineStr">
        <is>
          <t>3</t>
        </is>
      </c>
      <c r="AL893" t="inlineStr">
        <is>
          <t>---</t>
        </is>
      </c>
      <c r="AM893" t="inlineStr">
        <is>
          <t>0</t>
        </is>
      </c>
      <c r="AN893" t="inlineStr">
        <is>
          <t>---</t>
        </is>
      </c>
      <c r="AO893" t="inlineStr">
        <is>
          <t>1</t>
        </is>
      </c>
      <c r="AP893" t="inlineStr">
        <is>
          <t>1</t>
        </is>
      </c>
      <c r="AQ893" t="inlineStr"/>
      <c r="AR893" t="inlineStr">
        <is>
          <t>57</t>
        </is>
      </c>
      <c r="AS893" t="inlineStr">
        <is>
          <t>158</t>
        </is>
      </c>
      <c r="AT893" t="inlineStr"/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inlineStr">
        <is>
          <t>---</t>
        </is>
      </c>
      <c r="BA893" t="inlineStr">
        <is>
          <t>4a46325eb6794fee8a54ef2fbf119d12</t>
        </is>
      </c>
      <c r="BB893" t="inlineStr">
        <is>
          <t>http://openrosa.org/formdesigner/0B48E039-1E80-49A7-AC24-732B6E788E39</t>
        </is>
      </c>
      <c r="BC893" t="inlineStr">
        <is>
          <t>Ration et autres visites</t>
        </is>
      </c>
      <c r="BD893" t="inlineStr">
        <is>
          <t>CommCare Android, version "2.56"(468027). App v15969. CommCare Version 2.56.0. Build 468027, built on: 2025-01-18</t>
        </is>
      </c>
      <c r="BE893" t="inlineStr">
        <is>
          <t>commcare_40296b7d-43c6-4fdb-ac84-9d72c5f544fb</t>
        </is>
      </c>
      <c r="BF893" t="inlineStr"/>
      <c r="BG893" t="inlineStr">
        <is>
          <t>f13d8149fc6d39ebe86af18272310ff9</t>
        </is>
      </c>
      <c r="BH893" t="inlineStr">
        <is>
          <t>d3239f0622024212b2de47425e4be01d</t>
        </is>
      </c>
      <c r="BI893" t="inlineStr">
        <is>
          <t>15246</t>
        </is>
      </c>
      <c r="BJ893" t="inlineStr">
        <is>
          <t>XFormInstance</t>
        </is>
      </c>
      <c r="BK893" t="inlineStr">
        <is>
          <t>107d71aef21411efb9c4bb65fe57b2fe</t>
        </is>
      </c>
      <c r="BL893" t="b">
        <v>0</v>
      </c>
      <c r="BM893" t="inlineStr">
        <is>
          <t>---</t>
        </is>
      </c>
      <c r="BN893" t="inlineStr">
        <is>
          <t>200.113.214.4</t>
        </is>
      </c>
      <c r="BO893" t="inlineStr">
        <is>
          <t>Betchaina Saintulien</t>
        </is>
      </c>
    </row>
    <row r="894">
      <c r="A894" t="inlineStr">
        <is>
          <t>892</t>
        </is>
      </c>
      <c r="B894" t="inlineStr">
        <is>
          <t>0242f495-2074-4f0a-a795-00a8a5bcaa3a</t>
        </is>
      </c>
      <c r="C894" t="inlineStr">
        <is>
          <t>2025-02-21</t>
        </is>
      </c>
      <c r="D894" t="inlineStr">
        <is>
          <t>3</t>
        </is>
      </c>
      <c r="E894" t="inlineStr">
        <is>
          <t>---</t>
        </is>
      </c>
      <c r="F894" t="inlineStr">
        <is>
          <t>0</t>
        </is>
      </c>
      <c r="G894" t="inlineStr">
        <is>
          <t>---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---</t>
        </is>
      </c>
      <c r="L894" t="inlineStr">
        <is>
          <t>---</t>
        </is>
      </c>
      <c r="M894" t="inlineStr">
        <is>
          <t>---</t>
        </is>
      </c>
      <c r="N894" t="inlineStr">
        <is>
          <t>---</t>
        </is>
      </c>
      <c r="O894" t="inlineStr">
        <is>
          <t>---</t>
        </is>
      </c>
      <c r="P894" t="inlineStr">
        <is>
          <t>---</t>
        </is>
      </c>
      <c r="Q894" t="inlineStr">
        <is>
          <t>---</t>
        </is>
      </c>
      <c r="R894" t="inlineStr"/>
      <c r="S894" t="inlineStr">
        <is>
          <t>61.5</t>
        </is>
      </c>
      <c r="T894" t="inlineStr">
        <is>
          <t>172.0</t>
        </is>
      </c>
      <c r="U894" t="inlineStr"/>
      <c r="V894" t="inlineStr"/>
      <c r="W894" t="inlineStr"/>
      <c r="X894" t="inlineStr">
        <is>
          <t>MCH/HCHM/ST00725</t>
        </is>
      </c>
      <c r="Y894" t="inlineStr">
        <is>
          <t>MCH/HCHM/ST00725</t>
        </is>
      </c>
      <c r="Z894" t="inlineStr">
        <is>
          <t>2025-02-23 19:22:02</t>
        </is>
      </c>
      <c r="AA894" t="inlineStr">
        <is>
          <t>2025-02-23 19:21:17</t>
        </is>
      </c>
      <c r="AB894" t="inlineStr">
        <is>
          <t>6evelyne</t>
        </is>
      </c>
      <c r="AC894" t="inlineStr">
        <is>
          <t>2025-02-23 19:23:11</t>
        </is>
      </c>
      <c r="AD894" s="1" t="inlineStr">
        <is>
          <t>https://www.commcarehq.org/a/caris-test/reports/form_data/0242f495-2074-4f0a-a795-00a8a5bcaa3a/</t>
        </is>
      </c>
      <c r="AE894" t="inlineStr">
        <is>
          <t>---</t>
        </is>
      </c>
      <c r="AF894" t="inlineStr">
        <is>
          <t>aeb720aa53294d6fa65bc3d1f71ec0cf</t>
        </is>
      </c>
      <c r="AG894" t="inlineStr">
        <is>
          <t>OK</t>
        </is>
      </c>
      <c r="AH894" t="inlineStr">
        <is>
          <t>2025-02-23 19:22:02</t>
        </is>
      </c>
      <c r="AI894" t="inlineStr">
        <is>
          <t>4a46325eb6794fee8a54ef2fbf119d12</t>
        </is>
      </c>
      <c r="AJ894" t="inlineStr">
        <is>
          <t>2025-02-21</t>
        </is>
      </c>
      <c r="AK894" t="inlineStr">
        <is>
          <t>3</t>
        </is>
      </c>
      <c r="AL894" t="inlineStr">
        <is>
          <t>---</t>
        </is>
      </c>
      <c r="AM894" t="inlineStr">
        <is>
          <t>0</t>
        </is>
      </c>
      <c r="AN894" t="inlineStr">
        <is>
          <t>---</t>
        </is>
      </c>
      <c r="AO894" t="inlineStr">
        <is>
          <t>1</t>
        </is>
      </c>
      <c r="AP894" t="inlineStr">
        <is>
          <t>1</t>
        </is>
      </c>
      <c r="AQ894" t="inlineStr"/>
      <c r="AR894" t="inlineStr">
        <is>
          <t>61.5</t>
        </is>
      </c>
      <c r="AS894" t="inlineStr">
        <is>
          <t>172</t>
        </is>
      </c>
      <c r="AT894" t="inlineStr"/>
      <c r="AU894" t="inlineStr">
        <is>
          <t>---</t>
        </is>
      </c>
      <c r="AV894" t="inlineStr">
        <is>
          <t>---</t>
        </is>
      </c>
      <c r="AW894" t="inlineStr">
        <is>
          <t>---</t>
        </is>
      </c>
      <c r="AX894" t="inlineStr">
        <is>
          <t>---</t>
        </is>
      </c>
      <c r="AY894" t="inlineStr">
        <is>
          <t>---</t>
        </is>
      </c>
      <c r="AZ894" t="inlineStr">
        <is>
          <t>---</t>
        </is>
      </c>
      <c r="BA894" t="inlineStr">
        <is>
          <t>4a46325eb6794fee8a54ef2fbf119d12</t>
        </is>
      </c>
      <c r="BB894" t="inlineStr">
        <is>
          <t>http://openrosa.org/formdesigner/0B48E039-1E80-49A7-AC24-732B6E788E39</t>
        </is>
      </c>
      <c r="BC894" t="inlineStr">
        <is>
          <t>Ration et autres visites</t>
        </is>
      </c>
      <c r="BD894" t="inlineStr">
        <is>
          <t>CommCare Android, version "2.56"(468027). App v15969. CommCare Version 2.56.0. Build 468027, built on: 2025-01-18</t>
        </is>
      </c>
      <c r="BE894" t="inlineStr">
        <is>
          <t>commcare_40296b7d-43c6-4fdb-ac84-9d72c5f544fb</t>
        </is>
      </c>
      <c r="BF894" t="inlineStr"/>
      <c r="BG894" t="inlineStr">
        <is>
          <t>f13d8149fc6d39ebe86af18272310ff9</t>
        </is>
      </c>
      <c r="BH894" t="inlineStr">
        <is>
          <t>d3239f0622024212b2de47425e4be01d</t>
        </is>
      </c>
      <c r="BI894" t="inlineStr">
        <is>
          <t>15246</t>
        </is>
      </c>
      <c r="BJ894" t="inlineStr">
        <is>
          <t>XFormInstance</t>
        </is>
      </c>
      <c r="BK894" t="inlineStr">
        <is>
          <t>107d71aef21411efb9c4bb65fe57b2fe</t>
        </is>
      </c>
      <c r="BL894" t="b">
        <v>0</v>
      </c>
      <c r="BM894" t="inlineStr">
        <is>
          <t>---</t>
        </is>
      </c>
      <c r="BN894" t="inlineStr">
        <is>
          <t>200.113.214.4</t>
        </is>
      </c>
      <c r="BO894" t="inlineStr">
        <is>
          <t>Neveley Aurilmat</t>
        </is>
      </c>
    </row>
    <row r="895">
      <c r="A895" t="inlineStr">
        <is>
          <t>893</t>
        </is>
      </c>
      <c r="B895" t="inlineStr">
        <is>
          <t>2a248e00-35bc-4afc-ad94-c6c037f58380</t>
        </is>
      </c>
      <c r="C895" t="inlineStr">
        <is>
          <t>2025-02-21</t>
        </is>
      </c>
      <c r="D895" t="inlineStr">
        <is>
          <t>3</t>
        </is>
      </c>
      <c r="E895" t="inlineStr">
        <is>
          <t>---</t>
        </is>
      </c>
      <c r="F895" t="inlineStr">
        <is>
          <t>0</t>
        </is>
      </c>
      <c r="G895" t="inlineStr">
        <is>
          <t>---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---</t>
        </is>
      </c>
      <c r="L895" t="inlineStr">
        <is>
          <t>---</t>
        </is>
      </c>
      <c r="M895" t="inlineStr">
        <is>
          <t>---</t>
        </is>
      </c>
      <c r="N895" t="inlineStr">
        <is>
          <t>---</t>
        </is>
      </c>
      <c r="O895" t="inlineStr">
        <is>
          <t>---</t>
        </is>
      </c>
      <c r="P895" t="inlineStr">
        <is>
          <t>---</t>
        </is>
      </c>
      <c r="Q895" t="inlineStr">
        <is>
          <t>---</t>
        </is>
      </c>
      <c r="R895" t="inlineStr"/>
      <c r="S895" t="inlineStr">
        <is>
          <t>59.7</t>
        </is>
      </c>
      <c r="T895" t="inlineStr">
        <is>
          <t>173.0</t>
        </is>
      </c>
      <c r="U895" t="inlineStr"/>
      <c r="V895" t="inlineStr"/>
      <c r="W895" t="inlineStr"/>
      <c r="X895" t="inlineStr">
        <is>
          <t>MCH/HCHM/ST01388</t>
        </is>
      </c>
      <c r="Y895" t="inlineStr">
        <is>
          <t>MCH/HCHM/ST01388</t>
        </is>
      </c>
      <c r="Z895" t="inlineStr">
        <is>
          <t>2025-02-23 19:23:30</t>
        </is>
      </c>
      <c r="AA895" t="inlineStr">
        <is>
          <t>2025-02-23 19:22:47</t>
        </is>
      </c>
      <c r="AB895" t="inlineStr">
        <is>
          <t>6evelyne</t>
        </is>
      </c>
      <c r="AC895" t="inlineStr">
        <is>
          <t>2025-02-23 19:24:39</t>
        </is>
      </c>
      <c r="AD895" s="1" t="inlineStr">
        <is>
          <t>https://www.commcarehq.org/a/caris-test/reports/form_data/2a248e00-35bc-4afc-ad94-c6c037f58380/</t>
        </is>
      </c>
      <c r="AE895" t="inlineStr">
        <is>
          <t>---</t>
        </is>
      </c>
      <c r="AF895" t="inlineStr">
        <is>
          <t>3c5a623af057e23a32ae4000_33076</t>
        </is>
      </c>
      <c r="AG895" t="inlineStr">
        <is>
          <t>OK</t>
        </is>
      </c>
      <c r="AH895" t="inlineStr">
        <is>
          <t>2025-02-23 19:23:30</t>
        </is>
      </c>
      <c r="AI895" t="inlineStr">
        <is>
          <t>4a46325eb6794fee8a54ef2fbf119d12</t>
        </is>
      </c>
      <c r="AJ895" t="inlineStr">
        <is>
          <t>2025-02-21</t>
        </is>
      </c>
      <c r="AK895" t="inlineStr">
        <is>
          <t>3</t>
        </is>
      </c>
      <c r="AL895" t="inlineStr">
        <is>
          <t>---</t>
        </is>
      </c>
      <c r="AM895" t="inlineStr">
        <is>
          <t>0</t>
        </is>
      </c>
      <c r="AN895" t="inlineStr">
        <is>
          <t>---</t>
        </is>
      </c>
      <c r="AO895" t="inlineStr">
        <is>
          <t>1</t>
        </is>
      </c>
      <c r="AP895" t="inlineStr">
        <is>
          <t>1</t>
        </is>
      </c>
      <c r="AQ895" t="inlineStr"/>
      <c r="AR895" t="inlineStr">
        <is>
          <t>59.7</t>
        </is>
      </c>
      <c r="AS895" t="inlineStr">
        <is>
          <t>173</t>
        </is>
      </c>
      <c r="AT895" t="inlineStr"/>
      <c r="AU895" t="inlineStr">
        <is>
          <t>---</t>
        </is>
      </c>
      <c r="AV895" t="inlineStr">
        <is>
          <t>---</t>
        </is>
      </c>
      <c r="AW895" t="inlineStr">
        <is>
          <t>---</t>
        </is>
      </c>
      <c r="AX895" t="inlineStr">
        <is>
          <t>---</t>
        </is>
      </c>
      <c r="AY895" t="inlineStr">
        <is>
          <t>---</t>
        </is>
      </c>
      <c r="AZ895" t="inlineStr">
        <is>
          <t>---</t>
        </is>
      </c>
      <c r="BA895" t="inlineStr">
        <is>
          <t>4a46325eb6794fee8a54ef2fbf119d12</t>
        </is>
      </c>
      <c r="BB895" t="inlineStr">
        <is>
          <t>http://openrosa.org/formdesigner/0B48E039-1E80-49A7-AC24-732B6E788E39</t>
        </is>
      </c>
      <c r="BC895" t="inlineStr">
        <is>
          <t>Ration et autres visites</t>
        </is>
      </c>
      <c r="BD895" t="inlineStr">
        <is>
          <t>CommCare Android, version "2.56"(468027). App v15969. CommCare Version 2.56.0. Build 468027, built on: 2025-01-18</t>
        </is>
      </c>
      <c r="BE895" t="inlineStr">
        <is>
          <t>commcare_40296b7d-43c6-4fdb-ac84-9d72c5f544fb</t>
        </is>
      </c>
      <c r="BF895" t="inlineStr"/>
      <c r="BG895" t="inlineStr">
        <is>
          <t>f13d8149fc6d39ebe86af18272310ff9</t>
        </is>
      </c>
      <c r="BH895" t="inlineStr">
        <is>
          <t>d3239f0622024212b2de47425e4be01d</t>
        </is>
      </c>
      <c r="BI895" t="inlineStr">
        <is>
          <t>15246</t>
        </is>
      </c>
      <c r="BJ895" t="inlineStr">
        <is>
          <t>XFormInstance</t>
        </is>
      </c>
      <c r="BK895" t="inlineStr">
        <is>
          <t>107d71aef21411efb9c4bb65fe57b2fe</t>
        </is>
      </c>
      <c r="BL895" t="b">
        <v>0</v>
      </c>
      <c r="BM895" t="inlineStr">
        <is>
          <t>---</t>
        </is>
      </c>
      <c r="BN895" t="inlineStr">
        <is>
          <t>200.113.214.4</t>
        </is>
      </c>
      <c r="BO895" t="inlineStr">
        <is>
          <t>Wendy/Windy Exavier</t>
        </is>
      </c>
    </row>
    <row r="896">
      <c r="A896" t="inlineStr">
        <is>
          <t>894</t>
        </is>
      </c>
      <c r="B896" t="inlineStr">
        <is>
          <t>16d87157-8cad-4b1d-8726-f7fd1ec82ad5</t>
        </is>
      </c>
      <c r="C896" t="inlineStr">
        <is>
          <t>2025-02-21</t>
        </is>
      </c>
      <c r="D896" t="inlineStr">
        <is>
          <t>4</t>
        </is>
      </c>
      <c r="E896" t="inlineStr">
        <is>
          <t>Suivi adherence</t>
        </is>
      </c>
      <c r="F896" t="inlineStr">
        <is>
          <t>0</t>
        </is>
      </c>
      <c r="G896" t="inlineStr">
        <is>
          <t>Suivi adherence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---</t>
        </is>
      </c>
      <c r="L896" t="inlineStr">
        <is>
          <t>---</t>
        </is>
      </c>
      <c r="M896" t="inlineStr">
        <is>
          <t>---</t>
        </is>
      </c>
      <c r="N896" t="inlineStr">
        <is>
          <t>---</t>
        </is>
      </c>
      <c r="O896" t="inlineStr">
        <is>
          <t>---</t>
        </is>
      </c>
      <c r="P896" t="inlineStr">
        <is>
          <t>---</t>
        </is>
      </c>
      <c r="Q896" t="inlineStr">
        <is>
          <t>---</t>
        </is>
      </c>
      <c r="R896" t="inlineStr"/>
      <c r="S896" t="inlineStr"/>
      <c r="T896" t="inlineStr"/>
      <c r="U896" t="inlineStr"/>
      <c r="V896" t="inlineStr"/>
      <c r="W896" t="inlineStr"/>
      <c r="X896" t="inlineStr">
        <is>
          <t>CAP/HSCM/ST03748</t>
        </is>
      </c>
      <c r="Y896" t="inlineStr">
        <is>
          <t>CAP/HSCM/ST03748</t>
        </is>
      </c>
      <c r="Z896" t="inlineStr">
        <is>
          <t>2025-02-22 02:36:34</t>
        </is>
      </c>
      <c r="AA896" t="inlineStr">
        <is>
          <t>2025-02-22 02:35:20</t>
        </is>
      </c>
      <c r="AB896" t="inlineStr">
        <is>
          <t>1fleurgile</t>
        </is>
      </c>
      <c r="AC896" t="inlineStr">
        <is>
          <t>2025-02-23 22:44:31</t>
        </is>
      </c>
      <c r="AD896" s="1" t="inlineStr">
        <is>
          <t>https://www.commcarehq.org/a/caris-test/reports/form_data/16d87157-8cad-4b1d-8726-f7fd1ec82ad5/</t>
        </is>
      </c>
      <c r="AE896" t="inlineStr">
        <is>
          <t>---</t>
        </is>
      </c>
      <c r="AF896" t="inlineStr">
        <is>
          <t>3c5a623af057e23a32ae4000_37634</t>
        </is>
      </c>
      <c r="AG896" t="inlineStr">
        <is>
          <t>---</t>
        </is>
      </c>
      <c r="AH896" t="inlineStr">
        <is>
          <t>2025-02-22 02:36:34</t>
        </is>
      </c>
      <c r="AI896" t="inlineStr">
        <is>
          <t>9cfdf7db54419d22491b2c964b5162b3</t>
        </is>
      </c>
      <c r="AJ896" t="inlineStr">
        <is>
          <t>2025-02-21</t>
        </is>
      </c>
      <c r="AK896" t="inlineStr">
        <is>
          <t>4</t>
        </is>
      </c>
      <c r="AL896" t="inlineStr">
        <is>
          <t>Suivi adherence</t>
        </is>
      </c>
      <c r="AM896" t="inlineStr">
        <is>
          <t>0</t>
        </is>
      </c>
      <c r="AN896" t="inlineStr">
        <is>
          <t>Suivi adherence</t>
        </is>
      </c>
      <c r="AO896" t="inlineStr">
        <is>
          <t>1</t>
        </is>
      </c>
      <c r="AP896" t="inlineStr">
        <is>
          <t>1</t>
        </is>
      </c>
      <c r="AQ896" t="inlineStr"/>
      <c r="AR896" t="inlineStr"/>
      <c r="AS896" t="inlineStr"/>
      <c r="AT896" t="inlineStr"/>
      <c r="AU896" t="inlineStr">
        <is>
          <t>---</t>
        </is>
      </c>
      <c r="AV896" t="inlineStr">
        <is>
          <t>---</t>
        </is>
      </c>
      <c r="AW896" t="inlineStr">
        <is>
          <t>---</t>
        </is>
      </c>
      <c r="AX896" t="inlineStr">
        <is>
          <t>---</t>
        </is>
      </c>
      <c r="AY896" t="inlineStr">
        <is>
          <t>---</t>
        </is>
      </c>
      <c r="AZ896" t="inlineStr">
        <is>
          <t>---</t>
        </is>
      </c>
      <c r="BA896" t="inlineStr">
        <is>
          <t>9cfdf7db54419d22491b2c964b5162b3</t>
        </is>
      </c>
      <c r="BB896" t="inlineStr">
        <is>
          <t>http://openrosa.org/formdesigner/0B48E039-1E80-49A7-AC24-732B6E788E39</t>
        </is>
      </c>
      <c r="BC896" t="inlineStr">
        <is>
          <t>Ration et autres visites</t>
        </is>
      </c>
      <c r="BD896" t="inlineStr">
        <is>
          <t>CommCare Android, version "2.55.0"(467579). App v15969. CommCare Version 2.55.0. Build 467579, built on: 2025-01-15</t>
        </is>
      </c>
      <c r="BE896" t="inlineStr">
        <is>
          <t>commcare_76b456dd-7d90-498a-a785-92f136625a61</t>
        </is>
      </c>
      <c r="BF896" t="inlineStr">
        <is>
          <t>19.7266887 -72.2200631 -13.99 32.02</t>
        </is>
      </c>
      <c r="BG896" t="inlineStr">
        <is>
          <t>f13d8149fc6d39ebe86af18272310ff9</t>
        </is>
      </c>
      <c r="BH896" t="inlineStr">
        <is>
          <t>d3239f0622024212b2de47425e4be01d</t>
        </is>
      </c>
      <c r="BI896" t="inlineStr">
        <is>
          <t>15246</t>
        </is>
      </c>
      <c r="BJ896" t="inlineStr">
        <is>
          <t>XFormInstance</t>
        </is>
      </c>
      <c r="BK896" t="inlineStr">
        <is>
          <t>9c55b942ef2c11efb9a7bb65fe57b2fe</t>
        </is>
      </c>
      <c r="BL896" t="b">
        <v>0</v>
      </c>
      <c r="BM896" t="inlineStr">
        <is>
          <t>---</t>
        </is>
      </c>
      <c r="BN896" t="inlineStr">
        <is>
          <t>200.113.215.244</t>
        </is>
      </c>
      <c r="BO896" t="inlineStr">
        <is>
          <t>Jean Luckson</t>
        </is>
      </c>
    </row>
    <row r="897">
      <c r="A897" t="inlineStr">
        <is>
          <t>895</t>
        </is>
      </c>
      <c r="B897" t="inlineStr">
        <is>
          <t>f01b946c-7641-4713-9608-dac22a185bcc</t>
        </is>
      </c>
      <c r="C897" t="inlineStr">
        <is>
          <t>2025-02-21</t>
        </is>
      </c>
      <c r="D897" t="inlineStr">
        <is>
          <t>4</t>
        </is>
      </c>
      <c r="E897" t="inlineStr">
        <is>
          <t>Suivi adherence</t>
        </is>
      </c>
      <c r="F897" t="inlineStr">
        <is>
          <t>0</t>
        </is>
      </c>
      <c r="G897" t="inlineStr">
        <is>
          <t>Suivi adherence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---</t>
        </is>
      </c>
      <c r="L897" t="inlineStr">
        <is>
          <t>---</t>
        </is>
      </c>
      <c r="M897" t="inlineStr">
        <is>
          <t>---</t>
        </is>
      </c>
      <c r="N897" t="inlineStr">
        <is>
          <t>---</t>
        </is>
      </c>
      <c r="O897" t="inlineStr">
        <is>
          <t>---</t>
        </is>
      </c>
      <c r="P897" t="inlineStr">
        <is>
          <t>---</t>
        </is>
      </c>
      <c r="Q897" t="inlineStr">
        <is>
          <t>---</t>
        </is>
      </c>
      <c r="R897" t="inlineStr"/>
      <c r="S897" t="inlineStr"/>
      <c r="T897" t="inlineStr"/>
      <c r="U897" t="inlineStr"/>
      <c r="V897" t="inlineStr"/>
      <c r="W897" t="inlineStr"/>
      <c r="X897" t="inlineStr">
        <is>
          <t>CAP/HSCM/ST02746</t>
        </is>
      </c>
      <c r="Y897" t="inlineStr">
        <is>
          <t>CAP/HSCM/ST02746</t>
        </is>
      </c>
      <c r="Z897" t="inlineStr">
        <is>
          <t>2025-02-22 02:38:33</t>
        </is>
      </c>
      <c r="AA897" t="inlineStr">
        <is>
          <t>2025-02-22 02:37:11</t>
        </is>
      </c>
      <c r="AB897" t="inlineStr">
        <is>
          <t>1fleurgile</t>
        </is>
      </c>
      <c r="AC897" t="inlineStr">
        <is>
          <t>2025-02-23 22:44:32</t>
        </is>
      </c>
      <c r="AD897" s="1" t="inlineStr">
        <is>
          <t>https://www.commcarehq.org/a/caris-test/reports/form_data/f01b946c-7641-4713-9608-dac22a185bcc/</t>
        </is>
      </c>
      <c r="AE897" t="inlineStr">
        <is>
          <t>---</t>
        </is>
      </c>
      <c r="AF897" t="inlineStr">
        <is>
          <t>c64becfaef084944ba3c7653cab394b8</t>
        </is>
      </c>
      <c r="AG897" t="inlineStr">
        <is>
          <t>---</t>
        </is>
      </c>
      <c r="AH897" t="inlineStr">
        <is>
          <t>2025-02-22 02:38:33</t>
        </is>
      </c>
      <c r="AI897" t="inlineStr">
        <is>
          <t>9cfdf7db54419d22491b2c964b5162b3</t>
        </is>
      </c>
      <c r="AJ897" t="inlineStr">
        <is>
          <t>2025-02-21</t>
        </is>
      </c>
      <c r="AK897" t="inlineStr">
        <is>
          <t>4</t>
        </is>
      </c>
      <c r="AL897" t="inlineStr">
        <is>
          <t>Suivi adherence</t>
        </is>
      </c>
      <c r="AM897" t="inlineStr">
        <is>
          <t>0</t>
        </is>
      </c>
      <c r="AN897" t="inlineStr">
        <is>
          <t>Suivi adherence</t>
        </is>
      </c>
      <c r="AO897" t="inlineStr">
        <is>
          <t>1</t>
        </is>
      </c>
      <c r="AP897" t="inlineStr">
        <is>
          <t>1</t>
        </is>
      </c>
      <c r="AQ897" t="inlineStr"/>
      <c r="AR897" t="inlineStr"/>
      <c r="AS897" t="inlineStr"/>
      <c r="AT897" t="inlineStr"/>
      <c r="AU897" t="inlineStr">
        <is>
          <t>---</t>
        </is>
      </c>
      <c r="AV897" t="inlineStr">
        <is>
          <t>---</t>
        </is>
      </c>
      <c r="AW897" t="inlineStr">
        <is>
          <t>---</t>
        </is>
      </c>
      <c r="AX897" t="inlineStr">
        <is>
          <t>---</t>
        </is>
      </c>
      <c r="AY897" t="inlineStr">
        <is>
          <t>---</t>
        </is>
      </c>
      <c r="AZ897" t="inlineStr">
        <is>
          <t>---</t>
        </is>
      </c>
      <c r="BA897" t="inlineStr">
        <is>
          <t>9cfdf7db54419d22491b2c964b5162b3</t>
        </is>
      </c>
      <c r="BB897" t="inlineStr">
        <is>
          <t>http://openrosa.org/formdesigner/0B48E039-1E80-49A7-AC24-732B6E788E39</t>
        </is>
      </c>
      <c r="BC897" t="inlineStr">
        <is>
          <t>Ration et autres visites</t>
        </is>
      </c>
      <c r="BD897" t="inlineStr">
        <is>
          <t>CommCare Android, version "2.55.0"(467579). App v15969. CommCare Version 2.55.0. Build 467579, built on: 2025-01-15</t>
        </is>
      </c>
      <c r="BE897" t="inlineStr">
        <is>
          <t>commcare_76b456dd-7d90-498a-a785-92f136625a61</t>
        </is>
      </c>
      <c r="BF897" t="inlineStr">
        <is>
          <t>19.7266956 -72.2200805 -30.36 14.95</t>
        </is>
      </c>
      <c r="BG897" t="inlineStr">
        <is>
          <t>f13d8149fc6d39ebe86af18272310ff9</t>
        </is>
      </c>
      <c r="BH897" t="inlineStr">
        <is>
          <t>d3239f0622024212b2de47425e4be01d</t>
        </is>
      </c>
      <c r="BI897" t="inlineStr">
        <is>
          <t>15246</t>
        </is>
      </c>
      <c r="BJ897" t="inlineStr">
        <is>
          <t>XFormInstance</t>
        </is>
      </c>
      <c r="BK897" t="inlineStr">
        <is>
          <t>9c55b942ef2c11efb9a7bb65fe57b2fe</t>
        </is>
      </c>
      <c r="BL897" t="b">
        <v>0</v>
      </c>
      <c r="BM897" t="inlineStr">
        <is>
          <t>---</t>
        </is>
      </c>
      <c r="BN897" t="inlineStr">
        <is>
          <t>200.113.215.244</t>
        </is>
      </c>
      <c r="BO897" t="inlineStr">
        <is>
          <t>Benstalise Nelvier Tharis</t>
        </is>
      </c>
    </row>
    <row r="898">
      <c r="A898" t="inlineStr">
        <is>
          <t>896</t>
        </is>
      </c>
      <c r="B898" t="inlineStr">
        <is>
          <t>22bef0c0-4de0-41b1-8197-f0d87822aee6</t>
        </is>
      </c>
      <c r="C898" t="inlineStr">
        <is>
          <t>2025-02-21</t>
        </is>
      </c>
      <c r="D898" t="inlineStr">
        <is>
          <t>4</t>
        </is>
      </c>
      <c r="E898" t="inlineStr">
        <is>
          <t>Suivi adherence</t>
        </is>
      </c>
      <c r="F898" t="inlineStr">
        <is>
          <t>0</t>
        </is>
      </c>
      <c r="G898" t="inlineStr">
        <is>
          <t>Suivi adherence</t>
        </is>
      </c>
      <c r="H898" t="inlineStr">
        <is>
          <t>1</t>
        </is>
      </c>
      <c r="I898" t="inlineStr">
        <is>
          <t>0</t>
        </is>
      </c>
      <c r="J898" t="inlineStr">
        <is>
          <t>---</t>
        </is>
      </c>
      <c r="K898" t="inlineStr">
        <is>
          <t>---</t>
        </is>
      </c>
      <c r="L898" t="inlineStr">
        <is>
          <t>---</t>
        </is>
      </c>
      <c r="M898" t="inlineStr">
        <is>
          <t>---</t>
        </is>
      </c>
      <c r="N898" t="inlineStr">
        <is>
          <t>---</t>
        </is>
      </c>
      <c r="O898" t="inlineStr">
        <is>
          <t>---</t>
        </is>
      </c>
      <c r="P898" t="inlineStr">
        <is>
          <t>---</t>
        </is>
      </c>
      <c r="Q898" t="inlineStr">
        <is>
          <t>---</t>
        </is>
      </c>
      <c r="R898" t="inlineStr">
        <is>
          <t>---</t>
        </is>
      </c>
      <c r="S898" t="inlineStr">
        <is>
          <t>---</t>
        </is>
      </c>
      <c r="T898" t="inlineStr">
        <is>
          <t>---</t>
        </is>
      </c>
      <c r="U898" t="inlineStr">
        <is>
          <t>---</t>
        </is>
      </c>
      <c r="V898" t="inlineStr">
        <is>
          <t>---</t>
        </is>
      </c>
      <c r="W898" t="inlineStr"/>
      <c r="X898" t="inlineStr">
        <is>
          <t>CAP/HSCM/ST03404</t>
        </is>
      </c>
      <c r="Y898" t="inlineStr">
        <is>
          <t>CAP/HSCM/ST03404</t>
        </is>
      </c>
      <c r="Z898" t="inlineStr">
        <is>
          <t>2025-02-22 02:40:30</t>
        </is>
      </c>
      <c r="AA898" t="inlineStr">
        <is>
          <t>2025-02-22 02:39:27</t>
        </is>
      </c>
      <c r="AB898" t="inlineStr">
        <is>
          <t>1fleurgile</t>
        </is>
      </c>
      <c r="AC898" t="inlineStr">
        <is>
          <t>2025-02-23 22:44:33</t>
        </is>
      </c>
      <c r="AD898" s="1" t="inlineStr">
        <is>
          <t>https://www.commcarehq.org/a/caris-test/reports/form_data/22bef0c0-4de0-41b1-8197-f0d87822aee6/</t>
        </is>
      </c>
      <c r="AE898" t="inlineStr">
        <is>
          <t>---</t>
        </is>
      </c>
      <c r="AF898" t="inlineStr">
        <is>
          <t>3c5a623af057e23a32ae4000_26885</t>
        </is>
      </c>
      <c r="AG898" t="inlineStr">
        <is>
          <t>---</t>
        </is>
      </c>
      <c r="AH898" t="inlineStr">
        <is>
          <t>2025-02-22 02:40:30</t>
        </is>
      </c>
      <c r="AI898" t="inlineStr">
        <is>
          <t>9cfdf7db54419d22491b2c964b5162b3</t>
        </is>
      </c>
      <c r="AJ898" t="inlineStr">
        <is>
          <t>2025-02-21</t>
        </is>
      </c>
      <c r="AK898" t="inlineStr">
        <is>
          <t>4</t>
        </is>
      </c>
      <c r="AL898" t="inlineStr">
        <is>
          <t>Suivi adherence</t>
        </is>
      </c>
      <c r="AM898" t="inlineStr">
        <is>
          <t>0</t>
        </is>
      </c>
      <c r="AN898" t="inlineStr">
        <is>
          <t>Suivi adherence</t>
        </is>
      </c>
      <c r="AO898" t="inlineStr">
        <is>
          <t>1</t>
        </is>
      </c>
      <c r="AP898" t="inlineStr">
        <is>
          <t>0</t>
        </is>
      </c>
      <c r="AQ898" t="inlineStr">
        <is>
          <t>---</t>
        </is>
      </c>
      <c r="AR898" t="inlineStr">
        <is>
          <t>---</t>
        </is>
      </c>
      <c r="AS898" t="inlineStr">
        <is>
          <t>---</t>
        </is>
      </c>
      <c r="AT898" t="inlineStr"/>
      <c r="AU898" t="inlineStr">
        <is>
          <t>---</t>
        </is>
      </c>
      <c r="AV898" t="inlineStr">
        <is>
          <t>---</t>
        </is>
      </c>
      <c r="AW898" t="inlineStr">
        <is>
          <t>---</t>
        </is>
      </c>
      <c r="AX898" t="inlineStr">
        <is>
          <t>---</t>
        </is>
      </c>
      <c r="AY898" t="inlineStr">
        <is>
          <t>---</t>
        </is>
      </c>
      <c r="AZ898" t="inlineStr">
        <is>
          <t>---</t>
        </is>
      </c>
      <c r="BA898" t="inlineStr">
        <is>
          <t>9cfdf7db54419d22491b2c964b5162b3</t>
        </is>
      </c>
      <c r="BB898" t="inlineStr">
        <is>
          <t>http://openrosa.org/formdesigner/0B48E039-1E80-49A7-AC24-732B6E788E39</t>
        </is>
      </c>
      <c r="BC898" t="inlineStr">
        <is>
          <t>Ration et autres visites</t>
        </is>
      </c>
      <c r="BD898" t="inlineStr">
        <is>
          <t>CommCare Android, version "2.55.0"(467579). App v15969. CommCare Version 2.55.0. Build 467579, built on: 2025-01-15</t>
        </is>
      </c>
      <c r="BE898" t="inlineStr">
        <is>
          <t>commcare_76b456dd-7d90-498a-a785-92f136625a61</t>
        </is>
      </c>
      <c r="BF898" t="inlineStr">
        <is>
          <t>19.7266109 -72.2200994 -30.9 13.96</t>
        </is>
      </c>
      <c r="BG898" t="inlineStr">
        <is>
          <t>f13d8149fc6d39ebe86af18272310ff9</t>
        </is>
      </c>
      <c r="BH898" t="inlineStr">
        <is>
          <t>d3239f0622024212b2de47425e4be01d</t>
        </is>
      </c>
      <c r="BI898" t="inlineStr">
        <is>
          <t>15246</t>
        </is>
      </c>
      <c r="BJ898" t="inlineStr">
        <is>
          <t>XFormInstance</t>
        </is>
      </c>
      <c r="BK898" t="inlineStr">
        <is>
          <t>9c55b942ef2c11efb9a7bb65fe57b2fe</t>
        </is>
      </c>
      <c r="BL898" t="b">
        <v>0</v>
      </c>
      <c r="BM898" t="inlineStr">
        <is>
          <t>---</t>
        </is>
      </c>
      <c r="BN898" t="inlineStr">
        <is>
          <t>200.113.215.244</t>
        </is>
      </c>
      <c r="BO898" t="inlineStr">
        <is>
          <t>Sainsmyr Juvenson</t>
        </is>
      </c>
    </row>
    <row r="899">
      <c r="A899" t="inlineStr">
        <is>
          <t>897</t>
        </is>
      </c>
      <c r="B899" t="inlineStr">
        <is>
          <t>08825a20-ce61-4891-900e-68f9edcf7998</t>
        </is>
      </c>
      <c r="C899" t="inlineStr">
        <is>
          <t>2025-02-21</t>
        </is>
      </c>
      <c r="D899" t="inlineStr">
        <is>
          <t>4</t>
        </is>
      </c>
      <c r="E899" t="inlineStr">
        <is>
          <t>Pour ARV</t>
        </is>
      </c>
      <c r="F899" t="inlineStr">
        <is>
          <t>1</t>
        </is>
      </c>
      <c r="G899" t="inlineStr">
        <is>
          <t>Pour ARV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---</t>
        </is>
      </c>
      <c r="L899" t="inlineStr">
        <is>
          <t>---</t>
        </is>
      </c>
      <c r="M899" t="inlineStr">
        <is>
          <t>---</t>
        </is>
      </c>
      <c r="N899" t="inlineStr">
        <is>
          <t>---</t>
        </is>
      </c>
      <c r="O899" t="inlineStr">
        <is>
          <t>---</t>
        </is>
      </c>
      <c r="P899" t="inlineStr">
        <is>
          <t>---</t>
        </is>
      </c>
      <c r="Q899" t="inlineStr">
        <is>
          <t>---</t>
        </is>
      </c>
      <c r="R899" t="inlineStr">
        <is>
          <t>13.0</t>
        </is>
      </c>
      <c r="S899" t="inlineStr">
        <is>
          <t>11.0</t>
        </is>
      </c>
      <c r="T899" t="inlineStr">
        <is>
          <t>83.0</t>
        </is>
      </c>
      <c r="U899">
        <f>HYPERLINK("https://www.commcarehq.org/a/caris-test/api/form_attachment/v1/08825a20-ce61-4891-900e-68f9edcf7998/1740164838515.jpg")</f>
        <v/>
      </c>
      <c r="V899" t="inlineStr"/>
      <c r="W899" t="inlineStr"/>
      <c r="X899" t="inlineStr">
        <is>
          <t>PDP/CMEB/ST05346</t>
        </is>
      </c>
      <c r="Y899" t="inlineStr">
        <is>
          <t>PDP/CMEB/ST05346</t>
        </is>
      </c>
      <c r="Z899" t="inlineStr">
        <is>
          <t>2025-02-21 19:07:37</t>
        </is>
      </c>
      <c r="AA899" t="inlineStr">
        <is>
          <t>2025-02-21 19:05:30</t>
        </is>
      </c>
      <c r="AB899" t="inlineStr">
        <is>
          <t>5edeline</t>
        </is>
      </c>
      <c r="AC899" t="inlineStr">
        <is>
          <t>2025-02-24 00:11:13</t>
        </is>
      </c>
      <c r="AD899" s="1" t="inlineStr">
        <is>
          <t>https://www.commcarehq.org/a/caris-test/reports/form_data/08825a20-ce61-4891-900e-68f9edcf7998/</t>
        </is>
      </c>
      <c r="AE899" t="inlineStr">
        <is>
          <t>---</t>
        </is>
      </c>
      <c r="AF899" t="inlineStr">
        <is>
          <t>3c5a623af057e23a32ae4000_171314</t>
        </is>
      </c>
      <c r="AG899" t="inlineStr">
        <is>
          <t>---</t>
        </is>
      </c>
      <c r="AH899" t="inlineStr">
        <is>
          <t>2025-02-21 19:07:37</t>
        </is>
      </c>
      <c r="AI899" t="inlineStr">
        <is>
          <t>49c83a0dcc274f1a85f9433f3309532d</t>
        </is>
      </c>
      <c r="AJ899" t="inlineStr">
        <is>
          <t>2025-02-21</t>
        </is>
      </c>
      <c r="AK899" t="inlineStr">
        <is>
          <t>4</t>
        </is>
      </c>
      <c r="AL899" t="inlineStr">
        <is>
          <t>Pour ARV</t>
        </is>
      </c>
      <c r="AM899" t="inlineStr">
        <is>
          <t>1</t>
        </is>
      </c>
      <c r="AN899" t="inlineStr">
        <is>
          <t>Pour ARV</t>
        </is>
      </c>
      <c r="AO899" t="inlineStr">
        <is>
          <t>1</t>
        </is>
      </c>
      <c r="AP899" t="inlineStr">
        <is>
          <t>1</t>
        </is>
      </c>
      <c r="AQ899" t="inlineStr">
        <is>
          <t>13</t>
        </is>
      </c>
      <c r="AR899" t="inlineStr">
        <is>
          <t>11</t>
        </is>
      </c>
      <c r="AS899" t="inlineStr">
        <is>
          <t>83</t>
        </is>
      </c>
      <c r="AT899" t="inlineStr"/>
      <c r="AU899" t="inlineStr">
        <is>
          <t>---</t>
        </is>
      </c>
      <c r="AV899" t="inlineStr">
        <is>
          <t>---</t>
        </is>
      </c>
      <c r="AW899" t="inlineStr">
        <is>
          <t>---</t>
        </is>
      </c>
      <c r="AX899" t="inlineStr">
        <is>
          <t>---</t>
        </is>
      </c>
      <c r="AY899" t="inlineStr">
        <is>
          <t>---</t>
        </is>
      </c>
      <c r="AZ899" t="inlineStr">
        <is>
          <t>---</t>
        </is>
      </c>
      <c r="BA899" t="inlineStr">
        <is>
          <t>49c83a0dcc274f1a85f9433f3309532d</t>
        </is>
      </c>
      <c r="BB899" t="inlineStr">
        <is>
          <t>http://openrosa.org/formdesigner/0B48E039-1E80-49A7-AC24-732B6E788E39</t>
        </is>
      </c>
      <c r="BC899" t="inlineStr">
        <is>
          <t>Ration et autres visites</t>
        </is>
      </c>
      <c r="BD899" t="inlineStr">
        <is>
          <t>CommCare Android, version "2.56"(468040). App v15969. CommCare Version 2.56.0. Build 468040, built on: 2025-02-11</t>
        </is>
      </c>
      <c r="BE899" t="inlineStr">
        <is>
          <t>commcare_f5c01cb3-ad69-46f7-81c0-4740896f4262</t>
        </is>
      </c>
      <c r="BF899" t="inlineStr">
        <is>
          <t>19.9332735 -72.8454552 0.0 1600.0</t>
        </is>
      </c>
      <c r="BG899" t="inlineStr">
        <is>
          <t>f13d8149fc6d39ebe86af18272310ff9</t>
        </is>
      </c>
      <c r="BH899" t="inlineStr">
        <is>
          <t>d3239f0622024212b2de47425e4be01d</t>
        </is>
      </c>
      <c r="BI899" t="inlineStr">
        <is>
          <t>15246</t>
        </is>
      </c>
      <c r="BJ899" t="inlineStr">
        <is>
          <t>XFormInstance</t>
        </is>
      </c>
      <c r="BK899" t="inlineStr">
        <is>
          <t>8abf9058f20211efaf7dd3290d41d0d6</t>
        </is>
      </c>
      <c r="BL899" t="b">
        <v>0</v>
      </c>
      <c r="BM899" t="inlineStr">
        <is>
          <t>---</t>
        </is>
      </c>
      <c r="BN899" t="inlineStr">
        <is>
          <t>190.102.76.28</t>
        </is>
      </c>
      <c r="BO899" t="inlineStr">
        <is>
          <t>Djouwens Juste</t>
        </is>
      </c>
    </row>
    <row r="900">
      <c r="A900" t="inlineStr">
        <is>
          <t>898</t>
        </is>
      </c>
      <c r="B900" t="inlineStr">
        <is>
          <t>2318120c-da85-49d2-ac92-83a71f6be3f0</t>
        </is>
      </c>
      <c r="C900" t="inlineStr">
        <is>
          <t>2025-02-19</t>
        </is>
      </c>
      <c r="D900" t="inlineStr">
        <is>
          <t>3</t>
        </is>
      </c>
      <c r="E900" t="inlineStr">
        <is>
          <t>---</t>
        </is>
      </c>
      <c r="F900" t="inlineStr">
        <is>
          <t>0</t>
        </is>
      </c>
      <c r="G900" t="inlineStr">
        <is>
          <t>---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---</t>
        </is>
      </c>
      <c r="L900" t="inlineStr">
        <is>
          <t>---</t>
        </is>
      </c>
      <c r="M900" t="inlineStr">
        <is>
          <t>---</t>
        </is>
      </c>
      <c r="N900" t="inlineStr">
        <is>
          <t>---</t>
        </is>
      </c>
      <c r="O900" t="inlineStr">
        <is>
          <t>---</t>
        </is>
      </c>
      <c r="P900" t="inlineStr">
        <is>
          <t>---</t>
        </is>
      </c>
      <c r="Q900" t="inlineStr">
        <is>
          <t>---</t>
        </is>
      </c>
      <c r="R900" t="inlineStr"/>
      <c r="S900" t="inlineStr"/>
      <c r="T900" t="inlineStr"/>
      <c r="U900" t="inlineStr"/>
      <c r="V900" t="inlineStr"/>
      <c r="W900" t="inlineStr"/>
      <c r="X900" t="inlineStr">
        <is>
          <t>CAP/CDSF/PJ1018M</t>
        </is>
      </c>
      <c r="Y900" t="inlineStr">
        <is>
          <t>CAP/CDSF/PJ1018M</t>
        </is>
      </c>
      <c r="Z900" t="inlineStr">
        <is>
          <t>2025-02-20 02:28:33</t>
        </is>
      </c>
      <c r="AA900" t="inlineStr">
        <is>
          <t>2025-02-20 02:27:59</t>
        </is>
      </c>
      <c r="AB900" t="inlineStr">
        <is>
          <t>1plyviose</t>
        </is>
      </c>
      <c r="AC900" t="inlineStr">
        <is>
          <t>2025-02-24 03:30:13</t>
        </is>
      </c>
      <c r="AD900" s="1" t="inlineStr">
        <is>
          <t>https://www.commcarehq.org/a/caris-test/reports/form_data/2318120c-da85-49d2-ac92-83a71f6be3f0/</t>
        </is>
      </c>
      <c r="AE900" t="inlineStr">
        <is>
          <t>---</t>
        </is>
      </c>
      <c r="AF900" t="inlineStr">
        <is>
          <t>3c5a623af057e23a32ae4000_42421</t>
        </is>
      </c>
      <c r="AG900" t="inlineStr">
        <is>
          <t>OK</t>
        </is>
      </c>
      <c r="AH900" t="inlineStr">
        <is>
          <t>2025-02-20 02:28:33</t>
        </is>
      </c>
      <c r="AI900" t="inlineStr">
        <is>
          <t>aab7a2415e99453fbcb8ebd109e92b4f</t>
        </is>
      </c>
      <c r="AJ900" t="inlineStr">
        <is>
          <t>2025-02-19</t>
        </is>
      </c>
      <c r="AK900" t="inlineStr">
        <is>
          <t>3</t>
        </is>
      </c>
      <c r="AL900" t="inlineStr">
        <is>
          <t>---</t>
        </is>
      </c>
      <c r="AM900" t="inlineStr">
        <is>
          <t>0</t>
        </is>
      </c>
      <c r="AN900" t="inlineStr">
        <is>
          <t>---</t>
        </is>
      </c>
      <c r="AO900" t="inlineStr">
        <is>
          <t>1</t>
        </is>
      </c>
      <c r="AP900" t="inlineStr">
        <is>
          <t>1</t>
        </is>
      </c>
      <c r="AQ900" t="inlineStr"/>
      <c r="AR900" t="inlineStr"/>
      <c r="AS900" t="inlineStr"/>
      <c r="AT900" t="inlineStr"/>
      <c r="AU900" t="inlineStr">
        <is>
          <t>---</t>
        </is>
      </c>
      <c r="AV900" t="inlineStr">
        <is>
          <t>---</t>
        </is>
      </c>
      <c r="AW900" t="inlineStr">
        <is>
          <t>---</t>
        </is>
      </c>
      <c r="AX900" t="inlineStr">
        <is>
          <t>---</t>
        </is>
      </c>
      <c r="AY900" t="inlineStr">
        <is>
          <t>---</t>
        </is>
      </c>
      <c r="AZ900" t="inlineStr">
        <is>
          <t>---</t>
        </is>
      </c>
      <c r="BA900" t="inlineStr">
        <is>
          <t>aab7a2415e99453fbcb8ebd109e92b4f</t>
        </is>
      </c>
      <c r="BB900" t="inlineStr">
        <is>
          <t>http://openrosa.org/formdesigner/0B48E039-1E80-49A7-AC24-732B6E788E39</t>
        </is>
      </c>
      <c r="BC900" t="inlineStr">
        <is>
          <t>Ration et autres visites</t>
        </is>
      </c>
      <c r="BD900" t="inlineStr">
        <is>
          <t>CommCare Android, version "2.55.0"(467579). App v15969. CommCare Version 2.55.0. Build 467579, built on: 2025-01-15</t>
        </is>
      </c>
      <c r="BE900" t="inlineStr">
        <is>
          <t>commcare_d17d77c2-a7e5-4f4b-9b21-6b80894e9762</t>
        </is>
      </c>
      <c r="BF900" t="inlineStr"/>
      <c r="BG900" t="inlineStr">
        <is>
          <t>f13d8149fc6d39ebe86af18272310ff9</t>
        </is>
      </c>
      <c r="BH900" t="inlineStr">
        <is>
          <t>d3239f0622024212b2de47425e4be01d</t>
        </is>
      </c>
      <c r="BI900" t="inlineStr">
        <is>
          <t>15246</t>
        </is>
      </c>
      <c r="BJ900" t="inlineStr">
        <is>
          <t>XFormInstance</t>
        </is>
      </c>
      <c r="BK900" t="inlineStr">
        <is>
          <t>d19602dcf25c11efa8946327e3555f30</t>
        </is>
      </c>
      <c r="BL900" t="b">
        <v>0</v>
      </c>
      <c r="BM900" t="inlineStr">
        <is>
          <t>---</t>
        </is>
      </c>
      <c r="BN900" t="inlineStr">
        <is>
          <t>200.113.238.15</t>
        </is>
      </c>
      <c r="BO900" t="inlineStr">
        <is>
          <t>Phania Joseph</t>
        </is>
      </c>
    </row>
    <row r="901">
      <c r="A901" t="inlineStr">
        <is>
          <t>899</t>
        </is>
      </c>
      <c r="B901" t="inlineStr">
        <is>
          <t>3bf89232-54a0-4280-af7c-d129d0c90990</t>
        </is>
      </c>
      <c r="C901" t="inlineStr">
        <is>
          <t>2025-02-19</t>
        </is>
      </c>
      <c r="D901" t="inlineStr">
        <is>
          <t>3</t>
        </is>
      </c>
      <c r="E901" t="inlineStr">
        <is>
          <t>---</t>
        </is>
      </c>
      <c r="F901" t="inlineStr">
        <is>
          <t>1</t>
        </is>
      </c>
      <c r="G901" t="inlineStr">
        <is>
          <t>---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---</t>
        </is>
      </c>
      <c r="L901" t="inlineStr">
        <is>
          <t>---</t>
        </is>
      </c>
      <c r="M901" t="inlineStr">
        <is>
          <t>---</t>
        </is>
      </c>
      <c r="N901" t="inlineStr">
        <is>
          <t>---</t>
        </is>
      </c>
      <c r="O901" t="inlineStr">
        <is>
          <t>---</t>
        </is>
      </c>
      <c r="P901" t="inlineStr">
        <is>
          <t>---</t>
        </is>
      </c>
      <c r="Q901" t="inlineStr">
        <is>
          <t>---</t>
        </is>
      </c>
      <c r="R901" t="inlineStr"/>
      <c r="S901" t="inlineStr"/>
      <c r="T901" t="inlineStr"/>
      <c r="U901" t="inlineStr"/>
      <c r="V901" t="inlineStr"/>
      <c r="W901" t="inlineStr"/>
      <c r="X901" t="inlineStr">
        <is>
          <t>CAP/CDSF/KJ0919R</t>
        </is>
      </c>
      <c r="Y901" t="inlineStr">
        <is>
          <t>CAP/CDSF/KJ0919R</t>
        </is>
      </c>
      <c r="Z901" t="inlineStr">
        <is>
          <t>2025-02-20 02:29:14</t>
        </is>
      </c>
      <c r="AA901" t="inlineStr">
        <is>
          <t>2025-02-20 02:28:55</t>
        </is>
      </c>
      <c r="AB901" t="inlineStr">
        <is>
          <t>1plyviose</t>
        </is>
      </c>
      <c r="AC901" t="inlineStr">
        <is>
          <t>2025-02-24 03:30:58</t>
        </is>
      </c>
      <c r="AD901" s="1" t="inlineStr">
        <is>
          <t>https://www.commcarehq.org/a/caris-test/reports/form_data/3bf89232-54a0-4280-af7c-d129d0c90990/</t>
        </is>
      </c>
      <c r="AE901" t="inlineStr">
        <is>
          <t>---</t>
        </is>
      </c>
      <c r="AF901" t="inlineStr">
        <is>
          <t>3c5a623af057e23a32ae4000_48898</t>
        </is>
      </c>
      <c r="AG901" t="inlineStr">
        <is>
          <t>OK</t>
        </is>
      </c>
      <c r="AH901" t="inlineStr">
        <is>
          <t>2025-02-20 02:29:14</t>
        </is>
      </c>
      <c r="AI901" t="inlineStr">
        <is>
          <t>aab7a2415e99453fbcb8ebd109e92b4f</t>
        </is>
      </c>
      <c r="AJ901" t="inlineStr">
        <is>
          <t>2025-02-19</t>
        </is>
      </c>
      <c r="AK901" t="inlineStr">
        <is>
          <t>3</t>
        </is>
      </c>
      <c r="AL901" t="inlineStr">
        <is>
          <t>---</t>
        </is>
      </c>
      <c r="AM901" t="inlineStr">
        <is>
          <t>1</t>
        </is>
      </c>
      <c r="AN901" t="inlineStr">
        <is>
          <t>---</t>
        </is>
      </c>
      <c r="AO901" t="inlineStr">
        <is>
          <t>1</t>
        </is>
      </c>
      <c r="AP901" t="inlineStr">
        <is>
          <t>1</t>
        </is>
      </c>
      <c r="AQ901" t="inlineStr"/>
      <c r="AR901" t="inlineStr"/>
      <c r="AS901" t="inlineStr"/>
      <c r="AT901" t="inlineStr"/>
      <c r="AU901" t="inlineStr">
        <is>
          <t>---</t>
        </is>
      </c>
      <c r="AV901" t="inlineStr">
        <is>
          <t>---</t>
        </is>
      </c>
      <c r="AW901" t="inlineStr">
        <is>
          <t>---</t>
        </is>
      </c>
      <c r="AX901" t="inlineStr">
        <is>
          <t>---</t>
        </is>
      </c>
      <c r="AY901" t="inlineStr">
        <is>
          <t>---</t>
        </is>
      </c>
      <c r="AZ901" t="inlineStr">
        <is>
          <t>---</t>
        </is>
      </c>
      <c r="BA901" t="inlineStr">
        <is>
          <t>aab7a2415e99453fbcb8ebd109e92b4f</t>
        </is>
      </c>
      <c r="BB901" t="inlineStr">
        <is>
          <t>http://openrosa.org/formdesigner/0B48E039-1E80-49A7-AC24-732B6E788E39</t>
        </is>
      </c>
      <c r="BC901" t="inlineStr">
        <is>
          <t>Ration et autres visites</t>
        </is>
      </c>
      <c r="BD901" t="inlineStr">
        <is>
          <t>CommCare Android, version "2.55.0"(467579). App v15969. CommCare Version 2.55.0. Build 467579, built on: 2025-01-15</t>
        </is>
      </c>
      <c r="BE901" t="inlineStr">
        <is>
          <t>commcare_d17d77c2-a7e5-4f4b-9b21-6b80894e9762</t>
        </is>
      </c>
      <c r="BF901" t="inlineStr"/>
      <c r="BG901" t="inlineStr">
        <is>
          <t>f13d8149fc6d39ebe86af18272310ff9</t>
        </is>
      </c>
      <c r="BH901" t="inlineStr">
        <is>
          <t>d3239f0622024212b2de47425e4be01d</t>
        </is>
      </c>
      <c r="BI901" t="inlineStr">
        <is>
          <t>15246</t>
        </is>
      </c>
      <c r="BJ901" t="inlineStr">
        <is>
          <t>XFormInstance</t>
        </is>
      </c>
      <c r="BK901" t="inlineStr">
        <is>
          <t>d19602dcf25c11efa8946327e3555f30</t>
        </is>
      </c>
      <c r="BL901" t="b">
        <v>0</v>
      </c>
      <c r="BM901" t="inlineStr">
        <is>
          <t>---</t>
        </is>
      </c>
      <c r="BN901" t="inlineStr">
        <is>
          <t>200.113.238.15</t>
        </is>
      </c>
      <c r="BO901" t="inlineStr">
        <is>
          <t>Kerry Jean</t>
        </is>
      </c>
    </row>
    <row r="902">
      <c r="A902" t="inlineStr">
        <is>
          <t>900</t>
        </is>
      </c>
      <c r="B902" t="inlineStr">
        <is>
          <t>c498580e-978b-4b3c-9374-8e76e8e6019e</t>
        </is>
      </c>
      <c r="C902" t="inlineStr">
        <is>
          <t>2025-02-19</t>
        </is>
      </c>
      <c r="D902" t="inlineStr">
        <is>
          <t>1</t>
        </is>
      </c>
      <c r="E902" t="inlineStr">
        <is>
          <t>---</t>
        </is>
      </c>
      <c r="F902" t="inlineStr">
        <is>
          <t>1</t>
        </is>
      </c>
      <c r="G902" t="inlineStr">
        <is>
          <t>---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---</t>
        </is>
      </c>
      <c r="L902" t="inlineStr">
        <is>
          <t>---</t>
        </is>
      </c>
      <c r="M902" t="inlineStr">
        <is>
          <t>1</t>
        </is>
      </c>
      <c r="N902">
        <f>HYPERLINK("https://www.commcarehq.org/a/caris-test/api/form_attachment/v1/c498580e-978b-4b3c-9374-8e76e8e6019e/1739972518092.heic")</f>
        <v/>
      </c>
      <c r="O902" t="inlineStr">
        <is>
          <t>---</t>
        </is>
      </c>
      <c r="P902" t="inlineStr">
        <is>
          <t>---</t>
        </is>
      </c>
      <c r="Q902" t="inlineStr">
        <is>
          <t>---</t>
        </is>
      </c>
      <c r="R902" t="inlineStr">
        <is>
          <t>26.7</t>
        </is>
      </c>
      <c r="S902" t="inlineStr">
        <is>
          <t>53.1</t>
        </is>
      </c>
      <c r="T902" t="inlineStr">
        <is>
          <t>1.7</t>
        </is>
      </c>
      <c r="U902">
        <f>HYPERLINK("https://www.commcarehq.org/a/caris-test/api/form_attachment/v1/c498580e-978b-4b3c-9374-8e76e8e6019e/1739973141123.heic")</f>
        <v/>
      </c>
      <c r="V902">
        <f>HYPERLINK("https://www.commcarehq.org/a/caris-test/api/form_attachment/v1/c498580e-978b-4b3c-9374-8e76e8e6019e/1739973172130.jpg")</f>
        <v/>
      </c>
      <c r="W902" t="inlineStr"/>
      <c r="X902" t="inlineStr">
        <is>
          <t>PAP/HFSC/ST00442</t>
        </is>
      </c>
      <c r="Y902" t="inlineStr">
        <is>
          <t>PAP/HFSC/ST00442</t>
        </is>
      </c>
      <c r="Z902" t="inlineStr">
        <is>
          <t>2025-02-19 14:06:57</t>
        </is>
      </c>
      <c r="AA902" t="inlineStr">
        <is>
          <t>2025-02-19 13:41:39</t>
        </is>
      </c>
      <c r="AB902" t="inlineStr">
        <is>
          <t>2monfiston</t>
        </is>
      </c>
      <c r="AC902" t="inlineStr">
        <is>
          <t>2025-02-24 13:30:09</t>
        </is>
      </c>
      <c r="AD902" s="1" t="inlineStr">
        <is>
          <t>https://www.commcarehq.org/a/caris-test/reports/form_data/c498580e-978b-4b3c-9374-8e76e8e6019e/</t>
        </is>
      </c>
      <c r="AE902" t="inlineStr">
        <is>
          <t>---</t>
        </is>
      </c>
      <c r="AF902" t="inlineStr">
        <is>
          <t>1337492138e44bd88041b9f9944d42b8</t>
        </is>
      </c>
      <c r="AG902" t="inlineStr">
        <is>
          <t>---</t>
        </is>
      </c>
      <c r="AH902" t="inlineStr">
        <is>
          <t>2025-02-19 14:06:57</t>
        </is>
      </c>
      <c r="AI902" t="inlineStr">
        <is>
          <t>77a418baba95bc57c88a3da7109ceff9</t>
        </is>
      </c>
      <c r="AJ902" t="inlineStr">
        <is>
          <t>2025-02-19</t>
        </is>
      </c>
      <c r="AK902" t="inlineStr">
        <is>
          <t>1</t>
        </is>
      </c>
      <c r="AL902" t="inlineStr">
        <is>
          <t>---</t>
        </is>
      </c>
      <c r="AM902" t="inlineStr">
        <is>
          <t>1</t>
        </is>
      </c>
      <c r="AN902" t="inlineStr">
        <is>
          <t>---</t>
        </is>
      </c>
      <c r="AO902" t="inlineStr">
        <is>
          <t>1</t>
        </is>
      </c>
      <c r="AP902" t="inlineStr">
        <is>
          <t>1</t>
        </is>
      </c>
      <c r="AQ902" t="inlineStr">
        <is>
          <t>26.7</t>
        </is>
      </c>
      <c r="AR902" t="inlineStr">
        <is>
          <t>53.1</t>
        </is>
      </c>
      <c r="AS902" t="inlineStr">
        <is>
          <t>1.7</t>
        </is>
      </c>
      <c r="AT902" t="inlineStr"/>
      <c r="AU902" t="inlineStr">
        <is>
          <t>---</t>
        </is>
      </c>
      <c r="AV902" t="inlineStr">
        <is>
          <t>---</t>
        </is>
      </c>
      <c r="AW902" t="inlineStr">
        <is>
          <t>---</t>
        </is>
      </c>
      <c r="AX902" t="inlineStr">
        <is>
          <t>---</t>
        </is>
      </c>
      <c r="AY902" t="inlineStr">
        <is>
          <t>---</t>
        </is>
      </c>
      <c r="AZ902" t="inlineStr">
        <is>
          <t>---</t>
        </is>
      </c>
      <c r="BA902" t="inlineStr">
        <is>
          <t>77a418baba95bc57c88a3da7109ceff9</t>
        </is>
      </c>
      <c r="BB902" t="inlineStr">
        <is>
          <t>http://openrosa.org/formdesigner/0B48E039-1E80-49A7-AC24-732B6E788E39</t>
        </is>
      </c>
      <c r="BC902" t="inlineStr">
        <is>
          <t>Ration et autres visites</t>
        </is>
      </c>
      <c r="BD902" t="inlineStr">
        <is>
          <t>CommCare Android, version "2.56"(468027). App v15969. CommCare Version 2.56.0. Build 468027, built on: 2025-01-18</t>
        </is>
      </c>
      <c r="BE902" t="inlineStr">
        <is>
          <t>commcare_daa4383c-1b18-4b97-9db8-0482622541cc</t>
        </is>
      </c>
      <c r="BF902" t="inlineStr"/>
      <c r="BG902" t="inlineStr">
        <is>
          <t>f13d8149fc6d39ebe86af18272310ff9</t>
        </is>
      </c>
      <c r="BH902" t="inlineStr">
        <is>
          <t>d3239f0622024212b2de47425e4be01d</t>
        </is>
      </c>
      <c r="BI902" t="inlineStr">
        <is>
          <t>15246</t>
        </is>
      </c>
      <c r="BJ902" t="inlineStr">
        <is>
          <t>XFormInstance</t>
        </is>
      </c>
      <c r="BK902" t="inlineStr">
        <is>
          <t>aa5df9fae7bb11efb97cf7a39a18eb0c</t>
        </is>
      </c>
      <c r="BL902" t="b">
        <v>0</v>
      </c>
      <c r="BM902" t="inlineStr">
        <is>
          <t>---</t>
        </is>
      </c>
      <c r="BN902" t="inlineStr">
        <is>
          <t>190.115.190.40</t>
        </is>
      </c>
      <c r="BO902" t="inlineStr">
        <is>
          <t>Pablo GUERLIN</t>
        </is>
      </c>
    </row>
    <row r="903">
      <c r="A903" t="inlineStr">
        <is>
          <t>901</t>
        </is>
      </c>
      <c r="B903" t="inlineStr">
        <is>
          <t>17a2ea2b-efe9-45b5-8518-8c4866a01772</t>
        </is>
      </c>
      <c r="C903" t="inlineStr">
        <is>
          <t>2025-02-21</t>
        </is>
      </c>
      <c r="D903" t="inlineStr">
        <is>
          <t>3</t>
        </is>
      </c>
      <c r="E903" t="inlineStr">
        <is>
          <t>---</t>
        </is>
      </c>
      <c r="F903" t="inlineStr">
        <is>
          <t>1</t>
        </is>
      </c>
      <c r="G903" t="inlineStr">
        <is>
          <t>---</t>
        </is>
      </c>
      <c r="H903" t="inlineStr">
        <is>
          <t>1</t>
        </is>
      </c>
      <c r="I903" t="inlineStr">
        <is>
          <t>1</t>
        </is>
      </c>
      <c r="J903" t="inlineStr">
        <is>
          <t>2</t>
        </is>
      </c>
      <c r="K903" t="inlineStr">
        <is>
          <t>---</t>
        </is>
      </c>
      <c r="L903" t="inlineStr">
        <is>
          <t>---</t>
        </is>
      </c>
      <c r="M903" t="inlineStr">
        <is>
          <t>---</t>
        </is>
      </c>
      <c r="N903" t="inlineStr">
        <is>
          <t>---</t>
        </is>
      </c>
      <c r="O903" t="inlineStr">
        <is>
          <t>---</t>
        </is>
      </c>
      <c r="P903" t="inlineStr">
        <is>
          <t>---</t>
        </is>
      </c>
      <c r="Q903" t="inlineStr">
        <is>
          <t>---</t>
        </is>
      </c>
      <c r="R903" t="inlineStr"/>
      <c r="S903" t="inlineStr"/>
      <c r="T903" t="inlineStr"/>
      <c r="U903" t="inlineStr"/>
      <c r="V903" t="inlineStr"/>
      <c r="W903" t="inlineStr"/>
      <c r="X903" t="inlineStr">
        <is>
          <t>PAP/GCHO/ST07294</t>
        </is>
      </c>
      <c r="Y903" t="inlineStr">
        <is>
          <t>PAP/GCHO/ST07294</t>
        </is>
      </c>
      <c r="Z903" t="inlineStr">
        <is>
          <t>2025-02-22 23:57:04</t>
        </is>
      </c>
      <c r="AA903" t="inlineStr">
        <is>
          <t>2025-02-22 23:56:33</t>
        </is>
      </c>
      <c r="AB903" t="inlineStr">
        <is>
          <t>2nathalie</t>
        </is>
      </c>
      <c r="AC903" t="inlineStr">
        <is>
          <t>2025-02-24 14:15:27</t>
        </is>
      </c>
      <c r="AD903" s="1" t="inlineStr">
        <is>
          <t>https://www.commcarehq.org/a/caris-test/reports/form_data/17a2ea2b-efe9-45b5-8518-8c4866a01772/</t>
        </is>
      </c>
      <c r="AE903" t="inlineStr">
        <is>
          <t>---</t>
        </is>
      </c>
      <c r="AF903" t="inlineStr">
        <is>
          <t>3c5a623af057e23a32ae4000_37958</t>
        </is>
      </c>
      <c r="AG903" t="inlineStr">
        <is>
          <t>OK</t>
        </is>
      </c>
      <c r="AH903" t="inlineStr">
        <is>
          <t>2025-02-22 23:57:04</t>
        </is>
      </c>
      <c r="AI903" t="inlineStr">
        <is>
          <t>3c7e14bc31cb425997c89e194bb7c839</t>
        </is>
      </c>
      <c r="AJ903" t="inlineStr">
        <is>
          <t>2025-02-21</t>
        </is>
      </c>
      <c r="AK903" t="inlineStr">
        <is>
          <t>3</t>
        </is>
      </c>
      <c r="AL903" t="inlineStr">
        <is>
          <t>---</t>
        </is>
      </c>
      <c r="AM903" t="inlineStr">
        <is>
          <t>1</t>
        </is>
      </c>
      <c r="AN903" t="inlineStr">
        <is>
          <t>---</t>
        </is>
      </c>
      <c r="AO903" t="inlineStr">
        <is>
          <t>1</t>
        </is>
      </c>
      <c r="AP903" t="inlineStr">
        <is>
          <t>1</t>
        </is>
      </c>
      <c r="AQ903" t="inlineStr"/>
      <c r="AR903" t="inlineStr"/>
      <c r="AS903" t="inlineStr"/>
      <c r="AT903" t="inlineStr"/>
      <c r="AU903" t="inlineStr">
        <is>
          <t>---</t>
        </is>
      </c>
      <c r="AV903" t="inlineStr">
        <is>
          <t>---</t>
        </is>
      </c>
      <c r="AW903" t="inlineStr">
        <is>
          <t>---</t>
        </is>
      </c>
      <c r="AX903" t="inlineStr">
        <is>
          <t>---</t>
        </is>
      </c>
      <c r="AY903" t="inlineStr">
        <is>
          <t>---</t>
        </is>
      </c>
      <c r="AZ903" t="inlineStr">
        <is>
          <t>---</t>
        </is>
      </c>
      <c r="BA903" t="inlineStr">
        <is>
          <t>3c7e14bc31cb425997c89e194bb7c839</t>
        </is>
      </c>
      <c r="BB903" t="inlineStr">
        <is>
          <t>http://openrosa.org/formdesigner/0B48E039-1E80-49A7-AC24-732B6E788E39</t>
        </is>
      </c>
      <c r="BC903" t="inlineStr">
        <is>
          <t>Ration et autres visites</t>
        </is>
      </c>
      <c r="BD903" t="inlineStr">
        <is>
          <t>CommCare Android, version "2.56"(468038). App v15969. CommCare Version 2.56.0. Build 468038, built on: 2025-02-06</t>
        </is>
      </c>
      <c r="BE903" t="inlineStr">
        <is>
          <t>commcare_03216a9b-083b-41ac-b53f-fe4f1b36c5ed</t>
        </is>
      </c>
      <c r="BF903" t="inlineStr"/>
      <c r="BG903" t="inlineStr">
        <is>
          <t>f13d8149fc6d39ebe86af18272310ff9</t>
        </is>
      </c>
      <c r="BH903" t="inlineStr">
        <is>
          <t>d3239f0622024212b2de47425e4be01d</t>
        </is>
      </c>
      <c r="BI903" t="inlineStr">
        <is>
          <t>15246</t>
        </is>
      </c>
      <c r="BJ903" t="inlineStr">
        <is>
          <t>XFormInstance</t>
        </is>
      </c>
      <c r="BK903" t="inlineStr">
        <is>
          <t>d3367b00f06011efb9b8bb65fe57b2fe</t>
        </is>
      </c>
      <c r="BL903" t="b">
        <v>0</v>
      </c>
      <c r="BM903" t="inlineStr">
        <is>
          <t>---</t>
        </is>
      </c>
      <c r="BN903" t="inlineStr">
        <is>
          <t>200.113.253.1</t>
        </is>
      </c>
      <c r="BO903" t="inlineStr">
        <is>
          <t>Carl Roméo Lamour</t>
        </is>
      </c>
    </row>
    <row r="904">
      <c r="A904" t="inlineStr">
        <is>
          <t>902</t>
        </is>
      </c>
      <c r="B904" t="inlineStr">
        <is>
          <t>d6172135-0f68-46eb-bdd2-c8e6c8ff4d1d</t>
        </is>
      </c>
      <c r="C904" t="inlineStr">
        <is>
          <t>2025-02-21</t>
        </is>
      </c>
      <c r="D904" t="inlineStr">
        <is>
          <t>4</t>
        </is>
      </c>
      <c r="E904" t="inlineStr">
        <is>
          <t>elle va tres bien
elle a des médicaments pour 4 mois</t>
        </is>
      </c>
      <c r="F904" t="inlineStr">
        <is>
          <t>1</t>
        </is>
      </c>
      <c r="G904" t="inlineStr">
        <is>
          <t>elle va tres bien 
elle a des médicaments pour 4 mois</t>
        </is>
      </c>
      <c r="H904" t="inlineStr">
        <is>
          <t>1</t>
        </is>
      </c>
      <c r="I904" t="inlineStr">
        <is>
          <t>1</t>
        </is>
      </c>
      <c r="J904" t="inlineStr">
        <is>
          <t>3</t>
        </is>
      </c>
      <c r="K904" t="inlineStr">
        <is>
          <t>---</t>
        </is>
      </c>
      <c r="L904" t="inlineStr">
        <is>
          <t>---</t>
        </is>
      </c>
      <c r="M904" t="inlineStr">
        <is>
          <t>---</t>
        </is>
      </c>
      <c r="N904" t="inlineStr">
        <is>
          <t>---</t>
        </is>
      </c>
      <c r="O904" t="inlineStr">
        <is>
          <t>---</t>
        </is>
      </c>
      <c r="P904" t="inlineStr">
        <is>
          <t>---</t>
        </is>
      </c>
      <c r="Q904" t="inlineStr">
        <is>
          <t>---</t>
        </is>
      </c>
      <c r="R904" t="inlineStr">
        <is>
          <t>18.0</t>
        </is>
      </c>
      <c r="S904" t="inlineStr">
        <is>
          <t>39.0</t>
        </is>
      </c>
      <c r="T904" t="inlineStr"/>
      <c r="U904" t="inlineStr"/>
      <c r="V904" t="inlineStr"/>
      <c r="W904" t="inlineStr"/>
      <c r="X904" t="inlineStr">
        <is>
          <t>PAP/HSFS/ST01062</t>
        </is>
      </c>
      <c r="Y904" t="inlineStr">
        <is>
          <t>PAP/HSFS/ST01062</t>
        </is>
      </c>
      <c r="Z904" t="inlineStr">
        <is>
          <t>2025-02-24 18:11:33</t>
        </is>
      </c>
      <c r="AA904" t="inlineStr">
        <is>
          <t>2025-02-24 17:20:04</t>
        </is>
      </c>
      <c r="AB904" t="inlineStr">
        <is>
          <t>2jessica</t>
        </is>
      </c>
      <c r="AC904" t="inlineStr">
        <is>
          <t>2025-02-24 18:11:34</t>
        </is>
      </c>
      <c r="AD904" s="1" t="inlineStr">
        <is>
          <t>https://www.commcarehq.org/a/caris-test/reports/form_data/d6172135-0f68-46eb-bdd2-c8e6c8ff4d1d/</t>
        </is>
      </c>
      <c r="AE904" t="inlineStr">
        <is>
          <t>---</t>
        </is>
      </c>
      <c r="AF904" t="inlineStr">
        <is>
          <t>3c5a623af057e23a32ae4000_72858</t>
        </is>
      </c>
      <c r="AG904" t="inlineStr">
        <is>
          <t>---</t>
        </is>
      </c>
      <c r="AH904" t="inlineStr">
        <is>
          <t>2025-02-24 18:11:33</t>
        </is>
      </c>
      <c r="AI904" t="inlineStr">
        <is>
          <t>6b7066b672544b4cabd3a14f9f012e2c</t>
        </is>
      </c>
      <c r="AJ904" t="inlineStr">
        <is>
          <t>2025-02-21</t>
        </is>
      </c>
      <c r="AK904" t="inlineStr">
        <is>
          <t>4</t>
        </is>
      </c>
      <c r="AL904" t="inlineStr">
        <is>
          <t>elle va tres bien
elle a des médicaments pour 4 mois</t>
        </is>
      </c>
      <c r="AM904" t="inlineStr">
        <is>
          <t>1</t>
        </is>
      </c>
      <c r="AN904" t="inlineStr">
        <is>
          <t>elle va tres bien 
elle a des médicaments pour 4 mois</t>
        </is>
      </c>
      <c r="AO904" t="inlineStr">
        <is>
          <t>1</t>
        </is>
      </c>
      <c r="AP904" t="inlineStr">
        <is>
          <t>1</t>
        </is>
      </c>
      <c r="AQ904" t="inlineStr">
        <is>
          <t>18</t>
        </is>
      </c>
      <c r="AR904" t="inlineStr">
        <is>
          <t>39</t>
        </is>
      </c>
      <c r="AS904" t="inlineStr"/>
      <c r="AT904" t="inlineStr"/>
      <c r="AU904" t="inlineStr">
        <is>
          <t>---</t>
        </is>
      </c>
      <c r="AV904" t="inlineStr">
        <is>
          <t>---</t>
        </is>
      </c>
      <c r="AW904" t="inlineStr">
        <is>
          <t>---</t>
        </is>
      </c>
      <c r="AX904" t="inlineStr">
        <is>
          <t>---</t>
        </is>
      </c>
      <c r="AY904" t="inlineStr">
        <is>
          <t>---</t>
        </is>
      </c>
      <c r="AZ904" t="inlineStr">
        <is>
          <t>---</t>
        </is>
      </c>
      <c r="BA904" t="inlineStr">
        <is>
          <t>6b7066b672544b4cabd3a14f9f012e2c</t>
        </is>
      </c>
      <c r="BB904" t="inlineStr">
        <is>
          <t>http://openrosa.org/formdesigner/0B48E039-1E80-49A7-AC24-732B6E788E39</t>
        </is>
      </c>
      <c r="BC904" t="inlineStr">
        <is>
          <t>Ration et autres visites</t>
        </is>
      </c>
      <c r="BD904" t="inlineStr">
        <is>
          <t>CommCare Android, version "2.56"(468040). App v15969. CommCare Version 2.56.0. Build 468040, built on: 2025-02-11</t>
        </is>
      </c>
      <c r="BE904" t="inlineStr">
        <is>
          <t>commcare_f18d6b7a-4a28-4b1e-ba72-371ee279da9f</t>
        </is>
      </c>
      <c r="BF904" t="inlineStr"/>
      <c r="BG904" t="inlineStr">
        <is>
          <t>f13d8149fc6d39ebe86af18272310ff9</t>
        </is>
      </c>
      <c r="BH904" t="inlineStr">
        <is>
          <t>d3239f0622024212b2de47425e4be01d</t>
        </is>
      </c>
      <c r="BI904" t="inlineStr">
        <is>
          <t>15246</t>
        </is>
      </c>
      <c r="BJ904" t="inlineStr">
        <is>
          <t>XFormInstance</t>
        </is>
      </c>
      <c r="BK904" t="inlineStr">
        <is>
          <t>67c828cef2d311efb35f5930014bb413</t>
        </is>
      </c>
      <c r="BL904" t="b">
        <v>0</v>
      </c>
      <c r="BM904" t="inlineStr">
        <is>
          <t>---</t>
        </is>
      </c>
      <c r="BN904" t="inlineStr">
        <is>
          <t>66.9.168.157</t>
        </is>
      </c>
      <c r="BO904" t="inlineStr">
        <is>
          <t>Aisha Belony</t>
        </is>
      </c>
    </row>
    <row r="905">
      <c r="A905" t="inlineStr">
        <is>
          <t>903</t>
        </is>
      </c>
      <c r="B905" t="inlineStr">
        <is>
          <t>871a6f00-af86-4d2e-a8b2-047f4a2d5f08</t>
        </is>
      </c>
      <c r="C905" t="inlineStr">
        <is>
          <t>2025-02-25</t>
        </is>
      </c>
      <c r="D905" t="inlineStr">
        <is>
          <t>4</t>
        </is>
      </c>
      <c r="E905" t="inlineStr">
        <is>
          <t>approvisionnement aux ARV</t>
        </is>
      </c>
      <c r="F905" t="inlineStr">
        <is>
          <t>0</t>
        </is>
      </c>
      <c r="G905" t="inlineStr">
        <is>
          <t>,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---</t>
        </is>
      </c>
      <c r="L905" t="inlineStr">
        <is>
          <t>---</t>
        </is>
      </c>
      <c r="M905" t="inlineStr">
        <is>
          <t>---</t>
        </is>
      </c>
      <c r="N905" t="inlineStr">
        <is>
          <t>---</t>
        </is>
      </c>
      <c r="O905" t="inlineStr">
        <is>
          <t>---</t>
        </is>
      </c>
      <c r="P905" t="inlineStr">
        <is>
          <t>---</t>
        </is>
      </c>
      <c r="Q905" t="inlineStr">
        <is>
          <t>---</t>
        </is>
      </c>
      <c r="R905" t="inlineStr"/>
      <c r="S905" t="inlineStr">
        <is>
          <t>22.0</t>
        </is>
      </c>
      <c r="T905" t="inlineStr"/>
      <c r="U905" t="inlineStr"/>
      <c r="V905" t="inlineStr"/>
      <c r="W905" t="inlineStr">
        <is>
          <t>19.558252 -71.732778 -1.11 16.0</t>
        </is>
      </c>
      <c r="X905" t="inlineStr">
        <is>
          <t>CAP/CMSO/00280</t>
        </is>
      </c>
      <c r="Y905" t="inlineStr">
        <is>
          <t>CAP/CMSO/00280</t>
        </is>
      </c>
      <c r="Z905" t="inlineStr">
        <is>
          <t>2025-02-25 17:33:46</t>
        </is>
      </c>
      <c r="AA905" t="inlineStr">
        <is>
          <t>2025-02-25 17:32:54</t>
        </is>
      </c>
      <c r="AB905" t="inlineStr">
        <is>
          <t>1rose</t>
        </is>
      </c>
      <c r="AC905" t="inlineStr">
        <is>
          <t>2025-02-25 18:00:13</t>
        </is>
      </c>
      <c r="AD905" s="1" t="inlineStr">
        <is>
          <t>https://www.commcarehq.org/a/caris-test/reports/form_data/871a6f00-af86-4d2e-a8b2-047f4a2d5f08/</t>
        </is>
      </c>
      <c r="AE905" t="inlineStr">
        <is>
          <t>---</t>
        </is>
      </c>
      <c r="AF905" t="inlineStr">
        <is>
          <t>3c5a623af057e23a32ae4000_40694</t>
        </is>
      </c>
      <c r="AG905" t="inlineStr">
        <is>
          <t>---</t>
        </is>
      </c>
      <c r="AH905" t="inlineStr">
        <is>
          <t>2025-02-25 17:33:46</t>
        </is>
      </c>
      <c r="AI905" t="inlineStr">
        <is>
          <t>2dea52d1789dbc2c3c784b18002f6f8d</t>
        </is>
      </c>
      <c r="AJ905" t="inlineStr">
        <is>
          <t>2025-02-25</t>
        </is>
      </c>
      <c r="AK905" t="inlineStr">
        <is>
          <t>4</t>
        </is>
      </c>
      <c r="AL905" t="inlineStr">
        <is>
          <t>approvisionnement aux ARV</t>
        </is>
      </c>
      <c r="AM905" t="inlineStr">
        <is>
          <t>0</t>
        </is>
      </c>
      <c r="AN905" t="inlineStr">
        <is>
          <t>,</t>
        </is>
      </c>
      <c r="AO905" t="inlineStr">
        <is>
          <t>1</t>
        </is>
      </c>
      <c r="AP905" t="inlineStr">
        <is>
          <t>1</t>
        </is>
      </c>
      <c r="AQ905" t="inlineStr"/>
      <c r="AR905" t="inlineStr">
        <is>
          <t>22</t>
        </is>
      </c>
      <c r="AS905" t="inlineStr"/>
      <c r="AT905" t="inlineStr">
        <is>
          <t>19.558252 -71.732778 -1.11 16.0</t>
        </is>
      </c>
      <c r="AU905" t="inlineStr">
        <is>
          <t>---</t>
        </is>
      </c>
      <c r="AV905" t="inlineStr">
        <is>
          <t>---</t>
        </is>
      </c>
      <c r="AW905" t="inlineStr">
        <is>
          <t>---</t>
        </is>
      </c>
      <c r="AX905" t="inlineStr">
        <is>
          <t>---</t>
        </is>
      </c>
      <c r="AY905" t="inlineStr">
        <is>
          <t>---</t>
        </is>
      </c>
      <c r="AZ905" t="inlineStr">
        <is>
          <t>---</t>
        </is>
      </c>
      <c r="BA905" t="inlineStr">
        <is>
          <t>2dea52d1789dbc2c3c784b18002f6f8d</t>
        </is>
      </c>
      <c r="BB905" t="inlineStr">
        <is>
          <t>http://openrosa.org/formdesigner/0B48E039-1E80-49A7-AC24-732B6E788E39</t>
        </is>
      </c>
      <c r="BC905" t="inlineStr">
        <is>
          <t>Ration et autres visites</t>
        </is>
      </c>
      <c r="BD905" t="inlineStr">
        <is>
          <t>CommCare Android, version "2.56"(468040). App v15969. CommCare Version 2.56.0. Build 468040, built on: 2025-02-11</t>
        </is>
      </c>
      <c r="BE905" t="inlineStr">
        <is>
          <t>commcare_6f11ce87-99a9-46e8-b6bd-276036be1616</t>
        </is>
      </c>
      <c r="BF905" t="inlineStr">
        <is>
          <t>19.558344 -71.7328161 -1.11 9.6</t>
        </is>
      </c>
      <c r="BG905" t="inlineStr">
        <is>
          <t>f13d8149fc6d39ebe86af18272310ff9</t>
        </is>
      </c>
      <c r="BH905" t="inlineStr">
        <is>
          <t>d3239f0622024212b2de47425e4be01d</t>
        </is>
      </c>
      <c r="BI905" t="inlineStr">
        <is>
          <t>15246</t>
        </is>
      </c>
      <c r="BJ905" t="inlineStr">
        <is>
          <t>XFormInstance</t>
        </is>
      </c>
      <c r="BK905" t="inlineStr">
        <is>
          <t>c0657c6af39a11efb9e2bb65fe57b2fe</t>
        </is>
      </c>
      <c r="BL905" t="b">
        <v>0</v>
      </c>
      <c r="BM905" t="inlineStr">
        <is>
          <t>---</t>
        </is>
      </c>
      <c r="BN905" t="inlineStr">
        <is>
          <t>200.113.248.189</t>
        </is>
      </c>
      <c r="BO905" t="inlineStr">
        <is>
          <t>Winstonley Logiste</t>
        </is>
      </c>
    </row>
    <row r="906">
      <c r="A906" t="inlineStr">
        <is>
          <t>904</t>
        </is>
      </c>
      <c r="B906" t="inlineStr">
        <is>
          <t>546ff635-51ce-47df-ba27-f0cdf5363218</t>
        </is>
      </c>
      <c r="C906" t="inlineStr">
        <is>
          <t>2025-02-25</t>
        </is>
      </c>
      <c r="D906" t="inlineStr">
        <is>
          <t>3</t>
        </is>
      </c>
      <c r="E906" t="inlineStr">
        <is>
          <t>---</t>
        </is>
      </c>
      <c r="F906" t="inlineStr">
        <is>
          <t>1</t>
        </is>
      </c>
      <c r="G906" t="inlineStr">
        <is>
          <t>---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---</t>
        </is>
      </c>
      <c r="L906" t="inlineStr">
        <is>
          <t>---</t>
        </is>
      </c>
      <c r="M906" t="inlineStr">
        <is>
          <t>---</t>
        </is>
      </c>
      <c r="N906" t="inlineStr">
        <is>
          <t>---</t>
        </is>
      </c>
      <c r="O906" t="inlineStr">
        <is>
          <t>---</t>
        </is>
      </c>
      <c r="P906" t="inlineStr">
        <is>
          <t>---</t>
        </is>
      </c>
      <c r="Q906" t="inlineStr">
        <is>
          <t>---</t>
        </is>
      </c>
      <c r="R906" t="inlineStr"/>
      <c r="S906" t="inlineStr"/>
      <c r="T906" t="inlineStr"/>
      <c r="U906" t="inlineStr"/>
      <c r="V906" t="inlineStr"/>
      <c r="W906" t="inlineStr"/>
      <c r="X906" t="inlineStr">
        <is>
          <t>CAP/CALT/00283</t>
        </is>
      </c>
      <c r="Y906" t="inlineStr">
        <is>
          <t>CAP/CALT/00283</t>
        </is>
      </c>
      <c r="Z906" t="inlineStr">
        <is>
          <t>2025-02-25 21:12:59</t>
        </is>
      </c>
      <c r="AA906" t="inlineStr">
        <is>
          <t>2025-02-25 21:12:49</t>
        </is>
      </c>
      <c r="AB906" t="inlineStr">
        <is>
          <t>1maselaine</t>
        </is>
      </c>
      <c r="AC906" t="inlineStr">
        <is>
          <t>2025-02-25 21:13:01</t>
        </is>
      </c>
      <c r="AD906" s="1" t="inlineStr">
        <is>
          <t>https://www.commcarehq.org/a/caris-test/reports/form_data/546ff635-51ce-47df-ba27-f0cdf5363218/</t>
        </is>
      </c>
      <c r="AE906" t="inlineStr">
        <is>
          <t>---</t>
        </is>
      </c>
      <c r="AF906" t="inlineStr">
        <is>
          <t>3c5a623af057e23a32ae4000_103111</t>
        </is>
      </c>
      <c r="AG906" t="inlineStr">
        <is>
          <t>OK</t>
        </is>
      </c>
      <c r="AH906" t="inlineStr">
        <is>
          <t>2025-02-25 21:12:59</t>
        </is>
      </c>
      <c r="AI906" t="inlineStr">
        <is>
          <t>1b833c2586eb49459103874b6462448b</t>
        </is>
      </c>
      <c r="AJ906" t="inlineStr">
        <is>
          <t>2025-02-25</t>
        </is>
      </c>
      <c r="AK906" t="inlineStr">
        <is>
          <t>3</t>
        </is>
      </c>
      <c r="AL906" t="inlineStr">
        <is>
          <t>---</t>
        </is>
      </c>
      <c r="AM906" t="inlineStr">
        <is>
          <t>1</t>
        </is>
      </c>
      <c r="AN906" t="inlineStr">
        <is>
          <t>---</t>
        </is>
      </c>
      <c r="AO906" t="inlineStr">
        <is>
          <t>1</t>
        </is>
      </c>
      <c r="AP906" t="inlineStr">
        <is>
          <t>1</t>
        </is>
      </c>
      <c r="AQ906" t="inlineStr"/>
      <c r="AR906" t="inlineStr"/>
      <c r="AS906" t="inlineStr"/>
      <c r="AT906" t="inlineStr"/>
      <c r="AU906" t="inlineStr">
        <is>
          <t>---</t>
        </is>
      </c>
      <c r="AV906" t="inlineStr">
        <is>
          <t>---</t>
        </is>
      </c>
      <c r="AW906" t="inlineStr">
        <is>
          <t>---</t>
        </is>
      </c>
      <c r="AX906" t="inlineStr">
        <is>
          <t>---</t>
        </is>
      </c>
      <c r="AY906" t="inlineStr">
        <is>
          <t>---</t>
        </is>
      </c>
      <c r="AZ906" t="inlineStr">
        <is>
          <t>---</t>
        </is>
      </c>
      <c r="BA906" t="inlineStr">
        <is>
          <t>1b833c2586eb49459103874b6462448b</t>
        </is>
      </c>
      <c r="BB906" t="inlineStr">
        <is>
          <t>http://openrosa.org/formdesigner/0B48E039-1E80-49A7-AC24-732B6E788E39</t>
        </is>
      </c>
      <c r="BC906" t="inlineStr">
        <is>
          <t>Ration et autres visites</t>
        </is>
      </c>
      <c r="BD906" t="inlineStr">
        <is>
          <t>CommCare Android, version "2.56"(468040). App v15969. CommCare Version 2.56.0. Build 468040, built on: 2025-02-11</t>
        </is>
      </c>
      <c r="BE906" t="inlineStr">
        <is>
          <t>commcare_05d78f59-ebda-491c-89b8-6c42bab0e02e</t>
        </is>
      </c>
      <c r="BF906" t="inlineStr">
        <is>
          <t>19.69927 -72.161197 -18.4 8.3</t>
        </is>
      </c>
      <c r="BG906" t="inlineStr">
        <is>
          <t>f13d8149fc6d39ebe86af18272310ff9</t>
        </is>
      </c>
      <c r="BH906" t="inlineStr">
        <is>
          <t>d3239f0622024212b2de47425e4be01d</t>
        </is>
      </c>
      <c r="BI906" t="inlineStr">
        <is>
          <t>15246</t>
        </is>
      </c>
      <c r="BJ906" t="inlineStr">
        <is>
          <t>XFormInstance</t>
        </is>
      </c>
      <c r="BK906" t="inlineStr">
        <is>
          <t>06c26b98f3ad11efb36d5930014bb413</t>
        </is>
      </c>
      <c r="BL906" t="b">
        <v>0</v>
      </c>
      <c r="BM906" t="inlineStr">
        <is>
          <t>---</t>
        </is>
      </c>
      <c r="BN906" t="inlineStr">
        <is>
          <t>200.113.214.145</t>
        </is>
      </c>
      <c r="BO906" t="inlineStr">
        <is>
          <t>Odline Romain</t>
        </is>
      </c>
    </row>
    <row r="907">
      <c r="A907" t="inlineStr">
        <is>
          <t>905</t>
        </is>
      </c>
      <c r="B907" t="inlineStr">
        <is>
          <t>271f2b09-7268-4e84-95ba-6389413a2c7e</t>
        </is>
      </c>
      <c r="C907" t="inlineStr">
        <is>
          <t>2025-02-25</t>
        </is>
      </c>
      <c r="D907" t="inlineStr">
        <is>
          <t>3</t>
        </is>
      </c>
      <c r="E907" t="inlineStr">
        <is>
          <t>---</t>
        </is>
      </c>
      <c r="F907" t="inlineStr">
        <is>
          <t>0</t>
        </is>
      </c>
      <c r="G907" t="inlineStr">
        <is>
          <t>---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---</t>
        </is>
      </c>
      <c r="L907" t="inlineStr">
        <is>
          <t>---</t>
        </is>
      </c>
      <c r="M907" t="inlineStr">
        <is>
          <t>---</t>
        </is>
      </c>
      <c r="N907" t="inlineStr">
        <is>
          <t>---</t>
        </is>
      </c>
      <c r="O907" t="inlineStr">
        <is>
          <t>---</t>
        </is>
      </c>
      <c r="P907" t="inlineStr">
        <is>
          <t>---</t>
        </is>
      </c>
      <c r="Q907" t="inlineStr">
        <is>
          <t>---</t>
        </is>
      </c>
      <c r="R907" t="inlineStr"/>
      <c r="S907" t="inlineStr"/>
      <c r="T907" t="inlineStr"/>
      <c r="U907" t="inlineStr"/>
      <c r="V907" t="inlineStr"/>
      <c r="W907" t="inlineStr"/>
      <c r="X907" t="inlineStr">
        <is>
          <t>CAP/CDSF/AJ1114R</t>
        </is>
      </c>
      <c r="Y907" t="inlineStr">
        <is>
          <t>CAP/CDSF/AJ1114R</t>
        </is>
      </c>
      <c r="Z907" t="inlineStr">
        <is>
          <t>2025-02-25 21:18:39</t>
        </is>
      </c>
      <c r="AA907" t="inlineStr">
        <is>
          <t>2025-02-25 21:18:18</t>
        </is>
      </c>
      <c r="AB907" t="inlineStr">
        <is>
          <t>1fleurgile</t>
        </is>
      </c>
      <c r="AC907" t="inlineStr">
        <is>
          <t>2025-02-25 21:29:08</t>
        </is>
      </c>
      <c r="AD907" s="1" t="inlineStr">
        <is>
          <t>https://www.commcarehq.org/a/caris-test/reports/form_data/271f2b09-7268-4e84-95ba-6389413a2c7e/</t>
        </is>
      </c>
      <c r="AE907" t="inlineStr">
        <is>
          <t>---</t>
        </is>
      </c>
      <c r="AF907" t="inlineStr">
        <is>
          <t>3c5a623af057e23a32ae4000_16769</t>
        </is>
      </c>
      <c r="AG907" t="inlineStr">
        <is>
          <t>OK</t>
        </is>
      </c>
      <c r="AH907" t="inlineStr">
        <is>
          <t>2025-02-25 21:18:39</t>
        </is>
      </c>
      <c r="AI907" t="inlineStr">
        <is>
          <t>9cfdf7db54419d22491b2c964b5162b3</t>
        </is>
      </c>
      <c r="AJ907" t="inlineStr">
        <is>
          <t>2025-02-25</t>
        </is>
      </c>
      <c r="AK907" t="inlineStr">
        <is>
          <t>3</t>
        </is>
      </c>
      <c r="AL907" t="inlineStr">
        <is>
          <t>---</t>
        </is>
      </c>
      <c r="AM907" t="inlineStr">
        <is>
          <t>0</t>
        </is>
      </c>
      <c r="AN907" t="inlineStr">
        <is>
          <t>---</t>
        </is>
      </c>
      <c r="AO907" t="inlineStr">
        <is>
          <t>1</t>
        </is>
      </c>
      <c r="AP907" t="inlineStr">
        <is>
          <t>1</t>
        </is>
      </c>
      <c r="AQ907" t="inlineStr"/>
      <c r="AR907" t="inlineStr"/>
      <c r="AS907" t="inlineStr"/>
      <c r="AT907" t="inlineStr"/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inlineStr">
        <is>
          <t>---</t>
        </is>
      </c>
      <c r="BA907" t="inlineStr">
        <is>
          <t>9cfdf7db54419d22491b2c964b5162b3</t>
        </is>
      </c>
      <c r="BB907" t="inlineStr">
        <is>
          <t>http://openrosa.org/formdesigner/0B48E039-1E80-49A7-AC24-732B6E788E39</t>
        </is>
      </c>
      <c r="BC907" t="inlineStr">
        <is>
          <t>Ration et autres visites</t>
        </is>
      </c>
      <c r="BD907" t="inlineStr">
        <is>
          <t>CommCare Android, version "2.55.0"(467579). App v15969. CommCare Version 2.55.0. Build 467579, built on: 2025-01-15</t>
        </is>
      </c>
      <c r="BE907" t="inlineStr">
        <is>
          <t>commcare_76b456dd-7d90-498a-a785-92f136625a61</t>
        </is>
      </c>
      <c r="BF907" t="inlineStr">
        <is>
          <t>19.7593943 -72.2029855 -23.0 153.25</t>
        </is>
      </c>
      <c r="BG907" t="inlineStr">
        <is>
          <t>f13d8149fc6d39ebe86af18272310ff9</t>
        </is>
      </c>
      <c r="BH907" t="inlineStr">
        <is>
          <t>d3239f0622024212b2de47425e4be01d</t>
        </is>
      </c>
      <c r="BI907" t="inlineStr">
        <is>
          <t>15246</t>
        </is>
      </c>
      <c r="BJ907" t="inlineStr">
        <is>
          <t>XFormInstance</t>
        </is>
      </c>
      <c r="BK907" t="inlineStr">
        <is>
          <t>1cc8d37ef2b711efb9d0bb65fe57b2fe</t>
        </is>
      </c>
      <c r="BL907" t="b">
        <v>0</v>
      </c>
      <c r="BM907" t="inlineStr">
        <is>
          <t>---</t>
        </is>
      </c>
      <c r="BN907" t="inlineStr">
        <is>
          <t>200.113.238.102</t>
        </is>
      </c>
      <c r="BO907" t="inlineStr">
        <is>
          <t>Asline Joseph</t>
        </is>
      </c>
    </row>
    <row r="908">
      <c r="A908" t="inlineStr">
        <is>
          <t>906</t>
        </is>
      </c>
      <c r="B908" t="inlineStr">
        <is>
          <t>8b1ed7aa-44cb-4b54-854d-35db4c9fd92d</t>
        </is>
      </c>
      <c r="C908" t="inlineStr">
        <is>
          <t>2025-02-25</t>
        </is>
      </c>
      <c r="D908" t="inlineStr">
        <is>
          <t>4</t>
        </is>
      </c>
      <c r="E908" t="inlineStr">
        <is>
          <t>pour savoir si elle allait mieux</t>
        </is>
      </c>
      <c r="F908" t="inlineStr">
        <is>
          <t>1</t>
        </is>
      </c>
      <c r="G908" t="inlineStr">
        <is>
          <t>pour savoir si elle allait mieux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---</t>
        </is>
      </c>
      <c r="L908" t="inlineStr">
        <is>
          <t>---</t>
        </is>
      </c>
      <c r="M908" t="inlineStr">
        <is>
          <t>---</t>
        </is>
      </c>
      <c r="N908" t="inlineStr">
        <is>
          <t>---</t>
        </is>
      </c>
      <c r="O908" t="inlineStr">
        <is>
          <t>---</t>
        </is>
      </c>
      <c r="P908" t="inlineStr">
        <is>
          <t>---</t>
        </is>
      </c>
      <c r="Q908" t="inlineStr">
        <is>
          <t>---</t>
        </is>
      </c>
      <c r="R908" t="inlineStr"/>
      <c r="S908" t="inlineStr"/>
      <c r="T908" t="inlineStr"/>
      <c r="U908" t="inlineStr"/>
      <c r="V908" t="inlineStr"/>
      <c r="W908" t="inlineStr">
        <is>
          <t>18.4565786 -72.6312555 -1.1 17.42</t>
        </is>
      </c>
      <c r="X908" t="inlineStr">
        <is>
          <t>LEG/HSCL/ST00671</t>
        </is>
      </c>
      <c r="Y908" t="inlineStr">
        <is>
          <t>LEG/HSCL/ST00671</t>
        </is>
      </c>
      <c r="Z908" t="inlineStr">
        <is>
          <t>2025-02-25 16:04:51</t>
        </is>
      </c>
      <c r="AA908" t="inlineStr">
        <is>
          <t>2025-02-25 16:03:03</t>
        </is>
      </c>
      <c r="AB908" t="inlineStr">
        <is>
          <t>2toussaint</t>
        </is>
      </c>
      <c r="AC908" t="inlineStr">
        <is>
          <t>2025-02-26 00:51:27</t>
        </is>
      </c>
      <c r="AD908" s="1" t="inlineStr">
        <is>
          <t>https://www.commcarehq.org/a/caris-test/reports/form_data/8b1ed7aa-44cb-4b54-854d-35db4c9fd92d/</t>
        </is>
      </c>
      <c r="AE908" t="inlineStr">
        <is>
          <t>---</t>
        </is>
      </c>
      <c r="AF908" t="inlineStr">
        <is>
          <t>3c5a623af057e23a32ae4000_124098</t>
        </is>
      </c>
      <c r="AG908" t="inlineStr">
        <is>
          <t>---</t>
        </is>
      </c>
      <c r="AH908" t="inlineStr">
        <is>
          <t>2025-02-25 16:04:51</t>
        </is>
      </c>
      <c r="AI908" t="inlineStr">
        <is>
          <t>bf15ded1c441caeee7b3790beacaa107</t>
        </is>
      </c>
      <c r="AJ908" t="inlineStr">
        <is>
          <t>2025-02-25</t>
        </is>
      </c>
      <c r="AK908" t="inlineStr">
        <is>
          <t>4</t>
        </is>
      </c>
      <c r="AL908" t="inlineStr">
        <is>
          <t>pour savoir si elle allait mieux</t>
        </is>
      </c>
      <c r="AM908" t="inlineStr">
        <is>
          <t>1</t>
        </is>
      </c>
      <c r="AN908" t="inlineStr">
        <is>
          <t>pour savoir si elle allait mieux</t>
        </is>
      </c>
      <c r="AO908" t="inlineStr">
        <is>
          <t>1</t>
        </is>
      </c>
      <c r="AP908" t="inlineStr">
        <is>
          <t>1</t>
        </is>
      </c>
      <c r="AQ908" t="inlineStr"/>
      <c r="AR908" t="inlineStr"/>
      <c r="AS908" t="inlineStr"/>
      <c r="AT908" t="inlineStr">
        <is>
          <t>18.4565786 -72.6312555 -1.1 17.42</t>
        </is>
      </c>
      <c r="AU908" t="inlineStr">
        <is>
          <t>---</t>
        </is>
      </c>
      <c r="AV908" t="inlineStr">
        <is>
          <t>---</t>
        </is>
      </c>
      <c r="AW908" t="inlineStr">
        <is>
          <t>---</t>
        </is>
      </c>
      <c r="AX908" t="inlineStr">
        <is>
          <t>---</t>
        </is>
      </c>
      <c r="AY908" t="inlineStr">
        <is>
          <t>---</t>
        </is>
      </c>
      <c r="AZ908" t="inlineStr">
        <is>
          <t>---</t>
        </is>
      </c>
      <c r="BA908" t="inlineStr">
        <is>
          <t>bf15ded1c441caeee7b3790beacaa107</t>
        </is>
      </c>
      <c r="BB908" t="inlineStr">
        <is>
          <t>http://openrosa.org/formdesigner/0B48E039-1E80-49A7-AC24-732B6E788E39</t>
        </is>
      </c>
      <c r="BC908" t="inlineStr">
        <is>
          <t>Ration et autres visites</t>
        </is>
      </c>
      <c r="BD908" t="inlineStr">
        <is>
          <t>CommCare Android, version "2.55.0"(467579). App v15969. CommCare Version 2.55.0. Build 467579, built on: 2025-01-15</t>
        </is>
      </c>
      <c r="BE908" t="inlineStr">
        <is>
          <t>commcare_6ba4fa04-2ee5-4472-8c22-35182b767bd8</t>
        </is>
      </c>
      <c r="BF908" t="inlineStr">
        <is>
          <t>18.4566149 -72.631292 -1.4 7.88</t>
        </is>
      </c>
      <c r="BG908" t="inlineStr">
        <is>
          <t>f13d8149fc6d39ebe86af18272310ff9</t>
        </is>
      </c>
      <c r="BH908" t="inlineStr">
        <is>
          <t>d3239f0622024212b2de47425e4be01d</t>
        </is>
      </c>
      <c r="BI908" t="inlineStr">
        <is>
          <t>15246</t>
        </is>
      </c>
      <c r="BJ908" t="inlineStr">
        <is>
          <t>XFormInstance</t>
        </is>
      </c>
      <c r="BK908" t="inlineStr">
        <is>
          <t>c6c37704f2de11efa8a36327e3555f30</t>
        </is>
      </c>
      <c r="BL908" t="b">
        <v>0</v>
      </c>
      <c r="BM908" t="inlineStr">
        <is>
          <t>---</t>
        </is>
      </c>
      <c r="BN908" t="inlineStr">
        <is>
          <t>200.113.251.82</t>
        </is>
      </c>
      <c r="BO908" t="inlineStr">
        <is>
          <t>---</t>
        </is>
      </c>
    </row>
    <row r="909">
      <c r="A909" t="inlineStr">
        <is>
          <t>907</t>
        </is>
      </c>
      <c r="B909" t="inlineStr">
        <is>
          <t>0bf3e646-9716-40a7-bbf4-599f95d318a9</t>
        </is>
      </c>
      <c r="C909" t="inlineStr">
        <is>
          <t>2025-02-25</t>
        </is>
      </c>
      <c r="D909" t="inlineStr">
        <is>
          <t>1</t>
        </is>
      </c>
      <c r="E909" t="inlineStr">
        <is>
          <t>---</t>
        </is>
      </c>
      <c r="F909" t="inlineStr">
        <is>
          <t>1</t>
        </is>
      </c>
      <c r="G909" t="inlineStr">
        <is>
          <t>---</t>
        </is>
      </c>
      <c r="H909" t="inlineStr">
        <is>
          <t>1</t>
        </is>
      </c>
      <c r="I909" t="inlineStr">
        <is>
          <t>0</t>
        </is>
      </c>
      <c r="J909" t="inlineStr">
        <is>
          <t>---</t>
        </is>
      </c>
      <c r="K909" t="inlineStr">
        <is>
          <t>---</t>
        </is>
      </c>
      <c r="L909" t="inlineStr">
        <is>
          <t>---</t>
        </is>
      </c>
      <c r="M909" t="inlineStr">
        <is>
          <t>---</t>
        </is>
      </c>
      <c r="N909" t="inlineStr">
        <is>
          <t>---</t>
        </is>
      </c>
      <c r="O909" t="inlineStr">
        <is>
          <t>---</t>
        </is>
      </c>
      <c r="P909" t="inlineStr">
        <is>
          <t>---</t>
        </is>
      </c>
      <c r="Q909" t="inlineStr">
        <is>
          <t>---</t>
        </is>
      </c>
      <c r="R909" t="inlineStr">
        <is>
          <t>---</t>
        </is>
      </c>
      <c r="S909" t="inlineStr">
        <is>
          <t>---</t>
        </is>
      </c>
      <c r="T909" t="inlineStr">
        <is>
          <t>---</t>
        </is>
      </c>
      <c r="U909" t="inlineStr">
        <is>
          <t>---</t>
        </is>
      </c>
      <c r="V909" t="inlineStr">
        <is>
          <t>---</t>
        </is>
      </c>
      <c r="W909" t="inlineStr">
        <is>
          <t>18.5161378 -72.6066949 21.77 10.62</t>
        </is>
      </c>
      <c r="X909" t="inlineStr">
        <is>
          <t>LEG/HSCL/ST00588</t>
        </is>
      </c>
      <c r="Y909" t="inlineStr">
        <is>
          <t>LEG/HSCL/ST00588</t>
        </is>
      </c>
      <c r="Z909" t="inlineStr">
        <is>
          <t>2025-02-25 18:38:02</t>
        </is>
      </c>
      <c r="AA909" t="inlineStr">
        <is>
          <t>2025-02-25 21:13:40</t>
        </is>
      </c>
      <c r="AB909" t="inlineStr">
        <is>
          <t>2toussaint</t>
        </is>
      </c>
      <c r="AC909" t="inlineStr">
        <is>
          <t>2025-02-26 00:51:28</t>
        </is>
      </c>
      <c r="AD909" s="1" t="inlineStr">
        <is>
          <t>https://www.commcarehq.org/a/caris-test/reports/form_data/0bf3e646-9716-40a7-bbf4-599f95d318a9/</t>
        </is>
      </c>
      <c r="AE909" t="inlineStr">
        <is>
          <t>---</t>
        </is>
      </c>
      <c r="AF909" t="inlineStr">
        <is>
          <t>3c5a623af057e23a32ae4000_124104</t>
        </is>
      </c>
      <c r="AG909" t="inlineStr">
        <is>
          <t>---</t>
        </is>
      </c>
      <c r="AH909" t="inlineStr">
        <is>
          <t>2025-02-25 18:38:02</t>
        </is>
      </c>
      <c r="AI909" t="inlineStr">
        <is>
          <t>bf15ded1c441caeee7b3790beacaa107</t>
        </is>
      </c>
      <c r="AJ909" t="inlineStr">
        <is>
          <t>2025-02-25</t>
        </is>
      </c>
      <c r="AK909" t="inlineStr">
        <is>
          <t>1</t>
        </is>
      </c>
      <c r="AL909" t="inlineStr">
        <is>
          <t>---</t>
        </is>
      </c>
      <c r="AM909" t="inlineStr">
        <is>
          <t>1</t>
        </is>
      </c>
      <c r="AN909" t="inlineStr">
        <is>
          <t>---</t>
        </is>
      </c>
      <c r="AO909" t="inlineStr">
        <is>
          <t>1</t>
        </is>
      </c>
      <c r="AP909" t="inlineStr">
        <is>
          <t>0</t>
        </is>
      </c>
      <c r="AQ909" t="inlineStr">
        <is>
          <t>---</t>
        </is>
      </c>
      <c r="AR909" t="inlineStr">
        <is>
          <t>---</t>
        </is>
      </c>
      <c r="AS909" t="inlineStr">
        <is>
          <t>---</t>
        </is>
      </c>
      <c r="AT909" t="inlineStr">
        <is>
          <t>18.5161378 -72.6066949 21.77 10.62</t>
        </is>
      </c>
      <c r="AU909" t="inlineStr">
        <is>
          <t>---</t>
        </is>
      </c>
      <c r="AV909" t="inlineStr">
        <is>
          <t>---</t>
        </is>
      </c>
      <c r="AW909" t="inlineStr">
        <is>
          <t>---</t>
        </is>
      </c>
      <c r="AX909" t="inlineStr">
        <is>
          <t>---</t>
        </is>
      </c>
      <c r="AY909" t="inlineStr">
        <is>
          <t>---</t>
        </is>
      </c>
      <c r="AZ909" t="inlineStr">
        <is>
          <t>---</t>
        </is>
      </c>
      <c r="BA909" t="inlineStr">
        <is>
          <t>bf15ded1c441caeee7b3790beacaa107</t>
        </is>
      </c>
      <c r="BB909" t="inlineStr">
        <is>
          <t>http://openrosa.org/formdesigner/0B48E039-1E80-49A7-AC24-732B6E788E39</t>
        </is>
      </c>
      <c r="BC909" t="inlineStr">
        <is>
          <t>Ration et autres visites</t>
        </is>
      </c>
      <c r="BD909" t="inlineStr">
        <is>
          <t>CommCare Android, version "2.55.0"(467579). App v15969. CommCare Version 2.55.0. Build 467579, built on: 2025-01-15</t>
        </is>
      </c>
      <c r="BE909" t="inlineStr">
        <is>
          <t>commcare_6ba4fa04-2ee5-4472-8c22-35182b767bd8</t>
        </is>
      </c>
      <c r="BF909" t="inlineStr">
        <is>
          <t>18.5161283 -72.6066351 6.2 3.79</t>
        </is>
      </c>
      <c r="BG909" t="inlineStr">
        <is>
          <t>f13d8149fc6d39ebe86af18272310ff9</t>
        </is>
      </c>
      <c r="BH909" t="inlineStr">
        <is>
          <t>d3239f0622024212b2de47425e4be01d</t>
        </is>
      </c>
      <c r="BI909" t="inlineStr">
        <is>
          <t>15246</t>
        </is>
      </c>
      <c r="BJ909" t="inlineStr">
        <is>
          <t>XFormInstance</t>
        </is>
      </c>
      <c r="BK909" t="inlineStr">
        <is>
          <t>c6c37704f2de11efa8a36327e3555f30</t>
        </is>
      </c>
      <c r="BL909" t="b">
        <v>0</v>
      </c>
      <c r="BM909" t="inlineStr">
        <is>
          <t>---</t>
        </is>
      </c>
      <c r="BN909" t="inlineStr">
        <is>
          <t>200.113.251.82</t>
        </is>
      </c>
      <c r="BO909" t="inlineStr">
        <is>
          <t>Joel Jean Julien</t>
        </is>
      </c>
    </row>
    <row r="910">
      <c r="A910" t="inlineStr">
        <is>
          <t>908</t>
        </is>
      </c>
      <c r="B910" t="inlineStr">
        <is>
          <t>ff959f1a-0cc9-402e-8a65-809ea424cb1c</t>
        </is>
      </c>
      <c r="C910" t="inlineStr">
        <is>
          <t>2025-02-25</t>
        </is>
      </c>
      <c r="D910" t="inlineStr">
        <is>
          <t>3</t>
        </is>
      </c>
      <c r="E910" t="inlineStr">
        <is>
          <t>---</t>
        </is>
      </c>
      <c r="F910" t="inlineStr">
        <is>
          <t>1</t>
        </is>
      </c>
      <c r="G910" t="inlineStr">
        <is>
          <t>---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---</t>
        </is>
      </c>
      <c r="L910" t="inlineStr">
        <is>
          <t>---</t>
        </is>
      </c>
      <c r="M910" t="inlineStr">
        <is>
          <t>---</t>
        </is>
      </c>
      <c r="N910" t="inlineStr">
        <is>
          <t>---</t>
        </is>
      </c>
      <c r="O910" t="inlineStr">
        <is>
          <t>---</t>
        </is>
      </c>
      <c r="P910" t="inlineStr">
        <is>
          <t>---</t>
        </is>
      </c>
      <c r="Q910" t="inlineStr">
        <is>
          <t>---</t>
        </is>
      </c>
      <c r="R910" t="inlineStr"/>
      <c r="S910" t="inlineStr"/>
      <c r="T910" t="inlineStr"/>
      <c r="U910" t="inlineStr"/>
      <c r="V910" t="inlineStr"/>
      <c r="W910" t="inlineStr"/>
      <c r="X910" t="inlineStr">
        <is>
          <t>CAP/CDSF/ST02313</t>
        </is>
      </c>
      <c r="Y910" t="inlineStr">
        <is>
          <t>CAP/CDSF/ST02313</t>
        </is>
      </c>
      <c r="Z910" t="inlineStr">
        <is>
          <t>2025-02-26 03:15:01</t>
        </is>
      </c>
      <c r="AA910" t="inlineStr">
        <is>
          <t>2025-02-26 03:14:39</t>
        </is>
      </c>
      <c r="AB910" t="inlineStr">
        <is>
          <t>1plyviose</t>
        </is>
      </c>
      <c r="AC910" t="inlineStr">
        <is>
          <t>2025-02-26 03:16:25</t>
        </is>
      </c>
      <c r="AD910" s="1" t="inlineStr">
        <is>
          <t>https://www.commcarehq.org/a/caris-test/reports/form_data/ff959f1a-0cc9-402e-8a65-809ea424cb1c/</t>
        </is>
      </c>
      <c r="AE910" t="inlineStr">
        <is>
          <t>---</t>
        </is>
      </c>
      <c r="AF910" t="inlineStr">
        <is>
          <t>3c5a623af057e23a32ae4000_35536</t>
        </is>
      </c>
      <c r="AG910" t="inlineStr">
        <is>
          <t>OK</t>
        </is>
      </c>
      <c r="AH910" t="inlineStr">
        <is>
          <t>2025-02-26 03:15:01</t>
        </is>
      </c>
      <c r="AI910" t="inlineStr">
        <is>
          <t>aab7a2415e99453fbcb8ebd109e92b4f</t>
        </is>
      </c>
      <c r="AJ910" t="inlineStr">
        <is>
          <t>2025-02-25</t>
        </is>
      </c>
      <c r="AK910" t="inlineStr">
        <is>
          <t>3</t>
        </is>
      </c>
      <c r="AL910" t="inlineStr">
        <is>
          <t>---</t>
        </is>
      </c>
      <c r="AM910" t="inlineStr">
        <is>
          <t>1</t>
        </is>
      </c>
      <c r="AN910" t="inlineStr">
        <is>
          <t>---</t>
        </is>
      </c>
      <c r="AO910" t="inlineStr">
        <is>
          <t>1</t>
        </is>
      </c>
      <c r="AP910" t="inlineStr">
        <is>
          <t>1</t>
        </is>
      </c>
      <c r="AQ910" t="inlineStr"/>
      <c r="AR910" t="inlineStr"/>
      <c r="AS910" t="inlineStr"/>
      <c r="AT910" t="inlineStr"/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inlineStr">
        <is>
          <t>---</t>
        </is>
      </c>
      <c r="BA910" t="inlineStr">
        <is>
          <t>aab7a2415e99453fbcb8ebd109e92b4f</t>
        </is>
      </c>
      <c r="BB910" t="inlineStr">
        <is>
          <t>http://openrosa.org/formdesigner/0B48E039-1E80-49A7-AC24-732B6E788E39</t>
        </is>
      </c>
      <c r="BC910" t="inlineStr">
        <is>
          <t>Ration et autres visites</t>
        </is>
      </c>
      <c r="BD910" t="inlineStr">
        <is>
          <t>CommCare Android, version "2.55.0"(467579). App v15969. CommCare Version 2.55.0. Build 467579, built on: 2025-01-15</t>
        </is>
      </c>
      <c r="BE910" t="inlineStr">
        <is>
          <t>commcare_d17d77c2-a7e5-4f4b-9b21-6b80894e9762</t>
        </is>
      </c>
      <c r="BF910" t="inlineStr"/>
      <c r="BG910" t="inlineStr">
        <is>
          <t>f13d8149fc6d39ebe86af18272310ff9</t>
        </is>
      </c>
      <c r="BH910" t="inlineStr">
        <is>
          <t>d3239f0622024212b2de47425e4be01d</t>
        </is>
      </c>
      <c r="BI910" t="inlineStr">
        <is>
          <t>15246</t>
        </is>
      </c>
      <c r="BJ910" t="inlineStr">
        <is>
          <t>XFormInstance</t>
        </is>
      </c>
      <c r="BK910" t="inlineStr">
        <is>
          <t>f1f2d290f3b911efb36d5930014bb413</t>
        </is>
      </c>
      <c r="BL910" t="b">
        <v>0</v>
      </c>
      <c r="BM910" t="inlineStr">
        <is>
          <t>---</t>
        </is>
      </c>
      <c r="BN910" t="inlineStr">
        <is>
          <t>200.113.238.19</t>
        </is>
      </c>
      <c r="BO910" t="inlineStr">
        <is>
          <t>Witlove Noel</t>
        </is>
      </c>
    </row>
    <row r="911">
      <c r="A911" t="inlineStr">
        <is>
          <t>909</t>
        </is>
      </c>
      <c r="B911" t="inlineStr">
        <is>
          <t>3d7d68f7-8950-4762-82c0-860891bb1d3c</t>
        </is>
      </c>
      <c r="C911" t="inlineStr">
        <is>
          <t>2025-02-25</t>
        </is>
      </c>
      <c r="D911" t="inlineStr">
        <is>
          <t>3</t>
        </is>
      </c>
      <c r="E911" t="inlineStr">
        <is>
          <t>---</t>
        </is>
      </c>
      <c r="F911" t="inlineStr">
        <is>
          <t>0</t>
        </is>
      </c>
      <c r="G911" t="inlineStr">
        <is>
          <t>---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---</t>
        </is>
      </c>
      <c r="L911" t="inlineStr">
        <is>
          <t>---</t>
        </is>
      </c>
      <c r="M911" t="inlineStr">
        <is>
          <t>---</t>
        </is>
      </c>
      <c r="N911" t="inlineStr">
        <is>
          <t>---</t>
        </is>
      </c>
      <c r="O911" t="inlineStr">
        <is>
          <t>---</t>
        </is>
      </c>
      <c r="P911" t="inlineStr">
        <is>
          <t>---</t>
        </is>
      </c>
      <c r="Q911" t="inlineStr">
        <is>
          <t>---</t>
        </is>
      </c>
      <c r="R911" t="inlineStr"/>
      <c r="S911" t="inlineStr"/>
      <c r="T911" t="inlineStr"/>
      <c r="U911" t="inlineStr"/>
      <c r="V911" t="inlineStr"/>
      <c r="W911" t="inlineStr"/>
      <c r="X911" t="inlineStr">
        <is>
          <t>CAP/CDSF/ST02600</t>
        </is>
      </c>
      <c r="Y911" t="inlineStr">
        <is>
          <t>CAP/CDSF/ST02600</t>
        </is>
      </c>
      <c r="Z911" t="inlineStr">
        <is>
          <t>2025-02-26 03:15:50</t>
        </is>
      </c>
      <c r="AA911" t="inlineStr">
        <is>
          <t>2025-02-26 03:15:31</t>
        </is>
      </c>
      <c r="AB911" t="inlineStr">
        <is>
          <t>1plyviose</t>
        </is>
      </c>
      <c r="AC911" t="inlineStr">
        <is>
          <t>2025-02-26 03:17:14</t>
        </is>
      </c>
      <c r="AD911" s="1" t="inlineStr">
        <is>
          <t>https://www.commcarehq.org/a/caris-test/reports/form_data/3d7d68f7-8950-4762-82c0-860891bb1d3c/</t>
        </is>
      </c>
      <c r="AE911" t="inlineStr">
        <is>
          <t>---</t>
        </is>
      </c>
      <c r="AF911" t="inlineStr">
        <is>
          <t>3c5a623af057e23a32ae4000_44805</t>
        </is>
      </c>
      <c r="AG911" t="inlineStr">
        <is>
          <t>OK</t>
        </is>
      </c>
      <c r="AH911" t="inlineStr">
        <is>
          <t>2025-02-26 03:15:50</t>
        </is>
      </c>
      <c r="AI911" t="inlineStr">
        <is>
          <t>aab7a2415e99453fbcb8ebd109e92b4f</t>
        </is>
      </c>
      <c r="AJ911" t="inlineStr">
        <is>
          <t>2025-02-25</t>
        </is>
      </c>
      <c r="AK911" t="inlineStr">
        <is>
          <t>3</t>
        </is>
      </c>
      <c r="AL911" t="inlineStr">
        <is>
          <t>---</t>
        </is>
      </c>
      <c r="AM911" t="inlineStr">
        <is>
          <t>0</t>
        </is>
      </c>
      <c r="AN911" t="inlineStr">
        <is>
          <t>---</t>
        </is>
      </c>
      <c r="AO911" t="inlineStr">
        <is>
          <t>1</t>
        </is>
      </c>
      <c r="AP911" t="inlineStr">
        <is>
          <t>1</t>
        </is>
      </c>
      <c r="AQ911" t="inlineStr"/>
      <c r="AR911" t="inlineStr"/>
      <c r="AS911" t="inlineStr"/>
      <c r="AT911" t="inlineStr"/>
      <c r="AU911" t="inlineStr">
        <is>
          <t>---</t>
        </is>
      </c>
      <c r="AV911" t="inlineStr">
        <is>
          <t>---</t>
        </is>
      </c>
      <c r="AW911" t="inlineStr">
        <is>
          <t>---</t>
        </is>
      </c>
      <c r="AX911" t="inlineStr">
        <is>
          <t>---</t>
        </is>
      </c>
      <c r="AY911" t="inlineStr">
        <is>
          <t>---</t>
        </is>
      </c>
      <c r="AZ911" t="inlineStr">
        <is>
          <t>---</t>
        </is>
      </c>
      <c r="BA911" t="inlineStr">
        <is>
          <t>aab7a2415e99453fbcb8ebd109e92b4f</t>
        </is>
      </c>
      <c r="BB911" t="inlineStr">
        <is>
          <t>http://openrosa.org/formdesigner/0B48E039-1E80-49A7-AC24-732B6E788E39</t>
        </is>
      </c>
      <c r="BC911" t="inlineStr">
        <is>
          <t>Ration et autres visites</t>
        </is>
      </c>
      <c r="BD911" t="inlineStr">
        <is>
          <t>CommCare Android, version "2.55.0"(467579). App v15969. CommCare Version 2.55.0. Build 467579, built on: 2025-01-15</t>
        </is>
      </c>
      <c r="BE911" t="inlineStr">
        <is>
          <t>commcare_d17d77c2-a7e5-4f4b-9b21-6b80894e9762</t>
        </is>
      </c>
      <c r="BF911" t="inlineStr"/>
      <c r="BG911" t="inlineStr">
        <is>
          <t>f13d8149fc6d39ebe86af18272310ff9</t>
        </is>
      </c>
      <c r="BH911" t="inlineStr">
        <is>
          <t>d3239f0622024212b2de47425e4be01d</t>
        </is>
      </c>
      <c r="BI911" t="inlineStr">
        <is>
          <t>15246</t>
        </is>
      </c>
      <c r="BJ911" t="inlineStr">
        <is>
          <t>XFormInstance</t>
        </is>
      </c>
      <c r="BK911" t="inlineStr">
        <is>
          <t>f1f2d290f3b911efb36d5930014bb413</t>
        </is>
      </c>
      <c r="BL911" t="b">
        <v>0</v>
      </c>
      <c r="BM911" t="inlineStr">
        <is>
          <t>---</t>
        </is>
      </c>
      <c r="BN911" t="inlineStr">
        <is>
          <t>200.113.238.19</t>
        </is>
      </c>
      <c r="BO911" t="inlineStr">
        <is>
          <t>Acelin Colas</t>
        </is>
      </c>
    </row>
    <row r="912">
      <c r="A912" t="inlineStr">
        <is>
          <t>910</t>
        </is>
      </c>
      <c r="B912" t="inlineStr">
        <is>
          <t>4bdd2ef0-3ab7-453c-a8ae-2bda27d42e18</t>
        </is>
      </c>
      <c r="C912" t="inlineStr">
        <is>
          <t>2025-02-25</t>
        </is>
      </c>
      <c r="D912" t="inlineStr">
        <is>
          <t>3</t>
        </is>
      </c>
      <c r="E912" t="inlineStr">
        <is>
          <t>---</t>
        </is>
      </c>
      <c r="F912" t="inlineStr">
        <is>
          <t>0</t>
        </is>
      </c>
      <c r="G912" t="inlineStr">
        <is>
          <t>---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---</t>
        </is>
      </c>
      <c r="L912" t="inlineStr">
        <is>
          <t>---</t>
        </is>
      </c>
      <c r="M912" t="inlineStr">
        <is>
          <t>---</t>
        </is>
      </c>
      <c r="N912" t="inlineStr">
        <is>
          <t>---</t>
        </is>
      </c>
      <c r="O912" t="inlineStr">
        <is>
          <t>---</t>
        </is>
      </c>
      <c r="P912" t="inlineStr">
        <is>
          <t>---</t>
        </is>
      </c>
      <c r="Q912" t="inlineStr">
        <is>
          <t>---</t>
        </is>
      </c>
      <c r="R912" t="inlineStr"/>
      <c r="S912" t="inlineStr"/>
      <c r="T912" t="inlineStr"/>
      <c r="U912" t="inlineStr"/>
      <c r="V912" t="inlineStr"/>
      <c r="W912" t="inlineStr"/>
      <c r="X912" t="inlineStr">
        <is>
          <t>CAP/CDSF/ST02826</t>
        </is>
      </c>
      <c r="Y912" t="inlineStr">
        <is>
          <t>CAP/CDSF/ST02826</t>
        </is>
      </c>
      <c r="Z912" t="inlineStr">
        <is>
          <t>2025-02-26 03:16:32</t>
        </is>
      </c>
      <c r="AA912" t="inlineStr">
        <is>
          <t>2025-02-26 03:16:12</t>
        </is>
      </c>
      <c r="AB912" t="inlineStr">
        <is>
          <t>1plyviose</t>
        </is>
      </c>
      <c r="AC912" t="inlineStr">
        <is>
          <t>2025-02-26 03:17:57</t>
        </is>
      </c>
      <c r="AD912" s="1" t="inlineStr">
        <is>
          <t>https://www.commcarehq.org/a/caris-test/reports/form_data/4bdd2ef0-3ab7-453c-a8ae-2bda27d42e18/</t>
        </is>
      </c>
      <c r="AE912" t="inlineStr">
        <is>
          <t>---</t>
        </is>
      </c>
      <c r="AF912" t="inlineStr">
        <is>
          <t>3c5a623af057e23a32ae4000_48611</t>
        </is>
      </c>
      <c r="AG912" t="inlineStr">
        <is>
          <t>OK</t>
        </is>
      </c>
      <c r="AH912" t="inlineStr">
        <is>
          <t>2025-02-26 03:16:32</t>
        </is>
      </c>
      <c r="AI912" t="inlineStr">
        <is>
          <t>aab7a2415e99453fbcb8ebd109e92b4f</t>
        </is>
      </c>
      <c r="AJ912" t="inlineStr">
        <is>
          <t>2025-02-25</t>
        </is>
      </c>
      <c r="AK912" t="inlineStr">
        <is>
          <t>3</t>
        </is>
      </c>
      <c r="AL912" t="inlineStr">
        <is>
          <t>---</t>
        </is>
      </c>
      <c r="AM912" t="inlineStr">
        <is>
          <t>0</t>
        </is>
      </c>
      <c r="AN912" t="inlineStr">
        <is>
          <t>---</t>
        </is>
      </c>
      <c r="AO912" t="inlineStr">
        <is>
          <t>1</t>
        </is>
      </c>
      <c r="AP912" t="inlineStr">
        <is>
          <t>1</t>
        </is>
      </c>
      <c r="AQ912" t="inlineStr"/>
      <c r="AR912" t="inlineStr"/>
      <c r="AS912" t="inlineStr"/>
      <c r="AT912" t="inlineStr"/>
      <c r="AU912" t="inlineStr">
        <is>
          <t>---</t>
        </is>
      </c>
      <c r="AV912" t="inlineStr">
        <is>
          <t>---</t>
        </is>
      </c>
      <c r="AW912" t="inlineStr">
        <is>
          <t>---</t>
        </is>
      </c>
      <c r="AX912" t="inlineStr">
        <is>
          <t>---</t>
        </is>
      </c>
      <c r="AY912" t="inlineStr">
        <is>
          <t>---</t>
        </is>
      </c>
      <c r="AZ912" t="inlineStr">
        <is>
          <t>---</t>
        </is>
      </c>
      <c r="BA912" t="inlineStr">
        <is>
          <t>aab7a2415e99453fbcb8ebd109e92b4f</t>
        </is>
      </c>
      <c r="BB912" t="inlineStr">
        <is>
          <t>http://openrosa.org/formdesigner/0B48E039-1E80-49A7-AC24-732B6E788E39</t>
        </is>
      </c>
      <c r="BC912" t="inlineStr">
        <is>
          <t>Ration et autres visites</t>
        </is>
      </c>
      <c r="BD912" t="inlineStr">
        <is>
          <t>CommCare Android, version "2.55.0"(467579). App v15969. CommCare Version 2.55.0. Build 467579, built on: 2025-01-15</t>
        </is>
      </c>
      <c r="BE912" t="inlineStr">
        <is>
          <t>commcare_d17d77c2-a7e5-4f4b-9b21-6b80894e9762</t>
        </is>
      </c>
      <c r="BF912" t="inlineStr"/>
      <c r="BG912" t="inlineStr">
        <is>
          <t>f13d8149fc6d39ebe86af18272310ff9</t>
        </is>
      </c>
      <c r="BH912" t="inlineStr">
        <is>
          <t>d3239f0622024212b2de47425e4be01d</t>
        </is>
      </c>
      <c r="BI912" t="inlineStr">
        <is>
          <t>15246</t>
        </is>
      </c>
      <c r="BJ912" t="inlineStr">
        <is>
          <t>XFormInstance</t>
        </is>
      </c>
      <c r="BK912" t="inlineStr">
        <is>
          <t>f1f2d290f3b911efb36d5930014bb413</t>
        </is>
      </c>
      <c r="BL912" t="b">
        <v>0</v>
      </c>
      <c r="BM912" t="inlineStr">
        <is>
          <t>---</t>
        </is>
      </c>
      <c r="BN912" t="inlineStr">
        <is>
          <t>200.113.238.19</t>
        </is>
      </c>
      <c r="BO912" t="inlineStr">
        <is>
          <t>Cassandra Biennesier</t>
        </is>
      </c>
    </row>
    <row r="913">
      <c r="A913" t="inlineStr">
        <is>
          <t>911</t>
        </is>
      </c>
      <c r="B913" t="inlineStr">
        <is>
          <t>a61fca96-b130-4155-afc5-6f92655d2559</t>
        </is>
      </c>
      <c r="C913" t="inlineStr">
        <is>
          <t>2025-02-21</t>
        </is>
      </c>
      <c r="D913" t="inlineStr">
        <is>
          <t>3</t>
        </is>
      </c>
      <c r="E913" t="inlineStr">
        <is>
          <t>---</t>
        </is>
      </c>
      <c r="F913" t="inlineStr">
        <is>
          <t>0</t>
        </is>
      </c>
      <c r="G913" t="inlineStr">
        <is>
          <t>---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---</t>
        </is>
      </c>
      <c r="L913" t="inlineStr">
        <is>
          <t>---</t>
        </is>
      </c>
      <c r="M913" t="inlineStr">
        <is>
          <t>---</t>
        </is>
      </c>
      <c r="N913" t="inlineStr">
        <is>
          <t>---</t>
        </is>
      </c>
      <c r="O913" t="inlineStr">
        <is>
          <t>---</t>
        </is>
      </c>
      <c r="P913" t="inlineStr">
        <is>
          <t>---</t>
        </is>
      </c>
      <c r="Q913" t="inlineStr">
        <is>
          <t>---</t>
        </is>
      </c>
      <c r="R913" t="inlineStr"/>
      <c r="S913" t="inlineStr">
        <is>
          <t>19.8</t>
        </is>
      </c>
      <c r="T913" t="inlineStr">
        <is>
          <t>118.0</t>
        </is>
      </c>
      <c r="U913" t="inlineStr"/>
      <c r="V913" t="inlineStr"/>
      <c r="W913" t="inlineStr"/>
      <c r="X913" t="inlineStr">
        <is>
          <t>CAP/CALT/ST02744</t>
        </is>
      </c>
      <c r="Y913" t="inlineStr">
        <is>
          <t>CAP/CALT/ST02744</t>
        </is>
      </c>
      <c r="Z913" t="inlineStr">
        <is>
          <t>2025-02-26 00:21:22</t>
        </is>
      </c>
      <c r="AA913" t="inlineStr">
        <is>
          <t>2025-02-26 00:20:35</t>
        </is>
      </c>
      <c r="AB913" t="inlineStr">
        <is>
          <t>1irania</t>
        </is>
      </c>
      <c r="AC913" t="inlineStr">
        <is>
          <t>2025-02-26 17:56:16</t>
        </is>
      </c>
      <c r="AD913" s="1" t="inlineStr">
        <is>
          <t>https://www.commcarehq.org/a/caris-test/reports/form_data/a61fca96-b130-4155-afc5-6f92655d2559/</t>
        </is>
      </c>
      <c r="AE913" t="inlineStr">
        <is>
          <t>---</t>
        </is>
      </c>
      <c r="AF913" t="inlineStr">
        <is>
          <t>3c5a623af057e23a32ae4000_195373</t>
        </is>
      </c>
      <c r="AG913" t="inlineStr">
        <is>
          <t>OK</t>
        </is>
      </c>
      <c r="AH913" t="inlineStr">
        <is>
          <t>2025-02-26 00:21:22</t>
        </is>
      </c>
      <c r="AI913" t="inlineStr">
        <is>
          <t>42a82b7de9e609ae71648670ad4c56aa</t>
        </is>
      </c>
      <c r="AJ913" t="inlineStr">
        <is>
          <t>2025-02-21</t>
        </is>
      </c>
      <c r="AK913" t="inlineStr">
        <is>
          <t>3</t>
        </is>
      </c>
      <c r="AL913" t="inlineStr">
        <is>
          <t>---</t>
        </is>
      </c>
      <c r="AM913" t="inlineStr">
        <is>
          <t>0</t>
        </is>
      </c>
      <c r="AN913" t="inlineStr">
        <is>
          <t>---</t>
        </is>
      </c>
      <c r="AO913" t="inlineStr">
        <is>
          <t>1</t>
        </is>
      </c>
      <c r="AP913" t="inlineStr">
        <is>
          <t>1</t>
        </is>
      </c>
      <c r="AQ913" t="inlineStr"/>
      <c r="AR913" t="inlineStr">
        <is>
          <t>19.8</t>
        </is>
      </c>
      <c r="AS913" t="inlineStr">
        <is>
          <t>118</t>
        </is>
      </c>
      <c r="AT913" t="inlineStr"/>
      <c r="AU913" t="inlineStr">
        <is>
          <t>---</t>
        </is>
      </c>
      <c r="AV913" t="inlineStr">
        <is>
          <t>---</t>
        </is>
      </c>
      <c r="AW913" t="inlineStr">
        <is>
          <t>---</t>
        </is>
      </c>
      <c r="AX913" t="inlineStr">
        <is>
          <t>---</t>
        </is>
      </c>
      <c r="AY913" t="inlineStr">
        <is>
          <t>---</t>
        </is>
      </c>
      <c r="AZ913" t="inlineStr">
        <is>
          <t>---</t>
        </is>
      </c>
      <c r="BA913" t="inlineStr">
        <is>
          <t>42a82b7de9e609ae71648670ad4c56aa</t>
        </is>
      </c>
      <c r="BB913" t="inlineStr">
        <is>
          <t>http://openrosa.org/formdesigner/0B48E039-1E80-49A7-AC24-732B6E788E39</t>
        </is>
      </c>
      <c r="BC913" t="inlineStr">
        <is>
          <t>Ration et autres visites</t>
        </is>
      </c>
      <c r="BD913" t="inlineStr">
        <is>
          <t>CommCare Android, version "2.56"(468027). App v15969. CommCare Version 2.56.0. Build 468027, built on: 2025-01-18</t>
        </is>
      </c>
      <c r="BE913" t="inlineStr">
        <is>
          <t>commcare_6c8d6b29-ddee-4573-a4bf-ff173bbf52d8</t>
        </is>
      </c>
      <c r="BF913" t="inlineStr">
        <is>
          <t>19.6161883 -72.0275723 9.19 7.91</t>
        </is>
      </c>
      <c r="BG913" t="inlineStr">
        <is>
          <t>f13d8149fc6d39ebe86af18272310ff9</t>
        </is>
      </c>
      <c r="BH913" t="inlineStr">
        <is>
          <t>d3239f0622024212b2de47425e4be01d</t>
        </is>
      </c>
      <c r="BI913" t="inlineStr">
        <is>
          <t>15246</t>
        </is>
      </c>
      <c r="BJ913" t="inlineStr">
        <is>
          <t>XFormInstance</t>
        </is>
      </c>
      <c r="BK913" t="inlineStr">
        <is>
          <t>6fb4d6d6f2b311efa8a06327e3555f30</t>
        </is>
      </c>
      <c r="BL913" t="b">
        <v>0</v>
      </c>
      <c r="BM913" t="inlineStr">
        <is>
          <t>---</t>
        </is>
      </c>
      <c r="BN913" t="inlineStr">
        <is>
          <t>190.115.171.196</t>
        </is>
      </c>
      <c r="BO913" t="inlineStr">
        <is>
          <t>Judnayson Thelemarque</t>
        </is>
      </c>
    </row>
    <row r="914">
      <c r="A914" t="inlineStr">
        <is>
          <t>912</t>
        </is>
      </c>
      <c r="B914" t="inlineStr">
        <is>
          <t>cfecb8f3-1380-4892-953a-727706d7e0cd</t>
        </is>
      </c>
      <c r="C914" t="inlineStr">
        <is>
          <t>2025-02-21</t>
        </is>
      </c>
      <c r="D914" t="inlineStr">
        <is>
          <t>3</t>
        </is>
      </c>
      <c r="E914" t="inlineStr">
        <is>
          <t>---</t>
        </is>
      </c>
      <c r="F914" t="inlineStr">
        <is>
          <t>0</t>
        </is>
      </c>
      <c r="G914" t="inlineStr">
        <is>
          <t>---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---</t>
        </is>
      </c>
      <c r="L914" t="inlineStr">
        <is>
          <t>---</t>
        </is>
      </c>
      <c r="M914" t="inlineStr">
        <is>
          <t>---</t>
        </is>
      </c>
      <c r="N914" t="inlineStr">
        <is>
          <t>---</t>
        </is>
      </c>
      <c r="O914" t="inlineStr">
        <is>
          <t>---</t>
        </is>
      </c>
      <c r="P914" t="inlineStr">
        <is>
          <t>---</t>
        </is>
      </c>
      <c r="Q914" t="inlineStr">
        <is>
          <t>---</t>
        </is>
      </c>
      <c r="R914" t="inlineStr"/>
      <c r="S914" t="inlineStr">
        <is>
          <t>24.0</t>
        </is>
      </c>
      <c r="T914" t="inlineStr">
        <is>
          <t>127.0</t>
        </is>
      </c>
      <c r="U914" t="inlineStr"/>
      <c r="V914" t="inlineStr"/>
      <c r="W914" t="inlineStr"/>
      <c r="X914" t="inlineStr">
        <is>
          <t>CAP/CALT/ST02206</t>
        </is>
      </c>
      <c r="Y914" t="inlineStr">
        <is>
          <t>CAP/CALT/ST02206</t>
        </is>
      </c>
      <c r="Z914" t="inlineStr">
        <is>
          <t>2025-02-26 00:22:23</t>
        </is>
      </c>
      <c r="AA914" t="inlineStr">
        <is>
          <t>2025-02-26 00:21:41</t>
        </is>
      </c>
      <c r="AB914" t="inlineStr">
        <is>
          <t>1irania</t>
        </is>
      </c>
      <c r="AC914" t="inlineStr">
        <is>
          <t>2025-02-26 17:56:17</t>
        </is>
      </c>
      <c r="AD914" s="1" t="inlineStr">
        <is>
          <t>https://www.commcarehq.org/a/caris-test/reports/form_data/cfecb8f3-1380-4892-953a-727706d7e0cd/</t>
        </is>
      </c>
      <c r="AE914" t="inlineStr">
        <is>
          <t>---</t>
        </is>
      </c>
      <c r="AF914" t="inlineStr">
        <is>
          <t>3c5a623af057e23a32ae4000_107142</t>
        </is>
      </c>
      <c r="AG914" t="inlineStr">
        <is>
          <t>OK</t>
        </is>
      </c>
      <c r="AH914" t="inlineStr">
        <is>
          <t>2025-02-26 00:22:23</t>
        </is>
      </c>
      <c r="AI914" t="inlineStr">
        <is>
          <t>42a82b7de9e609ae71648670ad4c56aa</t>
        </is>
      </c>
      <c r="AJ914" t="inlineStr">
        <is>
          <t>2025-02-21</t>
        </is>
      </c>
      <c r="AK914" t="inlineStr">
        <is>
          <t>3</t>
        </is>
      </c>
      <c r="AL914" t="inlineStr">
        <is>
          <t>---</t>
        </is>
      </c>
      <c r="AM914" t="inlineStr">
        <is>
          <t>0</t>
        </is>
      </c>
      <c r="AN914" t="inlineStr">
        <is>
          <t>---</t>
        </is>
      </c>
      <c r="AO914" t="inlineStr">
        <is>
          <t>1</t>
        </is>
      </c>
      <c r="AP914" t="inlineStr">
        <is>
          <t>1</t>
        </is>
      </c>
      <c r="AQ914" t="inlineStr"/>
      <c r="AR914" t="inlineStr">
        <is>
          <t>24</t>
        </is>
      </c>
      <c r="AS914" t="inlineStr">
        <is>
          <t>127</t>
        </is>
      </c>
      <c r="AT914" t="inlineStr"/>
      <c r="AU914" t="inlineStr">
        <is>
          <t>---</t>
        </is>
      </c>
      <c r="AV914" t="inlineStr">
        <is>
          <t>---</t>
        </is>
      </c>
      <c r="AW914" t="inlineStr">
        <is>
          <t>---</t>
        </is>
      </c>
      <c r="AX914" t="inlineStr">
        <is>
          <t>---</t>
        </is>
      </c>
      <c r="AY914" t="inlineStr">
        <is>
          <t>---</t>
        </is>
      </c>
      <c r="AZ914" t="inlineStr">
        <is>
          <t>---</t>
        </is>
      </c>
      <c r="BA914" t="inlineStr">
        <is>
          <t>42a82b7de9e609ae71648670ad4c56aa</t>
        </is>
      </c>
      <c r="BB914" t="inlineStr">
        <is>
          <t>http://openrosa.org/formdesigner/0B48E039-1E80-49A7-AC24-732B6E788E39</t>
        </is>
      </c>
      <c r="BC914" t="inlineStr">
        <is>
          <t>Ration et autres visites</t>
        </is>
      </c>
      <c r="BD914" t="inlineStr">
        <is>
          <t>CommCare Android, version "2.56"(468027). App v15969. CommCare Version 2.56.0. Build 468027, built on: 2025-01-18</t>
        </is>
      </c>
      <c r="BE914" t="inlineStr">
        <is>
          <t>commcare_6c8d6b29-ddee-4573-a4bf-ff173bbf52d8</t>
        </is>
      </c>
      <c r="BF914" t="inlineStr">
        <is>
          <t>19.6161926 -72.0275515 9.19 8.33</t>
        </is>
      </c>
      <c r="BG914" t="inlineStr">
        <is>
          <t>f13d8149fc6d39ebe86af18272310ff9</t>
        </is>
      </c>
      <c r="BH914" t="inlineStr">
        <is>
          <t>d3239f0622024212b2de47425e4be01d</t>
        </is>
      </c>
      <c r="BI914" t="inlineStr">
        <is>
          <t>15246</t>
        </is>
      </c>
      <c r="BJ914" t="inlineStr">
        <is>
          <t>XFormInstance</t>
        </is>
      </c>
      <c r="BK914" t="inlineStr">
        <is>
          <t>6fb4d6d6f2b311efa8a06327e3555f30</t>
        </is>
      </c>
      <c r="BL914" t="b">
        <v>0</v>
      </c>
      <c r="BM914" t="inlineStr">
        <is>
          <t>---</t>
        </is>
      </c>
      <c r="BN914" t="inlineStr">
        <is>
          <t>190.115.171.196</t>
        </is>
      </c>
      <c r="BO914" t="inlineStr">
        <is>
          <t>FREDSON BRILLANT</t>
        </is>
      </c>
    </row>
    <row r="915">
      <c r="A915" t="inlineStr">
        <is>
          <t>913</t>
        </is>
      </c>
      <c r="B915" t="inlineStr">
        <is>
          <t>0e57dbad-a7aa-4a51-8d70-854b7fa388d3</t>
        </is>
      </c>
      <c r="C915" t="inlineStr">
        <is>
          <t>2025-02-25</t>
        </is>
      </c>
      <c r="D915" t="inlineStr">
        <is>
          <t>3</t>
        </is>
      </c>
      <c r="E915" t="inlineStr">
        <is>
          <t>---</t>
        </is>
      </c>
      <c r="F915" t="inlineStr">
        <is>
          <t>0</t>
        </is>
      </c>
      <c r="G915" t="inlineStr">
        <is>
          <t>---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---</t>
        </is>
      </c>
      <c r="L915" t="inlineStr">
        <is>
          <t>---</t>
        </is>
      </c>
      <c r="M915" t="inlineStr">
        <is>
          <t>---</t>
        </is>
      </c>
      <c r="N915" t="inlineStr">
        <is>
          <t>---</t>
        </is>
      </c>
      <c r="O915" t="inlineStr">
        <is>
          <t>---</t>
        </is>
      </c>
      <c r="P915" t="inlineStr">
        <is>
          <t>---</t>
        </is>
      </c>
      <c r="Q915" t="inlineStr">
        <is>
          <t>---</t>
        </is>
      </c>
      <c r="R915" t="inlineStr">
        <is>
          <t>15.2</t>
        </is>
      </c>
      <c r="S915" t="inlineStr">
        <is>
          <t>14.4</t>
        </is>
      </c>
      <c r="T915" t="inlineStr">
        <is>
          <t>105.0</t>
        </is>
      </c>
      <c r="U915" t="inlineStr"/>
      <c r="V915" t="inlineStr"/>
      <c r="W915" t="inlineStr"/>
      <c r="X915" t="inlineStr">
        <is>
          <t>CAP/CALT/ST01780</t>
        </is>
      </c>
      <c r="Y915" t="inlineStr">
        <is>
          <t>CAP/CALT/ST01780</t>
        </is>
      </c>
      <c r="Z915" t="inlineStr">
        <is>
          <t>2025-02-26 00:23:57</t>
        </is>
      </c>
      <c r="AA915" t="inlineStr">
        <is>
          <t>2025-02-26 00:23:17</t>
        </is>
      </c>
      <c r="AB915" t="inlineStr">
        <is>
          <t>1irania</t>
        </is>
      </c>
      <c r="AC915" t="inlineStr">
        <is>
          <t>2025-02-26 17:56:17</t>
        </is>
      </c>
      <c r="AD915" s="1" t="inlineStr">
        <is>
          <t>https://www.commcarehq.org/a/caris-test/reports/form_data/0e57dbad-a7aa-4a51-8d70-854b7fa388d3/</t>
        </is>
      </c>
      <c r="AE915" t="inlineStr">
        <is>
          <t>---</t>
        </is>
      </c>
      <c r="AF915" t="inlineStr">
        <is>
          <t>3c5a623af057e23a32ae4000_108701</t>
        </is>
      </c>
      <c r="AG915" t="inlineStr">
        <is>
          <t>OK</t>
        </is>
      </c>
      <c r="AH915" t="inlineStr">
        <is>
          <t>2025-02-26 00:23:57</t>
        </is>
      </c>
      <c r="AI915" t="inlineStr">
        <is>
          <t>42a82b7de9e609ae71648670ad4c56aa</t>
        </is>
      </c>
      <c r="AJ915" t="inlineStr">
        <is>
          <t>2025-02-25</t>
        </is>
      </c>
      <c r="AK915" t="inlineStr">
        <is>
          <t>3</t>
        </is>
      </c>
      <c r="AL915" t="inlineStr">
        <is>
          <t>---</t>
        </is>
      </c>
      <c r="AM915" t="inlineStr">
        <is>
          <t>0</t>
        </is>
      </c>
      <c r="AN915" t="inlineStr">
        <is>
          <t>---</t>
        </is>
      </c>
      <c r="AO915" t="inlineStr">
        <is>
          <t>1</t>
        </is>
      </c>
      <c r="AP915" t="inlineStr">
        <is>
          <t>1</t>
        </is>
      </c>
      <c r="AQ915" t="inlineStr">
        <is>
          <t>15.2</t>
        </is>
      </c>
      <c r="AR915" t="inlineStr">
        <is>
          <t>14.4</t>
        </is>
      </c>
      <c r="AS915" t="inlineStr">
        <is>
          <t>105</t>
        </is>
      </c>
      <c r="AT915" t="inlineStr"/>
      <c r="AU915" t="inlineStr">
        <is>
          <t>---</t>
        </is>
      </c>
      <c r="AV915" t="inlineStr">
        <is>
          <t>---</t>
        </is>
      </c>
      <c r="AW915" t="inlineStr">
        <is>
          <t>---</t>
        </is>
      </c>
      <c r="AX915" t="inlineStr">
        <is>
          <t>---</t>
        </is>
      </c>
      <c r="AY915" t="inlineStr">
        <is>
          <t>---</t>
        </is>
      </c>
      <c r="AZ915" t="inlineStr">
        <is>
          <t>---</t>
        </is>
      </c>
      <c r="BA915" t="inlineStr">
        <is>
          <t>42a82b7de9e609ae71648670ad4c56aa</t>
        </is>
      </c>
      <c r="BB915" t="inlineStr">
        <is>
          <t>http://openrosa.org/formdesigner/0B48E039-1E80-49A7-AC24-732B6E788E39</t>
        </is>
      </c>
      <c r="BC915" t="inlineStr">
        <is>
          <t>Ration et autres visites</t>
        </is>
      </c>
      <c r="BD915" t="inlineStr">
        <is>
          <t>CommCare Android, version "2.56"(468027). App v15969. CommCare Version 2.56.0. Build 468027, built on: 2025-01-18</t>
        </is>
      </c>
      <c r="BE915" t="inlineStr">
        <is>
          <t>commcare_6c8d6b29-ddee-4573-a4bf-ff173bbf52d8</t>
        </is>
      </c>
      <c r="BF915" t="inlineStr">
        <is>
          <t>19.6164657 -72.0275591 9.19 8.17</t>
        </is>
      </c>
      <c r="BG915" t="inlineStr">
        <is>
          <t>f13d8149fc6d39ebe86af18272310ff9</t>
        </is>
      </c>
      <c r="BH915" t="inlineStr">
        <is>
          <t>d3239f0622024212b2de47425e4be01d</t>
        </is>
      </c>
      <c r="BI915" t="inlineStr">
        <is>
          <t>15246</t>
        </is>
      </c>
      <c r="BJ915" t="inlineStr">
        <is>
          <t>XFormInstance</t>
        </is>
      </c>
      <c r="BK915" t="inlineStr">
        <is>
          <t>6fb4d6d6f2b311efa8a06327e3555f30</t>
        </is>
      </c>
      <c r="BL915" t="b">
        <v>0</v>
      </c>
      <c r="BM915" t="inlineStr">
        <is>
          <t>---</t>
        </is>
      </c>
      <c r="BN915" t="inlineStr">
        <is>
          <t>190.115.171.196</t>
        </is>
      </c>
      <c r="BO915" t="inlineStr">
        <is>
          <t>Djefnise Jean</t>
        </is>
      </c>
    </row>
    <row r="916">
      <c r="A916" t="inlineStr">
        <is>
          <t>914</t>
        </is>
      </c>
      <c r="B916" t="inlineStr">
        <is>
          <t>dffab1fc-a739-4ea5-9a5f-74f01b19797e</t>
        </is>
      </c>
      <c r="C916" t="inlineStr">
        <is>
          <t>2025-02-26</t>
        </is>
      </c>
      <c r="D916" t="inlineStr">
        <is>
          <t>4</t>
        </is>
      </c>
      <c r="E916" t="inlineStr">
        <is>
          <t>mot pour devoilement statu</t>
        </is>
      </c>
      <c r="F916" t="inlineStr">
        <is>
          <t>1</t>
        </is>
      </c>
      <c r="G916" t="inlineStr">
        <is>
          <t>devoilement statu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---</t>
        </is>
      </c>
      <c r="L916" t="inlineStr">
        <is>
          <t>---</t>
        </is>
      </c>
      <c r="M916" t="inlineStr">
        <is>
          <t>---</t>
        </is>
      </c>
      <c r="N916" t="inlineStr">
        <is>
          <t>---</t>
        </is>
      </c>
      <c r="O916" t="inlineStr">
        <is>
          <t>---</t>
        </is>
      </c>
      <c r="P916" t="inlineStr">
        <is>
          <t>---</t>
        </is>
      </c>
      <c r="Q916" t="inlineStr">
        <is>
          <t>---</t>
        </is>
      </c>
      <c r="R916" t="inlineStr"/>
      <c r="S916" t="inlineStr"/>
      <c r="T916" t="inlineStr"/>
      <c r="U916" t="inlineStr"/>
      <c r="V916" t="inlineStr"/>
      <c r="W916" t="inlineStr"/>
      <c r="X916" t="inlineStr">
        <is>
          <t>CAP/CALT/ST01081</t>
        </is>
      </c>
      <c r="Y916" t="inlineStr">
        <is>
          <t>CAP/CALT/ST01081</t>
        </is>
      </c>
      <c r="Z916" t="inlineStr">
        <is>
          <t>2025-02-26 17:57:56</t>
        </is>
      </c>
      <c r="AA916" t="inlineStr">
        <is>
          <t>2025-02-26 17:56:33</t>
        </is>
      </c>
      <c r="AB916" t="inlineStr">
        <is>
          <t>1maselaine</t>
        </is>
      </c>
      <c r="AC916" t="inlineStr">
        <is>
          <t>2025-02-26 17:57:57</t>
        </is>
      </c>
      <c r="AD916" s="1" t="inlineStr">
        <is>
          <t>https://www.commcarehq.org/a/caris-test/reports/form_data/dffab1fc-a739-4ea5-9a5f-74f01b19797e/</t>
        </is>
      </c>
      <c r="AE916" t="inlineStr">
        <is>
          <t>---</t>
        </is>
      </c>
      <c r="AF916" t="inlineStr">
        <is>
          <t>3c5a623af057e23a32ae4000_31567</t>
        </is>
      </c>
      <c r="AG916" t="inlineStr">
        <is>
          <t>---</t>
        </is>
      </c>
      <c r="AH916" t="inlineStr">
        <is>
          <t>2025-02-26 17:57:56</t>
        </is>
      </c>
      <c r="AI916" t="inlineStr">
        <is>
          <t>1b833c2586eb49459103874b6462448b</t>
        </is>
      </c>
      <c r="AJ916" t="inlineStr">
        <is>
          <t>2025-02-26</t>
        </is>
      </c>
      <c r="AK916" t="inlineStr">
        <is>
          <t>4</t>
        </is>
      </c>
      <c r="AL916" t="inlineStr">
        <is>
          <t>mot pour devoilement statu</t>
        </is>
      </c>
      <c r="AM916" t="inlineStr">
        <is>
          <t>1</t>
        </is>
      </c>
      <c r="AN916" t="inlineStr">
        <is>
          <t>devoilement statu</t>
        </is>
      </c>
      <c r="AO916" t="inlineStr">
        <is>
          <t>1</t>
        </is>
      </c>
      <c r="AP916" t="inlineStr">
        <is>
          <t>1</t>
        </is>
      </c>
      <c r="AQ916" t="inlineStr"/>
      <c r="AR916" t="inlineStr"/>
      <c r="AS916" t="inlineStr"/>
      <c r="AT916" t="inlineStr"/>
      <c r="AU916" t="inlineStr">
        <is>
          <t>---</t>
        </is>
      </c>
      <c r="AV916" t="inlineStr">
        <is>
          <t>---</t>
        </is>
      </c>
      <c r="AW916" t="inlineStr">
        <is>
          <t>---</t>
        </is>
      </c>
      <c r="AX916" t="inlineStr">
        <is>
          <t>---</t>
        </is>
      </c>
      <c r="AY916" t="inlineStr">
        <is>
          <t>---</t>
        </is>
      </c>
      <c r="AZ916" t="inlineStr">
        <is>
          <t>---</t>
        </is>
      </c>
      <c r="BA916" t="inlineStr">
        <is>
          <t>1b833c2586eb49459103874b6462448b</t>
        </is>
      </c>
      <c r="BB916" t="inlineStr">
        <is>
          <t>http://openrosa.org/formdesigner/0B48E039-1E80-49A7-AC24-732B6E788E39</t>
        </is>
      </c>
      <c r="BC916" t="inlineStr">
        <is>
          <t>Ration et autres visites</t>
        </is>
      </c>
      <c r="BD916" t="inlineStr">
        <is>
          <t>CommCare Android, version "2.56"(468040). App v15969. CommCare Version 2.56.0. Build 468040, built on: 2025-02-11</t>
        </is>
      </c>
      <c r="BE916" t="inlineStr">
        <is>
          <t>commcare_05d78f59-ebda-491c-89b8-6c42bab0e02e</t>
        </is>
      </c>
      <c r="BF916" t="inlineStr">
        <is>
          <t>19.6614311 -72.0832399 -49.4 5.25</t>
        </is>
      </c>
      <c r="BG916" t="inlineStr">
        <is>
          <t>f13d8149fc6d39ebe86af18272310ff9</t>
        </is>
      </c>
      <c r="BH916" t="inlineStr">
        <is>
          <t>d3239f0622024212b2de47425e4be01d</t>
        </is>
      </c>
      <c r="BI916" t="inlineStr">
        <is>
          <t>15246</t>
        </is>
      </c>
      <c r="BJ916" t="inlineStr">
        <is>
          <t>XFormInstance</t>
        </is>
      </c>
      <c r="BK916" t="inlineStr">
        <is>
          <t>270c7fbef46a11efa8be6327e3555f30</t>
        </is>
      </c>
      <c r="BL916" t="b">
        <v>0</v>
      </c>
      <c r="BM916" t="inlineStr">
        <is>
          <t>---</t>
        </is>
      </c>
      <c r="BN916" t="inlineStr">
        <is>
          <t>200.113.253.208</t>
        </is>
      </c>
      <c r="BO916" t="inlineStr">
        <is>
          <t>Eshka Jean Samura</t>
        </is>
      </c>
    </row>
    <row r="917">
      <c r="A917" t="inlineStr">
        <is>
          <t>915</t>
        </is>
      </c>
      <c r="B917" t="inlineStr">
        <is>
          <t>9574c03b-2364-4fb9-b8c6-aa4bf7c593c7</t>
        </is>
      </c>
      <c r="C917" t="inlineStr">
        <is>
          <t>2025-02-25</t>
        </is>
      </c>
      <c r="D917" t="inlineStr">
        <is>
          <t>4</t>
        </is>
      </c>
      <c r="E917" t="inlineStr">
        <is>
          <t>elle va tres bien
elle a des médicaments pour 4 mois</t>
        </is>
      </c>
      <c r="F917" t="inlineStr">
        <is>
          <t>1</t>
        </is>
      </c>
      <c r="G917" t="inlineStr">
        <is>
          <t>elle va tres bien 
elle a des médicaments pour 4 mois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---</t>
        </is>
      </c>
      <c r="L917" t="inlineStr">
        <is>
          <t>---</t>
        </is>
      </c>
      <c r="M917" t="inlineStr">
        <is>
          <t>---</t>
        </is>
      </c>
      <c r="N917" t="inlineStr">
        <is>
          <t>---</t>
        </is>
      </c>
      <c r="O917" t="inlineStr">
        <is>
          <t>---</t>
        </is>
      </c>
      <c r="P917" t="inlineStr">
        <is>
          <t>---</t>
        </is>
      </c>
      <c r="Q917" t="inlineStr">
        <is>
          <t>---</t>
        </is>
      </c>
      <c r="R917" t="inlineStr">
        <is>
          <t>14.0</t>
        </is>
      </c>
      <c r="S917" t="inlineStr">
        <is>
          <t>22.0</t>
        </is>
      </c>
      <c r="T917" t="inlineStr"/>
      <c r="U917" t="inlineStr"/>
      <c r="V917" t="inlineStr"/>
      <c r="W917" t="inlineStr"/>
      <c r="X917" t="inlineStr">
        <is>
          <t>PAP/HSFS/ST01285</t>
        </is>
      </c>
      <c r="Y917" t="inlineStr">
        <is>
          <t>PAP/HSFS/ST01285</t>
        </is>
      </c>
      <c r="Z917" t="inlineStr">
        <is>
          <t>2025-02-26 19:36:07</t>
        </is>
      </c>
      <c r="AA917" t="inlineStr">
        <is>
          <t>2025-02-26 19:33:48</t>
        </is>
      </c>
      <c r="AB917" t="inlineStr">
        <is>
          <t>2jessica</t>
        </is>
      </c>
      <c r="AC917" t="inlineStr">
        <is>
          <t>2025-02-26 19:36:08</t>
        </is>
      </c>
      <c r="AD917" s="1" t="inlineStr">
        <is>
          <t>https://www.commcarehq.org/a/caris-test/reports/form_data/9574c03b-2364-4fb9-b8c6-aa4bf7c593c7/</t>
        </is>
      </c>
      <c r="AE917" t="inlineStr">
        <is>
          <t>---</t>
        </is>
      </c>
      <c r="AF917" t="inlineStr">
        <is>
          <t>3c5a623af057e23a32ae4000_178715</t>
        </is>
      </c>
      <c r="AG917" t="inlineStr">
        <is>
          <t>---</t>
        </is>
      </c>
      <c r="AH917" t="inlineStr">
        <is>
          <t>2025-02-26 19:36:07</t>
        </is>
      </c>
      <c r="AI917" t="inlineStr">
        <is>
          <t>6b7066b672544b4cabd3a14f9f012e2c</t>
        </is>
      </c>
      <c r="AJ917" t="inlineStr">
        <is>
          <t>2025-02-25</t>
        </is>
      </c>
      <c r="AK917" t="inlineStr">
        <is>
          <t>4</t>
        </is>
      </c>
      <c r="AL917" t="inlineStr">
        <is>
          <t>elle va tres bien
elle a des médicaments pour 4 mois</t>
        </is>
      </c>
      <c r="AM917" t="inlineStr">
        <is>
          <t>1</t>
        </is>
      </c>
      <c r="AN917" t="inlineStr">
        <is>
          <t>elle va tres bien 
elle a des médicaments pour 4 mois</t>
        </is>
      </c>
      <c r="AO917" t="inlineStr">
        <is>
          <t>0</t>
        </is>
      </c>
      <c r="AP917" t="inlineStr">
        <is>
          <t>1</t>
        </is>
      </c>
      <c r="AQ917" t="inlineStr">
        <is>
          <t>14</t>
        </is>
      </c>
      <c r="AR917" t="inlineStr">
        <is>
          <t>22</t>
        </is>
      </c>
      <c r="AS917" t="inlineStr"/>
      <c r="AT917" t="inlineStr"/>
      <c r="AU917" t="inlineStr">
        <is>
          <t>---</t>
        </is>
      </c>
      <c r="AV917" t="inlineStr">
        <is>
          <t>---</t>
        </is>
      </c>
      <c r="AW917" t="inlineStr">
        <is>
          <t>---</t>
        </is>
      </c>
      <c r="AX917" t="inlineStr">
        <is>
          <t>---</t>
        </is>
      </c>
      <c r="AY917" t="inlineStr">
        <is>
          <t>---</t>
        </is>
      </c>
      <c r="AZ917" t="inlineStr">
        <is>
          <t>---</t>
        </is>
      </c>
      <c r="BA917" t="inlineStr">
        <is>
          <t>6b7066b672544b4cabd3a14f9f012e2c</t>
        </is>
      </c>
      <c r="BB917" t="inlineStr">
        <is>
          <t>http://openrosa.org/formdesigner/0B48E039-1E80-49A7-AC24-732B6E788E39</t>
        </is>
      </c>
      <c r="BC917" t="inlineStr">
        <is>
          <t>Ration et autres visites</t>
        </is>
      </c>
      <c r="BD917" t="inlineStr">
        <is>
          <t>CommCare Android, version "2.56"(468040). App v15969. CommCare Version 2.56.0. Build 468040, built on: 2025-02-11</t>
        </is>
      </c>
      <c r="BE917" t="inlineStr">
        <is>
          <t>commcare_f18d6b7a-4a28-4b1e-ba72-371ee279da9f</t>
        </is>
      </c>
      <c r="BF917" t="inlineStr"/>
      <c r="BG917" t="inlineStr">
        <is>
          <t>f13d8149fc6d39ebe86af18272310ff9</t>
        </is>
      </c>
      <c r="BH917" t="inlineStr">
        <is>
          <t>d3239f0622024212b2de47425e4be01d</t>
        </is>
      </c>
      <c r="BI917" t="inlineStr">
        <is>
          <t>15246</t>
        </is>
      </c>
      <c r="BJ917" t="inlineStr">
        <is>
          <t>XFormInstance</t>
        </is>
      </c>
      <c r="BK917" t="inlineStr">
        <is>
          <t>3fc92400f47411efa8c06327e3555f30</t>
        </is>
      </c>
      <c r="BL917" t="b">
        <v>0</v>
      </c>
      <c r="BM917" t="inlineStr">
        <is>
          <t>---</t>
        </is>
      </c>
      <c r="BN917" t="inlineStr">
        <is>
          <t>200.113.253.3</t>
        </is>
      </c>
      <c r="BO917" t="inlineStr">
        <is>
          <t>---</t>
        </is>
      </c>
    </row>
    <row r="918">
      <c r="A918" t="inlineStr">
        <is>
          <t>916</t>
        </is>
      </c>
      <c r="B918" t="inlineStr">
        <is>
          <t>dc2ab5f7-7859-4895-a633-d22ff00e696e</t>
        </is>
      </c>
      <c r="C918" t="inlineStr">
        <is>
          <t>2025-02-25</t>
        </is>
      </c>
      <c r="D918" t="inlineStr">
        <is>
          <t>4</t>
        </is>
      </c>
      <c r="E918" t="inlineStr">
        <is>
          <t>visite domiciliaire</t>
        </is>
      </c>
      <c r="F918" t="inlineStr">
        <is>
          <t>1</t>
        </is>
      </c>
      <c r="G918" t="inlineStr">
        <is>
          <t>visite domiciliaire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---</t>
        </is>
      </c>
      <c r="L918" t="inlineStr">
        <is>
          <t>---</t>
        </is>
      </c>
      <c r="M918" t="inlineStr">
        <is>
          <t>---</t>
        </is>
      </c>
      <c r="N918" t="inlineStr">
        <is>
          <t>---</t>
        </is>
      </c>
      <c r="O918" t="inlineStr">
        <is>
          <t>---</t>
        </is>
      </c>
      <c r="P918" t="inlineStr">
        <is>
          <t>---</t>
        </is>
      </c>
      <c r="Q918" t="inlineStr">
        <is>
          <t>---</t>
        </is>
      </c>
      <c r="R918" t="inlineStr">
        <is>
          <t>16.1</t>
        </is>
      </c>
      <c r="S918" t="inlineStr">
        <is>
          <t>28.0</t>
        </is>
      </c>
      <c r="T918" t="inlineStr"/>
      <c r="U918" t="inlineStr"/>
      <c r="V918" t="inlineStr"/>
      <c r="W918" t="inlineStr"/>
      <c r="X918" t="inlineStr">
        <is>
          <t>PAP/HSFS/ST01749</t>
        </is>
      </c>
      <c r="Y918" t="inlineStr">
        <is>
          <t>PAP/HSFS/ST01749</t>
        </is>
      </c>
      <c r="Z918" t="inlineStr">
        <is>
          <t>2025-02-26 19:37:27</t>
        </is>
      </c>
      <c r="AA918" t="inlineStr">
        <is>
          <t>2025-02-26 19:36:25</t>
        </is>
      </c>
      <c r="AB918" t="inlineStr">
        <is>
          <t>2jessica</t>
        </is>
      </c>
      <c r="AC918" t="inlineStr">
        <is>
          <t>2025-02-26 19:37:28</t>
        </is>
      </c>
      <c r="AD918" s="1" t="inlineStr">
        <is>
          <t>https://www.commcarehq.org/a/caris-test/reports/form_data/dc2ab5f7-7859-4895-a633-d22ff00e696e/</t>
        </is>
      </c>
      <c r="AE918" t="inlineStr">
        <is>
          <t>---</t>
        </is>
      </c>
      <c r="AF918" t="inlineStr">
        <is>
          <t>3c5a623af057e23a32ae4000_194445</t>
        </is>
      </c>
      <c r="AG918" t="inlineStr">
        <is>
          <t>---</t>
        </is>
      </c>
      <c r="AH918" t="inlineStr">
        <is>
          <t>2025-02-26 19:37:27</t>
        </is>
      </c>
      <c r="AI918" t="inlineStr">
        <is>
          <t>6b7066b672544b4cabd3a14f9f012e2c</t>
        </is>
      </c>
      <c r="AJ918" t="inlineStr">
        <is>
          <t>2025-02-25</t>
        </is>
      </c>
      <c r="AK918" t="inlineStr">
        <is>
          <t>4</t>
        </is>
      </c>
      <c r="AL918" t="inlineStr">
        <is>
          <t>visite domiciliaire</t>
        </is>
      </c>
      <c r="AM918" t="inlineStr">
        <is>
          <t>1</t>
        </is>
      </c>
      <c r="AN918" t="inlineStr">
        <is>
          <t>visite domiciliaire</t>
        </is>
      </c>
      <c r="AO918" t="inlineStr">
        <is>
          <t>0</t>
        </is>
      </c>
      <c r="AP918" t="inlineStr">
        <is>
          <t>1</t>
        </is>
      </c>
      <c r="AQ918" t="inlineStr">
        <is>
          <t>16.1</t>
        </is>
      </c>
      <c r="AR918" t="inlineStr">
        <is>
          <t>28</t>
        </is>
      </c>
      <c r="AS918" t="inlineStr"/>
      <c r="AT918" t="inlineStr"/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inlineStr">
        <is>
          <t>---</t>
        </is>
      </c>
      <c r="BA918" t="inlineStr">
        <is>
          <t>6b7066b672544b4cabd3a14f9f012e2c</t>
        </is>
      </c>
      <c r="BB918" t="inlineStr">
        <is>
          <t>http://openrosa.org/formdesigner/0B48E039-1E80-49A7-AC24-732B6E788E39</t>
        </is>
      </c>
      <c r="BC918" t="inlineStr">
        <is>
          <t>Ration et autres visites</t>
        </is>
      </c>
      <c r="BD918" t="inlineStr">
        <is>
          <t>CommCare Android, version "2.56"(468040). App v15969. CommCare Version 2.56.0. Build 468040, built on: 2025-02-11</t>
        </is>
      </c>
      <c r="BE918" t="inlineStr">
        <is>
          <t>commcare_f18d6b7a-4a28-4b1e-ba72-371ee279da9f</t>
        </is>
      </c>
      <c r="BF918" t="inlineStr"/>
      <c r="BG918" t="inlineStr">
        <is>
          <t>f13d8149fc6d39ebe86af18272310ff9</t>
        </is>
      </c>
      <c r="BH918" t="inlineStr">
        <is>
          <t>d3239f0622024212b2de47425e4be01d</t>
        </is>
      </c>
      <c r="BI918" t="inlineStr">
        <is>
          <t>15246</t>
        </is>
      </c>
      <c r="BJ918" t="inlineStr">
        <is>
          <t>XFormInstance</t>
        </is>
      </c>
      <c r="BK918" t="inlineStr">
        <is>
          <t>3fc92400f47411efa8c06327e3555f30</t>
        </is>
      </c>
      <c r="BL918" t="b">
        <v>0</v>
      </c>
      <c r="BM918" t="inlineStr">
        <is>
          <t>---</t>
        </is>
      </c>
      <c r="BN918" t="inlineStr">
        <is>
          <t>200.113.253.3</t>
        </is>
      </c>
      <c r="BO918" t="inlineStr">
        <is>
          <t xml:space="preserve">Mario  St Fleur </t>
        </is>
      </c>
    </row>
    <row r="919">
      <c r="A919" t="inlineStr">
        <is>
          <t>917</t>
        </is>
      </c>
      <c r="B919" t="inlineStr">
        <is>
          <t>f86cc671-196d-4882-876d-5d07061b65e1</t>
        </is>
      </c>
      <c r="C919" t="inlineStr">
        <is>
          <t>2025-02-26</t>
        </is>
      </c>
      <c r="D919" t="inlineStr">
        <is>
          <t>4</t>
        </is>
      </c>
      <c r="E919" t="inlineStr">
        <is>
          <t>suivi adherence</t>
        </is>
      </c>
      <c r="F919" t="inlineStr">
        <is>
          <t>0</t>
        </is>
      </c>
      <c r="G919" t="inlineStr">
        <is>
          <t>Suivi adherence.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---</t>
        </is>
      </c>
      <c r="L919" t="inlineStr">
        <is>
          <t>---</t>
        </is>
      </c>
      <c r="M919" t="inlineStr">
        <is>
          <t>---</t>
        </is>
      </c>
      <c r="N919" t="inlineStr">
        <is>
          <t>---</t>
        </is>
      </c>
      <c r="O919" t="inlineStr">
        <is>
          <t>---</t>
        </is>
      </c>
      <c r="P919" t="inlineStr">
        <is>
          <t>---</t>
        </is>
      </c>
      <c r="Q919" t="inlineStr">
        <is>
          <t>---</t>
        </is>
      </c>
      <c r="R919" t="inlineStr"/>
      <c r="S919" t="inlineStr"/>
      <c r="T919" t="inlineStr"/>
      <c r="U919" t="inlineStr"/>
      <c r="V919" t="inlineStr"/>
      <c r="W919" t="inlineStr"/>
      <c r="X919" t="inlineStr">
        <is>
          <t>CAP/HSCM/ST02791</t>
        </is>
      </c>
      <c r="Y919" t="inlineStr">
        <is>
          <t>CAP/HSCM/ST02791</t>
        </is>
      </c>
      <c r="Z919" t="inlineStr">
        <is>
          <t>2025-02-26 19:09:46</t>
        </is>
      </c>
      <c r="AA919" t="inlineStr">
        <is>
          <t>2025-02-26 19:08:39</t>
        </is>
      </c>
      <c r="AB919" t="inlineStr">
        <is>
          <t>1fleurgile</t>
        </is>
      </c>
      <c r="AC919" t="inlineStr">
        <is>
          <t>2025-02-26 21:25:28</t>
        </is>
      </c>
      <c r="AD919" s="1" t="inlineStr">
        <is>
          <t>https://www.commcarehq.org/a/caris-test/reports/form_data/f86cc671-196d-4882-876d-5d07061b65e1/</t>
        </is>
      </c>
      <c r="AE919" t="inlineStr">
        <is>
          <t>---</t>
        </is>
      </c>
      <c r="AF919" t="inlineStr">
        <is>
          <t>2871fb4d8abc4675a4d878e175acada6</t>
        </is>
      </c>
      <c r="AG919" t="inlineStr">
        <is>
          <t>---</t>
        </is>
      </c>
      <c r="AH919" t="inlineStr">
        <is>
          <t>2025-02-26 19:09:46</t>
        </is>
      </c>
      <c r="AI919" t="inlineStr">
        <is>
          <t>9cfdf7db54419d22491b2c964b5162b3</t>
        </is>
      </c>
      <c r="AJ919" t="inlineStr">
        <is>
          <t>2025-02-26</t>
        </is>
      </c>
      <c r="AK919" t="inlineStr">
        <is>
          <t>4</t>
        </is>
      </c>
      <c r="AL919" t="inlineStr">
        <is>
          <t>suivi adherence</t>
        </is>
      </c>
      <c r="AM919" t="inlineStr">
        <is>
          <t>0</t>
        </is>
      </c>
      <c r="AN919" t="inlineStr">
        <is>
          <t>Suivi adherence.</t>
        </is>
      </c>
      <c r="AO919" t="inlineStr">
        <is>
          <t>1</t>
        </is>
      </c>
      <c r="AP919" t="inlineStr">
        <is>
          <t>1</t>
        </is>
      </c>
      <c r="AQ919" t="inlineStr"/>
      <c r="AR919" t="inlineStr"/>
      <c r="AS919" t="inlineStr"/>
      <c r="AT919" t="inlineStr"/>
      <c r="AU919" t="inlineStr">
        <is>
          <t>---</t>
        </is>
      </c>
      <c r="AV919" t="inlineStr">
        <is>
          <t>---</t>
        </is>
      </c>
      <c r="AW919" t="inlineStr">
        <is>
          <t>---</t>
        </is>
      </c>
      <c r="AX919" t="inlineStr">
        <is>
          <t>---</t>
        </is>
      </c>
      <c r="AY919" t="inlineStr">
        <is>
          <t>---</t>
        </is>
      </c>
      <c r="AZ919" t="inlineStr">
        <is>
          <t>---</t>
        </is>
      </c>
      <c r="BA919" t="inlineStr">
        <is>
          <t>9cfdf7db54419d22491b2c964b5162b3</t>
        </is>
      </c>
      <c r="BB919" t="inlineStr">
        <is>
          <t>http://openrosa.org/formdesigner/0B48E039-1E80-49A7-AC24-732B6E788E39</t>
        </is>
      </c>
      <c r="BC919" t="inlineStr">
        <is>
          <t>Ration et autres visites</t>
        </is>
      </c>
      <c r="BD919" t="inlineStr">
        <is>
          <t>CommCare Android, version "2.55.0"(467579). App v15969. CommCare Version 2.55.0. Build 467579, built on: 2025-01-15</t>
        </is>
      </c>
      <c r="BE919" t="inlineStr">
        <is>
          <t>commcare_76b456dd-7d90-498a-a785-92f136625a61</t>
        </is>
      </c>
      <c r="BF919" t="inlineStr">
        <is>
          <t>19.7533817 -72.2069531 0.0 1799.99</t>
        </is>
      </c>
      <c r="BG919" t="inlineStr">
        <is>
          <t>f13d8149fc6d39ebe86af18272310ff9</t>
        </is>
      </c>
      <c r="BH919" t="inlineStr">
        <is>
          <t>d3239f0622024212b2de47425e4be01d</t>
        </is>
      </c>
      <c r="BI919" t="inlineStr">
        <is>
          <t>15246</t>
        </is>
      </c>
      <c r="BJ919" t="inlineStr">
        <is>
          <t>XFormInstance</t>
        </is>
      </c>
      <c r="BK919" t="inlineStr">
        <is>
          <t>0b3b4880f3c011efaf94d3290d41d0d6</t>
        </is>
      </c>
      <c r="BL919" t="b">
        <v>0</v>
      </c>
      <c r="BM919" t="inlineStr">
        <is>
          <t>---</t>
        </is>
      </c>
      <c r="BN919" t="inlineStr">
        <is>
          <t>200.113.248.139</t>
        </is>
      </c>
      <c r="BO919" t="inlineStr">
        <is>
          <t>Mackenson/Dave Joseph</t>
        </is>
      </c>
    </row>
    <row r="920">
      <c r="A920" t="inlineStr">
        <is>
          <t>918</t>
        </is>
      </c>
      <c r="B920" t="inlineStr">
        <is>
          <t>b9925a5c-34db-43f0-a3d1-c04bde95756f</t>
        </is>
      </c>
      <c r="C920" t="inlineStr">
        <is>
          <t>2025-02-26</t>
        </is>
      </c>
      <c r="D920" t="inlineStr">
        <is>
          <t>4</t>
        </is>
      </c>
      <c r="E920" t="inlineStr">
        <is>
          <t>Suivi adherence</t>
        </is>
      </c>
      <c r="F920" t="inlineStr">
        <is>
          <t>0</t>
        </is>
      </c>
      <c r="G920" t="inlineStr">
        <is>
          <t>suivi adherence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---</t>
        </is>
      </c>
      <c r="L920" t="inlineStr">
        <is>
          <t>---</t>
        </is>
      </c>
      <c r="M920" t="inlineStr">
        <is>
          <t>---</t>
        </is>
      </c>
      <c r="N920" t="inlineStr">
        <is>
          <t>---</t>
        </is>
      </c>
      <c r="O920" t="inlineStr">
        <is>
          <t>---</t>
        </is>
      </c>
      <c r="P920" t="inlineStr">
        <is>
          <t>---</t>
        </is>
      </c>
      <c r="Q920" t="inlineStr">
        <is>
          <t>---</t>
        </is>
      </c>
      <c r="R920" t="inlineStr"/>
      <c r="S920" t="inlineStr"/>
      <c r="T920" t="inlineStr"/>
      <c r="U920" t="inlineStr"/>
      <c r="V920" t="inlineStr"/>
      <c r="W920" t="inlineStr"/>
      <c r="X920" t="inlineStr">
        <is>
          <t>CAP/HSCM/ST01545</t>
        </is>
      </c>
      <c r="Y920" t="inlineStr">
        <is>
          <t>CAP/HSCM/ST01545</t>
        </is>
      </c>
      <c r="Z920" t="inlineStr">
        <is>
          <t>2025-02-26 19:11:57</t>
        </is>
      </c>
      <c r="AA920" t="inlineStr">
        <is>
          <t>2025-02-26 19:10:06</t>
        </is>
      </c>
      <c r="AB920" t="inlineStr">
        <is>
          <t>1fleurgile</t>
        </is>
      </c>
      <c r="AC920" t="inlineStr">
        <is>
          <t>2025-02-26 21:25:33</t>
        </is>
      </c>
      <c r="AD920" s="1" t="inlineStr">
        <is>
          <t>https://www.commcarehq.org/a/caris-test/reports/form_data/b9925a5c-34db-43f0-a3d1-c04bde95756f/</t>
        </is>
      </c>
      <c r="AE920" t="inlineStr">
        <is>
          <t>---</t>
        </is>
      </c>
      <c r="AF920" t="inlineStr">
        <is>
          <t>bb5ece925dea454a8611401261e0cb5f</t>
        </is>
      </c>
      <c r="AG920" t="inlineStr">
        <is>
          <t>---</t>
        </is>
      </c>
      <c r="AH920" t="inlineStr">
        <is>
          <t>2025-02-26 19:11:57</t>
        </is>
      </c>
      <c r="AI920" t="inlineStr">
        <is>
          <t>9cfdf7db54419d22491b2c964b5162b3</t>
        </is>
      </c>
      <c r="AJ920" t="inlineStr">
        <is>
          <t>2025-02-26</t>
        </is>
      </c>
      <c r="AK920" t="inlineStr">
        <is>
          <t>4</t>
        </is>
      </c>
      <c r="AL920" t="inlineStr">
        <is>
          <t>Suivi adherence</t>
        </is>
      </c>
      <c r="AM920" t="inlineStr">
        <is>
          <t>0</t>
        </is>
      </c>
      <c r="AN920" t="inlineStr">
        <is>
          <t>suivi adherence</t>
        </is>
      </c>
      <c r="AO920" t="inlineStr">
        <is>
          <t>1</t>
        </is>
      </c>
      <c r="AP920" t="inlineStr">
        <is>
          <t>1</t>
        </is>
      </c>
      <c r="AQ920" t="inlineStr"/>
      <c r="AR920" t="inlineStr"/>
      <c r="AS920" t="inlineStr"/>
      <c r="AT920" t="inlineStr"/>
      <c r="AU920" t="inlineStr">
        <is>
          <t>---</t>
        </is>
      </c>
      <c r="AV920" t="inlineStr">
        <is>
          <t>---</t>
        </is>
      </c>
      <c r="AW920" t="inlineStr">
        <is>
          <t>---</t>
        </is>
      </c>
      <c r="AX920" t="inlineStr">
        <is>
          <t>---</t>
        </is>
      </c>
      <c r="AY920" t="inlineStr">
        <is>
          <t>---</t>
        </is>
      </c>
      <c r="AZ920" t="inlineStr">
        <is>
          <t>---</t>
        </is>
      </c>
      <c r="BA920" t="inlineStr">
        <is>
          <t>9cfdf7db54419d22491b2c964b5162b3</t>
        </is>
      </c>
      <c r="BB920" t="inlineStr">
        <is>
          <t>http://openrosa.org/formdesigner/0B48E039-1E80-49A7-AC24-732B6E788E39</t>
        </is>
      </c>
      <c r="BC920" t="inlineStr">
        <is>
          <t>Ration et autres visites</t>
        </is>
      </c>
      <c r="BD920" t="inlineStr">
        <is>
          <t>CommCare Android, version "2.55.0"(467579). App v15969. CommCare Version 2.55.0. Build 467579, built on: 2025-01-15</t>
        </is>
      </c>
      <c r="BE920" t="inlineStr">
        <is>
          <t>commcare_76b456dd-7d90-498a-a785-92f136625a61</t>
        </is>
      </c>
      <c r="BF920" t="inlineStr">
        <is>
          <t>19.7540608 -72.2065822 0.0 100.0</t>
        </is>
      </c>
      <c r="BG920" t="inlineStr">
        <is>
          <t>f13d8149fc6d39ebe86af18272310ff9</t>
        </is>
      </c>
      <c r="BH920" t="inlineStr">
        <is>
          <t>d3239f0622024212b2de47425e4be01d</t>
        </is>
      </c>
      <c r="BI920" t="inlineStr">
        <is>
          <t>15246</t>
        </is>
      </c>
      <c r="BJ920" t="inlineStr">
        <is>
          <t>XFormInstance</t>
        </is>
      </c>
      <c r="BK920" t="inlineStr">
        <is>
          <t>0b3b4880f3c011efaf94d3290d41d0d6</t>
        </is>
      </c>
      <c r="BL920" t="b">
        <v>0</v>
      </c>
      <c r="BM920" t="inlineStr">
        <is>
          <t>---</t>
        </is>
      </c>
      <c r="BN920" t="inlineStr">
        <is>
          <t>200.113.248.139</t>
        </is>
      </c>
      <c r="BO920" t="inlineStr">
        <is>
          <t>Chedeline Richard</t>
        </is>
      </c>
    </row>
    <row r="921">
      <c r="A921" t="inlineStr">
        <is>
          <t>919</t>
        </is>
      </c>
      <c r="B921" t="inlineStr">
        <is>
          <t>63ce8b01-2b68-46c2-b07c-1db7136e487e</t>
        </is>
      </c>
      <c r="C921" t="inlineStr">
        <is>
          <t>2025-02-26</t>
        </is>
      </c>
      <c r="D921" t="inlineStr">
        <is>
          <t>4</t>
        </is>
      </c>
      <c r="E921" t="inlineStr">
        <is>
          <t>visite pour dévoilement</t>
        </is>
      </c>
      <c r="F921" t="inlineStr">
        <is>
          <t>0</t>
        </is>
      </c>
      <c r="G921" t="inlineStr">
        <is>
          <t>visite pou dévoilement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---</t>
        </is>
      </c>
      <c r="L921" t="inlineStr">
        <is>
          <t>---</t>
        </is>
      </c>
      <c r="M921" t="inlineStr">
        <is>
          <t>---</t>
        </is>
      </c>
      <c r="N921" t="inlineStr">
        <is>
          <t>---</t>
        </is>
      </c>
      <c r="O921" t="inlineStr">
        <is>
          <t>---</t>
        </is>
      </c>
      <c r="P921" t="inlineStr">
        <is>
          <t>---</t>
        </is>
      </c>
      <c r="Q921" t="inlineStr">
        <is>
          <t>---</t>
        </is>
      </c>
      <c r="R921" t="inlineStr"/>
      <c r="S921" t="inlineStr">
        <is>
          <t>34.1</t>
        </is>
      </c>
      <c r="T921" t="inlineStr"/>
      <c r="U921" t="inlineStr"/>
      <c r="V921">
        <f>HYPERLINK("https://www.commcarehq.org/a/caris-test/api/form_attachment/v1/63ce8b01-2b68-46c2-b07c-1db7136e487e/1740597790027.jpg")</f>
        <v/>
      </c>
      <c r="W921" t="inlineStr">
        <is>
          <t>19.6124599 -72.0268776 11.7 9.42</t>
        </is>
      </c>
      <c r="X921" t="inlineStr">
        <is>
          <t>CAP/CALT/ST01099</t>
        </is>
      </c>
      <c r="Y921" t="inlineStr">
        <is>
          <t>CAP/CALT/ST01099</t>
        </is>
      </c>
      <c r="Z921" t="inlineStr">
        <is>
          <t>2025-02-26 19:23:21</t>
        </is>
      </c>
      <c r="AA921" t="inlineStr">
        <is>
          <t>2025-02-26 19:21:15</t>
        </is>
      </c>
      <c r="AB921" t="inlineStr">
        <is>
          <t>1irania</t>
        </is>
      </c>
      <c r="AC921" t="inlineStr">
        <is>
          <t>2025-02-26 21:28:29</t>
        </is>
      </c>
      <c r="AD921" s="1" t="inlineStr">
        <is>
          <t>https://www.commcarehq.org/a/caris-test/reports/form_data/63ce8b01-2b68-46c2-b07c-1db7136e487e/</t>
        </is>
      </c>
      <c r="AE921" t="inlineStr">
        <is>
          <t>---</t>
        </is>
      </c>
      <c r="AF921" t="inlineStr">
        <is>
          <t>3c5a623af057e23a32ae4000_31570</t>
        </is>
      </c>
      <c r="AG921" t="inlineStr">
        <is>
          <t>---</t>
        </is>
      </c>
      <c r="AH921" t="inlineStr">
        <is>
          <t>2025-02-26 19:23:21</t>
        </is>
      </c>
      <c r="AI921" t="inlineStr">
        <is>
          <t>42a82b7de9e609ae71648670ad4c56aa</t>
        </is>
      </c>
      <c r="AJ921" t="inlineStr">
        <is>
          <t>2025-02-26</t>
        </is>
      </c>
      <c r="AK921" t="inlineStr">
        <is>
          <t>4</t>
        </is>
      </c>
      <c r="AL921" t="inlineStr">
        <is>
          <t>visite pour dévoilement</t>
        </is>
      </c>
      <c r="AM921" t="inlineStr">
        <is>
          <t>0</t>
        </is>
      </c>
      <c r="AN921" t="inlineStr">
        <is>
          <t>visite pou dévoilement</t>
        </is>
      </c>
      <c r="AO921" t="inlineStr">
        <is>
          <t>1</t>
        </is>
      </c>
      <c r="AP921" t="inlineStr">
        <is>
          <t>1</t>
        </is>
      </c>
      <c r="AQ921" t="inlineStr"/>
      <c r="AR921" t="inlineStr">
        <is>
          <t>34.1</t>
        </is>
      </c>
      <c r="AS921" t="inlineStr"/>
      <c r="AT921" t="inlineStr">
        <is>
          <t>19.6124599 -72.0268776 11.7 9.42</t>
        </is>
      </c>
      <c r="AU921" t="inlineStr">
        <is>
          <t>---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inlineStr">
        <is>
          <t>---</t>
        </is>
      </c>
      <c r="BA921" t="inlineStr">
        <is>
          <t>42a82b7de9e609ae71648670ad4c56aa</t>
        </is>
      </c>
      <c r="BB921" t="inlineStr">
        <is>
          <t>http://openrosa.org/formdesigner/0B48E039-1E80-49A7-AC24-732B6E788E39</t>
        </is>
      </c>
      <c r="BC921" t="inlineStr">
        <is>
          <t>Ration et autres visites</t>
        </is>
      </c>
      <c r="BD921" t="inlineStr">
        <is>
          <t>CommCare Android, version "2.56"(468027). App v15969. CommCare Version 2.56.0. Build 468027, built on: 2025-01-18</t>
        </is>
      </c>
      <c r="BE921" t="inlineStr">
        <is>
          <t>commcare_6c8d6b29-ddee-4573-a4bf-ff173bbf52d8</t>
        </is>
      </c>
      <c r="BF921" t="inlineStr">
        <is>
          <t>19.6124599 -72.0268776 11.7 9.42</t>
        </is>
      </c>
      <c r="BG921" t="inlineStr">
        <is>
          <t>f13d8149fc6d39ebe86af18272310ff9</t>
        </is>
      </c>
      <c r="BH921" t="inlineStr">
        <is>
          <t>d3239f0622024212b2de47425e4be01d</t>
        </is>
      </c>
      <c r="BI921" t="inlineStr">
        <is>
          <t>15246</t>
        </is>
      </c>
      <c r="BJ921" t="inlineStr">
        <is>
          <t>XFormInstance</t>
        </is>
      </c>
      <c r="BK921" t="inlineStr">
        <is>
          <t>7aba5ecef46c11efa8bf6327e3555f30</t>
        </is>
      </c>
      <c r="BL921" t="b">
        <v>0</v>
      </c>
      <c r="BM921" t="inlineStr">
        <is>
          <t>---</t>
        </is>
      </c>
      <c r="BN921" t="inlineStr">
        <is>
          <t>200.113.251.248</t>
        </is>
      </c>
      <c r="BO921" t="inlineStr">
        <is>
          <t>ROOBENDJY GEORGES</t>
        </is>
      </c>
    </row>
    <row r="922">
      <c r="A922" t="inlineStr">
        <is>
          <t>920</t>
        </is>
      </c>
      <c r="B922" t="inlineStr">
        <is>
          <t>c1946e80-cfbc-4f18-a2be-78bedf4f6b5e</t>
        </is>
      </c>
      <c r="C922" t="inlineStr">
        <is>
          <t>2025-02-26</t>
        </is>
      </c>
      <c r="D922" t="inlineStr">
        <is>
          <t>4</t>
        </is>
      </c>
      <c r="E922" t="inlineStr">
        <is>
          <t>Suivi adherence</t>
        </is>
      </c>
      <c r="F922" t="inlineStr">
        <is>
          <t>0</t>
        </is>
      </c>
      <c r="G922" t="inlineStr">
        <is>
          <t>Suivi adherence.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---</t>
        </is>
      </c>
      <c r="L922" t="inlineStr">
        <is>
          <t>---</t>
        </is>
      </c>
      <c r="M922" t="inlineStr">
        <is>
          <t>---</t>
        </is>
      </c>
      <c r="N922" t="inlineStr">
        <is>
          <t>---</t>
        </is>
      </c>
      <c r="O922" t="inlineStr">
        <is>
          <t>---</t>
        </is>
      </c>
      <c r="P922" t="inlineStr">
        <is>
          <t>---</t>
        </is>
      </c>
      <c r="Q922" t="inlineStr">
        <is>
          <t>---</t>
        </is>
      </c>
      <c r="R922" t="inlineStr"/>
      <c r="S922" t="inlineStr"/>
      <c r="T922" t="inlineStr"/>
      <c r="U922" t="inlineStr"/>
      <c r="V922" t="inlineStr"/>
      <c r="W922" t="inlineStr"/>
      <c r="X922" t="inlineStr">
        <is>
          <t>CAP/HSCM/ST00789</t>
        </is>
      </c>
      <c r="Y922" t="inlineStr">
        <is>
          <t>CAP/HSCM/ST00789</t>
        </is>
      </c>
      <c r="Z922" t="inlineStr">
        <is>
          <t>2025-02-26 19:19:10</t>
        </is>
      </c>
      <c r="AA922" t="inlineStr">
        <is>
          <t>2025-02-26 19:13:35</t>
        </is>
      </c>
      <c r="AB922" t="inlineStr">
        <is>
          <t>1fleurgile</t>
        </is>
      </c>
      <c r="AC922" t="inlineStr">
        <is>
          <t>2025-02-26 21:31:36</t>
        </is>
      </c>
      <c r="AD922" s="1" t="inlineStr">
        <is>
          <t>https://www.commcarehq.org/a/caris-test/reports/form_data/c1946e80-cfbc-4f18-a2be-78bedf4f6b5e/</t>
        </is>
      </c>
      <c r="AE922" t="inlineStr">
        <is>
          <t>---</t>
        </is>
      </c>
      <c r="AF922" t="inlineStr">
        <is>
          <t>23928bc66ce846e0a4b1213aca289928</t>
        </is>
      </c>
      <c r="AG922" t="inlineStr">
        <is>
          <t>---</t>
        </is>
      </c>
      <c r="AH922" t="inlineStr">
        <is>
          <t>2025-02-26 19:19:10</t>
        </is>
      </c>
      <c r="AI922" t="inlineStr">
        <is>
          <t>9cfdf7db54419d22491b2c964b5162b3</t>
        </is>
      </c>
      <c r="AJ922" t="inlineStr">
        <is>
          <t>2025-02-26</t>
        </is>
      </c>
      <c r="AK922" t="inlineStr">
        <is>
          <t>4</t>
        </is>
      </c>
      <c r="AL922" t="inlineStr">
        <is>
          <t>Suivi adherence</t>
        </is>
      </c>
      <c r="AM922" t="inlineStr">
        <is>
          <t>0</t>
        </is>
      </c>
      <c r="AN922" t="inlineStr">
        <is>
          <t>Suivi adherence.</t>
        </is>
      </c>
      <c r="AO922" t="inlineStr">
        <is>
          <t>1</t>
        </is>
      </c>
      <c r="AP922" t="inlineStr">
        <is>
          <t>1</t>
        </is>
      </c>
      <c r="AQ922" t="inlineStr"/>
      <c r="AR922" t="inlineStr"/>
      <c r="AS922" t="inlineStr"/>
      <c r="AT922" t="inlineStr"/>
      <c r="AU922" t="inlineStr">
        <is>
          <t>---</t>
        </is>
      </c>
      <c r="AV922" t="inlineStr">
        <is>
          <t>---</t>
        </is>
      </c>
      <c r="AW922" t="inlineStr">
        <is>
          <t>---</t>
        </is>
      </c>
      <c r="AX922" t="inlineStr">
        <is>
          <t>---</t>
        </is>
      </c>
      <c r="AY922" t="inlineStr">
        <is>
          <t>---</t>
        </is>
      </c>
      <c r="AZ922" t="inlineStr">
        <is>
          <t>---</t>
        </is>
      </c>
      <c r="BA922" t="inlineStr">
        <is>
          <t>9cfdf7db54419d22491b2c964b5162b3</t>
        </is>
      </c>
      <c r="BB922" t="inlineStr">
        <is>
          <t>http://openrosa.org/formdesigner/0B48E039-1E80-49A7-AC24-732B6E788E39</t>
        </is>
      </c>
      <c r="BC922" t="inlineStr">
        <is>
          <t>Ration et autres visites</t>
        </is>
      </c>
      <c r="BD922" t="inlineStr">
        <is>
          <t>CommCare Android, version "2.55.0"(467579). App v15969. CommCare Version 2.55.0. Build 467579, built on: 2025-01-15</t>
        </is>
      </c>
      <c r="BE922" t="inlineStr">
        <is>
          <t>commcare_76b456dd-7d90-498a-a785-92f136625a61</t>
        </is>
      </c>
      <c r="BF922" t="inlineStr">
        <is>
          <t>19.7533074 -72.2062241 0.0 100.0</t>
        </is>
      </c>
      <c r="BG922" t="inlineStr">
        <is>
          <t>f13d8149fc6d39ebe86af18272310ff9</t>
        </is>
      </c>
      <c r="BH922" t="inlineStr">
        <is>
          <t>d3239f0622024212b2de47425e4be01d</t>
        </is>
      </c>
      <c r="BI922" t="inlineStr">
        <is>
          <t>15246</t>
        </is>
      </c>
      <c r="BJ922" t="inlineStr">
        <is>
          <t>XFormInstance</t>
        </is>
      </c>
      <c r="BK922" t="inlineStr">
        <is>
          <t>0b3b4880f3c011efaf94d3290d41d0d6</t>
        </is>
      </c>
      <c r="BL922" t="b">
        <v>0</v>
      </c>
      <c r="BM922" t="inlineStr">
        <is>
          <t>---</t>
        </is>
      </c>
      <c r="BN922" t="inlineStr">
        <is>
          <t>200.113.248.139</t>
        </is>
      </c>
      <c r="BO922" t="inlineStr">
        <is>
          <t>Tabita Charles Pierre</t>
        </is>
      </c>
    </row>
    <row r="923">
      <c r="A923" t="inlineStr">
        <is>
          <t>921</t>
        </is>
      </c>
      <c r="B923" t="inlineStr">
        <is>
          <t>afef7e93-6a9a-430f-b8f4-b25d8b51a6db</t>
        </is>
      </c>
      <c r="C923" t="inlineStr">
        <is>
          <t>2025-02-06</t>
        </is>
      </c>
      <c r="D923" t="inlineStr">
        <is>
          <t>10</t>
        </is>
      </c>
      <c r="E923" t="inlineStr">
        <is>
          <t>---</t>
        </is>
      </c>
      <c r="F923" t="inlineStr">
        <is>
          <t>1</t>
        </is>
      </c>
      <c r="G923" t="inlineStr">
        <is>
          <t>---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---</t>
        </is>
      </c>
      <c r="L923" t="inlineStr">
        <is>
          <t>---</t>
        </is>
      </c>
      <c r="M923" t="inlineStr">
        <is>
          <t>---</t>
        </is>
      </c>
      <c r="N923" t="inlineStr">
        <is>
          <t>---</t>
        </is>
      </c>
      <c r="O923" t="inlineStr">
        <is>
          <t>---</t>
        </is>
      </c>
      <c r="P923" t="inlineStr">
        <is>
          <t>---</t>
        </is>
      </c>
      <c r="Q923" t="inlineStr">
        <is>
          <t>---</t>
        </is>
      </c>
      <c r="R923" t="inlineStr"/>
      <c r="S923" t="inlineStr"/>
      <c r="T923" t="inlineStr"/>
      <c r="U923" t="inlineStr"/>
      <c r="V923" t="inlineStr"/>
      <c r="W923" t="inlineStr">
        <is>
          <t>18.4566286 -72.6312005 13.76 18.88</t>
        </is>
      </c>
      <c r="X923" t="inlineStr">
        <is>
          <t>LEG/HSCL/ST00671</t>
        </is>
      </c>
      <c r="Y923" t="inlineStr">
        <is>
          <t>LEG/HSCL/ST00671</t>
        </is>
      </c>
      <c r="Z923" t="inlineStr">
        <is>
          <t>2025-02-26 16:00:11</t>
        </is>
      </c>
      <c r="AA923" t="inlineStr">
        <is>
          <t>2025-02-06 14:27:56</t>
        </is>
      </c>
      <c r="AB923" t="inlineStr">
        <is>
          <t>2toussaint</t>
        </is>
      </c>
      <c r="AC923" t="inlineStr">
        <is>
          <t>2025-02-26 23:02:11</t>
        </is>
      </c>
      <c r="AD923" s="1" t="inlineStr">
        <is>
          <t>https://www.commcarehq.org/a/caris-test/reports/form_data/afef7e93-6a9a-430f-b8f4-b25d8b51a6db/</t>
        </is>
      </c>
      <c r="AE923" t="inlineStr">
        <is>
          <t>---</t>
        </is>
      </c>
      <c r="AF923" t="inlineStr">
        <is>
          <t>3c5a623af057e23a32ae4000_124098</t>
        </is>
      </c>
      <c r="AG923" t="inlineStr">
        <is>
          <t>---</t>
        </is>
      </c>
      <c r="AH923" t="inlineStr">
        <is>
          <t>2025-02-26 16:00:11</t>
        </is>
      </c>
      <c r="AI923" t="inlineStr">
        <is>
          <t>bf15ded1c441caeee7b3790beacaa107</t>
        </is>
      </c>
      <c r="AJ923" t="inlineStr">
        <is>
          <t>2025-02-06</t>
        </is>
      </c>
      <c r="AK923" t="inlineStr">
        <is>
          <t>10</t>
        </is>
      </c>
      <c r="AL923" t="inlineStr">
        <is>
          <t>---</t>
        </is>
      </c>
      <c r="AM923" t="inlineStr">
        <is>
          <t>1</t>
        </is>
      </c>
      <c r="AN923" t="inlineStr">
        <is>
          <t>---</t>
        </is>
      </c>
      <c r="AO923" t="inlineStr">
        <is>
          <t>1</t>
        </is>
      </c>
      <c r="AP923" t="inlineStr">
        <is>
          <t>1</t>
        </is>
      </c>
      <c r="AQ923" t="inlineStr"/>
      <c r="AR923" t="inlineStr"/>
      <c r="AS923" t="inlineStr"/>
      <c r="AT923" t="inlineStr">
        <is>
          <t>18.4566286 -72.6312005 13.76 18.88</t>
        </is>
      </c>
      <c r="AU923" t="inlineStr">
        <is>
          <t>---</t>
        </is>
      </c>
      <c r="AV923" t="inlineStr">
        <is>
          <t>---</t>
        </is>
      </c>
      <c r="AW923" t="inlineStr">
        <is>
          <t>---</t>
        </is>
      </c>
      <c r="AX923" t="inlineStr">
        <is>
          <t>---</t>
        </is>
      </c>
      <c r="AY923" t="inlineStr">
        <is>
          <t>---</t>
        </is>
      </c>
      <c r="AZ923" t="inlineStr">
        <is>
          <t>---</t>
        </is>
      </c>
      <c r="BA923" t="inlineStr">
        <is>
          <t>bf15ded1c441caeee7b3790beacaa107</t>
        </is>
      </c>
      <c r="BB923" t="inlineStr">
        <is>
          <t>http://openrosa.org/formdesigner/0B48E039-1E80-49A7-AC24-732B6E788E39</t>
        </is>
      </c>
      <c r="BC923" t="inlineStr">
        <is>
          <t>Ration et autres visites</t>
        </is>
      </c>
      <c r="BD923" t="inlineStr">
        <is>
          <t>CommCare Android, version "2.54.1"(467561). App v15929. CommCare Version 2.54.1. Build 467561, built on: 2024-10-25</t>
        </is>
      </c>
      <c r="BE923" t="inlineStr">
        <is>
          <t>commcare_6ba4fa04-2ee5-4472-8c22-35182b767bd8</t>
        </is>
      </c>
      <c r="BF923" t="inlineStr">
        <is>
          <t>18.4565398 -72.6312896 15.15 14.31</t>
        </is>
      </c>
      <c r="BG923" t="inlineStr">
        <is>
          <t>f13d8149fc6d39ebe86af18272310ff9</t>
        </is>
      </c>
      <c r="BH923" t="inlineStr">
        <is>
          <t>d3239f0622024212b2de47425e4be01d</t>
        </is>
      </c>
      <c r="BI923" t="inlineStr">
        <is>
          <t>15246</t>
        </is>
      </c>
      <c r="BJ923" t="inlineStr">
        <is>
          <t>XFormInstance</t>
        </is>
      </c>
      <c r="BK923" t="inlineStr">
        <is>
          <t>f37b0fc0f3db11efb36d5930014bb413</t>
        </is>
      </c>
      <c r="BL923" t="b">
        <v>0</v>
      </c>
      <c r="BM923" t="inlineStr">
        <is>
          <t>---</t>
        </is>
      </c>
      <c r="BN923" t="inlineStr">
        <is>
          <t>200.113.234.100</t>
        </is>
      </c>
      <c r="BO923" t="inlineStr">
        <is>
          <t>---</t>
        </is>
      </c>
    </row>
    <row r="924">
      <c r="A924" t="inlineStr">
        <is>
          <t>922</t>
        </is>
      </c>
      <c r="B924" t="inlineStr">
        <is>
          <t>4975392e-7d61-4855-9ef1-1535fa46ca08</t>
        </is>
      </c>
      <c r="C924" t="inlineStr">
        <is>
          <t>2025-02-26</t>
        </is>
      </c>
      <c r="D924" t="inlineStr">
        <is>
          <t>10</t>
        </is>
      </c>
      <c r="E924" t="inlineStr">
        <is>
          <t>---</t>
        </is>
      </c>
      <c r="F924" t="inlineStr">
        <is>
          <t>1</t>
        </is>
      </c>
      <c r="G924" t="inlineStr">
        <is>
          <t>---</t>
        </is>
      </c>
      <c r="H924" t="inlineStr">
        <is>
          <t>1</t>
        </is>
      </c>
      <c r="I924" t="inlineStr">
        <is>
          <t>1</t>
        </is>
      </c>
      <c r="J924" t="inlineStr">
        <is>
          <t>2</t>
        </is>
      </c>
      <c r="K924" t="inlineStr">
        <is>
          <t>---</t>
        </is>
      </c>
      <c r="L924" t="inlineStr">
        <is>
          <t>---</t>
        </is>
      </c>
      <c r="M924" t="inlineStr">
        <is>
          <t>---</t>
        </is>
      </c>
      <c r="N924" t="inlineStr">
        <is>
          <t>---</t>
        </is>
      </c>
      <c r="O924" t="inlineStr">
        <is>
          <t>---</t>
        </is>
      </c>
      <c r="P924" t="inlineStr">
        <is>
          <t>---</t>
        </is>
      </c>
      <c r="Q924" t="inlineStr">
        <is>
          <t>---</t>
        </is>
      </c>
      <c r="R924" t="inlineStr">
        <is>
          <t>14.0</t>
        </is>
      </c>
      <c r="S924" t="inlineStr">
        <is>
          <t>17.3</t>
        </is>
      </c>
      <c r="T924" t="inlineStr"/>
      <c r="U924">
        <f>HYPERLINK("https://www.commcarehq.org/a/caris-test/api/form_attachment/v1/4975392e-7d61-4855-9ef1-1535fa46ca08/1740615625948.jpg")</f>
        <v/>
      </c>
      <c r="V924" t="inlineStr"/>
      <c r="W924" t="inlineStr"/>
      <c r="X924" t="inlineStr">
        <is>
          <t>PAP/HFSC/ST03911</t>
        </is>
      </c>
      <c r="Y924" t="inlineStr">
        <is>
          <t>PAP/HFSC/ST03911</t>
        </is>
      </c>
      <c r="Z924" t="inlineStr">
        <is>
          <t>2025-02-27 00:20:29</t>
        </is>
      </c>
      <c r="AA924" t="inlineStr">
        <is>
          <t>2025-02-27 00:18:11</t>
        </is>
      </c>
      <c r="AB924" t="inlineStr">
        <is>
          <t>2alphonse</t>
        </is>
      </c>
      <c r="AC924" t="inlineStr">
        <is>
          <t>2025-02-27 00:21:07</t>
        </is>
      </c>
      <c r="AD924" s="1" t="inlineStr">
        <is>
          <t>https://www.commcarehq.org/a/caris-test/reports/form_data/4975392e-7d61-4855-9ef1-1535fa46ca08/</t>
        </is>
      </c>
      <c r="AE924" t="inlineStr">
        <is>
          <t>---</t>
        </is>
      </c>
      <c r="AF924" t="inlineStr">
        <is>
          <t>3c5a623af057e23a32ae4000_125891</t>
        </is>
      </c>
      <c r="AG924" t="inlineStr">
        <is>
          <t>---</t>
        </is>
      </c>
      <c r="AH924" t="inlineStr">
        <is>
          <t>2025-02-27 00:20:29</t>
        </is>
      </c>
      <c r="AI924" t="inlineStr">
        <is>
          <t>fd24bc8fc5740ac5a5cd8e502226cc8a</t>
        </is>
      </c>
      <c r="AJ924" t="inlineStr">
        <is>
          <t>2025-02-26</t>
        </is>
      </c>
      <c r="AK924" t="inlineStr">
        <is>
          <t>10</t>
        </is>
      </c>
      <c r="AL924" t="inlineStr">
        <is>
          <t>---</t>
        </is>
      </c>
      <c r="AM924" t="inlineStr">
        <is>
          <t>1</t>
        </is>
      </c>
      <c r="AN924" t="inlineStr">
        <is>
          <t>---</t>
        </is>
      </c>
      <c r="AO924" t="inlineStr">
        <is>
          <t>1</t>
        </is>
      </c>
      <c r="AP924" t="inlineStr">
        <is>
          <t>1</t>
        </is>
      </c>
      <c r="AQ924" t="inlineStr">
        <is>
          <t>14</t>
        </is>
      </c>
      <c r="AR924" t="inlineStr">
        <is>
          <t>17.3</t>
        </is>
      </c>
      <c r="AS924" t="inlineStr"/>
      <c r="AT924" t="inlineStr"/>
      <c r="AU924" t="inlineStr">
        <is>
          <t>---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inlineStr">
        <is>
          <t>---</t>
        </is>
      </c>
      <c r="BA924" t="inlineStr">
        <is>
          <t>fd24bc8fc5740ac5a5cd8e502226cc8a</t>
        </is>
      </c>
      <c r="BB924" t="inlineStr">
        <is>
          <t>http://openrosa.org/formdesigner/0B48E039-1E80-49A7-AC24-732B6E788E39</t>
        </is>
      </c>
      <c r="BC924" t="inlineStr">
        <is>
          <t>Ration et autres visites</t>
        </is>
      </c>
      <c r="BD924" t="inlineStr">
        <is>
          <t>CommCare Android, version "2.55.0"(467579). App v15969. CommCare Version 2.55.0. Build 467579, built on: 2025-01-15</t>
        </is>
      </c>
      <c r="BE924" t="inlineStr">
        <is>
          <t>commcare_4dc5eea2-03fb-4ae5-9faa-e7b11666bc3e</t>
        </is>
      </c>
      <c r="BF924" t="inlineStr"/>
      <c r="BG924" t="inlineStr">
        <is>
          <t>f13d8149fc6d39ebe86af18272310ff9</t>
        </is>
      </c>
      <c r="BH924" t="inlineStr">
        <is>
          <t>d3239f0622024212b2de47425e4be01d</t>
        </is>
      </c>
      <c r="BI924" t="inlineStr">
        <is>
          <t>15246</t>
        </is>
      </c>
      <c r="BJ924" t="inlineStr">
        <is>
          <t>XFormInstance</t>
        </is>
      </c>
      <c r="BK924" t="inlineStr">
        <is>
          <t>d3bc6e2ef39311efaf91d3290d41d0d6</t>
        </is>
      </c>
      <c r="BL924" t="b">
        <v>0</v>
      </c>
      <c r="BM924" t="inlineStr">
        <is>
          <t>---</t>
        </is>
      </c>
      <c r="BN924" t="inlineStr">
        <is>
          <t>200.113.214.28</t>
        </is>
      </c>
      <c r="BO924" t="inlineStr">
        <is>
          <t>Louis Myson</t>
        </is>
      </c>
    </row>
    <row r="925">
      <c r="A925" t="inlineStr">
        <is>
          <t>923</t>
        </is>
      </c>
      <c r="B925" t="inlineStr">
        <is>
          <t>2e65ceea-1850-406c-bb69-e52d572104af</t>
        </is>
      </c>
      <c r="C925" t="inlineStr">
        <is>
          <t>2025-02-26</t>
        </is>
      </c>
      <c r="D925" t="inlineStr">
        <is>
          <t>10</t>
        </is>
      </c>
      <c r="E925" t="inlineStr">
        <is>
          <t>---</t>
        </is>
      </c>
      <c r="F925" t="inlineStr">
        <is>
          <t>1</t>
        </is>
      </c>
      <c r="G925" t="inlineStr">
        <is>
          <t>---</t>
        </is>
      </c>
      <c r="H925" t="inlineStr">
        <is>
          <t>1</t>
        </is>
      </c>
      <c r="I925" t="inlineStr">
        <is>
          <t>1</t>
        </is>
      </c>
      <c r="J925" t="inlineStr">
        <is>
          <t>2</t>
        </is>
      </c>
      <c r="K925" t="inlineStr">
        <is>
          <t>---</t>
        </is>
      </c>
      <c r="L925" t="inlineStr">
        <is>
          <t>---</t>
        </is>
      </c>
      <c r="M925" t="inlineStr">
        <is>
          <t>---</t>
        </is>
      </c>
      <c r="N925" t="inlineStr">
        <is>
          <t>---</t>
        </is>
      </c>
      <c r="O925" t="inlineStr">
        <is>
          <t>---</t>
        </is>
      </c>
      <c r="P925" t="inlineStr">
        <is>
          <t>---</t>
        </is>
      </c>
      <c r="Q925" t="inlineStr">
        <is>
          <t>---</t>
        </is>
      </c>
      <c r="R925" t="inlineStr">
        <is>
          <t>14.0</t>
        </is>
      </c>
      <c r="S925" t="inlineStr">
        <is>
          <t>28.8</t>
        </is>
      </c>
      <c r="T925" t="inlineStr">
        <is>
          <t>130.0</t>
        </is>
      </c>
      <c r="U925">
        <f>HYPERLINK("https://www.commcarehq.org/a/caris-test/api/form_attachment/v1/2e65ceea-1850-406c-bb69-e52d572104af/1740615889415.jpg")</f>
        <v/>
      </c>
      <c r="V925" t="inlineStr"/>
      <c r="W925" t="inlineStr"/>
      <c r="X925" t="inlineStr">
        <is>
          <t>PAP/HFSC/ST04418</t>
        </is>
      </c>
      <c r="Y925" t="inlineStr">
        <is>
          <t>PAP/HFSC/ST04418</t>
        </is>
      </c>
      <c r="Z925" t="inlineStr">
        <is>
          <t>2025-02-27 00:24:53</t>
        </is>
      </c>
      <c r="AA925" t="inlineStr">
        <is>
          <t>2025-02-27 00:23:05</t>
        </is>
      </c>
      <c r="AB925" t="inlineStr">
        <is>
          <t>2alphonse</t>
        </is>
      </c>
      <c r="AC925" t="inlineStr">
        <is>
          <t>2025-02-27 00:25:32</t>
        </is>
      </c>
      <c r="AD925" s="1" t="inlineStr">
        <is>
          <t>https://www.commcarehq.org/a/caris-test/reports/form_data/2e65ceea-1850-406c-bb69-e52d572104af/</t>
        </is>
      </c>
      <c r="AE925" t="inlineStr">
        <is>
          <t>---</t>
        </is>
      </c>
      <c r="AF925" t="inlineStr">
        <is>
          <t>3c5a623af057e23a32ae4000_187744</t>
        </is>
      </c>
      <c r="AG925" t="inlineStr">
        <is>
          <t>---</t>
        </is>
      </c>
      <c r="AH925" t="inlineStr">
        <is>
          <t>2025-02-27 00:24:53</t>
        </is>
      </c>
      <c r="AI925" t="inlineStr">
        <is>
          <t>fd24bc8fc5740ac5a5cd8e502226cc8a</t>
        </is>
      </c>
      <c r="AJ925" t="inlineStr">
        <is>
          <t>2025-02-26</t>
        </is>
      </c>
      <c r="AK925" t="inlineStr">
        <is>
          <t>10</t>
        </is>
      </c>
      <c r="AL925" t="inlineStr">
        <is>
          <t>---</t>
        </is>
      </c>
      <c r="AM925" t="inlineStr">
        <is>
          <t>1</t>
        </is>
      </c>
      <c r="AN925" t="inlineStr">
        <is>
          <t>---</t>
        </is>
      </c>
      <c r="AO925" t="inlineStr">
        <is>
          <t>1</t>
        </is>
      </c>
      <c r="AP925" t="inlineStr">
        <is>
          <t>1</t>
        </is>
      </c>
      <c r="AQ925" t="inlineStr">
        <is>
          <t>14</t>
        </is>
      </c>
      <c r="AR925" t="inlineStr">
        <is>
          <t>28.8</t>
        </is>
      </c>
      <c r="AS925" t="inlineStr">
        <is>
          <t>130</t>
        </is>
      </c>
      <c r="AT925" t="inlineStr"/>
      <c r="AU925" t="inlineStr">
        <is>
          <t>---</t>
        </is>
      </c>
      <c r="AV925" t="inlineStr">
        <is>
          <t>---</t>
        </is>
      </c>
      <c r="AW925" t="inlineStr">
        <is>
          <t>---</t>
        </is>
      </c>
      <c r="AX925" t="inlineStr">
        <is>
          <t>---</t>
        </is>
      </c>
      <c r="AY925" t="inlineStr">
        <is>
          <t>---</t>
        </is>
      </c>
      <c r="AZ925" t="inlineStr">
        <is>
          <t>---</t>
        </is>
      </c>
      <c r="BA925" t="inlineStr">
        <is>
          <t>fd24bc8fc5740ac5a5cd8e502226cc8a</t>
        </is>
      </c>
      <c r="BB925" t="inlineStr">
        <is>
          <t>http://openrosa.org/formdesigner/0B48E039-1E80-49A7-AC24-732B6E788E39</t>
        </is>
      </c>
      <c r="BC925" t="inlineStr">
        <is>
          <t>Ration et autres visites</t>
        </is>
      </c>
      <c r="BD925" t="inlineStr">
        <is>
          <t>CommCare Android, version "2.55.0"(467579). App v15969. CommCare Version 2.55.0. Build 467579, built on: 2025-01-15</t>
        </is>
      </c>
      <c r="BE925" t="inlineStr">
        <is>
          <t>commcare_4dc5eea2-03fb-4ae5-9faa-e7b11666bc3e</t>
        </is>
      </c>
      <c r="BF925" t="inlineStr"/>
      <c r="BG925" t="inlineStr">
        <is>
          <t>f13d8149fc6d39ebe86af18272310ff9</t>
        </is>
      </c>
      <c r="BH925" t="inlineStr">
        <is>
          <t>d3239f0622024212b2de47425e4be01d</t>
        </is>
      </c>
      <c r="BI925" t="inlineStr">
        <is>
          <t>15246</t>
        </is>
      </c>
      <c r="BJ925" t="inlineStr">
        <is>
          <t>XFormInstance</t>
        </is>
      </c>
      <c r="BK925" t="inlineStr">
        <is>
          <t>d3bc6e2ef39311efaf91d3290d41d0d6</t>
        </is>
      </c>
      <c r="BL925" t="b">
        <v>0</v>
      </c>
      <c r="BM925" t="inlineStr">
        <is>
          <t>---</t>
        </is>
      </c>
      <c r="BN925" t="inlineStr">
        <is>
          <t>200.113.214.28</t>
        </is>
      </c>
      <c r="BO925" t="inlineStr">
        <is>
          <t>Jean Brinelson</t>
        </is>
      </c>
    </row>
    <row r="926">
      <c r="A926" t="inlineStr">
        <is>
          <t>924</t>
        </is>
      </c>
      <c r="B926" t="inlineStr">
        <is>
          <t>e9299359-8048-4d3b-a37f-8af4ed6afb6a</t>
        </is>
      </c>
      <c r="C926" t="inlineStr">
        <is>
          <t>2025-02-26</t>
        </is>
      </c>
      <c r="D926" t="inlineStr">
        <is>
          <t>4</t>
        </is>
      </c>
      <c r="E926" t="inlineStr">
        <is>
          <t>pour Adherence edication</t>
        </is>
      </c>
      <c r="F926" t="inlineStr">
        <is>
          <t>0</t>
        </is>
      </c>
      <c r="G926" t="inlineStr">
        <is>
          <t>pour Adherence edication</t>
        </is>
      </c>
      <c r="H926" t="inlineStr">
        <is>
          <t>1</t>
        </is>
      </c>
      <c r="I926" t="inlineStr">
        <is>
          <t>0</t>
        </is>
      </c>
      <c r="J926" t="inlineStr">
        <is>
          <t>---</t>
        </is>
      </c>
      <c r="K926" t="inlineStr">
        <is>
          <t>---</t>
        </is>
      </c>
      <c r="L926" t="inlineStr">
        <is>
          <t>---</t>
        </is>
      </c>
      <c r="M926" t="inlineStr">
        <is>
          <t>---</t>
        </is>
      </c>
      <c r="N926" t="inlineStr">
        <is>
          <t>---</t>
        </is>
      </c>
      <c r="O926" t="inlineStr">
        <is>
          <t>---</t>
        </is>
      </c>
      <c r="P926" t="inlineStr">
        <is>
          <t>---</t>
        </is>
      </c>
      <c r="Q926" t="inlineStr">
        <is>
          <t>---</t>
        </is>
      </c>
      <c r="R926" t="inlineStr">
        <is>
          <t>---</t>
        </is>
      </c>
      <c r="S926" t="inlineStr">
        <is>
          <t>---</t>
        </is>
      </c>
      <c r="T926" t="inlineStr">
        <is>
          <t>---</t>
        </is>
      </c>
      <c r="U926" t="inlineStr">
        <is>
          <t>---</t>
        </is>
      </c>
      <c r="V926" t="inlineStr">
        <is>
          <t>---</t>
        </is>
      </c>
      <c r="W926" t="inlineStr"/>
      <c r="X926" t="inlineStr">
        <is>
          <t>PIL/HOEP/ST01386</t>
        </is>
      </c>
      <c r="Y926" t="inlineStr">
        <is>
          <t>PIL/HOEP/ST01386</t>
        </is>
      </c>
      <c r="Z926" t="inlineStr">
        <is>
          <t>2025-02-26 19:41:50</t>
        </is>
      </c>
      <c r="AA926" t="inlineStr">
        <is>
          <t>2025-02-26 19:40:02</t>
        </is>
      </c>
      <c r="AB926" t="inlineStr">
        <is>
          <t>1rosanie</t>
        </is>
      </c>
      <c r="AC926" t="inlineStr">
        <is>
          <t>2025-02-27 03:13:09</t>
        </is>
      </c>
      <c r="AD926" s="1" t="inlineStr">
        <is>
          <t>https://www.commcarehq.org/a/caris-test/reports/form_data/e9299359-8048-4d3b-a37f-8af4ed6afb6a/</t>
        </is>
      </c>
      <c r="AE926" t="inlineStr">
        <is>
          <t>---</t>
        </is>
      </c>
      <c r="AF926" t="inlineStr">
        <is>
          <t>0ca912afba934f64a8483aabeb37f64e</t>
        </is>
      </c>
      <c r="AG926" t="inlineStr">
        <is>
          <t>---</t>
        </is>
      </c>
      <c r="AH926" t="inlineStr">
        <is>
          <t>2025-02-26 19:41:50</t>
        </is>
      </c>
      <c r="AI926" t="inlineStr">
        <is>
          <t>5e76516bd70905174acf0dc60c63d0f1</t>
        </is>
      </c>
      <c r="AJ926" t="inlineStr">
        <is>
          <t>2025-02-26</t>
        </is>
      </c>
      <c r="AK926" t="inlineStr">
        <is>
          <t>4</t>
        </is>
      </c>
      <c r="AL926" t="inlineStr">
        <is>
          <t>pour Adherence edication</t>
        </is>
      </c>
      <c r="AM926" t="inlineStr">
        <is>
          <t>0</t>
        </is>
      </c>
      <c r="AN926" t="inlineStr">
        <is>
          <t>pour Adherence edication</t>
        </is>
      </c>
      <c r="AO926" t="inlineStr">
        <is>
          <t>1</t>
        </is>
      </c>
      <c r="AP926" t="inlineStr">
        <is>
          <t>0</t>
        </is>
      </c>
      <c r="AQ926" t="inlineStr">
        <is>
          <t>---</t>
        </is>
      </c>
      <c r="AR926" t="inlineStr">
        <is>
          <t>---</t>
        </is>
      </c>
      <c r="AS926" t="inlineStr">
        <is>
          <t>---</t>
        </is>
      </c>
      <c r="AT926" t="inlineStr"/>
      <c r="AU926" t="inlineStr">
        <is>
          <t>---</t>
        </is>
      </c>
      <c r="AV926" t="inlineStr">
        <is>
          <t>---</t>
        </is>
      </c>
      <c r="AW926" t="inlineStr">
        <is>
          <t>---</t>
        </is>
      </c>
      <c r="AX926" t="inlineStr">
        <is>
          <t>---</t>
        </is>
      </c>
      <c r="AY926" t="inlineStr">
        <is>
          <t>---</t>
        </is>
      </c>
      <c r="AZ926" t="inlineStr">
        <is>
          <t>---</t>
        </is>
      </c>
      <c r="BA926" t="inlineStr">
        <is>
          <t>5e76516bd70905174acf0dc60c63d0f1</t>
        </is>
      </c>
      <c r="BB926" t="inlineStr">
        <is>
          <t>http://openrosa.org/formdesigner/0B48E039-1E80-49A7-AC24-732B6E788E39</t>
        </is>
      </c>
      <c r="BC926" t="inlineStr">
        <is>
          <t>Ration et autres visites</t>
        </is>
      </c>
      <c r="BD926" t="inlineStr">
        <is>
          <t>CommCare Android, version "2.56"(468040). App v15969. CommCare Version 2.56.0. Build 468040, built on: 2025-02-11</t>
        </is>
      </c>
      <c r="BE926" t="inlineStr">
        <is>
          <t>commcare_09393fc7-84bd-4d12-8af4-99e7e6cc72ed</t>
        </is>
      </c>
      <c r="BF926" t="inlineStr"/>
      <c r="BG926" t="inlineStr">
        <is>
          <t>f13d8149fc6d39ebe86af18272310ff9</t>
        </is>
      </c>
      <c r="BH926" t="inlineStr">
        <is>
          <t>d3239f0622024212b2de47425e4be01d</t>
        </is>
      </c>
      <c r="BI926" t="inlineStr">
        <is>
          <t>15246</t>
        </is>
      </c>
      <c r="BJ926" t="inlineStr">
        <is>
          <t>XFormInstance</t>
        </is>
      </c>
      <c r="BK926" t="inlineStr">
        <is>
          <t>9d66b146f2fc11efb3605930014bb413</t>
        </is>
      </c>
      <c r="BL926" t="b">
        <v>0</v>
      </c>
      <c r="BM926" t="inlineStr">
        <is>
          <t>---</t>
        </is>
      </c>
      <c r="BN926" t="inlineStr">
        <is>
          <t>200.113.230.113</t>
        </is>
      </c>
      <c r="BO926" t="inlineStr">
        <is>
          <t>Evalson Désir</t>
        </is>
      </c>
    </row>
    <row r="927">
      <c r="A927" t="inlineStr">
        <is>
          <t>925</t>
        </is>
      </c>
      <c r="B927" t="inlineStr">
        <is>
          <t>63974b50-050e-4dc9-b29a-8d8c06fd1fde</t>
        </is>
      </c>
      <c r="C927" t="inlineStr">
        <is>
          <t>2025-02-25</t>
        </is>
      </c>
      <c r="D927" t="inlineStr">
        <is>
          <t>12</t>
        </is>
      </c>
      <c r="E927" t="inlineStr">
        <is>
          <t>---</t>
        </is>
      </c>
      <c r="F927" t="inlineStr">
        <is>
          <t>0</t>
        </is>
      </c>
      <c r="G927" t="inlineStr">
        <is>
          <t>---</t>
        </is>
      </c>
      <c r="H927" t="inlineStr">
        <is>
          <t>1</t>
        </is>
      </c>
      <c r="I927" t="inlineStr">
        <is>
          <t>1</t>
        </is>
      </c>
      <c r="J927" t="inlineStr">
        <is>
          <t>2</t>
        </is>
      </c>
      <c r="K927" t="inlineStr">
        <is>
          <t>---</t>
        </is>
      </c>
      <c r="L927" t="inlineStr">
        <is>
          <t>---</t>
        </is>
      </c>
      <c r="M927" t="inlineStr">
        <is>
          <t>---</t>
        </is>
      </c>
      <c r="N927" t="inlineStr">
        <is>
          <t>---</t>
        </is>
      </c>
      <c r="O927" t="inlineStr">
        <is>
          <t>---</t>
        </is>
      </c>
      <c r="P927" t="inlineStr">
        <is>
          <t>---</t>
        </is>
      </c>
      <c r="Q927" t="inlineStr">
        <is>
          <t>---</t>
        </is>
      </c>
      <c r="R927" t="inlineStr">
        <is>
          <t>15.0</t>
        </is>
      </c>
      <c r="S927" t="inlineStr">
        <is>
          <t>15.3</t>
        </is>
      </c>
      <c r="T927" t="inlineStr">
        <is>
          <t>98.0</t>
        </is>
      </c>
      <c r="U927" t="inlineStr"/>
      <c r="V927" t="inlineStr"/>
      <c r="W927" t="inlineStr"/>
      <c r="X927" t="inlineStr">
        <is>
          <t>SMA/CSSM/PCR00208</t>
        </is>
      </c>
      <c r="Y927" t="inlineStr">
        <is>
          <t>SMA/CSSM/PCR00208</t>
        </is>
      </c>
      <c r="Z927" t="inlineStr">
        <is>
          <t>2025-02-27 01:59:45</t>
        </is>
      </c>
      <c r="AA927" t="inlineStr">
        <is>
          <t>2025-02-27 01:56:34</t>
        </is>
      </c>
      <c r="AB927" t="inlineStr">
        <is>
          <t>6joseph</t>
        </is>
      </c>
      <c r="AC927" t="inlineStr">
        <is>
          <t>2025-02-27 19:34:25</t>
        </is>
      </c>
      <c r="AD927" s="1" t="inlineStr">
        <is>
          <t>https://www.commcarehq.org/a/caris-test/reports/form_data/63974b50-050e-4dc9-b29a-8d8c06fd1fde/</t>
        </is>
      </c>
      <c r="AE927" t="inlineStr">
        <is>
          <t>---</t>
        </is>
      </c>
      <c r="AF927" t="inlineStr">
        <is>
          <t>3c5a623af057e23a32ae4000_112781</t>
        </is>
      </c>
      <c r="AG927" t="inlineStr">
        <is>
          <t>---</t>
        </is>
      </c>
      <c r="AH927" t="inlineStr">
        <is>
          <t>2025-02-27 01:59:45</t>
        </is>
      </c>
      <c r="AI927" t="inlineStr">
        <is>
          <t>8a7c43128a4424b0fa27ee8aba471672</t>
        </is>
      </c>
      <c r="AJ927" t="inlineStr">
        <is>
          <t>2025-02-25</t>
        </is>
      </c>
      <c r="AK927" t="inlineStr">
        <is>
          <t>12</t>
        </is>
      </c>
      <c r="AL927" t="inlineStr">
        <is>
          <t>---</t>
        </is>
      </c>
      <c r="AM927" t="inlineStr">
        <is>
          <t>0</t>
        </is>
      </c>
      <c r="AN927" t="inlineStr">
        <is>
          <t>---</t>
        </is>
      </c>
      <c r="AO927" t="inlineStr">
        <is>
          <t>1</t>
        </is>
      </c>
      <c r="AP927" t="inlineStr">
        <is>
          <t>1</t>
        </is>
      </c>
      <c r="AQ927" t="inlineStr">
        <is>
          <t>15</t>
        </is>
      </c>
      <c r="AR927" t="inlineStr">
        <is>
          <t>15.3</t>
        </is>
      </c>
      <c r="AS927" t="inlineStr">
        <is>
          <t>98</t>
        </is>
      </c>
      <c r="AT927" t="inlineStr"/>
      <c r="AU927" t="inlineStr">
        <is>
          <t>---</t>
        </is>
      </c>
      <c r="AV927" t="inlineStr">
        <is>
          <t>---</t>
        </is>
      </c>
      <c r="AW927" t="inlineStr">
        <is>
          <t>---</t>
        </is>
      </c>
      <c r="AX927" t="inlineStr">
        <is>
          <t>---</t>
        </is>
      </c>
      <c r="AY927" t="inlineStr">
        <is>
          <t>---</t>
        </is>
      </c>
      <c r="AZ927" t="inlineStr">
        <is>
          <t>---</t>
        </is>
      </c>
      <c r="BA927" t="inlineStr">
        <is>
          <t>8a7c43128a4424b0fa27ee8aba471672</t>
        </is>
      </c>
      <c r="BB927" t="inlineStr">
        <is>
          <t>http://openrosa.org/formdesigner/0B48E039-1E80-49A7-AC24-732B6E788E39</t>
        </is>
      </c>
      <c r="BC927" t="inlineStr">
        <is>
          <t>Ration et autres visites</t>
        </is>
      </c>
      <c r="BD927" t="inlineStr">
        <is>
          <t>CommCare Android, version "2.56"(468040). App v15969. CommCare Version 2.56.0. Build 468040, built on: 2025-02-11</t>
        </is>
      </c>
      <c r="BE927" t="inlineStr">
        <is>
          <t>commcare_cebd0d31-21f4-4592-9164-16cfd6fc9bcf</t>
        </is>
      </c>
      <c r="BF927" t="inlineStr">
        <is>
          <t>19.3763503 -72.3360949 0.0 1700.0</t>
        </is>
      </c>
      <c r="BG927" t="inlineStr">
        <is>
          <t>f13d8149fc6d39ebe86af18272310ff9</t>
        </is>
      </c>
      <c r="BH927" t="inlineStr">
        <is>
          <t>d3239f0622024212b2de47425e4be01d</t>
        </is>
      </c>
      <c r="BI927" t="inlineStr">
        <is>
          <t>15246</t>
        </is>
      </c>
      <c r="BJ927" t="inlineStr">
        <is>
          <t>XFormInstance</t>
        </is>
      </c>
      <c r="BK927" t="inlineStr">
        <is>
          <t>06a8472cf49811efb3785930014bb413</t>
        </is>
      </c>
      <c r="BL927" t="b">
        <v>0</v>
      </c>
      <c r="BM927" t="inlineStr">
        <is>
          <t>---</t>
        </is>
      </c>
      <c r="BN927" t="inlineStr">
        <is>
          <t>190.115.179.120</t>
        </is>
      </c>
      <c r="BO927" t="inlineStr">
        <is>
          <t>Alcius Woody Kervens</t>
        </is>
      </c>
    </row>
    <row r="928">
      <c r="A928" t="inlineStr">
        <is>
          <t>926</t>
        </is>
      </c>
      <c r="B928" t="inlineStr">
        <is>
          <t>e4a64672-94f6-4621-b257-5588cab541b8</t>
        </is>
      </c>
      <c r="C928" t="inlineStr">
        <is>
          <t>2025-02-25</t>
        </is>
      </c>
      <c r="D928" t="inlineStr">
        <is>
          <t>12</t>
        </is>
      </c>
      <c r="E928" t="inlineStr">
        <is>
          <t>---</t>
        </is>
      </c>
      <c r="F928" t="inlineStr">
        <is>
          <t>1</t>
        </is>
      </c>
      <c r="G928" t="inlineStr">
        <is>
          <t>---</t>
        </is>
      </c>
      <c r="H928" t="inlineStr">
        <is>
          <t>1</t>
        </is>
      </c>
      <c r="I928" t="inlineStr">
        <is>
          <t>1</t>
        </is>
      </c>
      <c r="J928" t="inlineStr">
        <is>
          <t>2</t>
        </is>
      </c>
      <c r="K928" t="inlineStr">
        <is>
          <t>---</t>
        </is>
      </c>
      <c r="L928" t="inlineStr">
        <is>
          <t>---</t>
        </is>
      </c>
      <c r="M928" t="inlineStr">
        <is>
          <t>---</t>
        </is>
      </c>
      <c r="N928" t="inlineStr">
        <is>
          <t>---</t>
        </is>
      </c>
      <c r="O928" t="inlineStr">
        <is>
          <t>---</t>
        </is>
      </c>
      <c r="P928" t="inlineStr">
        <is>
          <t>---</t>
        </is>
      </c>
      <c r="Q928" t="inlineStr">
        <is>
          <t>---</t>
        </is>
      </c>
      <c r="R928" t="inlineStr">
        <is>
          <t>16.4</t>
        </is>
      </c>
      <c r="S928" t="inlineStr">
        <is>
          <t>23.7</t>
        </is>
      </c>
      <c r="T928" t="inlineStr">
        <is>
          <t>126.0</t>
        </is>
      </c>
      <c r="U928" t="inlineStr"/>
      <c r="V928" t="inlineStr"/>
      <c r="W928" t="inlineStr"/>
      <c r="X928" t="inlineStr">
        <is>
          <t>SMA/CSSM/PCR00118</t>
        </is>
      </c>
      <c r="Y928" t="inlineStr">
        <is>
          <t>SMA/CSSM/PCR00118</t>
        </is>
      </c>
      <c r="Z928" t="inlineStr">
        <is>
          <t>2025-02-27 02:03:00</t>
        </is>
      </c>
      <c r="AA928" t="inlineStr">
        <is>
          <t>2025-02-27 02:00:57</t>
        </is>
      </c>
      <c r="AB928" t="inlineStr">
        <is>
          <t>6joseph</t>
        </is>
      </c>
      <c r="AC928" t="inlineStr">
        <is>
          <t>2025-02-27 19:34:26</t>
        </is>
      </c>
      <c r="AD928" s="1" t="inlineStr">
        <is>
          <t>https://www.commcarehq.org/a/caris-test/reports/form_data/e4a64672-94f6-4621-b257-5588cab541b8/</t>
        </is>
      </c>
      <c r="AE928" t="inlineStr">
        <is>
          <t>---</t>
        </is>
      </c>
      <c r="AF928" t="inlineStr">
        <is>
          <t>3c5a623af057e23a32ae4000_40289</t>
        </is>
      </c>
      <c r="AG928" t="inlineStr">
        <is>
          <t>---</t>
        </is>
      </c>
      <c r="AH928" t="inlineStr">
        <is>
          <t>2025-02-27 02:03:00</t>
        </is>
      </c>
      <c r="AI928" t="inlineStr">
        <is>
          <t>8a7c43128a4424b0fa27ee8aba471672</t>
        </is>
      </c>
      <c r="AJ928" t="inlineStr">
        <is>
          <t>2025-02-25</t>
        </is>
      </c>
      <c r="AK928" t="inlineStr">
        <is>
          <t>12</t>
        </is>
      </c>
      <c r="AL928" t="inlineStr">
        <is>
          <t>---</t>
        </is>
      </c>
      <c r="AM928" t="inlineStr">
        <is>
          <t>1</t>
        </is>
      </c>
      <c r="AN928" t="inlineStr">
        <is>
          <t>---</t>
        </is>
      </c>
      <c r="AO928" t="inlineStr">
        <is>
          <t>1</t>
        </is>
      </c>
      <c r="AP928" t="inlineStr">
        <is>
          <t>1</t>
        </is>
      </c>
      <c r="AQ928" t="inlineStr">
        <is>
          <t>16.4</t>
        </is>
      </c>
      <c r="AR928" t="inlineStr">
        <is>
          <t>23.7</t>
        </is>
      </c>
      <c r="AS928" t="inlineStr">
        <is>
          <t>126</t>
        </is>
      </c>
      <c r="AT928" t="inlineStr"/>
      <c r="AU928" t="inlineStr">
        <is>
          <t>---</t>
        </is>
      </c>
      <c r="AV928" t="inlineStr">
        <is>
          <t>---</t>
        </is>
      </c>
      <c r="AW928" t="inlineStr">
        <is>
          <t>---</t>
        </is>
      </c>
      <c r="AX928" t="inlineStr">
        <is>
          <t>---</t>
        </is>
      </c>
      <c r="AY928" t="inlineStr">
        <is>
          <t>---</t>
        </is>
      </c>
      <c r="AZ928" t="inlineStr">
        <is>
          <t>---</t>
        </is>
      </c>
      <c r="BA928" t="inlineStr">
        <is>
          <t>8a7c43128a4424b0fa27ee8aba471672</t>
        </is>
      </c>
      <c r="BB928" t="inlineStr">
        <is>
          <t>http://openrosa.org/formdesigner/0B48E039-1E80-49A7-AC24-732B6E788E39</t>
        </is>
      </c>
      <c r="BC928" t="inlineStr">
        <is>
          <t>Ration et autres visites</t>
        </is>
      </c>
      <c r="BD928" t="inlineStr">
        <is>
          <t>CommCare Android, version "2.56"(468040). App v15969. CommCare Version 2.56.0. Build 468040, built on: 2025-02-11</t>
        </is>
      </c>
      <c r="BE928" t="inlineStr">
        <is>
          <t>commcare_cebd0d31-21f4-4592-9164-16cfd6fc9bcf</t>
        </is>
      </c>
      <c r="BF928" t="inlineStr">
        <is>
          <t>19.3761603 -72.336063 0.0 1700.0</t>
        </is>
      </c>
      <c r="BG928" t="inlineStr">
        <is>
          <t>f13d8149fc6d39ebe86af18272310ff9</t>
        </is>
      </c>
      <c r="BH928" t="inlineStr">
        <is>
          <t>d3239f0622024212b2de47425e4be01d</t>
        </is>
      </c>
      <c r="BI928" t="inlineStr">
        <is>
          <t>15246</t>
        </is>
      </c>
      <c r="BJ928" t="inlineStr">
        <is>
          <t>XFormInstance</t>
        </is>
      </c>
      <c r="BK928" t="inlineStr">
        <is>
          <t>06a8472cf49811efb3785930014bb413</t>
        </is>
      </c>
      <c r="BL928" t="b">
        <v>0</v>
      </c>
      <c r="BM928" t="inlineStr">
        <is>
          <t>---</t>
        </is>
      </c>
      <c r="BN928" t="inlineStr">
        <is>
          <t>190.115.179.120</t>
        </is>
      </c>
      <c r="BO928" t="inlineStr">
        <is>
          <t>Mycendjy Mondesir</t>
        </is>
      </c>
    </row>
    <row r="929">
      <c r="A929" t="inlineStr">
        <is>
          <t>927</t>
        </is>
      </c>
      <c r="B929" t="inlineStr">
        <is>
          <t>780e0a31-a338-432c-963e-50d692721897</t>
        </is>
      </c>
      <c r="C929" t="inlineStr">
        <is>
          <t>2025-02-25</t>
        </is>
      </c>
      <c r="D929" t="inlineStr">
        <is>
          <t>12</t>
        </is>
      </c>
      <c r="E929" t="inlineStr">
        <is>
          <t>---</t>
        </is>
      </c>
      <c r="F929" t="inlineStr">
        <is>
          <t>1</t>
        </is>
      </c>
      <c r="G929" t="inlineStr">
        <is>
          <t>---</t>
        </is>
      </c>
      <c r="H929" t="inlineStr">
        <is>
          <t>1</t>
        </is>
      </c>
      <c r="I929" t="inlineStr">
        <is>
          <t>1</t>
        </is>
      </c>
      <c r="J929" t="inlineStr">
        <is>
          <t>2</t>
        </is>
      </c>
      <c r="K929" t="inlineStr">
        <is>
          <t>---</t>
        </is>
      </c>
      <c r="L929" t="inlineStr">
        <is>
          <t>---</t>
        </is>
      </c>
      <c r="M929" t="inlineStr">
        <is>
          <t>---</t>
        </is>
      </c>
      <c r="N929" t="inlineStr">
        <is>
          <t>---</t>
        </is>
      </c>
      <c r="O929" t="inlineStr">
        <is>
          <t>---</t>
        </is>
      </c>
      <c r="P929" t="inlineStr">
        <is>
          <t>---</t>
        </is>
      </c>
      <c r="Q929" t="inlineStr">
        <is>
          <t>---</t>
        </is>
      </c>
      <c r="R929" t="inlineStr">
        <is>
          <t>14.5</t>
        </is>
      </c>
      <c r="S929" t="inlineStr">
        <is>
          <t>18.3</t>
        </is>
      </c>
      <c r="T929" t="inlineStr">
        <is>
          <t>116.0</t>
        </is>
      </c>
      <c r="U929" t="inlineStr"/>
      <c r="V929" t="inlineStr"/>
      <c r="W929" t="inlineStr"/>
      <c r="X929" t="inlineStr">
        <is>
          <t>SMA/CSSM/PCR00100</t>
        </is>
      </c>
      <c r="Y929" t="inlineStr">
        <is>
          <t>SMA/CSSM/PCR00100</t>
        </is>
      </c>
      <c r="Z929" t="inlineStr">
        <is>
          <t>2025-02-27 02:06:34</t>
        </is>
      </c>
      <c r="AA929" t="inlineStr">
        <is>
          <t>2025-02-27 02:03:28</t>
        </is>
      </c>
      <c r="AB929" t="inlineStr">
        <is>
          <t>6joseph</t>
        </is>
      </c>
      <c r="AC929" t="inlineStr">
        <is>
          <t>2025-02-27 19:34:27</t>
        </is>
      </c>
      <c r="AD929" s="1" t="inlineStr">
        <is>
          <t>https://www.commcarehq.org/a/caris-test/reports/form_data/780e0a31-a338-432c-963e-50d692721897/</t>
        </is>
      </c>
      <c r="AE929" t="inlineStr">
        <is>
          <t>---</t>
        </is>
      </c>
      <c r="AF929" t="inlineStr">
        <is>
          <t>3c5a623af057e23a32ae4000_35864</t>
        </is>
      </c>
      <c r="AG929" t="inlineStr">
        <is>
          <t>---</t>
        </is>
      </c>
      <c r="AH929" t="inlineStr">
        <is>
          <t>2025-02-27 02:06:34</t>
        </is>
      </c>
      <c r="AI929" t="inlineStr">
        <is>
          <t>8a7c43128a4424b0fa27ee8aba471672</t>
        </is>
      </c>
      <c r="AJ929" t="inlineStr">
        <is>
          <t>2025-02-25</t>
        </is>
      </c>
      <c r="AK929" t="inlineStr">
        <is>
          <t>12</t>
        </is>
      </c>
      <c r="AL929" t="inlineStr">
        <is>
          <t>---</t>
        </is>
      </c>
      <c r="AM929" t="inlineStr">
        <is>
          <t>1</t>
        </is>
      </c>
      <c r="AN929" t="inlineStr">
        <is>
          <t>---</t>
        </is>
      </c>
      <c r="AO929" t="inlineStr">
        <is>
          <t>1</t>
        </is>
      </c>
      <c r="AP929" t="inlineStr">
        <is>
          <t>1</t>
        </is>
      </c>
      <c r="AQ929" t="inlineStr">
        <is>
          <t>14.5</t>
        </is>
      </c>
      <c r="AR929" t="inlineStr">
        <is>
          <t>18.3</t>
        </is>
      </c>
      <c r="AS929" t="inlineStr">
        <is>
          <t>116</t>
        </is>
      </c>
      <c r="AT929" t="inlineStr"/>
      <c r="AU929" t="inlineStr">
        <is>
          <t>---</t>
        </is>
      </c>
      <c r="AV929" t="inlineStr">
        <is>
          <t>---</t>
        </is>
      </c>
      <c r="AW929" t="inlineStr">
        <is>
          <t>---</t>
        </is>
      </c>
      <c r="AX929" t="inlineStr">
        <is>
          <t>---</t>
        </is>
      </c>
      <c r="AY929" t="inlineStr">
        <is>
          <t>---</t>
        </is>
      </c>
      <c r="AZ929" t="inlineStr">
        <is>
          <t>---</t>
        </is>
      </c>
      <c r="BA929" t="inlineStr">
        <is>
          <t>8a7c43128a4424b0fa27ee8aba471672</t>
        </is>
      </c>
      <c r="BB929" t="inlineStr">
        <is>
          <t>http://openrosa.org/formdesigner/0B48E039-1E80-49A7-AC24-732B6E788E39</t>
        </is>
      </c>
      <c r="BC929" t="inlineStr">
        <is>
          <t>Ration et autres visites</t>
        </is>
      </c>
      <c r="BD929" t="inlineStr">
        <is>
          <t>CommCare Android, version "2.56"(468040). App v15969. CommCare Version 2.56.0. Build 468040, built on: 2025-02-11</t>
        </is>
      </c>
      <c r="BE929" t="inlineStr">
        <is>
          <t>commcare_cebd0d31-21f4-4592-9164-16cfd6fc9bcf</t>
        </is>
      </c>
      <c r="BF929" t="inlineStr">
        <is>
          <t>19.3743902 -72.3381848 385.0 568.99</t>
        </is>
      </c>
      <c r="BG929" t="inlineStr">
        <is>
          <t>f13d8149fc6d39ebe86af18272310ff9</t>
        </is>
      </c>
      <c r="BH929" t="inlineStr">
        <is>
          <t>d3239f0622024212b2de47425e4be01d</t>
        </is>
      </c>
      <c r="BI929" t="inlineStr">
        <is>
          <t>15246</t>
        </is>
      </c>
      <c r="BJ929" t="inlineStr">
        <is>
          <t>XFormInstance</t>
        </is>
      </c>
      <c r="BK929" t="inlineStr">
        <is>
          <t>06a8472cf49811efb3785930014bb413</t>
        </is>
      </c>
      <c r="BL929" t="b">
        <v>0</v>
      </c>
      <c r="BM929" t="inlineStr">
        <is>
          <t>---</t>
        </is>
      </c>
      <c r="BN929" t="inlineStr">
        <is>
          <t>190.115.179.120</t>
        </is>
      </c>
      <c r="BO929" t="inlineStr">
        <is>
          <t>Kemeldine Dorcenat</t>
        </is>
      </c>
    </row>
    <row r="930">
      <c r="A930" t="inlineStr">
        <is>
          <t>928</t>
        </is>
      </c>
      <c r="B930" t="inlineStr">
        <is>
          <t>a6414932-ec89-426a-8856-9b0001c80f35</t>
        </is>
      </c>
      <c r="C930" t="inlineStr">
        <is>
          <t>2025-02-25</t>
        </is>
      </c>
      <c r="D930" t="inlineStr">
        <is>
          <t>12</t>
        </is>
      </c>
      <c r="E930" t="inlineStr">
        <is>
          <t>---</t>
        </is>
      </c>
      <c r="F930" t="inlineStr">
        <is>
          <t>1</t>
        </is>
      </c>
      <c r="G930" t="inlineStr">
        <is>
          <t>---</t>
        </is>
      </c>
      <c r="H930" t="inlineStr">
        <is>
          <t>1</t>
        </is>
      </c>
      <c r="I930" t="inlineStr">
        <is>
          <t>1</t>
        </is>
      </c>
      <c r="J930" t="inlineStr">
        <is>
          <t>2</t>
        </is>
      </c>
      <c r="K930" t="inlineStr">
        <is>
          <t>---</t>
        </is>
      </c>
      <c r="L930" t="inlineStr">
        <is>
          <t>---</t>
        </is>
      </c>
      <c r="M930" t="inlineStr">
        <is>
          <t>---</t>
        </is>
      </c>
      <c r="N930" t="inlineStr">
        <is>
          <t>---</t>
        </is>
      </c>
      <c r="O930" t="inlineStr">
        <is>
          <t>---</t>
        </is>
      </c>
      <c r="P930" t="inlineStr">
        <is>
          <t>---</t>
        </is>
      </c>
      <c r="Q930" t="inlineStr">
        <is>
          <t>---</t>
        </is>
      </c>
      <c r="R930" t="inlineStr">
        <is>
          <t>15.5</t>
        </is>
      </c>
      <c r="S930" t="inlineStr">
        <is>
          <t>17.9</t>
        </is>
      </c>
      <c r="T930" t="inlineStr">
        <is>
          <t>111.0</t>
        </is>
      </c>
      <c r="U930" t="inlineStr"/>
      <c r="V930" t="inlineStr"/>
      <c r="W930" t="inlineStr"/>
      <c r="X930" t="inlineStr">
        <is>
          <t>SMA/CSSM/PCR00092</t>
        </is>
      </c>
      <c r="Y930" t="inlineStr">
        <is>
          <t>SMA/CSSM/PCR00092</t>
        </is>
      </c>
      <c r="Z930" t="inlineStr">
        <is>
          <t>2025-02-27 02:11:36</t>
        </is>
      </c>
      <c r="AA930" t="inlineStr">
        <is>
          <t>2025-02-27 02:08:30</t>
        </is>
      </c>
      <c r="AB930" t="inlineStr">
        <is>
          <t>6joseph</t>
        </is>
      </c>
      <c r="AC930" t="inlineStr">
        <is>
          <t>2025-02-27 19:34:30</t>
        </is>
      </c>
      <c r="AD930" s="1" t="inlineStr">
        <is>
          <t>https://www.commcarehq.org/a/caris-test/reports/form_data/a6414932-ec89-426a-8856-9b0001c80f35/</t>
        </is>
      </c>
      <c r="AE930" t="inlineStr">
        <is>
          <t>---</t>
        </is>
      </c>
      <c r="AF930" t="inlineStr">
        <is>
          <t>3c5a623af057e23a32ae4000_34480</t>
        </is>
      </c>
      <c r="AG930" t="inlineStr">
        <is>
          <t>---</t>
        </is>
      </c>
      <c r="AH930" t="inlineStr">
        <is>
          <t>2025-02-27 02:11:36</t>
        </is>
      </c>
      <c r="AI930" t="inlineStr">
        <is>
          <t>8a7c43128a4424b0fa27ee8aba471672</t>
        </is>
      </c>
      <c r="AJ930" t="inlineStr">
        <is>
          <t>2025-02-25</t>
        </is>
      </c>
      <c r="AK930" t="inlineStr">
        <is>
          <t>12</t>
        </is>
      </c>
      <c r="AL930" t="inlineStr">
        <is>
          <t>---</t>
        </is>
      </c>
      <c r="AM930" t="inlineStr">
        <is>
          <t>1</t>
        </is>
      </c>
      <c r="AN930" t="inlineStr">
        <is>
          <t>---</t>
        </is>
      </c>
      <c r="AO930" t="inlineStr">
        <is>
          <t>1</t>
        </is>
      </c>
      <c r="AP930" t="inlineStr">
        <is>
          <t>1</t>
        </is>
      </c>
      <c r="AQ930" t="inlineStr">
        <is>
          <t>15.5</t>
        </is>
      </c>
      <c r="AR930" t="inlineStr">
        <is>
          <t>17.9</t>
        </is>
      </c>
      <c r="AS930" t="inlineStr">
        <is>
          <t>111</t>
        </is>
      </c>
      <c r="AT930" t="inlineStr"/>
      <c r="AU930" t="inlineStr">
        <is>
          <t>---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inlineStr">
        <is>
          <t>---</t>
        </is>
      </c>
      <c r="BA930" t="inlineStr">
        <is>
          <t>8a7c43128a4424b0fa27ee8aba471672</t>
        </is>
      </c>
      <c r="BB930" t="inlineStr">
        <is>
          <t>http://openrosa.org/formdesigner/0B48E039-1E80-49A7-AC24-732B6E788E39</t>
        </is>
      </c>
      <c r="BC930" t="inlineStr">
        <is>
          <t>Ration et autres visites</t>
        </is>
      </c>
      <c r="BD930" t="inlineStr">
        <is>
          <t>CommCare Android, version "2.56"(468040). App v15969. CommCare Version 2.56.0. Build 468040, built on: 2025-02-11</t>
        </is>
      </c>
      <c r="BE930" t="inlineStr">
        <is>
          <t>commcare_cebd0d31-21f4-4592-9164-16cfd6fc9bcf</t>
        </is>
      </c>
      <c r="BF930" t="inlineStr">
        <is>
          <t>19.3748982 -72.3380835 384.0 38.74</t>
        </is>
      </c>
      <c r="BG930" t="inlineStr">
        <is>
          <t>f13d8149fc6d39ebe86af18272310ff9</t>
        </is>
      </c>
      <c r="BH930" t="inlineStr">
        <is>
          <t>d3239f0622024212b2de47425e4be01d</t>
        </is>
      </c>
      <c r="BI930" t="inlineStr">
        <is>
          <t>15246</t>
        </is>
      </c>
      <c r="BJ930" t="inlineStr">
        <is>
          <t>XFormInstance</t>
        </is>
      </c>
      <c r="BK930" t="inlineStr">
        <is>
          <t>06a8472cf49811efb3785930014bb413</t>
        </is>
      </c>
      <c r="BL930" t="b">
        <v>0</v>
      </c>
      <c r="BM930" t="inlineStr">
        <is>
          <t>---</t>
        </is>
      </c>
      <c r="BN930" t="inlineStr">
        <is>
          <t>190.115.179.120</t>
        </is>
      </c>
      <c r="BO930" t="inlineStr">
        <is>
          <t>Ruth Naylove Jean-Baptiste</t>
        </is>
      </c>
    </row>
    <row r="931">
      <c r="A931" t="inlineStr">
        <is>
          <t>929</t>
        </is>
      </c>
      <c r="B931" t="inlineStr">
        <is>
          <t>41777404-521e-423a-a43f-5e8fb41eb4e9</t>
        </is>
      </c>
      <c r="C931" t="inlineStr">
        <is>
          <t>2025-02-25</t>
        </is>
      </c>
      <c r="D931" t="inlineStr">
        <is>
          <t>12</t>
        </is>
      </c>
      <c r="E931" t="inlineStr">
        <is>
          <t>---</t>
        </is>
      </c>
      <c r="F931" t="inlineStr">
        <is>
          <t>1</t>
        </is>
      </c>
      <c r="G931" t="inlineStr">
        <is>
          <t>---</t>
        </is>
      </c>
      <c r="H931" t="inlineStr">
        <is>
          <t>1</t>
        </is>
      </c>
      <c r="I931" t="inlineStr">
        <is>
          <t>1</t>
        </is>
      </c>
      <c r="J931" t="inlineStr">
        <is>
          <t>2</t>
        </is>
      </c>
      <c r="K931" t="inlineStr">
        <is>
          <t>---</t>
        </is>
      </c>
      <c r="L931" t="inlineStr">
        <is>
          <t>---</t>
        </is>
      </c>
      <c r="M931" t="inlineStr">
        <is>
          <t>---</t>
        </is>
      </c>
      <c r="N931" t="inlineStr">
        <is>
          <t>---</t>
        </is>
      </c>
      <c r="O931" t="inlineStr">
        <is>
          <t>---</t>
        </is>
      </c>
      <c r="P931" t="inlineStr">
        <is>
          <t>---</t>
        </is>
      </c>
      <c r="Q931" t="inlineStr">
        <is>
          <t>---</t>
        </is>
      </c>
      <c r="R931" t="inlineStr">
        <is>
          <t>16.0</t>
        </is>
      </c>
      <c r="S931" t="inlineStr">
        <is>
          <t>21.2</t>
        </is>
      </c>
      <c r="T931" t="inlineStr">
        <is>
          <t>118.0</t>
        </is>
      </c>
      <c r="U931" t="inlineStr"/>
      <c r="V931" t="inlineStr"/>
      <c r="W931" t="inlineStr"/>
      <c r="X931" t="inlineStr">
        <is>
          <t>SMA/CSSM/ST00887</t>
        </is>
      </c>
      <c r="Y931" t="inlineStr">
        <is>
          <t>SMA/CSSM/ST00887</t>
        </is>
      </c>
      <c r="Z931" t="inlineStr">
        <is>
          <t>2025-02-27 02:14:26</t>
        </is>
      </c>
      <c r="AA931" t="inlineStr">
        <is>
          <t>2025-02-27 02:12:11</t>
        </is>
      </c>
      <c r="AB931" t="inlineStr">
        <is>
          <t>6joseph</t>
        </is>
      </c>
      <c r="AC931" t="inlineStr">
        <is>
          <t>2025-02-27 19:34:31</t>
        </is>
      </c>
      <c r="AD931" s="1" t="inlineStr">
        <is>
          <t>https://www.commcarehq.org/a/caris-test/reports/form_data/41777404-521e-423a-a43f-5e8fb41eb4e9/</t>
        </is>
      </c>
      <c r="AE931" t="inlineStr">
        <is>
          <t>---</t>
        </is>
      </c>
      <c r="AF931" t="inlineStr">
        <is>
          <t>3c5a623af057e23a32ae4000_75126</t>
        </is>
      </c>
      <c r="AG931" t="inlineStr">
        <is>
          <t>---</t>
        </is>
      </c>
      <c r="AH931" t="inlineStr">
        <is>
          <t>2025-02-27 02:14:26</t>
        </is>
      </c>
      <c r="AI931" t="inlineStr">
        <is>
          <t>8a7c43128a4424b0fa27ee8aba471672</t>
        </is>
      </c>
      <c r="AJ931" t="inlineStr">
        <is>
          <t>2025-02-25</t>
        </is>
      </c>
      <c r="AK931" t="inlineStr">
        <is>
          <t>12</t>
        </is>
      </c>
      <c r="AL931" t="inlineStr">
        <is>
          <t>---</t>
        </is>
      </c>
      <c r="AM931" t="inlineStr">
        <is>
          <t>1</t>
        </is>
      </c>
      <c r="AN931" t="inlineStr">
        <is>
          <t>---</t>
        </is>
      </c>
      <c r="AO931" t="inlineStr">
        <is>
          <t>1</t>
        </is>
      </c>
      <c r="AP931" t="inlineStr">
        <is>
          <t>1</t>
        </is>
      </c>
      <c r="AQ931" t="inlineStr">
        <is>
          <t>16</t>
        </is>
      </c>
      <c r="AR931" t="inlineStr">
        <is>
          <t>21.2</t>
        </is>
      </c>
      <c r="AS931" t="inlineStr">
        <is>
          <t>118</t>
        </is>
      </c>
      <c r="AT931" t="inlineStr"/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inlineStr">
        <is>
          <t>---</t>
        </is>
      </c>
      <c r="BA931" t="inlineStr">
        <is>
          <t>8a7c43128a4424b0fa27ee8aba471672</t>
        </is>
      </c>
      <c r="BB931" t="inlineStr">
        <is>
          <t>http://openrosa.org/formdesigner/0B48E039-1E80-49A7-AC24-732B6E788E39</t>
        </is>
      </c>
      <c r="BC931" t="inlineStr">
        <is>
          <t>Ration et autres visites</t>
        </is>
      </c>
      <c r="BD931" t="inlineStr">
        <is>
          <t>CommCare Android, version "2.56"(468040). App v15969. CommCare Version 2.56.0. Build 468040, built on: 2025-02-11</t>
        </is>
      </c>
      <c r="BE931" t="inlineStr">
        <is>
          <t>commcare_cebd0d31-21f4-4592-9164-16cfd6fc9bcf</t>
        </is>
      </c>
      <c r="BF931" t="inlineStr">
        <is>
          <t>19.3747452 -72.3380313 417.0 27.1</t>
        </is>
      </c>
      <c r="BG931" t="inlineStr">
        <is>
          <t>f13d8149fc6d39ebe86af18272310ff9</t>
        </is>
      </c>
      <c r="BH931" t="inlineStr">
        <is>
          <t>d3239f0622024212b2de47425e4be01d</t>
        </is>
      </c>
      <c r="BI931" t="inlineStr">
        <is>
          <t>15246</t>
        </is>
      </c>
      <c r="BJ931" t="inlineStr">
        <is>
          <t>XFormInstance</t>
        </is>
      </c>
      <c r="BK931" t="inlineStr">
        <is>
          <t>06a8472cf49811efb3785930014bb413</t>
        </is>
      </c>
      <c r="BL931" t="b">
        <v>0</v>
      </c>
      <c r="BM931" t="inlineStr">
        <is>
          <t>---</t>
        </is>
      </c>
      <c r="BN931" t="inlineStr">
        <is>
          <t>190.115.179.120</t>
        </is>
      </c>
      <c r="BO931" t="inlineStr">
        <is>
          <t>Dereus Wilder</t>
        </is>
      </c>
    </row>
    <row r="932">
      <c r="A932" t="inlineStr">
        <is>
          <t>930</t>
        </is>
      </c>
      <c r="B932" t="inlineStr">
        <is>
          <t>9850ee30-4ec7-4b97-9f04-1b5c696abe81</t>
        </is>
      </c>
      <c r="C932" t="inlineStr">
        <is>
          <t>2025-02-25</t>
        </is>
      </c>
      <c r="D932" t="inlineStr">
        <is>
          <t>12</t>
        </is>
      </c>
      <c r="E932" t="inlineStr">
        <is>
          <t>---</t>
        </is>
      </c>
      <c r="F932" t="inlineStr">
        <is>
          <t>1</t>
        </is>
      </c>
      <c r="G932" t="inlineStr">
        <is>
          <t>---</t>
        </is>
      </c>
      <c r="H932" t="inlineStr">
        <is>
          <t>1</t>
        </is>
      </c>
      <c r="I932" t="inlineStr">
        <is>
          <t>1</t>
        </is>
      </c>
      <c r="J932" t="inlineStr">
        <is>
          <t>2</t>
        </is>
      </c>
      <c r="K932" t="inlineStr">
        <is>
          <t>---</t>
        </is>
      </c>
      <c r="L932" t="inlineStr">
        <is>
          <t>---</t>
        </is>
      </c>
      <c r="M932" t="inlineStr">
        <is>
          <t>---</t>
        </is>
      </c>
      <c r="N932" t="inlineStr">
        <is>
          <t>---</t>
        </is>
      </c>
      <c r="O932" t="inlineStr">
        <is>
          <t>---</t>
        </is>
      </c>
      <c r="P932" t="inlineStr">
        <is>
          <t>---</t>
        </is>
      </c>
      <c r="Q932" t="inlineStr">
        <is>
          <t>---</t>
        </is>
      </c>
      <c r="R932" t="inlineStr">
        <is>
          <t>15.5</t>
        </is>
      </c>
      <c r="S932" t="inlineStr">
        <is>
          <t>15.8</t>
        </is>
      </c>
      <c r="T932" t="inlineStr">
        <is>
          <t>98.0</t>
        </is>
      </c>
      <c r="U932" t="inlineStr"/>
      <c r="V932" t="inlineStr"/>
      <c r="W932" t="inlineStr"/>
      <c r="X932" t="inlineStr">
        <is>
          <t>SMA/CSSM/ST01016</t>
        </is>
      </c>
      <c r="Y932" t="inlineStr">
        <is>
          <t>SMA/CSSM/ST01016</t>
        </is>
      </c>
      <c r="Z932" t="inlineStr">
        <is>
          <t>2025-02-27 02:21:52</t>
        </is>
      </c>
      <c r="AA932" t="inlineStr">
        <is>
          <t>2025-02-27 02:16:31</t>
        </is>
      </c>
      <c r="AB932" t="inlineStr">
        <is>
          <t>6joseph</t>
        </is>
      </c>
      <c r="AC932" t="inlineStr">
        <is>
          <t>2025-02-27 19:34:33</t>
        </is>
      </c>
      <c r="AD932" s="1" t="inlineStr">
        <is>
          <t>https://www.commcarehq.org/a/caris-test/reports/form_data/9850ee30-4ec7-4b97-9f04-1b5c696abe81/</t>
        </is>
      </c>
      <c r="AE932" t="inlineStr">
        <is>
          <t>---</t>
        </is>
      </c>
      <c r="AF932" t="inlineStr">
        <is>
          <t>3c5a623af057e23a32ae4000_135464</t>
        </is>
      </c>
      <c r="AG932" t="inlineStr">
        <is>
          <t>---</t>
        </is>
      </c>
      <c r="AH932" t="inlineStr">
        <is>
          <t>2025-02-27 02:21:52</t>
        </is>
      </c>
      <c r="AI932" t="inlineStr">
        <is>
          <t>8a7c43128a4424b0fa27ee8aba471672</t>
        </is>
      </c>
      <c r="AJ932" t="inlineStr">
        <is>
          <t>2025-02-25</t>
        </is>
      </c>
      <c r="AK932" t="inlineStr">
        <is>
          <t>12</t>
        </is>
      </c>
      <c r="AL932" t="inlineStr">
        <is>
          <t>---</t>
        </is>
      </c>
      <c r="AM932" t="inlineStr">
        <is>
          <t>1</t>
        </is>
      </c>
      <c r="AN932" t="inlineStr">
        <is>
          <t>---</t>
        </is>
      </c>
      <c r="AO932" t="inlineStr">
        <is>
          <t>1</t>
        </is>
      </c>
      <c r="AP932" t="inlineStr">
        <is>
          <t>1</t>
        </is>
      </c>
      <c r="AQ932" t="inlineStr">
        <is>
          <t>15.5</t>
        </is>
      </c>
      <c r="AR932" t="inlineStr">
        <is>
          <t>15.8</t>
        </is>
      </c>
      <c r="AS932" t="inlineStr">
        <is>
          <t>98</t>
        </is>
      </c>
      <c r="AT932" t="inlineStr"/>
      <c r="AU932" t="inlineStr">
        <is>
          <t>---</t>
        </is>
      </c>
      <c r="AV932" t="inlineStr">
        <is>
          <t>---</t>
        </is>
      </c>
      <c r="AW932" t="inlineStr">
        <is>
          <t>---</t>
        </is>
      </c>
      <c r="AX932" t="inlineStr">
        <is>
          <t>---</t>
        </is>
      </c>
      <c r="AY932" t="inlineStr">
        <is>
          <t>---</t>
        </is>
      </c>
      <c r="AZ932" t="inlineStr">
        <is>
          <t>---</t>
        </is>
      </c>
      <c r="BA932" t="inlineStr">
        <is>
          <t>8a7c43128a4424b0fa27ee8aba471672</t>
        </is>
      </c>
      <c r="BB932" t="inlineStr">
        <is>
          <t>http://openrosa.org/formdesigner/0B48E039-1E80-49A7-AC24-732B6E788E39</t>
        </is>
      </c>
      <c r="BC932" t="inlineStr">
        <is>
          <t>Ration et autres visites</t>
        </is>
      </c>
      <c r="BD932" t="inlineStr">
        <is>
          <t>CommCare Android, version "2.56"(468040). App v15969. CommCare Version 2.56.0. Build 468040, built on: 2025-02-11</t>
        </is>
      </c>
      <c r="BE932" t="inlineStr">
        <is>
          <t>commcare_cebd0d31-21f4-4592-9164-16cfd6fc9bcf</t>
        </is>
      </c>
      <c r="BF932" t="inlineStr">
        <is>
          <t>19.3748613 -72.3382183 392.0 25.5</t>
        </is>
      </c>
      <c r="BG932" t="inlineStr">
        <is>
          <t>f13d8149fc6d39ebe86af18272310ff9</t>
        </is>
      </c>
      <c r="BH932" t="inlineStr">
        <is>
          <t>d3239f0622024212b2de47425e4be01d</t>
        </is>
      </c>
      <c r="BI932" t="inlineStr">
        <is>
          <t>15246</t>
        </is>
      </c>
      <c r="BJ932" t="inlineStr">
        <is>
          <t>XFormInstance</t>
        </is>
      </c>
      <c r="BK932" t="inlineStr">
        <is>
          <t>06a8472cf49811efb3785930014bb413</t>
        </is>
      </c>
      <c r="BL932" t="b">
        <v>0</v>
      </c>
      <c r="BM932" t="inlineStr">
        <is>
          <t>---</t>
        </is>
      </c>
      <c r="BN932" t="inlineStr">
        <is>
          <t>190.115.179.120</t>
        </is>
      </c>
      <c r="BO932" t="inlineStr">
        <is>
          <t>Wildens Dereus</t>
        </is>
      </c>
    </row>
    <row r="933">
      <c r="A933" t="inlineStr">
        <is>
          <t>931</t>
        </is>
      </c>
      <c r="B933" t="inlineStr">
        <is>
          <t>57fbeeca-6450-4ad9-a731-bf34f31ce1f5</t>
        </is>
      </c>
      <c r="C933" t="inlineStr">
        <is>
          <t>2025-02-25</t>
        </is>
      </c>
      <c r="D933" t="inlineStr">
        <is>
          <t>12</t>
        </is>
      </c>
      <c r="E933" t="inlineStr">
        <is>
          <t>---</t>
        </is>
      </c>
      <c r="F933" t="inlineStr">
        <is>
          <t>1</t>
        </is>
      </c>
      <c r="G933" t="inlineStr">
        <is>
          <t>---</t>
        </is>
      </c>
      <c r="H933" t="inlineStr">
        <is>
          <t>1</t>
        </is>
      </c>
      <c r="I933" t="inlineStr">
        <is>
          <t>1</t>
        </is>
      </c>
      <c r="J933" t="inlineStr">
        <is>
          <t>2</t>
        </is>
      </c>
      <c r="K933" t="inlineStr">
        <is>
          <t>---</t>
        </is>
      </c>
      <c r="L933" t="inlineStr">
        <is>
          <t>---</t>
        </is>
      </c>
      <c r="M933" t="inlineStr">
        <is>
          <t>---</t>
        </is>
      </c>
      <c r="N933" t="inlineStr">
        <is>
          <t>---</t>
        </is>
      </c>
      <c r="O933" t="inlineStr">
        <is>
          <t>---</t>
        </is>
      </c>
      <c r="P933" t="inlineStr">
        <is>
          <t>---</t>
        </is>
      </c>
      <c r="Q933" t="inlineStr">
        <is>
          <t>---</t>
        </is>
      </c>
      <c r="R933" t="inlineStr">
        <is>
          <t>16.0</t>
        </is>
      </c>
      <c r="S933" t="inlineStr">
        <is>
          <t>18.0</t>
        </is>
      </c>
      <c r="T933" t="inlineStr">
        <is>
          <t>104.0</t>
        </is>
      </c>
      <c r="U933" t="inlineStr"/>
      <c r="V933" t="inlineStr"/>
      <c r="W933" t="inlineStr"/>
      <c r="X933" t="inlineStr">
        <is>
          <t>SMA/CSSM/ST00923</t>
        </is>
      </c>
      <c r="Y933" t="inlineStr">
        <is>
          <t>SMA/CSSM/ST00923</t>
        </is>
      </c>
      <c r="Z933" t="inlineStr">
        <is>
          <t>2025-02-27 02:27:58</t>
        </is>
      </c>
      <c r="AA933" t="inlineStr">
        <is>
          <t>2025-02-27 02:22:20</t>
        </is>
      </c>
      <c r="AB933" t="inlineStr">
        <is>
          <t>6joseph</t>
        </is>
      </c>
      <c r="AC933" t="inlineStr">
        <is>
          <t>2025-02-27 19:34:34</t>
        </is>
      </c>
      <c r="AD933" s="1" t="inlineStr">
        <is>
          <t>https://www.commcarehq.org/a/caris-test/reports/form_data/57fbeeca-6450-4ad9-a731-bf34f31ce1f5/</t>
        </is>
      </c>
      <c r="AE933" t="inlineStr">
        <is>
          <t>---</t>
        </is>
      </c>
      <c r="AF933" t="inlineStr">
        <is>
          <t>3c5a623af057e23a32ae4000_76765</t>
        </is>
      </c>
      <c r="AG933" t="inlineStr">
        <is>
          <t>---</t>
        </is>
      </c>
      <c r="AH933" t="inlineStr">
        <is>
          <t>2025-02-27 02:27:58</t>
        </is>
      </c>
      <c r="AI933" t="inlineStr">
        <is>
          <t>8a7c43128a4424b0fa27ee8aba471672</t>
        </is>
      </c>
      <c r="AJ933" t="inlineStr">
        <is>
          <t>2025-02-25</t>
        </is>
      </c>
      <c r="AK933" t="inlineStr">
        <is>
          <t>12</t>
        </is>
      </c>
      <c r="AL933" t="inlineStr">
        <is>
          <t>---</t>
        </is>
      </c>
      <c r="AM933" t="inlineStr">
        <is>
          <t>1</t>
        </is>
      </c>
      <c r="AN933" t="inlineStr">
        <is>
          <t>---</t>
        </is>
      </c>
      <c r="AO933" t="inlineStr">
        <is>
          <t>1</t>
        </is>
      </c>
      <c r="AP933" t="inlineStr">
        <is>
          <t>1</t>
        </is>
      </c>
      <c r="AQ933" t="inlineStr">
        <is>
          <t>16</t>
        </is>
      </c>
      <c r="AR933" t="inlineStr">
        <is>
          <t>18</t>
        </is>
      </c>
      <c r="AS933" t="inlineStr">
        <is>
          <t>104</t>
        </is>
      </c>
      <c r="AT933" t="inlineStr"/>
      <c r="AU933" t="inlineStr">
        <is>
          <t>---</t>
        </is>
      </c>
      <c r="AV933" t="inlineStr">
        <is>
          <t>---</t>
        </is>
      </c>
      <c r="AW933" t="inlineStr">
        <is>
          <t>---</t>
        </is>
      </c>
      <c r="AX933" t="inlineStr">
        <is>
          <t>---</t>
        </is>
      </c>
      <c r="AY933" t="inlineStr">
        <is>
          <t>---</t>
        </is>
      </c>
      <c r="AZ933" t="inlineStr">
        <is>
          <t>---</t>
        </is>
      </c>
      <c r="BA933" t="inlineStr">
        <is>
          <t>8a7c43128a4424b0fa27ee8aba471672</t>
        </is>
      </c>
      <c r="BB933" t="inlineStr">
        <is>
          <t>http://openrosa.org/formdesigner/0B48E039-1E80-49A7-AC24-732B6E788E39</t>
        </is>
      </c>
      <c r="BC933" t="inlineStr">
        <is>
          <t>Ration et autres visites</t>
        </is>
      </c>
      <c r="BD933" t="inlineStr">
        <is>
          <t>CommCare Android, version "2.56"(468040). App v15969. CommCare Version 2.56.0. Build 468040, built on: 2025-02-11</t>
        </is>
      </c>
      <c r="BE933" t="inlineStr">
        <is>
          <t>commcare_cebd0d31-21f4-4592-9164-16cfd6fc9bcf</t>
        </is>
      </c>
      <c r="BF933" t="inlineStr">
        <is>
          <t>19.3748419 -72.3381998 393.0 781.12</t>
        </is>
      </c>
      <c r="BG933" t="inlineStr">
        <is>
          <t>f13d8149fc6d39ebe86af18272310ff9</t>
        </is>
      </c>
      <c r="BH933" t="inlineStr">
        <is>
          <t>d3239f0622024212b2de47425e4be01d</t>
        </is>
      </c>
      <c r="BI933" t="inlineStr">
        <is>
          <t>15246</t>
        </is>
      </c>
      <c r="BJ933" t="inlineStr">
        <is>
          <t>XFormInstance</t>
        </is>
      </c>
      <c r="BK933" t="inlineStr">
        <is>
          <t>06a8472cf49811efb3785930014bb413</t>
        </is>
      </c>
      <c r="BL933" t="b">
        <v>0</v>
      </c>
      <c r="BM933" t="inlineStr">
        <is>
          <t>---</t>
        </is>
      </c>
      <c r="BN933" t="inlineStr">
        <is>
          <t>190.115.179.120</t>
        </is>
      </c>
      <c r="BO933" t="inlineStr">
        <is>
          <t>Dukenley Thomas</t>
        </is>
      </c>
    </row>
    <row r="934">
      <c r="A934" t="inlineStr">
        <is>
          <t>932</t>
        </is>
      </c>
      <c r="B934" t="inlineStr">
        <is>
          <t>1bb03c30-d1cf-4a82-bfb5-d58c50f3b389</t>
        </is>
      </c>
      <c r="C934" t="inlineStr">
        <is>
          <t>2025-02-26</t>
        </is>
      </c>
      <c r="D934" t="inlineStr">
        <is>
          <t>3</t>
        </is>
      </c>
      <c r="E934" t="inlineStr">
        <is>
          <t>---</t>
        </is>
      </c>
      <c r="F934" t="inlineStr">
        <is>
          <t>1</t>
        </is>
      </c>
      <c r="G934" t="inlineStr">
        <is>
          <t>---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---</t>
        </is>
      </c>
      <c r="L934" t="inlineStr">
        <is>
          <t>---</t>
        </is>
      </c>
      <c r="M934" t="inlineStr">
        <is>
          <t>---</t>
        </is>
      </c>
      <c r="N934" t="inlineStr">
        <is>
          <t>---</t>
        </is>
      </c>
      <c r="O934" t="inlineStr">
        <is>
          <t>---</t>
        </is>
      </c>
      <c r="P934" t="inlineStr">
        <is>
          <t>---</t>
        </is>
      </c>
      <c r="Q934" t="inlineStr">
        <is>
          <t>---</t>
        </is>
      </c>
      <c r="R934" t="inlineStr"/>
      <c r="S934" t="inlineStr"/>
      <c r="T934" t="inlineStr"/>
      <c r="U934" t="inlineStr"/>
      <c r="V934" t="inlineStr"/>
      <c r="W934" t="inlineStr"/>
      <c r="X934" t="inlineStr">
        <is>
          <t>SMA/CSSM/ST00172</t>
        </is>
      </c>
      <c r="Y934" t="inlineStr">
        <is>
          <t>SMA/CSSM/ST00172</t>
        </is>
      </c>
      <c r="Z934" t="inlineStr">
        <is>
          <t>2025-02-27 02:37:21</t>
        </is>
      </c>
      <c r="AA934" t="inlineStr">
        <is>
          <t>2025-02-27 02:37:06</t>
        </is>
      </c>
      <c r="AB934" t="inlineStr">
        <is>
          <t>6joseph</t>
        </is>
      </c>
      <c r="AC934" t="inlineStr">
        <is>
          <t>2025-02-27 19:34:39</t>
        </is>
      </c>
      <c r="AD934" s="1" t="inlineStr">
        <is>
          <t>https://www.commcarehq.org/a/caris-test/reports/form_data/1bb03c30-d1cf-4a82-bfb5-d58c50f3b389/</t>
        </is>
      </c>
      <c r="AE934" t="inlineStr">
        <is>
          <t>---</t>
        </is>
      </c>
      <c r="AF934" t="inlineStr">
        <is>
          <t>3c5a623af057e23a32ae4000_18101</t>
        </is>
      </c>
      <c r="AG934" t="inlineStr">
        <is>
          <t>OK</t>
        </is>
      </c>
      <c r="AH934" t="inlineStr">
        <is>
          <t>2025-02-27 02:37:21</t>
        </is>
      </c>
      <c r="AI934" t="inlineStr">
        <is>
          <t>8a7c43128a4424b0fa27ee8aba471672</t>
        </is>
      </c>
      <c r="AJ934" t="inlineStr">
        <is>
          <t>2025-02-26</t>
        </is>
      </c>
      <c r="AK934" t="inlineStr">
        <is>
          <t>3</t>
        </is>
      </c>
      <c r="AL934" t="inlineStr">
        <is>
          <t>---</t>
        </is>
      </c>
      <c r="AM934" t="inlineStr">
        <is>
          <t>1</t>
        </is>
      </c>
      <c r="AN934" t="inlineStr">
        <is>
          <t>---</t>
        </is>
      </c>
      <c r="AO934" t="inlineStr">
        <is>
          <t>1</t>
        </is>
      </c>
      <c r="AP934" t="inlineStr">
        <is>
          <t>1</t>
        </is>
      </c>
      <c r="AQ934" t="inlineStr"/>
      <c r="AR934" t="inlineStr"/>
      <c r="AS934" t="inlineStr"/>
      <c r="AT934" t="inlineStr"/>
      <c r="AU934" t="inlineStr">
        <is>
          <t>---</t>
        </is>
      </c>
      <c r="AV934" t="inlineStr">
        <is>
          <t>---</t>
        </is>
      </c>
      <c r="AW934" t="inlineStr">
        <is>
          <t>---</t>
        </is>
      </c>
      <c r="AX934" t="inlineStr">
        <is>
          <t>---</t>
        </is>
      </c>
      <c r="AY934" t="inlineStr">
        <is>
          <t>---</t>
        </is>
      </c>
      <c r="AZ934" t="inlineStr">
        <is>
          <t>---</t>
        </is>
      </c>
      <c r="BA934" t="inlineStr">
        <is>
          <t>8a7c43128a4424b0fa27ee8aba471672</t>
        </is>
      </c>
      <c r="BB934" t="inlineStr">
        <is>
          <t>http://openrosa.org/formdesigner/0B48E039-1E80-49A7-AC24-732B6E788E39</t>
        </is>
      </c>
      <c r="BC934" t="inlineStr">
        <is>
          <t>Ration et autres visites</t>
        </is>
      </c>
      <c r="BD934" t="inlineStr">
        <is>
          <t>CommCare Android, version "2.56"(468040). App v15969. CommCare Version 2.56.0. Build 468040, built on: 2025-02-11</t>
        </is>
      </c>
      <c r="BE934" t="inlineStr">
        <is>
          <t>commcare_cebd0d31-21f4-4592-9164-16cfd6fc9bcf</t>
        </is>
      </c>
      <c r="BF934" t="inlineStr">
        <is>
          <t>19.3746506 -72.3379267 371.0 177.44</t>
        </is>
      </c>
      <c r="BG934" t="inlineStr">
        <is>
          <t>f13d8149fc6d39ebe86af18272310ff9</t>
        </is>
      </c>
      <c r="BH934" t="inlineStr">
        <is>
          <t>d3239f0622024212b2de47425e4be01d</t>
        </is>
      </c>
      <c r="BI934" t="inlineStr">
        <is>
          <t>15246</t>
        </is>
      </c>
      <c r="BJ934" t="inlineStr">
        <is>
          <t>XFormInstance</t>
        </is>
      </c>
      <c r="BK934" t="inlineStr">
        <is>
          <t>06a8472cf49811efb3785930014bb413</t>
        </is>
      </c>
      <c r="BL934" t="b">
        <v>0</v>
      </c>
      <c r="BM934" t="inlineStr">
        <is>
          <t>---</t>
        </is>
      </c>
      <c r="BN934" t="inlineStr">
        <is>
          <t>190.115.179.120</t>
        </is>
      </c>
      <c r="BO934" t="inlineStr">
        <is>
          <t>Daphnee Alifils</t>
        </is>
      </c>
    </row>
    <row r="935">
      <c r="A935" t="inlineStr">
        <is>
          <t>933</t>
        </is>
      </c>
      <c r="B935" t="inlineStr">
        <is>
          <t>b1a3989c-3056-4a6a-9099-ff1f1630407c</t>
        </is>
      </c>
      <c r="C935" t="inlineStr">
        <is>
          <t>2025-02-26</t>
        </is>
      </c>
      <c r="D935" t="inlineStr">
        <is>
          <t>3</t>
        </is>
      </c>
      <c r="E935" t="inlineStr">
        <is>
          <t>---</t>
        </is>
      </c>
      <c r="F935" t="inlineStr">
        <is>
          <t>1</t>
        </is>
      </c>
      <c r="G935" t="inlineStr">
        <is>
          <t>---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---</t>
        </is>
      </c>
      <c r="L935" t="inlineStr">
        <is>
          <t>---</t>
        </is>
      </c>
      <c r="M935" t="inlineStr">
        <is>
          <t>---</t>
        </is>
      </c>
      <c r="N935" t="inlineStr">
        <is>
          <t>---</t>
        </is>
      </c>
      <c r="O935" t="inlineStr">
        <is>
          <t>---</t>
        </is>
      </c>
      <c r="P935" t="inlineStr">
        <is>
          <t>---</t>
        </is>
      </c>
      <c r="Q935" t="inlineStr">
        <is>
          <t>---</t>
        </is>
      </c>
      <c r="R935" t="inlineStr"/>
      <c r="S935" t="inlineStr"/>
      <c r="T935" t="inlineStr"/>
      <c r="U935" t="inlineStr"/>
      <c r="V935" t="inlineStr"/>
      <c r="W935" t="inlineStr"/>
      <c r="X935" t="inlineStr">
        <is>
          <t>SMA/CSSM/ST00224</t>
        </is>
      </c>
      <c r="Y935" t="inlineStr">
        <is>
          <t>SMA/CSSM/ST00224</t>
        </is>
      </c>
      <c r="Z935" t="inlineStr">
        <is>
          <t>2025-02-27 02:38:41</t>
        </is>
      </c>
      <c r="AA935" t="inlineStr">
        <is>
          <t>2025-02-27 02:38:06</t>
        </is>
      </c>
      <c r="AB935" t="inlineStr">
        <is>
          <t>6joseph</t>
        </is>
      </c>
      <c r="AC935" t="inlineStr">
        <is>
          <t>2025-02-27 19:34:40</t>
        </is>
      </c>
      <c r="AD935" s="1" t="inlineStr">
        <is>
          <t>https://www.commcarehq.org/a/caris-test/reports/form_data/b1a3989c-3056-4a6a-9099-ff1f1630407c/</t>
        </is>
      </c>
      <c r="AE935" t="inlineStr">
        <is>
          <t>---</t>
        </is>
      </c>
      <c r="AF935" t="inlineStr">
        <is>
          <t>c4d9b346bc81478baa4f26a2216c05af</t>
        </is>
      </c>
      <c r="AG935" t="inlineStr">
        <is>
          <t>OK</t>
        </is>
      </c>
      <c r="AH935" t="inlineStr">
        <is>
          <t>2025-02-27 02:38:41</t>
        </is>
      </c>
      <c r="AI935" t="inlineStr">
        <is>
          <t>8a7c43128a4424b0fa27ee8aba471672</t>
        </is>
      </c>
      <c r="AJ935" t="inlineStr">
        <is>
          <t>2025-02-26</t>
        </is>
      </c>
      <c r="AK935" t="inlineStr">
        <is>
          <t>3</t>
        </is>
      </c>
      <c r="AL935" t="inlineStr">
        <is>
          <t>---</t>
        </is>
      </c>
      <c r="AM935" t="inlineStr">
        <is>
          <t>1</t>
        </is>
      </c>
      <c r="AN935" t="inlineStr">
        <is>
          <t>---</t>
        </is>
      </c>
      <c r="AO935" t="inlineStr">
        <is>
          <t>1</t>
        </is>
      </c>
      <c r="AP935" t="inlineStr">
        <is>
          <t>1</t>
        </is>
      </c>
      <c r="AQ935" t="inlineStr"/>
      <c r="AR935" t="inlineStr"/>
      <c r="AS935" t="inlineStr"/>
      <c r="AT935" t="inlineStr"/>
      <c r="AU935" t="inlineStr">
        <is>
          <t>---</t>
        </is>
      </c>
      <c r="AV935" t="inlineStr">
        <is>
          <t>---</t>
        </is>
      </c>
      <c r="AW935" t="inlineStr">
        <is>
          <t>---</t>
        </is>
      </c>
      <c r="AX935" t="inlineStr">
        <is>
          <t>---</t>
        </is>
      </c>
      <c r="AY935" t="inlineStr">
        <is>
          <t>---</t>
        </is>
      </c>
      <c r="AZ935" t="inlineStr">
        <is>
          <t>---</t>
        </is>
      </c>
      <c r="BA935" t="inlineStr">
        <is>
          <t>8a7c43128a4424b0fa27ee8aba471672</t>
        </is>
      </c>
      <c r="BB935" t="inlineStr">
        <is>
          <t>http://openrosa.org/formdesigner/0B48E039-1E80-49A7-AC24-732B6E788E39</t>
        </is>
      </c>
      <c r="BC935" t="inlineStr">
        <is>
          <t>Ration et autres visites</t>
        </is>
      </c>
      <c r="BD935" t="inlineStr">
        <is>
          <t>CommCare Android, version "2.56"(468040). App v15969. CommCare Version 2.56.0. Build 468040, built on: 2025-02-11</t>
        </is>
      </c>
      <c r="BE935" t="inlineStr">
        <is>
          <t>commcare_cebd0d31-21f4-4592-9164-16cfd6fc9bcf</t>
        </is>
      </c>
      <c r="BF935" t="inlineStr">
        <is>
          <t>19.3746506 -72.3379267 371.0 297.12</t>
        </is>
      </c>
      <c r="BG935" t="inlineStr">
        <is>
          <t>f13d8149fc6d39ebe86af18272310ff9</t>
        </is>
      </c>
      <c r="BH935" t="inlineStr">
        <is>
          <t>d3239f0622024212b2de47425e4be01d</t>
        </is>
      </c>
      <c r="BI935" t="inlineStr">
        <is>
          <t>15246</t>
        </is>
      </c>
      <c r="BJ935" t="inlineStr">
        <is>
          <t>XFormInstance</t>
        </is>
      </c>
      <c r="BK935" t="inlineStr">
        <is>
          <t>06a8472cf49811efb3785930014bb413</t>
        </is>
      </c>
      <c r="BL935" t="b">
        <v>0</v>
      </c>
      <c r="BM935" t="inlineStr">
        <is>
          <t>---</t>
        </is>
      </c>
      <c r="BN935" t="inlineStr">
        <is>
          <t>190.115.179.120</t>
        </is>
      </c>
      <c r="BO935" t="inlineStr">
        <is>
          <t xml:space="preserve"> Altalina Zephirin</t>
        </is>
      </c>
    </row>
    <row r="936">
      <c r="A936" t="inlineStr">
        <is>
          <t>934</t>
        </is>
      </c>
      <c r="B936" t="inlineStr">
        <is>
          <t>f00c6990-1a75-402e-94ba-59252978b791</t>
        </is>
      </c>
      <c r="C936" t="inlineStr">
        <is>
          <t>2025-02-26</t>
        </is>
      </c>
      <c r="D936" t="inlineStr">
        <is>
          <t>3</t>
        </is>
      </c>
      <c r="E936" t="inlineStr">
        <is>
          <t>---</t>
        </is>
      </c>
      <c r="F936" t="inlineStr">
        <is>
          <t>1</t>
        </is>
      </c>
      <c r="G936" t="inlineStr">
        <is>
          <t>---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---</t>
        </is>
      </c>
      <c r="L936" t="inlineStr">
        <is>
          <t>---</t>
        </is>
      </c>
      <c r="M936" t="inlineStr">
        <is>
          <t>---</t>
        </is>
      </c>
      <c r="N936" t="inlineStr">
        <is>
          <t>---</t>
        </is>
      </c>
      <c r="O936" t="inlineStr">
        <is>
          <t>---</t>
        </is>
      </c>
      <c r="P936" t="inlineStr">
        <is>
          <t>---</t>
        </is>
      </c>
      <c r="Q936" t="inlineStr">
        <is>
          <t>---</t>
        </is>
      </c>
      <c r="R936" t="inlineStr"/>
      <c r="S936" t="inlineStr"/>
      <c r="T936" t="inlineStr"/>
      <c r="U936" t="inlineStr"/>
      <c r="V936" t="inlineStr"/>
      <c r="W936" t="inlineStr"/>
      <c r="X936" t="inlineStr">
        <is>
          <t>SMA/CSSM/ST00618</t>
        </is>
      </c>
      <c r="Y936" t="inlineStr">
        <is>
          <t>SMA/CSSM/ST00618</t>
        </is>
      </c>
      <c r="Z936" t="inlineStr">
        <is>
          <t>2025-02-27 02:40:21</t>
        </is>
      </c>
      <c r="AA936" t="inlineStr">
        <is>
          <t>2025-02-27 02:38:57</t>
        </is>
      </c>
      <c r="AB936" t="inlineStr">
        <is>
          <t>6joseph</t>
        </is>
      </c>
      <c r="AC936" t="inlineStr">
        <is>
          <t>2025-02-27 19:34:42</t>
        </is>
      </c>
      <c r="AD936" s="1" t="inlineStr">
        <is>
          <t>https://www.commcarehq.org/a/caris-test/reports/form_data/f00c6990-1a75-402e-94ba-59252978b791/</t>
        </is>
      </c>
      <c r="AE936" t="inlineStr">
        <is>
          <t>---</t>
        </is>
      </c>
      <c r="AF936" t="inlineStr">
        <is>
          <t>3c5a623af057e23a32ae4000_31492</t>
        </is>
      </c>
      <c r="AG936" t="inlineStr">
        <is>
          <t>OK</t>
        </is>
      </c>
      <c r="AH936" t="inlineStr">
        <is>
          <t>2025-02-27 02:40:21</t>
        </is>
      </c>
      <c r="AI936" t="inlineStr">
        <is>
          <t>8a7c43128a4424b0fa27ee8aba471672</t>
        </is>
      </c>
      <c r="AJ936" t="inlineStr">
        <is>
          <t>2025-02-26</t>
        </is>
      </c>
      <c r="AK936" t="inlineStr">
        <is>
          <t>3</t>
        </is>
      </c>
      <c r="AL936" t="inlineStr">
        <is>
          <t>---</t>
        </is>
      </c>
      <c r="AM936" t="inlineStr">
        <is>
          <t>1</t>
        </is>
      </c>
      <c r="AN936" t="inlineStr">
        <is>
          <t>---</t>
        </is>
      </c>
      <c r="AO936" t="inlineStr">
        <is>
          <t>1</t>
        </is>
      </c>
      <c r="AP936" t="inlineStr">
        <is>
          <t>1</t>
        </is>
      </c>
      <c r="AQ936" t="inlineStr"/>
      <c r="AR936" t="inlineStr"/>
      <c r="AS936" t="inlineStr"/>
      <c r="AT936" t="inlineStr"/>
      <c r="AU936" t="inlineStr">
        <is>
          <t>---</t>
        </is>
      </c>
      <c r="AV936" t="inlineStr">
        <is>
          <t>---</t>
        </is>
      </c>
      <c r="AW936" t="inlineStr">
        <is>
          <t>---</t>
        </is>
      </c>
      <c r="AX936" t="inlineStr">
        <is>
          <t>---</t>
        </is>
      </c>
      <c r="AY936" t="inlineStr">
        <is>
          <t>---</t>
        </is>
      </c>
      <c r="AZ936" t="inlineStr">
        <is>
          <t>---</t>
        </is>
      </c>
      <c r="BA936" t="inlineStr">
        <is>
          <t>8a7c43128a4424b0fa27ee8aba471672</t>
        </is>
      </c>
      <c r="BB936" t="inlineStr">
        <is>
          <t>http://openrosa.org/formdesigner/0B48E039-1E80-49A7-AC24-732B6E788E39</t>
        </is>
      </c>
      <c r="BC936" t="inlineStr">
        <is>
          <t>Ration et autres visites</t>
        </is>
      </c>
      <c r="BD936" t="inlineStr">
        <is>
          <t>CommCare Android, version "2.56"(468040). App v15969. CommCare Version 2.56.0. Build 468040, built on: 2025-02-11</t>
        </is>
      </c>
      <c r="BE936" t="inlineStr">
        <is>
          <t>commcare_cebd0d31-21f4-4592-9164-16cfd6fc9bcf</t>
        </is>
      </c>
      <c r="BF936" t="inlineStr">
        <is>
          <t>19.3744697 -72.3378563 374.0 18.87</t>
        </is>
      </c>
      <c r="BG936" t="inlineStr">
        <is>
          <t>f13d8149fc6d39ebe86af18272310ff9</t>
        </is>
      </c>
      <c r="BH936" t="inlineStr">
        <is>
          <t>d3239f0622024212b2de47425e4be01d</t>
        </is>
      </c>
      <c r="BI936" t="inlineStr">
        <is>
          <t>15246</t>
        </is>
      </c>
      <c r="BJ936" t="inlineStr">
        <is>
          <t>XFormInstance</t>
        </is>
      </c>
      <c r="BK936" t="inlineStr">
        <is>
          <t>06a8472cf49811efb3785930014bb413</t>
        </is>
      </c>
      <c r="BL936" t="b">
        <v>0</v>
      </c>
      <c r="BM936" t="inlineStr">
        <is>
          <t>---</t>
        </is>
      </c>
      <c r="BN936" t="inlineStr">
        <is>
          <t>190.115.179.120</t>
        </is>
      </c>
      <c r="BO936" t="inlineStr">
        <is>
          <t>Manaika Luccé</t>
        </is>
      </c>
    </row>
    <row r="937">
      <c r="A937" t="inlineStr">
        <is>
          <t>935</t>
        </is>
      </c>
      <c r="B937" t="inlineStr">
        <is>
          <t>99449ddc-6446-4757-9359-c8aea83f0e0b</t>
        </is>
      </c>
      <c r="C937" t="inlineStr">
        <is>
          <t>2025-02-26</t>
        </is>
      </c>
      <c r="D937" t="inlineStr">
        <is>
          <t>3</t>
        </is>
      </c>
      <c r="E937" t="inlineStr">
        <is>
          <t>---</t>
        </is>
      </c>
      <c r="F937" t="inlineStr">
        <is>
          <t>0</t>
        </is>
      </c>
      <c r="G937" t="inlineStr">
        <is>
          <t>---</t>
        </is>
      </c>
      <c r="H937" t="inlineStr">
        <is>
          <t>1</t>
        </is>
      </c>
      <c r="I937" t="inlineStr">
        <is>
          <t>0</t>
        </is>
      </c>
      <c r="J937" t="inlineStr">
        <is>
          <t>---</t>
        </is>
      </c>
      <c r="K937" t="inlineStr">
        <is>
          <t>---</t>
        </is>
      </c>
      <c r="L937" t="inlineStr">
        <is>
          <t>---</t>
        </is>
      </c>
      <c r="M937" t="inlineStr">
        <is>
          <t>---</t>
        </is>
      </c>
      <c r="N937" t="inlineStr">
        <is>
          <t>---</t>
        </is>
      </c>
      <c r="O937" t="inlineStr">
        <is>
          <t>---</t>
        </is>
      </c>
      <c r="P937" t="inlineStr">
        <is>
          <t>---</t>
        </is>
      </c>
      <c r="Q937" t="inlineStr">
        <is>
          <t>---</t>
        </is>
      </c>
      <c r="R937" t="inlineStr">
        <is>
          <t>---</t>
        </is>
      </c>
      <c r="S937" t="inlineStr">
        <is>
          <t>---</t>
        </is>
      </c>
      <c r="T937" t="inlineStr">
        <is>
          <t>---</t>
        </is>
      </c>
      <c r="U937" t="inlineStr">
        <is>
          <t>---</t>
        </is>
      </c>
      <c r="V937" t="inlineStr">
        <is>
          <t>---</t>
        </is>
      </c>
      <c r="W937" t="inlineStr"/>
      <c r="X937" t="inlineStr">
        <is>
          <t>SMA/CSSM/ST00935</t>
        </is>
      </c>
      <c r="Y937" t="inlineStr">
        <is>
          <t>SMA/CSSM/ST00935</t>
        </is>
      </c>
      <c r="Z937" t="inlineStr">
        <is>
          <t>2025-02-27 02:41:14</t>
        </is>
      </c>
      <c r="AA937" t="inlineStr">
        <is>
          <t>2025-02-27 02:40:56</t>
        </is>
      </c>
      <c r="AB937" t="inlineStr">
        <is>
          <t>6joseph</t>
        </is>
      </c>
      <c r="AC937" t="inlineStr">
        <is>
          <t>2025-02-27 19:34:43</t>
        </is>
      </c>
      <c r="AD937" s="1" t="inlineStr">
        <is>
          <t>https://www.commcarehq.org/a/caris-test/reports/form_data/99449ddc-6446-4757-9359-c8aea83f0e0b/</t>
        </is>
      </c>
      <c r="AE937" t="inlineStr">
        <is>
          <t>---</t>
        </is>
      </c>
      <c r="AF937" t="inlineStr">
        <is>
          <t>3c5a623af057e23a32ae4000_104057</t>
        </is>
      </c>
      <c r="AG937" t="inlineStr">
        <is>
          <t>OK</t>
        </is>
      </c>
      <c r="AH937" t="inlineStr">
        <is>
          <t>2025-02-27 02:41:14</t>
        </is>
      </c>
      <c r="AI937" t="inlineStr">
        <is>
          <t>8a7c43128a4424b0fa27ee8aba471672</t>
        </is>
      </c>
      <c r="AJ937" t="inlineStr">
        <is>
          <t>2025-02-26</t>
        </is>
      </c>
      <c r="AK937" t="inlineStr">
        <is>
          <t>3</t>
        </is>
      </c>
      <c r="AL937" t="inlineStr">
        <is>
          <t>---</t>
        </is>
      </c>
      <c r="AM937" t="inlineStr">
        <is>
          <t>0</t>
        </is>
      </c>
      <c r="AN937" t="inlineStr">
        <is>
          <t>---</t>
        </is>
      </c>
      <c r="AO937" t="inlineStr">
        <is>
          <t>1</t>
        </is>
      </c>
      <c r="AP937" t="inlineStr">
        <is>
          <t>0</t>
        </is>
      </c>
      <c r="AQ937" t="inlineStr">
        <is>
          <t>---</t>
        </is>
      </c>
      <c r="AR937" t="inlineStr">
        <is>
          <t>---</t>
        </is>
      </c>
      <c r="AS937" t="inlineStr">
        <is>
          <t>---</t>
        </is>
      </c>
      <c r="AT937" t="inlineStr"/>
      <c r="AU937" t="inlineStr">
        <is>
          <t>---</t>
        </is>
      </c>
      <c r="AV937" t="inlineStr">
        <is>
          <t>---</t>
        </is>
      </c>
      <c r="AW937" t="inlineStr">
        <is>
          <t>---</t>
        </is>
      </c>
      <c r="AX937" t="inlineStr">
        <is>
          <t>---</t>
        </is>
      </c>
      <c r="AY937" t="inlineStr">
        <is>
          <t>---</t>
        </is>
      </c>
      <c r="AZ937" t="inlineStr">
        <is>
          <t>---</t>
        </is>
      </c>
      <c r="BA937" t="inlineStr">
        <is>
          <t>8a7c43128a4424b0fa27ee8aba471672</t>
        </is>
      </c>
      <c r="BB937" t="inlineStr">
        <is>
          <t>http://openrosa.org/formdesigner/0B48E039-1E80-49A7-AC24-732B6E788E39</t>
        </is>
      </c>
      <c r="BC937" t="inlineStr">
        <is>
          <t>Ration et autres visites</t>
        </is>
      </c>
      <c r="BD937" t="inlineStr">
        <is>
          <t>CommCare Android, version "2.56"(468040). App v15969. CommCare Version 2.56.0. Build 468040, built on: 2025-02-11</t>
        </is>
      </c>
      <c r="BE937" t="inlineStr">
        <is>
          <t>commcare_cebd0d31-21f4-4592-9164-16cfd6fc9bcf</t>
        </is>
      </c>
      <c r="BF937" t="inlineStr">
        <is>
          <t>19.3749695 -72.3382213 413.0 26.0</t>
        </is>
      </c>
      <c r="BG937" t="inlineStr">
        <is>
          <t>f13d8149fc6d39ebe86af18272310ff9</t>
        </is>
      </c>
      <c r="BH937" t="inlineStr">
        <is>
          <t>d3239f0622024212b2de47425e4be01d</t>
        </is>
      </c>
      <c r="BI937" t="inlineStr">
        <is>
          <t>15246</t>
        </is>
      </c>
      <c r="BJ937" t="inlineStr">
        <is>
          <t>XFormInstance</t>
        </is>
      </c>
      <c r="BK937" t="inlineStr">
        <is>
          <t>06a8472cf49811efb3785930014bb413</t>
        </is>
      </c>
      <c r="BL937" t="b">
        <v>0</v>
      </c>
      <c r="BM937" t="inlineStr">
        <is>
          <t>---</t>
        </is>
      </c>
      <c r="BN937" t="inlineStr">
        <is>
          <t>190.115.179.120</t>
        </is>
      </c>
      <c r="BO937" t="inlineStr">
        <is>
          <t>Daslin Loralus</t>
        </is>
      </c>
    </row>
    <row r="938">
      <c r="A938" t="inlineStr">
        <is>
          <t>936</t>
        </is>
      </c>
      <c r="B938" t="inlineStr">
        <is>
          <t>5da05fb4-32e4-41da-9dd6-108d6ed0ea5c</t>
        </is>
      </c>
      <c r="C938" t="inlineStr">
        <is>
          <t>2025-02-27</t>
        </is>
      </c>
      <c r="D938" t="inlineStr">
        <is>
          <t>3</t>
        </is>
      </c>
      <c r="E938" t="inlineStr">
        <is>
          <t>---</t>
        </is>
      </c>
      <c r="F938" t="inlineStr">
        <is>
          <t>1</t>
        </is>
      </c>
      <c r="G938" t="inlineStr">
        <is>
          <t>---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---</t>
        </is>
      </c>
      <c r="L938" t="inlineStr">
        <is>
          <t>---</t>
        </is>
      </c>
      <c r="M938" t="inlineStr">
        <is>
          <t>---</t>
        </is>
      </c>
      <c r="N938" t="inlineStr">
        <is>
          <t>---</t>
        </is>
      </c>
      <c r="O938" t="inlineStr">
        <is>
          <t>---</t>
        </is>
      </c>
      <c r="P938" t="inlineStr">
        <is>
          <t>---</t>
        </is>
      </c>
      <c r="Q938" t="inlineStr">
        <is>
          <t>---</t>
        </is>
      </c>
      <c r="R938" t="inlineStr"/>
      <c r="S938" t="inlineStr"/>
      <c r="T938" t="inlineStr"/>
      <c r="U938" t="inlineStr"/>
      <c r="V938" t="inlineStr"/>
      <c r="W938" t="inlineStr"/>
      <c r="X938" t="inlineStr">
        <is>
          <t>CAP/CALT/00212</t>
        </is>
      </c>
      <c r="Y938" t="inlineStr">
        <is>
          <t>CAP/CALT/00212</t>
        </is>
      </c>
      <c r="Z938" t="inlineStr">
        <is>
          <t>2025-02-27 19:50:48</t>
        </is>
      </c>
      <c r="AA938" t="inlineStr">
        <is>
          <t>2025-02-27 19:50:38</t>
        </is>
      </c>
      <c r="AB938" t="inlineStr">
        <is>
          <t>1maselaine</t>
        </is>
      </c>
      <c r="AC938" t="inlineStr">
        <is>
          <t>2025-02-27 19:50:51</t>
        </is>
      </c>
      <c r="AD938" s="1" t="inlineStr">
        <is>
          <t>https://www.commcarehq.org/a/caris-test/reports/form_data/5da05fb4-32e4-41da-9dd6-108d6ed0ea5c/</t>
        </is>
      </c>
      <c r="AE938" t="inlineStr">
        <is>
          <t>---</t>
        </is>
      </c>
      <c r="AF938" t="inlineStr">
        <is>
          <t>3c5a623af057e23a32ae4000_48499</t>
        </is>
      </c>
      <c r="AG938" t="inlineStr">
        <is>
          <t>OK</t>
        </is>
      </c>
      <c r="AH938" t="inlineStr">
        <is>
          <t>2025-02-27 19:50:48</t>
        </is>
      </c>
      <c r="AI938" t="inlineStr">
        <is>
          <t>1b833c2586eb49459103874b6462448b</t>
        </is>
      </c>
      <c r="AJ938" t="inlineStr">
        <is>
          <t>2025-02-27</t>
        </is>
      </c>
      <c r="AK938" t="inlineStr">
        <is>
          <t>3</t>
        </is>
      </c>
      <c r="AL938" t="inlineStr">
        <is>
          <t>---</t>
        </is>
      </c>
      <c r="AM938" t="inlineStr">
        <is>
          <t>1</t>
        </is>
      </c>
      <c r="AN938" t="inlineStr">
        <is>
          <t>---</t>
        </is>
      </c>
      <c r="AO938" t="inlineStr">
        <is>
          <t>1</t>
        </is>
      </c>
      <c r="AP938" t="inlineStr">
        <is>
          <t>1</t>
        </is>
      </c>
      <c r="AQ938" t="inlineStr"/>
      <c r="AR938" t="inlineStr"/>
      <c r="AS938" t="inlineStr"/>
      <c r="AT938" t="inlineStr"/>
      <c r="AU938" t="inlineStr">
        <is>
          <t>---</t>
        </is>
      </c>
      <c r="AV938" t="inlineStr">
        <is>
          <t>---</t>
        </is>
      </c>
      <c r="AW938" t="inlineStr">
        <is>
          <t>---</t>
        </is>
      </c>
      <c r="AX938" t="inlineStr">
        <is>
          <t>---</t>
        </is>
      </c>
      <c r="AY938" t="inlineStr">
        <is>
          <t>---</t>
        </is>
      </c>
      <c r="AZ938" t="inlineStr">
        <is>
          <t>---</t>
        </is>
      </c>
      <c r="BA938" t="inlineStr">
        <is>
          <t>1b833c2586eb49459103874b6462448b</t>
        </is>
      </c>
      <c r="BB938" t="inlineStr">
        <is>
          <t>http://openrosa.org/formdesigner/0B48E039-1E80-49A7-AC24-732B6E788E39</t>
        </is>
      </c>
      <c r="BC938" t="inlineStr">
        <is>
          <t>Ration et autres visites</t>
        </is>
      </c>
      <c r="BD938" t="inlineStr">
        <is>
          <t>CommCare Android, version "2.56"(468040). App v15969. CommCare Version 2.56.0. Build 468040, built on: 2025-02-11</t>
        </is>
      </c>
      <c r="BE938" t="inlineStr">
        <is>
          <t>commcare_05d78f59-ebda-491c-89b8-6c42bab0e02e</t>
        </is>
      </c>
      <c r="BF938" t="inlineStr">
        <is>
          <t>19.6883782 -72.1397063 7.39 7.3</t>
        </is>
      </c>
      <c r="BG938" t="inlineStr">
        <is>
          <t>f13d8149fc6d39ebe86af18272310ff9</t>
        </is>
      </c>
      <c r="BH938" t="inlineStr">
        <is>
          <t>d3239f0622024212b2de47425e4be01d</t>
        </is>
      </c>
      <c r="BI938" t="inlineStr">
        <is>
          <t>15246</t>
        </is>
      </c>
      <c r="BJ938" t="inlineStr">
        <is>
          <t>XFormInstance</t>
        </is>
      </c>
      <c r="BK938" t="inlineStr">
        <is>
          <t>d7df730ef51c11efa8e26327e3555f30</t>
        </is>
      </c>
      <c r="BL938" t="b">
        <v>0</v>
      </c>
      <c r="BM938" t="inlineStr">
        <is>
          <t>---</t>
        </is>
      </c>
      <c r="BN938" t="inlineStr">
        <is>
          <t>200.113.214.12</t>
        </is>
      </c>
      <c r="BO938" t="inlineStr">
        <is>
          <t>Naidjecie Sainvil</t>
        </is>
      </c>
    </row>
    <row r="939">
      <c r="A939" t="inlineStr">
        <is>
          <t>937</t>
        </is>
      </c>
      <c r="B939" t="inlineStr">
        <is>
          <t>3a4efc16-9e29-4c3c-bb67-5481fe6a00d3</t>
        </is>
      </c>
      <c r="C939" t="inlineStr">
        <is>
          <t>2025-02-27</t>
        </is>
      </c>
      <c r="D939" t="inlineStr">
        <is>
          <t>3</t>
        </is>
      </c>
      <c r="E939" t="inlineStr">
        <is>
          <t>---</t>
        </is>
      </c>
      <c r="F939" t="inlineStr">
        <is>
          <t>1</t>
        </is>
      </c>
      <c r="G939" t="inlineStr">
        <is>
          <t>---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---</t>
        </is>
      </c>
      <c r="L939" t="inlineStr">
        <is>
          <t>---</t>
        </is>
      </c>
      <c r="M939" t="inlineStr">
        <is>
          <t>---</t>
        </is>
      </c>
      <c r="N939" t="inlineStr">
        <is>
          <t>---</t>
        </is>
      </c>
      <c r="O939" t="inlineStr">
        <is>
          <t>---</t>
        </is>
      </c>
      <c r="P939" t="inlineStr">
        <is>
          <t>---</t>
        </is>
      </c>
      <c r="Q939" t="inlineStr">
        <is>
          <t>---</t>
        </is>
      </c>
      <c r="R939" t="inlineStr"/>
      <c r="S939" t="inlineStr"/>
      <c r="T939" t="inlineStr"/>
      <c r="U939" t="inlineStr"/>
      <c r="V939" t="inlineStr"/>
      <c r="W939" t="inlineStr"/>
      <c r="X939" t="inlineStr">
        <is>
          <t>CAP/CALT/ST01949</t>
        </is>
      </c>
      <c r="Y939" t="inlineStr">
        <is>
          <t>CAP/CALT/ST01949</t>
        </is>
      </c>
      <c r="Z939" t="inlineStr">
        <is>
          <t>2025-02-27 19:51:22</t>
        </is>
      </c>
      <c r="AA939" t="inlineStr">
        <is>
          <t>2025-02-27 19:51:10</t>
        </is>
      </c>
      <c r="AB939" t="inlineStr">
        <is>
          <t>1maselaine</t>
        </is>
      </c>
      <c r="AC939" t="inlineStr">
        <is>
          <t>2025-02-27 19:51:23</t>
        </is>
      </c>
      <c r="AD939" s="1" t="inlineStr">
        <is>
          <t>https://www.commcarehq.org/a/caris-test/reports/form_data/3a4efc16-9e29-4c3c-bb67-5481fe6a00d3/</t>
        </is>
      </c>
      <c r="AE939" t="inlineStr">
        <is>
          <t>---</t>
        </is>
      </c>
      <c r="AF939" t="inlineStr">
        <is>
          <t>3c5a623af057e23a32ae4000_50115</t>
        </is>
      </c>
      <c r="AG939" t="inlineStr">
        <is>
          <t>OK</t>
        </is>
      </c>
      <c r="AH939" t="inlineStr">
        <is>
          <t>2025-02-27 19:51:22</t>
        </is>
      </c>
      <c r="AI939" t="inlineStr">
        <is>
          <t>1b833c2586eb49459103874b6462448b</t>
        </is>
      </c>
      <c r="AJ939" t="inlineStr">
        <is>
          <t>2025-02-27</t>
        </is>
      </c>
      <c r="AK939" t="inlineStr">
        <is>
          <t>3</t>
        </is>
      </c>
      <c r="AL939" t="inlineStr">
        <is>
          <t>---</t>
        </is>
      </c>
      <c r="AM939" t="inlineStr">
        <is>
          <t>1</t>
        </is>
      </c>
      <c r="AN939" t="inlineStr">
        <is>
          <t>---</t>
        </is>
      </c>
      <c r="AO939" t="inlineStr">
        <is>
          <t>1</t>
        </is>
      </c>
      <c r="AP939" t="inlineStr">
        <is>
          <t>1</t>
        </is>
      </c>
      <c r="AQ939" t="inlineStr"/>
      <c r="AR939" t="inlineStr"/>
      <c r="AS939" t="inlineStr"/>
      <c r="AT939" t="inlineStr"/>
      <c r="AU939" t="inlineStr">
        <is>
          <t>---</t>
        </is>
      </c>
      <c r="AV939" t="inlineStr">
        <is>
          <t>---</t>
        </is>
      </c>
      <c r="AW939" t="inlineStr">
        <is>
          <t>---</t>
        </is>
      </c>
      <c r="AX939" t="inlineStr">
        <is>
          <t>---</t>
        </is>
      </c>
      <c r="AY939" t="inlineStr">
        <is>
          <t>---</t>
        </is>
      </c>
      <c r="AZ939" t="inlineStr">
        <is>
          <t>---</t>
        </is>
      </c>
      <c r="BA939" t="inlineStr">
        <is>
          <t>1b833c2586eb49459103874b6462448b</t>
        </is>
      </c>
      <c r="BB939" t="inlineStr">
        <is>
          <t>http://openrosa.org/formdesigner/0B48E039-1E80-49A7-AC24-732B6E788E39</t>
        </is>
      </c>
      <c r="BC939" t="inlineStr">
        <is>
          <t>Ration et autres visites</t>
        </is>
      </c>
      <c r="BD939" t="inlineStr">
        <is>
          <t>CommCare Android, version "2.56"(468040). App v15969. CommCare Version 2.56.0. Build 468040, built on: 2025-02-11</t>
        </is>
      </c>
      <c r="BE939" t="inlineStr">
        <is>
          <t>commcare_05d78f59-ebda-491c-89b8-6c42bab0e02e</t>
        </is>
      </c>
      <c r="BF939" t="inlineStr">
        <is>
          <t>19.6882917 -72.138795 7.39 7.4</t>
        </is>
      </c>
      <c r="BG939" t="inlineStr">
        <is>
          <t>f13d8149fc6d39ebe86af18272310ff9</t>
        </is>
      </c>
      <c r="BH939" t="inlineStr">
        <is>
          <t>d3239f0622024212b2de47425e4be01d</t>
        </is>
      </c>
      <c r="BI939" t="inlineStr">
        <is>
          <t>15246</t>
        </is>
      </c>
      <c r="BJ939" t="inlineStr">
        <is>
          <t>XFormInstance</t>
        </is>
      </c>
      <c r="BK939" t="inlineStr">
        <is>
          <t>d7df730ef51c11efa8e26327e3555f30</t>
        </is>
      </c>
      <c r="BL939" t="b">
        <v>0</v>
      </c>
      <c r="BM939" t="inlineStr">
        <is>
          <t>---</t>
        </is>
      </c>
      <c r="BN939" t="inlineStr">
        <is>
          <t>200.113.214.12</t>
        </is>
      </c>
      <c r="BO939" t="inlineStr">
        <is>
          <t>JAELLEKA SAINVIL</t>
        </is>
      </c>
    </row>
    <row r="940">
      <c r="A940" t="inlineStr">
        <is>
          <t>938</t>
        </is>
      </c>
      <c r="B940" t="inlineStr">
        <is>
          <t>9e8d18a0-6478-4595-b340-e1f23f591592</t>
        </is>
      </c>
      <c r="C940" t="inlineStr">
        <is>
          <t>2025-02-25</t>
        </is>
      </c>
      <c r="D940" t="inlineStr">
        <is>
          <t>10</t>
        </is>
      </c>
      <c r="E940" t="inlineStr">
        <is>
          <t>---</t>
        </is>
      </c>
      <c r="F940" t="inlineStr">
        <is>
          <t>1</t>
        </is>
      </c>
      <c r="G940" t="inlineStr">
        <is>
          <t>---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---</t>
        </is>
      </c>
      <c r="L940" t="inlineStr">
        <is>
          <t>---</t>
        </is>
      </c>
      <c r="M940" t="inlineStr">
        <is>
          <t>---</t>
        </is>
      </c>
      <c r="N940" t="inlineStr">
        <is>
          <t>---</t>
        </is>
      </c>
      <c r="O940" t="inlineStr">
        <is>
          <t>---</t>
        </is>
      </c>
      <c r="P940" t="inlineStr">
        <is>
          <t>---</t>
        </is>
      </c>
      <c r="Q940" t="inlineStr">
        <is>
          <t>---</t>
        </is>
      </c>
      <c r="R940" t="inlineStr"/>
      <c r="S940" t="inlineStr"/>
      <c r="T940" t="inlineStr"/>
      <c r="U940" t="inlineStr"/>
      <c r="V940" t="inlineStr"/>
      <c r="W940" t="inlineStr"/>
      <c r="X940" t="inlineStr">
        <is>
          <t>PAP/GCHO/ST07693</t>
        </is>
      </c>
      <c r="Y940" t="inlineStr">
        <is>
          <t>PAP/GCHO/ST07693</t>
        </is>
      </c>
      <c r="Z940" t="inlineStr">
        <is>
          <t>2025-02-26 00:27:38</t>
        </is>
      </c>
      <c r="AA940" t="inlineStr">
        <is>
          <t>2025-02-26 00:26:21</t>
        </is>
      </c>
      <c r="AB940" t="inlineStr">
        <is>
          <t>2nathalie</t>
        </is>
      </c>
      <c r="AC940" t="inlineStr">
        <is>
          <t>2025-02-27 23:44:53</t>
        </is>
      </c>
      <c r="AD940" s="1" t="inlineStr">
        <is>
          <t>https://www.commcarehq.org/a/caris-test/reports/form_data/9e8d18a0-6478-4595-b340-e1f23f591592/</t>
        </is>
      </c>
      <c r="AE940" t="inlineStr">
        <is>
          <t>---</t>
        </is>
      </c>
      <c r="AF940" t="inlineStr">
        <is>
          <t>3c5a623af057e23a32ae4000_126144</t>
        </is>
      </c>
      <c r="AG940" t="inlineStr">
        <is>
          <t>---</t>
        </is>
      </c>
      <c r="AH940" t="inlineStr">
        <is>
          <t>2025-02-26 00:27:38</t>
        </is>
      </c>
      <c r="AI940" t="inlineStr">
        <is>
          <t>3c7e14bc31cb425997c89e194bb7c839</t>
        </is>
      </c>
      <c r="AJ940" t="inlineStr">
        <is>
          <t>2025-02-25</t>
        </is>
      </c>
      <c r="AK940" t="inlineStr">
        <is>
          <t>10</t>
        </is>
      </c>
      <c r="AL940" t="inlineStr">
        <is>
          <t>---</t>
        </is>
      </c>
      <c r="AM940" t="inlineStr">
        <is>
          <t>1</t>
        </is>
      </c>
      <c r="AN940" t="inlineStr">
        <is>
          <t>---</t>
        </is>
      </c>
      <c r="AO940" t="inlineStr">
        <is>
          <t>1</t>
        </is>
      </c>
      <c r="AP940" t="inlineStr">
        <is>
          <t>1</t>
        </is>
      </c>
      <c r="AQ940" t="inlineStr"/>
      <c r="AR940" t="inlineStr"/>
      <c r="AS940" t="inlineStr"/>
      <c r="AT940" t="inlineStr"/>
      <c r="AU940" t="inlineStr">
        <is>
          <t>---</t>
        </is>
      </c>
      <c r="AV940" t="inlineStr">
        <is>
          <t>---</t>
        </is>
      </c>
      <c r="AW940" t="inlineStr">
        <is>
          <t>---</t>
        </is>
      </c>
      <c r="AX940" t="inlineStr">
        <is>
          <t>---</t>
        </is>
      </c>
      <c r="AY940" t="inlineStr">
        <is>
          <t>---</t>
        </is>
      </c>
      <c r="AZ940" t="inlineStr">
        <is>
          <t>---</t>
        </is>
      </c>
      <c r="BA940" t="inlineStr">
        <is>
          <t>3c7e14bc31cb425997c89e194bb7c839</t>
        </is>
      </c>
      <c r="BB940" t="inlineStr">
        <is>
          <t>http://openrosa.org/formdesigner/0B48E039-1E80-49A7-AC24-732B6E788E39</t>
        </is>
      </c>
      <c r="BC940" t="inlineStr">
        <is>
          <t>Ration et autres visites</t>
        </is>
      </c>
      <c r="BD940" t="inlineStr">
        <is>
          <t>CommCare Android, version "2.56"(468038). App v15969. CommCare Version 2.56.0. Build 468038, built on: 2025-02-06</t>
        </is>
      </c>
      <c r="BE940" t="inlineStr">
        <is>
          <t>commcare_03216a9b-083b-41ac-b53f-fe4f1b36c5ed</t>
        </is>
      </c>
      <c r="BF940" t="inlineStr"/>
      <c r="BG940" t="inlineStr">
        <is>
          <t>f13d8149fc6d39ebe86af18272310ff9</t>
        </is>
      </c>
      <c r="BH940" t="inlineStr">
        <is>
          <t>d3239f0622024212b2de47425e4be01d</t>
        </is>
      </c>
      <c r="BI940" t="inlineStr">
        <is>
          <t>15246</t>
        </is>
      </c>
      <c r="BJ940" t="inlineStr">
        <is>
          <t>XFormInstance</t>
        </is>
      </c>
      <c r="BK940" t="inlineStr">
        <is>
          <t>e4113a16f2b911efaf88d3290d41d0d6</t>
        </is>
      </c>
      <c r="BL940" t="b">
        <v>0</v>
      </c>
      <c r="BM940" t="inlineStr">
        <is>
          <t>---</t>
        </is>
      </c>
      <c r="BN940" t="inlineStr">
        <is>
          <t>200.113.214.13</t>
        </is>
      </c>
      <c r="BO940" t="inlineStr">
        <is>
          <t>Ronel Jean Louis</t>
        </is>
      </c>
    </row>
    <row r="941">
      <c r="A941" t="inlineStr">
        <is>
          <t>939</t>
        </is>
      </c>
      <c r="B941" t="inlineStr">
        <is>
          <t>7402ba7c-7409-46cc-9083-11b92fbd2c99</t>
        </is>
      </c>
      <c r="C941" t="inlineStr">
        <is>
          <t>2025-02-27</t>
        </is>
      </c>
      <c r="D941" t="inlineStr">
        <is>
          <t>10</t>
        </is>
      </c>
      <c r="E941" t="inlineStr">
        <is>
          <t>---</t>
        </is>
      </c>
      <c r="F941" t="inlineStr">
        <is>
          <t>1</t>
        </is>
      </c>
      <c r="G941" t="inlineStr">
        <is>
          <t>---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---</t>
        </is>
      </c>
      <c r="L941" t="inlineStr">
        <is>
          <t>---</t>
        </is>
      </c>
      <c r="M941" t="inlineStr">
        <is>
          <t>---</t>
        </is>
      </c>
      <c r="N941" t="inlineStr">
        <is>
          <t>---</t>
        </is>
      </c>
      <c r="O941" t="inlineStr">
        <is>
          <t>---</t>
        </is>
      </c>
      <c r="P941" t="inlineStr">
        <is>
          <t>---</t>
        </is>
      </c>
      <c r="Q941" t="inlineStr">
        <is>
          <t>---</t>
        </is>
      </c>
      <c r="R941" t="inlineStr"/>
      <c r="S941" t="inlineStr">
        <is>
          <t>34.0</t>
        </is>
      </c>
      <c r="T941" t="inlineStr">
        <is>
          <t>117.0</t>
        </is>
      </c>
      <c r="U941" t="inlineStr"/>
      <c r="V941" t="inlineStr"/>
      <c r="W941" t="inlineStr"/>
      <c r="X941" t="inlineStr">
        <is>
          <t>PAP/GCHO/ST07660</t>
        </is>
      </c>
      <c r="Y941" t="inlineStr">
        <is>
          <t>PAP/GCHO/ST07660</t>
        </is>
      </c>
      <c r="Z941" t="inlineStr">
        <is>
          <t>2025-02-27 23:45:34</t>
        </is>
      </c>
      <c r="AA941" t="inlineStr">
        <is>
          <t>2025-02-27 23:44:28</t>
        </is>
      </c>
      <c r="AB941" t="inlineStr">
        <is>
          <t>2nathalie</t>
        </is>
      </c>
      <c r="AC941" t="inlineStr">
        <is>
          <t>2025-02-27 23:46:18</t>
        </is>
      </c>
      <c r="AD941" s="1" t="inlineStr">
        <is>
          <t>https://www.commcarehq.org/a/caris-test/reports/form_data/7402ba7c-7409-46cc-9083-11b92fbd2c99/</t>
        </is>
      </c>
      <c r="AE941" t="inlineStr">
        <is>
          <t>---</t>
        </is>
      </c>
      <c r="AF941" t="inlineStr">
        <is>
          <t>3c5a623af057e23a32ae4000_47338</t>
        </is>
      </c>
      <c r="AG941" t="inlineStr">
        <is>
          <t>---</t>
        </is>
      </c>
      <c r="AH941" t="inlineStr">
        <is>
          <t>2025-02-27 23:45:34</t>
        </is>
      </c>
      <c r="AI941" t="inlineStr">
        <is>
          <t>3c7e14bc31cb425997c89e194bb7c839</t>
        </is>
      </c>
      <c r="AJ941" t="inlineStr">
        <is>
          <t>2025-02-27</t>
        </is>
      </c>
      <c r="AK941" t="inlineStr">
        <is>
          <t>10</t>
        </is>
      </c>
      <c r="AL941" t="inlineStr">
        <is>
          <t>---</t>
        </is>
      </c>
      <c r="AM941" t="inlineStr">
        <is>
          <t>1</t>
        </is>
      </c>
      <c r="AN941" t="inlineStr">
        <is>
          <t>---</t>
        </is>
      </c>
      <c r="AO941" t="inlineStr">
        <is>
          <t>1</t>
        </is>
      </c>
      <c r="AP941" t="inlineStr">
        <is>
          <t>1</t>
        </is>
      </c>
      <c r="AQ941" t="inlineStr"/>
      <c r="AR941" t="inlineStr">
        <is>
          <t>34</t>
        </is>
      </c>
      <c r="AS941" t="inlineStr">
        <is>
          <t>117</t>
        </is>
      </c>
      <c r="AT941" t="inlineStr"/>
      <c r="AU941" t="inlineStr">
        <is>
          <t>---</t>
        </is>
      </c>
      <c r="AV941" t="inlineStr">
        <is>
          <t>---</t>
        </is>
      </c>
      <c r="AW941" t="inlineStr">
        <is>
          <t>---</t>
        </is>
      </c>
      <c r="AX941" t="inlineStr">
        <is>
          <t>---</t>
        </is>
      </c>
      <c r="AY941" t="inlineStr">
        <is>
          <t>---</t>
        </is>
      </c>
      <c r="AZ941" t="inlineStr">
        <is>
          <t>---</t>
        </is>
      </c>
      <c r="BA941" t="inlineStr">
        <is>
          <t>3c7e14bc31cb425997c89e194bb7c839</t>
        </is>
      </c>
      <c r="BB941" t="inlineStr">
        <is>
          <t>http://openrosa.org/formdesigner/0B48E039-1E80-49A7-AC24-732B6E788E39</t>
        </is>
      </c>
      <c r="BC941" t="inlineStr">
        <is>
          <t>Ration et autres visites</t>
        </is>
      </c>
      <c r="BD941" t="inlineStr">
        <is>
          <t>CommCare Android, version "2.56"(468038). App v15969. CommCare Version 2.56.0. Build 468038, built on: 2025-02-06</t>
        </is>
      </c>
      <c r="BE941" t="inlineStr">
        <is>
          <t>commcare_03216a9b-083b-41ac-b53f-fe4f1b36c5ed</t>
        </is>
      </c>
      <c r="BF941" t="inlineStr"/>
      <c r="BG941" t="inlineStr">
        <is>
          <t>f13d8149fc6d39ebe86af18272310ff9</t>
        </is>
      </c>
      <c r="BH941" t="inlineStr">
        <is>
          <t>d3239f0622024212b2de47425e4be01d</t>
        </is>
      </c>
      <c r="BI941" t="inlineStr">
        <is>
          <t>15246</t>
        </is>
      </c>
      <c r="BJ941" t="inlineStr">
        <is>
          <t>XFormInstance</t>
        </is>
      </c>
      <c r="BK941" t="inlineStr">
        <is>
          <t>e4113a16f2b911efaf88d3290d41d0d6</t>
        </is>
      </c>
      <c r="BL941" t="b">
        <v>0</v>
      </c>
      <c r="BM941" t="inlineStr">
        <is>
          <t>---</t>
        </is>
      </c>
      <c r="BN941" t="inlineStr">
        <is>
          <t>200.113.214.13</t>
        </is>
      </c>
      <c r="BO941" t="inlineStr">
        <is>
          <t>Schnaida  Charles</t>
        </is>
      </c>
    </row>
    <row r="942">
      <c r="A942" t="inlineStr">
        <is>
          <t>940</t>
        </is>
      </c>
      <c r="B942" t="inlineStr">
        <is>
          <t>7e504045-7ffd-45c2-a5a8-db87b2d28c61</t>
        </is>
      </c>
      <c r="C942" t="inlineStr">
        <is>
          <t>2025-02-27</t>
        </is>
      </c>
      <c r="D942" t="inlineStr">
        <is>
          <t>10</t>
        </is>
      </c>
      <c r="E942" t="inlineStr">
        <is>
          <t>---</t>
        </is>
      </c>
      <c r="F942" t="inlineStr">
        <is>
          <t>1</t>
        </is>
      </c>
      <c r="G942" t="inlineStr">
        <is>
          <t>---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---</t>
        </is>
      </c>
      <c r="L942" t="inlineStr">
        <is>
          <t>---</t>
        </is>
      </c>
      <c r="M942" t="inlineStr">
        <is>
          <t>---</t>
        </is>
      </c>
      <c r="N942" t="inlineStr">
        <is>
          <t>---</t>
        </is>
      </c>
      <c r="O942" t="inlineStr">
        <is>
          <t>---</t>
        </is>
      </c>
      <c r="P942" t="inlineStr">
        <is>
          <t>---</t>
        </is>
      </c>
      <c r="Q942" t="inlineStr">
        <is>
          <t>---</t>
        </is>
      </c>
      <c r="R942" t="inlineStr"/>
      <c r="S942" t="inlineStr">
        <is>
          <t>40.0</t>
        </is>
      </c>
      <c r="T942" t="inlineStr">
        <is>
          <t>142.0</t>
        </is>
      </c>
      <c r="U942" t="inlineStr"/>
      <c r="V942" t="inlineStr"/>
      <c r="W942" t="inlineStr"/>
      <c r="X942" t="inlineStr">
        <is>
          <t>PAP/GCHO/ST07659</t>
        </is>
      </c>
      <c r="Y942" t="inlineStr">
        <is>
          <t>PAP/GCHO/ST07659</t>
        </is>
      </c>
      <c r="Z942" t="inlineStr">
        <is>
          <t>2025-02-27 23:49:06</t>
        </is>
      </c>
      <c r="AA942" t="inlineStr">
        <is>
          <t>2025-02-27 23:48:38</t>
        </is>
      </c>
      <c r="AB942" t="inlineStr">
        <is>
          <t>2nathalie</t>
        </is>
      </c>
      <c r="AC942" t="inlineStr">
        <is>
          <t>2025-02-27 23:54:26</t>
        </is>
      </c>
      <c r="AD942" s="1" t="inlineStr">
        <is>
          <t>https://www.commcarehq.org/a/caris-test/reports/form_data/7e504045-7ffd-45c2-a5a8-db87b2d28c61/</t>
        </is>
      </c>
      <c r="AE942" t="inlineStr">
        <is>
          <t>---</t>
        </is>
      </c>
      <c r="AF942" t="inlineStr">
        <is>
          <t>3c5a623af057e23a32ae4000_47398</t>
        </is>
      </c>
      <c r="AG942" t="inlineStr">
        <is>
          <t>---</t>
        </is>
      </c>
      <c r="AH942" t="inlineStr">
        <is>
          <t>2025-02-27 23:49:06</t>
        </is>
      </c>
      <c r="AI942" t="inlineStr">
        <is>
          <t>3c7e14bc31cb425997c89e194bb7c839</t>
        </is>
      </c>
      <c r="AJ942" t="inlineStr">
        <is>
          <t>2025-02-27</t>
        </is>
      </c>
      <c r="AK942" t="inlineStr">
        <is>
          <t>10</t>
        </is>
      </c>
      <c r="AL942" t="inlineStr">
        <is>
          <t>---</t>
        </is>
      </c>
      <c r="AM942" t="inlineStr">
        <is>
          <t>1</t>
        </is>
      </c>
      <c r="AN942" t="inlineStr">
        <is>
          <t>---</t>
        </is>
      </c>
      <c r="AO942" t="inlineStr">
        <is>
          <t>1</t>
        </is>
      </c>
      <c r="AP942" t="inlineStr">
        <is>
          <t>1</t>
        </is>
      </c>
      <c r="AQ942" t="inlineStr"/>
      <c r="AR942" t="inlineStr">
        <is>
          <t>40</t>
        </is>
      </c>
      <c r="AS942" t="inlineStr">
        <is>
          <t>142</t>
        </is>
      </c>
      <c r="AT942" t="inlineStr"/>
      <c r="AU942" t="inlineStr">
        <is>
          <t>---</t>
        </is>
      </c>
      <c r="AV942" t="inlineStr">
        <is>
          <t>---</t>
        </is>
      </c>
      <c r="AW942" t="inlineStr">
        <is>
          <t>---</t>
        </is>
      </c>
      <c r="AX942" t="inlineStr">
        <is>
          <t>---</t>
        </is>
      </c>
      <c r="AY942" t="inlineStr">
        <is>
          <t>---</t>
        </is>
      </c>
      <c r="AZ942" t="inlineStr">
        <is>
          <t>---</t>
        </is>
      </c>
      <c r="BA942" t="inlineStr">
        <is>
          <t>3c7e14bc31cb425997c89e194bb7c839</t>
        </is>
      </c>
      <c r="BB942" t="inlineStr">
        <is>
          <t>http://openrosa.org/formdesigner/0B48E039-1E80-49A7-AC24-732B6E788E39</t>
        </is>
      </c>
      <c r="BC942" t="inlineStr">
        <is>
          <t>Ration et autres visites</t>
        </is>
      </c>
      <c r="BD942" t="inlineStr">
        <is>
          <t>CommCare Android, version "2.56"(468038). App v15969. CommCare Version 2.56.0. Build 468038, built on: 2025-02-06</t>
        </is>
      </c>
      <c r="BE942" t="inlineStr">
        <is>
          <t>commcare_03216a9b-083b-41ac-b53f-fe4f1b36c5ed</t>
        </is>
      </c>
      <c r="BF942" t="inlineStr"/>
      <c r="BG942" t="inlineStr">
        <is>
          <t>f13d8149fc6d39ebe86af18272310ff9</t>
        </is>
      </c>
      <c r="BH942" t="inlineStr">
        <is>
          <t>d3239f0622024212b2de47425e4be01d</t>
        </is>
      </c>
      <c r="BI942" t="inlineStr">
        <is>
          <t>15246</t>
        </is>
      </c>
      <c r="BJ942" t="inlineStr">
        <is>
          <t>XFormInstance</t>
        </is>
      </c>
      <c r="BK942" t="inlineStr">
        <is>
          <t>e4113a16f2b911efaf88d3290d41d0d6</t>
        </is>
      </c>
      <c r="BL942" t="b">
        <v>0</v>
      </c>
      <c r="BM942" t="inlineStr">
        <is>
          <t>---</t>
        </is>
      </c>
      <c r="BN942" t="inlineStr">
        <is>
          <t>200.113.214.77</t>
        </is>
      </c>
      <c r="BO942" t="inlineStr">
        <is>
          <t>Schneider Charles</t>
        </is>
      </c>
    </row>
    <row r="943">
      <c r="A943" t="inlineStr">
        <is>
          <t>941</t>
        </is>
      </c>
      <c r="B943" t="inlineStr">
        <is>
          <t>85bd4d1a-e156-45dd-903b-6bb4e163aa25</t>
        </is>
      </c>
      <c r="C943" t="inlineStr">
        <is>
          <t>2025-02-27</t>
        </is>
      </c>
      <c r="D943" t="inlineStr">
        <is>
          <t>1</t>
        </is>
      </c>
      <c r="E943" t="inlineStr">
        <is>
          <t>---</t>
        </is>
      </c>
      <c r="F943" t="inlineStr">
        <is>
          <t>1</t>
        </is>
      </c>
      <c r="G943" t="inlineStr">
        <is>
          <t>---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---</t>
        </is>
      </c>
      <c r="L943" t="inlineStr">
        <is>
          <t>---</t>
        </is>
      </c>
      <c r="M943" t="inlineStr">
        <is>
          <t>1</t>
        </is>
      </c>
      <c r="N943" t="inlineStr"/>
      <c r="O943" t="inlineStr">
        <is>
          <t>---</t>
        </is>
      </c>
      <c r="P943" t="inlineStr">
        <is>
          <t>---</t>
        </is>
      </c>
      <c r="Q943" t="inlineStr">
        <is>
          <t>---</t>
        </is>
      </c>
      <c r="R943" t="inlineStr"/>
      <c r="S943" t="inlineStr"/>
      <c r="T943" t="inlineStr"/>
      <c r="U943" t="inlineStr"/>
      <c r="V943" t="inlineStr"/>
      <c r="W943" t="inlineStr">
        <is>
          <t>18.52873 -72.4025233 42.9 6.9</t>
        </is>
      </c>
      <c r="X943" t="inlineStr">
        <is>
          <t>PAP/HAHD/ST00853</t>
        </is>
      </c>
      <c r="Y943" t="inlineStr">
        <is>
          <t>PAP/HAHD/ST00853</t>
        </is>
      </c>
      <c r="Z943" t="inlineStr">
        <is>
          <t>2025-02-28 00:52:18</t>
        </is>
      </c>
      <c r="AA943" t="inlineStr">
        <is>
          <t>2025-02-27 18:28:10</t>
        </is>
      </c>
      <c r="AB943" t="inlineStr">
        <is>
          <t>2miclene</t>
        </is>
      </c>
      <c r="AC943" t="inlineStr">
        <is>
          <t>2025-02-28 02:41:05</t>
        </is>
      </c>
      <c r="AD943" s="1" t="inlineStr">
        <is>
          <t>https://www.commcarehq.org/a/caris-test/reports/form_data/85bd4d1a-e156-45dd-903b-6bb4e163aa25/</t>
        </is>
      </c>
      <c r="AE943" t="inlineStr">
        <is>
          <t>---</t>
        </is>
      </c>
      <c r="AF943" t="inlineStr">
        <is>
          <t>3c5a623af057e23a32ae4000_38921</t>
        </is>
      </c>
      <c r="AG943" t="inlineStr">
        <is>
          <t>---</t>
        </is>
      </c>
      <c r="AH943" t="inlineStr">
        <is>
          <t>2025-02-28 00:52:18</t>
        </is>
      </c>
      <c r="AI943" t="inlineStr">
        <is>
          <t>64b0a61236f7d987dd45027ebbfc57df</t>
        </is>
      </c>
      <c r="AJ943" t="inlineStr">
        <is>
          <t>2025-02-27</t>
        </is>
      </c>
      <c r="AK943" t="inlineStr">
        <is>
          <t>1</t>
        </is>
      </c>
      <c r="AL943" t="inlineStr">
        <is>
          <t>---</t>
        </is>
      </c>
      <c r="AM943" t="inlineStr">
        <is>
          <t>1</t>
        </is>
      </c>
      <c r="AN943" t="inlineStr">
        <is>
          <t>---</t>
        </is>
      </c>
      <c r="AO943" t="inlineStr">
        <is>
          <t>1</t>
        </is>
      </c>
      <c r="AP943" t="inlineStr">
        <is>
          <t>1</t>
        </is>
      </c>
      <c r="AQ943" t="inlineStr"/>
      <c r="AR943" t="inlineStr"/>
      <c r="AS943" t="inlineStr"/>
      <c r="AT943" t="inlineStr">
        <is>
          <t>18.52873 -72.4025233 42.9 6.9</t>
        </is>
      </c>
      <c r="AU943" t="inlineStr">
        <is>
          <t>---</t>
        </is>
      </c>
      <c r="AV943" t="inlineStr">
        <is>
          <t>---</t>
        </is>
      </c>
      <c r="AW943" t="inlineStr">
        <is>
          <t>---</t>
        </is>
      </c>
      <c r="AX943" t="inlineStr">
        <is>
          <t>---</t>
        </is>
      </c>
      <c r="AY943" t="inlineStr">
        <is>
          <t>---</t>
        </is>
      </c>
      <c r="AZ943" t="inlineStr">
        <is>
          <t>---</t>
        </is>
      </c>
      <c r="BA943" t="inlineStr">
        <is>
          <t>64b0a61236f7d987dd45027ebbfc57df</t>
        </is>
      </c>
      <c r="BB943" t="inlineStr">
        <is>
          <t>http://openrosa.org/formdesigner/0B48E039-1E80-49A7-AC24-732B6E788E39</t>
        </is>
      </c>
      <c r="BC943" t="inlineStr">
        <is>
          <t>Ration et autres visites</t>
        </is>
      </c>
      <c r="BD943" t="inlineStr">
        <is>
          <t>CommCare Android, version "2.55.0"(467579). App v15969. CommCare Version 2.55.0. Build 467579, built on: 2025-01-15</t>
        </is>
      </c>
      <c r="BE943" t="inlineStr">
        <is>
          <t>commcare_54a621c2-54d8-40d6-b070-4af9fd73e052</t>
        </is>
      </c>
      <c r="BF943" t="inlineStr">
        <is>
          <t>18.52873 -72.4025233 42.9 6.9</t>
        </is>
      </c>
      <c r="BG943" t="inlineStr">
        <is>
          <t>f13d8149fc6d39ebe86af18272310ff9</t>
        </is>
      </c>
      <c r="BH943" t="inlineStr">
        <is>
          <t>d3239f0622024212b2de47425e4be01d</t>
        </is>
      </c>
      <c r="BI943" t="inlineStr">
        <is>
          <t>15246</t>
        </is>
      </c>
      <c r="BJ943" t="inlineStr">
        <is>
          <t>XFormInstance</t>
        </is>
      </c>
      <c r="BK943" t="inlineStr">
        <is>
          <t>94caf8a2f50f11efb9ffbb65fe57b2fe</t>
        </is>
      </c>
      <c r="BL943" t="b">
        <v>0</v>
      </c>
      <c r="BM943" t="inlineStr">
        <is>
          <t>---</t>
        </is>
      </c>
      <c r="BN943" t="inlineStr">
        <is>
          <t>190.115.182.163</t>
        </is>
      </c>
      <c r="BO943" t="inlineStr">
        <is>
          <t>Durandisse Aleesha</t>
        </is>
      </c>
    </row>
    <row r="944">
      <c r="A944" t="inlineStr">
        <is>
          <t>942</t>
        </is>
      </c>
      <c r="B944" t="inlineStr">
        <is>
          <t>3c23529f-e681-4bc2-8e54-6aa0aa6a2369</t>
        </is>
      </c>
      <c r="C944" t="inlineStr">
        <is>
          <t>2025-02-27</t>
        </is>
      </c>
      <c r="D944" t="inlineStr">
        <is>
          <t>4</t>
        </is>
      </c>
      <c r="E944" t="inlineStr">
        <is>
          <t>suivi adherence</t>
        </is>
      </c>
      <c r="F944" t="inlineStr">
        <is>
          <t>0</t>
        </is>
      </c>
      <c r="G944" t="inlineStr">
        <is>
          <t>suivi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---</t>
        </is>
      </c>
      <c r="L944" t="inlineStr">
        <is>
          <t>---</t>
        </is>
      </c>
      <c r="M944" t="inlineStr">
        <is>
          <t>---</t>
        </is>
      </c>
      <c r="N944" t="inlineStr">
        <is>
          <t>---</t>
        </is>
      </c>
      <c r="O944" t="inlineStr">
        <is>
          <t>---</t>
        </is>
      </c>
      <c r="P944" t="inlineStr">
        <is>
          <t>---</t>
        </is>
      </c>
      <c r="Q944" t="inlineStr">
        <is>
          <t>---</t>
        </is>
      </c>
      <c r="R944" t="inlineStr"/>
      <c r="S944" t="inlineStr"/>
      <c r="T944" t="inlineStr"/>
      <c r="U944" t="inlineStr"/>
      <c r="V944" t="inlineStr"/>
      <c r="W944" t="inlineStr"/>
      <c r="X944" t="inlineStr">
        <is>
          <t>CAP/HSCM/ST03879</t>
        </is>
      </c>
      <c r="Y944" t="inlineStr">
        <is>
          <t>CAP/HSCM/ST03879</t>
        </is>
      </c>
      <c r="Z944" t="inlineStr">
        <is>
          <t>2025-02-27 20:29:09</t>
        </is>
      </c>
      <c r="AA944" t="inlineStr">
        <is>
          <t>2025-02-27 20:27:09</t>
        </is>
      </c>
      <c r="AB944" t="inlineStr">
        <is>
          <t>1fleurgile</t>
        </is>
      </c>
      <c r="AC944" t="inlineStr">
        <is>
          <t>2025-02-28 02:42:54</t>
        </is>
      </c>
      <c r="AD944" s="1" t="inlineStr">
        <is>
          <t>https://www.commcarehq.org/a/caris-test/reports/form_data/3c23529f-e681-4bc2-8e54-6aa0aa6a2369/</t>
        </is>
      </c>
      <c r="AE944" t="inlineStr">
        <is>
          <t>---</t>
        </is>
      </c>
      <c r="AF944" t="inlineStr">
        <is>
          <t>3c5a623af057e23a32ae4000_41294</t>
        </is>
      </c>
      <c r="AG944" t="inlineStr">
        <is>
          <t>---</t>
        </is>
      </c>
      <c r="AH944" t="inlineStr">
        <is>
          <t>2025-02-27 20:29:09</t>
        </is>
      </c>
      <c r="AI944" t="inlineStr">
        <is>
          <t>9cfdf7db54419d22491b2c964b5162b3</t>
        </is>
      </c>
      <c r="AJ944" t="inlineStr">
        <is>
          <t>2025-02-27</t>
        </is>
      </c>
      <c r="AK944" t="inlineStr">
        <is>
          <t>4</t>
        </is>
      </c>
      <c r="AL944" t="inlineStr">
        <is>
          <t>suivi adherence</t>
        </is>
      </c>
      <c r="AM944" t="inlineStr">
        <is>
          <t>0</t>
        </is>
      </c>
      <c r="AN944" t="inlineStr">
        <is>
          <t>suivi</t>
        </is>
      </c>
      <c r="AO944" t="inlineStr">
        <is>
          <t>1</t>
        </is>
      </c>
      <c r="AP944" t="inlineStr">
        <is>
          <t>1</t>
        </is>
      </c>
      <c r="AQ944" t="inlineStr"/>
      <c r="AR944" t="inlineStr"/>
      <c r="AS944" t="inlineStr"/>
      <c r="AT944" t="inlineStr"/>
      <c r="AU944" t="inlineStr">
        <is>
          <t>---</t>
        </is>
      </c>
      <c r="AV944" t="inlineStr">
        <is>
          <t>---</t>
        </is>
      </c>
      <c r="AW944" t="inlineStr">
        <is>
          <t>---</t>
        </is>
      </c>
      <c r="AX944" t="inlineStr">
        <is>
          <t>---</t>
        </is>
      </c>
      <c r="AY944" t="inlineStr">
        <is>
          <t>---</t>
        </is>
      </c>
      <c r="AZ944" t="inlineStr">
        <is>
          <t>---</t>
        </is>
      </c>
      <c r="BA944" t="inlineStr">
        <is>
          <t>9cfdf7db54419d22491b2c964b5162b3</t>
        </is>
      </c>
      <c r="BB944" t="inlineStr">
        <is>
          <t>http://openrosa.org/formdesigner/0B48E039-1E80-49A7-AC24-732B6E788E39</t>
        </is>
      </c>
      <c r="BC944" t="inlineStr">
        <is>
          <t>Ration et autres visites</t>
        </is>
      </c>
      <c r="BD944" t="inlineStr">
        <is>
          <t>CommCare Android, version "2.55.0"(467579). App v15969. CommCare Version 2.55.0. Build 467579, built on: 2025-01-15</t>
        </is>
      </c>
      <c r="BE944" t="inlineStr">
        <is>
          <t>commcare_76b456dd-7d90-498a-a785-92f136625a61</t>
        </is>
      </c>
      <c r="BF944" t="inlineStr">
        <is>
          <t>19.7558533 -72.2062088 0.99 6.75</t>
        </is>
      </c>
      <c r="BG944" t="inlineStr">
        <is>
          <t>f13d8149fc6d39ebe86af18272310ff9</t>
        </is>
      </c>
      <c r="BH944" t="inlineStr">
        <is>
          <t>d3239f0622024212b2de47425e4be01d</t>
        </is>
      </c>
      <c r="BI944" t="inlineStr">
        <is>
          <t>15246</t>
        </is>
      </c>
      <c r="BJ944" t="inlineStr">
        <is>
          <t>XFormInstance</t>
        </is>
      </c>
      <c r="BK944" t="inlineStr">
        <is>
          <t>11827514f48911efb9edbb65fe57b2fe</t>
        </is>
      </c>
      <c r="BL944" t="b">
        <v>0</v>
      </c>
      <c r="BM944" t="inlineStr">
        <is>
          <t>---</t>
        </is>
      </c>
      <c r="BN944" t="inlineStr">
        <is>
          <t>200.113.238.252</t>
        </is>
      </c>
      <c r="BO944" t="inlineStr">
        <is>
          <t>Jay Owen</t>
        </is>
      </c>
    </row>
    <row r="945">
      <c r="A945" t="inlineStr">
        <is>
          <t>943</t>
        </is>
      </c>
      <c r="B945" t="inlineStr">
        <is>
          <t>c7d84f16-aaa2-433f-80ec-f17f5b241950</t>
        </is>
      </c>
      <c r="C945" t="inlineStr">
        <is>
          <t>2025-02-27</t>
        </is>
      </c>
      <c r="D945" t="inlineStr">
        <is>
          <t>4</t>
        </is>
      </c>
      <c r="E945" t="inlineStr">
        <is>
          <t>suivi adherence</t>
        </is>
      </c>
      <c r="F945" t="inlineStr">
        <is>
          <t>0</t>
        </is>
      </c>
      <c r="G945" t="inlineStr">
        <is>
          <t>Suivi adherence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---</t>
        </is>
      </c>
      <c r="L945" t="inlineStr">
        <is>
          <t>---</t>
        </is>
      </c>
      <c r="M945" t="inlineStr">
        <is>
          <t>---</t>
        </is>
      </c>
      <c r="N945" t="inlineStr">
        <is>
          <t>---</t>
        </is>
      </c>
      <c r="O945" t="inlineStr">
        <is>
          <t>---</t>
        </is>
      </c>
      <c r="P945" t="inlineStr">
        <is>
          <t>---</t>
        </is>
      </c>
      <c r="Q945" t="inlineStr">
        <is>
          <t>---</t>
        </is>
      </c>
      <c r="R945" t="inlineStr"/>
      <c r="S945" t="inlineStr"/>
      <c r="T945" t="inlineStr"/>
      <c r="U945" t="inlineStr"/>
      <c r="V945" t="inlineStr"/>
      <c r="W945" t="inlineStr"/>
      <c r="X945" t="inlineStr">
        <is>
          <t>CAP/HSCM/ST00463</t>
        </is>
      </c>
      <c r="Y945" t="inlineStr">
        <is>
          <t>CAP/HSCM/ST00463</t>
        </is>
      </c>
      <c r="Z945" t="inlineStr">
        <is>
          <t>2025-02-28 02:42:09</t>
        </is>
      </c>
      <c r="AA945" t="inlineStr">
        <is>
          <t>2025-02-28 02:41:26</t>
        </is>
      </c>
      <c r="AB945" t="inlineStr">
        <is>
          <t>1fleurgile</t>
        </is>
      </c>
      <c r="AC945" t="inlineStr">
        <is>
          <t>2025-02-28 02:42:58</t>
        </is>
      </c>
      <c r="AD945" s="1" t="inlineStr">
        <is>
          <t>https://www.commcarehq.org/a/caris-test/reports/form_data/c7d84f16-aaa2-433f-80ec-f17f5b241950/</t>
        </is>
      </c>
      <c r="AE945" t="inlineStr">
        <is>
          <t>---</t>
        </is>
      </c>
      <c r="AF945" t="inlineStr">
        <is>
          <t>ab05461df4ae4be9993800f76721de93</t>
        </is>
      </c>
      <c r="AG945" t="inlineStr">
        <is>
          <t>---</t>
        </is>
      </c>
      <c r="AH945" t="inlineStr">
        <is>
          <t>2025-02-28 02:42:09</t>
        </is>
      </c>
      <c r="AI945" t="inlineStr">
        <is>
          <t>9cfdf7db54419d22491b2c964b5162b3</t>
        </is>
      </c>
      <c r="AJ945" t="inlineStr">
        <is>
          <t>2025-02-27</t>
        </is>
      </c>
      <c r="AK945" t="inlineStr">
        <is>
          <t>4</t>
        </is>
      </c>
      <c r="AL945" t="inlineStr">
        <is>
          <t>suivi adherence</t>
        </is>
      </c>
      <c r="AM945" t="inlineStr">
        <is>
          <t>0</t>
        </is>
      </c>
      <c r="AN945" t="inlineStr">
        <is>
          <t>Suivi adherence</t>
        </is>
      </c>
      <c r="AO945" t="inlineStr">
        <is>
          <t>1</t>
        </is>
      </c>
      <c r="AP945" t="inlineStr">
        <is>
          <t>1</t>
        </is>
      </c>
      <c r="AQ945" t="inlineStr"/>
      <c r="AR945" t="inlineStr"/>
      <c r="AS945" t="inlineStr"/>
      <c r="AT945" t="inlineStr"/>
      <c r="AU945" t="inlineStr">
        <is>
          <t>---</t>
        </is>
      </c>
      <c r="AV945" t="inlineStr">
        <is>
          <t>---</t>
        </is>
      </c>
      <c r="AW945" t="inlineStr">
        <is>
          <t>---</t>
        </is>
      </c>
      <c r="AX945" t="inlineStr">
        <is>
          <t>---</t>
        </is>
      </c>
      <c r="AY945" t="inlineStr">
        <is>
          <t>---</t>
        </is>
      </c>
      <c r="AZ945" t="inlineStr">
        <is>
          <t>---</t>
        </is>
      </c>
      <c r="BA945" t="inlineStr">
        <is>
          <t>9cfdf7db54419d22491b2c964b5162b3</t>
        </is>
      </c>
      <c r="BB945" t="inlineStr">
        <is>
          <t>http://openrosa.org/formdesigner/0B48E039-1E80-49A7-AC24-732B6E788E39</t>
        </is>
      </c>
      <c r="BC945" t="inlineStr">
        <is>
          <t>Ration et autres visites</t>
        </is>
      </c>
      <c r="BD945" t="inlineStr">
        <is>
          <t>CommCare Android, version "2.55.0"(467579). App v15969. CommCare Version 2.55.0. Build 467579, built on: 2025-01-15</t>
        </is>
      </c>
      <c r="BE945" t="inlineStr">
        <is>
          <t>commcare_76b456dd-7d90-498a-a785-92f136625a61</t>
        </is>
      </c>
      <c r="BF945" t="inlineStr">
        <is>
          <t>19.7265962 -72.2200311 24.55 8.32</t>
        </is>
      </c>
      <c r="BG945" t="inlineStr">
        <is>
          <t>f13d8149fc6d39ebe86af18272310ff9</t>
        </is>
      </c>
      <c r="BH945" t="inlineStr">
        <is>
          <t>d3239f0622024212b2de47425e4be01d</t>
        </is>
      </c>
      <c r="BI945" t="inlineStr">
        <is>
          <t>15246</t>
        </is>
      </c>
      <c r="BJ945" t="inlineStr">
        <is>
          <t>XFormInstance</t>
        </is>
      </c>
      <c r="BK945" t="inlineStr">
        <is>
          <t>11827514f48911efb9edbb65fe57b2fe</t>
        </is>
      </c>
      <c r="BL945" t="b">
        <v>0</v>
      </c>
      <c r="BM945" t="inlineStr">
        <is>
          <t>---</t>
        </is>
      </c>
      <c r="BN945" t="inlineStr">
        <is>
          <t>200.113.238.252</t>
        </is>
      </c>
      <c r="BO945" t="inlineStr">
        <is>
          <t>Charlema Léon Auguste</t>
        </is>
      </c>
    </row>
    <row r="946">
      <c r="A946" t="inlineStr">
        <is>
          <t>944</t>
        </is>
      </c>
      <c r="B946" t="inlineStr">
        <is>
          <t>e16dc35f-5970-46a4-8c89-7ff450da6805</t>
        </is>
      </c>
      <c r="C946" t="inlineStr">
        <is>
          <t>2025-02-27</t>
        </is>
      </c>
      <c r="D946" t="inlineStr">
        <is>
          <t>4</t>
        </is>
      </c>
      <c r="E946" t="inlineStr">
        <is>
          <t>pour CV</t>
        </is>
      </c>
      <c r="F946" t="inlineStr">
        <is>
          <t>1</t>
        </is>
      </c>
      <c r="G946" t="inlineStr">
        <is>
          <t>Pour CV</t>
        </is>
      </c>
      <c r="H946" t="inlineStr">
        <is>
          <t>1</t>
        </is>
      </c>
      <c r="I946" t="inlineStr">
        <is>
          <t>1</t>
        </is>
      </c>
      <c r="J946" t="inlineStr">
        <is>
          <t>2</t>
        </is>
      </c>
      <c r="K946" t="inlineStr">
        <is>
          <t>---</t>
        </is>
      </c>
      <c r="L946" t="inlineStr">
        <is>
          <t>---</t>
        </is>
      </c>
      <c r="M946" t="inlineStr">
        <is>
          <t>---</t>
        </is>
      </c>
      <c r="N946" t="inlineStr">
        <is>
          <t>---</t>
        </is>
      </c>
      <c r="O946" t="inlineStr">
        <is>
          <t>---</t>
        </is>
      </c>
      <c r="P946" t="inlineStr">
        <is>
          <t>---</t>
        </is>
      </c>
      <c r="Q946" t="inlineStr">
        <is>
          <t>---</t>
        </is>
      </c>
      <c r="R946" t="inlineStr">
        <is>
          <t>12.7</t>
        </is>
      </c>
      <c r="S946" t="inlineStr">
        <is>
          <t>8.6</t>
        </is>
      </c>
      <c r="T946" t="inlineStr">
        <is>
          <t>74.0</t>
        </is>
      </c>
      <c r="U946">
        <f>HYPERLINK("https://www.commcarehq.org/a/caris-test/api/form_attachment/v1/e16dc35f-5970-46a4-8c89-7ff450da6805/1740670204367.jpg")</f>
        <v/>
      </c>
      <c r="V946" t="inlineStr"/>
      <c r="W946" t="inlineStr"/>
      <c r="X946" t="inlineStr">
        <is>
          <t>PDP/CMEB/ST05493</t>
        </is>
      </c>
      <c r="Y946" t="inlineStr">
        <is>
          <t>PDP/CMEB/ST05493</t>
        </is>
      </c>
      <c r="Z946" t="inlineStr">
        <is>
          <t>2025-02-27 15:30:11</t>
        </is>
      </c>
      <c r="AA946" t="inlineStr">
        <is>
          <t>2025-02-27 15:29:18</t>
        </is>
      </c>
      <c r="AB946" t="inlineStr">
        <is>
          <t>5edeline</t>
        </is>
      </c>
      <c r="AC946" t="inlineStr">
        <is>
          <t>2025-02-28 15:31:59</t>
        </is>
      </c>
      <c r="AD946" s="1" t="inlineStr">
        <is>
          <t>https://www.commcarehq.org/a/caris-test/reports/form_data/e16dc35f-5970-46a4-8c89-7ff450da6805/</t>
        </is>
      </c>
      <c r="AE946" t="inlineStr">
        <is>
          <t>---</t>
        </is>
      </c>
      <c r="AF946" t="inlineStr">
        <is>
          <t>3c5a623af057e23a32ae4000_179642</t>
        </is>
      </c>
      <c r="AG946" t="inlineStr">
        <is>
          <t>---</t>
        </is>
      </c>
      <c r="AH946" t="inlineStr">
        <is>
          <t>2025-02-27 15:30:11</t>
        </is>
      </c>
      <c r="AI946" t="inlineStr">
        <is>
          <t>49c83a0dcc274f1a85f9433f3309532d</t>
        </is>
      </c>
      <c r="AJ946" t="inlineStr">
        <is>
          <t>2025-02-27</t>
        </is>
      </c>
      <c r="AK946" t="inlineStr">
        <is>
          <t>4</t>
        </is>
      </c>
      <c r="AL946" t="inlineStr">
        <is>
          <t>pour CV</t>
        </is>
      </c>
      <c r="AM946" t="inlineStr">
        <is>
          <t>1</t>
        </is>
      </c>
      <c r="AN946" t="inlineStr">
        <is>
          <t>Pour CV</t>
        </is>
      </c>
      <c r="AO946" t="inlineStr">
        <is>
          <t>1</t>
        </is>
      </c>
      <c r="AP946" t="inlineStr">
        <is>
          <t>1</t>
        </is>
      </c>
      <c r="AQ946" t="inlineStr">
        <is>
          <t>12.7</t>
        </is>
      </c>
      <c r="AR946" t="inlineStr">
        <is>
          <t>8.6</t>
        </is>
      </c>
      <c r="AS946" t="inlineStr">
        <is>
          <t>74</t>
        </is>
      </c>
      <c r="AT946" t="inlineStr"/>
      <c r="AU946" t="inlineStr">
        <is>
          <t>---</t>
        </is>
      </c>
      <c r="AV946" t="inlineStr">
        <is>
          <t>---</t>
        </is>
      </c>
      <c r="AW946" t="inlineStr">
        <is>
          <t>---</t>
        </is>
      </c>
      <c r="AX946" t="inlineStr">
        <is>
          <t>---</t>
        </is>
      </c>
      <c r="AY946" t="inlineStr">
        <is>
          <t>---</t>
        </is>
      </c>
      <c r="AZ946" t="inlineStr">
        <is>
          <t>---</t>
        </is>
      </c>
      <c r="BA946" t="inlineStr">
        <is>
          <t>49c83a0dcc274f1a85f9433f3309532d</t>
        </is>
      </c>
      <c r="BB946" t="inlineStr">
        <is>
          <t>http://openrosa.org/formdesigner/0B48E039-1E80-49A7-AC24-732B6E788E39</t>
        </is>
      </c>
      <c r="BC946" t="inlineStr">
        <is>
          <t>Ration et autres visites</t>
        </is>
      </c>
      <c r="BD946" t="inlineStr">
        <is>
          <t>CommCare Android, version "2.56"(468040). App v15969. CommCare Version 2.56.0. Build 468040, built on: 2025-02-11</t>
        </is>
      </c>
      <c r="BE946" t="inlineStr">
        <is>
          <t>commcare_f5c01cb3-ad69-46f7-81c0-4740896f4262</t>
        </is>
      </c>
      <c r="BF946" t="inlineStr">
        <is>
          <t>19.9441673 -72.7758026 -16.11 27.12</t>
        </is>
      </c>
      <c r="BG946" t="inlineStr">
        <is>
          <t>f13d8149fc6d39ebe86af18272310ff9</t>
        </is>
      </c>
      <c r="BH946" t="inlineStr">
        <is>
          <t>d3239f0622024212b2de47425e4be01d</t>
        </is>
      </c>
      <c r="BI946" t="inlineStr">
        <is>
          <t>15246</t>
        </is>
      </c>
      <c r="BJ946" t="inlineStr">
        <is>
          <t>XFormInstance</t>
        </is>
      </c>
      <c r="BK946" t="inlineStr">
        <is>
          <t>15ea4faaf5c411efafc2d3290d41d0d6</t>
        </is>
      </c>
      <c r="BL946" t="b">
        <v>0</v>
      </c>
      <c r="BM946" t="inlineStr">
        <is>
          <t>---</t>
        </is>
      </c>
      <c r="BN946" t="inlineStr">
        <is>
          <t>190.115.181.123</t>
        </is>
      </c>
      <c r="BO946" t="inlineStr">
        <is>
          <t>Stadensky Gercéus</t>
        </is>
      </c>
    </row>
    <row r="947">
      <c r="A947" t="inlineStr">
        <is>
          <t>945</t>
        </is>
      </c>
      <c r="B947" t="inlineStr">
        <is>
          <t>8d6632b8-08e6-4470-9f12-5ce380a00ee4</t>
        </is>
      </c>
      <c r="C947" t="inlineStr">
        <is>
          <t>2025-02-26</t>
        </is>
      </c>
      <c r="D947" t="inlineStr">
        <is>
          <t>4</t>
        </is>
      </c>
      <c r="E947" t="inlineStr">
        <is>
          <t>Adhérence.</t>
        </is>
      </c>
      <c r="F947" t="inlineStr">
        <is>
          <t>1</t>
        </is>
      </c>
      <c r="G947" t="inlineStr">
        <is>
          <t>Pour adhérence.</t>
        </is>
      </c>
      <c r="H947" t="inlineStr">
        <is>
          <t>1</t>
        </is>
      </c>
      <c r="I947" t="inlineStr">
        <is>
          <t>0</t>
        </is>
      </c>
      <c r="J947" t="inlineStr">
        <is>
          <t>---</t>
        </is>
      </c>
      <c r="K947" t="inlineStr">
        <is>
          <t>---</t>
        </is>
      </c>
      <c r="L947" t="inlineStr">
        <is>
          <t>---</t>
        </is>
      </c>
      <c r="M947" t="inlineStr">
        <is>
          <t>---</t>
        </is>
      </c>
      <c r="N947" t="inlineStr">
        <is>
          <t>---</t>
        </is>
      </c>
      <c r="O947" t="inlineStr">
        <is>
          <t>---</t>
        </is>
      </c>
      <c r="P947" t="inlineStr">
        <is>
          <t>---</t>
        </is>
      </c>
      <c r="Q947" t="inlineStr">
        <is>
          <t>---</t>
        </is>
      </c>
      <c r="R947" t="inlineStr">
        <is>
          <t>---</t>
        </is>
      </c>
      <c r="S947" t="inlineStr">
        <is>
          <t>---</t>
        </is>
      </c>
      <c r="T947" t="inlineStr">
        <is>
          <t>---</t>
        </is>
      </c>
      <c r="U947" t="inlineStr">
        <is>
          <t>---</t>
        </is>
      </c>
      <c r="V947" t="inlineStr">
        <is>
          <t>---</t>
        </is>
      </c>
      <c r="W947" t="inlineStr"/>
      <c r="X947" t="inlineStr">
        <is>
          <t>PDP/CMEB/ST05584</t>
        </is>
      </c>
      <c r="Y947" t="inlineStr">
        <is>
          <t>PDP/CMEB/ST05584</t>
        </is>
      </c>
      <c r="Z947" t="inlineStr">
        <is>
          <t>2025-02-26 15:39:25</t>
        </is>
      </c>
      <c r="AA947" t="inlineStr">
        <is>
          <t>2025-02-26 15:37:15</t>
        </is>
      </c>
      <c r="AB947" t="inlineStr">
        <is>
          <t>5edeline</t>
        </is>
      </c>
      <c r="AC947" t="inlineStr">
        <is>
          <t>2025-02-28 15:40:55</t>
        </is>
      </c>
      <c r="AD947" s="1" t="inlineStr">
        <is>
          <t>https://www.commcarehq.org/a/caris-test/reports/form_data/8d6632b8-08e6-4470-9f12-5ce380a00ee4/</t>
        </is>
      </c>
      <c r="AE947" t="inlineStr">
        <is>
          <t>---</t>
        </is>
      </c>
      <c r="AF947" t="inlineStr">
        <is>
          <t>3c5a623af057e23a32ae4000_185413</t>
        </is>
      </c>
      <c r="AG947" t="inlineStr">
        <is>
          <t>---</t>
        </is>
      </c>
      <c r="AH947" t="inlineStr">
        <is>
          <t>2025-02-26 15:39:25</t>
        </is>
      </c>
      <c r="AI947" t="inlineStr">
        <is>
          <t>49c83a0dcc274f1a85f9433f3309532d</t>
        </is>
      </c>
      <c r="AJ947" t="inlineStr">
        <is>
          <t>2025-02-26</t>
        </is>
      </c>
      <c r="AK947" t="inlineStr">
        <is>
          <t>4</t>
        </is>
      </c>
      <c r="AL947" t="inlineStr">
        <is>
          <t>Adhérence.</t>
        </is>
      </c>
      <c r="AM947" t="inlineStr">
        <is>
          <t>1</t>
        </is>
      </c>
      <c r="AN947" t="inlineStr">
        <is>
          <t>Pour adhérence.</t>
        </is>
      </c>
      <c r="AO947" t="inlineStr">
        <is>
          <t>1</t>
        </is>
      </c>
      <c r="AP947" t="inlineStr">
        <is>
          <t>0</t>
        </is>
      </c>
      <c r="AQ947" t="inlineStr">
        <is>
          <t>---</t>
        </is>
      </c>
      <c r="AR947" t="inlineStr">
        <is>
          <t>---</t>
        </is>
      </c>
      <c r="AS947" t="inlineStr">
        <is>
          <t>---</t>
        </is>
      </c>
      <c r="AT947" t="inlineStr"/>
      <c r="AU947" t="inlineStr">
        <is>
          <t>---</t>
        </is>
      </c>
      <c r="AV947" t="inlineStr">
        <is>
          <t>---</t>
        </is>
      </c>
      <c r="AW947" t="inlineStr">
        <is>
          <t>---</t>
        </is>
      </c>
      <c r="AX947" t="inlineStr">
        <is>
          <t>---</t>
        </is>
      </c>
      <c r="AY947" t="inlineStr">
        <is>
          <t>---</t>
        </is>
      </c>
      <c r="AZ947" t="inlineStr">
        <is>
          <t>---</t>
        </is>
      </c>
      <c r="BA947" t="inlineStr">
        <is>
          <t>49c83a0dcc274f1a85f9433f3309532d</t>
        </is>
      </c>
      <c r="BB947" t="inlineStr">
        <is>
          <t>http://openrosa.org/formdesigner/0B48E039-1E80-49A7-AC24-732B6E788E39</t>
        </is>
      </c>
      <c r="BC947" t="inlineStr">
        <is>
          <t>Ration et autres visites</t>
        </is>
      </c>
      <c r="BD947" t="inlineStr">
        <is>
          <t>CommCare Android, version "2.56"(468040). App v15969. CommCare Version 2.56.0. Build 468040, built on: 2025-02-11</t>
        </is>
      </c>
      <c r="BE947" t="inlineStr">
        <is>
          <t>commcare_f5c01cb3-ad69-46f7-81c0-4740896f4262</t>
        </is>
      </c>
      <c r="BF947" t="inlineStr">
        <is>
          <t>19.9441993 -72.7757906 -15.9 27.44</t>
        </is>
      </c>
      <c r="BG947" t="inlineStr">
        <is>
          <t>f13d8149fc6d39ebe86af18272310ff9</t>
        </is>
      </c>
      <c r="BH947" t="inlineStr">
        <is>
          <t>d3239f0622024212b2de47425e4be01d</t>
        </is>
      </c>
      <c r="BI947" t="inlineStr">
        <is>
          <t>15246</t>
        </is>
      </c>
      <c r="BJ947" t="inlineStr">
        <is>
          <t>XFormInstance</t>
        </is>
      </c>
      <c r="BK947" t="inlineStr">
        <is>
          <t>15ea4faaf5c411efafc2d3290d41d0d6</t>
        </is>
      </c>
      <c r="BL947" t="b">
        <v>0</v>
      </c>
      <c r="BM947" t="inlineStr">
        <is>
          <t>---</t>
        </is>
      </c>
      <c r="BN947" t="inlineStr">
        <is>
          <t>190.115.171.101</t>
        </is>
      </c>
      <c r="BO947" t="inlineStr">
        <is>
          <t>Wildens Pierre</t>
        </is>
      </c>
    </row>
    <row r="948">
      <c r="A948" t="inlineStr">
        <is>
          <t>946</t>
        </is>
      </c>
      <c r="B948" t="inlineStr">
        <is>
          <t>8c35ef4e-66d1-42bb-8795-e1dfe3955012</t>
        </is>
      </c>
      <c r="C948" t="inlineStr">
        <is>
          <t>2025-02-26</t>
        </is>
      </c>
      <c r="D948" t="inlineStr">
        <is>
          <t>3</t>
        </is>
      </c>
      <c r="E948" t="inlineStr">
        <is>
          <t>---</t>
        </is>
      </c>
      <c r="F948" t="inlineStr">
        <is>
          <t>1</t>
        </is>
      </c>
      <c r="G948" t="inlineStr">
        <is>
          <t>---</t>
        </is>
      </c>
      <c r="H948" t="inlineStr">
        <is>
          <t>1</t>
        </is>
      </c>
      <c r="I948" t="inlineStr">
        <is>
          <t>0</t>
        </is>
      </c>
      <c r="J948" t="inlineStr">
        <is>
          <t>---</t>
        </is>
      </c>
      <c r="K948" t="inlineStr">
        <is>
          <t>---</t>
        </is>
      </c>
      <c r="L948" t="inlineStr">
        <is>
          <t>---</t>
        </is>
      </c>
      <c r="M948" t="inlineStr">
        <is>
          <t>---</t>
        </is>
      </c>
      <c r="N948" t="inlineStr">
        <is>
          <t>---</t>
        </is>
      </c>
      <c r="O948" t="inlineStr">
        <is>
          <t>---</t>
        </is>
      </c>
      <c r="P948" t="inlineStr">
        <is>
          <t>---</t>
        </is>
      </c>
      <c r="Q948" t="inlineStr">
        <is>
          <t>---</t>
        </is>
      </c>
      <c r="R948" t="inlineStr">
        <is>
          <t>---</t>
        </is>
      </c>
      <c r="S948" t="inlineStr">
        <is>
          <t>---</t>
        </is>
      </c>
      <c r="T948" t="inlineStr">
        <is>
          <t>---</t>
        </is>
      </c>
      <c r="U948" t="inlineStr">
        <is>
          <t>---</t>
        </is>
      </c>
      <c r="V948" t="inlineStr">
        <is>
          <t>---</t>
        </is>
      </c>
      <c r="W948" t="inlineStr"/>
      <c r="X948" t="inlineStr">
        <is>
          <t>PDP/CMEB/PED00615</t>
        </is>
      </c>
      <c r="Y948" t="inlineStr">
        <is>
          <t>PDP/CMEB/PED00615</t>
        </is>
      </c>
      <c r="Z948" t="inlineStr">
        <is>
          <t>2025-02-26 15:40:42</t>
        </is>
      </c>
      <c r="AA948" t="inlineStr">
        <is>
          <t>2025-02-26 15:39:44</t>
        </is>
      </c>
      <c r="AB948" t="inlineStr">
        <is>
          <t>5edeline</t>
        </is>
      </c>
      <c r="AC948" t="inlineStr">
        <is>
          <t>2025-02-28 15:42:12</t>
        </is>
      </c>
      <c r="AD948" s="1" t="inlineStr">
        <is>
          <t>https://www.commcarehq.org/a/caris-test/reports/form_data/8c35ef4e-66d1-42bb-8795-e1dfe3955012/</t>
        </is>
      </c>
      <c r="AE948" t="inlineStr">
        <is>
          <t>---</t>
        </is>
      </c>
      <c r="AF948" t="inlineStr">
        <is>
          <t>3c5a623af057e23a32ae4000_32950</t>
        </is>
      </c>
      <c r="AG948" t="inlineStr">
        <is>
          <t>OK</t>
        </is>
      </c>
      <c r="AH948" t="inlineStr">
        <is>
          <t>2025-02-26 15:40:42</t>
        </is>
      </c>
      <c r="AI948" t="inlineStr">
        <is>
          <t>49c83a0dcc274f1a85f9433f3309532d</t>
        </is>
      </c>
      <c r="AJ948" t="inlineStr">
        <is>
          <t>2025-02-26</t>
        </is>
      </c>
      <c r="AK948" t="inlineStr">
        <is>
          <t>3</t>
        </is>
      </c>
      <c r="AL948" t="inlineStr">
        <is>
          <t>---</t>
        </is>
      </c>
      <c r="AM948" t="inlineStr">
        <is>
          <t>1</t>
        </is>
      </c>
      <c r="AN948" t="inlineStr">
        <is>
          <t>---</t>
        </is>
      </c>
      <c r="AO948" t="inlineStr">
        <is>
          <t>1</t>
        </is>
      </c>
      <c r="AP948" t="inlineStr">
        <is>
          <t>0</t>
        </is>
      </c>
      <c r="AQ948" t="inlineStr">
        <is>
          <t>---</t>
        </is>
      </c>
      <c r="AR948" t="inlineStr">
        <is>
          <t>---</t>
        </is>
      </c>
      <c r="AS948" t="inlineStr">
        <is>
          <t>---</t>
        </is>
      </c>
      <c r="AT948" t="inlineStr"/>
      <c r="AU948" t="inlineStr">
        <is>
          <t>---</t>
        </is>
      </c>
      <c r="AV948" t="inlineStr">
        <is>
          <t>---</t>
        </is>
      </c>
      <c r="AW948" t="inlineStr">
        <is>
          <t>---</t>
        </is>
      </c>
      <c r="AX948" t="inlineStr">
        <is>
          <t>---</t>
        </is>
      </c>
      <c r="AY948" t="inlineStr">
        <is>
          <t>---</t>
        </is>
      </c>
      <c r="AZ948" t="inlineStr">
        <is>
          <t>---</t>
        </is>
      </c>
      <c r="BA948" t="inlineStr">
        <is>
          <t>49c83a0dcc274f1a85f9433f3309532d</t>
        </is>
      </c>
      <c r="BB948" t="inlineStr">
        <is>
          <t>http://openrosa.org/formdesigner/0B48E039-1E80-49A7-AC24-732B6E788E39</t>
        </is>
      </c>
      <c r="BC948" t="inlineStr">
        <is>
          <t>Ration et autres visites</t>
        </is>
      </c>
      <c r="BD948" t="inlineStr">
        <is>
          <t>CommCare Android, version "2.56"(468040). App v15969. CommCare Version 2.56.0. Build 468040, built on: 2025-02-11</t>
        </is>
      </c>
      <c r="BE948" t="inlineStr">
        <is>
          <t>commcare_f5c01cb3-ad69-46f7-81c0-4740896f4262</t>
        </is>
      </c>
      <c r="BF948" t="inlineStr">
        <is>
          <t>19.9441655 -72.775803 -16.11 27.07</t>
        </is>
      </c>
      <c r="BG948" t="inlineStr">
        <is>
          <t>f13d8149fc6d39ebe86af18272310ff9</t>
        </is>
      </c>
      <c r="BH948" t="inlineStr">
        <is>
          <t>d3239f0622024212b2de47425e4be01d</t>
        </is>
      </c>
      <c r="BI948" t="inlineStr">
        <is>
          <t>15246</t>
        </is>
      </c>
      <c r="BJ948" t="inlineStr">
        <is>
          <t>XFormInstance</t>
        </is>
      </c>
      <c r="BK948" t="inlineStr">
        <is>
          <t>15ea4faaf5c411efafc2d3290d41d0d6</t>
        </is>
      </c>
      <c r="BL948" t="b">
        <v>0</v>
      </c>
      <c r="BM948" t="inlineStr">
        <is>
          <t>---</t>
        </is>
      </c>
      <c r="BN948" t="inlineStr">
        <is>
          <t>190.115.171.101</t>
        </is>
      </c>
      <c r="BO948" t="inlineStr">
        <is>
          <t>Dachenica Brave</t>
        </is>
      </c>
    </row>
    <row r="949">
      <c r="A949" t="inlineStr">
        <is>
          <t>947</t>
        </is>
      </c>
      <c r="B949" t="inlineStr">
        <is>
          <t>b5061adc-dbb1-41fb-b9d1-4b48f7c3d4ea</t>
        </is>
      </c>
      <c r="C949" t="inlineStr">
        <is>
          <t>2025-02-25</t>
        </is>
      </c>
      <c r="D949" t="inlineStr">
        <is>
          <t>4</t>
        </is>
      </c>
      <c r="E949" t="inlineStr">
        <is>
          <t>Pour adhérence.</t>
        </is>
      </c>
      <c r="F949" t="inlineStr">
        <is>
          <t>0</t>
        </is>
      </c>
      <c r="G949" t="inlineStr">
        <is>
          <t>Pour adhérence.</t>
        </is>
      </c>
      <c r="H949" t="inlineStr">
        <is>
          <t>1</t>
        </is>
      </c>
      <c r="I949" t="inlineStr">
        <is>
          <t>1</t>
        </is>
      </c>
      <c r="J949" t="inlineStr">
        <is>
          <t>2</t>
        </is>
      </c>
      <c r="K949" t="inlineStr">
        <is>
          <t>---</t>
        </is>
      </c>
      <c r="L949" t="inlineStr">
        <is>
          <t>---</t>
        </is>
      </c>
      <c r="M949" t="inlineStr">
        <is>
          <t>---</t>
        </is>
      </c>
      <c r="N949" t="inlineStr">
        <is>
          <t>---</t>
        </is>
      </c>
      <c r="O949" t="inlineStr">
        <is>
          <t>---</t>
        </is>
      </c>
      <c r="P949" t="inlineStr">
        <is>
          <t>---</t>
        </is>
      </c>
      <c r="Q949" t="inlineStr">
        <is>
          <t>---</t>
        </is>
      </c>
      <c r="R949" t="inlineStr"/>
      <c r="S949" t="inlineStr">
        <is>
          <t>6.0</t>
        </is>
      </c>
      <c r="T949" t="inlineStr">
        <is>
          <t>51.0</t>
        </is>
      </c>
      <c r="U949" t="inlineStr"/>
      <c r="V949" t="inlineStr"/>
      <c r="W949" t="inlineStr"/>
      <c r="X949" t="inlineStr">
        <is>
          <t>PDP/HCAH/PED00154</t>
        </is>
      </c>
      <c r="Y949" t="inlineStr">
        <is>
          <t>PDP/HCAH/PED00154</t>
        </is>
      </c>
      <c r="Z949" t="inlineStr">
        <is>
          <t>2025-02-25 16:25:21</t>
        </is>
      </c>
      <c r="AA949" t="inlineStr">
        <is>
          <t>2025-02-25 16:24:21</t>
        </is>
      </c>
      <c r="AB949" t="inlineStr">
        <is>
          <t>5edeline</t>
        </is>
      </c>
      <c r="AC949" t="inlineStr">
        <is>
          <t>2025-02-28 16:26:51</t>
        </is>
      </c>
      <c r="AD949" s="1" t="inlineStr">
        <is>
          <t>https://www.commcarehq.org/a/caris-test/reports/form_data/b5061adc-dbb1-41fb-b9d1-4b48f7c3d4ea/</t>
        </is>
      </c>
      <c r="AE949" t="inlineStr">
        <is>
          <t>---</t>
        </is>
      </c>
      <c r="AF949" t="inlineStr">
        <is>
          <t>3c5a623af057e23a32ae4000_199583</t>
        </is>
      </c>
      <c r="AG949" t="inlineStr">
        <is>
          <t>---</t>
        </is>
      </c>
      <c r="AH949" t="inlineStr">
        <is>
          <t>2025-02-25 16:25:21</t>
        </is>
      </c>
      <c r="AI949" t="inlineStr">
        <is>
          <t>49c83a0dcc274f1a85f9433f3309532d</t>
        </is>
      </c>
      <c r="AJ949" t="inlineStr">
        <is>
          <t>2025-02-25</t>
        </is>
      </c>
      <c r="AK949" t="inlineStr">
        <is>
          <t>4</t>
        </is>
      </c>
      <c r="AL949" t="inlineStr">
        <is>
          <t>Pour adhérence.</t>
        </is>
      </c>
      <c r="AM949" t="inlineStr">
        <is>
          <t>0</t>
        </is>
      </c>
      <c r="AN949" t="inlineStr">
        <is>
          <t>Pour adhérence.</t>
        </is>
      </c>
      <c r="AO949" t="inlineStr">
        <is>
          <t>1</t>
        </is>
      </c>
      <c r="AP949" t="inlineStr">
        <is>
          <t>1</t>
        </is>
      </c>
      <c r="AQ949" t="inlineStr"/>
      <c r="AR949" t="inlineStr">
        <is>
          <t>6</t>
        </is>
      </c>
      <c r="AS949" t="inlineStr">
        <is>
          <t>51</t>
        </is>
      </c>
      <c r="AT949" t="inlineStr"/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inlineStr">
        <is>
          <t>---</t>
        </is>
      </c>
      <c r="BA949" t="inlineStr">
        <is>
          <t>49c83a0dcc274f1a85f9433f3309532d</t>
        </is>
      </c>
      <c r="BB949" t="inlineStr">
        <is>
          <t>http://openrosa.org/formdesigner/0B48E039-1E80-49A7-AC24-732B6E788E39</t>
        </is>
      </c>
      <c r="BC949" t="inlineStr">
        <is>
          <t>Ration et autres visites</t>
        </is>
      </c>
      <c r="BD949" t="inlineStr">
        <is>
          <t>CommCare Android, version "2.56"(468040). App v15969. CommCare Version 2.56.0. Build 468040, built on: 2025-02-11</t>
        </is>
      </c>
      <c r="BE949" t="inlineStr">
        <is>
          <t>commcare_f5c01cb3-ad69-46f7-81c0-4740896f4262</t>
        </is>
      </c>
      <c r="BF949" t="inlineStr">
        <is>
          <t>19.9441807 -72.7757993 -16.11 27.16</t>
        </is>
      </c>
      <c r="BG949" t="inlineStr">
        <is>
          <t>f13d8149fc6d39ebe86af18272310ff9</t>
        </is>
      </c>
      <c r="BH949" t="inlineStr">
        <is>
          <t>d3239f0622024212b2de47425e4be01d</t>
        </is>
      </c>
      <c r="BI949" t="inlineStr">
        <is>
          <t>15246</t>
        </is>
      </c>
      <c r="BJ949" t="inlineStr">
        <is>
          <t>XFormInstance</t>
        </is>
      </c>
      <c r="BK949" t="inlineStr">
        <is>
          <t>a17a6cc1f5f011efba0dbb65fe57b2fe</t>
        </is>
      </c>
      <c r="BL949" t="b">
        <v>0</v>
      </c>
      <c r="BM949" t="inlineStr">
        <is>
          <t>---</t>
        </is>
      </c>
      <c r="BN949" t="inlineStr">
        <is>
          <t>190.115.171.101</t>
        </is>
      </c>
      <c r="BO949" t="inlineStr">
        <is>
          <t>Lorvenson  Cadet</t>
        </is>
      </c>
    </row>
    <row r="950">
      <c r="A950" t="inlineStr">
        <is>
          <t>948</t>
        </is>
      </c>
      <c r="B950" t="inlineStr">
        <is>
          <t>78796791-ffeb-42ec-99b4-52f37e419e2a</t>
        </is>
      </c>
      <c r="C950" t="inlineStr">
        <is>
          <t>2025-02-28</t>
        </is>
      </c>
      <c r="D950" t="inlineStr">
        <is>
          <t>4</t>
        </is>
      </c>
      <c r="E950" t="inlineStr">
        <is>
          <t>suivie medical</t>
        </is>
      </c>
      <c r="F950" t="inlineStr">
        <is>
          <t>1</t>
        </is>
      </c>
      <c r="G950" t="inlineStr">
        <is>
          <t>oui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---</t>
        </is>
      </c>
      <c r="L950" t="inlineStr">
        <is>
          <t>---</t>
        </is>
      </c>
      <c r="M950" t="inlineStr">
        <is>
          <t>---</t>
        </is>
      </c>
      <c r="N950" t="inlineStr">
        <is>
          <t>---</t>
        </is>
      </c>
      <c r="O950" t="inlineStr">
        <is>
          <t>---</t>
        </is>
      </c>
      <c r="P950" t="inlineStr">
        <is>
          <t>---</t>
        </is>
      </c>
      <c r="Q950" t="inlineStr">
        <is>
          <t>---</t>
        </is>
      </c>
      <c r="R950" t="inlineStr">
        <is>
          <t>16.3</t>
        </is>
      </c>
      <c r="S950" t="inlineStr">
        <is>
          <t>30.6</t>
        </is>
      </c>
      <c r="T950" t="inlineStr">
        <is>
          <t>143.0</t>
        </is>
      </c>
      <c r="U950" t="inlineStr"/>
      <c r="V950" t="inlineStr"/>
      <c r="W950" t="inlineStr"/>
      <c r="X950" t="inlineStr">
        <is>
          <t>MON/POZS/ST91526</t>
        </is>
      </c>
      <c r="Y950" t="inlineStr">
        <is>
          <t>MON/POZS/ST91526</t>
        </is>
      </c>
      <c r="Z950" t="inlineStr">
        <is>
          <t>2025-02-28 22:11:55</t>
        </is>
      </c>
      <c r="AA950" t="inlineStr">
        <is>
          <t>2025-02-28 22:11:00</t>
        </is>
      </c>
      <c r="AB950" t="inlineStr">
        <is>
          <t>2cleonie</t>
        </is>
      </c>
      <c r="AC950" t="inlineStr">
        <is>
          <t>2025-02-28 22:11:55</t>
        </is>
      </c>
      <c r="AD950" s="1" t="inlineStr">
        <is>
          <t>https://www.commcarehq.org/a/caris-test/reports/form_data/78796791-ffeb-42ec-99b4-52f37e419e2a/</t>
        </is>
      </c>
      <c r="AE950" t="inlineStr">
        <is>
          <t>---</t>
        </is>
      </c>
      <c r="AF950" t="inlineStr">
        <is>
          <t>3c5a623af057e23a32ae4000_23563</t>
        </is>
      </c>
      <c r="AG950" t="inlineStr">
        <is>
          <t>---</t>
        </is>
      </c>
      <c r="AH950" t="inlineStr">
        <is>
          <t>2025-02-28 22:11:55</t>
        </is>
      </c>
      <c r="AI950" t="inlineStr">
        <is>
          <t>cf61c4aba3da4fd3be73b20d2dbdf9af</t>
        </is>
      </c>
      <c r="AJ950" t="inlineStr">
        <is>
          <t>2025-02-28</t>
        </is>
      </c>
      <c r="AK950" t="inlineStr">
        <is>
          <t>4</t>
        </is>
      </c>
      <c r="AL950" t="inlineStr">
        <is>
          <t>suivie medical</t>
        </is>
      </c>
      <c r="AM950" t="inlineStr">
        <is>
          <t>1</t>
        </is>
      </c>
      <c r="AN950" t="inlineStr">
        <is>
          <t>oui</t>
        </is>
      </c>
      <c r="AO950" t="inlineStr">
        <is>
          <t>1</t>
        </is>
      </c>
      <c r="AP950" t="inlineStr">
        <is>
          <t>1</t>
        </is>
      </c>
      <c r="AQ950" t="inlineStr">
        <is>
          <t>16.3</t>
        </is>
      </c>
      <c r="AR950" t="inlineStr">
        <is>
          <t>30.6</t>
        </is>
      </c>
      <c r="AS950" t="inlineStr">
        <is>
          <t>143</t>
        </is>
      </c>
      <c r="AT950" t="inlineStr"/>
      <c r="AU950" t="inlineStr">
        <is>
          <t>---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inlineStr">
        <is>
          <t>---</t>
        </is>
      </c>
      <c r="BA950" t="inlineStr">
        <is>
          <t>cf61c4aba3da4fd3be73b20d2dbdf9af</t>
        </is>
      </c>
      <c r="BB950" t="inlineStr">
        <is>
          <t>http://openrosa.org/formdesigner/0B48E039-1E80-49A7-AC24-732B6E788E39</t>
        </is>
      </c>
      <c r="BC950" t="inlineStr">
        <is>
          <t>Ration et autres visites</t>
        </is>
      </c>
      <c r="BD950" t="inlineStr">
        <is>
          <t>CommCare Android, version "2.55.0"(467579). App v15969. CommCare Version 2.55.0. Build 467579, built on: 2025-01-15</t>
        </is>
      </c>
      <c r="BE950" t="inlineStr">
        <is>
          <t>commcare_4b89fcce-8d3a-4e6a-838c-ef337e1b2f53</t>
        </is>
      </c>
      <c r="BF950" t="inlineStr"/>
      <c r="BG950" t="inlineStr">
        <is>
          <t>f13d8149fc6d39ebe86af18272310ff9</t>
        </is>
      </c>
      <c r="BH950" t="inlineStr">
        <is>
          <t>d3239f0622024212b2de47425e4be01d</t>
        </is>
      </c>
      <c r="BI950" t="inlineStr">
        <is>
          <t>15246</t>
        </is>
      </c>
      <c r="BJ950" t="inlineStr">
        <is>
          <t>XFormInstance</t>
        </is>
      </c>
      <c r="BK950" t="inlineStr">
        <is>
          <t>97459c44f48411efafa6d3290d41d0d6</t>
        </is>
      </c>
      <c r="BL950" t="b">
        <v>0</v>
      </c>
      <c r="BM950" t="inlineStr">
        <is>
          <t>---</t>
        </is>
      </c>
      <c r="BN950" t="inlineStr">
        <is>
          <t>190.115.174.211</t>
        </is>
      </c>
      <c r="BO950" t="inlineStr">
        <is>
          <t>Achbytania Louis</t>
        </is>
      </c>
    </row>
    <row r="951">
      <c r="A951" t="inlineStr">
        <is>
          <t>949</t>
        </is>
      </c>
      <c r="B951" t="inlineStr">
        <is>
          <t>3f20a2b1-d591-495f-8f6e-12205270b89d</t>
        </is>
      </c>
      <c r="C951" t="inlineStr">
        <is>
          <t>2025-02-28</t>
        </is>
      </c>
      <c r="D951" t="inlineStr">
        <is>
          <t>4</t>
        </is>
      </c>
      <c r="E951" t="inlineStr">
        <is>
          <t>suivi medical</t>
        </is>
      </c>
      <c r="F951" t="inlineStr">
        <is>
          <t>1</t>
        </is>
      </c>
      <c r="G951" t="inlineStr">
        <is>
          <t>oui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---</t>
        </is>
      </c>
      <c r="L951" t="inlineStr">
        <is>
          <t>---</t>
        </is>
      </c>
      <c r="M951" t="inlineStr">
        <is>
          <t>---</t>
        </is>
      </c>
      <c r="N951" t="inlineStr">
        <is>
          <t>---</t>
        </is>
      </c>
      <c r="O951" t="inlineStr">
        <is>
          <t>---</t>
        </is>
      </c>
      <c r="P951" t="inlineStr">
        <is>
          <t>---</t>
        </is>
      </c>
      <c r="Q951" t="inlineStr">
        <is>
          <t>---</t>
        </is>
      </c>
      <c r="R951" t="inlineStr">
        <is>
          <t>18.7</t>
        </is>
      </c>
      <c r="S951" t="inlineStr">
        <is>
          <t>28.2</t>
        </is>
      </c>
      <c r="T951" t="inlineStr">
        <is>
          <t>138.0</t>
        </is>
      </c>
      <c r="U951" t="inlineStr"/>
      <c r="V951" t="inlineStr"/>
      <c r="W951" t="inlineStr"/>
      <c r="X951" t="inlineStr">
        <is>
          <t>MON/POZS/92339</t>
        </is>
      </c>
      <c r="Y951" t="inlineStr">
        <is>
          <t>MON/POZS/92339</t>
        </is>
      </c>
      <c r="Z951" t="inlineStr">
        <is>
          <t>2025-02-28 22:13:03</t>
        </is>
      </c>
      <c r="AA951" t="inlineStr">
        <is>
          <t>2025-02-28 22:12:21</t>
        </is>
      </c>
      <c r="AB951" t="inlineStr">
        <is>
          <t>2cleonie</t>
        </is>
      </c>
      <c r="AC951" t="inlineStr">
        <is>
          <t>2025-02-28 22:13:04</t>
        </is>
      </c>
      <c r="AD951" s="1" t="inlineStr">
        <is>
          <t>https://www.commcarehq.org/a/caris-test/reports/form_data/3f20a2b1-d591-495f-8f6e-12205270b89d/</t>
        </is>
      </c>
      <c r="AE951" t="inlineStr">
        <is>
          <t>---</t>
        </is>
      </c>
      <c r="AF951" t="inlineStr">
        <is>
          <t>3c5a623af057e23a32ae4000_22182</t>
        </is>
      </c>
      <c r="AG951" t="inlineStr">
        <is>
          <t>---</t>
        </is>
      </c>
      <c r="AH951" t="inlineStr">
        <is>
          <t>2025-02-28 22:13:03</t>
        </is>
      </c>
      <c r="AI951" t="inlineStr">
        <is>
          <t>cf61c4aba3da4fd3be73b20d2dbdf9af</t>
        </is>
      </c>
      <c r="AJ951" t="inlineStr">
        <is>
          <t>2025-02-28</t>
        </is>
      </c>
      <c r="AK951" t="inlineStr">
        <is>
          <t>4</t>
        </is>
      </c>
      <c r="AL951" t="inlineStr">
        <is>
          <t>suivi medical</t>
        </is>
      </c>
      <c r="AM951" t="inlineStr">
        <is>
          <t>1</t>
        </is>
      </c>
      <c r="AN951" t="inlineStr">
        <is>
          <t>oui</t>
        </is>
      </c>
      <c r="AO951" t="inlineStr">
        <is>
          <t>1</t>
        </is>
      </c>
      <c r="AP951" t="inlineStr">
        <is>
          <t>1</t>
        </is>
      </c>
      <c r="AQ951" t="inlineStr">
        <is>
          <t>18.7</t>
        </is>
      </c>
      <c r="AR951" t="inlineStr">
        <is>
          <t>28.2</t>
        </is>
      </c>
      <c r="AS951" t="inlineStr">
        <is>
          <t>138</t>
        </is>
      </c>
      <c r="AT951" t="inlineStr"/>
      <c r="AU951" t="inlineStr">
        <is>
          <t>---</t>
        </is>
      </c>
      <c r="AV951" t="inlineStr">
        <is>
          <t>---</t>
        </is>
      </c>
      <c r="AW951" t="inlineStr">
        <is>
          <t>---</t>
        </is>
      </c>
      <c r="AX951" t="inlineStr">
        <is>
          <t>---</t>
        </is>
      </c>
      <c r="AY951" t="inlineStr">
        <is>
          <t>---</t>
        </is>
      </c>
      <c r="AZ951" t="inlineStr">
        <is>
          <t>---</t>
        </is>
      </c>
      <c r="BA951" t="inlineStr">
        <is>
          <t>cf61c4aba3da4fd3be73b20d2dbdf9af</t>
        </is>
      </c>
      <c r="BB951" t="inlineStr">
        <is>
          <t>http://openrosa.org/formdesigner/0B48E039-1E80-49A7-AC24-732B6E788E39</t>
        </is>
      </c>
      <c r="BC951" t="inlineStr">
        <is>
          <t>Ration et autres visites</t>
        </is>
      </c>
      <c r="BD951" t="inlineStr">
        <is>
          <t>CommCare Android, version "2.55.0"(467579). App v15969. CommCare Version 2.55.0. Build 467579, built on: 2025-01-15</t>
        </is>
      </c>
      <c r="BE951" t="inlineStr">
        <is>
          <t>commcare_4b89fcce-8d3a-4e6a-838c-ef337e1b2f53</t>
        </is>
      </c>
      <c r="BF951" t="inlineStr"/>
      <c r="BG951" t="inlineStr">
        <is>
          <t>f13d8149fc6d39ebe86af18272310ff9</t>
        </is>
      </c>
      <c r="BH951" t="inlineStr">
        <is>
          <t>d3239f0622024212b2de47425e4be01d</t>
        </is>
      </c>
      <c r="BI951" t="inlineStr">
        <is>
          <t>15246</t>
        </is>
      </c>
      <c r="BJ951" t="inlineStr">
        <is>
          <t>XFormInstance</t>
        </is>
      </c>
      <c r="BK951" t="inlineStr">
        <is>
          <t>97459c44f48411efafa6d3290d41d0d6</t>
        </is>
      </c>
      <c r="BL951" t="b">
        <v>0</v>
      </c>
      <c r="BM951" t="inlineStr">
        <is>
          <t>---</t>
        </is>
      </c>
      <c r="BN951" t="inlineStr">
        <is>
          <t>190.115.174.211</t>
        </is>
      </c>
      <c r="BO951" t="inlineStr">
        <is>
          <t>Kesnaida Paul</t>
        </is>
      </c>
    </row>
    <row r="952">
      <c r="A952" t="inlineStr">
        <is>
          <t>950</t>
        </is>
      </c>
      <c r="B952" t="inlineStr">
        <is>
          <t>aed4a7ed-6603-4e22-87bd-9fafa19da7a8</t>
        </is>
      </c>
      <c r="C952" t="inlineStr">
        <is>
          <t>2025-02-28</t>
        </is>
      </c>
      <c r="D952" t="inlineStr">
        <is>
          <t>4</t>
        </is>
      </c>
      <c r="E952" t="inlineStr">
        <is>
          <t>visite medical</t>
        </is>
      </c>
      <c r="F952" t="inlineStr">
        <is>
          <t>1</t>
        </is>
      </c>
      <c r="G952" t="inlineStr">
        <is>
          <t>oui</t>
        </is>
      </c>
      <c r="H952" t="inlineStr">
        <is>
          <t>1</t>
        </is>
      </c>
      <c r="I952" t="inlineStr">
        <is>
          <t>0</t>
        </is>
      </c>
      <c r="J952" t="inlineStr">
        <is>
          <t>---</t>
        </is>
      </c>
      <c r="K952" t="inlineStr">
        <is>
          <t>---</t>
        </is>
      </c>
      <c r="L952" t="inlineStr">
        <is>
          <t>---</t>
        </is>
      </c>
      <c r="M952" t="inlineStr">
        <is>
          <t>---</t>
        </is>
      </c>
      <c r="N952" t="inlineStr">
        <is>
          <t>---</t>
        </is>
      </c>
      <c r="O952" t="inlineStr">
        <is>
          <t>---</t>
        </is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inlineStr"/>
      <c r="X952" t="inlineStr">
        <is>
          <t>STM/CSPP/ST01952</t>
        </is>
      </c>
      <c r="Y952" t="inlineStr">
        <is>
          <t>STM/CSPP/ST01952</t>
        </is>
      </c>
      <c r="Z952" t="inlineStr">
        <is>
          <t>2025-02-28 22:14:23</t>
        </is>
      </c>
      <c r="AA952" t="inlineStr">
        <is>
          <t>2025-02-28 22:13:40</t>
        </is>
      </c>
      <c r="AB952" t="inlineStr">
        <is>
          <t>2cleonie</t>
        </is>
      </c>
      <c r="AC952" t="inlineStr">
        <is>
          <t>2025-02-28 22:14:24</t>
        </is>
      </c>
      <c r="AD952" s="1" t="inlineStr">
        <is>
          <t>https://www.commcarehq.org/a/caris-test/reports/form_data/aed4a7ed-6603-4e22-87bd-9fafa19da7a8/</t>
        </is>
      </c>
      <c r="AE952" t="inlineStr">
        <is>
          <t>---</t>
        </is>
      </c>
      <c r="AF952" t="inlineStr">
        <is>
          <t>3c5a623af057e23a32ae4000_74175</t>
        </is>
      </c>
      <c r="AG952" t="inlineStr">
        <is>
          <t>---</t>
        </is>
      </c>
      <c r="AH952" t="inlineStr">
        <is>
          <t>2025-02-28 22:14:23</t>
        </is>
      </c>
      <c r="AI952" t="inlineStr">
        <is>
          <t>cf61c4aba3da4fd3be73b20d2dbdf9af</t>
        </is>
      </c>
      <c r="AJ952" t="inlineStr">
        <is>
          <t>2025-02-28</t>
        </is>
      </c>
      <c r="AK952" t="inlineStr">
        <is>
          <t>4</t>
        </is>
      </c>
      <c r="AL952" t="inlineStr">
        <is>
          <t>visite medical</t>
        </is>
      </c>
      <c r="AM952" t="inlineStr">
        <is>
          <t>1</t>
        </is>
      </c>
      <c r="AN952" t="inlineStr">
        <is>
          <t>oui</t>
        </is>
      </c>
      <c r="AO952" t="inlineStr">
        <is>
          <t>1</t>
        </is>
      </c>
      <c r="AP952" t="inlineStr">
        <is>
          <t>0</t>
        </is>
      </c>
      <c r="AQ952" t="inlineStr">
        <is>
          <t>---</t>
        </is>
      </c>
      <c r="AR952" t="inlineStr">
        <is>
          <t>---</t>
        </is>
      </c>
      <c r="AS952" t="inlineStr">
        <is>
          <t>---</t>
        </is>
      </c>
      <c r="AT952" t="inlineStr"/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inlineStr">
        <is>
          <t>---</t>
        </is>
      </c>
      <c r="BA952" t="inlineStr">
        <is>
          <t>cf61c4aba3da4fd3be73b20d2dbdf9af</t>
        </is>
      </c>
      <c r="BB952" t="inlineStr">
        <is>
          <t>http://openrosa.org/formdesigner/0B48E039-1E80-49A7-AC24-732B6E788E39</t>
        </is>
      </c>
      <c r="BC952" t="inlineStr">
        <is>
          <t>Ration et autres visites</t>
        </is>
      </c>
      <c r="BD952" t="inlineStr">
        <is>
          <t>CommCare Android, version "2.55.0"(467579). App v15969. CommCare Version 2.55.0. Build 467579, built on: 2025-01-15</t>
        </is>
      </c>
      <c r="BE952" t="inlineStr">
        <is>
          <t>commcare_4b89fcce-8d3a-4e6a-838c-ef337e1b2f53</t>
        </is>
      </c>
      <c r="BF952" t="inlineStr"/>
      <c r="BG952" t="inlineStr">
        <is>
          <t>f13d8149fc6d39ebe86af18272310ff9</t>
        </is>
      </c>
      <c r="BH952" t="inlineStr">
        <is>
          <t>d3239f0622024212b2de47425e4be01d</t>
        </is>
      </c>
      <c r="BI952" t="inlineStr">
        <is>
          <t>15246</t>
        </is>
      </c>
      <c r="BJ952" t="inlineStr">
        <is>
          <t>XFormInstance</t>
        </is>
      </c>
      <c r="BK952" t="inlineStr">
        <is>
          <t>97459c44f48411efafa6d3290d41d0d6</t>
        </is>
      </c>
      <c r="BL952" t="b">
        <v>0</v>
      </c>
      <c r="BM952" t="inlineStr">
        <is>
          <t>---</t>
        </is>
      </c>
      <c r="BN952" t="inlineStr">
        <is>
          <t>190.115.174.211</t>
        </is>
      </c>
      <c r="BO952" t="inlineStr">
        <is>
          <t>Daveson Louissaint</t>
        </is>
      </c>
    </row>
    <row r="953">
      <c r="A953" t="inlineStr">
        <is>
          <t>951</t>
        </is>
      </c>
      <c r="B953" t="inlineStr">
        <is>
          <t>2f53cce9-9cfb-4213-af4d-9b9b4e55b0be</t>
        </is>
      </c>
      <c r="C953" t="inlineStr">
        <is>
          <t>2025-02-26</t>
        </is>
      </c>
      <c r="D953" t="inlineStr">
        <is>
          <t>3</t>
        </is>
      </c>
      <c r="E953" t="inlineStr">
        <is>
          <t>---</t>
        </is>
      </c>
      <c r="F953" t="inlineStr">
        <is>
          <t>0</t>
        </is>
      </c>
      <c r="G953" t="inlineStr">
        <is>
          <t>---</t>
        </is>
      </c>
      <c r="H953" t="inlineStr">
        <is>
          <t>1</t>
        </is>
      </c>
      <c r="I953" t="inlineStr">
        <is>
          <t>1</t>
        </is>
      </c>
      <c r="J953" t="inlineStr">
        <is>
          <t>2</t>
        </is>
      </c>
      <c r="K953" t="inlineStr">
        <is>
          <t>---</t>
        </is>
      </c>
      <c r="L953" t="inlineStr">
        <is>
          <t>---</t>
        </is>
      </c>
      <c r="M953" t="inlineStr">
        <is>
          <t>---</t>
        </is>
      </c>
      <c r="N953" t="inlineStr">
        <is>
          <t>---</t>
        </is>
      </c>
      <c r="O953" t="inlineStr">
        <is>
          <t>---</t>
        </is>
      </c>
      <c r="P953" t="inlineStr">
        <is>
          <t>---</t>
        </is>
      </c>
      <c r="Q953" t="inlineStr">
        <is>
          <t>---</t>
        </is>
      </c>
      <c r="R953" t="inlineStr"/>
      <c r="S953" t="inlineStr">
        <is>
          <t>31.5</t>
        </is>
      </c>
      <c r="T953" t="inlineStr"/>
      <c r="U953" t="inlineStr"/>
      <c r="V953" t="inlineStr"/>
      <c r="W953" t="inlineStr"/>
      <c r="X953" t="inlineStr">
        <is>
          <t>PDP/HBSB/ST00472</t>
        </is>
      </c>
      <c r="Y953" t="inlineStr">
        <is>
          <t>PDP/HBSB/ST00472</t>
        </is>
      </c>
      <c r="Z953" t="inlineStr">
        <is>
          <t>2025-02-26 15:27:32</t>
        </is>
      </c>
      <c r="AA953" t="inlineStr">
        <is>
          <t>2025-02-26 15:27:00</t>
        </is>
      </c>
      <c r="AB953" t="inlineStr">
        <is>
          <t>5guerlande</t>
        </is>
      </c>
      <c r="AC953" t="inlineStr">
        <is>
          <t>2025-03-01 00:24:50</t>
        </is>
      </c>
      <c r="AD953" s="1" t="inlineStr">
        <is>
          <t>https://www.commcarehq.org/a/caris-test/reports/form_data/2f53cce9-9cfb-4213-af4d-9b9b4e55b0be/</t>
        </is>
      </c>
      <c r="AE953" t="inlineStr">
        <is>
          <t>---</t>
        </is>
      </c>
      <c r="AF953" t="inlineStr">
        <is>
          <t>3c5a623af057e23a32ae4000_97140</t>
        </is>
      </c>
      <c r="AG953" t="inlineStr">
        <is>
          <t>OK</t>
        </is>
      </c>
      <c r="AH953" t="inlineStr">
        <is>
          <t>2025-02-26 15:27:32</t>
        </is>
      </c>
      <c r="AI953" t="inlineStr">
        <is>
          <t>1b52563f66be7b3d0843fa02f8f5a965</t>
        </is>
      </c>
      <c r="AJ953" t="inlineStr">
        <is>
          <t>2025-02-26</t>
        </is>
      </c>
      <c r="AK953" t="inlineStr">
        <is>
          <t>3</t>
        </is>
      </c>
      <c r="AL953" t="inlineStr">
        <is>
          <t>---</t>
        </is>
      </c>
      <c r="AM953" t="inlineStr">
        <is>
          <t>0</t>
        </is>
      </c>
      <c r="AN953" t="inlineStr">
        <is>
          <t>---</t>
        </is>
      </c>
      <c r="AO953" t="inlineStr">
        <is>
          <t>1</t>
        </is>
      </c>
      <c r="AP953" t="inlineStr">
        <is>
          <t>1</t>
        </is>
      </c>
      <c r="AQ953" t="inlineStr"/>
      <c r="AR953" t="inlineStr">
        <is>
          <t>31.5</t>
        </is>
      </c>
      <c r="AS953" t="inlineStr"/>
      <c r="AT953" t="inlineStr"/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inlineStr">
        <is>
          <t>---</t>
        </is>
      </c>
      <c r="BA953" t="inlineStr">
        <is>
          <t>1b52563f66be7b3d0843fa02f8f5a965</t>
        </is>
      </c>
      <c r="BB953" t="inlineStr">
        <is>
          <t>http://openrosa.org/formdesigner/0B48E039-1E80-49A7-AC24-732B6E788E39</t>
        </is>
      </c>
      <c r="BC953" t="inlineStr">
        <is>
          <t>Ration et autres visites</t>
        </is>
      </c>
      <c r="BD953" t="inlineStr">
        <is>
          <t>CommCare Android, version "2.56"(468040). App v15451. CommCare Version 2.56.0. Build 468040, built on: 2025-02-11</t>
        </is>
      </c>
      <c r="BE953" t="inlineStr">
        <is>
          <t>commcare_9bc1f1cb-81e2-474e-9647-4d36802bc2c5</t>
        </is>
      </c>
      <c r="BF953" t="inlineStr"/>
      <c r="BG953" t="inlineStr">
        <is>
          <t>f13d8149fc6d39ebe86af18272310ff9</t>
        </is>
      </c>
      <c r="BH953" t="inlineStr">
        <is>
          <t>5f0ff57013f147e3bda094a02d3c0259</t>
        </is>
      </c>
      <c r="BI953" t="inlineStr">
        <is>
          <t>15246</t>
        </is>
      </c>
      <c r="BJ953" t="inlineStr">
        <is>
          <t>XFormInstance</t>
        </is>
      </c>
      <c r="BK953" t="inlineStr">
        <is>
          <t>36866ec4f61411efba0fbb65fe57b2fe</t>
        </is>
      </c>
      <c r="BL953" t="b">
        <v>0</v>
      </c>
      <c r="BM953" t="inlineStr">
        <is>
          <t>---</t>
        </is>
      </c>
      <c r="BN953" t="inlineStr">
        <is>
          <t>200.113.214.143</t>
        </is>
      </c>
      <c r="BO953" t="inlineStr">
        <is>
          <t>Adolph Brutus</t>
        </is>
      </c>
    </row>
    <row r="954">
      <c r="A954" t="inlineStr">
        <is>
          <t>952</t>
        </is>
      </c>
      <c r="B954" t="inlineStr">
        <is>
          <t>3da153ba-4d51-4a85-86b1-cd18f68790d9</t>
        </is>
      </c>
      <c r="C954" t="inlineStr">
        <is>
          <t>2025-02-28</t>
        </is>
      </c>
      <c r="D954" t="inlineStr">
        <is>
          <t>4</t>
        </is>
      </c>
      <c r="E954" t="inlineStr">
        <is>
          <t>accompagnement pour Examen Laboratoire et pour le RX Thorax</t>
        </is>
      </c>
      <c r="F954" t="inlineStr">
        <is>
          <t>1</t>
        </is>
      </c>
      <c r="G954" t="inlineStr">
        <is>
          <t>pour savoir si elle allait mieux</t>
        </is>
      </c>
      <c r="H954" t="inlineStr">
        <is>
          <t>1</t>
        </is>
      </c>
      <c r="I954" t="inlineStr">
        <is>
          <t>1</t>
        </is>
      </c>
      <c r="J954" t="inlineStr">
        <is>
          <t>2</t>
        </is>
      </c>
      <c r="K954" t="inlineStr">
        <is>
          <t>---</t>
        </is>
      </c>
      <c r="L954" t="inlineStr">
        <is>
          <t>---</t>
        </is>
      </c>
      <c r="M954" t="inlineStr">
        <is>
          <t>---</t>
        </is>
      </c>
      <c r="N954" t="inlineStr">
        <is>
          <t>---</t>
        </is>
      </c>
      <c r="O954" t="inlineStr">
        <is>
          <t>---</t>
        </is>
      </c>
      <c r="P954" t="inlineStr">
        <is>
          <t>---</t>
        </is>
      </c>
      <c r="Q954" t="inlineStr">
        <is>
          <t>---</t>
        </is>
      </c>
      <c r="R954" t="inlineStr"/>
      <c r="S954" t="inlineStr"/>
      <c r="T954" t="inlineStr"/>
      <c r="U954">
        <f>HYPERLINK("https://www.commcarehq.org/a/caris-test/api/form_attachment/v1/3da153ba-4d51-4a85-86b1-cd18f68790d9/1740751249927.jpg")</f>
        <v/>
      </c>
      <c r="V954" t="inlineStr"/>
      <c r="W954" t="inlineStr"/>
      <c r="X954" t="inlineStr">
        <is>
          <t>LEG/HSCL/ST00671</t>
        </is>
      </c>
      <c r="Y954" t="inlineStr">
        <is>
          <t>LEG/HSCL/ST00671</t>
        </is>
      </c>
      <c r="Z954" t="inlineStr">
        <is>
          <t>2025-02-28 14:01:19</t>
        </is>
      </c>
      <c r="AA954" t="inlineStr">
        <is>
          <t>2025-02-28 13:56:21</t>
        </is>
      </c>
      <c r="AB954" t="inlineStr">
        <is>
          <t>2toussaint</t>
        </is>
      </c>
      <c r="AC954" t="inlineStr">
        <is>
          <t>2025-03-01 01:12:14</t>
        </is>
      </c>
      <c r="AD954" s="1" t="inlineStr">
        <is>
          <t>https://www.commcarehq.org/a/caris-test/reports/form_data/3da153ba-4d51-4a85-86b1-cd18f68790d9/</t>
        </is>
      </c>
      <c r="AE954" t="inlineStr">
        <is>
          <t>---</t>
        </is>
      </c>
      <c r="AF954" t="inlineStr">
        <is>
          <t>3c5a623af057e23a32ae4000_124098</t>
        </is>
      </c>
      <c r="AG954" t="inlineStr">
        <is>
          <t>---</t>
        </is>
      </c>
      <c r="AH954" t="inlineStr">
        <is>
          <t>2025-02-28 14:01:19</t>
        </is>
      </c>
      <c r="AI954" t="inlineStr">
        <is>
          <t>bf15ded1c441caeee7b3790beacaa107</t>
        </is>
      </c>
      <c r="AJ954" t="inlineStr">
        <is>
          <t>2025-02-28</t>
        </is>
      </c>
      <c r="AK954" t="inlineStr">
        <is>
          <t>4</t>
        </is>
      </c>
      <c r="AL954" t="inlineStr">
        <is>
          <t>accompagnement pour Examen Laboratoire et pour le RX Thorax</t>
        </is>
      </c>
      <c r="AM954" t="inlineStr">
        <is>
          <t>1</t>
        </is>
      </c>
      <c r="AN954" t="inlineStr">
        <is>
          <t>pour savoir si elle allait mieux</t>
        </is>
      </c>
      <c r="AO954" t="inlineStr">
        <is>
          <t>1</t>
        </is>
      </c>
      <c r="AP954" t="inlineStr">
        <is>
          <t>1</t>
        </is>
      </c>
      <c r="AQ954" t="inlineStr"/>
      <c r="AR954" t="inlineStr"/>
      <c r="AS954" t="inlineStr"/>
      <c r="AT954" t="inlineStr"/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inlineStr">
        <is>
          <t>---</t>
        </is>
      </c>
      <c r="BA954" t="inlineStr">
        <is>
          <t>bf15ded1c441caeee7b3790beacaa107</t>
        </is>
      </c>
      <c r="BB954" t="inlineStr">
        <is>
          <t>http://openrosa.org/formdesigner/0B48E039-1E80-49A7-AC24-732B6E788E39</t>
        </is>
      </c>
      <c r="BC954" t="inlineStr">
        <is>
          <t>Ration et autres visites</t>
        </is>
      </c>
      <c r="BD954" t="inlineStr">
        <is>
          <t>CommCare Android, version "2.55.0"(467579). App v15969. CommCare Version 2.55.0. Build 467579, built on: 2025-01-15</t>
        </is>
      </c>
      <c r="BE954" t="inlineStr">
        <is>
          <t>commcare_6ba4fa04-2ee5-4472-8c22-35182b767bd8</t>
        </is>
      </c>
      <c r="BF954" t="inlineStr">
        <is>
          <t>18.5072192 -72.6313035 -4.41 20.56</t>
        </is>
      </c>
      <c r="BG954" t="inlineStr">
        <is>
          <t>f13d8149fc6d39ebe86af18272310ff9</t>
        </is>
      </c>
      <c r="BH954" t="inlineStr">
        <is>
          <t>d3239f0622024212b2de47425e4be01d</t>
        </is>
      </c>
      <c r="BI954" t="inlineStr">
        <is>
          <t>15246</t>
        </is>
      </c>
      <c r="BJ954" t="inlineStr">
        <is>
          <t>XFormInstance</t>
        </is>
      </c>
      <c r="BK954" t="inlineStr">
        <is>
          <t>04e3848af5d811efafc3d3290d41d0d6</t>
        </is>
      </c>
      <c r="BL954" t="b">
        <v>0</v>
      </c>
      <c r="BM954" t="inlineStr">
        <is>
          <t>---</t>
        </is>
      </c>
      <c r="BN954" t="inlineStr">
        <is>
          <t>200.113.215.153</t>
        </is>
      </c>
      <c r="BO954" t="inlineStr">
        <is>
          <t>---</t>
        </is>
      </c>
    </row>
    <row r="955">
      <c r="A955" t="inlineStr">
        <is>
          <t>953</t>
        </is>
      </c>
      <c r="B955" t="inlineStr">
        <is>
          <t>ed48d7f7-977a-41ce-b551-7479f1681cfd</t>
        </is>
      </c>
      <c r="C955" t="inlineStr">
        <is>
          <t>2025-02-27</t>
        </is>
      </c>
      <c r="D955" t="inlineStr">
        <is>
          <t>3</t>
        </is>
      </c>
      <c r="E955" t="inlineStr">
        <is>
          <t>---</t>
        </is>
      </c>
      <c r="F955" t="inlineStr">
        <is>
          <t>0</t>
        </is>
      </c>
      <c r="G955" t="inlineStr">
        <is>
          <t>---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---</t>
        </is>
      </c>
      <c r="L955" t="inlineStr">
        <is>
          <t>---</t>
        </is>
      </c>
      <c r="M955" t="inlineStr">
        <is>
          <t>---</t>
        </is>
      </c>
      <c r="N955" t="inlineStr">
        <is>
          <t>---</t>
        </is>
      </c>
      <c r="O955" t="inlineStr">
        <is>
          <t>---</t>
        </is>
      </c>
      <c r="P955" t="inlineStr">
        <is>
          <t>---</t>
        </is>
      </c>
      <c r="Q955" t="inlineStr">
        <is>
          <t>---</t>
        </is>
      </c>
      <c r="R955" t="inlineStr"/>
      <c r="S955" t="inlineStr"/>
      <c r="T955" t="inlineStr"/>
      <c r="U955" t="inlineStr"/>
      <c r="V955" t="inlineStr"/>
      <c r="W955" t="inlineStr"/>
      <c r="X955" t="inlineStr">
        <is>
          <t>SMA/CSSM/ST01122</t>
        </is>
      </c>
      <c r="Y955" t="inlineStr">
        <is>
          <t>SMA/CSSM/ST01122</t>
        </is>
      </c>
      <c r="Z955" t="inlineStr">
        <is>
          <t>2025-03-02 03:02:55</t>
        </is>
      </c>
      <c r="AA955" t="inlineStr">
        <is>
          <t>2025-03-02 03:02:03</t>
        </is>
      </c>
      <c r="AB955" t="inlineStr">
        <is>
          <t>6joseph</t>
        </is>
      </c>
      <c r="AC955" t="inlineStr">
        <is>
          <t>2025-03-02 03:02:26</t>
        </is>
      </c>
      <c r="AD955" s="1" t="inlineStr">
        <is>
          <t>https://www.commcarehq.org/a/caris-test/reports/form_data/ed48d7f7-977a-41ce-b551-7479f1681cfd/</t>
        </is>
      </c>
      <c r="AE955" t="inlineStr">
        <is>
          <t>---</t>
        </is>
      </c>
      <c r="AF955" t="inlineStr">
        <is>
          <t>3c5a623af057e23a32ae4000_180077</t>
        </is>
      </c>
      <c r="AG955" t="inlineStr">
        <is>
          <t>OK</t>
        </is>
      </c>
      <c r="AH955" t="inlineStr">
        <is>
          <t>2025-03-02 03:02:55</t>
        </is>
      </c>
      <c r="AI955" t="inlineStr">
        <is>
          <t>8a7c43128a4424b0fa27ee8aba471672</t>
        </is>
      </c>
      <c r="AJ955" t="inlineStr">
        <is>
          <t>2025-02-27</t>
        </is>
      </c>
      <c r="AK955" t="inlineStr">
        <is>
          <t>3</t>
        </is>
      </c>
      <c r="AL955" t="inlineStr">
        <is>
          <t>---</t>
        </is>
      </c>
      <c r="AM955" t="inlineStr">
        <is>
          <t>0</t>
        </is>
      </c>
      <c r="AN955" t="inlineStr">
        <is>
          <t>---</t>
        </is>
      </c>
      <c r="AO955" t="inlineStr">
        <is>
          <t>1</t>
        </is>
      </c>
      <c r="AP955" t="inlineStr">
        <is>
          <t>1</t>
        </is>
      </c>
      <c r="AQ955" t="inlineStr"/>
      <c r="AR955" t="inlineStr"/>
      <c r="AS955" t="inlineStr"/>
      <c r="AT955" t="inlineStr"/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inlineStr">
        <is>
          <t>---</t>
        </is>
      </c>
      <c r="BA955" t="inlineStr">
        <is>
          <t>8a7c43128a4424b0fa27ee8aba471672</t>
        </is>
      </c>
      <c r="BB955" t="inlineStr">
        <is>
          <t>http://openrosa.org/formdesigner/0B48E039-1E80-49A7-AC24-732B6E788E39</t>
        </is>
      </c>
      <c r="BC955" t="inlineStr">
        <is>
          <t>Ration et autres visites</t>
        </is>
      </c>
      <c r="BD955" t="inlineStr">
        <is>
          <t>CommCare Android, version "2.56"(468040). App v15969. CommCare Version 2.56.0. Build 468040, built on: 2025-02-11</t>
        </is>
      </c>
      <c r="BE955" t="inlineStr">
        <is>
          <t>commcare_cebd0d31-21f4-4592-9164-16cfd6fc9bcf</t>
        </is>
      </c>
      <c r="BF955" t="inlineStr">
        <is>
          <t>19.3749277 -72.338202 414.0 9.8</t>
        </is>
      </c>
      <c r="BG955" t="inlineStr">
        <is>
          <t>f13d8149fc6d39ebe86af18272310ff9</t>
        </is>
      </c>
      <c r="BH955" t="inlineStr">
        <is>
          <t>d3239f0622024212b2de47425e4be01d</t>
        </is>
      </c>
      <c r="BI955" t="inlineStr">
        <is>
          <t>15246</t>
        </is>
      </c>
      <c r="BJ955" t="inlineStr">
        <is>
          <t>XFormInstance</t>
        </is>
      </c>
      <c r="BK955" t="inlineStr">
        <is>
          <t>6a01c12cf71211efb3aa5930014bb413</t>
        </is>
      </c>
      <c r="BL955" t="b">
        <v>0</v>
      </c>
      <c r="BM955" t="inlineStr">
        <is>
          <t>---</t>
        </is>
      </c>
      <c r="BN955" t="inlineStr">
        <is>
          <t>200.113.214.93</t>
        </is>
      </c>
      <c r="BO955" t="inlineStr">
        <is>
          <t>Chinaica Gelus</t>
        </is>
      </c>
    </row>
    <row r="956">
      <c r="A956" t="inlineStr">
        <is>
          <t>954</t>
        </is>
      </c>
      <c r="B956" t="inlineStr">
        <is>
          <t>1166be29-6655-4571-9720-9da21bfa558f</t>
        </is>
      </c>
      <c r="C956" t="inlineStr">
        <is>
          <t>2025-02-27</t>
        </is>
      </c>
      <c r="D956" t="inlineStr">
        <is>
          <t>3</t>
        </is>
      </c>
      <c r="E956" t="inlineStr">
        <is>
          <t>---</t>
        </is>
      </c>
      <c r="F956" t="inlineStr">
        <is>
          <t>0</t>
        </is>
      </c>
      <c r="G956" t="inlineStr">
        <is>
          <t>---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---</t>
        </is>
      </c>
      <c r="L956" t="inlineStr">
        <is>
          <t>---</t>
        </is>
      </c>
      <c r="M956" t="inlineStr">
        <is>
          <t>---</t>
        </is>
      </c>
      <c r="N956" t="inlineStr">
        <is>
          <t>---</t>
        </is>
      </c>
      <c r="O956" t="inlineStr">
        <is>
          <t>---</t>
        </is>
      </c>
      <c r="P956" t="inlineStr">
        <is>
          <t>---</t>
        </is>
      </c>
      <c r="Q956" t="inlineStr">
        <is>
          <t>---</t>
        </is>
      </c>
      <c r="R956" t="inlineStr"/>
      <c r="S956" t="inlineStr"/>
      <c r="T956" t="inlineStr"/>
      <c r="U956" t="inlineStr"/>
      <c r="V956" t="inlineStr"/>
      <c r="W956" t="inlineStr"/>
      <c r="X956" t="inlineStr">
        <is>
          <t>SMA/CSSM/ST00871</t>
        </is>
      </c>
      <c r="Y956" t="inlineStr">
        <is>
          <t>SMA/CSSM/ST00871</t>
        </is>
      </c>
      <c r="Z956" t="inlineStr">
        <is>
          <t>2025-03-02 03:03:35</t>
        </is>
      </c>
      <c r="AA956" t="inlineStr">
        <is>
          <t>2025-03-02 03:03:07</t>
        </is>
      </c>
      <c r="AB956" t="inlineStr">
        <is>
          <t>6joseph</t>
        </is>
      </c>
      <c r="AC956" t="inlineStr">
        <is>
          <t>2025-03-02 03:03:06</t>
        </is>
      </c>
      <c r="AD956" s="1" t="inlineStr">
        <is>
          <t>https://www.commcarehq.org/a/caris-test/reports/form_data/1166be29-6655-4571-9720-9da21bfa558f/</t>
        </is>
      </c>
      <c r="AE956" t="inlineStr">
        <is>
          <t>---</t>
        </is>
      </c>
      <c r="AF956" t="inlineStr">
        <is>
          <t>3c5a623af057e23a32ae4000_53146</t>
        </is>
      </c>
      <c r="AG956" t="inlineStr">
        <is>
          <t>OK</t>
        </is>
      </c>
      <c r="AH956" t="inlineStr">
        <is>
          <t>2025-03-02 03:03:35</t>
        </is>
      </c>
      <c r="AI956" t="inlineStr">
        <is>
          <t>8a7c43128a4424b0fa27ee8aba471672</t>
        </is>
      </c>
      <c r="AJ956" t="inlineStr">
        <is>
          <t>2025-02-27</t>
        </is>
      </c>
      <c r="AK956" t="inlineStr">
        <is>
          <t>3</t>
        </is>
      </c>
      <c r="AL956" t="inlineStr">
        <is>
          <t>---</t>
        </is>
      </c>
      <c r="AM956" t="inlineStr">
        <is>
          <t>0</t>
        </is>
      </c>
      <c r="AN956" t="inlineStr">
        <is>
          <t>---</t>
        </is>
      </c>
      <c r="AO956" t="inlineStr">
        <is>
          <t>1</t>
        </is>
      </c>
      <c r="AP956" t="inlineStr">
        <is>
          <t>1</t>
        </is>
      </c>
      <c r="AQ956" t="inlineStr"/>
      <c r="AR956" t="inlineStr"/>
      <c r="AS956" t="inlineStr"/>
      <c r="AT956" t="inlineStr"/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inlineStr">
        <is>
          <t>---</t>
        </is>
      </c>
      <c r="BA956" t="inlineStr">
        <is>
          <t>8a7c43128a4424b0fa27ee8aba471672</t>
        </is>
      </c>
      <c r="BB956" t="inlineStr">
        <is>
          <t>http://openrosa.org/formdesigner/0B48E039-1E80-49A7-AC24-732B6E788E39</t>
        </is>
      </c>
      <c r="BC956" t="inlineStr">
        <is>
          <t>Ration et autres visites</t>
        </is>
      </c>
      <c r="BD956" t="inlineStr">
        <is>
          <t>CommCare Android, version "2.56"(468040). App v15969. CommCare Version 2.56.0. Build 468040, built on: 2025-02-11</t>
        </is>
      </c>
      <c r="BE956" t="inlineStr">
        <is>
          <t>commcare_cebd0d31-21f4-4592-9164-16cfd6fc9bcf</t>
        </is>
      </c>
      <c r="BF956" t="inlineStr">
        <is>
          <t>19.3750313 -72.3382493 417.0 13.0</t>
        </is>
      </c>
      <c r="BG956" t="inlineStr">
        <is>
          <t>f13d8149fc6d39ebe86af18272310ff9</t>
        </is>
      </c>
      <c r="BH956" t="inlineStr">
        <is>
          <t>d3239f0622024212b2de47425e4be01d</t>
        </is>
      </c>
      <c r="BI956" t="inlineStr">
        <is>
          <t>15246</t>
        </is>
      </c>
      <c r="BJ956" t="inlineStr">
        <is>
          <t>XFormInstance</t>
        </is>
      </c>
      <c r="BK956" t="inlineStr">
        <is>
          <t>6a01c12cf71211efb3aa5930014bb413</t>
        </is>
      </c>
      <c r="BL956" t="b">
        <v>0</v>
      </c>
      <c r="BM956" t="inlineStr">
        <is>
          <t>---</t>
        </is>
      </c>
      <c r="BN956" t="inlineStr">
        <is>
          <t>200.113.214.93</t>
        </is>
      </c>
      <c r="BO956" t="inlineStr">
        <is>
          <t>Djaxelo Dorcenat</t>
        </is>
      </c>
    </row>
    <row r="957">
      <c r="A957" t="inlineStr">
        <is>
          <t>955</t>
        </is>
      </c>
      <c r="B957" t="inlineStr">
        <is>
          <t>578412c4-91f7-4e65-9127-8ec8344e577f</t>
        </is>
      </c>
      <c r="C957" t="inlineStr">
        <is>
          <t>2025-02-27</t>
        </is>
      </c>
      <c r="D957" t="inlineStr">
        <is>
          <t>4</t>
        </is>
      </c>
      <c r="E957" t="inlineStr">
        <is>
          <t>demotivation pour club</t>
        </is>
      </c>
      <c r="F957" t="inlineStr">
        <is>
          <t>1</t>
        </is>
      </c>
      <c r="G957" t="inlineStr">
        <is>
          <t>demotivation pour club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---</t>
        </is>
      </c>
      <c r="L957" t="inlineStr">
        <is>
          <t>---</t>
        </is>
      </c>
      <c r="M957" t="inlineStr">
        <is>
          <t>---</t>
        </is>
      </c>
      <c r="N957" t="inlineStr">
        <is>
          <t>---</t>
        </is>
      </c>
      <c r="O957" t="inlineStr">
        <is>
          <t>---</t>
        </is>
      </c>
      <c r="P957" t="inlineStr">
        <is>
          <t>---</t>
        </is>
      </c>
      <c r="Q957" t="inlineStr">
        <is>
          <t>---</t>
        </is>
      </c>
      <c r="R957" t="inlineStr"/>
      <c r="S957" t="inlineStr"/>
      <c r="T957" t="inlineStr"/>
      <c r="U957" t="inlineStr"/>
      <c r="V957" t="inlineStr"/>
      <c r="W957" t="inlineStr"/>
      <c r="X957" t="inlineStr">
        <is>
          <t>SMA/CSSM/ST00957</t>
        </is>
      </c>
      <c r="Y957" t="inlineStr">
        <is>
          <t>SMA/CSSM/ST00957</t>
        </is>
      </c>
      <c r="Z957" t="inlineStr">
        <is>
          <t>2025-03-02 03:05:51</t>
        </is>
      </c>
      <c r="AA957" t="inlineStr">
        <is>
          <t>2025-03-02 03:04:07</t>
        </is>
      </c>
      <c r="AB957" t="inlineStr">
        <is>
          <t>6joseph</t>
        </is>
      </c>
      <c r="AC957" t="inlineStr">
        <is>
          <t>2025-03-02 03:05:22</t>
        </is>
      </c>
      <c r="AD957" s="1" t="inlineStr">
        <is>
          <t>https://www.commcarehq.org/a/caris-test/reports/form_data/578412c4-91f7-4e65-9127-8ec8344e577f/</t>
        </is>
      </c>
      <c r="AE957" t="inlineStr">
        <is>
          <t>---</t>
        </is>
      </c>
      <c r="AF957" t="inlineStr">
        <is>
          <t>3c5a623af057e23a32ae4000_110945</t>
        </is>
      </c>
      <c r="AG957" t="inlineStr">
        <is>
          <t>---</t>
        </is>
      </c>
      <c r="AH957" t="inlineStr">
        <is>
          <t>2025-03-02 03:05:51</t>
        </is>
      </c>
      <c r="AI957" t="inlineStr">
        <is>
          <t>8a7c43128a4424b0fa27ee8aba471672</t>
        </is>
      </c>
      <c r="AJ957" t="inlineStr">
        <is>
          <t>2025-02-27</t>
        </is>
      </c>
      <c r="AK957" t="inlineStr">
        <is>
          <t>4</t>
        </is>
      </c>
      <c r="AL957" t="inlineStr">
        <is>
          <t>demotivation pour club</t>
        </is>
      </c>
      <c r="AM957" t="inlineStr">
        <is>
          <t>1</t>
        </is>
      </c>
      <c r="AN957" t="inlineStr">
        <is>
          <t>demotivation pour club</t>
        </is>
      </c>
      <c r="AO957" t="inlineStr">
        <is>
          <t>1</t>
        </is>
      </c>
      <c r="AP957" t="inlineStr">
        <is>
          <t>1</t>
        </is>
      </c>
      <c r="AQ957" t="inlineStr"/>
      <c r="AR957" t="inlineStr"/>
      <c r="AS957" t="inlineStr"/>
      <c r="AT957" t="inlineStr"/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inlineStr">
        <is>
          <t>---</t>
        </is>
      </c>
      <c r="BA957" t="inlineStr">
        <is>
          <t>8a7c43128a4424b0fa27ee8aba471672</t>
        </is>
      </c>
      <c r="BB957" t="inlineStr">
        <is>
          <t>http://openrosa.org/formdesigner/0B48E039-1E80-49A7-AC24-732B6E788E39</t>
        </is>
      </c>
      <c r="BC957" t="inlineStr">
        <is>
          <t>Ration et autres visites</t>
        </is>
      </c>
      <c r="BD957" t="inlineStr">
        <is>
          <t>CommCare Android, version "2.56"(468040). App v15969. CommCare Version 2.56.0. Build 468040, built on: 2025-02-11</t>
        </is>
      </c>
      <c r="BE957" t="inlineStr">
        <is>
          <t>commcare_cebd0d31-21f4-4592-9164-16cfd6fc9bcf</t>
        </is>
      </c>
      <c r="BF957" t="inlineStr">
        <is>
          <t>19.3749187 -72.3381627 395.0 9.0</t>
        </is>
      </c>
      <c r="BG957" t="inlineStr">
        <is>
          <t>f13d8149fc6d39ebe86af18272310ff9</t>
        </is>
      </c>
      <c r="BH957" t="inlineStr">
        <is>
          <t>d3239f0622024212b2de47425e4be01d</t>
        </is>
      </c>
      <c r="BI957" t="inlineStr">
        <is>
          <t>15246</t>
        </is>
      </c>
      <c r="BJ957" t="inlineStr">
        <is>
          <t>XFormInstance</t>
        </is>
      </c>
      <c r="BK957" t="inlineStr">
        <is>
          <t>6a01c12cf71211efb3aa5930014bb413</t>
        </is>
      </c>
      <c r="BL957" t="b">
        <v>0</v>
      </c>
      <c r="BM957" t="inlineStr">
        <is>
          <t>---</t>
        </is>
      </c>
      <c r="BN957" t="inlineStr">
        <is>
          <t>200.113.214.93</t>
        </is>
      </c>
      <c r="BO957" t="inlineStr">
        <is>
          <t>Emmanuella Joseph</t>
        </is>
      </c>
    </row>
    <row r="958">
      <c r="A958" t="inlineStr">
        <is>
          <t>956</t>
        </is>
      </c>
      <c r="B958" t="inlineStr">
        <is>
          <t>dd409ff8-c829-4b7b-b325-057e9f851c84</t>
        </is>
      </c>
      <c r="C958" t="inlineStr">
        <is>
          <t>2025-02-28</t>
        </is>
      </c>
      <c r="D958" t="inlineStr">
        <is>
          <t>3</t>
        </is>
      </c>
      <c r="E958" t="inlineStr">
        <is>
          <t>---</t>
        </is>
      </c>
      <c r="F958" t="inlineStr">
        <is>
          <t>1</t>
        </is>
      </c>
      <c r="G958" t="inlineStr">
        <is>
          <t>---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---</t>
        </is>
      </c>
      <c r="L958" t="inlineStr">
        <is>
          <t>---</t>
        </is>
      </c>
      <c r="M958" t="inlineStr">
        <is>
          <t>---</t>
        </is>
      </c>
      <c r="N958" t="inlineStr">
        <is>
          <t>---</t>
        </is>
      </c>
      <c r="O958" t="inlineStr">
        <is>
          <t>---</t>
        </is>
      </c>
      <c r="P958" t="inlineStr">
        <is>
          <t>---</t>
        </is>
      </c>
      <c r="Q958" t="inlineStr">
        <is>
          <t>---</t>
        </is>
      </c>
      <c r="R958" t="inlineStr"/>
      <c r="S958" t="inlineStr">
        <is>
          <t>22.0</t>
        </is>
      </c>
      <c r="T958" t="inlineStr"/>
      <c r="U958" t="inlineStr"/>
      <c r="V958" t="inlineStr"/>
      <c r="W958" t="inlineStr"/>
      <c r="X958" t="inlineStr">
        <is>
          <t>PDP/HBSB/ST00736</t>
        </is>
      </c>
      <c r="Y958" t="inlineStr">
        <is>
          <t>PDP/HBSB/ST00736</t>
        </is>
      </c>
      <c r="Z958" t="inlineStr">
        <is>
          <t>2025-02-28 20:48:44</t>
        </is>
      </c>
      <c r="AA958" t="inlineStr">
        <is>
          <t>2025-02-28 20:47:25</t>
        </is>
      </c>
      <c r="AB958" t="inlineStr">
        <is>
          <t>5guerlande</t>
        </is>
      </c>
      <c r="AC958" t="inlineStr">
        <is>
          <t>2025-03-02 21:33:32</t>
        </is>
      </c>
      <c r="AD958" s="1" t="inlineStr">
        <is>
          <t>https://www.commcarehq.org/a/caris-test/reports/form_data/dd409ff8-c829-4b7b-b325-057e9f851c84/</t>
        </is>
      </c>
      <c r="AE958" t="inlineStr">
        <is>
          <t>---</t>
        </is>
      </c>
      <c r="AF958" t="inlineStr">
        <is>
          <t>3c5a623af057e23a32ae4000_167816</t>
        </is>
      </c>
      <c r="AG958" t="inlineStr">
        <is>
          <t>OK</t>
        </is>
      </c>
      <c r="AH958" t="inlineStr">
        <is>
          <t>2025-02-28 20:48:44</t>
        </is>
      </c>
      <c r="AI958" t="inlineStr">
        <is>
          <t>1b52563f66be7b3d0843fa02f8f5a965</t>
        </is>
      </c>
      <c r="AJ958" t="inlineStr">
        <is>
          <t>2025-02-28</t>
        </is>
      </c>
      <c r="AK958" t="inlineStr">
        <is>
          <t>3</t>
        </is>
      </c>
      <c r="AL958" t="inlineStr">
        <is>
          <t>---</t>
        </is>
      </c>
      <c r="AM958" t="inlineStr">
        <is>
          <t>1</t>
        </is>
      </c>
      <c r="AN958" t="inlineStr">
        <is>
          <t>---</t>
        </is>
      </c>
      <c r="AO958" t="inlineStr">
        <is>
          <t>1</t>
        </is>
      </c>
      <c r="AP958" t="inlineStr">
        <is>
          <t>1</t>
        </is>
      </c>
      <c r="AQ958" t="inlineStr"/>
      <c r="AR958" t="inlineStr">
        <is>
          <t>22</t>
        </is>
      </c>
      <c r="AS958" t="inlineStr"/>
      <c r="AT958" t="inlineStr"/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inlineStr">
        <is>
          <t>---</t>
        </is>
      </c>
      <c r="BA958" t="inlineStr">
        <is>
          <t>1b52563f66be7b3d0843fa02f8f5a965</t>
        </is>
      </c>
      <c r="BB958" t="inlineStr">
        <is>
          <t>http://openrosa.org/formdesigner/0B48E039-1E80-49A7-AC24-732B6E788E39</t>
        </is>
      </c>
      <c r="BC958" t="inlineStr">
        <is>
          <t>Ration et autres visites</t>
        </is>
      </c>
      <c r="BD958" t="inlineStr">
        <is>
          <t>CommCare Android, version "2.56"(468040). App v15969. CommCare Version 2.56.0. Build 468040, built on: 2025-02-11</t>
        </is>
      </c>
      <c r="BE958" t="inlineStr">
        <is>
          <t>commcare_9bc1f1cb-81e2-474e-9647-4d36802bc2c5</t>
        </is>
      </c>
      <c r="BF958" t="inlineStr"/>
      <c r="BG958" t="inlineStr">
        <is>
          <t>f13d8149fc6d39ebe86af18272310ff9</t>
        </is>
      </c>
      <c r="BH958" t="inlineStr">
        <is>
          <t>d3239f0622024212b2de47425e4be01d</t>
        </is>
      </c>
      <c r="BI958" t="inlineStr">
        <is>
          <t>15246</t>
        </is>
      </c>
      <c r="BJ958" t="inlineStr">
        <is>
          <t>XFormInstance</t>
        </is>
      </c>
      <c r="BK958" t="inlineStr">
        <is>
          <t>202fdbdcf70f11efafc8d3290d41d0d6</t>
        </is>
      </c>
      <c r="BL958" t="b">
        <v>0</v>
      </c>
      <c r="BM958" t="inlineStr">
        <is>
          <t>---</t>
        </is>
      </c>
      <c r="BN958" t="inlineStr">
        <is>
          <t>200.113.214.253</t>
        </is>
      </c>
      <c r="BO958" t="inlineStr">
        <is>
          <t>Marc - Venson ( Djervens) Paul</t>
        </is>
      </c>
    </row>
    <row r="959">
      <c r="A959" t="inlineStr">
        <is>
          <t>957</t>
        </is>
      </c>
      <c r="B959" t="inlineStr">
        <is>
          <t>922b8546-c279-4f34-b615-c2f19e522989</t>
        </is>
      </c>
      <c r="C959" t="inlineStr">
        <is>
          <t>2025-02-28</t>
        </is>
      </c>
      <c r="D959" t="inlineStr">
        <is>
          <t>3</t>
        </is>
      </c>
      <c r="E959" t="inlineStr">
        <is>
          <t>---</t>
        </is>
      </c>
      <c r="F959" t="inlineStr">
        <is>
          <t>0</t>
        </is>
      </c>
      <c r="G959" t="inlineStr">
        <is>
          <t>---</t>
        </is>
      </c>
      <c r="H959" t="inlineStr">
        <is>
          <t>1</t>
        </is>
      </c>
      <c r="I959" t="inlineStr">
        <is>
          <t>1</t>
        </is>
      </c>
      <c r="J959" t="inlineStr">
        <is>
          <t>4</t>
        </is>
      </c>
      <c r="K959" t="inlineStr">
        <is>
          <t>---</t>
        </is>
      </c>
      <c r="L959" t="inlineStr">
        <is>
          <t>---</t>
        </is>
      </c>
      <c r="M959" t="inlineStr">
        <is>
          <t>---</t>
        </is>
      </c>
      <c r="N959" t="inlineStr">
        <is>
          <t>---</t>
        </is>
      </c>
      <c r="O959" t="inlineStr">
        <is>
          <t>---</t>
        </is>
      </c>
      <c r="P959" t="inlineStr">
        <is>
          <t>---</t>
        </is>
      </c>
      <c r="Q959" t="inlineStr">
        <is>
          <t>---</t>
        </is>
      </c>
      <c r="R959" t="inlineStr"/>
      <c r="S959" t="inlineStr">
        <is>
          <t>23.0</t>
        </is>
      </c>
      <c r="T959" t="inlineStr"/>
      <c r="U959" t="inlineStr"/>
      <c r="V959" t="inlineStr"/>
      <c r="W959" t="inlineStr"/>
      <c r="X959" t="inlineStr">
        <is>
          <t>PDP/CMEB/PED00638</t>
        </is>
      </c>
      <c r="Y959" t="inlineStr">
        <is>
          <t>PDP/CMEB/PED00638</t>
        </is>
      </c>
      <c r="Z959" t="inlineStr">
        <is>
          <t>2025-02-28 20:49:45</t>
        </is>
      </c>
      <c r="AA959" t="inlineStr">
        <is>
          <t>2025-02-28 20:49:32</t>
        </is>
      </c>
      <c r="AB959" t="inlineStr">
        <is>
          <t>5guerlande</t>
        </is>
      </c>
      <c r="AC959" t="inlineStr">
        <is>
          <t>2025-03-02 21:33:42</t>
        </is>
      </c>
      <c r="AD959" s="1" t="inlineStr">
        <is>
          <t>https://www.commcarehq.org/a/caris-test/reports/form_data/922b8546-c279-4f34-b615-c2f19e522989/</t>
        </is>
      </c>
      <c r="AE959" t="inlineStr">
        <is>
          <t>---</t>
        </is>
      </c>
      <c r="AF959" t="inlineStr">
        <is>
          <t>3c5a623af057e23a32ae4000_35395</t>
        </is>
      </c>
      <c r="AG959" t="inlineStr">
        <is>
          <t>OK</t>
        </is>
      </c>
      <c r="AH959" t="inlineStr">
        <is>
          <t>2025-02-28 20:49:45</t>
        </is>
      </c>
      <c r="AI959" t="inlineStr">
        <is>
          <t>1b52563f66be7b3d0843fa02f8f5a965</t>
        </is>
      </c>
      <c r="AJ959" t="inlineStr">
        <is>
          <t>2025-02-28</t>
        </is>
      </c>
      <c r="AK959" t="inlineStr">
        <is>
          <t>3</t>
        </is>
      </c>
      <c r="AL959" t="inlineStr">
        <is>
          <t>---</t>
        </is>
      </c>
      <c r="AM959" t="inlineStr">
        <is>
          <t>0</t>
        </is>
      </c>
      <c r="AN959" t="inlineStr">
        <is>
          <t>---</t>
        </is>
      </c>
      <c r="AO959" t="inlineStr">
        <is>
          <t>1</t>
        </is>
      </c>
      <c r="AP959" t="inlineStr">
        <is>
          <t>1</t>
        </is>
      </c>
      <c r="AQ959" t="inlineStr"/>
      <c r="AR959" t="inlineStr">
        <is>
          <t>23</t>
        </is>
      </c>
      <c r="AS959" t="inlineStr"/>
      <c r="AT959" t="inlineStr"/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inlineStr">
        <is>
          <t>---</t>
        </is>
      </c>
      <c r="BA959" t="inlineStr">
        <is>
          <t>1b52563f66be7b3d0843fa02f8f5a965</t>
        </is>
      </c>
      <c r="BB959" t="inlineStr">
        <is>
          <t>http://openrosa.org/formdesigner/0B48E039-1E80-49A7-AC24-732B6E788E39</t>
        </is>
      </c>
      <c r="BC959" t="inlineStr">
        <is>
          <t>Ration et autres visites</t>
        </is>
      </c>
      <c r="BD959" t="inlineStr">
        <is>
          <t>CommCare Android, version "2.56"(468040). App v15969. CommCare Version 2.56.0. Build 468040, built on: 2025-02-11</t>
        </is>
      </c>
      <c r="BE959" t="inlineStr">
        <is>
          <t>commcare_9bc1f1cb-81e2-474e-9647-4d36802bc2c5</t>
        </is>
      </c>
      <c r="BF959" t="inlineStr"/>
      <c r="BG959" t="inlineStr">
        <is>
          <t>f13d8149fc6d39ebe86af18272310ff9</t>
        </is>
      </c>
      <c r="BH959" t="inlineStr">
        <is>
          <t>d3239f0622024212b2de47425e4be01d</t>
        </is>
      </c>
      <c r="BI959" t="inlineStr">
        <is>
          <t>15246</t>
        </is>
      </c>
      <c r="BJ959" t="inlineStr">
        <is>
          <t>XFormInstance</t>
        </is>
      </c>
      <c r="BK959" t="inlineStr">
        <is>
          <t>202fdbdcf70f11efafc8d3290d41d0d6</t>
        </is>
      </c>
      <c r="BL959" t="b">
        <v>0</v>
      </c>
      <c r="BM959" t="inlineStr">
        <is>
          <t>---</t>
        </is>
      </c>
      <c r="BN959" t="inlineStr">
        <is>
          <t>200.113.214.253</t>
        </is>
      </c>
      <c r="BO959" t="inlineStr">
        <is>
          <t>Pierre Bryan Généus</t>
        </is>
      </c>
    </row>
    <row r="960">
      <c r="A960" t="inlineStr">
        <is>
          <t>958</t>
        </is>
      </c>
      <c r="B960" t="inlineStr">
        <is>
          <t>e6be328d-4568-49bf-84a0-10c3e9f26fc8</t>
        </is>
      </c>
      <c r="C960" t="inlineStr">
        <is>
          <t>2025-02-28</t>
        </is>
      </c>
      <c r="D960" t="inlineStr">
        <is>
          <t>3</t>
        </is>
      </c>
      <c r="E960" t="inlineStr">
        <is>
          <t>---</t>
        </is>
      </c>
      <c r="F960" t="inlineStr">
        <is>
          <t>1</t>
        </is>
      </c>
      <c r="G960" t="inlineStr">
        <is>
          <t>---</t>
        </is>
      </c>
      <c r="H960" t="inlineStr">
        <is>
          <t>1</t>
        </is>
      </c>
      <c r="I960" t="inlineStr">
        <is>
          <t>1</t>
        </is>
      </c>
      <c r="J960" t="inlineStr">
        <is>
          <t>2</t>
        </is>
      </c>
      <c r="K960" t="inlineStr">
        <is>
          <t>---</t>
        </is>
      </c>
      <c r="L960" t="inlineStr">
        <is>
          <t>---</t>
        </is>
      </c>
      <c r="M960" t="inlineStr">
        <is>
          <t>---</t>
        </is>
      </c>
      <c r="N960" t="inlineStr">
        <is>
          <t>---</t>
        </is>
      </c>
      <c r="O960" t="inlineStr">
        <is>
          <t>---</t>
        </is>
      </c>
      <c r="P960" t="inlineStr">
        <is>
          <t>---</t>
        </is>
      </c>
      <c r="Q960" t="inlineStr">
        <is>
          <t>---</t>
        </is>
      </c>
      <c r="R960" t="inlineStr"/>
      <c r="S960" t="inlineStr">
        <is>
          <t>20.0</t>
        </is>
      </c>
      <c r="T960" t="inlineStr"/>
      <c r="U960" t="inlineStr"/>
      <c r="V960" t="inlineStr"/>
      <c r="W960" t="inlineStr"/>
      <c r="X960" t="inlineStr">
        <is>
          <t>PDP/CMEB/PED00666</t>
        </is>
      </c>
      <c r="Y960" t="inlineStr">
        <is>
          <t>PDP/CMEB/PED00666</t>
        </is>
      </c>
      <c r="Z960" t="inlineStr">
        <is>
          <t>2025-02-28 20:50:26</t>
        </is>
      </c>
      <c r="AA960" t="inlineStr">
        <is>
          <t>2025-02-28 20:50:09</t>
        </is>
      </c>
      <c r="AB960" t="inlineStr">
        <is>
          <t>5guerlande</t>
        </is>
      </c>
      <c r="AC960" t="inlineStr">
        <is>
          <t>2025-03-02 21:39:02</t>
        </is>
      </c>
      <c r="AD960" s="1" t="inlineStr">
        <is>
          <t>https://www.commcarehq.org/a/caris-test/reports/form_data/e6be328d-4568-49bf-84a0-10c3e9f26fc8/</t>
        </is>
      </c>
      <c r="AE960" t="inlineStr">
        <is>
          <t>---</t>
        </is>
      </c>
      <c r="AF960" t="inlineStr">
        <is>
          <t>3c5a623af057e23a32ae4000_37330</t>
        </is>
      </c>
      <c r="AG960" t="inlineStr">
        <is>
          <t>OK</t>
        </is>
      </c>
      <c r="AH960" t="inlineStr">
        <is>
          <t>2025-02-28 20:50:26</t>
        </is>
      </c>
      <c r="AI960" t="inlineStr">
        <is>
          <t>1b52563f66be7b3d0843fa02f8f5a965</t>
        </is>
      </c>
      <c r="AJ960" t="inlineStr">
        <is>
          <t>2025-02-28</t>
        </is>
      </c>
      <c r="AK960" t="inlineStr">
        <is>
          <t>3</t>
        </is>
      </c>
      <c r="AL960" t="inlineStr">
        <is>
          <t>---</t>
        </is>
      </c>
      <c r="AM960" t="inlineStr">
        <is>
          <t>1</t>
        </is>
      </c>
      <c r="AN960" t="inlineStr">
        <is>
          <t>---</t>
        </is>
      </c>
      <c r="AO960" t="inlineStr">
        <is>
          <t>1</t>
        </is>
      </c>
      <c r="AP960" t="inlineStr">
        <is>
          <t>1</t>
        </is>
      </c>
      <c r="AQ960" t="inlineStr"/>
      <c r="AR960" t="inlineStr">
        <is>
          <t>20</t>
        </is>
      </c>
      <c r="AS960" t="inlineStr"/>
      <c r="AT960" t="inlineStr"/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inlineStr">
        <is>
          <t>---</t>
        </is>
      </c>
      <c r="BA960" t="inlineStr">
        <is>
          <t>1b52563f66be7b3d0843fa02f8f5a965</t>
        </is>
      </c>
      <c r="BB960" t="inlineStr">
        <is>
          <t>http://openrosa.org/formdesigner/0B48E039-1E80-49A7-AC24-732B6E788E39</t>
        </is>
      </c>
      <c r="BC960" t="inlineStr">
        <is>
          <t>Ration et autres visites</t>
        </is>
      </c>
      <c r="BD960" t="inlineStr">
        <is>
          <t>CommCare Android, version "2.56"(468040). App v15969. CommCare Version 2.56.0. Build 468040, built on: 2025-02-11</t>
        </is>
      </c>
      <c r="BE960" t="inlineStr">
        <is>
          <t>commcare_9bc1f1cb-81e2-474e-9647-4d36802bc2c5</t>
        </is>
      </c>
      <c r="BF960" t="inlineStr"/>
      <c r="BG960" t="inlineStr">
        <is>
          <t>f13d8149fc6d39ebe86af18272310ff9</t>
        </is>
      </c>
      <c r="BH960" t="inlineStr">
        <is>
          <t>d3239f0622024212b2de47425e4be01d</t>
        </is>
      </c>
      <c r="BI960" t="inlineStr">
        <is>
          <t>15246</t>
        </is>
      </c>
      <c r="BJ960" t="inlineStr">
        <is>
          <t>XFormInstance</t>
        </is>
      </c>
      <c r="BK960" t="inlineStr">
        <is>
          <t>202fdbdcf70f11efafc8d3290d41d0d6</t>
        </is>
      </c>
      <c r="BL960" t="b">
        <v>0</v>
      </c>
      <c r="BM960" t="inlineStr">
        <is>
          <t>---</t>
        </is>
      </c>
      <c r="BN960" t="inlineStr">
        <is>
          <t>200.113.214.253</t>
        </is>
      </c>
      <c r="BO960" t="inlineStr">
        <is>
          <t>Woodarah Louissaint</t>
        </is>
      </c>
    </row>
    <row r="961">
      <c r="A961" t="inlineStr">
        <is>
          <t>959</t>
        </is>
      </c>
      <c r="B961" t="inlineStr">
        <is>
          <t>168d37c8-99e6-4a42-83ed-d469c11e168a</t>
        </is>
      </c>
      <c r="C961" t="inlineStr">
        <is>
          <t>2025-02-28</t>
        </is>
      </c>
      <c r="D961" t="inlineStr">
        <is>
          <t>3</t>
        </is>
      </c>
      <c r="E961" t="inlineStr">
        <is>
          <t>---</t>
        </is>
      </c>
      <c r="F961" t="inlineStr">
        <is>
          <t>0</t>
        </is>
      </c>
      <c r="G961" t="inlineStr">
        <is>
          <t>---</t>
        </is>
      </c>
      <c r="H961" t="inlineStr">
        <is>
          <t>1</t>
        </is>
      </c>
      <c r="I961" t="inlineStr">
        <is>
          <t>1</t>
        </is>
      </c>
      <c r="J961" t="inlineStr">
        <is>
          <t>2</t>
        </is>
      </c>
      <c r="K961" t="inlineStr">
        <is>
          <t>---</t>
        </is>
      </c>
      <c r="L961" t="inlineStr">
        <is>
          <t>---</t>
        </is>
      </c>
      <c r="M961" t="inlineStr">
        <is>
          <t>---</t>
        </is>
      </c>
      <c r="N961" t="inlineStr">
        <is>
          <t>---</t>
        </is>
      </c>
      <c r="O961" t="inlineStr">
        <is>
          <t>---</t>
        </is>
      </c>
      <c r="P961" t="inlineStr">
        <is>
          <t>---</t>
        </is>
      </c>
      <c r="Q961" t="inlineStr">
        <is>
          <t>---</t>
        </is>
      </c>
      <c r="R961" t="inlineStr"/>
      <c r="S961" t="inlineStr">
        <is>
          <t>20.0</t>
        </is>
      </c>
      <c r="T961" t="inlineStr"/>
      <c r="U961" t="inlineStr"/>
      <c r="V961" t="inlineStr"/>
      <c r="W961" t="inlineStr"/>
      <c r="X961" t="inlineStr">
        <is>
          <t>PDP/CMEB/PED00673</t>
        </is>
      </c>
      <c r="Y961" t="inlineStr">
        <is>
          <t>PDP/CMEB/PED00673</t>
        </is>
      </c>
      <c r="Z961" t="inlineStr">
        <is>
          <t>2025-02-28 21:27:51</t>
        </is>
      </c>
      <c r="AA961" t="inlineStr">
        <is>
          <t>2025-02-28 21:27:20</t>
        </is>
      </c>
      <c r="AB961" t="inlineStr">
        <is>
          <t>5guerlande</t>
        </is>
      </c>
      <c r="AC961" t="inlineStr">
        <is>
          <t>2025-03-02 21:39:09</t>
        </is>
      </c>
      <c r="AD961" s="1" t="inlineStr">
        <is>
          <t>https://www.commcarehq.org/a/caris-test/reports/form_data/168d37c8-99e6-4a42-83ed-d469c11e168a/</t>
        </is>
      </c>
      <c r="AE961" t="inlineStr">
        <is>
          <t>---</t>
        </is>
      </c>
      <c r="AF961" t="inlineStr">
        <is>
          <t>3c5a623af057e23a32ae4000_38368</t>
        </is>
      </c>
      <c r="AG961" t="inlineStr">
        <is>
          <t>OK</t>
        </is>
      </c>
      <c r="AH961" t="inlineStr">
        <is>
          <t>2025-02-28 21:27:51</t>
        </is>
      </c>
      <c r="AI961" t="inlineStr">
        <is>
          <t>1b52563f66be7b3d0843fa02f8f5a965</t>
        </is>
      </c>
      <c r="AJ961" t="inlineStr">
        <is>
          <t>2025-02-28</t>
        </is>
      </c>
      <c r="AK961" t="inlineStr">
        <is>
          <t>3</t>
        </is>
      </c>
      <c r="AL961" t="inlineStr">
        <is>
          <t>---</t>
        </is>
      </c>
      <c r="AM961" t="inlineStr">
        <is>
          <t>0</t>
        </is>
      </c>
      <c r="AN961" t="inlineStr">
        <is>
          <t>---</t>
        </is>
      </c>
      <c r="AO961" t="inlineStr">
        <is>
          <t>1</t>
        </is>
      </c>
      <c r="AP961" t="inlineStr">
        <is>
          <t>1</t>
        </is>
      </c>
      <c r="AQ961" t="inlineStr"/>
      <c r="AR961" t="inlineStr">
        <is>
          <t>20</t>
        </is>
      </c>
      <c r="AS961" t="inlineStr"/>
      <c r="AT961" t="inlineStr"/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inlineStr">
        <is>
          <t>---</t>
        </is>
      </c>
      <c r="BA961" t="inlineStr">
        <is>
          <t>1b52563f66be7b3d0843fa02f8f5a965</t>
        </is>
      </c>
      <c r="BB961" t="inlineStr">
        <is>
          <t>http://openrosa.org/formdesigner/0B48E039-1E80-49A7-AC24-732B6E788E39</t>
        </is>
      </c>
      <c r="BC961" t="inlineStr">
        <is>
          <t>Ration et autres visites</t>
        </is>
      </c>
      <c r="BD961" t="inlineStr">
        <is>
          <t>CommCare Android, version "2.56"(468040). App v15969. CommCare Version 2.56.0. Build 468040, built on: 2025-02-11</t>
        </is>
      </c>
      <c r="BE961" t="inlineStr">
        <is>
          <t>commcare_9bc1f1cb-81e2-474e-9647-4d36802bc2c5</t>
        </is>
      </c>
      <c r="BF961" t="inlineStr"/>
      <c r="BG961" t="inlineStr">
        <is>
          <t>f13d8149fc6d39ebe86af18272310ff9</t>
        </is>
      </c>
      <c r="BH961" t="inlineStr">
        <is>
          <t>d3239f0622024212b2de47425e4be01d</t>
        </is>
      </c>
      <c r="BI961" t="inlineStr">
        <is>
          <t>15246</t>
        </is>
      </c>
      <c r="BJ961" t="inlineStr">
        <is>
          <t>XFormInstance</t>
        </is>
      </c>
      <c r="BK961" t="inlineStr">
        <is>
          <t>202fdbdcf70f11efafc8d3290d41d0d6</t>
        </is>
      </c>
      <c r="BL961" t="b">
        <v>0</v>
      </c>
      <c r="BM961" t="inlineStr">
        <is>
          <t>---</t>
        </is>
      </c>
      <c r="BN961" t="inlineStr">
        <is>
          <t>200.113.214.253</t>
        </is>
      </c>
      <c r="BO961" t="inlineStr">
        <is>
          <t xml:space="preserve">Widiana Josaphat </t>
        </is>
      </c>
    </row>
    <row r="962">
      <c r="A962" t="inlineStr">
        <is>
          <t>960</t>
        </is>
      </c>
      <c r="B962" t="inlineStr">
        <is>
          <t>0a841675-5bfa-44f3-899c-8eb2912ba4f4</t>
        </is>
      </c>
      <c r="C962" t="inlineStr">
        <is>
          <t>2025-02-28</t>
        </is>
      </c>
      <c r="D962" t="inlineStr">
        <is>
          <t>3</t>
        </is>
      </c>
      <c r="E962" t="inlineStr">
        <is>
          <t>---</t>
        </is>
      </c>
      <c r="F962" t="inlineStr">
        <is>
          <t>1</t>
        </is>
      </c>
      <c r="G962" t="inlineStr">
        <is>
          <t>---</t>
        </is>
      </c>
      <c r="H962" t="inlineStr">
        <is>
          <t>1</t>
        </is>
      </c>
      <c r="I962" t="inlineStr">
        <is>
          <t>1</t>
        </is>
      </c>
      <c r="J962" t="inlineStr">
        <is>
          <t>2</t>
        </is>
      </c>
      <c r="K962" t="inlineStr">
        <is>
          <t>---</t>
        </is>
      </c>
      <c r="L962" t="inlineStr">
        <is>
          <t>---</t>
        </is>
      </c>
      <c r="M962" t="inlineStr">
        <is>
          <t>---</t>
        </is>
      </c>
      <c r="N962" t="inlineStr">
        <is>
          <t>---</t>
        </is>
      </c>
      <c r="O962" t="inlineStr">
        <is>
          <t>---</t>
        </is>
      </c>
      <c r="P962" t="inlineStr">
        <is>
          <t>---</t>
        </is>
      </c>
      <c r="Q962" t="inlineStr">
        <is>
          <t>---</t>
        </is>
      </c>
      <c r="R962" t="inlineStr"/>
      <c r="S962" t="inlineStr">
        <is>
          <t>22.0</t>
        </is>
      </c>
      <c r="T962" t="inlineStr"/>
      <c r="U962" t="inlineStr"/>
      <c r="V962" t="inlineStr"/>
      <c r="W962" t="inlineStr"/>
      <c r="X962" t="inlineStr">
        <is>
          <t>PDP/CMEB/ST05727</t>
        </is>
      </c>
      <c r="Y962" t="inlineStr">
        <is>
          <t>PDP/CMEB/ST05727</t>
        </is>
      </c>
      <c r="Z962" t="inlineStr">
        <is>
          <t>2025-02-28 21:28:30</t>
        </is>
      </c>
      <c r="AA962" t="inlineStr">
        <is>
          <t>2025-02-28 21:28:08</t>
        </is>
      </c>
      <c r="AB962" t="inlineStr">
        <is>
          <t>5guerlande</t>
        </is>
      </c>
      <c r="AC962" t="inlineStr">
        <is>
          <t>2025-03-02 21:39:10</t>
        </is>
      </c>
      <c r="AD962" s="1" t="inlineStr">
        <is>
          <t>https://www.commcarehq.org/a/caris-test/reports/form_data/0a841675-5bfa-44f3-899c-8eb2912ba4f4/</t>
        </is>
      </c>
      <c r="AE962" t="inlineStr">
        <is>
          <t>---</t>
        </is>
      </c>
      <c r="AF962" t="inlineStr">
        <is>
          <t>3c5a623af057e23a32ae4000_194339</t>
        </is>
      </c>
      <c r="AG962" t="inlineStr">
        <is>
          <t>OK</t>
        </is>
      </c>
      <c r="AH962" t="inlineStr">
        <is>
          <t>2025-02-28 21:28:30</t>
        </is>
      </c>
      <c r="AI962" t="inlineStr">
        <is>
          <t>1b52563f66be7b3d0843fa02f8f5a965</t>
        </is>
      </c>
      <c r="AJ962" t="inlineStr">
        <is>
          <t>2025-02-28</t>
        </is>
      </c>
      <c r="AK962" t="inlineStr">
        <is>
          <t>3</t>
        </is>
      </c>
      <c r="AL962" t="inlineStr">
        <is>
          <t>---</t>
        </is>
      </c>
      <c r="AM962" t="inlineStr">
        <is>
          <t>1</t>
        </is>
      </c>
      <c r="AN962" t="inlineStr">
        <is>
          <t>---</t>
        </is>
      </c>
      <c r="AO962" t="inlineStr">
        <is>
          <t>1</t>
        </is>
      </c>
      <c r="AP962" t="inlineStr">
        <is>
          <t>1</t>
        </is>
      </c>
      <c r="AQ962" t="inlineStr"/>
      <c r="AR962" t="inlineStr">
        <is>
          <t>22</t>
        </is>
      </c>
      <c r="AS962" t="inlineStr"/>
      <c r="AT962" t="inlineStr"/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inlineStr">
        <is>
          <t>---</t>
        </is>
      </c>
      <c r="BA962" t="inlineStr">
        <is>
          <t>1b52563f66be7b3d0843fa02f8f5a965</t>
        </is>
      </c>
      <c r="BB962" t="inlineStr">
        <is>
          <t>http://openrosa.org/formdesigner/0B48E039-1E80-49A7-AC24-732B6E788E39</t>
        </is>
      </c>
      <c r="BC962" t="inlineStr">
        <is>
          <t>Ration et autres visites</t>
        </is>
      </c>
      <c r="BD962" t="inlineStr">
        <is>
          <t>CommCare Android, version "2.56"(468040). App v15969. CommCare Version 2.56.0. Build 468040, built on: 2025-02-11</t>
        </is>
      </c>
      <c r="BE962" t="inlineStr">
        <is>
          <t>commcare_9bc1f1cb-81e2-474e-9647-4d36802bc2c5</t>
        </is>
      </c>
      <c r="BF962" t="inlineStr"/>
      <c r="BG962" t="inlineStr">
        <is>
          <t>f13d8149fc6d39ebe86af18272310ff9</t>
        </is>
      </c>
      <c r="BH962" t="inlineStr">
        <is>
          <t>d3239f0622024212b2de47425e4be01d</t>
        </is>
      </c>
      <c r="BI962" t="inlineStr">
        <is>
          <t>15246</t>
        </is>
      </c>
      <c r="BJ962" t="inlineStr">
        <is>
          <t>XFormInstance</t>
        </is>
      </c>
      <c r="BK962" t="inlineStr">
        <is>
          <t>202fdbdcf70f11efafc8d3290d41d0d6</t>
        </is>
      </c>
      <c r="BL962" t="b">
        <v>0</v>
      </c>
      <c r="BM962" t="inlineStr">
        <is>
          <t>---</t>
        </is>
      </c>
      <c r="BN962" t="inlineStr">
        <is>
          <t>200.113.214.253</t>
        </is>
      </c>
      <c r="BO962" t="inlineStr">
        <is>
          <t>Florcie Stécha  Ciné</t>
        </is>
      </c>
    </row>
    <row r="963">
      <c r="A963" t="inlineStr">
        <is>
          <t>961</t>
        </is>
      </c>
      <c r="B963" t="inlineStr">
        <is>
          <t>6e10f1f6-4617-4a3d-8214-1c8f95ef3d6c</t>
        </is>
      </c>
      <c r="C963" t="inlineStr">
        <is>
          <t>2025-02-28</t>
        </is>
      </c>
      <c r="D963" t="inlineStr">
        <is>
          <t>3</t>
        </is>
      </c>
      <c r="E963" t="inlineStr">
        <is>
          <t>---</t>
        </is>
      </c>
      <c r="F963" t="inlineStr">
        <is>
          <t>1</t>
        </is>
      </c>
      <c r="G963" t="inlineStr">
        <is>
          <t>---</t>
        </is>
      </c>
      <c r="H963" t="inlineStr">
        <is>
          <t>1</t>
        </is>
      </c>
      <c r="I963" t="inlineStr">
        <is>
          <t>1</t>
        </is>
      </c>
      <c r="J963" t="inlineStr">
        <is>
          <t>4</t>
        </is>
      </c>
      <c r="K963" t="inlineStr">
        <is>
          <t>---</t>
        </is>
      </c>
      <c r="L963" t="inlineStr">
        <is>
          <t>---</t>
        </is>
      </c>
      <c r="M963" t="inlineStr">
        <is>
          <t>---</t>
        </is>
      </c>
      <c r="N963" t="inlineStr">
        <is>
          <t>---</t>
        </is>
      </c>
      <c r="O963" t="inlineStr">
        <is>
          <t>---</t>
        </is>
      </c>
      <c r="P963" t="inlineStr">
        <is>
          <t>---</t>
        </is>
      </c>
      <c r="Q963" t="inlineStr">
        <is>
          <t>---</t>
        </is>
      </c>
      <c r="R963" t="inlineStr"/>
      <c r="S963" t="inlineStr">
        <is>
          <t>21.0</t>
        </is>
      </c>
      <c r="T963" t="inlineStr"/>
      <c r="U963" t="inlineStr"/>
      <c r="V963" t="inlineStr"/>
      <c r="W963" t="inlineStr"/>
      <c r="X963" t="inlineStr">
        <is>
          <t>PDP/CMEB/PED00710</t>
        </is>
      </c>
      <c r="Y963" t="inlineStr">
        <is>
          <t>PDP/CMEB/PED00710</t>
        </is>
      </c>
      <c r="Z963" t="inlineStr">
        <is>
          <t>2025-02-28 21:29:17</t>
        </is>
      </c>
      <c r="AA963" t="inlineStr">
        <is>
          <t>2025-02-28 21:28:57</t>
        </is>
      </c>
      <c r="AB963" t="inlineStr">
        <is>
          <t>5guerlande</t>
        </is>
      </c>
      <c r="AC963" t="inlineStr">
        <is>
          <t>2025-03-02 21:39:34</t>
        </is>
      </c>
      <c r="AD963" s="1" t="inlineStr">
        <is>
          <t>https://www.commcarehq.org/a/caris-test/reports/form_data/6e10f1f6-4617-4a3d-8214-1c8f95ef3d6c/</t>
        </is>
      </c>
      <c r="AE963" t="inlineStr">
        <is>
          <t>---</t>
        </is>
      </c>
      <c r="AF963" t="inlineStr">
        <is>
          <t>3c5a623af057e23a32ae4000_43503</t>
        </is>
      </c>
      <c r="AG963" t="inlineStr">
        <is>
          <t>OK</t>
        </is>
      </c>
      <c r="AH963" t="inlineStr">
        <is>
          <t>2025-02-28 21:29:17</t>
        </is>
      </c>
      <c r="AI963" t="inlineStr">
        <is>
          <t>1b52563f66be7b3d0843fa02f8f5a965</t>
        </is>
      </c>
      <c r="AJ963" t="inlineStr">
        <is>
          <t>2025-02-28</t>
        </is>
      </c>
      <c r="AK963" t="inlineStr">
        <is>
          <t>3</t>
        </is>
      </c>
      <c r="AL963" t="inlineStr">
        <is>
          <t>---</t>
        </is>
      </c>
      <c r="AM963" t="inlineStr">
        <is>
          <t>1</t>
        </is>
      </c>
      <c r="AN963" t="inlineStr">
        <is>
          <t>---</t>
        </is>
      </c>
      <c r="AO963" t="inlineStr">
        <is>
          <t>1</t>
        </is>
      </c>
      <c r="AP963" t="inlineStr">
        <is>
          <t>1</t>
        </is>
      </c>
      <c r="AQ963" t="inlineStr"/>
      <c r="AR963" t="inlineStr">
        <is>
          <t>21</t>
        </is>
      </c>
      <c r="AS963" t="inlineStr"/>
      <c r="AT963" t="inlineStr"/>
      <c r="AU963" t="inlineStr">
        <is>
          <t>---</t>
        </is>
      </c>
      <c r="AV963" t="inlineStr">
        <is>
          <t>---</t>
        </is>
      </c>
      <c r="AW963" t="inlineStr">
        <is>
          <t>---</t>
        </is>
      </c>
      <c r="AX963" t="inlineStr">
        <is>
          <t>---</t>
        </is>
      </c>
      <c r="AY963" t="inlineStr">
        <is>
          <t>---</t>
        </is>
      </c>
      <c r="AZ963" t="inlineStr">
        <is>
          <t>---</t>
        </is>
      </c>
      <c r="BA963" t="inlineStr">
        <is>
          <t>1b52563f66be7b3d0843fa02f8f5a965</t>
        </is>
      </c>
      <c r="BB963" t="inlineStr">
        <is>
          <t>http://openrosa.org/formdesigner/0B48E039-1E80-49A7-AC24-732B6E788E39</t>
        </is>
      </c>
      <c r="BC963" t="inlineStr">
        <is>
          <t>Ration et autres visites</t>
        </is>
      </c>
      <c r="BD963" t="inlineStr">
        <is>
          <t>CommCare Android, version "2.56"(468040). App v15969. CommCare Version 2.56.0. Build 468040, built on: 2025-02-11</t>
        </is>
      </c>
      <c r="BE963" t="inlineStr">
        <is>
          <t>commcare_9bc1f1cb-81e2-474e-9647-4d36802bc2c5</t>
        </is>
      </c>
      <c r="BF963" t="inlineStr"/>
      <c r="BG963" t="inlineStr">
        <is>
          <t>f13d8149fc6d39ebe86af18272310ff9</t>
        </is>
      </c>
      <c r="BH963" t="inlineStr">
        <is>
          <t>d3239f0622024212b2de47425e4be01d</t>
        </is>
      </c>
      <c r="BI963" t="inlineStr">
        <is>
          <t>15246</t>
        </is>
      </c>
      <c r="BJ963" t="inlineStr">
        <is>
          <t>XFormInstance</t>
        </is>
      </c>
      <c r="BK963" t="inlineStr">
        <is>
          <t>202fdbdcf70f11efafc8d3290d41d0d6</t>
        </is>
      </c>
      <c r="BL963" t="b">
        <v>0</v>
      </c>
      <c r="BM963" t="inlineStr">
        <is>
          <t>---</t>
        </is>
      </c>
      <c r="BN963" t="inlineStr">
        <is>
          <t>200.113.214.253</t>
        </is>
      </c>
      <c r="BO963" t="inlineStr">
        <is>
          <t>Lourdes Kéira  Léveillé</t>
        </is>
      </c>
    </row>
    <row r="964">
      <c r="A964" t="inlineStr">
        <is>
          <t>962</t>
        </is>
      </c>
      <c r="B964" t="inlineStr">
        <is>
          <t>dd3caf79-af68-4043-8514-ec50df55e53c</t>
        </is>
      </c>
      <c r="C964" t="inlineStr">
        <is>
          <t>2025-03-03</t>
        </is>
      </c>
      <c r="D964" t="inlineStr">
        <is>
          <t>4</t>
        </is>
      </c>
      <c r="E964" t="inlineStr">
        <is>
          <t>visite D'hospitalisation</t>
        </is>
      </c>
      <c r="F964" t="inlineStr">
        <is>
          <t>1</t>
        </is>
      </c>
      <c r="G964" t="inlineStr">
        <is>
          <t>pour savoir si elle allait mieux</t>
        </is>
      </c>
      <c r="H964" t="inlineStr">
        <is>
          <t>1</t>
        </is>
      </c>
      <c r="I964" t="inlineStr">
        <is>
          <t>1</t>
        </is>
      </c>
      <c r="J964" t="inlineStr">
        <is>
          <t>2</t>
        </is>
      </c>
      <c r="K964" t="inlineStr">
        <is>
          <t>---</t>
        </is>
      </c>
      <c r="L964" t="inlineStr">
        <is>
          <t>---</t>
        </is>
      </c>
      <c r="M964" t="inlineStr">
        <is>
          <t>---</t>
        </is>
      </c>
      <c r="N964" t="inlineStr">
        <is>
          <t>---</t>
        </is>
      </c>
      <c r="O964" t="inlineStr">
        <is>
          <t>---</t>
        </is>
      </c>
      <c r="P964" t="inlineStr">
        <is>
          <t>---</t>
        </is>
      </c>
      <c r="Q964" t="inlineStr">
        <is>
          <t>---</t>
        </is>
      </c>
      <c r="R964" t="inlineStr"/>
      <c r="S964" t="inlineStr"/>
      <c r="T964" t="inlineStr"/>
      <c r="U964">
        <f>HYPERLINK("https://www.commcarehq.org/a/caris-test/api/form_attachment/v1/dd3caf79-af68-4043-8514-ec50df55e53c/1741016356650.jpg")</f>
        <v/>
      </c>
      <c r="V964" t="inlineStr"/>
      <c r="W964" t="inlineStr"/>
      <c r="X964" t="inlineStr">
        <is>
          <t>LEG/HSCL/ST00671</t>
        </is>
      </c>
      <c r="Y964" t="inlineStr">
        <is>
          <t>LEG/HSCL/ST00671</t>
        </is>
      </c>
      <c r="Z964" t="inlineStr">
        <is>
          <t>2025-03-03 15:39:29</t>
        </is>
      </c>
      <c r="AA964" t="inlineStr">
        <is>
          <t>2025-03-03 15:37:32</t>
        </is>
      </c>
      <c r="AB964" t="inlineStr">
        <is>
          <t>2toussaint</t>
        </is>
      </c>
      <c r="AC964" t="inlineStr">
        <is>
          <t>2025-03-03 18:39:59</t>
        </is>
      </c>
      <c r="AD964" s="1" t="inlineStr">
        <is>
          <t>https://www.commcarehq.org/a/caris-test/reports/form_data/dd3caf79-af68-4043-8514-ec50df55e53c/</t>
        </is>
      </c>
      <c r="AE964" t="inlineStr">
        <is>
          <t>---</t>
        </is>
      </c>
      <c r="AF964" t="inlineStr">
        <is>
          <t>3c5a623af057e23a32ae4000_124098</t>
        </is>
      </c>
      <c r="AG964" t="inlineStr">
        <is>
          <t>---</t>
        </is>
      </c>
      <c r="AH964" t="inlineStr">
        <is>
          <t>2025-03-03 15:39:29</t>
        </is>
      </c>
      <c r="AI964" t="inlineStr">
        <is>
          <t>bf15ded1c441caeee7b3790beacaa107</t>
        </is>
      </c>
      <c r="AJ964" t="inlineStr">
        <is>
          <t>2025-03-03</t>
        </is>
      </c>
      <c r="AK964" t="inlineStr">
        <is>
          <t>4</t>
        </is>
      </c>
      <c r="AL964" t="inlineStr">
        <is>
          <t>visite D'hospitalisation</t>
        </is>
      </c>
      <c r="AM964" t="inlineStr">
        <is>
          <t>1</t>
        </is>
      </c>
      <c r="AN964" t="inlineStr">
        <is>
          <t>pour savoir si elle allait mieux</t>
        </is>
      </c>
      <c r="AO964" t="inlineStr">
        <is>
          <t>1</t>
        </is>
      </c>
      <c r="AP964" t="inlineStr">
        <is>
          <t>1</t>
        </is>
      </c>
      <c r="AQ964" t="inlineStr"/>
      <c r="AR964" t="inlineStr"/>
      <c r="AS964" t="inlineStr"/>
      <c r="AT964" t="inlineStr"/>
      <c r="AU964" t="inlineStr">
        <is>
          <t>---</t>
        </is>
      </c>
      <c r="AV964" t="inlineStr">
        <is>
          <t>---</t>
        </is>
      </c>
      <c r="AW964" t="inlineStr">
        <is>
          <t>---</t>
        </is>
      </c>
      <c r="AX964" t="inlineStr">
        <is>
          <t>---</t>
        </is>
      </c>
      <c r="AY964" t="inlineStr">
        <is>
          <t>---</t>
        </is>
      </c>
      <c r="AZ964" t="inlineStr">
        <is>
          <t>---</t>
        </is>
      </c>
      <c r="BA964" t="inlineStr">
        <is>
          <t>bf15ded1c441caeee7b3790beacaa107</t>
        </is>
      </c>
      <c r="BB964" t="inlineStr">
        <is>
          <t>http://openrosa.org/formdesigner/0B48E039-1E80-49A7-AC24-732B6E788E39</t>
        </is>
      </c>
      <c r="BC964" t="inlineStr">
        <is>
          <t>Ration et autres visites</t>
        </is>
      </c>
      <c r="BD964" t="inlineStr">
        <is>
          <t>CommCare Android, version "2.55.0"(467579). App v15969. CommCare Version 2.55.0. Build 467579, built on: 2025-01-15</t>
        </is>
      </c>
      <c r="BE964" t="inlineStr">
        <is>
          <t>commcare_6ba4fa04-2ee5-4472-8c22-35182b767bd8</t>
        </is>
      </c>
      <c r="BF964" t="inlineStr">
        <is>
          <t>18.5069459 -72.6309153 -4.41 17.3</t>
        </is>
      </c>
      <c r="BG964" t="inlineStr">
        <is>
          <t>f13d8149fc6d39ebe86af18272310ff9</t>
        </is>
      </c>
      <c r="BH964" t="inlineStr">
        <is>
          <t>d3239f0622024212b2de47425e4be01d</t>
        </is>
      </c>
      <c r="BI964" t="inlineStr">
        <is>
          <t>15246</t>
        </is>
      </c>
      <c r="BJ964" t="inlineStr">
        <is>
          <t>XFormInstance</t>
        </is>
      </c>
      <c r="BK964" t="inlineStr">
        <is>
          <t>9564b40ef85e11efba22bb65fe57b2fe</t>
        </is>
      </c>
      <c r="BL964" t="b">
        <v>0</v>
      </c>
      <c r="BM964" t="inlineStr">
        <is>
          <t>---</t>
        </is>
      </c>
      <c r="BN964" t="inlineStr">
        <is>
          <t>200.113.230.138</t>
        </is>
      </c>
      <c r="BO964" t="inlineStr">
        <is>
          <t>---</t>
        </is>
      </c>
    </row>
    <row r="965">
      <c r="A965" t="inlineStr">
        <is>
          <t>963</t>
        </is>
      </c>
      <c r="B965" t="inlineStr">
        <is>
          <t>69691818-8229-49fa-a203-903cf973bd75</t>
        </is>
      </c>
      <c r="C965" t="inlineStr">
        <is>
          <t>2025-02-19</t>
        </is>
      </c>
      <c r="D965" t="inlineStr">
        <is>
          <t>3</t>
        </is>
      </c>
      <c r="E965" t="inlineStr">
        <is>
          <t>---</t>
        </is>
      </c>
      <c r="F965" t="inlineStr">
        <is>
          <t>1</t>
        </is>
      </c>
      <c r="G965" t="inlineStr">
        <is>
          <t>---</t>
        </is>
      </c>
      <c r="H965" t="inlineStr">
        <is>
          <t>1</t>
        </is>
      </c>
      <c r="I965" t="inlineStr">
        <is>
          <t>1</t>
        </is>
      </c>
      <c r="J965" t="inlineStr"/>
      <c r="K965" t="inlineStr">
        <is>
          <t>---</t>
        </is>
      </c>
      <c r="L965" t="inlineStr">
        <is>
          <t>---</t>
        </is>
      </c>
      <c r="M965" t="inlineStr">
        <is>
          <t>---</t>
        </is>
      </c>
      <c r="N965" t="inlineStr">
        <is>
          <t>---</t>
        </is>
      </c>
      <c r="O965" t="inlineStr">
        <is>
          <t>---</t>
        </is>
      </c>
      <c r="P965" t="inlineStr">
        <is>
          <t>---</t>
        </is>
      </c>
      <c r="Q965" t="inlineStr">
        <is>
          <t>---</t>
        </is>
      </c>
      <c r="R965" t="inlineStr"/>
      <c r="S965" t="inlineStr"/>
      <c r="T965" t="inlineStr"/>
      <c r="U965" t="inlineStr"/>
      <c r="V965" t="inlineStr"/>
      <c r="W965" t="inlineStr"/>
      <c r="X965" t="inlineStr">
        <is>
          <t>PAP/OBCG/ST00572</t>
        </is>
      </c>
      <c r="Y965" t="inlineStr">
        <is>
          <t>PAP/OBCG/ST00572</t>
        </is>
      </c>
      <c r="Z965" t="inlineStr">
        <is>
          <t>2025-03-04 22:18:42</t>
        </is>
      </c>
      <c r="AA965" t="inlineStr">
        <is>
          <t>2025-03-04 22:18:24</t>
        </is>
      </c>
      <c r="AB965" t="inlineStr">
        <is>
          <t>2nerette</t>
        </is>
      </c>
      <c r="AC965" t="inlineStr">
        <is>
          <t>2025-03-04 22:24:20</t>
        </is>
      </c>
      <c r="AD965" s="1" t="inlineStr">
        <is>
          <t>https://www.commcarehq.org/a/caris-test/reports/form_data/69691818-8229-49fa-a203-903cf973bd75/</t>
        </is>
      </c>
      <c r="AE965" t="inlineStr">
        <is>
          <t>---</t>
        </is>
      </c>
      <c r="AF965" t="inlineStr">
        <is>
          <t>3c5a623af057e23a32ae4000_46380</t>
        </is>
      </c>
      <c r="AG965" t="inlineStr">
        <is>
          <t>OK</t>
        </is>
      </c>
      <c r="AH965" t="inlineStr">
        <is>
          <t>2025-03-04 22:18:42</t>
        </is>
      </c>
      <c r="AI965" t="inlineStr">
        <is>
          <t>d77ddc4818153d60a6f87d96eec121c9</t>
        </is>
      </c>
      <c r="AJ965" t="inlineStr">
        <is>
          <t>2025-02-19</t>
        </is>
      </c>
      <c r="AK965" t="inlineStr">
        <is>
          <t>3</t>
        </is>
      </c>
      <c r="AL965" t="inlineStr">
        <is>
          <t>---</t>
        </is>
      </c>
      <c r="AM965" t="inlineStr">
        <is>
          <t>1</t>
        </is>
      </c>
      <c r="AN965" t="inlineStr">
        <is>
          <t>---</t>
        </is>
      </c>
      <c r="AO965" t="inlineStr">
        <is>
          <t>1</t>
        </is>
      </c>
      <c r="AP965" t="inlineStr">
        <is>
          <t>1</t>
        </is>
      </c>
      <c r="AQ965" t="inlineStr"/>
      <c r="AR965" t="inlineStr"/>
      <c r="AS965" t="inlineStr"/>
      <c r="AT965" t="inlineStr"/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inlineStr">
        <is>
          <t>---</t>
        </is>
      </c>
      <c r="BA965" t="inlineStr">
        <is>
          <t>d77ddc4818153d60a6f87d96eec121c9</t>
        </is>
      </c>
      <c r="BB965" t="inlineStr">
        <is>
          <t>http://openrosa.org/formdesigner/0B48E039-1E80-49A7-AC24-732B6E788E39</t>
        </is>
      </c>
      <c r="BC965" t="inlineStr">
        <is>
          <t>Ration et autres visites</t>
        </is>
      </c>
      <c r="BD965" t="inlineStr">
        <is>
          <t>CommCare Android, version "2.56"(468027). App v15969. CommCare Version 2.56.0. Build 468027, built on: 2025-01-18</t>
        </is>
      </c>
      <c r="BE965" t="inlineStr">
        <is>
          <t>commcare_5e46c5fa-c55d-4fff-85db-40b0d0c36965</t>
        </is>
      </c>
      <c r="BF965" t="inlineStr"/>
      <c r="BG965" t="inlineStr">
        <is>
          <t>f13d8149fc6d39ebe86af18272310ff9</t>
        </is>
      </c>
      <c r="BH965" t="inlineStr">
        <is>
          <t>d3239f0622024212b2de47425e4be01d</t>
        </is>
      </c>
      <c r="BI965" t="inlineStr">
        <is>
          <t>15246</t>
        </is>
      </c>
      <c r="BJ965" t="inlineStr">
        <is>
          <t>XFormInstance</t>
        </is>
      </c>
      <c r="BK965" t="inlineStr">
        <is>
          <t>e2e069b2eee011efaf5bd3290d41d0d6</t>
        </is>
      </c>
      <c r="BL965" t="b">
        <v>0</v>
      </c>
      <c r="BM965" t="inlineStr">
        <is>
          <t>---</t>
        </is>
      </c>
      <c r="BN965" t="inlineStr">
        <is>
          <t>200.113.230.104</t>
        </is>
      </c>
      <c r="BO965" t="inlineStr">
        <is>
          <t>Jefter Civil</t>
        </is>
      </c>
    </row>
    <row r="966">
      <c r="A966" t="inlineStr">
        <is>
          <t>964</t>
        </is>
      </c>
      <c r="B966" t="inlineStr">
        <is>
          <t>96bd8ba7-b0f9-4a53-809c-cfc84eae922c</t>
        </is>
      </c>
      <c r="C966" t="inlineStr">
        <is>
          <t>2025-02-19</t>
        </is>
      </c>
      <c r="D966" t="inlineStr">
        <is>
          <t>12 4</t>
        </is>
      </c>
      <c r="E966" t="inlineStr">
        <is>
          <t>ligen medicanam,pou,6noi</t>
        </is>
      </c>
      <c r="F966" t="inlineStr">
        <is>
          <t>1</t>
        </is>
      </c>
      <c r="G966" t="inlineStr">
        <is>
          <t>---</t>
        </is>
      </c>
      <c r="H966" t="inlineStr">
        <is>
          <t>1</t>
        </is>
      </c>
      <c r="I966" t="inlineStr">
        <is>
          <t>1</t>
        </is>
      </c>
      <c r="J966" t="inlineStr">
        <is>
          <t>4</t>
        </is>
      </c>
      <c r="K966" t="inlineStr">
        <is>
          <t>---</t>
        </is>
      </c>
      <c r="L966" t="inlineStr">
        <is>
          <t>---</t>
        </is>
      </c>
      <c r="M966" t="inlineStr">
        <is>
          <t>---</t>
        </is>
      </c>
      <c r="N966" t="inlineStr">
        <is>
          <t>---</t>
        </is>
      </c>
      <c r="O966" t="inlineStr">
        <is>
          <t>---</t>
        </is>
      </c>
      <c r="P966" t="inlineStr">
        <is>
          <t>---</t>
        </is>
      </c>
      <c r="Q966" t="inlineStr">
        <is>
          <t>---</t>
        </is>
      </c>
      <c r="R966" t="inlineStr"/>
      <c r="S966" t="inlineStr"/>
      <c r="T966" t="inlineStr"/>
      <c r="U966" t="inlineStr"/>
      <c r="V966" t="inlineStr"/>
      <c r="W966" t="inlineStr"/>
      <c r="X966" t="inlineStr">
        <is>
          <t>PAP/NPFS/ST00004</t>
        </is>
      </c>
      <c r="Y966" t="inlineStr">
        <is>
          <t>PAP/NPFS/ST00004</t>
        </is>
      </c>
      <c r="Z966" t="inlineStr">
        <is>
          <t>2025-02-25 16:16:02</t>
        </is>
      </c>
      <c r="AA966" t="inlineStr">
        <is>
          <t>2025-02-25 16:07:08</t>
        </is>
      </c>
      <c r="AB966" t="inlineStr">
        <is>
          <t>2paula</t>
        </is>
      </c>
      <c r="AC966" t="inlineStr">
        <is>
          <t>2025-03-05 20:35:07</t>
        </is>
      </c>
      <c r="AD966" s="1" t="inlineStr">
        <is>
          <t>https://www.commcarehq.org/a/caris-test/reports/form_data/96bd8ba7-b0f9-4a53-809c-cfc84eae922c/</t>
        </is>
      </c>
      <c r="AE966" t="inlineStr">
        <is>
          <t>---</t>
        </is>
      </c>
      <c r="AF966" t="inlineStr">
        <is>
          <t>2da21092541c480eb5ebec3c147045d7</t>
        </is>
      </c>
      <c r="AG966" t="inlineStr">
        <is>
          <t>---</t>
        </is>
      </c>
      <c r="AH966" t="inlineStr">
        <is>
          <t>2025-02-25 16:16:02</t>
        </is>
      </c>
      <c r="AI966" t="inlineStr">
        <is>
          <t>e5870524d7474eb1ae50f2c4107b4683</t>
        </is>
      </c>
      <c r="AJ966" t="inlineStr">
        <is>
          <t>2025-02-19</t>
        </is>
      </c>
      <c r="AK966" t="inlineStr">
        <is>
          <t>12 4</t>
        </is>
      </c>
      <c r="AL966" t="inlineStr">
        <is>
          <t>ligen medicanam,pou,6noi</t>
        </is>
      </c>
      <c r="AM966" t="inlineStr">
        <is>
          <t>1</t>
        </is>
      </c>
      <c r="AN966" t="inlineStr">
        <is>
          <t>---</t>
        </is>
      </c>
      <c r="AO966" t="inlineStr">
        <is>
          <t>1</t>
        </is>
      </c>
      <c r="AP966" t="inlineStr">
        <is>
          <t>1</t>
        </is>
      </c>
      <c r="AQ966" t="inlineStr"/>
      <c r="AR966" t="inlineStr"/>
      <c r="AS966" t="inlineStr"/>
      <c r="AT966" t="inlineStr"/>
      <c r="AU966" t="inlineStr">
        <is>
          <t>---</t>
        </is>
      </c>
      <c r="AV966" t="inlineStr">
        <is>
          <t>---</t>
        </is>
      </c>
      <c r="AW966" t="inlineStr">
        <is>
          <t>---</t>
        </is>
      </c>
      <c r="AX966" t="inlineStr">
        <is>
          <t>---</t>
        </is>
      </c>
      <c r="AY966" t="inlineStr">
        <is>
          <t>---</t>
        </is>
      </c>
      <c r="AZ966" t="inlineStr">
        <is>
          <t>---</t>
        </is>
      </c>
      <c r="BA966" t="inlineStr">
        <is>
          <t>e5870524d7474eb1ae50f2c4107b4683</t>
        </is>
      </c>
      <c r="BB966" t="inlineStr">
        <is>
          <t>http://openrosa.org/formdesigner/0B48E039-1E80-49A7-AC24-732B6E788E39</t>
        </is>
      </c>
      <c r="BC966" t="inlineStr">
        <is>
          <t>Ration et autres visites</t>
        </is>
      </c>
      <c r="BD966" t="inlineStr">
        <is>
          <t>CommCare Android, version "2.56"(468040). App v15969. CommCare Version 2.56.0. Build 468040, built on: 2025-02-11</t>
        </is>
      </c>
      <c r="BE966" t="inlineStr">
        <is>
          <t>commcare_1a638df5-b750-4196-ba65-fa624981c493</t>
        </is>
      </c>
      <c r="BF966" t="inlineStr">
        <is>
          <t>18.590275 -72.2372534 35.69 6.2</t>
        </is>
      </c>
      <c r="BG966" t="inlineStr">
        <is>
          <t>f13d8149fc6d39ebe86af18272310ff9</t>
        </is>
      </c>
      <c r="BH966" t="inlineStr">
        <is>
          <t>d3239f0622024212b2de47425e4be01d</t>
        </is>
      </c>
      <c r="BI966" t="inlineStr">
        <is>
          <t>15246</t>
        </is>
      </c>
      <c r="BJ966" t="inlineStr">
        <is>
          <t>XFormInstance</t>
        </is>
      </c>
      <c r="BK966" t="inlineStr">
        <is>
          <t>3d1b08b8eeed11efb9a6bb65fe57b2fe</t>
        </is>
      </c>
      <c r="BL966" t="b">
        <v>0</v>
      </c>
      <c r="BM966" t="inlineStr">
        <is>
          <t>---</t>
        </is>
      </c>
      <c r="BN966" t="inlineStr">
        <is>
          <t>200.113.215.145</t>
        </is>
      </c>
      <c r="BO966" t="inlineStr">
        <is>
          <t>Dory Care Adrasse</t>
        </is>
      </c>
    </row>
    <row r="967">
      <c r="A967" t="inlineStr">
        <is>
          <t>965</t>
        </is>
      </c>
      <c r="B967" t="inlineStr">
        <is>
          <t>c6e0ff17-7564-4b34-bd4b-c338ab3c4d20</t>
        </is>
      </c>
      <c r="C967" t="inlineStr">
        <is>
          <t>2025-02-18</t>
        </is>
      </c>
      <c r="D967" t="inlineStr">
        <is>
          <t>3 10 11</t>
        </is>
      </c>
      <c r="E967" t="inlineStr">
        <is>
          <t>---</t>
        </is>
      </c>
      <c r="F967" t="inlineStr">
        <is>
          <t>1</t>
        </is>
      </c>
      <c r="G967" t="inlineStr">
        <is>
          <t>---</t>
        </is>
      </c>
      <c r="H967" t="inlineStr">
        <is>
          <t>1</t>
        </is>
      </c>
      <c r="I967" t="inlineStr">
        <is>
          <t>1</t>
        </is>
      </c>
      <c r="J967" t="inlineStr"/>
      <c r="K967" t="inlineStr">
        <is>
          <t>---</t>
        </is>
      </c>
      <c r="L967" t="inlineStr">
        <is>
          <t>---</t>
        </is>
      </c>
      <c r="M967" t="inlineStr">
        <is>
          <t>---</t>
        </is>
      </c>
      <c r="N967" t="inlineStr">
        <is>
          <t>---</t>
        </is>
      </c>
      <c r="O967" t="inlineStr">
        <is>
          <t>---</t>
        </is>
      </c>
      <c r="P967" t="inlineStr">
        <is>
          <t>---</t>
        </is>
      </c>
      <c r="Q967" t="inlineStr">
        <is>
          <t>---</t>
        </is>
      </c>
      <c r="R967" t="inlineStr"/>
      <c r="S967" t="inlineStr"/>
      <c r="T967" t="inlineStr"/>
      <c r="U967" t="inlineStr"/>
      <c r="V967" t="inlineStr"/>
      <c r="W967" t="inlineStr"/>
      <c r="X967" t="inlineStr">
        <is>
          <t>PAP/NPFS/ST00165</t>
        </is>
      </c>
      <c r="Y967" t="inlineStr">
        <is>
          <t>PAP/NPFS/ST00165</t>
        </is>
      </c>
      <c r="Z967" t="inlineStr">
        <is>
          <t>2025-02-25 16:29:13</t>
        </is>
      </c>
      <c r="AA967" t="inlineStr">
        <is>
          <t>2025-02-25 16:27:42</t>
        </is>
      </c>
      <c r="AB967" t="inlineStr">
        <is>
          <t>2paula</t>
        </is>
      </c>
      <c r="AC967" t="inlineStr">
        <is>
          <t>2025-03-05 20:35:22</t>
        </is>
      </c>
      <c r="AD967" s="1" t="inlineStr">
        <is>
          <t>https://www.commcarehq.org/a/caris-test/reports/form_data/c6e0ff17-7564-4b34-bd4b-c338ab3c4d20/</t>
        </is>
      </c>
      <c r="AE967" t="inlineStr">
        <is>
          <t>---</t>
        </is>
      </c>
      <c r="AF967" t="inlineStr">
        <is>
          <t>8a50603e646d4d678af481c5446ebf40</t>
        </is>
      </c>
      <c r="AG967" t="inlineStr">
        <is>
          <t>OK</t>
        </is>
      </c>
      <c r="AH967" t="inlineStr">
        <is>
          <t>2025-02-25 16:29:13</t>
        </is>
      </c>
      <c r="AI967" t="inlineStr">
        <is>
          <t>e5870524d7474eb1ae50f2c4107b4683</t>
        </is>
      </c>
      <c r="AJ967" t="inlineStr">
        <is>
          <t>2025-02-18</t>
        </is>
      </c>
      <c r="AK967" t="inlineStr">
        <is>
          <t>3 10 11</t>
        </is>
      </c>
      <c r="AL967" t="inlineStr">
        <is>
          <t>---</t>
        </is>
      </c>
      <c r="AM967" t="inlineStr">
        <is>
          <t>1</t>
        </is>
      </c>
      <c r="AN967" t="inlineStr">
        <is>
          <t>---</t>
        </is>
      </c>
      <c r="AO967" t="inlineStr">
        <is>
          <t>1</t>
        </is>
      </c>
      <c r="AP967" t="inlineStr">
        <is>
          <t>1</t>
        </is>
      </c>
      <c r="AQ967" t="inlineStr"/>
      <c r="AR967" t="inlineStr"/>
      <c r="AS967" t="inlineStr"/>
      <c r="AT967" t="inlineStr"/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inlineStr">
        <is>
          <t>---</t>
        </is>
      </c>
      <c r="BA967" t="inlineStr">
        <is>
          <t>e5870524d7474eb1ae50f2c4107b4683</t>
        </is>
      </c>
      <c r="BB967" t="inlineStr">
        <is>
          <t>http://openrosa.org/formdesigner/0B48E039-1E80-49A7-AC24-732B6E788E39</t>
        </is>
      </c>
      <c r="BC967" t="inlineStr">
        <is>
          <t>Ration et autres visites</t>
        </is>
      </c>
      <c r="BD967" t="inlineStr">
        <is>
          <t>CommCare Android, version "2.56"(468040). App v15969. CommCare Version 2.56.0. Build 468040, built on: 2025-02-11</t>
        </is>
      </c>
      <c r="BE967" t="inlineStr">
        <is>
          <t>commcare_1a638df5-b750-4196-ba65-fa624981c493</t>
        </is>
      </c>
      <c r="BF967" t="inlineStr">
        <is>
          <t>18.590545 -72.2374 33.3 9.0</t>
        </is>
      </c>
      <c r="BG967" t="inlineStr">
        <is>
          <t>f13d8149fc6d39ebe86af18272310ff9</t>
        </is>
      </c>
      <c r="BH967" t="inlineStr">
        <is>
          <t>d3239f0622024212b2de47425e4be01d</t>
        </is>
      </c>
      <c r="BI967" t="inlineStr">
        <is>
          <t>15246</t>
        </is>
      </c>
      <c r="BJ967" t="inlineStr">
        <is>
          <t>XFormInstance</t>
        </is>
      </c>
      <c r="BK967" t="inlineStr">
        <is>
          <t>3d1b08b8eeed11efb9a6bb65fe57b2fe</t>
        </is>
      </c>
      <c r="BL967" t="b">
        <v>0</v>
      </c>
      <c r="BM967" t="inlineStr">
        <is>
          <t>---</t>
        </is>
      </c>
      <c r="BN967" t="inlineStr">
        <is>
          <t>200.113.215.145</t>
        </is>
      </c>
      <c r="BO967" t="inlineStr">
        <is>
          <t>Dedlie Juste</t>
        </is>
      </c>
    </row>
    <row r="968">
      <c r="A968" t="inlineStr">
        <is>
          <t>966</t>
        </is>
      </c>
      <c r="B968" t="inlineStr">
        <is>
          <t>5e8d0981-5db1-469f-9bf3-a27a6007de4a</t>
        </is>
      </c>
      <c r="C968" t="inlineStr">
        <is>
          <t>2025-02-20</t>
        </is>
      </c>
      <c r="D968" t="inlineStr">
        <is>
          <t>12 4</t>
        </is>
      </c>
      <c r="E968" t="inlineStr">
        <is>
          <t>litephornepabom</t>
        </is>
      </c>
      <c r="F968" t="inlineStr">
        <is>
          <t>1</t>
        </is>
      </c>
      <c r="G968" t="inlineStr">
        <is>
          <t>---</t>
        </is>
      </c>
      <c r="H968" t="inlineStr">
        <is>
          <t>0</t>
        </is>
      </c>
      <c r="I968" t="inlineStr">
        <is>
          <t>0</t>
        </is>
      </c>
      <c r="J968" t="inlineStr">
        <is>
          <t>---</t>
        </is>
      </c>
      <c r="K968" t="inlineStr">
        <is>
          <t>---</t>
        </is>
      </c>
      <c r="L968" t="inlineStr">
        <is>
          <t>---</t>
        </is>
      </c>
      <c r="M968" t="inlineStr">
        <is>
          <t>---</t>
        </is>
      </c>
      <c r="N968" t="inlineStr">
        <is>
          <t>---</t>
        </is>
      </c>
      <c r="O968" t="inlineStr">
        <is>
          <t>---</t>
        </is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inlineStr"/>
      <c r="X968" t="inlineStr">
        <is>
          <t>PAP/NPFS/ST01219</t>
        </is>
      </c>
      <c r="Y968" t="inlineStr">
        <is>
          <t>PAP/NPFS/ST01219</t>
        </is>
      </c>
      <c r="Z968" t="inlineStr">
        <is>
          <t>2025-02-25 16:56:41</t>
        </is>
      </c>
      <c r="AA968" t="inlineStr">
        <is>
          <t>2025-02-25 16:51:39</t>
        </is>
      </c>
      <c r="AB968" t="inlineStr">
        <is>
          <t>2paula</t>
        </is>
      </c>
      <c r="AC968" t="inlineStr">
        <is>
          <t>2025-03-05 20:39:44</t>
        </is>
      </c>
      <c r="AD968" s="1" t="inlineStr">
        <is>
          <t>https://www.commcarehq.org/a/caris-test/reports/form_data/5e8d0981-5db1-469f-9bf3-a27a6007de4a/</t>
        </is>
      </c>
      <c r="AE968" t="inlineStr">
        <is>
          <t>---</t>
        </is>
      </c>
      <c r="AF968" t="inlineStr">
        <is>
          <t>3c5a623af057e23a32ae4000_27919</t>
        </is>
      </c>
      <c r="AG968" t="inlineStr">
        <is>
          <t>---</t>
        </is>
      </c>
      <c r="AH968" t="inlineStr">
        <is>
          <t>2025-02-25 16:56:41</t>
        </is>
      </c>
      <c r="AI968" t="inlineStr">
        <is>
          <t>e5870524d7474eb1ae50f2c4107b4683</t>
        </is>
      </c>
      <c r="AJ968" t="inlineStr">
        <is>
          <t>2025-02-20</t>
        </is>
      </c>
      <c r="AK968" t="inlineStr">
        <is>
          <t>12 4</t>
        </is>
      </c>
      <c r="AL968" t="inlineStr">
        <is>
          <t>litephornepabom</t>
        </is>
      </c>
      <c r="AM968" t="inlineStr">
        <is>
          <t>1</t>
        </is>
      </c>
      <c r="AN968" t="inlineStr">
        <is>
          <t>---</t>
        </is>
      </c>
      <c r="AO968" t="inlineStr">
        <is>
          <t>0</t>
        </is>
      </c>
      <c r="AP968" t="inlineStr">
        <is>
          <t>0</t>
        </is>
      </c>
      <c r="AQ968" t="inlineStr">
        <is>
          <t>---</t>
        </is>
      </c>
      <c r="AR968" t="inlineStr">
        <is>
          <t>---</t>
        </is>
      </c>
      <c r="AS968" t="inlineStr">
        <is>
          <t>---</t>
        </is>
      </c>
      <c r="AT968" t="inlineStr"/>
      <c r="AU968" t="inlineStr">
        <is>
          <t>---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inlineStr">
        <is>
          <t>---</t>
        </is>
      </c>
      <c r="BA968" t="inlineStr">
        <is>
          <t>e5870524d7474eb1ae50f2c4107b4683</t>
        </is>
      </c>
      <c r="BB968" t="inlineStr">
        <is>
          <t>http://openrosa.org/formdesigner/0B48E039-1E80-49A7-AC24-732B6E788E39</t>
        </is>
      </c>
      <c r="BC968" t="inlineStr">
        <is>
          <t>Ration et autres visites</t>
        </is>
      </c>
      <c r="BD968" t="inlineStr">
        <is>
          <t>CommCare Android, version "2.56"(468040). App v15969. CommCare Version 2.56.0. Build 468040, built on: 2025-02-11</t>
        </is>
      </c>
      <c r="BE968" t="inlineStr">
        <is>
          <t>commcare_1a638df5-b750-4196-ba65-fa624981c493</t>
        </is>
      </c>
      <c r="BF968" t="inlineStr">
        <is>
          <t>18.5903417 -72.2370251 11.1 7.9</t>
        </is>
      </c>
      <c r="BG968" t="inlineStr">
        <is>
          <t>f13d8149fc6d39ebe86af18272310ff9</t>
        </is>
      </c>
      <c r="BH968" t="inlineStr">
        <is>
          <t>d3239f0622024212b2de47425e4be01d</t>
        </is>
      </c>
      <c r="BI968" t="inlineStr">
        <is>
          <t>15246</t>
        </is>
      </c>
      <c r="BJ968" t="inlineStr">
        <is>
          <t>XFormInstance</t>
        </is>
      </c>
      <c r="BK968" t="inlineStr">
        <is>
          <t>3d1b08b8eeed11efb9a6bb65fe57b2fe</t>
        </is>
      </c>
      <c r="BL968" t="b">
        <v>0</v>
      </c>
      <c r="BM968" t="inlineStr">
        <is>
          <t>---</t>
        </is>
      </c>
      <c r="BN968" t="inlineStr">
        <is>
          <t>200.113.215.145</t>
        </is>
      </c>
      <c r="BO968" t="inlineStr">
        <is>
          <t>Delva/ Gustave Gaykin</t>
        </is>
      </c>
    </row>
    <row r="969">
      <c r="A969" t="inlineStr">
        <is>
          <t>967</t>
        </is>
      </c>
      <c r="B969" t="inlineStr">
        <is>
          <t>5ce7e456-ded1-427e-985c-f97603922286</t>
        </is>
      </c>
      <c r="C969" t="inlineStr">
        <is>
          <t>2025-02-21</t>
        </is>
      </c>
      <c r="D969" t="inlineStr">
        <is>
          <t>3 4</t>
        </is>
      </c>
      <c r="E969" t="inlineStr">
        <is>
          <t>li pa rete men kote a ankô</t>
        </is>
      </c>
      <c r="F969" t="inlineStr">
        <is>
          <t>1</t>
        </is>
      </c>
      <c r="G969" t="inlineStr">
        <is>
          <t>---</t>
        </is>
      </c>
      <c r="H969" t="inlineStr">
        <is>
          <t>0</t>
        </is>
      </c>
      <c r="I969" t="inlineStr">
        <is>
          <t>0</t>
        </is>
      </c>
      <c r="J969" t="inlineStr">
        <is>
          <t>---</t>
        </is>
      </c>
      <c r="K969" t="inlineStr">
        <is>
          <t>---</t>
        </is>
      </c>
      <c r="L969" t="inlineStr">
        <is>
          <t>---</t>
        </is>
      </c>
      <c r="M969" t="inlineStr">
        <is>
          <t>---</t>
        </is>
      </c>
      <c r="N969" t="inlineStr">
        <is>
          <t>---</t>
        </is>
      </c>
      <c r="O969" t="inlineStr">
        <is>
          <t>---</t>
        </is>
      </c>
      <c r="P969" t="inlineStr">
        <is>
          <t>---</t>
        </is>
      </c>
      <c r="Q969" t="inlineStr">
        <is>
          <t>---</t>
        </is>
      </c>
      <c r="R969" t="inlineStr">
        <is>
          <t>---</t>
        </is>
      </c>
      <c r="S969" t="inlineStr">
        <is>
          <t>---</t>
        </is>
      </c>
      <c r="T969" t="inlineStr">
        <is>
          <t>---</t>
        </is>
      </c>
      <c r="U969" t="inlineStr">
        <is>
          <t>---</t>
        </is>
      </c>
      <c r="V969" t="inlineStr">
        <is>
          <t>---</t>
        </is>
      </c>
      <c r="W969" t="inlineStr"/>
      <c r="X969" t="inlineStr">
        <is>
          <t>PAP/OBCG/ST00894</t>
        </is>
      </c>
      <c r="Y969" t="inlineStr">
        <is>
          <t>PAP/OBCG/ST00894</t>
        </is>
      </c>
      <c r="Z969" t="inlineStr">
        <is>
          <t>2025-03-04 23:06:32</t>
        </is>
      </c>
      <c r="AA969" t="inlineStr">
        <is>
          <t>2025-03-04 23:05:47</t>
        </is>
      </c>
      <c r="AB969" t="inlineStr">
        <is>
          <t>2nerette</t>
        </is>
      </c>
      <c r="AC969" t="inlineStr">
        <is>
          <t>2025-03-06 01:03:14</t>
        </is>
      </c>
      <c r="AD969" s="1" t="inlineStr">
        <is>
          <t>https://www.commcarehq.org/a/caris-test/reports/form_data/5ce7e456-ded1-427e-985c-f97603922286/</t>
        </is>
      </c>
      <c r="AE969" t="inlineStr">
        <is>
          <t>---</t>
        </is>
      </c>
      <c r="AF969" t="inlineStr">
        <is>
          <t>3c5a623af057e23a32ae4000_127526</t>
        </is>
      </c>
      <c r="AG969" t="inlineStr">
        <is>
          <t>OK</t>
        </is>
      </c>
      <c r="AH969" t="inlineStr">
        <is>
          <t>2025-03-04 23:06:32</t>
        </is>
      </c>
      <c r="AI969" t="inlineStr">
        <is>
          <t>d77ddc4818153d60a6f87d96eec121c9</t>
        </is>
      </c>
      <c r="AJ969" t="inlineStr">
        <is>
          <t>2025-02-21</t>
        </is>
      </c>
      <c r="AK969" t="inlineStr">
        <is>
          <t>3 4</t>
        </is>
      </c>
      <c r="AL969" t="inlineStr">
        <is>
          <t>li pa rete men kote a ankô</t>
        </is>
      </c>
      <c r="AM969" t="inlineStr">
        <is>
          <t>1</t>
        </is>
      </c>
      <c r="AN969" t="inlineStr">
        <is>
          <t>---</t>
        </is>
      </c>
      <c r="AO969" t="inlineStr">
        <is>
          <t>0</t>
        </is>
      </c>
      <c r="AP969" t="inlineStr">
        <is>
          <t>0</t>
        </is>
      </c>
      <c r="AQ969" t="inlineStr">
        <is>
          <t>---</t>
        </is>
      </c>
      <c r="AR969" t="inlineStr">
        <is>
          <t>---</t>
        </is>
      </c>
      <c r="AS969" t="inlineStr">
        <is>
          <t>---</t>
        </is>
      </c>
      <c r="AT969" t="inlineStr"/>
      <c r="AU969" t="inlineStr">
        <is>
          <t>---</t>
        </is>
      </c>
      <c r="AV969" t="inlineStr">
        <is>
          <t>---</t>
        </is>
      </c>
      <c r="AW969" t="inlineStr">
        <is>
          <t>---</t>
        </is>
      </c>
      <c r="AX969" t="inlineStr">
        <is>
          <t>---</t>
        </is>
      </c>
      <c r="AY969" t="inlineStr">
        <is>
          <t>---</t>
        </is>
      </c>
      <c r="AZ969" t="inlineStr">
        <is>
          <t>---</t>
        </is>
      </c>
      <c r="BA969" t="inlineStr">
        <is>
          <t>d77ddc4818153d60a6f87d96eec121c9</t>
        </is>
      </c>
      <c r="BB969" t="inlineStr">
        <is>
          <t>http://openrosa.org/formdesigner/0B48E039-1E80-49A7-AC24-732B6E788E39</t>
        </is>
      </c>
      <c r="BC969" t="inlineStr">
        <is>
          <t>Ration et autres visites</t>
        </is>
      </c>
      <c r="BD969" t="inlineStr">
        <is>
          <t>CommCare Android, version "2.56"(468027). App v15969. CommCare Version 2.56.0. Build 468027, built on: 2025-01-18</t>
        </is>
      </c>
      <c r="BE969" t="inlineStr">
        <is>
          <t>commcare_5e46c5fa-c55d-4fff-85db-40b0d0c36965</t>
        </is>
      </c>
      <c r="BF969" t="inlineStr"/>
      <c r="BG969" t="inlineStr">
        <is>
          <t>f13d8149fc6d39ebe86af18272310ff9</t>
        </is>
      </c>
      <c r="BH969" t="inlineStr">
        <is>
          <t>d3239f0622024212b2de47425e4be01d</t>
        </is>
      </c>
      <c r="BI969" t="inlineStr">
        <is>
          <t>15246</t>
        </is>
      </c>
      <c r="BJ969" t="inlineStr">
        <is>
          <t>XFormInstance</t>
        </is>
      </c>
      <c r="BK969" t="inlineStr">
        <is>
          <t>e2e069b2eee011efaf5bd3290d41d0d6</t>
        </is>
      </c>
      <c r="BL969" t="b">
        <v>0</v>
      </c>
      <c r="BM969" t="inlineStr">
        <is>
          <t>---</t>
        </is>
      </c>
      <c r="BN969" t="inlineStr">
        <is>
          <t>200.113.238.97</t>
        </is>
      </c>
      <c r="BO969" t="inlineStr">
        <is>
          <t>Feguenson Italien</t>
        </is>
      </c>
    </row>
    <row r="970">
      <c r="A970" t="inlineStr">
        <is>
          <t>968</t>
        </is>
      </c>
      <c r="B970" t="inlineStr">
        <is>
          <t>4b363275-8e66-4664-a7e1-1449b71e608e</t>
        </is>
      </c>
      <c r="C970" t="inlineStr">
        <is>
          <t>2025-02-25</t>
        </is>
      </c>
      <c r="D970" t="inlineStr">
        <is>
          <t>3 8</t>
        </is>
      </c>
      <c r="E970" t="inlineStr">
        <is>
          <t>---</t>
        </is>
      </c>
      <c r="F970" t="inlineStr">
        <is>
          <t>1</t>
        </is>
      </c>
      <c r="G970" t="inlineStr">
        <is>
          <t>---</t>
        </is>
      </c>
      <c r="H970" t="inlineStr">
        <is>
          <t>1</t>
        </is>
      </c>
      <c r="I970" t="inlineStr">
        <is>
          <t>1</t>
        </is>
      </c>
      <c r="J970" t="inlineStr"/>
      <c r="K970" t="inlineStr">
        <is>
          <t>---</t>
        </is>
      </c>
      <c r="L970" t="inlineStr">
        <is>
          <t>---</t>
        </is>
      </c>
      <c r="M970" t="inlineStr">
        <is>
          <t>---</t>
        </is>
      </c>
      <c r="N970" t="inlineStr">
        <is>
          <t>---</t>
        </is>
      </c>
      <c r="O970" t="inlineStr">
        <is>
          <t>---</t>
        </is>
      </c>
      <c r="P970" t="inlineStr">
        <is>
          <t>---</t>
        </is>
      </c>
      <c r="Q970" t="inlineStr">
        <is>
          <t>---</t>
        </is>
      </c>
      <c r="R970" t="inlineStr"/>
      <c r="S970" t="inlineStr"/>
      <c r="T970" t="inlineStr"/>
      <c r="U970" t="inlineStr"/>
      <c r="V970" t="inlineStr"/>
      <c r="W970" t="inlineStr"/>
      <c r="X970" t="inlineStr">
        <is>
          <t>PAP/OBCG/ST00572</t>
        </is>
      </c>
      <c r="Y970" t="inlineStr">
        <is>
          <t>PAP/OBCG/ST00572</t>
        </is>
      </c>
      <c r="Z970" t="inlineStr">
        <is>
          <t>2025-03-06 01:05:34</t>
        </is>
      </c>
      <c r="AA970" t="inlineStr">
        <is>
          <t>2025-03-06 01:05:11</t>
        </is>
      </c>
      <c r="AB970" t="inlineStr">
        <is>
          <t>2nerette</t>
        </is>
      </c>
      <c r="AC970" t="inlineStr">
        <is>
          <t>2025-03-06 01:05:35</t>
        </is>
      </c>
      <c r="AD970" s="1" t="inlineStr">
        <is>
          <t>https://www.commcarehq.org/a/caris-test/reports/form_data/4b363275-8e66-4664-a7e1-1449b71e608e/</t>
        </is>
      </c>
      <c r="AE970" t="inlineStr">
        <is>
          <t>---</t>
        </is>
      </c>
      <c r="AF970" t="inlineStr">
        <is>
          <t>3c5a623af057e23a32ae4000_46380</t>
        </is>
      </c>
      <c r="AG970" t="inlineStr">
        <is>
          <t>OK</t>
        </is>
      </c>
      <c r="AH970" t="inlineStr">
        <is>
          <t>2025-03-06 01:05:34</t>
        </is>
      </c>
      <c r="AI970" t="inlineStr">
        <is>
          <t>d77ddc4818153d60a6f87d96eec121c9</t>
        </is>
      </c>
      <c r="AJ970" t="inlineStr">
        <is>
          <t>2025-02-25</t>
        </is>
      </c>
      <c r="AK970" t="inlineStr">
        <is>
          <t>3 8</t>
        </is>
      </c>
      <c r="AL970" t="inlineStr">
        <is>
          <t>---</t>
        </is>
      </c>
      <c r="AM970" t="inlineStr">
        <is>
          <t>1</t>
        </is>
      </c>
      <c r="AN970" t="inlineStr">
        <is>
          <t>---</t>
        </is>
      </c>
      <c r="AO970" t="inlineStr">
        <is>
          <t>1</t>
        </is>
      </c>
      <c r="AP970" t="inlineStr">
        <is>
          <t>1</t>
        </is>
      </c>
      <c r="AQ970" t="inlineStr"/>
      <c r="AR970" t="inlineStr"/>
      <c r="AS970" t="inlineStr"/>
      <c r="AT970" t="inlineStr"/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inlineStr">
        <is>
          <t>---</t>
        </is>
      </c>
      <c r="BA970" t="inlineStr">
        <is>
          <t>d77ddc4818153d60a6f87d96eec121c9</t>
        </is>
      </c>
      <c r="BB970" t="inlineStr">
        <is>
          <t>http://openrosa.org/formdesigner/0B48E039-1E80-49A7-AC24-732B6E788E39</t>
        </is>
      </c>
      <c r="BC970" t="inlineStr">
        <is>
          <t>Ration et autres visites</t>
        </is>
      </c>
      <c r="BD970" t="inlineStr">
        <is>
          <t>CommCare Android, version "2.56"(468027). App v15969. CommCare Version 2.56.0. Build 468027, built on: 2025-01-18</t>
        </is>
      </c>
      <c r="BE970" t="inlineStr">
        <is>
          <t>commcare_5e46c5fa-c55d-4fff-85db-40b0d0c36965</t>
        </is>
      </c>
      <c r="BF970" t="inlineStr"/>
      <c r="BG970" t="inlineStr">
        <is>
          <t>f13d8149fc6d39ebe86af18272310ff9</t>
        </is>
      </c>
      <c r="BH970" t="inlineStr">
        <is>
          <t>d3239f0622024212b2de47425e4be01d</t>
        </is>
      </c>
      <c r="BI970" t="inlineStr">
        <is>
          <t>15246</t>
        </is>
      </c>
      <c r="BJ970" t="inlineStr">
        <is>
          <t>XFormInstance</t>
        </is>
      </c>
      <c r="BK970" t="inlineStr">
        <is>
          <t>e2e069b2eee011efaf5bd3290d41d0d6</t>
        </is>
      </c>
      <c r="BL970" t="b">
        <v>0</v>
      </c>
      <c r="BM970" t="inlineStr">
        <is>
          <t>---</t>
        </is>
      </c>
      <c r="BN970" t="inlineStr">
        <is>
          <t>200.113.238.97</t>
        </is>
      </c>
      <c r="BO970" t="inlineStr">
        <is>
          <t>Jefter Civil</t>
        </is>
      </c>
    </row>
    <row r="971">
      <c r="A971" t="inlineStr">
        <is>
          <t>969</t>
        </is>
      </c>
      <c r="B971" t="inlineStr">
        <is>
          <t>9cd2d407-9ea8-4592-94b0-751a63c41b9a</t>
        </is>
      </c>
      <c r="C971" t="inlineStr">
        <is>
          <t>2025-02-25</t>
        </is>
      </c>
      <c r="D971" t="inlineStr">
        <is>
          <t>3 8</t>
        </is>
      </c>
      <c r="E971" t="inlineStr">
        <is>
          <t>---</t>
        </is>
      </c>
      <c r="F971" t="inlineStr">
        <is>
          <t>1</t>
        </is>
      </c>
      <c r="G971" t="inlineStr">
        <is>
          <t>---</t>
        </is>
      </c>
      <c r="H971" t="inlineStr">
        <is>
          <t>1</t>
        </is>
      </c>
      <c r="I971" t="inlineStr">
        <is>
          <t>1</t>
        </is>
      </c>
      <c r="J971" t="inlineStr"/>
      <c r="K971" t="inlineStr">
        <is>
          <t>---</t>
        </is>
      </c>
      <c r="L971" t="inlineStr">
        <is>
          <t>---</t>
        </is>
      </c>
      <c r="M971" t="inlineStr">
        <is>
          <t>---</t>
        </is>
      </c>
      <c r="N971" t="inlineStr">
        <is>
          <t>---</t>
        </is>
      </c>
      <c r="O971" t="inlineStr">
        <is>
          <t>---</t>
        </is>
      </c>
      <c r="P971" t="inlineStr">
        <is>
          <t>---</t>
        </is>
      </c>
      <c r="Q971" t="inlineStr">
        <is>
          <t>---</t>
        </is>
      </c>
      <c r="R971" t="inlineStr"/>
      <c r="S971" t="inlineStr"/>
      <c r="T971" t="inlineStr"/>
      <c r="U971" t="inlineStr"/>
      <c r="V971" t="inlineStr"/>
      <c r="W971" t="inlineStr"/>
      <c r="X971" t="inlineStr">
        <is>
          <t>PAP/OBCG/ST00463</t>
        </is>
      </c>
      <c r="Y971" t="inlineStr">
        <is>
          <t>PAP/OBCG/ST00463</t>
        </is>
      </c>
      <c r="Z971" t="inlineStr">
        <is>
          <t>2025-03-06 01:07:06</t>
        </is>
      </c>
      <c r="AA971" t="inlineStr">
        <is>
          <t>2025-03-06 01:06:47</t>
        </is>
      </c>
      <c r="AB971" t="inlineStr">
        <is>
          <t>2nerette</t>
        </is>
      </c>
      <c r="AC971" t="inlineStr">
        <is>
          <t>2025-03-06 01:07:13</t>
        </is>
      </c>
      <c r="AD971" s="1" t="inlineStr">
        <is>
          <t>https://www.commcarehq.org/a/caris-test/reports/form_data/9cd2d407-9ea8-4592-94b0-751a63c41b9a/</t>
        </is>
      </c>
      <c r="AE971" t="inlineStr">
        <is>
          <t>---</t>
        </is>
      </c>
      <c r="AF971" t="inlineStr">
        <is>
          <t>3c5a623af057e23a32ae4000_46382</t>
        </is>
      </c>
      <c r="AG971" t="inlineStr">
        <is>
          <t>OK</t>
        </is>
      </c>
      <c r="AH971" t="inlineStr">
        <is>
          <t>2025-03-06 01:07:06</t>
        </is>
      </c>
      <c r="AI971" t="inlineStr">
        <is>
          <t>d77ddc4818153d60a6f87d96eec121c9</t>
        </is>
      </c>
      <c r="AJ971" t="inlineStr">
        <is>
          <t>2025-02-25</t>
        </is>
      </c>
      <c r="AK971" t="inlineStr">
        <is>
          <t>3 8</t>
        </is>
      </c>
      <c r="AL971" t="inlineStr">
        <is>
          <t>---</t>
        </is>
      </c>
      <c r="AM971" t="inlineStr">
        <is>
          <t>1</t>
        </is>
      </c>
      <c r="AN971" t="inlineStr">
        <is>
          <t>---</t>
        </is>
      </c>
      <c r="AO971" t="inlineStr">
        <is>
          <t>1</t>
        </is>
      </c>
      <c r="AP971" t="inlineStr">
        <is>
          <t>1</t>
        </is>
      </c>
      <c r="AQ971" t="inlineStr"/>
      <c r="AR971" t="inlineStr"/>
      <c r="AS971" t="inlineStr"/>
      <c r="AT971" t="inlineStr"/>
      <c r="AU971" t="inlineStr">
        <is>
          <t>---</t>
        </is>
      </c>
      <c r="AV971" t="inlineStr">
        <is>
          <t>---</t>
        </is>
      </c>
      <c r="AW971" t="inlineStr">
        <is>
          <t>---</t>
        </is>
      </c>
      <c r="AX971" t="inlineStr">
        <is>
          <t>---</t>
        </is>
      </c>
      <c r="AY971" t="inlineStr">
        <is>
          <t>---</t>
        </is>
      </c>
      <c r="AZ971" t="inlineStr">
        <is>
          <t>---</t>
        </is>
      </c>
      <c r="BA971" t="inlineStr">
        <is>
          <t>d77ddc4818153d60a6f87d96eec121c9</t>
        </is>
      </c>
      <c r="BB971" t="inlineStr">
        <is>
          <t>http://openrosa.org/formdesigner/0B48E039-1E80-49A7-AC24-732B6E788E39</t>
        </is>
      </c>
      <c r="BC971" t="inlineStr">
        <is>
          <t>Ration et autres visites</t>
        </is>
      </c>
      <c r="BD971" t="inlineStr">
        <is>
          <t>CommCare Android, version "2.56"(468027). App v15969. CommCare Version 2.56.0. Build 468027, built on: 2025-01-18</t>
        </is>
      </c>
      <c r="BE971" t="inlineStr">
        <is>
          <t>commcare_5e46c5fa-c55d-4fff-85db-40b0d0c36965</t>
        </is>
      </c>
      <c r="BF971" t="inlineStr"/>
      <c r="BG971" t="inlineStr">
        <is>
          <t>f13d8149fc6d39ebe86af18272310ff9</t>
        </is>
      </c>
      <c r="BH971" t="inlineStr">
        <is>
          <t>d3239f0622024212b2de47425e4be01d</t>
        </is>
      </c>
      <c r="BI971" t="inlineStr">
        <is>
          <t>15246</t>
        </is>
      </c>
      <c r="BJ971" t="inlineStr">
        <is>
          <t>XFormInstance</t>
        </is>
      </c>
      <c r="BK971" t="inlineStr">
        <is>
          <t>e2e069b2eee011efaf5bd3290d41d0d6</t>
        </is>
      </c>
      <c r="BL971" t="b">
        <v>0</v>
      </c>
      <c r="BM971" t="inlineStr">
        <is>
          <t>---</t>
        </is>
      </c>
      <c r="BN971" t="inlineStr">
        <is>
          <t>200.113.238.97</t>
        </is>
      </c>
      <c r="BO971" t="inlineStr">
        <is>
          <t>Admael Adma</t>
        </is>
      </c>
    </row>
    <row r="972">
      <c r="A972" t="inlineStr">
        <is>
          <t>970</t>
        </is>
      </c>
      <c r="B972" t="inlineStr">
        <is>
          <t>4aa40fc2-46e1-459e-a311-6abfe84871e2</t>
        </is>
      </c>
      <c r="C972" t="inlineStr">
        <is>
          <t>2025-03-06</t>
        </is>
      </c>
      <c r="D972" t="inlineStr">
        <is>
          <t>4</t>
        </is>
      </c>
      <c r="E972" t="inlineStr">
        <is>
          <t>visite D'hospitalisation</t>
        </is>
      </c>
      <c r="F972" t="inlineStr">
        <is>
          <t>1</t>
        </is>
      </c>
      <c r="G972" t="inlineStr">
        <is>
          <t>pour savoir si elle allait mieux</t>
        </is>
      </c>
      <c r="H972" t="inlineStr">
        <is>
          <t>1</t>
        </is>
      </c>
      <c r="I972" t="inlineStr">
        <is>
          <t>1</t>
        </is>
      </c>
      <c r="J972" t="inlineStr">
        <is>
          <t>2</t>
        </is>
      </c>
      <c r="K972" t="inlineStr">
        <is>
          <t>---</t>
        </is>
      </c>
      <c r="L972" t="inlineStr">
        <is>
          <t>---</t>
        </is>
      </c>
      <c r="M972" t="inlineStr">
        <is>
          <t>---</t>
        </is>
      </c>
      <c r="N972" t="inlineStr">
        <is>
          <t>---</t>
        </is>
      </c>
      <c r="O972" t="inlineStr">
        <is>
          <t>---</t>
        </is>
      </c>
      <c r="P972" t="inlineStr">
        <is>
          <t>---</t>
        </is>
      </c>
      <c r="Q972" t="inlineStr">
        <is>
          <t>---</t>
        </is>
      </c>
      <c r="R972" t="inlineStr"/>
      <c r="S972" t="inlineStr"/>
      <c r="T972" t="inlineStr"/>
      <c r="U972" t="inlineStr"/>
      <c r="V972" t="inlineStr"/>
      <c r="W972" t="inlineStr"/>
      <c r="X972" t="inlineStr">
        <is>
          <t>LEG/HSCL/ST00671</t>
        </is>
      </c>
      <c r="Y972" t="inlineStr">
        <is>
          <t>LEG/HSCL/ST00671</t>
        </is>
      </c>
      <c r="Z972" t="inlineStr">
        <is>
          <t>2025-03-06 15:43:34</t>
        </is>
      </c>
      <c r="AA972" t="inlineStr">
        <is>
          <t>2025-03-06 15:38:09</t>
        </is>
      </c>
      <c r="AB972" t="inlineStr">
        <is>
          <t>2toussaint</t>
        </is>
      </c>
      <c r="AC972" t="inlineStr">
        <is>
          <t>2025-03-06 15:43:58</t>
        </is>
      </c>
      <c r="AD972" s="1" t="inlineStr">
        <is>
          <t>https://www.commcarehq.org/a/caris-test/reports/form_data/4aa40fc2-46e1-459e-a311-6abfe84871e2/</t>
        </is>
      </c>
      <c r="AE972" t="inlineStr">
        <is>
          <t>---</t>
        </is>
      </c>
      <c r="AF972" t="inlineStr">
        <is>
          <t>3c5a623af057e23a32ae4000_124098</t>
        </is>
      </c>
      <c r="AG972" t="inlineStr">
        <is>
          <t>---</t>
        </is>
      </c>
      <c r="AH972" t="inlineStr">
        <is>
          <t>2025-03-06 15:43:34</t>
        </is>
      </c>
      <c r="AI972" t="inlineStr">
        <is>
          <t>bf15ded1c441caeee7b3790beacaa107</t>
        </is>
      </c>
      <c r="AJ972" t="inlineStr">
        <is>
          <t>2025-03-06</t>
        </is>
      </c>
      <c r="AK972" t="inlineStr">
        <is>
          <t>4</t>
        </is>
      </c>
      <c r="AL972" t="inlineStr">
        <is>
          <t>visite D'hospitalisation</t>
        </is>
      </c>
      <c r="AM972" t="inlineStr">
        <is>
          <t>1</t>
        </is>
      </c>
      <c r="AN972" t="inlineStr">
        <is>
          <t>pour savoir si elle allait mieux</t>
        </is>
      </c>
      <c r="AO972" t="inlineStr">
        <is>
          <t>1</t>
        </is>
      </c>
      <c r="AP972" t="inlineStr">
        <is>
          <t>1</t>
        </is>
      </c>
      <c r="AQ972" t="inlineStr"/>
      <c r="AR972" t="inlineStr"/>
      <c r="AS972" t="inlineStr"/>
      <c r="AT972" t="inlineStr"/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inlineStr">
        <is>
          <t>---</t>
        </is>
      </c>
      <c r="BA972" t="inlineStr">
        <is>
          <t>bf15ded1c441caeee7b3790beacaa107</t>
        </is>
      </c>
      <c r="BB972" t="inlineStr">
        <is>
          <t>http://openrosa.org/formdesigner/0B48E039-1E80-49A7-AC24-732B6E788E39</t>
        </is>
      </c>
      <c r="BC972" t="inlineStr">
        <is>
          <t>Ration et autres visites</t>
        </is>
      </c>
      <c r="BD972" t="inlineStr">
        <is>
          <t>CommCare Android, version "2.55.0"(467579). App v15969. CommCare Version 2.55.0. Build 467579, built on: 2025-01-15</t>
        </is>
      </c>
      <c r="BE972" t="inlineStr">
        <is>
          <t>commcare_6ba4fa04-2ee5-4472-8c22-35182b767bd8</t>
        </is>
      </c>
      <c r="BF972" t="inlineStr">
        <is>
          <t>18.5070312 -72.6314134 -4.41 23.49</t>
        </is>
      </c>
      <c r="BG972" t="inlineStr">
        <is>
          <t>f13d8149fc6d39ebe86af18272310ff9</t>
        </is>
      </c>
      <c r="BH972" t="inlineStr">
        <is>
          <t>d3239f0622024212b2de47425e4be01d</t>
        </is>
      </c>
      <c r="BI972" t="inlineStr">
        <is>
          <t>15246</t>
        </is>
      </c>
      <c r="BJ972" t="inlineStr">
        <is>
          <t>XFormInstance</t>
        </is>
      </c>
      <c r="BK972" t="inlineStr">
        <is>
          <t>9ce9128bf89311efa9276327e3555f30</t>
        </is>
      </c>
      <c r="BL972" t="b">
        <v>0</v>
      </c>
      <c r="BM972" t="inlineStr">
        <is>
          <t>---</t>
        </is>
      </c>
      <c r="BN972" t="inlineStr">
        <is>
          <t>200.113.238.161</t>
        </is>
      </c>
      <c r="BO972" t="inlineStr">
        <is>
          <t>---</t>
        </is>
      </c>
    </row>
    <row r="973">
      <c r="A973" t="inlineStr">
        <is>
          <t>971</t>
        </is>
      </c>
      <c r="B973" t="inlineStr">
        <is>
          <t>db2d36ce-040e-433c-a5fa-ac5921ca3c8e</t>
        </is>
      </c>
      <c r="C973" t="inlineStr">
        <is>
          <t>2025-03-06</t>
        </is>
      </c>
      <c r="D973" t="inlineStr">
        <is>
          <t>3</t>
        </is>
      </c>
      <c r="E973" t="inlineStr">
        <is>
          <t>---</t>
        </is>
      </c>
      <c r="F973" t="inlineStr">
        <is>
          <t>0</t>
        </is>
      </c>
      <c r="G973" t="inlineStr">
        <is>
          <t>---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---</t>
        </is>
      </c>
      <c r="L973" t="inlineStr">
        <is>
          <t>---</t>
        </is>
      </c>
      <c r="M973" t="inlineStr">
        <is>
          <t>---</t>
        </is>
      </c>
      <c r="N973" t="inlineStr">
        <is>
          <t>---</t>
        </is>
      </c>
      <c r="O973" t="inlineStr">
        <is>
          <t>---</t>
        </is>
      </c>
      <c r="P973" t="inlineStr">
        <is>
          <t>---</t>
        </is>
      </c>
      <c r="Q973" t="inlineStr">
        <is>
          <t>---</t>
        </is>
      </c>
      <c r="R973" t="inlineStr">
        <is>
          <t>24.2</t>
        </is>
      </c>
      <c r="S973" t="inlineStr">
        <is>
          <t>50.9</t>
        </is>
      </c>
      <c r="T973" t="inlineStr"/>
      <c r="U973" t="inlineStr"/>
      <c r="V973">
        <f>HYPERLINK("https://www.commcarehq.org/a/caris-test/api/form_attachment/v1/db2d36ce-040e-433c-a5fa-ac5921ca3c8e/1741275935928.jpg")</f>
        <v/>
      </c>
      <c r="W973" t="inlineStr">
        <is>
          <t>19.6645664 -71.8321173 0.0 300.0</t>
        </is>
      </c>
      <c r="X973" t="inlineStr">
        <is>
          <t>CAP/CSLT/ST00931</t>
        </is>
      </c>
      <c r="Y973" t="inlineStr">
        <is>
          <t>CAP/CSLT/ST00931</t>
        </is>
      </c>
      <c r="Z973" t="inlineStr">
        <is>
          <t>2025-03-06 15:46:24</t>
        </is>
      </c>
      <c r="AA973" t="inlineStr">
        <is>
          <t>2025-03-06 15:43:33</t>
        </is>
      </c>
      <c r="AB973" t="inlineStr">
        <is>
          <t>1irania</t>
        </is>
      </c>
      <c r="AC973" t="inlineStr">
        <is>
          <t>2025-03-06 15:46:32</t>
        </is>
      </c>
      <c r="AD973" s="1" t="inlineStr">
        <is>
          <t>https://www.commcarehq.org/a/caris-test/reports/form_data/db2d36ce-040e-433c-a5fa-ac5921ca3c8e/</t>
        </is>
      </c>
      <c r="AE973" t="inlineStr">
        <is>
          <t>---</t>
        </is>
      </c>
      <c r="AF973" t="inlineStr">
        <is>
          <t>3c5a623af057e23a32ae4000_105343</t>
        </is>
      </c>
      <c r="AG973" t="inlineStr">
        <is>
          <t>OK</t>
        </is>
      </c>
      <c r="AH973" t="inlineStr">
        <is>
          <t>2025-03-06 15:46:24</t>
        </is>
      </c>
      <c r="AI973" t="inlineStr">
        <is>
          <t>42a82b7de9e609ae71648670ad4c56aa</t>
        </is>
      </c>
      <c r="AJ973" t="inlineStr">
        <is>
          <t>2025-03-06</t>
        </is>
      </c>
      <c r="AK973" t="inlineStr">
        <is>
          <t>3</t>
        </is>
      </c>
      <c r="AL973" t="inlineStr">
        <is>
          <t>---</t>
        </is>
      </c>
      <c r="AM973" t="inlineStr">
        <is>
          <t>0</t>
        </is>
      </c>
      <c r="AN973" t="inlineStr">
        <is>
          <t>---</t>
        </is>
      </c>
      <c r="AO973" t="inlineStr">
        <is>
          <t>1</t>
        </is>
      </c>
      <c r="AP973" t="inlineStr">
        <is>
          <t>1</t>
        </is>
      </c>
      <c r="AQ973" t="inlineStr">
        <is>
          <t>24.2</t>
        </is>
      </c>
      <c r="AR973" t="inlineStr">
        <is>
          <t>50.9</t>
        </is>
      </c>
      <c r="AS973" t="inlineStr"/>
      <c r="AT973" t="inlineStr">
        <is>
          <t>19.6645664 -71.8321173 0.0 300.0</t>
        </is>
      </c>
      <c r="AU973" t="inlineStr">
        <is>
          <t>---</t>
        </is>
      </c>
      <c r="AV973" t="inlineStr">
        <is>
          <t>---</t>
        </is>
      </c>
      <c r="AW973" t="inlineStr">
        <is>
          <t>---</t>
        </is>
      </c>
      <c r="AX973" t="inlineStr">
        <is>
          <t>---</t>
        </is>
      </c>
      <c r="AY973" t="inlineStr">
        <is>
          <t>---</t>
        </is>
      </c>
      <c r="AZ973" t="inlineStr">
        <is>
          <t>---</t>
        </is>
      </c>
      <c r="BA973" t="inlineStr">
        <is>
          <t>42a82b7de9e609ae71648670ad4c56aa</t>
        </is>
      </c>
      <c r="BB973" t="inlineStr">
        <is>
          <t>http://openrosa.org/formdesigner/0B48E039-1E80-49A7-AC24-732B6E788E39</t>
        </is>
      </c>
      <c r="BC973" t="inlineStr">
        <is>
          <t>Ration et autres visites</t>
        </is>
      </c>
      <c r="BD973" t="inlineStr">
        <is>
          <t>CommCare Android, version "2.56"(468027). App v15969. CommCare Version 2.56.0. Build 468027, built on: 2025-01-18</t>
        </is>
      </c>
      <c r="BE973" t="inlineStr">
        <is>
          <t>commcare_6c8d6b29-ddee-4573-a4bf-ff173bbf52d8</t>
        </is>
      </c>
      <c r="BF973" t="inlineStr"/>
      <c r="BG973" t="inlineStr">
        <is>
          <t>f13d8149fc6d39ebe86af18272310ff9</t>
        </is>
      </c>
      <c r="BH973" t="inlineStr">
        <is>
          <t>d3239f0622024212b2de47425e4be01d</t>
        </is>
      </c>
      <c r="BI973" t="inlineStr">
        <is>
          <t>15246</t>
        </is>
      </c>
      <c r="BJ973" t="inlineStr">
        <is>
          <t>XFormInstance</t>
        </is>
      </c>
      <c r="BK973" t="inlineStr">
        <is>
          <t>a334048cfaa111efa94f6327e3555f30</t>
        </is>
      </c>
      <c r="BL973" t="b">
        <v>0</v>
      </c>
      <c r="BM973" t="inlineStr">
        <is>
          <t>---</t>
        </is>
      </c>
      <c r="BN973" t="inlineStr">
        <is>
          <t>200.113.251.152</t>
        </is>
      </c>
      <c r="BO973" t="inlineStr">
        <is>
          <t>Wood Saita Moise</t>
        </is>
      </c>
    </row>
    <row r="974">
      <c r="A974" t="inlineStr">
        <is>
          <t>972</t>
        </is>
      </c>
      <c r="B974" t="inlineStr">
        <is>
          <t>8b57a26b-ae83-40ce-9b6f-ddb5e7938b24</t>
        </is>
      </c>
      <c r="C974" t="inlineStr">
        <is>
          <t>2025-03-06</t>
        </is>
      </c>
      <c r="D974" t="inlineStr">
        <is>
          <t>4</t>
        </is>
      </c>
      <c r="E974" t="inlineStr">
        <is>
          <t>motivation pour yon rancontre a l' hopital Calt</t>
        </is>
      </c>
      <c r="F974" t="inlineStr">
        <is>
          <t>1</t>
        </is>
      </c>
      <c r="G974" t="inlineStr">
        <is>
          <t>rancontre a calt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---</t>
        </is>
      </c>
      <c r="L974" t="inlineStr">
        <is>
          <t>---</t>
        </is>
      </c>
      <c r="M974" t="inlineStr">
        <is>
          <t>---</t>
        </is>
      </c>
      <c r="N974" t="inlineStr">
        <is>
          <t>---</t>
        </is>
      </c>
      <c r="O974" t="inlineStr">
        <is>
          <t>---</t>
        </is>
      </c>
      <c r="P974" t="inlineStr">
        <is>
          <t>---</t>
        </is>
      </c>
      <c r="Q974" t="inlineStr">
        <is>
          <t>---</t>
        </is>
      </c>
      <c r="R974" t="inlineStr"/>
      <c r="S974" t="inlineStr"/>
      <c r="T974" t="inlineStr"/>
      <c r="U974" t="inlineStr"/>
      <c r="V974" t="inlineStr"/>
      <c r="W974" t="inlineStr"/>
      <c r="X974" t="inlineStr">
        <is>
          <t>CAP/CALT/00283</t>
        </is>
      </c>
      <c r="Y974" t="inlineStr">
        <is>
          <t>CAP/CALT/00283</t>
        </is>
      </c>
      <c r="Z974" t="inlineStr">
        <is>
          <t>2025-03-06 17:09:19</t>
        </is>
      </c>
      <c r="AA974" t="inlineStr">
        <is>
          <t>2025-03-06 17:07:11</t>
        </is>
      </c>
      <c r="AB974" t="inlineStr">
        <is>
          <t>1maselaine</t>
        </is>
      </c>
      <c r="AC974" t="inlineStr">
        <is>
          <t>2025-03-06 17:09:25</t>
        </is>
      </c>
      <c r="AD974" s="1" t="inlineStr">
        <is>
          <t>https://www.commcarehq.org/a/caris-test/reports/form_data/8b57a26b-ae83-40ce-9b6f-ddb5e7938b24/</t>
        </is>
      </c>
      <c r="AE974" t="inlineStr">
        <is>
          <t>---</t>
        </is>
      </c>
      <c r="AF974" t="inlineStr">
        <is>
          <t>3c5a623af057e23a32ae4000_103111</t>
        </is>
      </c>
      <c r="AG974" t="inlineStr">
        <is>
          <t>---</t>
        </is>
      </c>
      <c r="AH974" t="inlineStr">
        <is>
          <t>2025-03-06 17:09:19</t>
        </is>
      </c>
      <c r="AI974" t="inlineStr">
        <is>
          <t>1b833c2586eb49459103874b6462448b</t>
        </is>
      </c>
      <c r="AJ974" t="inlineStr">
        <is>
          <t>2025-03-06</t>
        </is>
      </c>
      <c r="AK974" t="inlineStr">
        <is>
          <t>4</t>
        </is>
      </c>
      <c r="AL974" t="inlineStr">
        <is>
          <t>motivation pour yon rancontre a l' hopital Calt</t>
        </is>
      </c>
      <c r="AM974" t="inlineStr">
        <is>
          <t>1</t>
        </is>
      </c>
      <c r="AN974" t="inlineStr">
        <is>
          <t>rancontre a calt</t>
        </is>
      </c>
      <c r="AO974" t="inlineStr">
        <is>
          <t>1</t>
        </is>
      </c>
      <c r="AP974" t="inlineStr">
        <is>
          <t>1</t>
        </is>
      </c>
      <c r="AQ974" t="inlineStr"/>
      <c r="AR974" t="inlineStr"/>
      <c r="AS974" t="inlineStr"/>
      <c r="AT974" t="inlineStr"/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inlineStr">
        <is>
          <t>---</t>
        </is>
      </c>
      <c r="BA974" t="inlineStr">
        <is>
          <t>1b833c2586eb49459103874b6462448b</t>
        </is>
      </c>
      <c r="BB974" t="inlineStr">
        <is>
          <t>http://openrosa.org/formdesigner/0B48E039-1E80-49A7-AC24-732B6E788E39</t>
        </is>
      </c>
      <c r="BC974" t="inlineStr">
        <is>
          <t>Ration et autres visites</t>
        </is>
      </c>
      <c r="BD974" t="inlineStr">
        <is>
          <t>CommCare Android, version "2.56"(468040). App v15969. CommCare Version 2.56.0. Build 468040, built on: 2025-02-11</t>
        </is>
      </c>
      <c r="BE974" t="inlineStr">
        <is>
          <t>commcare_05d78f59-ebda-491c-89b8-6c42bab0e02e</t>
        </is>
      </c>
      <c r="BF974" t="inlineStr"/>
      <c r="BG974" t="inlineStr">
        <is>
          <t>f13d8149fc6d39ebe86af18272310ff9</t>
        </is>
      </c>
      <c r="BH974" t="inlineStr">
        <is>
          <t>d3239f0622024212b2de47425e4be01d</t>
        </is>
      </c>
      <c r="BI974" t="inlineStr">
        <is>
          <t>15246</t>
        </is>
      </c>
      <c r="BJ974" t="inlineStr">
        <is>
          <t>XFormInstance</t>
        </is>
      </c>
      <c r="BK974" t="inlineStr">
        <is>
          <t>d7df730ef51c11efa8e26327e3555f30</t>
        </is>
      </c>
      <c r="BL974" t="b">
        <v>0</v>
      </c>
      <c r="BM974" t="inlineStr">
        <is>
          <t>---</t>
        </is>
      </c>
      <c r="BN974" t="inlineStr">
        <is>
          <t>200.113.253.161</t>
        </is>
      </c>
      <c r="BO974" t="inlineStr">
        <is>
          <t>Odline Romain</t>
        </is>
      </c>
    </row>
    <row r="975">
      <c r="A975" t="inlineStr">
        <is>
          <t>973</t>
        </is>
      </c>
      <c r="B975" t="inlineStr">
        <is>
          <t>d2a8a85f-bc3c-4f74-8988-be858f94b5f5</t>
        </is>
      </c>
      <c r="C975" t="inlineStr">
        <is>
          <t>2025-03-06</t>
        </is>
      </c>
      <c r="D975" t="inlineStr">
        <is>
          <t>4</t>
        </is>
      </c>
      <c r="E975" t="inlineStr">
        <is>
          <t>rencontre a l'hopital calt</t>
        </is>
      </c>
      <c r="F975" t="inlineStr">
        <is>
          <t>1</t>
        </is>
      </c>
      <c r="G975" t="inlineStr">
        <is>
          <t>rencontre a calt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---</t>
        </is>
      </c>
      <c r="L975" t="inlineStr">
        <is>
          <t>---</t>
        </is>
      </c>
      <c r="M975" t="inlineStr">
        <is>
          <t>---</t>
        </is>
      </c>
      <c r="N975" t="inlineStr">
        <is>
          <t>---</t>
        </is>
      </c>
      <c r="O975" t="inlineStr">
        <is>
          <t>---</t>
        </is>
      </c>
      <c r="P975" t="inlineStr">
        <is>
          <t>---</t>
        </is>
      </c>
      <c r="Q975" t="inlineStr">
        <is>
          <t>---</t>
        </is>
      </c>
      <c r="R975" t="inlineStr"/>
      <c r="S975" t="inlineStr"/>
      <c r="T975" t="inlineStr"/>
      <c r="U975" t="inlineStr"/>
      <c r="V975" t="inlineStr"/>
      <c r="W975" t="inlineStr"/>
      <c r="X975" t="inlineStr">
        <is>
          <t>CAP/CALT/ST01081</t>
        </is>
      </c>
      <c r="Y975" t="inlineStr">
        <is>
          <t>CAP/CALT/ST01081</t>
        </is>
      </c>
      <c r="Z975" t="inlineStr">
        <is>
          <t>2025-03-06 17:13:49</t>
        </is>
      </c>
      <c r="AA975" t="inlineStr">
        <is>
          <t>2025-03-06 17:09:41</t>
        </is>
      </c>
      <c r="AB975" t="inlineStr">
        <is>
          <t>1maselaine</t>
        </is>
      </c>
      <c r="AC975" t="inlineStr">
        <is>
          <t>2025-03-06 17:13:54</t>
        </is>
      </c>
      <c r="AD975" s="1" t="inlineStr">
        <is>
          <t>https://www.commcarehq.org/a/caris-test/reports/form_data/d2a8a85f-bc3c-4f74-8988-be858f94b5f5/</t>
        </is>
      </c>
      <c r="AE975" t="inlineStr">
        <is>
          <t>---</t>
        </is>
      </c>
      <c r="AF975" t="inlineStr">
        <is>
          <t>3c5a623af057e23a32ae4000_31567</t>
        </is>
      </c>
      <c r="AG975" t="inlineStr">
        <is>
          <t>---</t>
        </is>
      </c>
      <c r="AH975" t="inlineStr">
        <is>
          <t>2025-03-06 17:13:49</t>
        </is>
      </c>
      <c r="AI975" t="inlineStr">
        <is>
          <t>1b833c2586eb49459103874b6462448b</t>
        </is>
      </c>
      <c r="AJ975" t="inlineStr">
        <is>
          <t>2025-03-06</t>
        </is>
      </c>
      <c r="AK975" t="inlineStr">
        <is>
          <t>4</t>
        </is>
      </c>
      <c r="AL975" t="inlineStr">
        <is>
          <t>rencontre a l'hopital calt</t>
        </is>
      </c>
      <c r="AM975" t="inlineStr">
        <is>
          <t>1</t>
        </is>
      </c>
      <c r="AN975" t="inlineStr">
        <is>
          <t>rencontre a calt</t>
        </is>
      </c>
      <c r="AO975" t="inlineStr">
        <is>
          <t>1</t>
        </is>
      </c>
      <c r="AP975" t="inlineStr">
        <is>
          <t>1</t>
        </is>
      </c>
      <c r="AQ975" t="inlineStr"/>
      <c r="AR975" t="inlineStr"/>
      <c r="AS975" t="inlineStr"/>
      <c r="AT975" t="inlineStr"/>
      <c r="AU975" t="inlineStr">
        <is>
          <t>---</t>
        </is>
      </c>
      <c r="AV975" t="inlineStr">
        <is>
          <t>---</t>
        </is>
      </c>
      <c r="AW975" t="inlineStr">
        <is>
          <t>---</t>
        </is>
      </c>
      <c r="AX975" t="inlineStr">
        <is>
          <t>---</t>
        </is>
      </c>
      <c r="AY975" t="inlineStr">
        <is>
          <t>---</t>
        </is>
      </c>
      <c r="AZ975" t="inlineStr">
        <is>
          <t>---</t>
        </is>
      </c>
      <c r="BA975" t="inlineStr">
        <is>
          <t>1b833c2586eb49459103874b6462448b</t>
        </is>
      </c>
      <c r="BB975" t="inlineStr">
        <is>
          <t>http://openrosa.org/formdesigner/0B48E039-1E80-49A7-AC24-732B6E788E39</t>
        </is>
      </c>
      <c r="BC975" t="inlineStr">
        <is>
          <t>Ration et autres visites</t>
        </is>
      </c>
      <c r="BD975" t="inlineStr">
        <is>
          <t>CommCare Android, version "2.56"(468040). App v15969. CommCare Version 2.56.0. Build 468040, built on: 2025-02-11</t>
        </is>
      </c>
      <c r="BE975" t="inlineStr">
        <is>
          <t>commcare_05d78f59-ebda-491c-89b8-6c42bab0e02e</t>
        </is>
      </c>
      <c r="BF975" t="inlineStr"/>
      <c r="BG975" t="inlineStr">
        <is>
          <t>f13d8149fc6d39ebe86af18272310ff9</t>
        </is>
      </c>
      <c r="BH975" t="inlineStr">
        <is>
          <t>d3239f0622024212b2de47425e4be01d</t>
        </is>
      </c>
      <c r="BI975" t="inlineStr">
        <is>
          <t>15246</t>
        </is>
      </c>
      <c r="BJ975" t="inlineStr">
        <is>
          <t>XFormInstance</t>
        </is>
      </c>
      <c r="BK975" t="inlineStr">
        <is>
          <t>d7df730ef51c11efa8e26327e3555f30</t>
        </is>
      </c>
      <c r="BL975" t="b">
        <v>0</v>
      </c>
      <c r="BM975" t="inlineStr">
        <is>
          <t>---</t>
        </is>
      </c>
      <c r="BN975" t="inlineStr">
        <is>
          <t>200.113.253.161</t>
        </is>
      </c>
      <c r="BO975" t="inlineStr">
        <is>
          <t>Eshka Jean Samura</t>
        </is>
      </c>
    </row>
    <row r="976">
      <c r="A976" t="inlineStr">
        <is>
          <t>974</t>
        </is>
      </c>
      <c r="B976" t="inlineStr">
        <is>
          <t>65fbd4a4-99a7-4d72-a2bf-fe692b978be8</t>
        </is>
      </c>
      <c r="C976" t="inlineStr">
        <is>
          <t>2025-03-06</t>
        </is>
      </c>
      <c r="D976" t="inlineStr">
        <is>
          <t>4</t>
        </is>
      </c>
      <c r="E976" t="inlineStr">
        <is>
          <t>rencontre a L'hopital calt</t>
        </is>
      </c>
      <c r="F976" t="inlineStr">
        <is>
          <t>1</t>
        </is>
      </c>
      <c r="G976" t="inlineStr">
        <is>
          <t>hopital.calt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---</t>
        </is>
      </c>
      <c r="L976" t="inlineStr">
        <is>
          <t>---</t>
        </is>
      </c>
      <c r="M976" t="inlineStr">
        <is>
          <t>---</t>
        </is>
      </c>
      <c r="N976" t="inlineStr">
        <is>
          <t>---</t>
        </is>
      </c>
      <c r="O976" t="inlineStr">
        <is>
          <t>---</t>
        </is>
      </c>
      <c r="P976" t="inlineStr">
        <is>
          <t>---</t>
        </is>
      </c>
      <c r="Q976" t="inlineStr">
        <is>
          <t>---</t>
        </is>
      </c>
      <c r="R976" t="inlineStr"/>
      <c r="S976" t="inlineStr"/>
      <c r="T976" t="inlineStr"/>
      <c r="U976" t="inlineStr"/>
      <c r="V976" t="inlineStr"/>
      <c r="W976" t="inlineStr"/>
      <c r="X976" t="inlineStr">
        <is>
          <t>CAP/CALT/00212</t>
        </is>
      </c>
      <c r="Y976" t="inlineStr">
        <is>
          <t>CAP/CALT/00212</t>
        </is>
      </c>
      <c r="Z976" t="inlineStr">
        <is>
          <t>2025-03-06 17:25:46</t>
        </is>
      </c>
      <c r="AA976" t="inlineStr">
        <is>
          <t>2025-03-06 17:25:00</t>
        </is>
      </c>
      <c r="AB976" t="inlineStr">
        <is>
          <t>1maselaine</t>
        </is>
      </c>
      <c r="AC976" t="inlineStr">
        <is>
          <t>2025-03-06 17:25:49</t>
        </is>
      </c>
      <c r="AD976" s="1" t="inlineStr">
        <is>
          <t>https://www.commcarehq.org/a/caris-test/reports/form_data/65fbd4a4-99a7-4d72-a2bf-fe692b978be8/</t>
        </is>
      </c>
      <c r="AE976" t="inlineStr">
        <is>
          <t>---</t>
        </is>
      </c>
      <c r="AF976" t="inlineStr">
        <is>
          <t>3c5a623af057e23a32ae4000_48499</t>
        </is>
      </c>
      <c r="AG976" t="inlineStr">
        <is>
          <t>---</t>
        </is>
      </c>
      <c r="AH976" t="inlineStr">
        <is>
          <t>2025-03-06 17:25:46</t>
        </is>
      </c>
      <c r="AI976" t="inlineStr">
        <is>
          <t>1b833c2586eb49459103874b6462448b</t>
        </is>
      </c>
      <c r="AJ976" t="inlineStr">
        <is>
          <t>2025-03-06</t>
        </is>
      </c>
      <c r="AK976" t="inlineStr">
        <is>
          <t>4</t>
        </is>
      </c>
      <c r="AL976" t="inlineStr">
        <is>
          <t>rencontre a L'hopital calt</t>
        </is>
      </c>
      <c r="AM976" t="inlineStr">
        <is>
          <t>1</t>
        </is>
      </c>
      <c r="AN976" t="inlineStr">
        <is>
          <t>hopital.calt</t>
        </is>
      </c>
      <c r="AO976" t="inlineStr">
        <is>
          <t>1</t>
        </is>
      </c>
      <c r="AP976" t="inlineStr">
        <is>
          <t>1</t>
        </is>
      </c>
      <c r="AQ976" t="inlineStr"/>
      <c r="AR976" t="inlineStr"/>
      <c r="AS976" t="inlineStr"/>
      <c r="AT976" t="inlineStr"/>
      <c r="AU976" t="inlineStr">
        <is>
          <t>---</t>
        </is>
      </c>
      <c r="AV976" t="inlineStr">
        <is>
          <t>---</t>
        </is>
      </c>
      <c r="AW976" t="inlineStr">
        <is>
          <t>---</t>
        </is>
      </c>
      <c r="AX976" t="inlineStr">
        <is>
          <t>---</t>
        </is>
      </c>
      <c r="AY976" t="inlineStr">
        <is>
          <t>---</t>
        </is>
      </c>
      <c r="AZ976" t="inlineStr">
        <is>
          <t>---</t>
        </is>
      </c>
      <c r="BA976" t="inlineStr">
        <is>
          <t>1b833c2586eb49459103874b6462448b</t>
        </is>
      </c>
      <c r="BB976" t="inlineStr">
        <is>
          <t>http://openrosa.org/formdesigner/0B48E039-1E80-49A7-AC24-732B6E788E39</t>
        </is>
      </c>
      <c r="BC976" t="inlineStr">
        <is>
          <t>Ration et autres visites</t>
        </is>
      </c>
      <c r="BD976" t="inlineStr">
        <is>
          <t>CommCare Android, version "2.56"(468040). App v15969. CommCare Version 2.56.0. Build 468040, built on: 2025-02-11</t>
        </is>
      </c>
      <c r="BE976" t="inlineStr">
        <is>
          <t>commcare_05d78f59-ebda-491c-89b8-6c42bab0e02e</t>
        </is>
      </c>
      <c r="BF976" t="inlineStr"/>
      <c r="BG976" t="inlineStr">
        <is>
          <t>f13d8149fc6d39ebe86af18272310ff9</t>
        </is>
      </c>
      <c r="BH976" t="inlineStr">
        <is>
          <t>d3239f0622024212b2de47425e4be01d</t>
        </is>
      </c>
      <c r="BI976" t="inlineStr">
        <is>
          <t>15246</t>
        </is>
      </c>
      <c r="BJ976" t="inlineStr">
        <is>
          <t>XFormInstance</t>
        </is>
      </c>
      <c r="BK976" t="inlineStr">
        <is>
          <t>d7df730ef51c11efa8e26327e3555f30</t>
        </is>
      </c>
      <c r="BL976" t="b">
        <v>0</v>
      </c>
      <c r="BM976" t="inlineStr">
        <is>
          <t>---</t>
        </is>
      </c>
      <c r="BN976" t="inlineStr">
        <is>
          <t>200.113.253.161</t>
        </is>
      </c>
      <c r="BO976" t="inlineStr">
        <is>
          <t>Naidjecie Sainvil</t>
        </is>
      </c>
    </row>
    <row r="977">
      <c r="A977" t="inlineStr">
        <is>
          <t>975</t>
        </is>
      </c>
      <c r="B977" t="inlineStr">
        <is>
          <t>27ecf6fd-0369-4643-bdf0-c5051604dd00</t>
        </is>
      </c>
      <c r="C977" t="inlineStr">
        <is>
          <t>2025-03-06</t>
        </is>
      </c>
      <c r="D977" t="inlineStr">
        <is>
          <t>4</t>
        </is>
      </c>
      <c r="E977" t="inlineStr">
        <is>
          <t>rencontre a l'hopital.calt</t>
        </is>
      </c>
      <c r="F977" t="inlineStr">
        <is>
          <t>1</t>
        </is>
      </c>
      <c r="G977" t="inlineStr">
        <is>
          <t>rencontre a L 'hopital calt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---</t>
        </is>
      </c>
      <c r="L977" t="inlineStr">
        <is>
          <t>---</t>
        </is>
      </c>
      <c r="M977" t="inlineStr">
        <is>
          <t>---</t>
        </is>
      </c>
      <c r="N977" t="inlineStr">
        <is>
          <t>---</t>
        </is>
      </c>
      <c r="O977" t="inlineStr">
        <is>
          <t>---</t>
        </is>
      </c>
      <c r="P977" t="inlineStr">
        <is>
          <t>---</t>
        </is>
      </c>
      <c r="Q977" t="inlineStr">
        <is>
          <t>---</t>
        </is>
      </c>
      <c r="R977" t="inlineStr"/>
      <c r="S977" t="inlineStr"/>
      <c r="T977" t="inlineStr"/>
      <c r="U977" t="inlineStr"/>
      <c r="V977" t="inlineStr"/>
      <c r="W977" t="inlineStr"/>
      <c r="X977" t="inlineStr">
        <is>
          <t>CAP/CALT/ST01305</t>
        </is>
      </c>
      <c r="Y977" t="inlineStr">
        <is>
          <t>CAP/CALT/ST01305</t>
        </is>
      </c>
      <c r="Z977" t="inlineStr">
        <is>
          <t>2025-03-06 17:31:27</t>
        </is>
      </c>
      <c r="AA977" t="inlineStr">
        <is>
          <t>2025-03-06 17:30:28</t>
        </is>
      </c>
      <c r="AB977" t="inlineStr">
        <is>
          <t>1maselaine</t>
        </is>
      </c>
      <c r="AC977" t="inlineStr">
        <is>
          <t>2025-03-06 17:31:30</t>
        </is>
      </c>
      <c r="AD977" s="1" t="inlineStr">
        <is>
          <t>https://www.commcarehq.org/a/caris-test/reports/form_data/27ecf6fd-0369-4643-bdf0-c5051604dd00/</t>
        </is>
      </c>
      <c r="AE977" t="inlineStr">
        <is>
          <t>---</t>
        </is>
      </c>
      <c r="AF977" t="inlineStr">
        <is>
          <t>3c5a623af057e23a32ae4000_35410</t>
        </is>
      </c>
      <c r="AG977" t="inlineStr">
        <is>
          <t>---</t>
        </is>
      </c>
      <c r="AH977" t="inlineStr">
        <is>
          <t>2025-03-06 17:31:27</t>
        </is>
      </c>
      <c r="AI977" t="inlineStr">
        <is>
          <t>1b833c2586eb49459103874b6462448b</t>
        </is>
      </c>
      <c r="AJ977" t="inlineStr">
        <is>
          <t>2025-03-06</t>
        </is>
      </c>
      <c r="AK977" t="inlineStr">
        <is>
          <t>4</t>
        </is>
      </c>
      <c r="AL977" t="inlineStr">
        <is>
          <t>rencontre a l'hopital.calt</t>
        </is>
      </c>
      <c r="AM977" t="inlineStr">
        <is>
          <t>1</t>
        </is>
      </c>
      <c r="AN977" t="inlineStr">
        <is>
          <t>rencontre a L 'hopital calt</t>
        </is>
      </c>
      <c r="AO977" t="inlineStr">
        <is>
          <t>1</t>
        </is>
      </c>
      <c r="AP977" t="inlineStr">
        <is>
          <t>1</t>
        </is>
      </c>
      <c r="AQ977" t="inlineStr"/>
      <c r="AR977" t="inlineStr"/>
      <c r="AS977" t="inlineStr"/>
      <c r="AT977" t="inlineStr"/>
      <c r="AU977" t="inlineStr">
        <is>
          <t>---</t>
        </is>
      </c>
      <c r="AV977" t="inlineStr">
        <is>
          <t>---</t>
        </is>
      </c>
      <c r="AW977" t="inlineStr">
        <is>
          <t>---</t>
        </is>
      </c>
      <c r="AX977" t="inlineStr">
        <is>
          <t>---</t>
        </is>
      </c>
      <c r="AY977" t="inlineStr">
        <is>
          <t>---</t>
        </is>
      </c>
      <c r="AZ977" t="inlineStr">
        <is>
          <t>---</t>
        </is>
      </c>
      <c r="BA977" t="inlineStr">
        <is>
          <t>1b833c2586eb49459103874b6462448b</t>
        </is>
      </c>
      <c r="BB977" t="inlineStr">
        <is>
          <t>http://openrosa.org/formdesigner/0B48E039-1E80-49A7-AC24-732B6E788E39</t>
        </is>
      </c>
      <c r="BC977" t="inlineStr">
        <is>
          <t>Ration et autres visites</t>
        </is>
      </c>
      <c r="BD977" t="inlineStr">
        <is>
          <t>CommCare Android, version "2.56"(468040). App v15969. CommCare Version 2.56.0. Build 468040, built on: 2025-02-11</t>
        </is>
      </c>
      <c r="BE977" t="inlineStr">
        <is>
          <t>commcare_05d78f59-ebda-491c-89b8-6c42bab0e02e</t>
        </is>
      </c>
      <c r="BF977" t="inlineStr"/>
      <c r="BG977" t="inlineStr">
        <is>
          <t>f13d8149fc6d39ebe86af18272310ff9</t>
        </is>
      </c>
      <c r="BH977" t="inlineStr">
        <is>
          <t>d3239f0622024212b2de47425e4be01d</t>
        </is>
      </c>
      <c r="BI977" t="inlineStr">
        <is>
          <t>15246</t>
        </is>
      </c>
      <c r="BJ977" t="inlineStr">
        <is>
          <t>XFormInstance</t>
        </is>
      </c>
      <c r="BK977" t="inlineStr">
        <is>
          <t>d7df730ef51c11efa8e26327e3555f30</t>
        </is>
      </c>
      <c r="BL977" t="b">
        <v>0</v>
      </c>
      <c r="BM977" t="inlineStr">
        <is>
          <t>---</t>
        </is>
      </c>
      <c r="BN977" t="inlineStr">
        <is>
          <t>200.113.253.45</t>
        </is>
      </c>
      <c r="BO977" t="inlineStr">
        <is>
          <t>POLO JEAN BAPTISTE</t>
        </is>
      </c>
    </row>
    <row r="978">
      <c r="A978" t="inlineStr">
        <is>
          <t>976</t>
        </is>
      </c>
      <c r="B978" t="inlineStr">
        <is>
          <t>cc54ce8b-e26d-4e12-a10b-6481d789d369</t>
        </is>
      </c>
      <c r="C978" t="inlineStr">
        <is>
          <t>2025-03-06</t>
        </is>
      </c>
      <c r="D978" t="inlineStr">
        <is>
          <t>4</t>
        </is>
      </c>
      <c r="E978" t="inlineStr">
        <is>
          <t>rencontre a l'hopital calt</t>
        </is>
      </c>
      <c r="F978" t="inlineStr">
        <is>
          <t>1</t>
        </is>
      </c>
      <c r="G978" t="inlineStr">
        <is>
          <t>hopital calt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---</t>
        </is>
      </c>
      <c r="L978" t="inlineStr">
        <is>
          <t>---</t>
        </is>
      </c>
      <c r="M978" t="inlineStr">
        <is>
          <t>---</t>
        </is>
      </c>
      <c r="N978" t="inlineStr">
        <is>
          <t>---</t>
        </is>
      </c>
      <c r="O978" t="inlineStr">
        <is>
          <t>---</t>
        </is>
      </c>
      <c r="P978" t="inlineStr">
        <is>
          <t>---</t>
        </is>
      </c>
      <c r="Q978" t="inlineStr">
        <is>
          <t>---</t>
        </is>
      </c>
      <c r="R978" t="inlineStr"/>
      <c r="S978" t="inlineStr"/>
      <c r="T978" t="inlineStr"/>
      <c r="U978" t="inlineStr"/>
      <c r="V978" t="inlineStr"/>
      <c r="W978" t="inlineStr"/>
      <c r="X978" t="inlineStr">
        <is>
          <t>CAP/CALT/ST02617</t>
        </is>
      </c>
      <c r="Y978" t="inlineStr">
        <is>
          <t>CAP/CALT/ST02617</t>
        </is>
      </c>
      <c r="Z978" t="inlineStr">
        <is>
          <t>2025-03-06 17:34:36</t>
        </is>
      </c>
      <c r="AA978" t="inlineStr">
        <is>
          <t>2025-03-06 17:33:21</t>
        </is>
      </c>
      <c r="AB978" t="inlineStr">
        <is>
          <t>1maselaine</t>
        </is>
      </c>
      <c r="AC978" t="inlineStr">
        <is>
          <t>2025-03-06 17:34:39</t>
        </is>
      </c>
      <c r="AD978" s="1" t="inlineStr">
        <is>
          <t>https://www.commcarehq.org/a/caris-test/reports/form_data/cc54ce8b-e26d-4e12-a10b-6481d789d369/</t>
        </is>
      </c>
      <c r="AE978" t="inlineStr">
        <is>
          <t>---</t>
        </is>
      </c>
      <c r="AF978" t="inlineStr">
        <is>
          <t>3c5a623af057e23a32ae4000_184165</t>
        </is>
      </c>
      <c r="AG978" t="inlineStr">
        <is>
          <t>---</t>
        </is>
      </c>
      <c r="AH978" t="inlineStr">
        <is>
          <t>2025-03-06 17:34:36</t>
        </is>
      </c>
      <c r="AI978" t="inlineStr">
        <is>
          <t>1b833c2586eb49459103874b6462448b</t>
        </is>
      </c>
      <c r="AJ978" t="inlineStr">
        <is>
          <t>2025-03-06</t>
        </is>
      </c>
      <c r="AK978" t="inlineStr">
        <is>
          <t>4</t>
        </is>
      </c>
      <c r="AL978" t="inlineStr">
        <is>
          <t>rencontre a l'hopital calt</t>
        </is>
      </c>
      <c r="AM978" t="inlineStr">
        <is>
          <t>1</t>
        </is>
      </c>
      <c r="AN978" t="inlineStr">
        <is>
          <t>hopital calt</t>
        </is>
      </c>
      <c r="AO978" t="inlineStr">
        <is>
          <t>1</t>
        </is>
      </c>
      <c r="AP978" t="inlineStr">
        <is>
          <t>1</t>
        </is>
      </c>
      <c r="AQ978" t="inlineStr"/>
      <c r="AR978" t="inlineStr"/>
      <c r="AS978" t="inlineStr"/>
      <c r="AT978" t="inlineStr"/>
      <c r="AU978" t="inlineStr">
        <is>
          <t>---</t>
        </is>
      </c>
      <c r="AV978" t="inlineStr">
        <is>
          <t>---</t>
        </is>
      </c>
      <c r="AW978" t="inlineStr">
        <is>
          <t>---</t>
        </is>
      </c>
      <c r="AX978" t="inlineStr">
        <is>
          <t>---</t>
        </is>
      </c>
      <c r="AY978" t="inlineStr">
        <is>
          <t>---</t>
        </is>
      </c>
      <c r="AZ978" t="inlineStr">
        <is>
          <t>---</t>
        </is>
      </c>
      <c r="BA978" t="inlineStr">
        <is>
          <t>1b833c2586eb49459103874b6462448b</t>
        </is>
      </c>
      <c r="BB978" t="inlineStr">
        <is>
          <t>http://openrosa.org/formdesigner/0B48E039-1E80-49A7-AC24-732B6E788E39</t>
        </is>
      </c>
      <c r="BC978" t="inlineStr">
        <is>
          <t>Ration et autres visites</t>
        </is>
      </c>
      <c r="BD978" t="inlineStr">
        <is>
          <t>CommCare Android, version "2.56"(468040). App v15969. CommCare Version 2.56.0. Build 468040, built on: 2025-02-11</t>
        </is>
      </c>
      <c r="BE978" t="inlineStr">
        <is>
          <t>commcare_05d78f59-ebda-491c-89b8-6c42bab0e02e</t>
        </is>
      </c>
      <c r="BF978" t="inlineStr"/>
      <c r="BG978" t="inlineStr">
        <is>
          <t>f13d8149fc6d39ebe86af18272310ff9</t>
        </is>
      </c>
      <c r="BH978" t="inlineStr">
        <is>
          <t>d3239f0622024212b2de47425e4be01d</t>
        </is>
      </c>
      <c r="BI978" t="inlineStr">
        <is>
          <t>15246</t>
        </is>
      </c>
      <c r="BJ978" t="inlineStr">
        <is>
          <t>XFormInstance</t>
        </is>
      </c>
      <c r="BK978" t="inlineStr">
        <is>
          <t>d7df730ef51c11efa8e26327e3555f30</t>
        </is>
      </c>
      <c r="BL978" t="b">
        <v>0</v>
      </c>
      <c r="BM978" t="inlineStr">
        <is>
          <t>---</t>
        </is>
      </c>
      <c r="BN978" t="inlineStr">
        <is>
          <t>200.113.253.45</t>
        </is>
      </c>
      <c r="BO978" t="inlineStr">
        <is>
          <t>Jamesley Rene</t>
        </is>
      </c>
    </row>
    <row r="979">
      <c r="A979" t="inlineStr">
        <is>
          <t>977</t>
        </is>
      </c>
      <c r="B979" t="inlineStr">
        <is>
          <t>1fedc6f9-2cbe-4f05-b8f5-7e74357cabb6</t>
        </is>
      </c>
      <c r="C979" t="inlineStr">
        <is>
          <t>2025-03-06</t>
        </is>
      </c>
      <c r="D979" t="inlineStr">
        <is>
          <t>3</t>
        </is>
      </c>
      <c r="E979" t="inlineStr">
        <is>
          <t>---</t>
        </is>
      </c>
      <c r="F979" t="inlineStr">
        <is>
          <t>0</t>
        </is>
      </c>
      <c r="G979" t="inlineStr">
        <is>
          <t>---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---</t>
        </is>
      </c>
      <c r="L979" t="inlineStr">
        <is>
          <t>---</t>
        </is>
      </c>
      <c r="M979" t="inlineStr">
        <is>
          <t>---</t>
        </is>
      </c>
      <c r="N979" t="inlineStr">
        <is>
          <t>---</t>
        </is>
      </c>
      <c r="O979" t="inlineStr">
        <is>
          <t>---</t>
        </is>
      </c>
      <c r="P979" t="inlineStr">
        <is>
          <t>---</t>
        </is>
      </c>
      <c r="Q979" t="inlineStr">
        <is>
          <t>---</t>
        </is>
      </c>
      <c r="R979" t="inlineStr"/>
      <c r="S979" t="inlineStr">
        <is>
          <t>17.3</t>
        </is>
      </c>
      <c r="T979" t="inlineStr"/>
      <c r="U979" t="inlineStr"/>
      <c r="V979">
        <f>HYPERLINK("https://www.commcarehq.org/a/caris-test/api/form_attachment/v1/1fedc6f9-2cbe-4f05-b8f5-7e74357cabb6/1741291096308.jpg")</f>
        <v/>
      </c>
      <c r="W979" t="inlineStr">
        <is>
          <t>19.6332121 -71.9605412 2.09 18.0</t>
        </is>
      </c>
      <c r="X979" t="inlineStr">
        <is>
          <t>CAP/CSLT/ST00393</t>
        </is>
      </c>
      <c r="Y979" t="inlineStr">
        <is>
          <t>CAP/CSLT/ST00393</t>
        </is>
      </c>
      <c r="Z979" t="inlineStr">
        <is>
          <t>2025-03-06 19:58:24</t>
        </is>
      </c>
      <c r="AA979" t="inlineStr">
        <is>
          <t>2025-03-06 19:55:03</t>
        </is>
      </c>
      <c r="AB979" t="inlineStr">
        <is>
          <t>1irania</t>
        </is>
      </c>
      <c r="AC979" t="inlineStr">
        <is>
          <t>2025-03-06 19:58:28</t>
        </is>
      </c>
      <c r="AD979" s="1" t="inlineStr">
        <is>
          <t>https://www.commcarehq.org/a/caris-test/reports/form_data/1fedc6f9-2cbe-4f05-b8f5-7e74357cabb6/</t>
        </is>
      </c>
      <c r="AE979" t="inlineStr">
        <is>
          <t>---</t>
        </is>
      </c>
      <c r="AF979" t="inlineStr">
        <is>
          <t>3c5a623af057e23a32ae4000_50699</t>
        </is>
      </c>
      <c r="AG979" t="inlineStr">
        <is>
          <t>OK</t>
        </is>
      </c>
      <c r="AH979" t="inlineStr">
        <is>
          <t>2025-03-06 19:58:24</t>
        </is>
      </c>
      <c r="AI979" t="inlineStr">
        <is>
          <t>42a82b7de9e609ae71648670ad4c56aa</t>
        </is>
      </c>
      <c r="AJ979" t="inlineStr">
        <is>
          <t>2025-03-06</t>
        </is>
      </c>
      <c r="AK979" t="inlineStr">
        <is>
          <t>3</t>
        </is>
      </c>
      <c r="AL979" t="inlineStr">
        <is>
          <t>---</t>
        </is>
      </c>
      <c r="AM979" t="inlineStr">
        <is>
          <t>0</t>
        </is>
      </c>
      <c r="AN979" t="inlineStr">
        <is>
          <t>---</t>
        </is>
      </c>
      <c r="AO979" t="inlineStr">
        <is>
          <t>1</t>
        </is>
      </c>
      <c r="AP979" t="inlineStr">
        <is>
          <t>1</t>
        </is>
      </c>
      <c r="AQ979" t="inlineStr"/>
      <c r="AR979" t="inlineStr">
        <is>
          <t>17.3</t>
        </is>
      </c>
      <c r="AS979" t="inlineStr"/>
      <c r="AT979" t="inlineStr">
        <is>
          <t>19.6332121 -71.9605412 2.09 18.0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inlineStr">
        <is>
          <t>---</t>
        </is>
      </c>
      <c r="BA979" t="inlineStr">
        <is>
          <t>42a82b7de9e609ae71648670ad4c56aa</t>
        </is>
      </c>
      <c r="BB979" t="inlineStr">
        <is>
          <t>http://openrosa.org/formdesigner/0B48E039-1E80-49A7-AC24-732B6E788E39</t>
        </is>
      </c>
      <c r="BC979" t="inlineStr">
        <is>
          <t>Ration et autres visites</t>
        </is>
      </c>
      <c r="BD979" t="inlineStr">
        <is>
          <t>CommCare Android, version "2.56"(468027). App v15969. CommCare Version 2.56.0. Build 468027, built on: 2025-01-18</t>
        </is>
      </c>
      <c r="BE979" t="inlineStr">
        <is>
          <t>commcare_6c8d6b29-ddee-4573-a4bf-ff173bbf52d8</t>
        </is>
      </c>
      <c r="BF979" t="inlineStr">
        <is>
          <t>19.6332247 -71.9606756 -62.76 9.92</t>
        </is>
      </c>
      <c r="BG979" t="inlineStr">
        <is>
          <t>f13d8149fc6d39ebe86af18272310ff9</t>
        </is>
      </c>
      <c r="BH979" t="inlineStr">
        <is>
          <t>d3239f0622024212b2de47425e4be01d</t>
        </is>
      </c>
      <c r="BI979" t="inlineStr">
        <is>
          <t>15246</t>
        </is>
      </c>
      <c r="BJ979" t="inlineStr">
        <is>
          <t>XFormInstance</t>
        </is>
      </c>
      <c r="BK979" t="inlineStr">
        <is>
          <t>b26c2eb6fab411efb3f25930014bb413</t>
        </is>
      </c>
      <c r="BL979" t="b">
        <v>0</v>
      </c>
      <c r="BM979" t="inlineStr">
        <is>
          <t>---</t>
        </is>
      </c>
      <c r="BN979" t="inlineStr">
        <is>
          <t>200.113.251.101</t>
        </is>
      </c>
      <c r="BO979" t="inlineStr">
        <is>
          <t>Kervensly Joseph</t>
        </is>
      </c>
    </row>
    <row r="980">
      <c r="A980" t="inlineStr">
        <is>
          <t>978</t>
        </is>
      </c>
      <c r="B980" t="inlineStr">
        <is>
          <t>53829579-b278-4732-990f-62391cdf59d2</t>
        </is>
      </c>
      <c r="C980" t="inlineStr">
        <is>
          <t>2025-03-06</t>
        </is>
      </c>
      <c r="D980" t="inlineStr">
        <is>
          <t>3</t>
        </is>
      </c>
      <c r="E980" t="inlineStr">
        <is>
          <t>---</t>
        </is>
      </c>
      <c r="F980" t="inlineStr">
        <is>
          <t>0</t>
        </is>
      </c>
      <c r="G980" t="inlineStr">
        <is>
          <t>---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---</t>
        </is>
      </c>
      <c r="L980" t="inlineStr">
        <is>
          <t>---</t>
        </is>
      </c>
      <c r="M980" t="inlineStr">
        <is>
          <t>---</t>
        </is>
      </c>
      <c r="N980" t="inlineStr">
        <is>
          <t>---</t>
        </is>
      </c>
      <c r="O980" t="inlineStr">
        <is>
          <t>---</t>
        </is>
      </c>
      <c r="P980" t="inlineStr">
        <is>
          <t>---</t>
        </is>
      </c>
      <c r="Q980" t="inlineStr">
        <is>
          <t>---</t>
        </is>
      </c>
      <c r="R980" t="inlineStr"/>
      <c r="S980" t="inlineStr"/>
      <c r="T980" t="inlineStr"/>
      <c r="U980" t="inlineStr"/>
      <c r="V980" t="inlineStr"/>
      <c r="W980" t="inlineStr"/>
      <c r="X980" t="inlineStr">
        <is>
          <t>CAP/HSCM/ST01306</t>
        </is>
      </c>
      <c r="Y980" t="inlineStr">
        <is>
          <t>CAP/HSCM/ST01306</t>
        </is>
      </c>
      <c r="Z980" t="inlineStr">
        <is>
          <t>2025-03-07 04:12:32</t>
        </is>
      </c>
      <c r="AA980" t="inlineStr">
        <is>
          <t>2025-03-07 04:11:59</t>
        </is>
      </c>
      <c r="AB980" t="inlineStr">
        <is>
          <t>1fleurgile</t>
        </is>
      </c>
      <c r="AC980" t="inlineStr">
        <is>
          <t>2025-03-07 04:15:33</t>
        </is>
      </c>
      <c r="AD980" s="1" t="inlineStr">
        <is>
          <t>https://www.commcarehq.org/a/caris-test/reports/form_data/53829579-b278-4732-990f-62391cdf59d2/</t>
        </is>
      </c>
      <c r="AE980" t="inlineStr">
        <is>
          <t>---</t>
        </is>
      </c>
      <c r="AF980" t="inlineStr">
        <is>
          <t>7af27705dda646508dcc642f1a23b246</t>
        </is>
      </c>
      <c r="AG980" t="inlineStr">
        <is>
          <t>OK</t>
        </is>
      </c>
      <c r="AH980" t="inlineStr">
        <is>
          <t>2025-03-07 04:12:32</t>
        </is>
      </c>
      <c r="AI980" t="inlineStr">
        <is>
          <t>9cfdf7db54419d22491b2c964b5162b3</t>
        </is>
      </c>
      <c r="AJ980" t="inlineStr">
        <is>
          <t>2025-03-06</t>
        </is>
      </c>
      <c r="AK980" t="inlineStr">
        <is>
          <t>3</t>
        </is>
      </c>
      <c r="AL980" t="inlineStr">
        <is>
          <t>---</t>
        </is>
      </c>
      <c r="AM980" t="inlineStr">
        <is>
          <t>0</t>
        </is>
      </c>
      <c r="AN980" t="inlineStr">
        <is>
          <t>---</t>
        </is>
      </c>
      <c r="AO980" t="inlineStr">
        <is>
          <t>1</t>
        </is>
      </c>
      <c r="AP980" t="inlineStr">
        <is>
          <t>1</t>
        </is>
      </c>
      <c r="AQ980" t="inlineStr"/>
      <c r="AR980" t="inlineStr"/>
      <c r="AS980" t="inlineStr"/>
      <c r="AT980" t="inlineStr"/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inlineStr">
        <is>
          <t>---</t>
        </is>
      </c>
      <c r="BA980" t="inlineStr">
        <is>
          <t>9cfdf7db54419d22491b2c964b5162b3</t>
        </is>
      </c>
      <c r="BB980" t="inlineStr">
        <is>
          <t>http://openrosa.org/formdesigner/0B48E039-1E80-49A7-AC24-732B6E788E39</t>
        </is>
      </c>
      <c r="BC980" t="inlineStr">
        <is>
          <t>Ration et autres visites</t>
        </is>
      </c>
      <c r="BD980" t="inlineStr">
        <is>
          <t>CommCare Android, version "2.55.0"(467579). App v15969. CommCare Version 2.55.0. Build 467579, built on: 2025-01-15</t>
        </is>
      </c>
      <c r="BE980" t="inlineStr">
        <is>
          <t>commcare_76b456dd-7d90-498a-a785-92f136625a61</t>
        </is>
      </c>
      <c r="BF980" t="inlineStr">
        <is>
          <t>19.7265155 -72.2204133 -10.58 20.74</t>
        </is>
      </c>
      <c r="BG980" t="inlineStr">
        <is>
          <t>f13d8149fc6d39ebe86af18272310ff9</t>
        </is>
      </c>
      <c r="BH980" t="inlineStr">
        <is>
          <t>d3239f0622024212b2de47425e4be01d</t>
        </is>
      </c>
      <c r="BI980" t="inlineStr">
        <is>
          <t>15246</t>
        </is>
      </c>
      <c r="BJ980" t="inlineStr">
        <is>
          <t>XFormInstance</t>
        </is>
      </c>
      <c r="BK980" t="inlineStr">
        <is>
          <t>e5e12d4cf57d11efb3975930014bb413</t>
        </is>
      </c>
      <c r="BL980" t="b">
        <v>0</v>
      </c>
      <c r="BM980" t="inlineStr">
        <is>
          <t>---</t>
        </is>
      </c>
      <c r="BN980" t="inlineStr">
        <is>
          <t>200.113.215.1</t>
        </is>
      </c>
      <c r="BO980" t="inlineStr">
        <is>
          <t>Samuel Fleurimond</t>
        </is>
      </c>
    </row>
    <row r="981">
      <c r="A981" t="inlineStr">
        <is>
          <t>979</t>
        </is>
      </c>
      <c r="B981" t="inlineStr">
        <is>
          <t>7747e6e0-ee3d-4119-8688-ca06bd5ceeb9</t>
        </is>
      </c>
      <c r="C981" t="inlineStr">
        <is>
          <t>2025-03-06</t>
        </is>
      </c>
      <c r="D981" t="inlineStr">
        <is>
          <t>3</t>
        </is>
      </c>
      <c r="E981" t="inlineStr">
        <is>
          <t>---</t>
        </is>
      </c>
      <c r="F981" t="inlineStr">
        <is>
          <t>0</t>
        </is>
      </c>
      <c r="G981" t="inlineStr">
        <is>
          <t>---</t>
        </is>
      </c>
      <c r="H981" t="inlineStr">
        <is>
          <t>1</t>
        </is>
      </c>
      <c r="I981" t="inlineStr">
        <is>
          <t>1</t>
        </is>
      </c>
      <c r="J981" t="inlineStr"/>
      <c r="K981" t="inlineStr">
        <is>
          <t>---</t>
        </is>
      </c>
      <c r="L981" t="inlineStr">
        <is>
          <t>---</t>
        </is>
      </c>
      <c r="M981" t="inlineStr">
        <is>
          <t>---</t>
        </is>
      </c>
      <c r="N981" t="inlineStr">
        <is>
          <t>---</t>
        </is>
      </c>
      <c r="O981" t="inlineStr">
        <is>
          <t>---</t>
        </is>
      </c>
      <c r="P981" t="inlineStr">
        <is>
          <t>---</t>
        </is>
      </c>
      <c r="Q981" t="inlineStr">
        <is>
          <t>---</t>
        </is>
      </c>
      <c r="R981" t="inlineStr"/>
      <c r="S981" t="inlineStr"/>
      <c r="T981" t="inlineStr"/>
      <c r="U981" t="inlineStr"/>
      <c r="V981" t="inlineStr"/>
      <c r="W981" t="inlineStr"/>
      <c r="X981" t="inlineStr">
        <is>
          <t>LIM/PORM/ST00855</t>
        </is>
      </c>
      <c r="Y981" t="inlineStr">
        <is>
          <t>LIM/PORM/ST00855</t>
        </is>
      </c>
      <c r="Z981" t="inlineStr">
        <is>
          <t>2025-03-06 14:46:59</t>
        </is>
      </c>
      <c r="AA981" t="inlineStr">
        <is>
          <t>2025-03-06 14:46:49</t>
        </is>
      </c>
      <c r="AB981" t="inlineStr">
        <is>
          <t>1jeanelie</t>
        </is>
      </c>
      <c r="AC981" t="inlineStr">
        <is>
          <t>2025-03-07 14:46:59</t>
        </is>
      </c>
      <c r="AD981" s="1" t="inlineStr">
        <is>
          <t>https://www.commcarehq.org/a/caris-test/reports/form_data/7747e6e0-ee3d-4119-8688-ca06bd5ceeb9/</t>
        </is>
      </c>
      <c r="AE981" t="inlineStr">
        <is>
          <t>---</t>
        </is>
      </c>
      <c r="AF981" t="inlineStr">
        <is>
          <t>3c5a623af057e23a32ae4000_106565</t>
        </is>
      </c>
      <c r="AG981" t="inlineStr">
        <is>
          <t>OK</t>
        </is>
      </c>
      <c r="AH981" t="inlineStr">
        <is>
          <t>2025-03-06 14:46:59</t>
        </is>
      </c>
      <c r="AI981" t="inlineStr">
        <is>
          <t>1b922c6cae0e4a4e9e08c400d46b6ba7</t>
        </is>
      </c>
      <c r="AJ981" t="inlineStr">
        <is>
          <t>2025-03-06</t>
        </is>
      </c>
      <c r="AK981" t="inlineStr">
        <is>
          <t>3</t>
        </is>
      </c>
      <c r="AL981" t="inlineStr">
        <is>
          <t>---</t>
        </is>
      </c>
      <c r="AM981" t="inlineStr">
        <is>
          <t>0</t>
        </is>
      </c>
      <c r="AN981" t="inlineStr">
        <is>
          <t>---</t>
        </is>
      </c>
      <c r="AO981" t="inlineStr">
        <is>
          <t>1</t>
        </is>
      </c>
      <c r="AP981" t="inlineStr">
        <is>
          <t>1</t>
        </is>
      </c>
      <c r="AQ981" t="inlineStr"/>
      <c r="AR981" t="inlineStr"/>
      <c r="AS981" t="inlineStr"/>
      <c r="AT981" t="inlineStr"/>
      <c r="AU981" t="inlineStr">
        <is>
          <t>---</t>
        </is>
      </c>
      <c r="AV981" t="inlineStr">
        <is>
          <t>---</t>
        </is>
      </c>
      <c r="AW981" t="inlineStr">
        <is>
          <t>---</t>
        </is>
      </c>
      <c r="AX981" t="inlineStr">
        <is>
          <t>---</t>
        </is>
      </c>
      <c r="AY981" t="inlineStr">
        <is>
          <t>---</t>
        </is>
      </c>
      <c r="AZ981" t="inlineStr">
        <is>
          <t>---</t>
        </is>
      </c>
      <c r="BA981" t="inlineStr">
        <is>
          <t>1b922c6cae0e4a4e9e08c400d46b6ba7</t>
        </is>
      </c>
      <c r="BB981" t="inlineStr">
        <is>
          <t>http://openrosa.org/formdesigner/0B48E039-1E80-49A7-AC24-732B6E788E39</t>
        </is>
      </c>
      <c r="BC981" t="inlineStr">
        <is>
          <t>Ration et autres visites</t>
        </is>
      </c>
      <c r="BD981" t="inlineStr">
        <is>
          <t>CommCare Android, version "2.55.0"(467579). App v15969. CommCare Version 2.55.0. Build 467579, built on: 2025-01-15</t>
        </is>
      </c>
      <c r="BE981" t="inlineStr">
        <is>
          <t>commcare_734f7fdd-cbb1-463f-aa8e-b4bd89e56188</t>
        </is>
      </c>
      <c r="BF981" t="inlineStr"/>
      <c r="BG981" t="inlineStr">
        <is>
          <t>f13d8149fc6d39ebe86af18272310ff9</t>
        </is>
      </c>
      <c r="BH981" t="inlineStr">
        <is>
          <t>d3239f0622024212b2de47425e4be01d</t>
        </is>
      </c>
      <c r="BI981" t="inlineStr">
        <is>
          <t>15246</t>
        </is>
      </c>
      <c r="BJ981" t="inlineStr">
        <is>
          <t>XFormInstance</t>
        </is>
      </c>
      <c r="BK981" t="inlineStr">
        <is>
          <t>552baf58fb6211efb001d3290d41d0d6</t>
        </is>
      </c>
      <c r="BL981" t="b">
        <v>0</v>
      </c>
      <c r="BM981" t="inlineStr">
        <is>
          <t>---</t>
        </is>
      </c>
      <c r="BN981" t="inlineStr">
        <is>
          <t>200.113.214.229</t>
        </is>
      </c>
      <c r="BO981" t="inlineStr">
        <is>
          <t>Wildjina Saincyr</t>
        </is>
      </c>
    </row>
    <row r="982">
      <c r="A982" t="inlineStr">
        <is>
          <t>980</t>
        </is>
      </c>
      <c r="B982" t="inlineStr">
        <is>
          <t>d9ff2f2a-b9c7-4cce-8f21-18b4d45ab012</t>
        </is>
      </c>
      <c r="C982" t="inlineStr">
        <is>
          <t>2025-03-06</t>
        </is>
      </c>
      <c r="D982" t="inlineStr">
        <is>
          <t>3</t>
        </is>
      </c>
      <c r="E982" t="inlineStr">
        <is>
          <t>---</t>
        </is>
      </c>
      <c r="F982" t="inlineStr">
        <is>
          <t>0</t>
        </is>
      </c>
      <c r="G982" t="inlineStr">
        <is>
          <t>---</t>
        </is>
      </c>
      <c r="H982" t="inlineStr">
        <is>
          <t>1</t>
        </is>
      </c>
      <c r="I982" t="inlineStr">
        <is>
          <t>1</t>
        </is>
      </c>
      <c r="J982" t="inlineStr"/>
      <c r="K982" t="inlineStr">
        <is>
          <t>---</t>
        </is>
      </c>
      <c r="L982" t="inlineStr">
        <is>
          <t>---</t>
        </is>
      </c>
      <c r="M982" t="inlineStr">
        <is>
          <t>---</t>
        </is>
      </c>
      <c r="N982" t="inlineStr">
        <is>
          <t>---</t>
        </is>
      </c>
      <c r="O982" t="inlineStr">
        <is>
          <t>---</t>
        </is>
      </c>
      <c r="P982" t="inlineStr">
        <is>
          <t>---</t>
        </is>
      </c>
      <c r="Q982" t="inlineStr">
        <is>
          <t>---</t>
        </is>
      </c>
      <c r="R982" t="inlineStr"/>
      <c r="S982" t="inlineStr"/>
      <c r="T982" t="inlineStr"/>
      <c r="U982" t="inlineStr"/>
      <c r="V982" t="inlineStr"/>
      <c r="W982" t="inlineStr"/>
      <c r="X982" t="inlineStr">
        <is>
          <t>LIM/PORM/ST00342</t>
        </is>
      </c>
      <c r="Y982" t="inlineStr">
        <is>
          <t>LIM/PORM/ST00342</t>
        </is>
      </c>
      <c r="Z982" t="inlineStr">
        <is>
          <t>2025-03-06 14:48:11</t>
        </is>
      </c>
      <c r="AA982" t="inlineStr">
        <is>
          <t>2025-03-06 14:47:38</t>
        </is>
      </c>
      <c r="AB982" t="inlineStr">
        <is>
          <t>1jeanelie</t>
        </is>
      </c>
      <c r="AC982" t="inlineStr">
        <is>
          <t>2025-03-07 14:48:11</t>
        </is>
      </c>
      <c r="AD982" s="1" t="inlineStr">
        <is>
          <t>https://www.commcarehq.org/a/caris-test/reports/form_data/d9ff2f2a-b9c7-4cce-8f21-18b4d45ab012/</t>
        </is>
      </c>
      <c r="AE982" t="inlineStr">
        <is>
          <t>---</t>
        </is>
      </c>
      <c r="AF982" t="inlineStr">
        <is>
          <t>3c5a623af057e23a32ae4000_18653</t>
        </is>
      </c>
      <c r="AG982" t="inlineStr">
        <is>
          <t>OK</t>
        </is>
      </c>
      <c r="AH982" t="inlineStr">
        <is>
          <t>2025-03-06 14:48:11</t>
        </is>
      </c>
      <c r="AI982" t="inlineStr">
        <is>
          <t>1b922c6cae0e4a4e9e08c400d46b6ba7</t>
        </is>
      </c>
      <c r="AJ982" t="inlineStr">
        <is>
          <t>2025-03-06</t>
        </is>
      </c>
      <c r="AK982" t="inlineStr">
        <is>
          <t>3</t>
        </is>
      </c>
      <c r="AL982" t="inlineStr">
        <is>
          <t>---</t>
        </is>
      </c>
      <c r="AM982" t="inlineStr">
        <is>
          <t>0</t>
        </is>
      </c>
      <c r="AN982" t="inlineStr">
        <is>
          <t>---</t>
        </is>
      </c>
      <c r="AO982" t="inlineStr">
        <is>
          <t>1</t>
        </is>
      </c>
      <c r="AP982" t="inlineStr">
        <is>
          <t>1</t>
        </is>
      </c>
      <c r="AQ982" t="inlineStr"/>
      <c r="AR982" t="inlineStr"/>
      <c r="AS982" t="inlineStr"/>
      <c r="AT982" t="inlineStr"/>
      <c r="AU982" t="inlineStr">
        <is>
          <t>---</t>
        </is>
      </c>
      <c r="AV982" t="inlineStr">
        <is>
          <t>---</t>
        </is>
      </c>
      <c r="AW982" t="inlineStr">
        <is>
          <t>---</t>
        </is>
      </c>
      <c r="AX982" t="inlineStr">
        <is>
          <t>---</t>
        </is>
      </c>
      <c r="AY982" t="inlineStr">
        <is>
          <t>---</t>
        </is>
      </c>
      <c r="AZ982" t="inlineStr">
        <is>
          <t>---</t>
        </is>
      </c>
      <c r="BA982" t="inlineStr">
        <is>
          <t>1b922c6cae0e4a4e9e08c400d46b6ba7</t>
        </is>
      </c>
      <c r="BB982" t="inlineStr">
        <is>
          <t>http://openrosa.org/formdesigner/0B48E039-1E80-49A7-AC24-732B6E788E39</t>
        </is>
      </c>
      <c r="BC982" t="inlineStr">
        <is>
          <t>Ration et autres visites</t>
        </is>
      </c>
      <c r="BD982" t="inlineStr">
        <is>
          <t>CommCare Android, version "2.55.0"(467579). App v15969. CommCare Version 2.55.0. Build 467579, built on: 2025-01-15</t>
        </is>
      </c>
      <c r="BE982" t="inlineStr">
        <is>
          <t>commcare_734f7fdd-cbb1-463f-aa8e-b4bd89e56188</t>
        </is>
      </c>
      <c r="BF982" t="inlineStr"/>
      <c r="BG982" t="inlineStr">
        <is>
          <t>f13d8149fc6d39ebe86af18272310ff9</t>
        </is>
      </c>
      <c r="BH982" t="inlineStr">
        <is>
          <t>d3239f0622024212b2de47425e4be01d</t>
        </is>
      </c>
      <c r="BI982" t="inlineStr">
        <is>
          <t>15246</t>
        </is>
      </c>
      <c r="BJ982" t="inlineStr">
        <is>
          <t>XFormInstance</t>
        </is>
      </c>
      <c r="BK982" t="inlineStr">
        <is>
          <t>552baf58fb6211efb001d3290d41d0d6</t>
        </is>
      </c>
      <c r="BL982" t="b">
        <v>0</v>
      </c>
      <c r="BM982" t="inlineStr">
        <is>
          <t>---</t>
        </is>
      </c>
      <c r="BN982" t="inlineStr">
        <is>
          <t>200.113.214.229</t>
        </is>
      </c>
      <c r="BO982" t="inlineStr">
        <is>
          <t>Djulianna Pierre</t>
        </is>
      </c>
    </row>
    <row r="983">
      <c r="A983" t="inlineStr">
        <is>
          <t>981</t>
        </is>
      </c>
      <c r="B983" t="inlineStr">
        <is>
          <t>3336380a-5723-42bf-b2c9-29ed72375371</t>
        </is>
      </c>
      <c r="C983" t="inlineStr">
        <is>
          <t>2025-03-06</t>
        </is>
      </c>
      <c r="D983" t="inlineStr">
        <is>
          <t>3</t>
        </is>
      </c>
      <c r="E983" t="inlineStr">
        <is>
          <t>---</t>
        </is>
      </c>
      <c r="F983" t="inlineStr">
        <is>
          <t>0</t>
        </is>
      </c>
      <c r="G983" t="inlineStr">
        <is>
          <t>---</t>
        </is>
      </c>
      <c r="H983" t="inlineStr">
        <is>
          <t>1</t>
        </is>
      </c>
      <c r="I983" t="inlineStr">
        <is>
          <t>1</t>
        </is>
      </c>
      <c r="J983" t="inlineStr"/>
      <c r="K983" t="inlineStr">
        <is>
          <t>---</t>
        </is>
      </c>
      <c r="L983" t="inlineStr">
        <is>
          <t>---</t>
        </is>
      </c>
      <c r="M983" t="inlineStr">
        <is>
          <t>---</t>
        </is>
      </c>
      <c r="N983" t="inlineStr">
        <is>
          <t>---</t>
        </is>
      </c>
      <c r="O983" t="inlineStr">
        <is>
          <t>---</t>
        </is>
      </c>
      <c r="P983" t="inlineStr">
        <is>
          <t>---</t>
        </is>
      </c>
      <c r="Q983" t="inlineStr">
        <is>
          <t>---</t>
        </is>
      </c>
      <c r="R983" t="inlineStr"/>
      <c r="S983" t="inlineStr"/>
      <c r="T983" t="inlineStr"/>
      <c r="U983" t="inlineStr"/>
      <c r="V983" t="inlineStr"/>
      <c r="W983" t="inlineStr"/>
      <c r="X983" t="inlineStr">
        <is>
          <t>LIM/PORM/ST00692</t>
        </is>
      </c>
      <c r="Y983" t="inlineStr">
        <is>
          <t>LIM/PORM/ST00692</t>
        </is>
      </c>
      <c r="Z983" t="inlineStr">
        <is>
          <t>2025-03-06 14:56:37</t>
        </is>
      </c>
      <c r="AA983" t="inlineStr">
        <is>
          <t>2025-03-06 14:56:28</t>
        </is>
      </c>
      <c r="AB983" t="inlineStr">
        <is>
          <t>1jeanelie</t>
        </is>
      </c>
      <c r="AC983" t="inlineStr">
        <is>
          <t>2025-03-07 14:56:38</t>
        </is>
      </c>
      <c r="AD983" s="1" t="inlineStr">
        <is>
          <t>https://www.commcarehq.org/a/caris-test/reports/form_data/3336380a-5723-42bf-b2c9-29ed72375371/</t>
        </is>
      </c>
      <c r="AE983" t="inlineStr">
        <is>
          <t>---</t>
        </is>
      </c>
      <c r="AF983" t="inlineStr">
        <is>
          <t>3c5a623af057e23a32ae4000_46681</t>
        </is>
      </c>
      <c r="AG983" t="inlineStr">
        <is>
          <t>OK</t>
        </is>
      </c>
      <c r="AH983" t="inlineStr">
        <is>
          <t>2025-03-06 14:56:37</t>
        </is>
      </c>
      <c r="AI983" t="inlineStr">
        <is>
          <t>1b922c6cae0e4a4e9e08c400d46b6ba7</t>
        </is>
      </c>
      <c r="AJ983" t="inlineStr">
        <is>
          <t>2025-03-06</t>
        </is>
      </c>
      <c r="AK983" t="inlineStr">
        <is>
          <t>3</t>
        </is>
      </c>
      <c r="AL983" t="inlineStr">
        <is>
          <t>---</t>
        </is>
      </c>
      <c r="AM983" t="inlineStr">
        <is>
          <t>0</t>
        </is>
      </c>
      <c r="AN983" t="inlineStr">
        <is>
          <t>---</t>
        </is>
      </c>
      <c r="AO983" t="inlineStr">
        <is>
          <t>1</t>
        </is>
      </c>
      <c r="AP983" t="inlineStr">
        <is>
          <t>1</t>
        </is>
      </c>
      <c r="AQ983" t="inlineStr"/>
      <c r="AR983" t="inlineStr"/>
      <c r="AS983" t="inlineStr"/>
      <c r="AT983" t="inlineStr"/>
      <c r="AU983" t="inlineStr">
        <is>
          <t>---</t>
        </is>
      </c>
      <c r="AV983" t="inlineStr">
        <is>
          <t>---</t>
        </is>
      </c>
      <c r="AW983" t="inlineStr">
        <is>
          <t>---</t>
        </is>
      </c>
      <c r="AX983" t="inlineStr">
        <is>
          <t>---</t>
        </is>
      </c>
      <c r="AY983" t="inlineStr">
        <is>
          <t>---</t>
        </is>
      </c>
      <c r="AZ983" t="inlineStr">
        <is>
          <t>---</t>
        </is>
      </c>
      <c r="BA983" t="inlineStr">
        <is>
          <t>1b922c6cae0e4a4e9e08c400d46b6ba7</t>
        </is>
      </c>
      <c r="BB983" t="inlineStr">
        <is>
          <t>http://openrosa.org/formdesigner/0B48E039-1E80-49A7-AC24-732B6E788E39</t>
        </is>
      </c>
      <c r="BC983" t="inlineStr">
        <is>
          <t>Ration et autres visites</t>
        </is>
      </c>
      <c r="BD983" t="inlineStr">
        <is>
          <t>CommCare Android, version "2.55.0"(467579). App v15969. CommCare Version 2.55.0. Build 467579, built on: 2025-01-15</t>
        </is>
      </c>
      <c r="BE983" t="inlineStr">
        <is>
          <t>commcare_734f7fdd-cbb1-463f-aa8e-b4bd89e56188</t>
        </is>
      </c>
      <c r="BF983" t="inlineStr"/>
      <c r="BG983" t="inlineStr">
        <is>
          <t>f13d8149fc6d39ebe86af18272310ff9</t>
        </is>
      </c>
      <c r="BH983" t="inlineStr">
        <is>
          <t>d3239f0622024212b2de47425e4be01d</t>
        </is>
      </c>
      <c r="BI983" t="inlineStr">
        <is>
          <t>15246</t>
        </is>
      </c>
      <c r="BJ983" t="inlineStr">
        <is>
          <t>XFormInstance</t>
        </is>
      </c>
      <c r="BK983" t="inlineStr">
        <is>
          <t>552baf58fb6211efb001d3290d41d0d6</t>
        </is>
      </c>
      <c r="BL983" t="b">
        <v>0</v>
      </c>
      <c r="BM983" t="inlineStr">
        <is>
          <t>---</t>
        </is>
      </c>
      <c r="BN983" t="inlineStr">
        <is>
          <t>200.113.214.20</t>
        </is>
      </c>
      <c r="BO983" t="inlineStr">
        <is>
          <t>Christelle Toussaint</t>
        </is>
      </c>
    </row>
    <row r="984">
      <c r="A984" t="inlineStr">
        <is>
          <t>982</t>
        </is>
      </c>
      <c r="B984" t="inlineStr">
        <is>
          <t>61fb9063-beae-49a3-8642-2c26adf5928e</t>
        </is>
      </c>
      <c r="C984" t="inlineStr">
        <is>
          <t>2025-03-07</t>
        </is>
      </c>
      <c r="D984" t="inlineStr">
        <is>
          <t>3</t>
        </is>
      </c>
      <c r="E984" t="inlineStr">
        <is>
          <t>---</t>
        </is>
      </c>
      <c r="F984" t="inlineStr">
        <is>
          <t>0</t>
        </is>
      </c>
      <c r="G984" t="inlineStr">
        <is>
          <t>---</t>
        </is>
      </c>
      <c r="H984" t="inlineStr">
        <is>
          <t>1</t>
        </is>
      </c>
      <c r="I984" t="inlineStr">
        <is>
          <t>1</t>
        </is>
      </c>
      <c r="J984" t="inlineStr"/>
      <c r="K984" t="inlineStr">
        <is>
          <t>---</t>
        </is>
      </c>
      <c r="L984" t="inlineStr">
        <is>
          <t>---</t>
        </is>
      </c>
      <c r="M984" t="inlineStr">
        <is>
          <t>---</t>
        </is>
      </c>
      <c r="N984" t="inlineStr">
        <is>
          <t>---</t>
        </is>
      </c>
      <c r="O984" t="inlineStr">
        <is>
          <t>---</t>
        </is>
      </c>
      <c r="P984" t="inlineStr">
        <is>
          <t>---</t>
        </is>
      </c>
      <c r="Q984" t="inlineStr">
        <is>
          <t>---</t>
        </is>
      </c>
      <c r="R984" t="inlineStr"/>
      <c r="S984" t="inlineStr"/>
      <c r="T984" t="inlineStr"/>
      <c r="U984" t="inlineStr"/>
      <c r="V984" t="inlineStr"/>
      <c r="W984" t="inlineStr"/>
      <c r="X984" t="inlineStr">
        <is>
          <t>LIM/PORM/ST01030</t>
        </is>
      </c>
      <c r="Y984" t="inlineStr">
        <is>
          <t>LIM/PORM/ST01030</t>
        </is>
      </c>
      <c r="Z984" t="inlineStr">
        <is>
          <t>2025-03-07 14:58:08</t>
        </is>
      </c>
      <c r="AA984" t="inlineStr">
        <is>
          <t>2025-03-07 14:57:51</t>
        </is>
      </c>
      <c r="AB984" t="inlineStr">
        <is>
          <t>1jeanelie</t>
        </is>
      </c>
      <c r="AC984" t="inlineStr">
        <is>
          <t>2025-03-07 14:58:08</t>
        </is>
      </c>
      <c r="AD984" s="1" t="inlineStr">
        <is>
          <t>https://www.commcarehq.org/a/caris-test/reports/form_data/61fb9063-beae-49a3-8642-2c26adf5928e/</t>
        </is>
      </c>
      <c r="AE984" t="inlineStr">
        <is>
          <t>---</t>
        </is>
      </c>
      <c r="AF984" t="inlineStr">
        <is>
          <t>3c5a623af057e23a32ae4000_200321</t>
        </is>
      </c>
      <c r="AG984" t="inlineStr">
        <is>
          <t>OK</t>
        </is>
      </c>
      <c r="AH984" t="inlineStr">
        <is>
          <t>2025-03-07 14:58:08</t>
        </is>
      </c>
      <c r="AI984" t="inlineStr">
        <is>
          <t>1b922c6cae0e4a4e9e08c400d46b6ba7</t>
        </is>
      </c>
      <c r="AJ984" t="inlineStr">
        <is>
          <t>2025-03-07</t>
        </is>
      </c>
      <c r="AK984" t="inlineStr">
        <is>
          <t>3</t>
        </is>
      </c>
      <c r="AL984" t="inlineStr">
        <is>
          <t>---</t>
        </is>
      </c>
      <c r="AM984" t="inlineStr">
        <is>
          <t>0</t>
        </is>
      </c>
      <c r="AN984" t="inlineStr">
        <is>
          <t>---</t>
        </is>
      </c>
      <c r="AO984" t="inlineStr">
        <is>
          <t>1</t>
        </is>
      </c>
      <c r="AP984" t="inlineStr">
        <is>
          <t>1</t>
        </is>
      </c>
      <c r="AQ984" t="inlineStr"/>
      <c r="AR984" t="inlineStr"/>
      <c r="AS984" t="inlineStr"/>
      <c r="AT984" t="inlineStr"/>
      <c r="AU984" t="inlineStr">
        <is>
          <t>---</t>
        </is>
      </c>
      <c r="AV984" t="inlineStr">
        <is>
          <t>---</t>
        </is>
      </c>
      <c r="AW984" t="inlineStr">
        <is>
          <t>---</t>
        </is>
      </c>
      <c r="AX984" t="inlineStr">
        <is>
          <t>---</t>
        </is>
      </c>
      <c r="AY984" t="inlineStr">
        <is>
          <t>---</t>
        </is>
      </c>
      <c r="AZ984" t="inlineStr">
        <is>
          <t>---</t>
        </is>
      </c>
      <c r="BA984" t="inlineStr">
        <is>
          <t>1b922c6cae0e4a4e9e08c400d46b6ba7</t>
        </is>
      </c>
      <c r="BB984" t="inlineStr">
        <is>
          <t>http://openrosa.org/formdesigner/0B48E039-1E80-49A7-AC24-732B6E788E39</t>
        </is>
      </c>
      <c r="BC984" t="inlineStr">
        <is>
          <t>Ration et autres visites</t>
        </is>
      </c>
      <c r="BD984" t="inlineStr">
        <is>
          <t>CommCare Android, version "2.55.0"(467579). App v15969. CommCare Version 2.55.0. Build 467579, built on: 2025-01-15</t>
        </is>
      </c>
      <c r="BE984" t="inlineStr">
        <is>
          <t>commcare_734f7fdd-cbb1-463f-aa8e-b4bd89e56188</t>
        </is>
      </c>
      <c r="BF984" t="inlineStr"/>
      <c r="BG984" t="inlineStr">
        <is>
          <t>f13d8149fc6d39ebe86af18272310ff9</t>
        </is>
      </c>
      <c r="BH984" t="inlineStr">
        <is>
          <t>d3239f0622024212b2de47425e4be01d</t>
        </is>
      </c>
      <c r="BI984" t="inlineStr">
        <is>
          <t>15246</t>
        </is>
      </c>
      <c r="BJ984" t="inlineStr">
        <is>
          <t>XFormInstance</t>
        </is>
      </c>
      <c r="BK984" t="inlineStr">
        <is>
          <t>784bbb84fb6411efa9646327e3555f30</t>
        </is>
      </c>
      <c r="BL984" t="b">
        <v>0</v>
      </c>
      <c r="BM984" t="inlineStr">
        <is>
          <t>---</t>
        </is>
      </c>
      <c r="BN984" t="inlineStr">
        <is>
          <t>200.113.214.20</t>
        </is>
      </c>
      <c r="BO984" t="inlineStr">
        <is>
          <t>Watson Paul</t>
        </is>
      </c>
    </row>
    <row r="985">
      <c r="A985" t="inlineStr">
        <is>
          <t>983</t>
        </is>
      </c>
      <c r="B985" t="inlineStr">
        <is>
          <t>786ae612-dfea-4382-a00a-efbad472c83e</t>
        </is>
      </c>
      <c r="C985" t="inlineStr">
        <is>
          <t>2025-03-07</t>
        </is>
      </c>
      <c r="D985" t="inlineStr">
        <is>
          <t>3</t>
        </is>
      </c>
      <c r="E985" t="inlineStr">
        <is>
          <t>---</t>
        </is>
      </c>
      <c r="F985" t="inlineStr">
        <is>
          <t>0</t>
        </is>
      </c>
      <c r="G985" t="inlineStr">
        <is>
          <t>---</t>
        </is>
      </c>
      <c r="H985" t="inlineStr">
        <is>
          <t>1</t>
        </is>
      </c>
      <c r="I985" t="inlineStr">
        <is>
          <t>1</t>
        </is>
      </c>
      <c r="J985" t="inlineStr"/>
      <c r="K985" t="inlineStr">
        <is>
          <t>---</t>
        </is>
      </c>
      <c r="L985" t="inlineStr">
        <is>
          <t>---</t>
        </is>
      </c>
      <c r="M985" t="inlineStr">
        <is>
          <t>---</t>
        </is>
      </c>
      <c r="N985" t="inlineStr">
        <is>
          <t>---</t>
        </is>
      </c>
      <c r="O985" t="inlineStr">
        <is>
          <t>---</t>
        </is>
      </c>
      <c r="P985" t="inlineStr">
        <is>
          <t>---</t>
        </is>
      </c>
      <c r="Q985" t="inlineStr">
        <is>
          <t>---</t>
        </is>
      </c>
      <c r="R985" t="inlineStr"/>
      <c r="S985" t="inlineStr"/>
      <c r="T985" t="inlineStr"/>
      <c r="U985" t="inlineStr"/>
      <c r="V985" t="inlineStr"/>
      <c r="W985" t="inlineStr"/>
      <c r="X985" t="inlineStr">
        <is>
          <t>LIM/PORM/ST00308</t>
        </is>
      </c>
      <c r="Y985" t="inlineStr">
        <is>
          <t>LIM/PORM/ST00308</t>
        </is>
      </c>
      <c r="Z985" t="inlineStr">
        <is>
          <t>2025-03-07 14:58:40</t>
        </is>
      </c>
      <c r="AA985" t="inlineStr">
        <is>
          <t>2025-03-07 14:58:30</t>
        </is>
      </c>
      <c r="AB985" t="inlineStr">
        <is>
          <t>1jeanelie</t>
        </is>
      </c>
      <c r="AC985" t="inlineStr">
        <is>
          <t>2025-03-07 14:59:05</t>
        </is>
      </c>
      <c r="AD985" s="1" t="inlineStr">
        <is>
          <t>https://www.commcarehq.org/a/caris-test/reports/form_data/786ae612-dfea-4382-a00a-efbad472c83e/</t>
        </is>
      </c>
      <c r="AE985" t="inlineStr">
        <is>
          <t>---</t>
        </is>
      </c>
      <c r="AF985" t="inlineStr">
        <is>
          <t>3c5a623af057e23a32ae4000_25695</t>
        </is>
      </c>
      <c r="AG985" t="inlineStr">
        <is>
          <t>OK</t>
        </is>
      </c>
      <c r="AH985" t="inlineStr">
        <is>
          <t>2025-03-07 14:58:40</t>
        </is>
      </c>
      <c r="AI985" t="inlineStr">
        <is>
          <t>1b922c6cae0e4a4e9e08c400d46b6ba7</t>
        </is>
      </c>
      <c r="AJ985" t="inlineStr">
        <is>
          <t>2025-03-07</t>
        </is>
      </c>
      <c r="AK985" t="inlineStr">
        <is>
          <t>3</t>
        </is>
      </c>
      <c r="AL985" t="inlineStr">
        <is>
          <t>---</t>
        </is>
      </c>
      <c r="AM985" t="inlineStr">
        <is>
          <t>0</t>
        </is>
      </c>
      <c r="AN985" t="inlineStr">
        <is>
          <t>---</t>
        </is>
      </c>
      <c r="AO985" t="inlineStr">
        <is>
          <t>1</t>
        </is>
      </c>
      <c r="AP985" t="inlineStr">
        <is>
          <t>1</t>
        </is>
      </c>
      <c r="AQ985" t="inlineStr"/>
      <c r="AR985" t="inlineStr"/>
      <c r="AS985" t="inlineStr"/>
      <c r="AT985" t="inlineStr"/>
      <c r="AU985" t="inlineStr">
        <is>
          <t>---</t>
        </is>
      </c>
      <c r="AV985" t="inlineStr">
        <is>
          <t>---</t>
        </is>
      </c>
      <c r="AW985" t="inlineStr">
        <is>
          <t>---</t>
        </is>
      </c>
      <c r="AX985" t="inlineStr">
        <is>
          <t>---</t>
        </is>
      </c>
      <c r="AY985" t="inlineStr">
        <is>
          <t>---</t>
        </is>
      </c>
      <c r="AZ985" t="inlineStr">
        <is>
          <t>---</t>
        </is>
      </c>
      <c r="BA985" t="inlineStr">
        <is>
          <t>1b922c6cae0e4a4e9e08c400d46b6ba7</t>
        </is>
      </c>
      <c r="BB985" t="inlineStr">
        <is>
          <t>http://openrosa.org/formdesigner/0B48E039-1E80-49A7-AC24-732B6E788E39</t>
        </is>
      </c>
      <c r="BC985" t="inlineStr">
        <is>
          <t>Ration et autres visites</t>
        </is>
      </c>
      <c r="BD985" t="inlineStr">
        <is>
          <t>CommCare Android, version "2.55.0"(467579). App v15969. CommCare Version 2.55.0. Build 467579, built on: 2025-01-15</t>
        </is>
      </c>
      <c r="BE985" t="inlineStr">
        <is>
          <t>commcare_734f7fdd-cbb1-463f-aa8e-b4bd89e56188</t>
        </is>
      </c>
      <c r="BF985" t="inlineStr"/>
      <c r="BG985" t="inlineStr">
        <is>
          <t>f13d8149fc6d39ebe86af18272310ff9</t>
        </is>
      </c>
      <c r="BH985" t="inlineStr">
        <is>
          <t>d3239f0622024212b2de47425e4be01d</t>
        </is>
      </c>
      <c r="BI985" t="inlineStr">
        <is>
          <t>15246</t>
        </is>
      </c>
      <c r="BJ985" t="inlineStr">
        <is>
          <t>XFormInstance</t>
        </is>
      </c>
      <c r="BK985" t="inlineStr">
        <is>
          <t>784bbb84fb6411efa9646327e3555f30</t>
        </is>
      </c>
      <c r="BL985" t="b">
        <v>0</v>
      </c>
      <c r="BM985" t="inlineStr">
        <is>
          <t>---</t>
        </is>
      </c>
      <c r="BN985" t="inlineStr">
        <is>
          <t>200.113.214.20</t>
        </is>
      </c>
      <c r="BO985" t="inlineStr">
        <is>
          <t>Lougadson Augustin</t>
        </is>
      </c>
    </row>
    <row r="986">
      <c r="A986" t="inlineStr">
        <is>
          <t>984</t>
        </is>
      </c>
      <c r="B986" t="inlineStr">
        <is>
          <t>b12922a5-48ce-4e86-bc8b-378ff30ef62f</t>
        </is>
      </c>
      <c r="C986" t="inlineStr">
        <is>
          <t>2025-03-07</t>
        </is>
      </c>
      <c r="D986" t="inlineStr">
        <is>
          <t>3</t>
        </is>
      </c>
      <c r="E986" t="inlineStr">
        <is>
          <t>---</t>
        </is>
      </c>
      <c r="F986" t="inlineStr">
        <is>
          <t>0</t>
        </is>
      </c>
      <c r="G986" t="inlineStr">
        <is>
          <t>---</t>
        </is>
      </c>
      <c r="H986" t="inlineStr">
        <is>
          <t>1</t>
        </is>
      </c>
      <c r="I986" t="inlineStr">
        <is>
          <t>1</t>
        </is>
      </c>
      <c r="J986" t="inlineStr"/>
      <c r="K986" t="inlineStr">
        <is>
          <t>---</t>
        </is>
      </c>
      <c r="L986" t="inlineStr">
        <is>
          <t>---</t>
        </is>
      </c>
      <c r="M986" t="inlineStr">
        <is>
          <t>---</t>
        </is>
      </c>
      <c r="N986" t="inlineStr">
        <is>
          <t>---</t>
        </is>
      </c>
      <c r="O986" t="inlineStr">
        <is>
          <t>---</t>
        </is>
      </c>
      <c r="P986" t="inlineStr">
        <is>
          <t>---</t>
        </is>
      </c>
      <c r="Q986" t="inlineStr">
        <is>
          <t>---</t>
        </is>
      </c>
      <c r="R986" t="inlineStr"/>
      <c r="S986" t="inlineStr"/>
      <c r="T986" t="inlineStr"/>
      <c r="U986" t="inlineStr"/>
      <c r="V986" t="inlineStr"/>
      <c r="W986" t="inlineStr"/>
      <c r="X986" t="inlineStr">
        <is>
          <t>LIM/PORM/PED00035</t>
        </is>
      </c>
      <c r="Y986" t="inlineStr">
        <is>
          <t>LIM/PORM/PED00035</t>
        </is>
      </c>
      <c r="Z986" t="inlineStr">
        <is>
          <t>2025-03-07 14:59:24</t>
        </is>
      </c>
      <c r="AA986" t="inlineStr">
        <is>
          <t>2025-03-07 14:59:15</t>
        </is>
      </c>
      <c r="AB986" t="inlineStr">
        <is>
          <t>1jeanelie</t>
        </is>
      </c>
      <c r="AC986" t="inlineStr">
        <is>
          <t>2025-03-07 14:59:24</t>
        </is>
      </c>
      <c r="AD986" s="1" t="inlineStr">
        <is>
          <t>https://www.commcarehq.org/a/caris-test/reports/form_data/b12922a5-48ce-4e86-bc8b-378ff30ef62f/</t>
        </is>
      </c>
      <c r="AE986" t="inlineStr">
        <is>
          <t>---</t>
        </is>
      </c>
      <c r="AF986" t="inlineStr">
        <is>
          <t>3c5a623af057e23a32ae4000_25007</t>
        </is>
      </c>
      <c r="AG986" t="inlineStr">
        <is>
          <t>OK</t>
        </is>
      </c>
      <c r="AH986" t="inlineStr">
        <is>
          <t>2025-03-07 14:59:24</t>
        </is>
      </c>
      <c r="AI986" t="inlineStr">
        <is>
          <t>1b922c6cae0e4a4e9e08c400d46b6ba7</t>
        </is>
      </c>
      <c r="AJ986" t="inlineStr">
        <is>
          <t>2025-03-07</t>
        </is>
      </c>
      <c r="AK986" t="inlineStr">
        <is>
          <t>3</t>
        </is>
      </c>
      <c r="AL986" t="inlineStr">
        <is>
          <t>---</t>
        </is>
      </c>
      <c r="AM986" t="inlineStr">
        <is>
          <t>0</t>
        </is>
      </c>
      <c r="AN986" t="inlineStr">
        <is>
          <t>---</t>
        </is>
      </c>
      <c r="AO986" t="inlineStr">
        <is>
          <t>1</t>
        </is>
      </c>
      <c r="AP986" t="inlineStr">
        <is>
          <t>1</t>
        </is>
      </c>
      <c r="AQ986" t="inlineStr"/>
      <c r="AR986" t="inlineStr"/>
      <c r="AS986" t="inlineStr"/>
      <c r="AT986" t="inlineStr"/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inlineStr">
        <is>
          <t>---</t>
        </is>
      </c>
      <c r="BA986" t="inlineStr">
        <is>
          <t>1b922c6cae0e4a4e9e08c400d46b6ba7</t>
        </is>
      </c>
      <c r="BB986" t="inlineStr">
        <is>
          <t>http://openrosa.org/formdesigner/0B48E039-1E80-49A7-AC24-732B6E788E39</t>
        </is>
      </c>
      <c r="BC986" t="inlineStr">
        <is>
          <t>Ration et autres visites</t>
        </is>
      </c>
      <c r="BD986" t="inlineStr">
        <is>
          <t>CommCare Android, version "2.55.0"(467579). App v15969. CommCare Version 2.55.0. Build 467579, built on: 2025-01-15</t>
        </is>
      </c>
      <c r="BE986" t="inlineStr">
        <is>
          <t>commcare_734f7fdd-cbb1-463f-aa8e-b4bd89e56188</t>
        </is>
      </c>
      <c r="BF986" t="inlineStr"/>
      <c r="BG986" t="inlineStr">
        <is>
          <t>f13d8149fc6d39ebe86af18272310ff9</t>
        </is>
      </c>
      <c r="BH986" t="inlineStr">
        <is>
          <t>d3239f0622024212b2de47425e4be01d</t>
        </is>
      </c>
      <c r="BI986" t="inlineStr">
        <is>
          <t>15246</t>
        </is>
      </c>
      <c r="BJ986" t="inlineStr">
        <is>
          <t>XFormInstance</t>
        </is>
      </c>
      <c r="BK986" t="inlineStr">
        <is>
          <t>784bbb84fb6411efa9646327e3555f30</t>
        </is>
      </c>
      <c r="BL986" t="b">
        <v>0</v>
      </c>
      <c r="BM986" t="inlineStr">
        <is>
          <t>---</t>
        </is>
      </c>
      <c r="BN986" t="inlineStr">
        <is>
          <t>200.113.214.20</t>
        </is>
      </c>
      <c r="BO986" t="inlineStr">
        <is>
          <t xml:space="preserve"> Dabens St-croix</t>
        </is>
      </c>
    </row>
    <row r="987">
      <c r="A987" t="inlineStr">
        <is>
          <t>985</t>
        </is>
      </c>
      <c r="B987" t="inlineStr">
        <is>
          <t>496c9bce-5360-46b6-a6ad-b1d0d9dfca53</t>
        </is>
      </c>
      <c r="C987" t="inlineStr">
        <is>
          <t>2025-03-06</t>
        </is>
      </c>
      <c r="D987" t="inlineStr">
        <is>
          <t>3</t>
        </is>
      </c>
      <c r="E987" t="inlineStr">
        <is>
          <t>---</t>
        </is>
      </c>
      <c r="F987" t="inlineStr">
        <is>
          <t>1</t>
        </is>
      </c>
      <c r="G987" t="inlineStr">
        <is>
          <t>---</t>
        </is>
      </c>
      <c r="H987" t="inlineStr">
        <is>
          <t>1</t>
        </is>
      </c>
      <c r="I987" t="inlineStr">
        <is>
          <t>1</t>
        </is>
      </c>
      <c r="J987" t="inlineStr"/>
      <c r="K987" t="inlineStr">
        <is>
          <t>---</t>
        </is>
      </c>
      <c r="L987" t="inlineStr">
        <is>
          <t>---</t>
        </is>
      </c>
      <c r="M987" t="inlineStr">
        <is>
          <t>---</t>
        </is>
      </c>
      <c r="N987" t="inlineStr">
        <is>
          <t>---</t>
        </is>
      </c>
      <c r="O987" t="inlineStr">
        <is>
          <t>---</t>
        </is>
      </c>
      <c r="P987" t="inlineStr">
        <is>
          <t>---</t>
        </is>
      </c>
      <c r="Q987" t="inlineStr">
        <is>
          <t>---</t>
        </is>
      </c>
      <c r="R987" t="inlineStr"/>
      <c r="S987" t="inlineStr"/>
      <c r="T987" t="inlineStr"/>
      <c r="U987" t="inlineStr"/>
      <c r="V987" t="inlineStr"/>
      <c r="W987" t="inlineStr"/>
      <c r="X987" t="inlineStr">
        <is>
          <t>PAP/SMFO/ST02038</t>
        </is>
      </c>
      <c r="Y987" t="inlineStr">
        <is>
          <t>PAP/SMFO/ST02038</t>
        </is>
      </c>
      <c r="Z987" t="inlineStr">
        <is>
          <t>2025-03-07 03:27:20</t>
        </is>
      </c>
      <c r="AA987" t="inlineStr">
        <is>
          <t>2025-03-07 03:26:54</t>
        </is>
      </c>
      <c r="AB987" t="inlineStr">
        <is>
          <t>2jure</t>
        </is>
      </c>
      <c r="AC987" t="inlineStr">
        <is>
          <t>2025-03-07 15:29:54</t>
        </is>
      </c>
      <c r="AD987" s="1" t="inlineStr">
        <is>
          <t>https://www.commcarehq.org/a/caris-test/reports/form_data/496c9bce-5360-46b6-a6ad-b1d0d9dfca53/</t>
        </is>
      </c>
      <c r="AE987" t="inlineStr">
        <is>
          <t>---</t>
        </is>
      </c>
      <c r="AF987" t="inlineStr">
        <is>
          <t>3c5a623af057e23a32ae4000_41478</t>
        </is>
      </c>
      <c r="AG987" t="inlineStr">
        <is>
          <t>OK</t>
        </is>
      </c>
      <c r="AH987" t="inlineStr">
        <is>
          <t>2025-03-07 03:27:20</t>
        </is>
      </c>
      <c r="AI987" t="inlineStr">
        <is>
          <t>a5bbdf851c139995e9835931d0a6e6d2</t>
        </is>
      </c>
      <c r="AJ987" t="inlineStr">
        <is>
          <t>2025-03-06</t>
        </is>
      </c>
      <c r="AK987" t="inlineStr">
        <is>
          <t>3</t>
        </is>
      </c>
      <c r="AL987" t="inlineStr">
        <is>
          <t>---</t>
        </is>
      </c>
      <c r="AM987" t="inlineStr">
        <is>
          <t>1</t>
        </is>
      </c>
      <c r="AN987" t="inlineStr">
        <is>
          <t>---</t>
        </is>
      </c>
      <c r="AO987" t="inlineStr">
        <is>
          <t>1</t>
        </is>
      </c>
      <c r="AP987" t="inlineStr">
        <is>
          <t>1</t>
        </is>
      </c>
      <c r="AQ987" t="inlineStr"/>
      <c r="AR987" t="inlineStr"/>
      <c r="AS987" t="inlineStr"/>
      <c r="AT987" t="inlineStr"/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inlineStr">
        <is>
          <t>---</t>
        </is>
      </c>
      <c r="BA987" t="inlineStr">
        <is>
          <t>a5bbdf851c139995e9835931d0a6e6d2</t>
        </is>
      </c>
      <c r="BB987" t="inlineStr">
        <is>
          <t>http://openrosa.org/formdesigner/0B48E039-1E80-49A7-AC24-732B6E788E39</t>
        </is>
      </c>
      <c r="BC987" t="inlineStr">
        <is>
          <t>Ration et autres visites</t>
        </is>
      </c>
      <c r="BD987" t="inlineStr">
        <is>
          <t>CommCare Android, version "2.56"(468040). App v15969. CommCare Version 2.56.0. Build 468040, built on: 2025-02-11</t>
        </is>
      </c>
      <c r="BE987" t="inlineStr">
        <is>
          <t>commcare_4991f8fb-4090-4ad8-9141-1cb1e5b2a3c6</t>
        </is>
      </c>
      <c r="BF987" t="inlineStr">
        <is>
          <t>18.5336388 -72.4110092 0.0 1600.0</t>
        </is>
      </c>
      <c r="BG987" t="inlineStr">
        <is>
          <t>f13d8149fc6d39ebe86af18272310ff9</t>
        </is>
      </c>
      <c r="BH987" t="inlineStr">
        <is>
          <t>d3239f0622024212b2de47425e4be01d</t>
        </is>
      </c>
      <c r="BI987" t="inlineStr">
        <is>
          <t>15246</t>
        </is>
      </c>
      <c r="BJ987" t="inlineStr">
        <is>
          <t>XFormInstance</t>
        </is>
      </c>
      <c r="BK987" t="inlineStr">
        <is>
          <t>5bda8cb2fad511efaff9d3290d41d0d6</t>
        </is>
      </c>
      <c r="BL987" t="b">
        <v>0</v>
      </c>
      <c r="BM987" t="inlineStr">
        <is>
          <t>---</t>
        </is>
      </c>
      <c r="BN987" t="inlineStr">
        <is>
          <t>190.102.76.61</t>
        </is>
      </c>
      <c r="BO987" t="inlineStr">
        <is>
          <t>Louidjy Lundi</t>
        </is>
      </c>
    </row>
    <row r="988">
      <c r="A988" t="inlineStr">
        <is>
          <t>986</t>
        </is>
      </c>
      <c r="B988" t="inlineStr">
        <is>
          <t>38fea0ee-95bc-4c4d-ab49-10e5918fe73a</t>
        </is>
      </c>
      <c r="C988" t="inlineStr">
        <is>
          <t>2025-03-06</t>
        </is>
      </c>
      <c r="D988" t="inlineStr">
        <is>
          <t>3</t>
        </is>
      </c>
      <c r="E988" t="inlineStr">
        <is>
          <t>---</t>
        </is>
      </c>
      <c r="F988" t="inlineStr">
        <is>
          <t>0</t>
        </is>
      </c>
      <c r="G988" t="inlineStr">
        <is>
          <t>---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---</t>
        </is>
      </c>
      <c r="L988" t="inlineStr">
        <is>
          <t>---</t>
        </is>
      </c>
      <c r="M988" t="inlineStr">
        <is>
          <t>---</t>
        </is>
      </c>
      <c r="N988" t="inlineStr">
        <is>
          <t>---</t>
        </is>
      </c>
      <c r="O988" t="inlineStr">
        <is>
          <t>---</t>
        </is>
      </c>
      <c r="P988" t="inlineStr">
        <is>
          <t>---</t>
        </is>
      </c>
      <c r="Q988" t="inlineStr">
        <is>
          <t>---</t>
        </is>
      </c>
      <c r="R988" t="inlineStr"/>
      <c r="S988" t="inlineStr">
        <is>
          <t>23.0</t>
        </is>
      </c>
      <c r="T988" t="inlineStr"/>
      <c r="U988" t="inlineStr"/>
      <c r="V988" t="inlineStr"/>
      <c r="W988" t="inlineStr"/>
      <c r="X988" t="inlineStr">
        <is>
          <t>CAP/CSLT/ST00334</t>
        </is>
      </c>
      <c r="Y988" t="inlineStr">
        <is>
          <t>CAP/CSLT/ST00334</t>
        </is>
      </c>
      <c r="Z988" t="inlineStr">
        <is>
          <t>2025-03-07 15:34:39</t>
        </is>
      </c>
      <c r="AA988" t="inlineStr">
        <is>
          <t>2025-03-07 15:34:20</t>
        </is>
      </c>
      <c r="AB988" t="inlineStr">
        <is>
          <t>1irania</t>
        </is>
      </c>
      <c r="AC988" t="inlineStr">
        <is>
          <t>2025-03-07 15:34:41</t>
        </is>
      </c>
      <c r="AD988" s="1" t="inlineStr">
        <is>
          <t>https://www.commcarehq.org/a/caris-test/reports/form_data/38fea0ee-95bc-4c4d-ab49-10e5918fe73a/</t>
        </is>
      </c>
      <c r="AE988" t="inlineStr">
        <is>
          <t>---</t>
        </is>
      </c>
      <c r="AF988" t="inlineStr">
        <is>
          <t>3c5a623af057e23a32ae4000_18939</t>
        </is>
      </c>
      <c r="AG988" t="inlineStr">
        <is>
          <t>OK</t>
        </is>
      </c>
      <c r="AH988" t="inlineStr">
        <is>
          <t>2025-03-07 15:34:39</t>
        </is>
      </c>
      <c r="AI988" t="inlineStr">
        <is>
          <t>42a82b7de9e609ae71648670ad4c56aa</t>
        </is>
      </c>
      <c r="AJ988" t="inlineStr">
        <is>
          <t>2025-03-06</t>
        </is>
      </c>
      <c r="AK988" t="inlineStr">
        <is>
          <t>3</t>
        </is>
      </c>
      <c r="AL988" t="inlineStr">
        <is>
          <t>---</t>
        </is>
      </c>
      <c r="AM988" t="inlineStr">
        <is>
          <t>0</t>
        </is>
      </c>
      <c r="AN988" t="inlineStr">
        <is>
          <t>---</t>
        </is>
      </c>
      <c r="AO988" t="inlineStr">
        <is>
          <t>1</t>
        </is>
      </c>
      <c r="AP988" t="inlineStr">
        <is>
          <t>1</t>
        </is>
      </c>
      <c r="AQ988" t="inlineStr"/>
      <c r="AR988" t="inlineStr">
        <is>
          <t>23</t>
        </is>
      </c>
      <c r="AS988" t="inlineStr"/>
      <c r="AT988" t="inlineStr"/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inlineStr">
        <is>
          <t>---</t>
        </is>
      </c>
      <c r="BA988" t="inlineStr">
        <is>
          <t>42a82b7de9e609ae71648670ad4c56aa</t>
        </is>
      </c>
      <c r="BB988" t="inlineStr">
        <is>
          <t>http://openrosa.org/formdesigner/0B48E039-1E80-49A7-AC24-732B6E788E39</t>
        </is>
      </c>
      <c r="BC988" t="inlineStr">
        <is>
          <t>Ration et autres visites</t>
        </is>
      </c>
      <c r="BD988" t="inlineStr">
        <is>
          <t>CommCare Android, version "2.56"(468027). App v15969. CommCare Version 2.56.0. Build 468027, built on: 2025-01-18</t>
        </is>
      </c>
      <c r="BE988" t="inlineStr">
        <is>
          <t>commcare_6c8d6b29-ddee-4573-a4bf-ff173bbf52d8</t>
        </is>
      </c>
      <c r="BF988" t="inlineStr"/>
      <c r="BG988" t="inlineStr">
        <is>
          <t>f13d8149fc6d39ebe86af18272310ff9</t>
        </is>
      </c>
      <c r="BH988" t="inlineStr">
        <is>
          <t>d3239f0622024212b2de47425e4be01d</t>
        </is>
      </c>
      <c r="BI988" t="inlineStr">
        <is>
          <t>15246</t>
        </is>
      </c>
      <c r="BJ988" t="inlineStr">
        <is>
          <t>XFormInstance</t>
        </is>
      </c>
      <c r="BK988" t="inlineStr">
        <is>
          <t>71eb3e36fb6911efba4fbb65fe57b2fe</t>
        </is>
      </c>
      <c r="BL988" t="b">
        <v>0</v>
      </c>
      <c r="BM988" t="inlineStr">
        <is>
          <t>---</t>
        </is>
      </c>
      <c r="BN988" t="inlineStr">
        <is>
          <t>200.113.251.137</t>
        </is>
      </c>
      <c r="BO988" t="inlineStr">
        <is>
          <t>Dieudelyn Lamarre</t>
        </is>
      </c>
    </row>
    <row r="989">
      <c r="A989" t="inlineStr">
        <is>
          <t>987</t>
        </is>
      </c>
      <c r="B989" t="inlineStr">
        <is>
          <t>4fcaaa7e-1d7d-4dfb-a4c5-a21992167e62</t>
        </is>
      </c>
      <c r="C989" t="inlineStr">
        <is>
          <t>2025-03-07</t>
        </is>
      </c>
      <c r="D989" t="inlineStr">
        <is>
          <t>3</t>
        </is>
      </c>
      <c r="E989" t="inlineStr">
        <is>
          <t>---</t>
        </is>
      </c>
      <c r="F989" t="inlineStr">
        <is>
          <t>0</t>
        </is>
      </c>
      <c r="G989" t="inlineStr">
        <is>
          <t>---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---</t>
        </is>
      </c>
      <c r="L989" t="inlineStr">
        <is>
          <t>---</t>
        </is>
      </c>
      <c r="M989" t="inlineStr">
        <is>
          <t>---</t>
        </is>
      </c>
      <c r="N989" t="inlineStr">
        <is>
          <t>---</t>
        </is>
      </c>
      <c r="O989" t="inlineStr">
        <is>
          <t>---</t>
        </is>
      </c>
      <c r="P989" t="inlineStr">
        <is>
          <t>---</t>
        </is>
      </c>
      <c r="Q989" t="inlineStr">
        <is>
          <t>---</t>
        </is>
      </c>
      <c r="R989" t="inlineStr">
        <is>
          <t>14.6</t>
        </is>
      </c>
      <c r="S989" t="inlineStr">
        <is>
          <t>13.0</t>
        </is>
      </c>
      <c r="T989" t="inlineStr"/>
      <c r="U989" t="inlineStr"/>
      <c r="V989" t="inlineStr"/>
      <c r="W989" t="inlineStr"/>
      <c r="X989" t="inlineStr">
        <is>
          <t>CAP/CSLT/ST00950</t>
        </is>
      </c>
      <c r="Y989" t="inlineStr">
        <is>
          <t>CAP/CSLT/ST00950</t>
        </is>
      </c>
      <c r="Z989" t="inlineStr">
        <is>
          <t>2025-03-07 15:36:03</t>
        </is>
      </c>
      <c r="AA989" t="inlineStr">
        <is>
          <t>2025-03-07 15:35:43</t>
        </is>
      </c>
      <c r="AB989" t="inlineStr">
        <is>
          <t>1irania</t>
        </is>
      </c>
      <c r="AC989" t="inlineStr">
        <is>
          <t>2025-03-07 15:36:04</t>
        </is>
      </c>
      <c r="AD989" s="1" t="inlineStr">
        <is>
          <t>https://www.commcarehq.org/a/caris-test/reports/form_data/4fcaaa7e-1d7d-4dfb-a4c5-a21992167e62/</t>
        </is>
      </c>
      <c r="AE989" t="inlineStr">
        <is>
          <t>---</t>
        </is>
      </c>
      <c r="AF989" t="inlineStr">
        <is>
          <t>3c5a623af057e23a32ae4000_107589</t>
        </is>
      </c>
      <c r="AG989" t="inlineStr">
        <is>
          <t>OK</t>
        </is>
      </c>
      <c r="AH989" t="inlineStr">
        <is>
          <t>2025-03-07 15:36:03</t>
        </is>
      </c>
      <c r="AI989" t="inlineStr">
        <is>
          <t>42a82b7de9e609ae71648670ad4c56aa</t>
        </is>
      </c>
      <c r="AJ989" t="inlineStr">
        <is>
          <t>2025-03-07</t>
        </is>
      </c>
      <c r="AK989" t="inlineStr">
        <is>
          <t>3</t>
        </is>
      </c>
      <c r="AL989" t="inlineStr">
        <is>
          <t>---</t>
        </is>
      </c>
      <c r="AM989" t="inlineStr">
        <is>
          <t>0</t>
        </is>
      </c>
      <c r="AN989" t="inlineStr">
        <is>
          <t>---</t>
        </is>
      </c>
      <c r="AO989" t="inlineStr">
        <is>
          <t>1</t>
        </is>
      </c>
      <c r="AP989" t="inlineStr">
        <is>
          <t>1</t>
        </is>
      </c>
      <c r="AQ989" t="inlineStr">
        <is>
          <t>14.6</t>
        </is>
      </c>
      <c r="AR989" t="inlineStr">
        <is>
          <t>13</t>
        </is>
      </c>
      <c r="AS989" t="inlineStr"/>
      <c r="AT989" t="inlineStr"/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inlineStr">
        <is>
          <t>---</t>
        </is>
      </c>
      <c r="BA989" t="inlineStr">
        <is>
          <t>42a82b7de9e609ae71648670ad4c56aa</t>
        </is>
      </c>
      <c r="BB989" t="inlineStr">
        <is>
          <t>http://openrosa.org/formdesigner/0B48E039-1E80-49A7-AC24-732B6E788E39</t>
        </is>
      </c>
      <c r="BC989" t="inlineStr">
        <is>
          <t>Ration et autres visites</t>
        </is>
      </c>
      <c r="BD989" t="inlineStr">
        <is>
          <t>CommCare Android, version "2.56"(468027). App v15969. CommCare Version 2.56.0. Build 468027, built on: 2025-01-18</t>
        </is>
      </c>
      <c r="BE989" t="inlineStr">
        <is>
          <t>commcare_6c8d6b29-ddee-4573-a4bf-ff173bbf52d8</t>
        </is>
      </c>
      <c r="BF989" t="inlineStr"/>
      <c r="BG989" t="inlineStr">
        <is>
          <t>f13d8149fc6d39ebe86af18272310ff9</t>
        </is>
      </c>
      <c r="BH989" t="inlineStr">
        <is>
          <t>d3239f0622024212b2de47425e4be01d</t>
        </is>
      </c>
      <c r="BI989" t="inlineStr">
        <is>
          <t>15246</t>
        </is>
      </c>
      <c r="BJ989" t="inlineStr">
        <is>
          <t>XFormInstance</t>
        </is>
      </c>
      <c r="BK989" t="inlineStr">
        <is>
          <t>71eb3e36fb6911efba4fbb65fe57b2fe</t>
        </is>
      </c>
      <c r="BL989" t="b">
        <v>0</v>
      </c>
      <c r="BM989" t="inlineStr">
        <is>
          <t>---</t>
        </is>
      </c>
      <c r="BN989" t="inlineStr">
        <is>
          <t>200.113.251.137</t>
        </is>
      </c>
      <c r="BO989" t="inlineStr">
        <is>
          <t>Saintania Alexandre</t>
        </is>
      </c>
    </row>
    <row r="990">
      <c r="A990" t="inlineStr">
        <is>
          <t>988</t>
        </is>
      </c>
      <c r="B990" t="inlineStr">
        <is>
          <t>e9749713-40d0-4455-93e1-412ed452d1f0</t>
        </is>
      </c>
      <c r="C990" t="inlineStr">
        <is>
          <t>2025-03-07</t>
        </is>
      </c>
      <c r="D990" t="inlineStr">
        <is>
          <t>3</t>
        </is>
      </c>
      <c r="E990" t="inlineStr">
        <is>
          <t>---</t>
        </is>
      </c>
      <c r="F990" t="inlineStr">
        <is>
          <t>0</t>
        </is>
      </c>
      <c r="G990" t="inlineStr">
        <is>
          <t>---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---</t>
        </is>
      </c>
      <c r="L990" t="inlineStr">
        <is>
          <t>---</t>
        </is>
      </c>
      <c r="M990" t="inlineStr">
        <is>
          <t>---</t>
        </is>
      </c>
      <c r="N990" t="inlineStr">
        <is>
          <t>---</t>
        </is>
      </c>
      <c r="O990" t="inlineStr">
        <is>
          <t>---</t>
        </is>
      </c>
      <c r="P990" t="inlineStr">
        <is>
          <t>---</t>
        </is>
      </c>
      <c r="Q990" t="inlineStr">
        <is>
          <t>---</t>
        </is>
      </c>
      <c r="R990" t="inlineStr"/>
      <c r="S990" t="inlineStr"/>
      <c r="T990" t="inlineStr"/>
      <c r="U990" t="inlineStr"/>
      <c r="V990" t="inlineStr"/>
      <c r="W990" t="inlineStr"/>
      <c r="X990" t="inlineStr">
        <is>
          <t>CAP/HSCM/ST01601</t>
        </is>
      </c>
      <c r="Y990" t="inlineStr">
        <is>
          <t>CAP/HSCM/ST01601</t>
        </is>
      </c>
      <c r="Z990" t="inlineStr">
        <is>
          <t>2025-03-07 15:37:24</t>
        </is>
      </c>
      <c r="AA990" t="inlineStr">
        <is>
          <t>2025-03-07 15:36:57</t>
        </is>
      </c>
      <c r="AB990" t="inlineStr">
        <is>
          <t>1irania</t>
        </is>
      </c>
      <c r="AC990" t="inlineStr">
        <is>
          <t>2025-03-07 15:37:25</t>
        </is>
      </c>
      <c r="AD990" s="1" t="inlineStr">
        <is>
          <t>https://www.commcarehq.org/a/caris-test/reports/form_data/e9749713-40d0-4455-93e1-412ed452d1f0/</t>
        </is>
      </c>
      <c r="AE990" t="inlineStr">
        <is>
          <t>---</t>
        </is>
      </c>
      <c r="AF990" t="inlineStr">
        <is>
          <t>41efa31e820f4167b8ffc0a19830980d</t>
        </is>
      </c>
      <c r="AG990" t="inlineStr">
        <is>
          <t>OK</t>
        </is>
      </c>
      <c r="AH990" t="inlineStr">
        <is>
          <t>2025-03-07 15:37:24</t>
        </is>
      </c>
      <c r="AI990" t="inlineStr">
        <is>
          <t>42a82b7de9e609ae71648670ad4c56aa</t>
        </is>
      </c>
      <c r="AJ990" t="inlineStr">
        <is>
          <t>2025-03-07</t>
        </is>
      </c>
      <c r="AK990" t="inlineStr">
        <is>
          <t>3</t>
        </is>
      </c>
      <c r="AL990" t="inlineStr">
        <is>
          <t>---</t>
        </is>
      </c>
      <c r="AM990" t="inlineStr">
        <is>
          <t>0</t>
        </is>
      </c>
      <c r="AN990" t="inlineStr">
        <is>
          <t>---</t>
        </is>
      </c>
      <c r="AO990" t="inlineStr">
        <is>
          <t>1</t>
        </is>
      </c>
      <c r="AP990" t="inlineStr">
        <is>
          <t>1</t>
        </is>
      </c>
      <c r="AQ990" t="inlineStr"/>
      <c r="AR990" t="inlineStr"/>
      <c r="AS990" t="inlineStr"/>
      <c r="AT990" t="inlineStr"/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inlineStr">
        <is>
          <t>---</t>
        </is>
      </c>
      <c r="BA990" t="inlineStr">
        <is>
          <t>42a82b7de9e609ae71648670ad4c56aa</t>
        </is>
      </c>
      <c r="BB990" t="inlineStr">
        <is>
          <t>http://openrosa.org/formdesigner/0B48E039-1E80-49A7-AC24-732B6E788E39</t>
        </is>
      </c>
      <c r="BC990" t="inlineStr">
        <is>
          <t>Ration et autres visites</t>
        </is>
      </c>
      <c r="BD990" t="inlineStr">
        <is>
          <t>CommCare Android, version "2.56"(468027). App v15969. CommCare Version 2.56.0. Build 468027, built on: 2025-01-18</t>
        </is>
      </c>
      <c r="BE990" t="inlineStr">
        <is>
          <t>commcare_6c8d6b29-ddee-4573-a4bf-ff173bbf52d8</t>
        </is>
      </c>
      <c r="BF990" t="inlineStr"/>
      <c r="BG990" t="inlineStr">
        <is>
          <t>f13d8149fc6d39ebe86af18272310ff9</t>
        </is>
      </c>
      <c r="BH990" t="inlineStr">
        <is>
          <t>d3239f0622024212b2de47425e4be01d</t>
        </is>
      </c>
      <c r="BI990" t="inlineStr">
        <is>
          <t>15246</t>
        </is>
      </c>
      <c r="BJ990" t="inlineStr">
        <is>
          <t>XFormInstance</t>
        </is>
      </c>
      <c r="BK990" t="inlineStr">
        <is>
          <t>e792def0fb6911efb001d3290d41d0d6</t>
        </is>
      </c>
      <c r="BL990" t="b">
        <v>0</v>
      </c>
      <c r="BM990" t="inlineStr">
        <is>
          <t>---</t>
        </is>
      </c>
      <c r="BN990" t="inlineStr">
        <is>
          <t>200.113.251.137</t>
        </is>
      </c>
      <c r="BO990" t="inlineStr">
        <is>
          <t>Prince-Kerventz Charles</t>
        </is>
      </c>
    </row>
    <row r="991">
      <c r="A991" t="inlineStr">
        <is>
          <t>989</t>
        </is>
      </c>
      <c r="B991" t="inlineStr">
        <is>
          <t>d8ebb991-2ff9-47a8-95bf-a7b342121d6b</t>
        </is>
      </c>
      <c r="C991" t="inlineStr">
        <is>
          <t>2025-03-07</t>
        </is>
      </c>
      <c r="D991" t="inlineStr">
        <is>
          <t>3</t>
        </is>
      </c>
      <c r="E991" t="inlineStr">
        <is>
          <t>---</t>
        </is>
      </c>
      <c r="F991" t="inlineStr">
        <is>
          <t>1</t>
        </is>
      </c>
      <c r="G991" t="inlineStr">
        <is>
          <t>---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---</t>
        </is>
      </c>
      <c r="L991" t="inlineStr">
        <is>
          <t>---</t>
        </is>
      </c>
      <c r="M991" t="inlineStr">
        <is>
          <t>---</t>
        </is>
      </c>
      <c r="N991" t="inlineStr">
        <is>
          <t>---</t>
        </is>
      </c>
      <c r="O991" t="inlineStr">
        <is>
          <t>---</t>
        </is>
      </c>
      <c r="P991" t="inlineStr">
        <is>
          <t>---</t>
        </is>
      </c>
      <c r="Q991" t="inlineStr">
        <is>
          <t>---</t>
        </is>
      </c>
      <c r="R991" t="inlineStr"/>
      <c r="S991" t="inlineStr"/>
      <c r="T991" t="inlineStr"/>
      <c r="U991" t="inlineStr"/>
      <c r="V991" t="inlineStr"/>
      <c r="W991" t="inlineStr"/>
      <c r="X991" t="inlineStr">
        <is>
          <t>CAP/CALT/ST01584</t>
        </is>
      </c>
      <c r="Y991" t="inlineStr">
        <is>
          <t>CAP/CALT/ST01584</t>
        </is>
      </c>
      <c r="Z991" t="inlineStr">
        <is>
          <t>2025-03-07 15:38:02</t>
        </is>
      </c>
      <c r="AA991" t="inlineStr">
        <is>
          <t>2025-03-07 15:37:38</t>
        </is>
      </c>
      <c r="AB991" t="inlineStr">
        <is>
          <t>1irania</t>
        </is>
      </c>
      <c r="AC991" t="inlineStr">
        <is>
          <t>2025-03-07 15:38:03</t>
        </is>
      </c>
      <c r="AD991" s="1" t="inlineStr">
        <is>
          <t>https://www.commcarehq.org/a/caris-test/reports/form_data/d8ebb991-2ff9-47a8-95bf-a7b342121d6b/</t>
        </is>
      </c>
      <c r="AE991" t="inlineStr">
        <is>
          <t>---</t>
        </is>
      </c>
      <c r="AF991" t="inlineStr">
        <is>
          <t>3c5a623af057e23a32ae4000_47390</t>
        </is>
      </c>
      <c r="AG991" t="inlineStr">
        <is>
          <t>OK</t>
        </is>
      </c>
      <c r="AH991" t="inlineStr">
        <is>
          <t>2025-03-07 15:38:02</t>
        </is>
      </c>
      <c r="AI991" t="inlineStr">
        <is>
          <t>42a82b7de9e609ae71648670ad4c56aa</t>
        </is>
      </c>
      <c r="AJ991" t="inlineStr">
        <is>
          <t>2025-03-07</t>
        </is>
      </c>
      <c r="AK991" t="inlineStr">
        <is>
          <t>3</t>
        </is>
      </c>
      <c r="AL991" t="inlineStr">
        <is>
          <t>---</t>
        </is>
      </c>
      <c r="AM991" t="inlineStr">
        <is>
          <t>1</t>
        </is>
      </c>
      <c r="AN991" t="inlineStr">
        <is>
          <t>---</t>
        </is>
      </c>
      <c r="AO991" t="inlineStr">
        <is>
          <t>1</t>
        </is>
      </c>
      <c r="AP991" t="inlineStr">
        <is>
          <t>1</t>
        </is>
      </c>
      <c r="AQ991" t="inlineStr"/>
      <c r="AR991" t="inlineStr"/>
      <c r="AS991" t="inlineStr"/>
      <c r="AT991" t="inlineStr"/>
      <c r="AU991" t="inlineStr">
        <is>
          <t>---</t>
        </is>
      </c>
      <c r="AV991" t="inlineStr">
        <is>
          <t>---</t>
        </is>
      </c>
      <c r="AW991" t="inlineStr">
        <is>
          <t>---</t>
        </is>
      </c>
      <c r="AX991" t="inlineStr">
        <is>
          <t>---</t>
        </is>
      </c>
      <c r="AY991" t="inlineStr">
        <is>
          <t>---</t>
        </is>
      </c>
      <c r="AZ991" t="inlineStr">
        <is>
          <t>---</t>
        </is>
      </c>
      <c r="BA991" t="inlineStr">
        <is>
          <t>42a82b7de9e609ae71648670ad4c56aa</t>
        </is>
      </c>
      <c r="BB991" t="inlineStr">
        <is>
          <t>http://openrosa.org/formdesigner/0B48E039-1E80-49A7-AC24-732B6E788E39</t>
        </is>
      </c>
      <c r="BC991" t="inlineStr">
        <is>
          <t>Ration et autres visites</t>
        </is>
      </c>
      <c r="BD991" t="inlineStr">
        <is>
          <t>CommCare Android, version "2.56"(468027). App v15969. CommCare Version 2.56.0. Build 468027, built on: 2025-01-18</t>
        </is>
      </c>
      <c r="BE991" t="inlineStr">
        <is>
          <t>commcare_6c8d6b29-ddee-4573-a4bf-ff173bbf52d8</t>
        </is>
      </c>
      <c r="BF991" t="inlineStr"/>
      <c r="BG991" t="inlineStr">
        <is>
          <t>f13d8149fc6d39ebe86af18272310ff9</t>
        </is>
      </c>
      <c r="BH991" t="inlineStr">
        <is>
          <t>d3239f0622024212b2de47425e4be01d</t>
        </is>
      </c>
      <c r="BI991" t="inlineStr">
        <is>
          <t>15246</t>
        </is>
      </c>
      <c r="BJ991" t="inlineStr">
        <is>
          <t>XFormInstance</t>
        </is>
      </c>
      <c r="BK991" t="inlineStr">
        <is>
          <t>e792def0fb6911efb001d3290d41d0d6</t>
        </is>
      </c>
      <c r="BL991" t="b">
        <v>0</v>
      </c>
      <c r="BM991" t="inlineStr">
        <is>
          <t>---</t>
        </is>
      </c>
      <c r="BN991" t="inlineStr">
        <is>
          <t>200.113.251.137</t>
        </is>
      </c>
      <c r="BO991" t="inlineStr">
        <is>
          <t>Milandiana Firmin</t>
        </is>
      </c>
    </row>
    <row r="992">
      <c r="A992" t="inlineStr">
        <is>
          <t>990</t>
        </is>
      </c>
      <c r="B992" t="inlineStr">
        <is>
          <t>f24533ab-b8de-4089-a058-d517ff008e3c</t>
        </is>
      </c>
      <c r="C992" t="inlineStr">
        <is>
          <t>2025-02-26</t>
        </is>
      </c>
      <c r="D992" t="inlineStr">
        <is>
          <t>3 4</t>
        </is>
      </c>
      <c r="E992" t="inlineStr">
        <is>
          <t>li parete la ankô</t>
        </is>
      </c>
      <c r="F992" t="inlineStr">
        <is>
          <t>1</t>
        </is>
      </c>
      <c r="G992" t="inlineStr">
        <is>
          <t>---</t>
        </is>
      </c>
      <c r="H992" t="inlineStr">
        <is>
          <t>0</t>
        </is>
      </c>
      <c r="I992" t="inlineStr">
        <is>
          <t>0</t>
        </is>
      </c>
      <c r="J992" t="inlineStr">
        <is>
          <t>---</t>
        </is>
      </c>
      <c r="K992" t="inlineStr">
        <is>
          <t>---</t>
        </is>
      </c>
      <c r="L992" t="inlineStr">
        <is>
          <t>---</t>
        </is>
      </c>
      <c r="M992" t="inlineStr">
        <is>
          <t>---</t>
        </is>
      </c>
      <c r="N992" t="inlineStr">
        <is>
          <t>---</t>
        </is>
      </c>
      <c r="O992" t="inlineStr">
        <is>
          <t>---</t>
        </is>
      </c>
      <c r="P992" t="inlineStr">
        <is>
          <t>---</t>
        </is>
      </c>
      <c r="Q992" t="inlineStr">
        <is>
          <t>---</t>
        </is>
      </c>
      <c r="R992" t="inlineStr">
        <is>
          <t>---</t>
        </is>
      </c>
      <c r="S992" t="inlineStr">
        <is>
          <t>---</t>
        </is>
      </c>
      <c r="T992" t="inlineStr">
        <is>
          <t>---</t>
        </is>
      </c>
      <c r="U992" t="inlineStr">
        <is>
          <t>---</t>
        </is>
      </c>
      <c r="V992" t="inlineStr">
        <is>
          <t>---</t>
        </is>
      </c>
      <c r="W992" t="inlineStr"/>
      <c r="X992" t="inlineStr">
        <is>
          <t>PAP/OBCG/ST00894</t>
        </is>
      </c>
      <c r="Y992" t="inlineStr">
        <is>
          <t>PAP/OBCG/ST00894</t>
        </is>
      </c>
      <c r="Z992" t="inlineStr">
        <is>
          <t>2025-03-06 01:42:44</t>
        </is>
      </c>
      <c r="AA992" t="inlineStr">
        <is>
          <t>2025-03-06 01:41:56</t>
        </is>
      </c>
      <c r="AB992" t="inlineStr">
        <is>
          <t>2nerette</t>
        </is>
      </c>
      <c r="AC992" t="inlineStr">
        <is>
          <t>2025-03-07 17:48:53</t>
        </is>
      </c>
      <c r="AD992" s="1" t="inlineStr">
        <is>
          <t>https://www.commcarehq.org/a/caris-test/reports/form_data/f24533ab-b8de-4089-a058-d517ff008e3c/</t>
        </is>
      </c>
      <c r="AE992" t="inlineStr">
        <is>
          <t>---</t>
        </is>
      </c>
      <c r="AF992" t="inlineStr">
        <is>
          <t>3c5a623af057e23a32ae4000_127526</t>
        </is>
      </c>
      <c r="AG992" t="inlineStr">
        <is>
          <t>OK</t>
        </is>
      </c>
      <c r="AH992" t="inlineStr">
        <is>
          <t>2025-03-06 01:42:44</t>
        </is>
      </c>
      <c r="AI992" t="inlineStr">
        <is>
          <t>d77ddc4818153d60a6f87d96eec121c9</t>
        </is>
      </c>
      <c r="AJ992" t="inlineStr">
        <is>
          <t>2025-02-26</t>
        </is>
      </c>
      <c r="AK992" t="inlineStr">
        <is>
          <t>3 4</t>
        </is>
      </c>
      <c r="AL992" t="inlineStr">
        <is>
          <t>li parete la ankô</t>
        </is>
      </c>
      <c r="AM992" t="inlineStr">
        <is>
          <t>1</t>
        </is>
      </c>
      <c r="AN992" t="inlineStr">
        <is>
          <t>---</t>
        </is>
      </c>
      <c r="AO992" t="inlineStr">
        <is>
          <t>0</t>
        </is>
      </c>
      <c r="AP992" t="inlineStr">
        <is>
          <t>0</t>
        </is>
      </c>
      <c r="AQ992" t="inlineStr">
        <is>
          <t>---</t>
        </is>
      </c>
      <c r="AR992" t="inlineStr">
        <is>
          <t>---</t>
        </is>
      </c>
      <c r="AS992" t="inlineStr">
        <is>
          <t>---</t>
        </is>
      </c>
      <c r="AT992" t="inlineStr"/>
      <c r="AU992" t="inlineStr">
        <is>
          <t>---</t>
        </is>
      </c>
      <c r="AV992" t="inlineStr">
        <is>
          <t>---</t>
        </is>
      </c>
      <c r="AW992" t="inlineStr">
        <is>
          <t>---</t>
        </is>
      </c>
      <c r="AX992" t="inlineStr">
        <is>
          <t>---</t>
        </is>
      </c>
      <c r="AY992" t="inlineStr">
        <is>
          <t>---</t>
        </is>
      </c>
      <c r="AZ992" t="inlineStr">
        <is>
          <t>---</t>
        </is>
      </c>
      <c r="BA992" t="inlineStr">
        <is>
          <t>d77ddc4818153d60a6f87d96eec121c9</t>
        </is>
      </c>
      <c r="BB992" t="inlineStr">
        <is>
          <t>http://openrosa.org/formdesigner/0B48E039-1E80-49A7-AC24-732B6E788E39</t>
        </is>
      </c>
      <c r="BC992" t="inlineStr">
        <is>
          <t>Ration et autres visites</t>
        </is>
      </c>
      <c r="BD992" t="inlineStr">
        <is>
          <t>CommCare Android, version "2.56"(468027). App v15969. CommCare Version 2.56.0. Build 468027, built on: 2025-01-18</t>
        </is>
      </c>
      <c r="BE992" t="inlineStr">
        <is>
          <t>commcare_5e46c5fa-c55d-4fff-85db-40b0d0c36965</t>
        </is>
      </c>
      <c r="BF992" t="inlineStr"/>
      <c r="BG992" t="inlineStr">
        <is>
          <t>f13d8149fc6d39ebe86af18272310ff9</t>
        </is>
      </c>
      <c r="BH992" t="inlineStr">
        <is>
          <t>d3239f0622024212b2de47425e4be01d</t>
        </is>
      </c>
      <c r="BI992" t="inlineStr">
        <is>
          <t>15246</t>
        </is>
      </c>
      <c r="BJ992" t="inlineStr">
        <is>
          <t>XFormInstance</t>
        </is>
      </c>
      <c r="BK992" t="inlineStr">
        <is>
          <t>e2e069b2eee011efaf5bd3290d41d0d6</t>
        </is>
      </c>
      <c r="BL992" t="b">
        <v>0</v>
      </c>
      <c r="BM992" t="inlineStr">
        <is>
          <t>---</t>
        </is>
      </c>
      <c r="BN992" t="inlineStr">
        <is>
          <t>200.113.234.161</t>
        </is>
      </c>
      <c r="BO992" t="inlineStr">
        <is>
          <t>Feguenson Italien</t>
        </is>
      </c>
    </row>
    <row r="993">
      <c r="A993" t="inlineStr">
        <is>
          <t>991</t>
        </is>
      </c>
      <c r="B993" t="inlineStr">
        <is>
          <t>d637d53e-7409-4756-bc31-ce630f4f6261</t>
        </is>
      </c>
      <c r="C993" t="inlineStr">
        <is>
          <t>2025-02-25</t>
        </is>
      </c>
      <c r="D993" t="inlineStr">
        <is>
          <t>4</t>
        </is>
      </c>
      <c r="E993" t="inlineStr">
        <is>
          <t>prise de mesures</t>
        </is>
      </c>
      <c r="F993" t="inlineStr">
        <is>
          <t>1</t>
        </is>
      </c>
      <c r="G993" t="inlineStr">
        <is>
          <t>Pour planifier la visite</t>
        </is>
      </c>
      <c r="H993" t="inlineStr">
        <is>
          <t>1</t>
        </is>
      </c>
      <c r="I993" t="inlineStr">
        <is>
          <t>0</t>
        </is>
      </c>
      <c r="J993" t="inlineStr">
        <is>
          <t>---</t>
        </is>
      </c>
      <c r="K993" t="inlineStr">
        <is>
          <t>---</t>
        </is>
      </c>
      <c r="L993" t="inlineStr">
        <is>
          <t>---</t>
        </is>
      </c>
      <c r="M993" t="inlineStr">
        <is>
          <t>---</t>
        </is>
      </c>
      <c r="N993" t="inlineStr">
        <is>
          <t>---</t>
        </is>
      </c>
      <c r="O993" t="inlineStr">
        <is>
          <t>---</t>
        </is>
      </c>
      <c r="P993" t="inlineStr">
        <is>
          <t>---</t>
        </is>
      </c>
      <c r="Q993" t="inlineStr">
        <is>
          <t>---</t>
        </is>
      </c>
      <c r="R993" t="inlineStr">
        <is>
          <t>---</t>
        </is>
      </c>
      <c r="S993" t="inlineStr">
        <is>
          <t>---</t>
        </is>
      </c>
      <c r="T993" t="inlineStr">
        <is>
          <t>---</t>
        </is>
      </c>
      <c r="U993" t="inlineStr">
        <is>
          <t>---</t>
        </is>
      </c>
      <c r="V993" t="inlineStr">
        <is>
          <t>---</t>
        </is>
      </c>
      <c r="W993" t="inlineStr"/>
      <c r="X993" t="inlineStr">
        <is>
          <t>PAP/NPFS/ST03903</t>
        </is>
      </c>
      <c r="Y993" t="inlineStr">
        <is>
          <t>PAP/NPFS/ST03903</t>
        </is>
      </c>
      <c r="Z993" t="inlineStr">
        <is>
          <t>2025-02-25 19:09:41</t>
        </is>
      </c>
      <c r="AA993" t="inlineStr">
        <is>
          <t>2025-02-25 19:09:01</t>
        </is>
      </c>
      <c r="AB993" t="inlineStr">
        <is>
          <t>2christelle</t>
        </is>
      </c>
      <c r="AC993" t="inlineStr">
        <is>
          <t>2025-03-07 19:10:01</t>
        </is>
      </c>
      <c r="AD993" s="1" t="inlineStr">
        <is>
          <t>https://www.commcarehq.org/a/caris-test/reports/form_data/d637d53e-7409-4756-bc31-ce630f4f6261/</t>
        </is>
      </c>
      <c r="AE993" t="inlineStr">
        <is>
          <t>---</t>
        </is>
      </c>
      <c r="AF993" t="inlineStr">
        <is>
          <t>3c5a623af057e23a32ae4000_123331</t>
        </is>
      </c>
      <c r="AG993" t="inlineStr">
        <is>
          <t>---</t>
        </is>
      </c>
      <c r="AH993" t="inlineStr">
        <is>
          <t>2025-02-25 19:09:41</t>
        </is>
      </c>
      <c r="AI993" t="inlineStr">
        <is>
          <t>246df32431d94e4a97fb5b1b8bef6b0e</t>
        </is>
      </c>
      <c r="AJ993" t="inlineStr">
        <is>
          <t>2025-02-25</t>
        </is>
      </c>
      <c r="AK993" t="inlineStr">
        <is>
          <t>4</t>
        </is>
      </c>
      <c r="AL993" t="inlineStr">
        <is>
          <t>prise de mesures</t>
        </is>
      </c>
      <c r="AM993" t="inlineStr">
        <is>
          <t>1</t>
        </is>
      </c>
      <c r="AN993" t="inlineStr">
        <is>
          <t>Pour planifier la visite</t>
        </is>
      </c>
      <c r="AO993" t="inlineStr">
        <is>
          <t>1</t>
        </is>
      </c>
      <c r="AP993" t="inlineStr">
        <is>
          <t>0</t>
        </is>
      </c>
      <c r="AQ993" t="inlineStr">
        <is>
          <t>---</t>
        </is>
      </c>
      <c r="AR993" t="inlineStr">
        <is>
          <t>---</t>
        </is>
      </c>
      <c r="AS993" t="inlineStr">
        <is>
          <t>---</t>
        </is>
      </c>
      <c r="AT993" t="inlineStr"/>
      <c r="AU993" t="inlineStr">
        <is>
          <t>---</t>
        </is>
      </c>
      <c r="AV993" t="inlineStr">
        <is>
          <t>---</t>
        </is>
      </c>
      <c r="AW993" t="inlineStr">
        <is>
          <t>---</t>
        </is>
      </c>
      <c r="AX993" t="inlineStr">
        <is>
          <t>---</t>
        </is>
      </c>
      <c r="AY993" t="inlineStr">
        <is>
          <t>---</t>
        </is>
      </c>
      <c r="AZ993" t="inlineStr">
        <is>
          <t>---</t>
        </is>
      </c>
      <c r="BA993" t="inlineStr">
        <is>
          <t>246df32431d94e4a97fb5b1b8bef6b0e</t>
        </is>
      </c>
      <c r="BB993" t="inlineStr">
        <is>
          <t>http://openrosa.org/formdesigner/0B48E039-1E80-49A7-AC24-732B6E788E39</t>
        </is>
      </c>
      <c r="BC993" t="inlineStr">
        <is>
          <t>Ration et autres visites</t>
        </is>
      </c>
      <c r="BD993" t="inlineStr">
        <is>
          <t>CommCare Android, version "2.56"(468040). App v15969. CommCare Version 2.56.0. Build 468040, built on: 2025-02-11</t>
        </is>
      </c>
      <c r="BE993" t="inlineStr">
        <is>
          <t>commcare_95f1782f-8426-4434-b328-8386bbd0e352</t>
        </is>
      </c>
      <c r="BF993" t="inlineStr">
        <is>
          <t>18.477597 -72.279821 1171.0 9.3</t>
        </is>
      </c>
      <c r="BG993" t="inlineStr">
        <is>
          <t>f13d8149fc6d39ebe86af18272310ff9</t>
        </is>
      </c>
      <c r="BH993" t="inlineStr">
        <is>
          <t>d3239f0622024212b2de47425e4be01d</t>
        </is>
      </c>
      <c r="BI993" t="inlineStr">
        <is>
          <t>15246</t>
        </is>
      </c>
      <c r="BJ993" t="inlineStr">
        <is>
          <t>XFormInstance</t>
        </is>
      </c>
      <c r="BK993" t="inlineStr">
        <is>
          <t>7c8a4300fb8711efb3fc5930014bb413</t>
        </is>
      </c>
      <c r="BL993" t="b">
        <v>0</v>
      </c>
      <c r="BM993" t="inlineStr">
        <is>
          <t>---</t>
        </is>
      </c>
      <c r="BN993" t="inlineStr">
        <is>
          <t>200.113.253.58</t>
        </is>
      </c>
      <c r="BO993" t="inlineStr">
        <is>
          <t>Maelson Belo</t>
        </is>
      </c>
    </row>
    <row r="994">
      <c r="A994" t="inlineStr">
        <is>
          <t>992</t>
        </is>
      </c>
      <c r="B994" t="inlineStr">
        <is>
          <t>b5fef8bd-c295-46ee-a954-3c9214afaa35</t>
        </is>
      </c>
      <c r="C994" t="inlineStr">
        <is>
          <t>2025-03-07</t>
        </is>
      </c>
      <c r="D994" t="inlineStr">
        <is>
          <t>3</t>
        </is>
      </c>
      <c r="E994" t="inlineStr">
        <is>
          <t>---</t>
        </is>
      </c>
      <c r="F994" t="inlineStr">
        <is>
          <t>1</t>
        </is>
      </c>
      <c r="G994" t="inlineStr">
        <is>
          <t>---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---</t>
        </is>
      </c>
      <c r="L994" t="inlineStr">
        <is>
          <t>---</t>
        </is>
      </c>
      <c r="M994" t="inlineStr">
        <is>
          <t>---</t>
        </is>
      </c>
      <c r="N994" t="inlineStr">
        <is>
          <t>---</t>
        </is>
      </c>
      <c r="O994" t="inlineStr">
        <is>
          <t>---</t>
        </is>
      </c>
      <c r="P994" t="inlineStr">
        <is>
          <t>---</t>
        </is>
      </c>
      <c r="Q994" t="inlineStr">
        <is>
          <t>---</t>
        </is>
      </c>
      <c r="R994" t="inlineStr"/>
      <c r="S994" t="inlineStr"/>
      <c r="T994" t="inlineStr"/>
      <c r="U994" t="inlineStr"/>
      <c r="V994" t="inlineStr"/>
      <c r="W994" t="inlineStr"/>
      <c r="X994" t="inlineStr">
        <is>
          <t>CAP/HSCM/2644</t>
        </is>
      </c>
      <c r="Y994" t="inlineStr">
        <is>
          <t>CAP/HSCM/2644</t>
        </is>
      </c>
      <c r="Z994" t="inlineStr">
        <is>
          <t>2025-03-07 19:15:02</t>
        </is>
      </c>
      <c r="AA994" t="inlineStr">
        <is>
          <t>2025-03-07 19:14:48</t>
        </is>
      </c>
      <c r="AB994" t="inlineStr">
        <is>
          <t>1maselaine</t>
        </is>
      </c>
      <c r="AC994" t="inlineStr">
        <is>
          <t>2025-03-07 19:15:03</t>
        </is>
      </c>
      <c r="AD994" s="1" t="inlineStr">
        <is>
          <t>https://www.commcarehq.org/a/caris-test/reports/form_data/b5fef8bd-c295-46ee-a954-3c9214afaa35/</t>
        </is>
      </c>
      <c r="AE994" t="inlineStr">
        <is>
          <t>---</t>
        </is>
      </c>
      <c r="AF994" t="inlineStr">
        <is>
          <t>728c8a2cfdb6456485ee89c986e733b9</t>
        </is>
      </c>
      <c r="AG994" t="inlineStr">
        <is>
          <t>OK</t>
        </is>
      </c>
      <c r="AH994" t="inlineStr">
        <is>
          <t>2025-03-07 19:15:02</t>
        </is>
      </c>
      <c r="AI994" t="inlineStr">
        <is>
          <t>1b833c2586eb49459103874b6462448b</t>
        </is>
      </c>
      <c r="AJ994" t="inlineStr">
        <is>
          <t>2025-03-07</t>
        </is>
      </c>
      <c r="AK994" t="inlineStr">
        <is>
          <t>3</t>
        </is>
      </c>
      <c r="AL994" t="inlineStr">
        <is>
          <t>---</t>
        </is>
      </c>
      <c r="AM994" t="inlineStr">
        <is>
          <t>1</t>
        </is>
      </c>
      <c r="AN994" t="inlineStr">
        <is>
          <t>---</t>
        </is>
      </c>
      <c r="AO994" t="inlineStr">
        <is>
          <t>1</t>
        </is>
      </c>
      <c r="AP994" t="inlineStr">
        <is>
          <t>1</t>
        </is>
      </c>
      <c r="AQ994" t="inlineStr"/>
      <c r="AR994" t="inlineStr"/>
      <c r="AS994" t="inlineStr"/>
      <c r="AT994" t="inlineStr"/>
      <c r="AU994" t="inlineStr">
        <is>
          <t>---</t>
        </is>
      </c>
      <c r="AV994" t="inlineStr">
        <is>
          <t>---</t>
        </is>
      </c>
      <c r="AW994" t="inlineStr">
        <is>
          <t>---</t>
        </is>
      </c>
      <c r="AX994" t="inlineStr">
        <is>
          <t>---</t>
        </is>
      </c>
      <c r="AY994" t="inlineStr">
        <is>
          <t>---</t>
        </is>
      </c>
      <c r="AZ994" t="inlineStr">
        <is>
          <t>---</t>
        </is>
      </c>
      <c r="BA994" t="inlineStr">
        <is>
          <t>1b833c2586eb49459103874b6462448b</t>
        </is>
      </c>
      <c r="BB994" t="inlineStr">
        <is>
          <t>http://openrosa.org/formdesigner/0B48E039-1E80-49A7-AC24-732B6E788E39</t>
        </is>
      </c>
      <c r="BC994" t="inlineStr">
        <is>
          <t>Ration et autres visites</t>
        </is>
      </c>
      <c r="BD994" t="inlineStr">
        <is>
          <t>CommCare Android, version "2.56"(468040). App v15969. CommCare Version 2.56.0. Build 468040, built on: 2025-02-11</t>
        </is>
      </c>
      <c r="BE994" t="inlineStr">
        <is>
          <t>commcare_05d78f59-ebda-491c-89b8-6c42bab0e02e</t>
        </is>
      </c>
      <c r="BF994" t="inlineStr">
        <is>
          <t>19.7553283 -72.2009 -26.71 5.5</t>
        </is>
      </c>
      <c r="BG994" t="inlineStr">
        <is>
          <t>f13d8149fc6d39ebe86af18272310ff9</t>
        </is>
      </c>
      <c r="BH994" t="inlineStr">
        <is>
          <t>d3239f0622024212b2de47425e4be01d</t>
        </is>
      </c>
      <c r="BI994" t="inlineStr">
        <is>
          <t>15246</t>
        </is>
      </c>
      <c r="BJ994" t="inlineStr">
        <is>
          <t>XFormInstance</t>
        </is>
      </c>
      <c r="BK994" t="inlineStr">
        <is>
          <t>5b670d7efb8811efb3fc5930014bb413</t>
        </is>
      </c>
      <c r="BL994" t="b">
        <v>0</v>
      </c>
      <c r="BM994" t="inlineStr">
        <is>
          <t>---</t>
        </is>
      </c>
      <c r="BN994" t="inlineStr">
        <is>
          <t>200.113.253.108</t>
        </is>
      </c>
      <c r="BO994" t="inlineStr">
        <is>
          <t>Ginna Vedrine Cherizard</t>
        </is>
      </c>
    </row>
    <row r="995">
      <c r="A995" t="inlineStr">
        <is>
          <t>993</t>
        </is>
      </c>
      <c r="B995" t="inlineStr">
        <is>
          <t>c873afd8-c866-4f45-91de-10dcf09b41ed</t>
        </is>
      </c>
      <c r="C995" t="inlineStr">
        <is>
          <t>2025-03-07</t>
        </is>
      </c>
      <c r="D995" t="inlineStr">
        <is>
          <t>3</t>
        </is>
      </c>
      <c r="E995" t="inlineStr">
        <is>
          <t>---</t>
        </is>
      </c>
      <c r="F995" t="inlineStr">
        <is>
          <t>1</t>
        </is>
      </c>
      <c r="G995" t="inlineStr">
        <is>
          <t>---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---</t>
        </is>
      </c>
      <c r="L995" t="inlineStr">
        <is>
          <t>---</t>
        </is>
      </c>
      <c r="M995" t="inlineStr">
        <is>
          <t>---</t>
        </is>
      </c>
      <c r="N995" t="inlineStr">
        <is>
          <t>---</t>
        </is>
      </c>
      <c r="O995" t="inlineStr">
        <is>
          <t>---</t>
        </is>
      </c>
      <c r="P995" t="inlineStr">
        <is>
          <t>---</t>
        </is>
      </c>
      <c r="Q995" t="inlineStr">
        <is>
          <t>---</t>
        </is>
      </c>
      <c r="R995" t="inlineStr"/>
      <c r="S995" t="inlineStr"/>
      <c r="T995" t="inlineStr"/>
      <c r="U995" t="inlineStr"/>
      <c r="V995" t="inlineStr"/>
      <c r="W995" t="inlineStr"/>
      <c r="X995" t="inlineStr">
        <is>
          <t>CAP/HSCM/ST01804</t>
        </is>
      </c>
      <c r="Y995" t="inlineStr">
        <is>
          <t>CAP/HSCM/ST01804</t>
        </is>
      </c>
      <c r="Z995" t="inlineStr">
        <is>
          <t>2025-03-07 19:15:32</t>
        </is>
      </c>
      <c r="AA995" t="inlineStr">
        <is>
          <t>2025-03-07 19:15:22</t>
        </is>
      </c>
      <c r="AB995" t="inlineStr">
        <is>
          <t>1maselaine</t>
        </is>
      </c>
      <c r="AC995" t="inlineStr">
        <is>
          <t>2025-03-07 19:15:33</t>
        </is>
      </c>
      <c r="AD995" s="1" t="inlineStr">
        <is>
          <t>https://www.commcarehq.org/a/caris-test/reports/form_data/c873afd8-c866-4f45-91de-10dcf09b41ed/</t>
        </is>
      </c>
      <c r="AE995" t="inlineStr">
        <is>
          <t>---</t>
        </is>
      </c>
      <c r="AF995" t="inlineStr">
        <is>
          <t>358af3b75ddc4198860a36378845c2d4</t>
        </is>
      </c>
      <c r="AG995" t="inlineStr">
        <is>
          <t>OK</t>
        </is>
      </c>
      <c r="AH995" t="inlineStr">
        <is>
          <t>2025-03-07 19:15:32</t>
        </is>
      </c>
      <c r="AI995" t="inlineStr">
        <is>
          <t>1b833c2586eb49459103874b6462448b</t>
        </is>
      </c>
      <c r="AJ995" t="inlineStr">
        <is>
          <t>2025-03-07</t>
        </is>
      </c>
      <c r="AK995" t="inlineStr">
        <is>
          <t>3</t>
        </is>
      </c>
      <c r="AL995" t="inlineStr">
        <is>
          <t>---</t>
        </is>
      </c>
      <c r="AM995" t="inlineStr">
        <is>
          <t>1</t>
        </is>
      </c>
      <c r="AN995" t="inlineStr">
        <is>
          <t>---</t>
        </is>
      </c>
      <c r="AO995" t="inlineStr">
        <is>
          <t>1</t>
        </is>
      </c>
      <c r="AP995" t="inlineStr">
        <is>
          <t>1</t>
        </is>
      </c>
      <c r="AQ995" t="inlineStr"/>
      <c r="AR995" t="inlineStr"/>
      <c r="AS995" t="inlineStr"/>
      <c r="AT995" t="inlineStr"/>
      <c r="AU995" t="inlineStr">
        <is>
          <t>---</t>
        </is>
      </c>
      <c r="AV995" t="inlineStr">
        <is>
          <t>---</t>
        </is>
      </c>
      <c r="AW995" t="inlineStr">
        <is>
          <t>---</t>
        </is>
      </c>
      <c r="AX995" t="inlineStr">
        <is>
          <t>---</t>
        </is>
      </c>
      <c r="AY995" t="inlineStr">
        <is>
          <t>---</t>
        </is>
      </c>
      <c r="AZ995" t="inlineStr">
        <is>
          <t>---</t>
        </is>
      </c>
      <c r="BA995" t="inlineStr">
        <is>
          <t>1b833c2586eb49459103874b6462448b</t>
        </is>
      </c>
      <c r="BB995" t="inlineStr">
        <is>
          <t>http://openrosa.org/formdesigner/0B48E039-1E80-49A7-AC24-732B6E788E39</t>
        </is>
      </c>
      <c r="BC995" t="inlineStr">
        <is>
          <t>Ration et autres visites</t>
        </is>
      </c>
      <c r="BD995" t="inlineStr">
        <is>
          <t>CommCare Android, version "2.56"(468040). App v15969. CommCare Version 2.56.0. Build 468040, built on: 2025-02-11</t>
        </is>
      </c>
      <c r="BE995" t="inlineStr">
        <is>
          <t>commcare_05d78f59-ebda-491c-89b8-6c42bab0e02e</t>
        </is>
      </c>
      <c r="BF995" t="inlineStr">
        <is>
          <t>19.7553483 -72.200932 -26.71 7.0</t>
        </is>
      </c>
      <c r="BG995" t="inlineStr">
        <is>
          <t>f13d8149fc6d39ebe86af18272310ff9</t>
        </is>
      </c>
      <c r="BH995" t="inlineStr">
        <is>
          <t>d3239f0622024212b2de47425e4be01d</t>
        </is>
      </c>
      <c r="BI995" t="inlineStr">
        <is>
          <t>15246</t>
        </is>
      </c>
      <c r="BJ995" t="inlineStr">
        <is>
          <t>XFormInstance</t>
        </is>
      </c>
      <c r="BK995" t="inlineStr">
        <is>
          <t>5b670d7efb8811efb3fc5930014bb413</t>
        </is>
      </c>
      <c r="BL995" t="b">
        <v>0</v>
      </c>
      <c r="BM995" t="inlineStr">
        <is>
          <t>---</t>
        </is>
      </c>
      <c r="BN995" t="inlineStr">
        <is>
          <t>200.113.253.108</t>
        </is>
      </c>
      <c r="BO995" t="inlineStr">
        <is>
          <t>Benson Charles</t>
        </is>
      </c>
    </row>
    <row r="996">
      <c r="A996" t="inlineStr">
        <is>
          <t>994</t>
        </is>
      </c>
      <c r="B996" t="inlineStr">
        <is>
          <t>c2084948-ec4d-452e-8c96-ba3cacf6019d</t>
        </is>
      </c>
      <c r="C996" t="inlineStr">
        <is>
          <t>2025-02-28</t>
        </is>
      </c>
      <c r="D996" t="inlineStr">
        <is>
          <t>4</t>
        </is>
      </c>
      <c r="E996" t="inlineStr">
        <is>
          <t>Accompagnement pour déloger à Caris ITU pour aller à Kenscoff</t>
        </is>
      </c>
      <c r="F996" t="inlineStr">
        <is>
          <t>0</t>
        </is>
      </c>
      <c r="G996" t="inlineStr">
        <is>
          <t>Pas de téléphone disponible</t>
        </is>
      </c>
      <c r="H996" t="inlineStr">
        <is>
          <t>1</t>
        </is>
      </c>
      <c r="I996" t="inlineStr">
        <is>
          <t>1</t>
        </is>
      </c>
      <c r="J996" t="inlineStr">
        <is>
          <t>4</t>
        </is>
      </c>
      <c r="K996" t="inlineStr">
        <is>
          <t>---</t>
        </is>
      </c>
      <c r="L996" t="inlineStr">
        <is>
          <t>---</t>
        </is>
      </c>
      <c r="M996" t="inlineStr">
        <is>
          <t>---</t>
        </is>
      </c>
      <c r="N996" t="inlineStr">
        <is>
          <t>---</t>
        </is>
      </c>
      <c r="O996" t="inlineStr">
        <is>
          <t>---</t>
        </is>
      </c>
      <c r="P996" t="inlineStr">
        <is>
          <t>---</t>
        </is>
      </c>
      <c r="Q996" t="inlineStr">
        <is>
          <t>---</t>
        </is>
      </c>
      <c r="R996" t="inlineStr"/>
      <c r="S996" t="inlineStr"/>
      <c r="T996" t="inlineStr"/>
      <c r="U996">
        <f>HYPERLINK("https://www.commcarehq.org/a/caris-test/api/form_attachment/v1/c2084948-ec4d-452e-8c96-ba3cacf6019d/1740770784997.jpg")</f>
        <v/>
      </c>
      <c r="V996" t="inlineStr"/>
      <c r="W996" t="inlineStr"/>
      <c r="X996" t="inlineStr">
        <is>
          <t>PAP/NPFS/ST02071</t>
        </is>
      </c>
      <c r="Y996" t="inlineStr">
        <is>
          <t>PAP/NPFS/ST02071</t>
        </is>
      </c>
      <c r="Z996" t="inlineStr">
        <is>
          <t>2025-02-28 19:26:30</t>
        </is>
      </c>
      <c r="AA996" t="inlineStr">
        <is>
          <t>2025-02-28 19:24:08</t>
        </is>
      </c>
      <c r="AB996" t="inlineStr">
        <is>
          <t>2christelle</t>
        </is>
      </c>
      <c r="AC996" t="inlineStr">
        <is>
          <t>2025-03-07 19:30:50</t>
        </is>
      </c>
      <c r="AD996" s="1" t="inlineStr">
        <is>
          <t>https://www.commcarehq.org/a/caris-test/reports/form_data/c2084948-ec4d-452e-8c96-ba3cacf6019d/</t>
        </is>
      </c>
      <c r="AE996" t="inlineStr">
        <is>
          <t>---</t>
        </is>
      </c>
      <c r="AF996" t="inlineStr">
        <is>
          <t>cbd4ff88c1e34caa833aaa43b0c3298e</t>
        </is>
      </c>
      <c r="AG996" t="inlineStr">
        <is>
          <t>---</t>
        </is>
      </c>
      <c r="AH996" t="inlineStr">
        <is>
          <t>2025-02-28 19:26:30</t>
        </is>
      </c>
      <c r="AI996" t="inlineStr">
        <is>
          <t>246df32431d94e4a97fb5b1b8bef6b0e</t>
        </is>
      </c>
      <c r="AJ996" t="inlineStr">
        <is>
          <t>2025-02-28</t>
        </is>
      </c>
      <c r="AK996" t="inlineStr">
        <is>
          <t>4</t>
        </is>
      </c>
      <c r="AL996" t="inlineStr">
        <is>
          <t>Accompagnement pour déloger à Caris ITU pour aller à Kenscoff</t>
        </is>
      </c>
      <c r="AM996" t="inlineStr">
        <is>
          <t>0</t>
        </is>
      </c>
      <c r="AN996" t="inlineStr">
        <is>
          <t>Pas de téléphone disponible</t>
        </is>
      </c>
      <c r="AO996" t="inlineStr">
        <is>
          <t>1</t>
        </is>
      </c>
      <c r="AP996" t="inlineStr">
        <is>
          <t>1</t>
        </is>
      </c>
      <c r="AQ996" t="inlineStr"/>
      <c r="AR996" t="inlineStr"/>
      <c r="AS996" t="inlineStr"/>
      <c r="AT996" t="inlineStr"/>
      <c r="AU996" t="inlineStr">
        <is>
          <t>---</t>
        </is>
      </c>
      <c r="AV996" t="inlineStr">
        <is>
          <t>---</t>
        </is>
      </c>
      <c r="AW996" t="inlineStr">
        <is>
          <t>---</t>
        </is>
      </c>
      <c r="AX996" t="inlineStr">
        <is>
          <t>---</t>
        </is>
      </c>
      <c r="AY996" t="inlineStr">
        <is>
          <t>---</t>
        </is>
      </c>
      <c r="AZ996" t="inlineStr">
        <is>
          <t>---</t>
        </is>
      </c>
      <c r="BA996" t="inlineStr">
        <is>
          <t>246df32431d94e4a97fb5b1b8bef6b0e</t>
        </is>
      </c>
      <c r="BB996" t="inlineStr">
        <is>
          <t>http://openrosa.org/formdesigner/0B48E039-1E80-49A7-AC24-732B6E788E39</t>
        </is>
      </c>
      <c r="BC996" t="inlineStr">
        <is>
          <t>Ration et autres visites</t>
        </is>
      </c>
      <c r="BD996" t="inlineStr">
        <is>
          <t>CommCare Android, version "2.56"(468040). App v15969. CommCare Version 2.56.0. Build 468040, built on: 2025-02-11</t>
        </is>
      </c>
      <c r="BE996" t="inlineStr">
        <is>
          <t>commcare_95f1782f-8426-4434-b328-8386bbd0e352</t>
        </is>
      </c>
      <c r="BF996" t="inlineStr">
        <is>
          <t>18.4776008 -72.2798421 1167.0 9.1</t>
        </is>
      </c>
      <c r="BG996" t="inlineStr">
        <is>
          <t>f13d8149fc6d39ebe86af18272310ff9</t>
        </is>
      </c>
      <c r="BH996" t="inlineStr">
        <is>
          <t>d3239f0622024212b2de47425e4be01d</t>
        </is>
      </c>
      <c r="BI996" t="inlineStr">
        <is>
          <t>15246</t>
        </is>
      </c>
      <c r="BJ996" t="inlineStr">
        <is>
          <t>XFormInstance</t>
        </is>
      </c>
      <c r="BK996" t="inlineStr">
        <is>
          <t>7c8a4300fb8711efb3fc5930014bb413</t>
        </is>
      </c>
      <c r="BL996" t="b">
        <v>0</v>
      </c>
      <c r="BM996" t="inlineStr">
        <is>
          <t>---</t>
        </is>
      </c>
      <c r="BN996" t="inlineStr">
        <is>
          <t>200.113.253.103</t>
        </is>
      </c>
      <c r="BO996" t="inlineStr">
        <is>
          <t>Theely Destine</t>
        </is>
      </c>
    </row>
    <row r="997">
      <c r="A997" t="inlineStr">
        <is>
          <t>995</t>
        </is>
      </c>
      <c r="B997" t="inlineStr">
        <is>
          <t>1362c38d-9299-4326-b1df-074d448b9d04</t>
        </is>
      </c>
      <c r="C997" t="inlineStr">
        <is>
          <t>2025-02-28</t>
        </is>
      </c>
      <c r="D997" t="inlineStr">
        <is>
          <t>4</t>
        </is>
      </c>
      <c r="E997" t="inlineStr">
        <is>
          <t>Accompagnement pour déloger à Caris ITU pour aller à Kenscoff</t>
        </is>
      </c>
      <c r="F997" t="inlineStr">
        <is>
          <t>1</t>
        </is>
      </c>
      <c r="G997" t="inlineStr">
        <is>
          <t>Pour planifier le départ</t>
        </is>
      </c>
      <c r="H997" t="inlineStr">
        <is>
          <t>1</t>
        </is>
      </c>
      <c r="I997" t="inlineStr">
        <is>
          <t>1</t>
        </is>
      </c>
      <c r="J997" t="inlineStr">
        <is>
          <t>4</t>
        </is>
      </c>
      <c r="K997" t="inlineStr">
        <is>
          <t>---</t>
        </is>
      </c>
      <c r="L997" t="inlineStr">
        <is>
          <t>---</t>
        </is>
      </c>
      <c r="M997" t="inlineStr">
        <is>
          <t>---</t>
        </is>
      </c>
      <c r="N997" t="inlineStr">
        <is>
          <t>---</t>
        </is>
      </c>
      <c r="O997" t="inlineStr">
        <is>
          <t>---</t>
        </is>
      </c>
      <c r="P997" t="inlineStr">
        <is>
          <t>---</t>
        </is>
      </c>
      <c r="Q997" t="inlineStr">
        <is>
          <t>---</t>
        </is>
      </c>
      <c r="R997" t="inlineStr"/>
      <c r="S997" t="inlineStr"/>
      <c r="T997" t="inlineStr"/>
      <c r="U997">
        <f>HYPERLINK("https://www.commcarehq.org/a/caris-test/api/form_attachment/v1/1362c38d-9299-4326-b1df-074d448b9d04/1740770972695.jpg")</f>
        <v/>
      </c>
      <c r="V997" t="inlineStr"/>
      <c r="W997" t="inlineStr"/>
      <c r="X997" t="inlineStr">
        <is>
          <t>PAP/NPFS/ST00073</t>
        </is>
      </c>
      <c r="Y997" t="inlineStr">
        <is>
          <t>PAP/NPFS/ST00073</t>
        </is>
      </c>
      <c r="Z997" t="inlineStr">
        <is>
          <t>2025-02-28 19:29:38</t>
        </is>
      </c>
      <c r="AA997" t="inlineStr">
        <is>
          <t>2025-02-28 19:26:47</t>
        </is>
      </c>
      <c r="AB997" t="inlineStr">
        <is>
          <t>2christelle</t>
        </is>
      </c>
      <c r="AC997" t="inlineStr">
        <is>
          <t>2025-03-07 19:30:51</t>
        </is>
      </c>
      <c r="AD997" s="1" t="inlineStr">
        <is>
          <t>https://www.commcarehq.org/a/caris-test/reports/form_data/1362c38d-9299-4326-b1df-074d448b9d04/</t>
        </is>
      </c>
      <c r="AE997" t="inlineStr">
        <is>
          <t>---</t>
        </is>
      </c>
      <c r="AF997" t="inlineStr">
        <is>
          <t>1a1152074e5e4ce3ad45edae60e92cea</t>
        </is>
      </c>
      <c r="AG997" t="inlineStr">
        <is>
          <t>---</t>
        </is>
      </c>
      <c r="AH997" t="inlineStr">
        <is>
          <t>2025-02-28 19:29:38</t>
        </is>
      </c>
      <c r="AI997" t="inlineStr">
        <is>
          <t>246df32431d94e4a97fb5b1b8bef6b0e</t>
        </is>
      </c>
      <c r="AJ997" t="inlineStr">
        <is>
          <t>2025-02-28</t>
        </is>
      </c>
      <c r="AK997" t="inlineStr">
        <is>
          <t>4</t>
        </is>
      </c>
      <c r="AL997" t="inlineStr">
        <is>
          <t>Accompagnement pour déloger à Caris ITU pour aller à Kenscoff</t>
        </is>
      </c>
      <c r="AM997" t="inlineStr">
        <is>
          <t>1</t>
        </is>
      </c>
      <c r="AN997" t="inlineStr">
        <is>
          <t>Pour planifier le départ</t>
        </is>
      </c>
      <c r="AO997" t="inlineStr">
        <is>
          <t>1</t>
        </is>
      </c>
      <c r="AP997" t="inlineStr">
        <is>
          <t>1</t>
        </is>
      </c>
      <c r="AQ997" t="inlineStr"/>
      <c r="AR997" t="inlineStr"/>
      <c r="AS997" t="inlineStr"/>
      <c r="AT997" t="inlineStr"/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inlineStr">
        <is>
          <t>---</t>
        </is>
      </c>
      <c r="BA997" t="inlineStr">
        <is>
          <t>246df32431d94e4a97fb5b1b8bef6b0e</t>
        </is>
      </c>
      <c r="BB997" t="inlineStr">
        <is>
          <t>http://openrosa.org/formdesigner/0B48E039-1E80-49A7-AC24-732B6E788E39</t>
        </is>
      </c>
      <c r="BC997" t="inlineStr">
        <is>
          <t>Ration et autres visites</t>
        </is>
      </c>
      <c r="BD997" t="inlineStr">
        <is>
          <t>CommCare Android, version "2.56"(468040). App v15969. CommCare Version 2.56.0. Build 468040, built on: 2025-02-11</t>
        </is>
      </c>
      <c r="BE997" t="inlineStr">
        <is>
          <t>commcare_95f1782f-8426-4434-b328-8386bbd0e352</t>
        </is>
      </c>
      <c r="BF997" t="inlineStr">
        <is>
          <t>18.4775466 -72.2797813 1181.0 9.16</t>
        </is>
      </c>
      <c r="BG997" t="inlineStr">
        <is>
          <t>f13d8149fc6d39ebe86af18272310ff9</t>
        </is>
      </c>
      <c r="BH997" t="inlineStr">
        <is>
          <t>d3239f0622024212b2de47425e4be01d</t>
        </is>
      </c>
      <c r="BI997" t="inlineStr">
        <is>
          <t>15246</t>
        </is>
      </c>
      <c r="BJ997" t="inlineStr">
        <is>
          <t>XFormInstance</t>
        </is>
      </c>
      <c r="BK997" t="inlineStr">
        <is>
          <t>7c8a4300fb8711efb3fc5930014bb413</t>
        </is>
      </c>
      <c r="BL997" t="b">
        <v>0</v>
      </c>
      <c r="BM997" t="inlineStr">
        <is>
          <t>---</t>
        </is>
      </c>
      <c r="BN997" t="inlineStr">
        <is>
          <t>200.113.253.103</t>
        </is>
      </c>
      <c r="BO997" t="inlineStr">
        <is>
          <t>Augustin Christella</t>
        </is>
      </c>
    </row>
    <row r="998">
      <c r="A998" t="inlineStr">
        <is>
          <t>996</t>
        </is>
      </c>
      <c r="B998" t="inlineStr">
        <is>
          <t>9d840ec1-48d5-4eeb-af45-cf8cc1d3ace0</t>
        </is>
      </c>
      <c r="C998" t="inlineStr">
        <is>
          <t>2025-03-07</t>
        </is>
      </c>
      <c r="D998" t="inlineStr">
        <is>
          <t>4</t>
        </is>
      </c>
      <c r="E998" t="inlineStr">
        <is>
          <t>suivi l'hopital</t>
        </is>
      </c>
      <c r="F998" t="inlineStr">
        <is>
          <t>1</t>
        </is>
      </c>
      <c r="G998" t="inlineStr">
        <is>
          <t>hopital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---</t>
        </is>
      </c>
      <c r="L998" t="inlineStr">
        <is>
          <t>---</t>
        </is>
      </c>
      <c r="M998" t="inlineStr">
        <is>
          <t>---</t>
        </is>
      </c>
      <c r="N998" t="inlineStr">
        <is>
          <t>---</t>
        </is>
      </c>
      <c r="O998" t="inlineStr">
        <is>
          <t>---</t>
        </is>
      </c>
      <c r="P998" t="inlineStr">
        <is>
          <t>---</t>
        </is>
      </c>
      <c r="Q998" t="inlineStr">
        <is>
          <t>---</t>
        </is>
      </c>
      <c r="R998" t="inlineStr"/>
      <c r="S998" t="inlineStr"/>
      <c r="T998" t="inlineStr"/>
      <c r="U998" t="inlineStr"/>
      <c r="V998" t="inlineStr"/>
      <c r="W998" t="inlineStr"/>
      <c r="X998" t="inlineStr">
        <is>
          <t>CAP/CALT/00333</t>
        </is>
      </c>
      <c r="Y998" t="inlineStr">
        <is>
          <t>CAP/CALT/00333</t>
        </is>
      </c>
      <c r="Z998" t="inlineStr">
        <is>
          <t>2025-03-07 19:46:38</t>
        </is>
      </c>
      <c r="AA998" t="inlineStr">
        <is>
          <t>2025-03-07 19:45:53</t>
        </is>
      </c>
      <c r="AB998" t="inlineStr">
        <is>
          <t>1maselaine</t>
        </is>
      </c>
      <c r="AC998" t="inlineStr">
        <is>
          <t>2025-03-07 19:46:40</t>
        </is>
      </c>
      <c r="AD998" s="1" t="inlineStr">
        <is>
          <t>https://www.commcarehq.org/a/caris-test/reports/form_data/9d840ec1-48d5-4eeb-af45-cf8cc1d3ace0/</t>
        </is>
      </c>
      <c r="AE998" t="inlineStr">
        <is>
          <t>---</t>
        </is>
      </c>
      <c r="AF998" t="inlineStr">
        <is>
          <t>3c5a623af057e23a32ae4000_133385</t>
        </is>
      </c>
      <c r="AG998" t="inlineStr">
        <is>
          <t>---</t>
        </is>
      </c>
      <c r="AH998" t="inlineStr">
        <is>
          <t>2025-03-07 19:46:38</t>
        </is>
      </c>
      <c r="AI998" t="inlineStr">
        <is>
          <t>1b833c2586eb49459103874b6462448b</t>
        </is>
      </c>
      <c r="AJ998" t="inlineStr">
        <is>
          <t>2025-03-07</t>
        </is>
      </c>
      <c r="AK998" t="inlineStr">
        <is>
          <t>4</t>
        </is>
      </c>
      <c r="AL998" t="inlineStr">
        <is>
          <t>suivi l'hopital</t>
        </is>
      </c>
      <c r="AM998" t="inlineStr">
        <is>
          <t>1</t>
        </is>
      </c>
      <c r="AN998" t="inlineStr">
        <is>
          <t>hopital</t>
        </is>
      </c>
      <c r="AO998" t="inlineStr">
        <is>
          <t>1</t>
        </is>
      </c>
      <c r="AP998" t="inlineStr">
        <is>
          <t>1</t>
        </is>
      </c>
      <c r="AQ998" t="inlineStr"/>
      <c r="AR998" t="inlineStr"/>
      <c r="AS998" t="inlineStr"/>
      <c r="AT998" t="inlineStr"/>
      <c r="AU998" t="inlineStr">
        <is>
          <t>---</t>
        </is>
      </c>
      <c r="AV998" t="inlineStr">
        <is>
          <t>---</t>
        </is>
      </c>
      <c r="AW998" t="inlineStr">
        <is>
          <t>---</t>
        </is>
      </c>
      <c r="AX998" t="inlineStr">
        <is>
          <t>---</t>
        </is>
      </c>
      <c r="AY998" t="inlineStr">
        <is>
          <t>---</t>
        </is>
      </c>
      <c r="AZ998" t="inlineStr">
        <is>
          <t>---</t>
        </is>
      </c>
      <c r="BA998" t="inlineStr">
        <is>
          <t>1b833c2586eb49459103874b6462448b</t>
        </is>
      </c>
      <c r="BB998" t="inlineStr">
        <is>
          <t>http://openrosa.org/formdesigner/0B48E039-1E80-49A7-AC24-732B6E788E39</t>
        </is>
      </c>
      <c r="BC998" t="inlineStr">
        <is>
          <t>Ration et autres visites</t>
        </is>
      </c>
      <c r="BD998" t="inlineStr">
        <is>
          <t>CommCare Android, version "2.56"(468040). App v15969. CommCare Version 2.56.0. Build 468040, built on: 2025-02-11</t>
        </is>
      </c>
      <c r="BE998" t="inlineStr">
        <is>
          <t>commcare_05d78f59-ebda-491c-89b8-6c42bab0e02e</t>
        </is>
      </c>
      <c r="BF998" t="inlineStr">
        <is>
          <t>19.7514683 -72.202695 -28.4 7.4</t>
        </is>
      </c>
      <c r="BG998" t="inlineStr">
        <is>
          <t>f13d8149fc6d39ebe86af18272310ff9</t>
        </is>
      </c>
      <c r="BH998" t="inlineStr">
        <is>
          <t>d3239f0622024212b2de47425e4be01d</t>
        </is>
      </c>
      <c r="BI998" t="inlineStr">
        <is>
          <t>15246</t>
        </is>
      </c>
      <c r="BJ998" t="inlineStr">
        <is>
          <t>XFormInstance</t>
        </is>
      </c>
      <c r="BK998" t="inlineStr">
        <is>
          <t>5b670d7efb8811efb3fc5930014bb413</t>
        </is>
      </c>
      <c r="BL998" t="b">
        <v>0</v>
      </c>
      <c r="BM998" t="inlineStr">
        <is>
          <t>---</t>
        </is>
      </c>
      <c r="BN998" t="inlineStr">
        <is>
          <t>200.113.253.44</t>
        </is>
      </c>
      <c r="BO998" t="inlineStr">
        <is>
          <t>Djina Almonord</t>
        </is>
      </c>
    </row>
    <row r="999">
      <c r="A999" t="inlineStr">
        <is>
          <t>997</t>
        </is>
      </c>
      <c r="B999" t="inlineStr">
        <is>
          <t>d4925701-1078-4403-9fa6-f7f3a885a7b8</t>
        </is>
      </c>
      <c r="C999" t="inlineStr">
        <is>
          <t>2025-02-13</t>
        </is>
      </c>
      <c r="D999" t="inlineStr">
        <is>
          <t>3</t>
        </is>
      </c>
      <c r="E999" t="inlineStr">
        <is>
          <t>---</t>
        </is>
      </c>
      <c r="F999" t="inlineStr">
        <is>
          <t>1</t>
        </is>
      </c>
      <c r="G999" t="inlineStr">
        <is>
          <t>---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---</t>
        </is>
      </c>
      <c r="L999" t="inlineStr">
        <is>
          <t>---</t>
        </is>
      </c>
      <c r="M999" t="inlineStr">
        <is>
          <t>---</t>
        </is>
      </c>
      <c r="N999" t="inlineStr">
        <is>
          <t>---</t>
        </is>
      </c>
      <c r="O999" t="inlineStr">
        <is>
          <t>---</t>
        </is>
      </c>
      <c r="P999" t="inlineStr">
        <is>
          <t>---</t>
        </is>
      </c>
      <c r="Q999" t="inlineStr">
        <is>
          <t>---</t>
        </is>
      </c>
      <c r="R999" t="inlineStr"/>
      <c r="S999" t="inlineStr"/>
      <c r="T999" t="inlineStr"/>
      <c r="U999" t="inlineStr"/>
      <c r="V999" t="inlineStr"/>
      <c r="W999" t="inlineStr"/>
      <c r="X999" t="inlineStr">
        <is>
          <t>GON/CSFA/ST00648</t>
        </is>
      </c>
      <c r="Y999" t="inlineStr">
        <is>
          <t>GON/CSFA/ST00648</t>
        </is>
      </c>
      <c r="Z999" t="inlineStr">
        <is>
          <t>2025-03-06 16:13:40</t>
        </is>
      </c>
      <c r="AA999" t="inlineStr">
        <is>
          <t>2025-03-06 16:13:16</t>
        </is>
      </c>
      <c r="AB999" t="inlineStr">
        <is>
          <t>2kerbentia</t>
        </is>
      </c>
      <c r="AC999" t="inlineStr">
        <is>
          <t>2025-03-07 20:02:10</t>
        </is>
      </c>
      <c r="AD999" s="1" t="inlineStr">
        <is>
          <t>https://www.commcarehq.org/a/caris-test/reports/form_data/d4925701-1078-4403-9fa6-f7f3a885a7b8/</t>
        </is>
      </c>
      <c r="AE999" t="inlineStr">
        <is>
          <t>---</t>
        </is>
      </c>
      <c r="AF999" t="inlineStr">
        <is>
          <t>3c5a623af057e23a32ae4000_31575</t>
        </is>
      </c>
      <c r="AG999" t="inlineStr">
        <is>
          <t>OK</t>
        </is>
      </c>
      <c r="AH999" t="inlineStr">
        <is>
          <t>2025-03-06 16:13:40</t>
        </is>
      </c>
      <c r="AI999" t="inlineStr">
        <is>
          <t>5819fa98cbfd4057ac2d43ce7b97f349</t>
        </is>
      </c>
      <c r="AJ999" t="inlineStr">
        <is>
          <t>2025-02-13</t>
        </is>
      </c>
      <c r="AK999" t="inlineStr">
        <is>
          <t>3</t>
        </is>
      </c>
      <c r="AL999" t="inlineStr">
        <is>
          <t>---</t>
        </is>
      </c>
      <c r="AM999" t="inlineStr">
        <is>
          <t>1</t>
        </is>
      </c>
      <c r="AN999" t="inlineStr">
        <is>
          <t>---</t>
        </is>
      </c>
      <c r="AO999" t="inlineStr">
        <is>
          <t>1</t>
        </is>
      </c>
      <c r="AP999" t="inlineStr">
        <is>
          <t>1</t>
        </is>
      </c>
      <c r="AQ999" t="inlineStr"/>
      <c r="AR999" t="inlineStr"/>
      <c r="AS999" t="inlineStr"/>
      <c r="AT999" t="inlineStr"/>
      <c r="AU999" t="inlineStr">
        <is>
          <t>---</t>
        </is>
      </c>
      <c r="AV999" t="inlineStr">
        <is>
          <t>---</t>
        </is>
      </c>
      <c r="AW999" t="inlineStr">
        <is>
          <t>---</t>
        </is>
      </c>
      <c r="AX999" t="inlineStr">
        <is>
          <t>---</t>
        </is>
      </c>
      <c r="AY999" t="inlineStr">
        <is>
          <t>---</t>
        </is>
      </c>
      <c r="AZ999" t="inlineStr">
        <is>
          <t>---</t>
        </is>
      </c>
      <c r="BA999" t="inlineStr">
        <is>
          <t>5819fa98cbfd4057ac2d43ce7b97f349</t>
        </is>
      </c>
      <c r="BB999" t="inlineStr">
        <is>
          <t>http://openrosa.org/formdesigner/0B48E039-1E80-49A7-AC24-732B6E788E39</t>
        </is>
      </c>
      <c r="BC999" t="inlineStr">
        <is>
          <t>Ration et autres visites</t>
        </is>
      </c>
      <c r="BD999" t="inlineStr">
        <is>
          <t>CommCare Android, version "2.56"(468040). App v15969. CommCare Version 2.56.0. Build 468040, built on: 2025-02-11</t>
        </is>
      </c>
      <c r="BE999" t="inlineStr">
        <is>
          <t>commcare_729fe4b7-119a-4968-8dd0-3ffab857626a</t>
        </is>
      </c>
      <c r="BF999" t="inlineStr"/>
      <c r="BG999" t="inlineStr">
        <is>
          <t>f13d8149fc6d39ebe86af18272310ff9</t>
        </is>
      </c>
      <c r="BH999" t="inlineStr">
        <is>
          <t>d3239f0622024212b2de47425e4be01d</t>
        </is>
      </c>
      <c r="BI999" t="inlineStr">
        <is>
          <t>15246</t>
        </is>
      </c>
      <c r="BJ999" t="inlineStr">
        <is>
          <t>XFormInstance</t>
        </is>
      </c>
      <c r="BK999" t="inlineStr">
        <is>
          <t>eb710654fa9811efaff3d3290d41d0d6</t>
        </is>
      </c>
      <c r="BL999" t="b">
        <v>0</v>
      </c>
      <c r="BM999" t="inlineStr">
        <is>
          <t>---</t>
        </is>
      </c>
      <c r="BN999" t="inlineStr">
        <is>
          <t>200.113.214.115</t>
        </is>
      </c>
      <c r="BO999" t="inlineStr">
        <is>
          <t>Annie Previllon</t>
        </is>
      </c>
    </row>
    <row r="1000">
      <c r="A1000" t="inlineStr">
        <is>
          <t>998</t>
        </is>
      </c>
      <c r="B1000" t="inlineStr">
        <is>
          <t>723c5ade-d4c2-4602-8656-44017fa912e2</t>
        </is>
      </c>
      <c r="C1000" t="inlineStr">
        <is>
          <t>2025-03-07</t>
        </is>
      </c>
      <c r="D1000" t="inlineStr">
        <is>
          <t>3</t>
        </is>
      </c>
      <c r="E1000" t="inlineStr">
        <is>
          <t>---</t>
        </is>
      </c>
      <c r="F1000" t="inlineStr">
        <is>
          <t>1</t>
        </is>
      </c>
      <c r="G1000" t="inlineStr">
        <is>
          <t>---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---</t>
        </is>
      </c>
      <c r="L1000" t="inlineStr">
        <is>
          <t>---</t>
        </is>
      </c>
      <c r="M1000" t="inlineStr">
        <is>
          <t>---</t>
        </is>
      </c>
      <c r="N1000" t="inlineStr">
        <is>
          <t>---</t>
        </is>
      </c>
      <c r="O1000" t="inlineStr">
        <is>
          <t>---</t>
        </is>
      </c>
      <c r="P1000" t="inlineStr">
        <is>
          <t>---</t>
        </is>
      </c>
      <c r="Q1000" t="inlineStr">
        <is>
          <t>---</t>
        </is>
      </c>
      <c r="R1000" t="inlineStr"/>
      <c r="S1000" t="inlineStr"/>
      <c r="T1000" t="inlineStr"/>
      <c r="U1000" t="inlineStr"/>
      <c r="V1000" t="inlineStr"/>
      <c r="W1000" t="inlineStr"/>
      <c r="X1000" t="inlineStr">
        <is>
          <t>CAP/HSCM/ST02371</t>
        </is>
      </c>
      <c r="Y1000" t="inlineStr">
        <is>
          <t>CAP/HSCM/ST02371</t>
        </is>
      </c>
      <c r="Z1000" t="inlineStr">
        <is>
          <t>2025-03-07 20:15:29</t>
        </is>
      </c>
      <c r="AA1000" t="inlineStr">
        <is>
          <t>2025-03-07 20:15:12</t>
        </is>
      </c>
      <c r="AB1000" t="inlineStr">
        <is>
          <t>1maselaine</t>
        </is>
      </c>
      <c r="AC1000" t="inlineStr">
        <is>
          <t>2025-03-07 20:15:30</t>
        </is>
      </c>
      <c r="AD1000" s="1" t="inlineStr">
        <is>
          <t>https://www.commcarehq.org/a/caris-test/reports/form_data/723c5ade-d4c2-4602-8656-44017fa912e2/</t>
        </is>
      </c>
      <c r="AE1000" t="inlineStr">
        <is>
          <t>---</t>
        </is>
      </c>
      <c r="AF1000" t="inlineStr">
        <is>
          <t>2965a3ebc77444b7a3f3697ec874858e</t>
        </is>
      </c>
      <c r="AG1000" t="inlineStr">
        <is>
          <t>OK</t>
        </is>
      </c>
      <c r="AH1000" t="inlineStr">
        <is>
          <t>2025-03-07 20:15:29</t>
        </is>
      </c>
      <c r="AI1000" t="inlineStr">
        <is>
          <t>1b833c2586eb49459103874b6462448b</t>
        </is>
      </c>
      <c r="AJ1000" t="inlineStr">
        <is>
          <t>2025-03-07</t>
        </is>
      </c>
      <c r="AK1000" t="inlineStr">
        <is>
          <t>3</t>
        </is>
      </c>
      <c r="AL1000" t="inlineStr">
        <is>
          <t>---</t>
        </is>
      </c>
      <c r="AM1000" t="inlineStr">
        <is>
          <t>1</t>
        </is>
      </c>
      <c r="AN1000" t="inlineStr">
        <is>
          <t>---</t>
        </is>
      </c>
      <c r="AO1000" t="inlineStr">
        <is>
          <t>1</t>
        </is>
      </c>
      <c r="AP1000" t="inlineStr">
        <is>
          <t>1</t>
        </is>
      </c>
      <c r="AQ1000" t="inlineStr"/>
      <c r="AR1000" t="inlineStr"/>
      <c r="AS1000" t="inlineStr"/>
      <c r="AT1000" t="inlineStr"/>
      <c r="AU1000" t="inlineStr">
        <is>
          <t>---</t>
        </is>
      </c>
      <c r="AV1000" t="inlineStr">
        <is>
          <t>---</t>
        </is>
      </c>
      <c r="AW1000" t="inlineStr">
        <is>
          <t>---</t>
        </is>
      </c>
      <c r="AX1000" t="inlineStr">
        <is>
          <t>---</t>
        </is>
      </c>
      <c r="AY1000" t="inlineStr">
        <is>
          <t>---</t>
        </is>
      </c>
      <c r="AZ1000" t="inlineStr">
        <is>
          <t>---</t>
        </is>
      </c>
      <c r="BA1000" t="inlineStr">
        <is>
          <t>1b833c2586eb49459103874b6462448b</t>
        </is>
      </c>
      <c r="BB1000" t="inlineStr">
        <is>
          <t>http://openrosa.org/formdesigner/0B48E039-1E80-49A7-AC24-732B6E788E39</t>
        </is>
      </c>
      <c r="BC1000" t="inlineStr">
        <is>
          <t>Ration et autres visites</t>
        </is>
      </c>
      <c r="BD1000" t="inlineStr">
        <is>
          <t>CommCare Android, version "2.56"(468040). App v15969. CommCare Version 2.56.0. Build 468040, built on: 2025-02-11</t>
        </is>
      </c>
      <c r="BE1000" t="inlineStr">
        <is>
          <t>commcare_05d78f59-ebda-491c-89b8-6c42bab0e02e</t>
        </is>
      </c>
      <c r="BF1000" t="inlineStr">
        <is>
          <t>19.6964999 -72.17454 -17.4 7.5</t>
        </is>
      </c>
      <c r="BG1000" t="inlineStr">
        <is>
          <t>f13d8149fc6d39ebe86af18272310ff9</t>
        </is>
      </c>
      <c r="BH1000" t="inlineStr">
        <is>
          <t>d3239f0622024212b2de47425e4be01d</t>
        </is>
      </c>
      <c r="BI1000" t="inlineStr">
        <is>
          <t>15246</t>
        </is>
      </c>
      <c r="BJ1000" t="inlineStr">
        <is>
          <t>XFormInstance</t>
        </is>
      </c>
      <c r="BK1000" t="inlineStr">
        <is>
          <t>5b670d7efb8811efb3fc5930014bb413</t>
        </is>
      </c>
      <c r="BL1000" t="b">
        <v>0</v>
      </c>
      <c r="BM1000" t="inlineStr">
        <is>
          <t>---</t>
        </is>
      </c>
      <c r="BN1000" t="inlineStr">
        <is>
          <t>200.113.253.209</t>
        </is>
      </c>
      <c r="BO1000" t="inlineStr">
        <is>
          <t>Modeline Lucien</t>
        </is>
      </c>
    </row>
    <row r="1001">
      <c r="A1001" t="inlineStr">
        <is>
          <t>999</t>
        </is>
      </c>
      <c r="B1001" t="inlineStr">
        <is>
          <t>18d4d66e-17cc-4f30-a80d-5b1ba399c7f0</t>
        </is>
      </c>
      <c r="C1001" t="inlineStr">
        <is>
          <t>2025-03-07</t>
        </is>
      </c>
      <c r="D1001" t="inlineStr">
        <is>
          <t>3</t>
        </is>
      </c>
      <c r="E1001" t="inlineStr">
        <is>
          <t>---</t>
        </is>
      </c>
      <c r="F1001" t="inlineStr">
        <is>
          <t>0</t>
        </is>
      </c>
      <c r="G1001" t="inlineStr">
        <is>
          <t>---</t>
        </is>
      </c>
      <c r="H1001" t="inlineStr">
        <is>
          <t>1</t>
        </is>
      </c>
      <c r="I1001" t="inlineStr">
        <is>
          <t>1</t>
        </is>
      </c>
      <c r="J1001" t="inlineStr">
        <is>
          <t>4</t>
        </is>
      </c>
      <c r="K1001" t="inlineStr">
        <is>
          <t>---</t>
        </is>
      </c>
      <c r="L1001" t="inlineStr">
        <is>
          <t>---</t>
        </is>
      </c>
      <c r="M1001" t="inlineStr">
        <is>
          <t>---</t>
        </is>
      </c>
      <c r="N1001" t="inlineStr">
        <is>
          <t>---</t>
        </is>
      </c>
      <c r="O1001" t="inlineStr">
        <is>
          <t>---</t>
        </is>
      </c>
      <c r="P1001" t="inlineStr">
        <is>
          <t>---</t>
        </is>
      </c>
      <c r="Q1001" t="inlineStr">
        <is>
          <t>---</t>
        </is>
      </c>
      <c r="R1001" t="inlineStr"/>
      <c r="S1001" t="inlineStr"/>
      <c r="T1001" t="inlineStr"/>
      <c r="U1001" t="inlineStr"/>
      <c r="V1001">
        <f>HYPERLINK("https://www.commcarehq.org/a/caris-test/api/form_attachment/v1/18d4d66e-17cc-4f30-a80d-5b1ba399c7f0/1741380041993.jpg")</f>
        <v/>
      </c>
      <c r="W1001" t="inlineStr">
        <is>
          <t>19.614861 -72.0238008 7.78 6.94</t>
        </is>
      </c>
      <c r="X1001" t="inlineStr">
        <is>
          <t>CAP/HOFL/ST01553</t>
        </is>
      </c>
      <c r="Y1001" t="inlineStr">
        <is>
          <t>CAP/HOFL/ST01553</t>
        </is>
      </c>
      <c r="Z1001" t="inlineStr">
        <is>
          <t>2025-03-07 20:41:48</t>
        </is>
      </c>
      <c r="AA1001" t="inlineStr">
        <is>
          <t>2025-03-07 20:38:03</t>
        </is>
      </c>
      <c r="AB1001" t="inlineStr">
        <is>
          <t>1irania</t>
        </is>
      </c>
      <c r="AC1001" t="inlineStr">
        <is>
          <t>2025-03-07 20:41:51</t>
        </is>
      </c>
      <c r="AD1001" s="1" t="inlineStr">
        <is>
          <t>https://www.commcarehq.org/a/caris-test/reports/form_data/18d4d66e-17cc-4f30-a80d-5b1ba399c7f0/</t>
        </is>
      </c>
      <c r="AE1001" t="inlineStr">
        <is>
          <t>---</t>
        </is>
      </c>
      <c r="AF1001" t="inlineStr">
        <is>
          <t>2df0040e591d4d43b3343f2f4c70cdab</t>
        </is>
      </c>
      <c r="AG1001" t="inlineStr">
        <is>
          <t>OK</t>
        </is>
      </c>
      <c r="AH1001" t="inlineStr">
        <is>
          <t>2025-03-07 20:41:48</t>
        </is>
      </c>
      <c r="AI1001" t="inlineStr">
        <is>
          <t>42a82b7de9e609ae71648670ad4c56aa</t>
        </is>
      </c>
      <c r="AJ1001" t="inlineStr">
        <is>
          <t>2025-03-07</t>
        </is>
      </c>
      <c r="AK1001" t="inlineStr">
        <is>
          <t>3</t>
        </is>
      </c>
      <c r="AL1001" t="inlineStr">
        <is>
          <t>---</t>
        </is>
      </c>
      <c r="AM1001" t="inlineStr">
        <is>
          <t>0</t>
        </is>
      </c>
      <c r="AN1001" t="inlineStr">
        <is>
          <t>---</t>
        </is>
      </c>
      <c r="AO1001" t="inlineStr">
        <is>
          <t>1</t>
        </is>
      </c>
      <c r="AP1001" t="inlineStr">
        <is>
          <t>1</t>
        </is>
      </c>
      <c r="AQ1001" t="inlineStr"/>
      <c r="AR1001" t="inlineStr"/>
      <c r="AS1001" t="inlineStr"/>
      <c r="AT1001" t="inlineStr">
        <is>
          <t>19.614861 -72.0238008 7.78 6.94</t>
        </is>
      </c>
      <c r="AU1001" t="inlineStr">
        <is>
          <t>---</t>
        </is>
      </c>
      <c r="AV1001" t="inlineStr">
        <is>
          <t>---</t>
        </is>
      </c>
      <c r="AW1001" t="inlineStr">
        <is>
          <t>---</t>
        </is>
      </c>
      <c r="AX1001" t="inlineStr">
        <is>
          <t>---</t>
        </is>
      </c>
      <c r="AY1001" t="inlineStr">
        <is>
          <t>---</t>
        </is>
      </c>
      <c r="AZ1001" t="inlineStr">
        <is>
          <t>---</t>
        </is>
      </c>
      <c r="BA1001" t="inlineStr">
        <is>
          <t>42a82b7de9e609ae71648670ad4c56aa</t>
        </is>
      </c>
      <c r="BB1001" t="inlineStr">
        <is>
          <t>http://openrosa.org/formdesigner/0B48E039-1E80-49A7-AC24-732B6E788E39</t>
        </is>
      </c>
      <c r="BC1001" t="inlineStr">
        <is>
          <t>Ration et autres visites</t>
        </is>
      </c>
      <c r="BD1001" t="inlineStr">
        <is>
          <t>CommCare Android, version "2.56"(468027). App v15969. CommCare Version 2.56.0. Build 468027, built on: 2025-01-18</t>
        </is>
      </c>
      <c r="BE1001" t="inlineStr">
        <is>
          <t>commcare_6c8d6b29-ddee-4573-a4bf-ff173bbf52d8</t>
        </is>
      </c>
      <c r="BF1001" t="inlineStr"/>
      <c r="BG1001" t="inlineStr">
        <is>
          <t>f13d8149fc6d39ebe86af18272310ff9</t>
        </is>
      </c>
      <c r="BH1001" t="inlineStr">
        <is>
          <t>d3239f0622024212b2de47425e4be01d</t>
        </is>
      </c>
      <c r="BI1001" t="inlineStr">
        <is>
          <t>15246</t>
        </is>
      </c>
      <c r="BJ1001" t="inlineStr">
        <is>
          <t>XFormInstance</t>
        </is>
      </c>
      <c r="BK1001" t="inlineStr">
        <is>
          <t>527e6130fb6a11efba4fbb65fe57b2fe</t>
        </is>
      </c>
      <c r="BL1001" t="b">
        <v>0</v>
      </c>
      <c r="BM1001" t="inlineStr">
        <is>
          <t>---</t>
        </is>
      </c>
      <c r="BN1001" t="inlineStr">
        <is>
          <t>200.113.230.139</t>
        </is>
      </c>
      <c r="BO1001" t="inlineStr">
        <is>
          <t>Lyns Herby Riviere</t>
        </is>
      </c>
    </row>
    <row r="1002">
      <c r="A1002" t="inlineStr">
        <is>
          <t>1000</t>
        </is>
      </c>
      <c r="B1002" t="inlineStr">
        <is>
          <t>453cfa68-e83e-4a79-8337-3d43cb553430</t>
        </is>
      </c>
      <c r="C1002" t="inlineStr">
        <is>
          <t>2025-03-07</t>
        </is>
      </c>
      <c r="D1002" t="inlineStr">
        <is>
          <t>3</t>
        </is>
      </c>
      <c r="E1002" t="inlineStr">
        <is>
          <t>---</t>
        </is>
      </c>
      <c r="F1002" t="inlineStr">
        <is>
          <t>0</t>
        </is>
      </c>
      <c r="G1002" t="inlineStr">
        <is>
          <t>---</t>
        </is>
      </c>
      <c r="H1002" t="inlineStr">
        <is>
          <t>1</t>
        </is>
      </c>
      <c r="I1002" t="inlineStr">
        <is>
          <t>0</t>
        </is>
      </c>
      <c r="J1002" t="inlineStr">
        <is>
          <t>---</t>
        </is>
      </c>
      <c r="K1002" t="inlineStr">
        <is>
          <t>---</t>
        </is>
      </c>
      <c r="L1002" t="inlineStr">
        <is>
          <t>---</t>
        </is>
      </c>
      <c r="M1002" t="inlineStr">
        <is>
          <t>---</t>
        </is>
      </c>
      <c r="N1002" t="inlineStr">
        <is>
          <t>---</t>
        </is>
      </c>
      <c r="O1002" t="inlineStr">
        <is>
          <t>---</t>
        </is>
      </c>
      <c r="P1002" t="inlineStr">
        <is>
          <t>---</t>
        </is>
      </c>
      <c r="Q1002" t="inlineStr">
        <is>
          <t>---</t>
        </is>
      </c>
      <c r="R1002" t="inlineStr">
        <is>
          <t>---</t>
        </is>
      </c>
      <c r="S1002" t="inlineStr">
        <is>
          <t>---</t>
        </is>
      </c>
      <c r="T1002" t="inlineStr">
        <is>
          <t>---</t>
        </is>
      </c>
      <c r="U1002" t="inlineStr">
        <is>
          <t>---</t>
        </is>
      </c>
      <c r="V1002" t="inlineStr">
        <is>
          <t>---</t>
        </is>
      </c>
      <c r="W1002" t="inlineStr">
        <is>
          <t>19.6149435 -72.0240338 7.9 9.53</t>
        </is>
      </c>
      <c r="X1002" t="inlineStr">
        <is>
          <t>CAP/HOFL/ST01218</t>
        </is>
      </c>
      <c r="Y1002" t="inlineStr">
        <is>
          <t>CAP/HOFL/ST01218</t>
        </is>
      </c>
      <c r="Z1002" t="inlineStr">
        <is>
          <t>2025-03-07 20:42:59</t>
        </is>
      </c>
      <c r="AA1002" t="inlineStr">
        <is>
          <t>2025-03-07 20:42:46</t>
        </is>
      </c>
      <c r="AB1002" t="inlineStr">
        <is>
          <t>1irania</t>
        </is>
      </c>
      <c r="AC1002" t="inlineStr">
        <is>
          <t>2025-03-07 20:43:01</t>
        </is>
      </c>
      <c r="AD1002" s="1" t="inlineStr">
        <is>
          <t>https://www.commcarehq.org/a/caris-test/reports/form_data/453cfa68-e83e-4a79-8337-3d43cb553430/</t>
        </is>
      </c>
      <c r="AE1002" t="inlineStr">
        <is>
          <t>---</t>
        </is>
      </c>
      <c r="AF1002" t="inlineStr">
        <is>
          <t>759d5cf733b24dd58c1d77456b662a5e</t>
        </is>
      </c>
      <c r="AG1002" t="inlineStr">
        <is>
          <t>OK</t>
        </is>
      </c>
      <c r="AH1002" t="inlineStr">
        <is>
          <t>2025-03-07 20:42:59</t>
        </is>
      </c>
      <c r="AI1002" t="inlineStr">
        <is>
          <t>42a82b7de9e609ae71648670ad4c56aa</t>
        </is>
      </c>
      <c r="AJ1002" t="inlineStr">
        <is>
          <t>2025-03-07</t>
        </is>
      </c>
      <c r="AK1002" t="inlineStr">
        <is>
          <t>3</t>
        </is>
      </c>
      <c r="AL1002" t="inlineStr">
        <is>
          <t>---</t>
        </is>
      </c>
      <c r="AM1002" t="inlineStr">
        <is>
          <t>0</t>
        </is>
      </c>
      <c r="AN1002" t="inlineStr">
        <is>
          <t>---</t>
        </is>
      </c>
      <c r="AO1002" t="inlineStr">
        <is>
          <t>1</t>
        </is>
      </c>
      <c r="AP1002" t="inlineStr">
        <is>
          <t>0</t>
        </is>
      </c>
      <c r="AQ1002" t="inlineStr">
        <is>
          <t>---</t>
        </is>
      </c>
      <c r="AR1002" t="inlineStr">
        <is>
          <t>---</t>
        </is>
      </c>
      <c r="AS1002" t="inlineStr">
        <is>
          <t>---</t>
        </is>
      </c>
      <c r="AT1002" t="inlineStr">
        <is>
          <t>19.6149435 -72.0240338 7.9 9.53</t>
        </is>
      </c>
      <c r="AU1002" t="inlineStr">
        <is>
          <t>---</t>
        </is>
      </c>
      <c r="AV1002" t="inlineStr">
        <is>
          <t>---</t>
        </is>
      </c>
      <c r="AW1002" t="inlineStr">
        <is>
          <t>---</t>
        </is>
      </c>
      <c r="AX1002" t="inlineStr">
        <is>
          <t>---</t>
        </is>
      </c>
      <c r="AY1002" t="inlineStr">
        <is>
          <t>---</t>
        </is>
      </c>
      <c r="AZ1002" t="inlineStr">
        <is>
          <t>---</t>
        </is>
      </c>
      <c r="BA1002" t="inlineStr">
        <is>
          <t>42a82b7de9e609ae71648670ad4c56aa</t>
        </is>
      </c>
      <c r="BB1002" t="inlineStr">
        <is>
          <t>http://openrosa.org/formdesigner/0B48E039-1E80-49A7-AC24-732B6E788E39</t>
        </is>
      </c>
      <c r="BC1002" t="inlineStr">
        <is>
          <t>Ration et autres visites</t>
        </is>
      </c>
      <c r="BD1002" t="inlineStr">
        <is>
          <t>CommCare Android, version "2.56"(468027). App v15969. CommCare Version 2.56.0. Build 468027, built on: 2025-01-18</t>
        </is>
      </c>
      <c r="BE1002" t="inlineStr">
        <is>
          <t>commcare_6c8d6b29-ddee-4573-a4bf-ff173bbf52d8</t>
        </is>
      </c>
      <c r="BF1002" t="inlineStr">
        <is>
          <t>19.6149435 -72.0240338 7.9 9.53</t>
        </is>
      </c>
      <c r="BG1002" t="inlineStr">
        <is>
          <t>f13d8149fc6d39ebe86af18272310ff9</t>
        </is>
      </c>
      <c r="BH1002" t="inlineStr">
        <is>
          <t>d3239f0622024212b2de47425e4be01d</t>
        </is>
      </c>
      <c r="BI1002" t="inlineStr">
        <is>
          <t>15246</t>
        </is>
      </c>
      <c r="BJ1002" t="inlineStr">
        <is>
          <t>XFormInstance</t>
        </is>
      </c>
      <c r="BK1002" t="inlineStr">
        <is>
          <t>527e6130fb6a11efba4fbb65fe57b2fe</t>
        </is>
      </c>
      <c r="BL1002" t="b">
        <v>0</v>
      </c>
      <c r="BM1002" t="inlineStr">
        <is>
          <t>---</t>
        </is>
      </c>
      <c r="BN1002" t="inlineStr">
        <is>
          <t>200.113.230.139</t>
        </is>
      </c>
      <c r="BO1002" t="inlineStr">
        <is>
          <t>Chrislande Guillaume</t>
        </is>
      </c>
    </row>
    <row r="1003">
      <c r="A1003" t="inlineStr">
        <is>
          <t>1001</t>
        </is>
      </c>
      <c r="B1003" t="inlineStr">
        <is>
          <t>b13458cc-b8cf-4289-9538-bb3a70163fbd</t>
        </is>
      </c>
      <c r="C1003" t="inlineStr">
        <is>
          <t>2025-03-07</t>
        </is>
      </c>
      <c r="D1003" t="inlineStr">
        <is>
          <t>3</t>
        </is>
      </c>
      <c r="E1003" t="inlineStr">
        <is>
          <t>---</t>
        </is>
      </c>
      <c r="F1003" t="inlineStr">
        <is>
          <t>0</t>
        </is>
      </c>
      <c r="G1003" t="inlineStr">
        <is>
          <t>---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---</t>
        </is>
      </c>
      <c r="L1003" t="inlineStr">
        <is>
          <t>---</t>
        </is>
      </c>
      <c r="M1003" t="inlineStr">
        <is>
          <t>---</t>
        </is>
      </c>
      <c r="N1003" t="inlineStr">
        <is>
          <t>---</t>
        </is>
      </c>
      <c r="O1003" t="inlineStr">
        <is>
          <t>---</t>
        </is>
      </c>
      <c r="P1003" t="inlineStr">
        <is>
          <t>---</t>
        </is>
      </c>
      <c r="Q1003" t="inlineStr">
        <is>
          <t>---</t>
        </is>
      </c>
      <c r="R1003" t="inlineStr">
        <is>
          <t>20.0</t>
        </is>
      </c>
      <c r="S1003" t="inlineStr">
        <is>
          <t>29.0</t>
        </is>
      </c>
      <c r="T1003" t="inlineStr">
        <is>
          <t>142.0</t>
        </is>
      </c>
      <c r="U1003" t="inlineStr"/>
      <c r="V1003" t="inlineStr"/>
      <c r="W1003" t="inlineStr"/>
      <c r="X1003" t="inlineStr">
        <is>
          <t>GON/CDIR/ST00627</t>
        </is>
      </c>
      <c r="Y1003" t="inlineStr">
        <is>
          <t>GON/CDIR/ST00627</t>
        </is>
      </c>
      <c r="Z1003" t="inlineStr">
        <is>
          <t>2025-03-08 01:25:29</t>
        </is>
      </c>
      <c r="AA1003" t="inlineStr">
        <is>
          <t>2025-03-08 01:22:10</t>
        </is>
      </c>
      <c r="AB1003" t="inlineStr">
        <is>
          <t>6cheranor</t>
        </is>
      </c>
      <c r="AC1003" t="inlineStr">
        <is>
          <t>2025-03-08 01:25:37</t>
        </is>
      </c>
      <c r="AD1003" s="1" t="inlineStr">
        <is>
          <t>https://www.commcarehq.org/a/caris-test/reports/form_data/b13458cc-b8cf-4289-9538-bb3a70163fbd/</t>
        </is>
      </c>
      <c r="AE1003" t="inlineStr">
        <is>
          <t>---</t>
        </is>
      </c>
      <c r="AF1003" t="inlineStr">
        <is>
          <t>3c5a623af057e23a32ae4000_14260</t>
        </is>
      </c>
      <c r="AG1003" t="inlineStr">
        <is>
          <t>OK</t>
        </is>
      </c>
      <c r="AH1003" t="inlineStr">
        <is>
          <t>2025-03-08 01:25:29</t>
        </is>
      </c>
      <c r="AI1003" t="inlineStr">
        <is>
          <t>29b7f1edbe6082f038dd4ec8d0ae7a9d</t>
        </is>
      </c>
      <c r="AJ1003" t="inlineStr">
        <is>
          <t>2025-03-07</t>
        </is>
      </c>
      <c r="AK1003" t="inlineStr">
        <is>
          <t>3</t>
        </is>
      </c>
      <c r="AL1003" t="inlineStr">
        <is>
          <t>---</t>
        </is>
      </c>
      <c r="AM1003" t="inlineStr">
        <is>
          <t>0</t>
        </is>
      </c>
      <c r="AN1003" t="inlineStr">
        <is>
          <t>---</t>
        </is>
      </c>
      <c r="AO1003" t="inlineStr">
        <is>
          <t>1</t>
        </is>
      </c>
      <c r="AP1003" t="inlineStr">
        <is>
          <t>1</t>
        </is>
      </c>
      <c r="AQ1003" t="inlineStr">
        <is>
          <t>20</t>
        </is>
      </c>
      <c r="AR1003" t="inlineStr">
        <is>
          <t>29</t>
        </is>
      </c>
      <c r="AS1003" t="inlineStr">
        <is>
          <t>142</t>
        </is>
      </c>
      <c r="AT1003" t="inlineStr"/>
      <c r="AU1003" t="inlineStr">
        <is>
          <t>---</t>
        </is>
      </c>
      <c r="AV1003" t="inlineStr">
        <is>
          <t>---</t>
        </is>
      </c>
      <c r="AW1003" t="inlineStr">
        <is>
          <t>---</t>
        </is>
      </c>
      <c r="AX1003" t="inlineStr">
        <is>
          <t>---</t>
        </is>
      </c>
      <c r="AY1003" t="inlineStr">
        <is>
          <t>---</t>
        </is>
      </c>
      <c r="AZ1003" t="inlineStr">
        <is>
          <t>---</t>
        </is>
      </c>
      <c r="BA1003" t="inlineStr">
        <is>
          <t>29b7f1edbe6082f038dd4ec8d0ae7a9d</t>
        </is>
      </c>
      <c r="BB1003" t="inlineStr">
        <is>
          <t>http://openrosa.org/formdesigner/0B48E039-1E80-49A7-AC24-732B6E788E39</t>
        </is>
      </c>
      <c r="BC1003" t="inlineStr">
        <is>
          <t>Ration et autres visites</t>
        </is>
      </c>
      <c r="BD1003" t="inlineStr">
        <is>
          <t>CommCare Android, version "2.55.0"(467579). App v15969. CommCare Version 2.55.0. Build 467579, built on: 2025-01-15</t>
        </is>
      </c>
      <c r="BE1003" t="inlineStr">
        <is>
          <t>commcare_e5a4e59a-31e9-47c0-99a3-baf23089b238</t>
        </is>
      </c>
      <c r="BF1003" t="inlineStr"/>
      <c r="BG1003" t="inlineStr">
        <is>
          <t>f13d8149fc6d39ebe86af18272310ff9</t>
        </is>
      </c>
      <c r="BH1003" t="inlineStr">
        <is>
          <t>d3239f0622024212b2de47425e4be01d</t>
        </is>
      </c>
      <c r="BI1003" t="inlineStr">
        <is>
          <t>15246</t>
        </is>
      </c>
      <c r="BJ1003" t="inlineStr">
        <is>
          <t>XFormInstance</t>
        </is>
      </c>
      <c r="BK1003" t="inlineStr">
        <is>
          <t>9f1f6cfffb8e11efb004d3290d41d0d6</t>
        </is>
      </c>
      <c r="BL1003" t="b">
        <v>0</v>
      </c>
      <c r="BM1003" t="inlineStr">
        <is>
          <t>---</t>
        </is>
      </c>
      <c r="BN1003" t="inlineStr">
        <is>
          <t>200.113.238.198</t>
        </is>
      </c>
      <c r="BO1003" t="inlineStr">
        <is>
          <t xml:space="preserve"> Emmanuel Donato LOUIS</t>
        </is>
      </c>
    </row>
    <row r="1004">
      <c r="A1004" t="inlineStr">
        <is>
          <t>1002</t>
        </is>
      </c>
      <c r="B1004" t="inlineStr">
        <is>
          <t>b8cb05ee-29da-4a4a-9561-7e5182e647c6</t>
        </is>
      </c>
      <c r="C1004" t="inlineStr">
        <is>
          <t>2025-03-07</t>
        </is>
      </c>
      <c r="D1004" t="inlineStr">
        <is>
          <t>3</t>
        </is>
      </c>
      <c r="E1004" t="inlineStr">
        <is>
          <t>---</t>
        </is>
      </c>
      <c r="F1004" t="inlineStr">
        <is>
          <t>0</t>
        </is>
      </c>
      <c r="G1004" t="inlineStr">
        <is>
          <t>---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---</t>
        </is>
      </c>
      <c r="L1004" t="inlineStr">
        <is>
          <t>---</t>
        </is>
      </c>
      <c r="M1004" t="inlineStr">
        <is>
          <t>---</t>
        </is>
      </c>
      <c r="N1004" t="inlineStr">
        <is>
          <t>---</t>
        </is>
      </c>
      <c r="O1004" t="inlineStr">
        <is>
          <t>---</t>
        </is>
      </c>
      <c r="P1004" t="inlineStr">
        <is>
          <t>---</t>
        </is>
      </c>
      <c r="Q1004" t="inlineStr">
        <is>
          <t>---</t>
        </is>
      </c>
      <c r="R1004" t="inlineStr">
        <is>
          <t>21.8</t>
        </is>
      </c>
      <c r="S1004" t="inlineStr">
        <is>
          <t>41.0</t>
        </is>
      </c>
      <c r="T1004" t="inlineStr">
        <is>
          <t>154.0</t>
        </is>
      </c>
      <c r="U1004" t="inlineStr"/>
      <c r="V1004" t="inlineStr"/>
      <c r="W1004" t="inlineStr"/>
      <c r="X1004" t="inlineStr">
        <is>
          <t>GON/CDIR/ST00826</t>
        </is>
      </c>
      <c r="Y1004" t="inlineStr">
        <is>
          <t>GON/CDIR/ST00826</t>
        </is>
      </c>
      <c r="Z1004" t="inlineStr">
        <is>
          <t>2025-03-08 01:26:56</t>
        </is>
      </c>
      <c r="AA1004" t="inlineStr">
        <is>
          <t>2025-03-08 01:25:43</t>
        </is>
      </c>
      <c r="AB1004" t="inlineStr">
        <is>
          <t>6cheranor</t>
        </is>
      </c>
      <c r="AC1004" t="inlineStr">
        <is>
          <t>2025-03-08 01:26:59</t>
        </is>
      </c>
      <c r="AD1004" s="1" t="inlineStr">
        <is>
          <t>https://www.commcarehq.org/a/caris-test/reports/form_data/b8cb05ee-29da-4a4a-9561-7e5182e647c6/</t>
        </is>
      </c>
      <c r="AE1004" t="inlineStr">
        <is>
          <t>---</t>
        </is>
      </c>
      <c r="AF1004" t="inlineStr">
        <is>
          <t>23d1d198804a4af5802c1fb0b51b142e</t>
        </is>
      </c>
      <c r="AG1004" t="inlineStr">
        <is>
          <t>OK</t>
        </is>
      </c>
      <c r="AH1004" t="inlineStr">
        <is>
          <t>2025-03-08 01:26:56</t>
        </is>
      </c>
      <c r="AI1004" t="inlineStr">
        <is>
          <t>29b7f1edbe6082f038dd4ec8d0ae7a9d</t>
        </is>
      </c>
      <c r="AJ1004" t="inlineStr">
        <is>
          <t>2025-03-07</t>
        </is>
      </c>
      <c r="AK1004" t="inlineStr">
        <is>
          <t>3</t>
        </is>
      </c>
      <c r="AL1004" t="inlineStr">
        <is>
          <t>---</t>
        </is>
      </c>
      <c r="AM1004" t="inlineStr">
        <is>
          <t>0</t>
        </is>
      </c>
      <c r="AN1004" t="inlineStr">
        <is>
          <t>---</t>
        </is>
      </c>
      <c r="AO1004" t="inlineStr">
        <is>
          <t>1</t>
        </is>
      </c>
      <c r="AP1004" t="inlineStr">
        <is>
          <t>1</t>
        </is>
      </c>
      <c r="AQ1004" t="inlineStr">
        <is>
          <t>21.8</t>
        </is>
      </c>
      <c r="AR1004" t="inlineStr">
        <is>
          <t>41</t>
        </is>
      </c>
      <c r="AS1004" t="inlineStr">
        <is>
          <t>154</t>
        </is>
      </c>
      <c r="AT1004" t="inlineStr"/>
      <c r="AU1004" t="inlineStr">
        <is>
          <t>---</t>
        </is>
      </c>
      <c r="AV1004" t="inlineStr">
        <is>
          <t>---</t>
        </is>
      </c>
      <c r="AW1004" t="inlineStr">
        <is>
          <t>---</t>
        </is>
      </c>
      <c r="AX1004" t="inlineStr">
        <is>
          <t>---</t>
        </is>
      </c>
      <c r="AY1004" t="inlineStr">
        <is>
          <t>---</t>
        </is>
      </c>
      <c r="AZ1004" t="inlineStr">
        <is>
          <t>---</t>
        </is>
      </c>
      <c r="BA1004" t="inlineStr">
        <is>
          <t>29b7f1edbe6082f038dd4ec8d0ae7a9d</t>
        </is>
      </c>
      <c r="BB1004" t="inlineStr">
        <is>
          <t>http://openrosa.org/formdesigner/0B48E039-1E80-49A7-AC24-732B6E788E39</t>
        </is>
      </c>
      <c r="BC1004" t="inlineStr">
        <is>
          <t>Ration et autres visites</t>
        </is>
      </c>
      <c r="BD1004" t="inlineStr">
        <is>
          <t>CommCare Android, version "2.55.0"(467579). App v15969. CommCare Version 2.55.0. Build 467579, built on: 2025-01-15</t>
        </is>
      </c>
      <c r="BE1004" t="inlineStr">
        <is>
          <t>commcare_e5a4e59a-31e9-47c0-99a3-baf23089b238</t>
        </is>
      </c>
      <c r="BF1004" t="inlineStr"/>
      <c r="BG1004" t="inlineStr">
        <is>
          <t>f13d8149fc6d39ebe86af18272310ff9</t>
        </is>
      </c>
      <c r="BH1004" t="inlineStr">
        <is>
          <t>d3239f0622024212b2de47425e4be01d</t>
        </is>
      </c>
      <c r="BI1004" t="inlineStr">
        <is>
          <t>15246</t>
        </is>
      </c>
      <c r="BJ1004" t="inlineStr">
        <is>
          <t>XFormInstance</t>
        </is>
      </c>
      <c r="BK1004" t="inlineStr">
        <is>
          <t>9f1f6cfffb8e11efb004d3290d41d0d6</t>
        </is>
      </c>
      <c r="BL1004" t="b">
        <v>0</v>
      </c>
      <c r="BM1004" t="inlineStr">
        <is>
          <t>---</t>
        </is>
      </c>
      <c r="BN1004" t="inlineStr">
        <is>
          <t>200.113.238.198</t>
        </is>
      </c>
      <c r="BO1004" t="inlineStr">
        <is>
          <t>Kamita Destave</t>
        </is>
      </c>
    </row>
    <row r="1005">
      <c r="A1005" t="inlineStr">
        <is>
          <t>1003</t>
        </is>
      </c>
      <c r="B1005" t="inlineStr">
        <is>
          <t>0c2a05c6-b971-444e-bf74-cf4af1a160fb</t>
        </is>
      </c>
      <c r="C1005" t="inlineStr">
        <is>
          <t>2025-03-07</t>
        </is>
      </c>
      <c r="D1005" t="inlineStr">
        <is>
          <t>3</t>
        </is>
      </c>
      <c r="E1005" t="inlineStr">
        <is>
          <t>---</t>
        </is>
      </c>
      <c r="F1005" t="inlineStr">
        <is>
          <t>0</t>
        </is>
      </c>
      <c r="G1005" t="inlineStr">
        <is>
          <t>---</t>
        </is>
      </c>
      <c r="H1005" t="inlineStr">
        <is>
          <t>1</t>
        </is>
      </c>
      <c r="I1005" t="inlineStr">
        <is>
          <t>0</t>
        </is>
      </c>
      <c r="J1005" t="inlineStr">
        <is>
          <t>---</t>
        </is>
      </c>
      <c r="K1005" t="inlineStr">
        <is>
          <t>---</t>
        </is>
      </c>
      <c r="L1005" t="inlineStr">
        <is>
          <t>---</t>
        </is>
      </c>
      <c r="M1005" t="inlineStr">
        <is>
          <t>---</t>
        </is>
      </c>
      <c r="N1005" t="inlineStr">
        <is>
          <t>---</t>
        </is>
      </c>
      <c r="O1005" t="inlineStr">
        <is>
          <t>---</t>
        </is>
      </c>
      <c r="P1005" t="inlineStr">
        <is>
          <t>---</t>
        </is>
      </c>
      <c r="Q1005" t="inlineStr">
        <is>
          <t>---</t>
        </is>
      </c>
      <c r="R1005" t="inlineStr">
        <is>
          <t>---</t>
        </is>
      </c>
      <c r="S1005" t="inlineStr">
        <is>
          <t>---</t>
        </is>
      </c>
      <c r="T1005" t="inlineStr">
        <is>
          <t>---</t>
        </is>
      </c>
      <c r="U1005" t="inlineStr">
        <is>
          <t>---</t>
        </is>
      </c>
      <c r="V1005" t="inlineStr">
        <is>
          <t>---</t>
        </is>
      </c>
      <c r="W1005" t="inlineStr"/>
      <c r="X1005" t="inlineStr">
        <is>
          <t>GON/CDIR/ST02200</t>
        </is>
      </c>
      <c r="Y1005" t="inlineStr">
        <is>
          <t>GON/CDIR/ST02200</t>
        </is>
      </c>
      <c r="Z1005" t="inlineStr">
        <is>
          <t>2025-03-08 01:27:39</t>
        </is>
      </c>
      <c r="AA1005" t="inlineStr">
        <is>
          <t>2025-03-08 01:27:20</t>
        </is>
      </c>
      <c r="AB1005" t="inlineStr">
        <is>
          <t>6cheranor</t>
        </is>
      </c>
      <c r="AC1005" t="inlineStr">
        <is>
          <t>2025-03-08 01:27:41</t>
        </is>
      </c>
      <c r="AD1005" s="1" t="inlineStr">
        <is>
          <t>https://www.commcarehq.org/a/caris-test/reports/form_data/0c2a05c6-b971-444e-bf74-cf4af1a160fb/</t>
        </is>
      </c>
      <c r="AE1005" t="inlineStr">
        <is>
          <t>---</t>
        </is>
      </c>
      <c r="AF1005" t="inlineStr">
        <is>
          <t>3c5a623af057e23a32ae4000_194718</t>
        </is>
      </c>
      <c r="AG1005" t="inlineStr">
        <is>
          <t>OK</t>
        </is>
      </c>
      <c r="AH1005" t="inlineStr">
        <is>
          <t>2025-03-08 01:27:39</t>
        </is>
      </c>
      <c r="AI1005" t="inlineStr">
        <is>
          <t>29b7f1edbe6082f038dd4ec8d0ae7a9d</t>
        </is>
      </c>
      <c r="AJ1005" t="inlineStr">
        <is>
          <t>2025-03-07</t>
        </is>
      </c>
      <c r="AK1005" t="inlineStr">
        <is>
          <t>3</t>
        </is>
      </c>
      <c r="AL1005" t="inlineStr">
        <is>
          <t>---</t>
        </is>
      </c>
      <c r="AM1005" t="inlineStr">
        <is>
          <t>0</t>
        </is>
      </c>
      <c r="AN1005" t="inlineStr">
        <is>
          <t>---</t>
        </is>
      </c>
      <c r="AO1005" t="inlineStr">
        <is>
          <t>1</t>
        </is>
      </c>
      <c r="AP1005" t="inlineStr">
        <is>
          <t>0</t>
        </is>
      </c>
      <c r="AQ1005" t="inlineStr">
        <is>
          <t>---</t>
        </is>
      </c>
      <c r="AR1005" t="inlineStr">
        <is>
          <t>---</t>
        </is>
      </c>
      <c r="AS1005" t="inlineStr">
        <is>
          <t>---</t>
        </is>
      </c>
      <c r="AT1005" t="inlineStr"/>
      <c r="AU1005" t="inlineStr">
        <is>
          <t>---</t>
        </is>
      </c>
      <c r="AV1005" t="inlineStr">
        <is>
          <t>---</t>
        </is>
      </c>
      <c r="AW1005" t="inlineStr">
        <is>
          <t>---</t>
        </is>
      </c>
      <c r="AX1005" t="inlineStr">
        <is>
          <t>---</t>
        </is>
      </c>
      <c r="AY1005" t="inlineStr">
        <is>
          <t>---</t>
        </is>
      </c>
      <c r="AZ1005" t="inlineStr">
        <is>
          <t>---</t>
        </is>
      </c>
      <c r="BA1005" t="inlineStr">
        <is>
          <t>29b7f1edbe6082f038dd4ec8d0ae7a9d</t>
        </is>
      </c>
      <c r="BB1005" t="inlineStr">
        <is>
          <t>http://openrosa.org/formdesigner/0B48E039-1E80-49A7-AC24-732B6E788E39</t>
        </is>
      </c>
      <c r="BC1005" t="inlineStr">
        <is>
          <t>Ration et autres visites</t>
        </is>
      </c>
      <c r="BD1005" t="inlineStr">
        <is>
          <t>CommCare Android, version "2.55.0"(467579). App v15969. CommCare Version 2.55.0. Build 467579, built on: 2025-01-15</t>
        </is>
      </c>
      <c r="BE1005" t="inlineStr">
        <is>
          <t>commcare_e5a4e59a-31e9-47c0-99a3-baf23089b238</t>
        </is>
      </c>
      <c r="BF1005" t="inlineStr"/>
      <c r="BG1005" t="inlineStr">
        <is>
          <t>f13d8149fc6d39ebe86af18272310ff9</t>
        </is>
      </c>
      <c r="BH1005" t="inlineStr">
        <is>
          <t>d3239f0622024212b2de47425e4be01d</t>
        </is>
      </c>
      <c r="BI1005" t="inlineStr">
        <is>
          <t>15246</t>
        </is>
      </c>
      <c r="BJ1005" t="inlineStr">
        <is>
          <t>XFormInstance</t>
        </is>
      </c>
      <c r="BK1005" t="inlineStr">
        <is>
          <t>9f1f6cfffb8e11efb004d3290d41d0d6</t>
        </is>
      </c>
      <c r="BL1005" t="b">
        <v>0</v>
      </c>
      <c r="BM1005" t="inlineStr">
        <is>
          <t>---</t>
        </is>
      </c>
      <c r="BN1005" t="inlineStr">
        <is>
          <t>200.113.238.198</t>
        </is>
      </c>
      <c r="BO1005" t="inlineStr">
        <is>
          <t>Judeline Elissier</t>
        </is>
      </c>
    </row>
    <row r="1006">
      <c r="A1006" t="inlineStr">
        <is>
          <t>1004</t>
        </is>
      </c>
      <c r="B1006" t="inlineStr">
        <is>
          <t>e15894dd-e0d1-4d7c-9b53-243ff04db27c</t>
        </is>
      </c>
      <c r="C1006" t="inlineStr">
        <is>
          <t>2025-03-07</t>
        </is>
      </c>
      <c r="D1006" t="inlineStr">
        <is>
          <t>3</t>
        </is>
      </c>
      <c r="E1006" t="inlineStr">
        <is>
          <t>---</t>
        </is>
      </c>
      <c r="F1006" t="inlineStr">
        <is>
          <t>1</t>
        </is>
      </c>
      <c r="G1006" t="inlineStr">
        <is>
          <t>---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---</t>
        </is>
      </c>
      <c r="L1006" t="inlineStr">
        <is>
          <t>---</t>
        </is>
      </c>
      <c r="M1006" t="inlineStr">
        <is>
          <t>---</t>
        </is>
      </c>
      <c r="N1006" t="inlineStr">
        <is>
          <t>---</t>
        </is>
      </c>
      <c r="O1006" t="inlineStr">
        <is>
          <t>---</t>
        </is>
      </c>
      <c r="P1006" t="inlineStr">
        <is>
          <t>---</t>
        </is>
      </c>
      <c r="Q1006" t="inlineStr">
        <is>
          <t>---</t>
        </is>
      </c>
      <c r="R1006" t="inlineStr"/>
      <c r="S1006" t="inlineStr"/>
      <c r="T1006" t="inlineStr"/>
      <c r="U1006" t="inlineStr"/>
      <c r="V1006" t="inlineStr"/>
      <c r="W1006" t="inlineStr"/>
      <c r="X1006" t="inlineStr">
        <is>
          <t>PAP/HAHD/ST00523</t>
        </is>
      </c>
      <c r="Y1006" t="inlineStr">
        <is>
          <t>PAP/HAHD/ST00523</t>
        </is>
      </c>
      <c r="Z1006" t="inlineStr">
        <is>
          <t>2025-03-08 01:30:34</t>
        </is>
      </c>
      <c r="AA1006" t="inlineStr">
        <is>
          <t>2025-03-08 01:30:19</t>
        </is>
      </c>
      <c r="AB1006" t="inlineStr">
        <is>
          <t>2miclene</t>
        </is>
      </c>
      <c r="AC1006" t="inlineStr">
        <is>
          <t>2025-03-08 01:36:25</t>
        </is>
      </c>
      <c r="AD1006" s="1" t="inlineStr">
        <is>
          <t>https://www.commcarehq.org/a/caris-test/reports/form_data/e15894dd-e0d1-4d7c-9b53-243ff04db27c/</t>
        </is>
      </c>
      <c r="AE1006" t="inlineStr">
        <is>
          <t>---</t>
        </is>
      </c>
      <c r="AF1006" t="inlineStr">
        <is>
          <t>ea9249cc41404423844ededc884f83b3</t>
        </is>
      </c>
      <c r="AG1006" t="inlineStr">
        <is>
          <t>OK</t>
        </is>
      </c>
      <c r="AH1006" t="inlineStr">
        <is>
          <t>2025-03-08 01:30:34</t>
        </is>
      </c>
      <c r="AI1006" t="inlineStr">
        <is>
          <t>64b0a61236f7d987dd45027ebbfc57df</t>
        </is>
      </c>
      <c r="AJ1006" t="inlineStr">
        <is>
          <t>2025-03-07</t>
        </is>
      </c>
      <c r="AK1006" t="inlineStr">
        <is>
          <t>3</t>
        </is>
      </c>
      <c r="AL1006" t="inlineStr">
        <is>
          <t>---</t>
        </is>
      </c>
      <c r="AM1006" t="inlineStr">
        <is>
          <t>1</t>
        </is>
      </c>
      <c r="AN1006" t="inlineStr">
        <is>
          <t>---</t>
        </is>
      </c>
      <c r="AO1006" t="inlineStr">
        <is>
          <t>1</t>
        </is>
      </c>
      <c r="AP1006" t="inlineStr">
        <is>
          <t>1</t>
        </is>
      </c>
      <c r="AQ1006" t="inlineStr"/>
      <c r="AR1006" t="inlineStr"/>
      <c r="AS1006" t="inlineStr"/>
      <c r="AT1006" t="inlineStr"/>
      <c r="AU1006" t="inlineStr">
        <is>
          <t>---</t>
        </is>
      </c>
      <c r="AV1006" t="inlineStr">
        <is>
          <t>---</t>
        </is>
      </c>
      <c r="AW1006" t="inlineStr">
        <is>
          <t>---</t>
        </is>
      </c>
      <c r="AX1006" t="inlineStr">
        <is>
          <t>---</t>
        </is>
      </c>
      <c r="AY1006" t="inlineStr">
        <is>
          <t>---</t>
        </is>
      </c>
      <c r="AZ1006" t="inlineStr">
        <is>
          <t>---</t>
        </is>
      </c>
      <c r="BA1006" t="inlineStr">
        <is>
          <t>64b0a61236f7d987dd45027ebbfc57df</t>
        </is>
      </c>
      <c r="BB1006" t="inlineStr">
        <is>
          <t>http://openrosa.org/formdesigner/0B48E039-1E80-49A7-AC24-732B6E788E39</t>
        </is>
      </c>
      <c r="BC1006" t="inlineStr">
        <is>
          <t>Ration et autres visites</t>
        </is>
      </c>
      <c r="BD1006" t="inlineStr">
        <is>
          <t>CommCare Android, version "2.55.0"(467579). App v15969. CommCare Version 2.55.0. Build 467579, built on: 2025-01-15</t>
        </is>
      </c>
      <c r="BE1006" t="inlineStr">
        <is>
          <t>commcare_54a621c2-54d8-40d6-b070-4af9fd73e052</t>
        </is>
      </c>
      <c r="BF1006" t="inlineStr"/>
      <c r="BG1006" t="inlineStr">
        <is>
          <t>f13d8149fc6d39ebe86af18272310ff9</t>
        </is>
      </c>
      <c r="BH1006" t="inlineStr">
        <is>
          <t>d3239f0622024212b2de47425e4be01d</t>
        </is>
      </c>
      <c r="BI1006" t="inlineStr">
        <is>
          <t>15246</t>
        </is>
      </c>
      <c r="BJ1006" t="inlineStr">
        <is>
          <t>XFormInstance</t>
        </is>
      </c>
      <c r="BK1006" t="inlineStr">
        <is>
          <t>94caf8a2f50f11efb9ffbb65fe57b2fe</t>
        </is>
      </c>
      <c r="BL1006" t="b">
        <v>0</v>
      </c>
      <c r="BM1006" t="inlineStr">
        <is>
          <t>---</t>
        </is>
      </c>
      <c r="BN1006" t="inlineStr">
        <is>
          <t>200.113.214.56</t>
        </is>
      </c>
      <c r="BO1006" t="inlineStr">
        <is>
          <t>Faderby Charles</t>
        </is>
      </c>
    </row>
    <row r="1007">
      <c r="A1007" t="inlineStr">
        <is>
          <t>1005</t>
        </is>
      </c>
      <c r="B1007" t="inlineStr">
        <is>
          <t>8c2b10c6-0bab-419c-9aa8-d5477dfc84c1</t>
        </is>
      </c>
      <c r="C1007" t="inlineStr">
        <is>
          <t>2025-03-07</t>
        </is>
      </c>
      <c r="D1007" t="inlineStr">
        <is>
          <t>3</t>
        </is>
      </c>
      <c r="E1007" t="inlineStr">
        <is>
          <t>---</t>
        </is>
      </c>
      <c r="F1007" t="inlineStr">
        <is>
          <t>0</t>
        </is>
      </c>
      <c r="G1007" t="inlineStr">
        <is>
          <t>---</t>
        </is>
      </c>
      <c r="H1007" t="inlineStr">
        <is>
          <t>1</t>
        </is>
      </c>
      <c r="I1007" t="inlineStr">
        <is>
          <t>1</t>
        </is>
      </c>
      <c r="J1007" t="inlineStr">
        <is>
          <t>2</t>
        </is>
      </c>
      <c r="K1007" t="inlineStr">
        <is>
          <t>---</t>
        </is>
      </c>
      <c r="L1007" t="inlineStr">
        <is>
          <t>---</t>
        </is>
      </c>
      <c r="M1007" t="inlineStr">
        <is>
          <t>---</t>
        </is>
      </c>
      <c r="N1007" t="inlineStr">
        <is>
          <t>---</t>
        </is>
      </c>
      <c r="O1007" t="inlineStr">
        <is>
          <t>---</t>
        </is>
      </c>
      <c r="P1007" t="inlineStr">
        <is>
          <t>---</t>
        </is>
      </c>
      <c r="Q1007" t="inlineStr">
        <is>
          <t>---</t>
        </is>
      </c>
      <c r="R1007" t="inlineStr"/>
      <c r="S1007" t="inlineStr">
        <is>
          <t>42.0</t>
        </is>
      </c>
      <c r="T1007" t="inlineStr"/>
      <c r="U1007" t="inlineStr"/>
      <c r="V1007" t="inlineStr"/>
      <c r="W1007" t="inlineStr"/>
      <c r="X1007" t="inlineStr">
        <is>
          <t>PDP/CMEB/00330</t>
        </is>
      </c>
      <c r="Y1007" t="inlineStr">
        <is>
          <t>PDP/CMEB/00330</t>
        </is>
      </c>
      <c r="Z1007" t="inlineStr">
        <is>
          <t>2025-03-07 18:13:31</t>
        </is>
      </c>
      <c r="AA1007" t="inlineStr">
        <is>
          <t>2025-03-07 18:13:19</t>
        </is>
      </c>
      <c r="AB1007" t="inlineStr">
        <is>
          <t>5guerlande</t>
        </is>
      </c>
      <c r="AC1007" t="inlineStr">
        <is>
          <t>2025-03-08 18:45:48</t>
        </is>
      </c>
      <c r="AD1007" s="1" t="inlineStr">
        <is>
          <t>https://www.commcarehq.org/a/caris-test/reports/form_data/8c2b10c6-0bab-419c-9aa8-d5477dfc84c1/</t>
        </is>
      </c>
      <c r="AE1007" t="inlineStr">
        <is>
          <t>---</t>
        </is>
      </c>
      <c r="AF1007" t="inlineStr">
        <is>
          <t>45a333632eb24e56ad4c19a8aae7bbbb</t>
        </is>
      </c>
      <c r="AG1007" t="inlineStr">
        <is>
          <t>OK</t>
        </is>
      </c>
      <c r="AH1007" t="inlineStr">
        <is>
          <t>2025-03-07 18:13:31</t>
        </is>
      </c>
      <c r="AI1007" t="inlineStr">
        <is>
          <t>1b52563f66be7b3d0843fa02f8f5a965</t>
        </is>
      </c>
      <c r="AJ1007" t="inlineStr">
        <is>
          <t>2025-03-07</t>
        </is>
      </c>
      <c r="AK1007" t="inlineStr">
        <is>
          <t>3</t>
        </is>
      </c>
      <c r="AL1007" t="inlineStr">
        <is>
          <t>---</t>
        </is>
      </c>
      <c r="AM1007" t="inlineStr">
        <is>
          <t>0</t>
        </is>
      </c>
      <c r="AN1007" t="inlineStr">
        <is>
          <t>---</t>
        </is>
      </c>
      <c r="AO1007" t="inlineStr">
        <is>
          <t>1</t>
        </is>
      </c>
      <c r="AP1007" t="inlineStr">
        <is>
          <t>1</t>
        </is>
      </c>
      <c r="AQ1007" t="inlineStr"/>
      <c r="AR1007" t="inlineStr">
        <is>
          <t>42</t>
        </is>
      </c>
      <c r="AS1007" t="inlineStr"/>
      <c r="AT1007" t="inlineStr"/>
      <c r="AU1007" t="inlineStr">
        <is>
          <t>---</t>
        </is>
      </c>
      <c r="AV1007" t="inlineStr">
        <is>
          <t>---</t>
        </is>
      </c>
      <c r="AW1007" t="inlineStr">
        <is>
          <t>---</t>
        </is>
      </c>
      <c r="AX1007" t="inlineStr">
        <is>
          <t>---</t>
        </is>
      </c>
      <c r="AY1007" t="inlineStr">
        <is>
          <t>---</t>
        </is>
      </c>
      <c r="AZ1007" t="inlineStr">
        <is>
          <t>---</t>
        </is>
      </c>
      <c r="BA1007" t="inlineStr">
        <is>
          <t>1b52563f66be7b3d0843fa02f8f5a965</t>
        </is>
      </c>
      <c r="BB1007" t="inlineStr">
        <is>
          <t>http://openrosa.org/formdesigner/0B48E039-1E80-49A7-AC24-732B6E788E39</t>
        </is>
      </c>
      <c r="BC1007" t="inlineStr">
        <is>
          <t>Ration et autres visites</t>
        </is>
      </c>
      <c r="BD1007" t="inlineStr">
        <is>
          <t>CommCare Android, version "2.56"(468040). App v15969. CommCare Version 2.56.0. Build 468040, built on: 2025-02-11</t>
        </is>
      </c>
      <c r="BE1007" t="inlineStr">
        <is>
          <t>commcare_9bc1f1cb-81e2-474e-9647-4d36802bc2c5</t>
        </is>
      </c>
      <c r="BF1007" t="inlineStr"/>
      <c r="BG1007" t="inlineStr">
        <is>
          <t>f13d8149fc6d39ebe86af18272310ff9</t>
        </is>
      </c>
      <c r="BH1007" t="inlineStr">
        <is>
          <t>d3239f0622024212b2de47425e4be01d</t>
        </is>
      </c>
      <c r="BI1007" t="inlineStr">
        <is>
          <t>15246</t>
        </is>
      </c>
      <c r="BJ1007" t="inlineStr">
        <is>
          <t>XFormInstance</t>
        </is>
      </c>
      <c r="BK1007" t="inlineStr">
        <is>
          <t>bbde8bf4fb7011efa9646327e3555f30</t>
        </is>
      </c>
      <c r="BL1007" t="b">
        <v>0</v>
      </c>
      <c r="BM1007" t="inlineStr">
        <is>
          <t>---</t>
        </is>
      </c>
      <c r="BN1007" t="inlineStr">
        <is>
          <t>200.113.253.86</t>
        </is>
      </c>
      <c r="BO1007" t="inlineStr">
        <is>
          <t>Stéphanie Dupermé</t>
        </is>
      </c>
    </row>
    <row r="1008">
      <c r="A1008" t="inlineStr">
        <is>
          <t>1006</t>
        </is>
      </c>
      <c r="B1008" t="inlineStr">
        <is>
          <t>b7d03e74-bed0-4fad-ba30-71c1a3db5a31</t>
        </is>
      </c>
      <c r="C1008" t="inlineStr">
        <is>
          <t>2025-03-07</t>
        </is>
      </c>
      <c r="D1008" t="inlineStr">
        <is>
          <t>3</t>
        </is>
      </c>
      <c r="E1008" t="inlineStr">
        <is>
          <t>---</t>
        </is>
      </c>
      <c r="F1008" t="inlineStr">
        <is>
          <t>1</t>
        </is>
      </c>
      <c r="G1008" t="inlineStr">
        <is>
          <t>---</t>
        </is>
      </c>
      <c r="H1008" t="inlineStr">
        <is>
          <t>1</t>
        </is>
      </c>
      <c r="I1008" t="inlineStr">
        <is>
          <t>1</t>
        </is>
      </c>
      <c r="J1008" t="inlineStr">
        <is>
          <t>2</t>
        </is>
      </c>
      <c r="K1008" t="inlineStr">
        <is>
          <t>---</t>
        </is>
      </c>
      <c r="L1008" t="inlineStr">
        <is>
          <t>---</t>
        </is>
      </c>
      <c r="M1008" t="inlineStr">
        <is>
          <t>---</t>
        </is>
      </c>
      <c r="N1008" t="inlineStr">
        <is>
          <t>---</t>
        </is>
      </c>
      <c r="O1008" t="inlineStr">
        <is>
          <t>---</t>
        </is>
      </c>
      <c r="P1008" t="inlineStr">
        <is>
          <t>---</t>
        </is>
      </c>
      <c r="Q1008" t="inlineStr">
        <is>
          <t>---</t>
        </is>
      </c>
      <c r="R1008" t="inlineStr"/>
      <c r="S1008" t="inlineStr">
        <is>
          <t>42.0</t>
        </is>
      </c>
      <c r="T1008" t="inlineStr"/>
      <c r="U1008" t="inlineStr"/>
      <c r="V1008" t="inlineStr"/>
      <c r="W1008" t="inlineStr"/>
      <c r="X1008" t="inlineStr">
        <is>
          <t>PDP/CMEB/ST02868</t>
        </is>
      </c>
      <c r="Y1008" t="inlineStr">
        <is>
          <t>PDP/CMEB/ST02868</t>
        </is>
      </c>
      <c r="Z1008" t="inlineStr">
        <is>
          <t>2025-03-07 18:14:23</t>
        </is>
      </c>
      <c r="AA1008" t="inlineStr">
        <is>
          <t>2025-03-07 18:14:10</t>
        </is>
      </c>
      <c r="AB1008" t="inlineStr">
        <is>
          <t>5guerlande</t>
        </is>
      </c>
      <c r="AC1008" t="inlineStr">
        <is>
          <t>2025-03-08 18:45:48</t>
        </is>
      </c>
      <c r="AD1008" s="1" t="inlineStr">
        <is>
          <t>https://www.commcarehq.org/a/caris-test/reports/form_data/b7d03e74-bed0-4fad-ba30-71c1a3db5a31/</t>
        </is>
      </c>
      <c r="AE1008" t="inlineStr">
        <is>
          <t>---</t>
        </is>
      </c>
      <c r="AF1008" t="inlineStr">
        <is>
          <t>05f96dce446d44b2a1367f6b4de12759</t>
        </is>
      </c>
      <c r="AG1008" t="inlineStr">
        <is>
          <t>OK</t>
        </is>
      </c>
      <c r="AH1008" t="inlineStr">
        <is>
          <t>2025-03-07 18:14:23</t>
        </is>
      </c>
      <c r="AI1008" t="inlineStr">
        <is>
          <t>1b52563f66be7b3d0843fa02f8f5a965</t>
        </is>
      </c>
      <c r="AJ1008" t="inlineStr">
        <is>
          <t>2025-03-07</t>
        </is>
      </c>
      <c r="AK1008" t="inlineStr">
        <is>
          <t>3</t>
        </is>
      </c>
      <c r="AL1008" t="inlineStr">
        <is>
          <t>---</t>
        </is>
      </c>
      <c r="AM1008" t="inlineStr">
        <is>
          <t>1</t>
        </is>
      </c>
      <c r="AN1008" t="inlineStr">
        <is>
          <t>---</t>
        </is>
      </c>
      <c r="AO1008" t="inlineStr">
        <is>
          <t>1</t>
        </is>
      </c>
      <c r="AP1008" t="inlineStr">
        <is>
          <t>1</t>
        </is>
      </c>
      <c r="AQ1008" t="inlineStr"/>
      <c r="AR1008" t="inlineStr">
        <is>
          <t>42</t>
        </is>
      </c>
      <c r="AS1008" t="inlineStr"/>
      <c r="AT1008" t="inlineStr"/>
      <c r="AU1008" t="inlineStr">
        <is>
          <t>---</t>
        </is>
      </c>
      <c r="AV1008" t="inlineStr">
        <is>
          <t>---</t>
        </is>
      </c>
      <c r="AW1008" t="inlineStr">
        <is>
          <t>---</t>
        </is>
      </c>
      <c r="AX1008" t="inlineStr">
        <is>
          <t>---</t>
        </is>
      </c>
      <c r="AY1008" t="inlineStr">
        <is>
          <t>---</t>
        </is>
      </c>
      <c r="AZ1008" t="inlineStr">
        <is>
          <t>---</t>
        </is>
      </c>
      <c r="BA1008" t="inlineStr">
        <is>
          <t>1b52563f66be7b3d0843fa02f8f5a965</t>
        </is>
      </c>
      <c r="BB1008" t="inlineStr">
        <is>
          <t>http://openrosa.org/formdesigner/0B48E039-1E80-49A7-AC24-732B6E788E39</t>
        </is>
      </c>
      <c r="BC1008" t="inlineStr">
        <is>
          <t>Ration et autres visites</t>
        </is>
      </c>
      <c r="BD1008" t="inlineStr">
        <is>
          <t>CommCare Android, version "2.56"(468040). App v15969. CommCare Version 2.56.0. Build 468040, built on: 2025-02-11</t>
        </is>
      </c>
      <c r="BE1008" t="inlineStr">
        <is>
          <t>commcare_9bc1f1cb-81e2-474e-9647-4d36802bc2c5</t>
        </is>
      </c>
      <c r="BF1008" t="inlineStr"/>
      <c r="BG1008" t="inlineStr">
        <is>
          <t>f13d8149fc6d39ebe86af18272310ff9</t>
        </is>
      </c>
      <c r="BH1008" t="inlineStr">
        <is>
          <t>d3239f0622024212b2de47425e4be01d</t>
        </is>
      </c>
      <c r="BI1008" t="inlineStr">
        <is>
          <t>15246</t>
        </is>
      </c>
      <c r="BJ1008" t="inlineStr">
        <is>
          <t>XFormInstance</t>
        </is>
      </c>
      <c r="BK1008" t="inlineStr">
        <is>
          <t>bbde8bf4fb7011efa9646327e3555f30</t>
        </is>
      </c>
      <c r="BL1008" t="b">
        <v>0</v>
      </c>
      <c r="BM1008" t="inlineStr">
        <is>
          <t>---</t>
        </is>
      </c>
      <c r="BN1008" t="inlineStr">
        <is>
          <t>200.113.253.86</t>
        </is>
      </c>
      <c r="BO1008" t="inlineStr">
        <is>
          <t>King Danley Cerandieu</t>
        </is>
      </c>
    </row>
    <row r="1009">
      <c r="A1009" t="inlineStr">
        <is>
          <t>1007</t>
        </is>
      </c>
      <c r="B1009" t="inlineStr">
        <is>
          <t>64034e41-daed-439e-ad79-553d0bb05f1e</t>
        </is>
      </c>
      <c r="C1009" t="inlineStr">
        <is>
          <t>2025-03-07</t>
        </is>
      </c>
      <c r="D1009" t="inlineStr">
        <is>
          <t>3</t>
        </is>
      </c>
      <c r="E1009" t="inlineStr">
        <is>
          <t>---</t>
        </is>
      </c>
      <c r="F1009" t="inlineStr">
        <is>
          <t>1</t>
        </is>
      </c>
      <c r="G1009" t="inlineStr">
        <is>
          <t>---</t>
        </is>
      </c>
      <c r="H1009" t="inlineStr">
        <is>
          <t>1</t>
        </is>
      </c>
      <c r="I1009" t="inlineStr">
        <is>
          <t>1</t>
        </is>
      </c>
      <c r="J1009" t="inlineStr">
        <is>
          <t>2</t>
        </is>
      </c>
      <c r="K1009" t="inlineStr">
        <is>
          <t>---</t>
        </is>
      </c>
      <c r="L1009" t="inlineStr">
        <is>
          <t>---</t>
        </is>
      </c>
      <c r="M1009" t="inlineStr">
        <is>
          <t>---</t>
        </is>
      </c>
      <c r="N1009" t="inlineStr">
        <is>
          <t>---</t>
        </is>
      </c>
      <c r="O1009" t="inlineStr">
        <is>
          <t>---</t>
        </is>
      </c>
      <c r="P1009" t="inlineStr">
        <is>
          <t>---</t>
        </is>
      </c>
      <c r="Q1009" t="inlineStr">
        <is>
          <t>---</t>
        </is>
      </c>
      <c r="R1009" t="inlineStr"/>
      <c r="S1009" t="inlineStr">
        <is>
          <t>51.0</t>
        </is>
      </c>
      <c r="T1009" t="inlineStr"/>
      <c r="U1009" t="inlineStr"/>
      <c r="V1009" t="inlineStr"/>
      <c r="W1009" t="inlineStr"/>
      <c r="X1009" t="inlineStr">
        <is>
          <t>PDP/CMEB/ST01540</t>
        </is>
      </c>
      <c r="Y1009" t="inlineStr">
        <is>
          <t>PDP/CMEB/ST01540</t>
        </is>
      </c>
      <c r="Z1009" t="inlineStr">
        <is>
          <t>2025-03-07 18:16:06</t>
        </is>
      </c>
      <c r="AA1009" t="inlineStr">
        <is>
          <t>2025-03-07 18:15:54</t>
        </is>
      </c>
      <c r="AB1009" t="inlineStr">
        <is>
          <t>5guerlande</t>
        </is>
      </c>
      <c r="AC1009" t="inlineStr">
        <is>
          <t>2025-03-08 18:45:51</t>
        </is>
      </c>
      <c r="AD1009" s="1" t="inlineStr">
        <is>
          <t>https://www.commcarehq.org/a/caris-test/reports/form_data/64034e41-daed-439e-ad79-553d0bb05f1e/</t>
        </is>
      </c>
      <c r="AE1009" t="inlineStr">
        <is>
          <t>---</t>
        </is>
      </c>
      <c r="AF1009" t="inlineStr">
        <is>
          <t>2ddbc4840fa74c42a3968cbb85093ec4</t>
        </is>
      </c>
      <c r="AG1009" t="inlineStr">
        <is>
          <t>OK</t>
        </is>
      </c>
      <c r="AH1009" t="inlineStr">
        <is>
          <t>2025-03-07 18:16:06</t>
        </is>
      </c>
      <c r="AI1009" t="inlineStr">
        <is>
          <t>1b52563f66be7b3d0843fa02f8f5a965</t>
        </is>
      </c>
      <c r="AJ1009" t="inlineStr">
        <is>
          <t>2025-03-07</t>
        </is>
      </c>
      <c r="AK1009" t="inlineStr">
        <is>
          <t>3</t>
        </is>
      </c>
      <c r="AL1009" t="inlineStr">
        <is>
          <t>---</t>
        </is>
      </c>
      <c r="AM1009" t="inlineStr">
        <is>
          <t>1</t>
        </is>
      </c>
      <c r="AN1009" t="inlineStr">
        <is>
          <t>---</t>
        </is>
      </c>
      <c r="AO1009" t="inlineStr">
        <is>
          <t>1</t>
        </is>
      </c>
      <c r="AP1009" t="inlineStr">
        <is>
          <t>1</t>
        </is>
      </c>
      <c r="AQ1009" t="inlineStr"/>
      <c r="AR1009" t="inlineStr">
        <is>
          <t>51</t>
        </is>
      </c>
      <c r="AS1009" t="inlineStr"/>
      <c r="AT1009" t="inlineStr"/>
      <c r="AU1009" t="inlineStr">
        <is>
          <t>---</t>
        </is>
      </c>
      <c r="AV1009" t="inlineStr">
        <is>
          <t>---</t>
        </is>
      </c>
      <c r="AW1009" t="inlineStr">
        <is>
          <t>---</t>
        </is>
      </c>
      <c r="AX1009" t="inlineStr">
        <is>
          <t>---</t>
        </is>
      </c>
      <c r="AY1009" t="inlineStr">
        <is>
          <t>---</t>
        </is>
      </c>
      <c r="AZ1009" t="inlineStr">
        <is>
          <t>---</t>
        </is>
      </c>
      <c r="BA1009" t="inlineStr">
        <is>
          <t>1b52563f66be7b3d0843fa02f8f5a965</t>
        </is>
      </c>
      <c r="BB1009" t="inlineStr">
        <is>
          <t>http://openrosa.org/formdesigner/0B48E039-1E80-49A7-AC24-732B6E788E39</t>
        </is>
      </c>
      <c r="BC1009" t="inlineStr">
        <is>
          <t>Ration et autres visites</t>
        </is>
      </c>
      <c r="BD1009" t="inlineStr">
        <is>
          <t>CommCare Android, version "2.56"(468040). App v15969. CommCare Version 2.56.0. Build 468040, built on: 2025-02-11</t>
        </is>
      </c>
      <c r="BE1009" t="inlineStr">
        <is>
          <t>commcare_9bc1f1cb-81e2-474e-9647-4d36802bc2c5</t>
        </is>
      </c>
      <c r="BF1009" t="inlineStr"/>
      <c r="BG1009" t="inlineStr">
        <is>
          <t>f13d8149fc6d39ebe86af18272310ff9</t>
        </is>
      </c>
      <c r="BH1009" t="inlineStr">
        <is>
          <t>d3239f0622024212b2de47425e4be01d</t>
        </is>
      </c>
      <c r="BI1009" t="inlineStr">
        <is>
          <t>15246</t>
        </is>
      </c>
      <c r="BJ1009" t="inlineStr">
        <is>
          <t>XFormInstance</t>
        </is>
      </c>
      <c r="BK1009" t="inlineStr">
        <is>
          <t>bbde8bf4fb7011efa9646327e3555f30</t>
        </is>
      </c>
      <c r="BL1009" t="b">
        <v>0</v>
      </c>
      <c r="BM1009" t="inlineStr">
        <is>
          <t>---</t>
        </is>
      </c>
      <c r="BN1009" t="inlineStr">
        <is>
          <t>200.113.253.86</t>
        </is>
      </c>
      <c r="BO1009" t="inlineStr">
        <is>
          <t>Jean Mikelson Mertilien</t>
        </is>
      </c>
    </row>
    <row r="1010">
      <c r="A1010" t="inlineStr">
        <is>
          <t>1008</t>
        </is>
      </c>
      <c r="B1010" t="inlineStr">
        <is>
          <t>fd865e15-ba68-49c2-a19d-0bd84a547ac6</t>
        </is>
      </c>
      <c r="C1010" t="inlineStr">
        <is>
          <t>2025-03-07</t>
        </is>
      </c>
      <c r="D1010" t="inlineStr">
        <is>
          <t>3</t>
        </is>
      </c>
      <c r="E1010" t="inlineStr">
        <is>
          <t>---</t>
        </is>
      </c>
      <c r="F1010" t="inlineStr">
        <is>
          <t>0</t>
        </is>
      </c>
      <c r="G1010" t="inlineStr">
        <is>
          <t>---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---</t>
        </is>
      </c>
      <c r="L1010" t="inlineStr">
        <is>
          <t>---</t>
        </is>
      </c>
      <c r="M1010" t="inlineStr">
        <is>
          <t>---</t>
        </is>
      </c>
      <c r="N1010" t="inlineStr">
        <is>
          <t>---</t>
        </is>
      </c>
      <c r="O1010" t="inlineStr">
        <is>
          <t>---</t>
        </is>
      </c>
      <c r="P1010" t="inlineStr">
        <is>
          <t>---</t>
        </is>
      </c>
      <c r="Q1010" t="inlineStr">
        <is>
          <t>---</t>
        </is>
      </c>
      <c r="R1010" t="inlineStr"/>
      <c r="S1010" t="inlineStr">
        <is>
          <t>47.0</t>
        </is>
      </c>
      <c r="T1010" t="inlineStr"/>
      <c r="U1010" t="inlineStr"/>
      <c r="V1010" t="inlineStr"/>
      <c r="W1010" t="inlineStr"/>
      <c r="X1010" t="inlineStr">
        <is>
          <t>PDP/CMEB/ST04467</t>
        </is>
      </c>
      <c r="Y1010" t="inlineStr">
        <is>
          <t>PDP/CMEB/ST04467</t>
        </is>
      </c>
      <c r="Z1010" t="inlineStr">
        <is>
          <t>2025-03-07 18:19:14</t>
        </is>
      </c>
      <c r="AA1010" t="inlineStr">
        <is>
          <t>2025-03-07 18:18:53</t>
        </is>
      </c>
      <c r="AB1010" t="inlineStr">
        <is>
          <t>5guerlande</t>
        </is>
      </c>
      <c r="AC1010" t="inlineStr">
        <is>
          <t>2025-03-08 18:45:56</t>
        </is>
      </c>
      <c r="AD1010" s="1" t="inlineStr">
        <is>
          <t>https://www.commcarehq.org/a/caris-test/reports/form_data/fd865e15-ba68-49c2-a19d-0bd84a547ac6/</t>
        </is>
      </c>
      <c r="AE1010" t="inlineStr">
        <is>
          <t>---</t>
        </is>
      </c>
      <c r="AF1010" t="inlineStr">
        <is>
          <t>3c5a623af057e23a32ae4000_41504</t>
        </is>
      </c>
      <c r="AG1010" t="inlineStr">
        <is>
          <t>OK</t>
        </is>
      </c>
      <c r="AH1010" t="inlineStr">
        <is>
          <t>2025-03-07 18:19:14</t>
        </is>
      </c>
      <c r="AI1010" t="inlineStr">
        <is>
          <t>1b52563f66be7b3d0843fa02f8f5a965</t>
        </is>
      </c>
      <c r="AJ1010" t="inlineStr">
        <is>
          <t>2025-03-07</t>
        </is>
      </c>
      <c r="AK1010" t="inlineStr">
        <is>
          <t>3</t>
        </is>
      </c>
      <c r="AL1010" t="inlineStr">
        <is>
          <t>---</t>
        </is>
      </c>
      <c r="AM1010" t="inlineStr">
        <is>
          <t>0</t>
        </is>
      </c>
      <c r="AN1010" t="inlineStr">
        <is>
          <t>---</t>
        </is>
      </c>
      <c r="AO1010" t="inlineStr">
        <is>
          <t>1</t>
        </is>
      </c>
      <c r="AP1010" t="inlineStr">
        <is>
          <t>1</t>
        </is>
      </c>
      <c r="AQ1010" t="inlineStr"/>
      <c r="AR1010" t="inlineStr">
        <is>
          <t>47</t>
        </is>
      </c>
      <c r="AS1010" t="inlineStr"/>
      <c r="AT1010" t="inlineStr"/>
      <c r="AU1010" t="inlineStr">
        <is>
          <t>---</t>
        </is>
      </c>
      <c r="AV1010" t="inlineStr">
        <is>
          <t>---</t>
        </is>
      </c>
      <c r="AW1010" t="inlineStr">
        <is>
          <t>---</t>
        </is>
      </c>
      <c r="AX1010" t="inlineStr">
        <is>
          <t>---</t>
        </is>
      </c>
      <c r="AY1010" t="inlineStr">
        <is>
          <t>---</t>
        </is>
      </c>
      <c r="AZ1010" t="inlineStr">
        <is>
          <t>---</t>
        </is>
      </c>
      <c r="BA1010" t="inlineStr">
        <is>
          <t>1b52563f66be7b3d0843fa02f8f5a965</t>
        </is>
      </c>
      <c r="BB1010" t="inlineStr">
        <is>
          <t>http://openrosa.org/formdesigner/0B48E039-1E80-49A7-AC24-732B6E788E39</t>
        </is>
      </c>
      <c r="BC1010" t="inlineStr">
        <is>
          <t>Ration et autres visites</t>
        </is>
      </c>
      <c r="BD1010" t="inlineStr">
        <is>
          <t>CommCare Android, version "2.56"(468040). App v15969. CommCare Version 2.56.0. Build 468040, built on: 2025-02-11</t>
        </is>
      </c>
      <c r="BE1010" t="inlineStr">
        <is>
          <t>commcare_9bc1f1cb-81e2-474e-9647-4d36802bc2c5</t>
        </is>
      </c>
      <c r="BF1010" t="inlineStr"/>
      <c r="BG1010" t="inlineStr">
        <is>
          <t>f13d8149fc6d39ebe86af18272310ff9</t>
        </is>
      </c>
      <c r="BH1010" t="inlineStr">
        <is>
          <t>d3239f0622024212b2de47425e4be01d</t>
        </is>
      </c>
      <c r="BI1010" t="inlineStr">
        <is>
          <t>15246</t>
        </is>
      </c>
      <c r="BJ1010" t="inlineStr">
        <is>
          <t>XFormInstance</t>
        </is>
      </c>
      <c r="BK1010" t="inlineStr">
        <is>
          <t>bbde8bf4fb7011efa9646327e3555f30</t>
        </is>
      </c>
      <c r="BL1010" t="b">
        <v>0</v>
      </c>
      <c r="BM1010" t="inlineStr">
        <is>
          <t>---</t>
        </is>
      </c>
      <c r="BN1010" t="inlineStr">
        <is>
          <t>200.113.253.86</t>
        </is>
      </c>
      <c r="BO1010" t="inlineStr">
        <is>
          <t>Yoline Maxéus (Docius)</t>
        </is>
      </c>
    </row>
    <row r="1011">
      <c r="A1011" t="inlineStr">
        <is>
          <t>1009</t>
        </is>
      </c>
      <c r="B1011" t="inlineStr">
        <is>
          <t>c74546e8-8605-40a9-aa16-62d17a7352b4</t>
        </is>
      </c>
      <c r="C1011" t="inlineStr">
        <is>
          <t>2025-03-07</t>
        </is>
      </c>
      <c r="D1011" t="inlineStr">
        <is>
          <t>3</t>
        </is>
      </c>
      <c r="E1011" t="inlineStr">
        <is>
          <t>---</t>
        </is>
      </c>
      <c r="F1011" t="inlineStr">
        <is>
          <t>1</t>
        </is>
      </c>
      <c r="G1011" t="inlineStr">
        <is>
          <t>---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---</t>
        </is>
      </c>
      <c r="L1011" t="inlineStr">
        <is>
          <t>---</t>
        </is>
      </c>
      <c r="M1011" t="inlineStr">
        <is>
          <t>---</t>
        </is>
      </c>
      <c r="N1011" t="inlineStr">
        <is>
          <t>---</t>
        </is>
      </c>
      <c r="O1011" t="inlineStr">
        <is>
          <t>---</t>
        </is>
      </c>
      <c r="P1011" t="inlineStr">
        <is>
          <t>---</t>
        </is>
      </c>
      <c r="Q1011" t="inlineStr">
        <is>
          <t>---</t>
        </is>
      </c>
      <c r="R1011" t="inlineStr"/>
      <c r="S1011" t="inlineStr">
        <is>
          <t>48.0</t>
        </is>
      </c>
      <c r="T1011" t="inlineStr"/>
      <c r="U1011" t="inlineStr"/>
      <c r="V1011" t="inlineStr"/>
      <c r="W1011" t="inlineStr"/>
      <c r="X1011" t="inlineStr">
        <is>
          <t>PDP/CMEB/ST03320</t>
        </is>
      </c>
      <c r="Y1011" t="inlineStr">
        <is>
          <t>PDP/CMEB/ST03320</t>
        </is>
      </c>
      <c r="Z1011" t="inlineStr">
        <is>
          <t>2025-03-07 18:45:23</t>
        </is>
      </c>
      <c r="AA1011" t="inlineStr">
        <is>
          <t>2025-03-07 18:24:58</t>
        </is>
      </c>
      <c r="AB1011" t="inlineStr">
        <is>
          <t>5guerlande</t>
        </is>
      </c>
      <c r="AC1011" t="inlineStr">
        <is>
          <t>2025-03-08 18:46:00</t>
        </is>
      </c>
      <c r="AD1011" s="1" t="inlineStr">
        <is>
          <t>https://www.commcarehq.org/a/caris-test/reports/form_data/c74546e8-8605-40a9-aa16-62d17a7352b4/</t>
        </is>
      </c>
      <c r="AE1011" t="inlineStr">
        <is>
          <t>---</t>
        </is>
      </c>
      <c r="AF1011" t="inlineStr">
        <is>
          <t>30286617408b4d9c87ed5edd017251a5</t>
        </is>
      </c>
      <c r="AG1011" t="inlineStr">
        <is>
          <t>OK</t>
        </is>
      </c>
      <c r="AH1011" t="inlineStr">
        <is>
          <t>2025-03-07 18:45:23</t>
        </is>
      </c>
      <c r="AI1011" t="inlineStr">
        <is>
          <t>1b52563f66be7b3d0843fa02f8f5a965</t>
        </is>
      </c>
      <c r="AJ1011" t="inlineStr">
        <is>
          <t>2025-03-07</t>
        </is>
      </c>
      <c r="AK1011" t="inlineStr">
        <is>
          <t>3</t>
        </is>
      </c>
      <c r="AL1011" t="inlineStr">
        <is>
          <t>---</t>
        </is>
      </c>
      <c r="AM1011" t="inlineStr">
        <is>
          <t>1</t>
        </is>
      </c>
      <c r="AN1011" t="inlineStr">
        <is>
          <t>---</t>
        </is>
      </c>
      <c r="AO1011" t="inlineStr">
        <is>
          <t>1</t>
        </is>
      </c>
      <c r="AP1011" t="inlineStr">
        <is>
          <t>1</t>
        </is>
      </c>
      <c r="AQ1011" t="inlineStr"/>
      <c r="AR1011" t="inlineStr">
        <is>
          <t>48</t>
        </is>
      </c>
      <c r="AS1011" t="inlineStr"/>
      <c r="AT1011" t="inlineStr"/>
      <c r="AU1011" t="inlineStr">
        <is>
          <t>---</t>
        </is>
      </c>
      <c r="AV1011" t="inlineStr">
        <is>
          <t>---</t>
        </is>
      </c>
      <c r="AW1011" t="inlineStr">
        <is>
          <t>---</t>
        </is>
      </c>
      <c r="AX1011" t="inlineStr">
        <is>
          <t>---</t>
        </is>
      </c>
      <c r="AY1011" t="inlineStr">
        <is>
          <t>---</t>
        </is>
      </c>
      <c r="AZ1011" t="inlineStr">
        <is>
          <t>---</t>
        </is>
      </c>
      <c r="BA1011" t="inlineStr">
        <is>
          <t>1b52563f66be7b3d0843fa02f8f5a965</t>
        </is>
      </c>
      <c r="BB1011" t="inlineStr">
        <is>
          <t>http://openrosa.org/formdesigner/0B48E039-1E80-49A7-AC24-732B6E788E39</t>
        </is>
      </c>
      <c r="BC1011" t="inlineStr">
        <is>
          <t>Ration et autres visites</t>
        </is>
      </c>
      <c r="BD1011" t="inlineStr">
        <is>
          <t>CommCare Android, version "2.56"(468040). App v15969. CommCare Version 2.56.0. Build 468040, built on: 2025-02-11</t>
        </is>
      </c>
      <c r="BE1011" t="inlineStr">
        <is>
          <t>commcare_9bc1f1cb-81e2-474e-9647-4d36802bc2c5</t>
        </is>
      </c>
      <c r="BF1011" t="inlineStr">
        <is>
          <t>19.9457575 -72.8176624 -6.71 6.3</t>
        </is>
      </c>
      <c r="BG1011" t="inlineStr">
        <is>
          <t>f13d8149fc6d39ebe86af18272310ff9</t>
        </is>
      </c>
      <c r="BH1011" t="inlineStr">
        <is>
          <t>d3239f0622024212b2de47425e4be01d</t>
        </is>
      </c>
      <c r="BI1011" t="inlineStr">
        <is>
          <t>15246</t>
        </is>
      </c>
      <c r="BJ1011" t="inlineStr">
        <is>
          <t>XFormInstance</t>
        </is>
      </c>
      <c r="BK1011" t="inlineStr">
        <is>
          <t>bbde8bf4fb7011efa9646327e3555f30</t>
        </is>
      </c>
      <c r="BL1011" t="b">
        <v>0</v>
      </c>
      <c r="BM1011" t="inlineStr">
        <is>
          <t>---</t>
        </is>
      </c>
      <c r="BN1011" t="inlineStr">
        <is>
          <t>200.113.253.86</t>
        </is>
      </c>
      <c r="BO1011" t="inlineStr">
        <is>
          <t>Kenia Mogène</t>
        </is>
      </c>
    </row>
    <row r="1012">
      <c r="A1012" t="inlineStr">
        <is>
          <t>1010</t>
        </is>
      </c>
      <c r="B1012" t="inlineStr">
        <is>
          <t>76ffab58-4ed8-4081-a828-6f3592581d36</t>
        </is>
      </c>
      <c r="C1012" t="inlineStr">
        <is>
          <t>2025-03-07</t>
        </is>
      </c>
      <c r="D1012" t="inlineStr">
        <is>
          <t>3</t>
        </is>
      </c>
      <c r="E1012" t="inlineStr">
        <is>
          <t>---</t>
        </is>
      </c>
      <c r="F1012" t="inlineStr">
        <is>
          <t>1</t>
        </is>
      </c>
      <c r="G1012" t="inlineStr">
        <is>
          <t>---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---</t>
        </is>
      </c>
      <c r="L1012" t="inlineStr">
        <is>
          <t>---</t>
        </is>
      </c>
      <c r="M1012" t="inlineStr">
        <is>
          <t>---</t>
        </is>
      </c>
      <c r="N1012" t="inlineStr">
        <is>
          <t>---</t>
        </is>
      </c>
      <c r="O1012" t="inlineStr">
        <is>
          <t>---</t>
        </is>
      </c>
      <c r="P1012" t="inlineStr">
        <is>
          <t>---</t>
        </is>
      </c>
      <c r="Q1012" t="inlineStr">
        <is>
          <t>---</t>
        </is>
      </c>
      <c r="R1012" t="inlineStr"/>
      <c r="S1012" t="inlineStr">
        <is>
          <t>33.0</t>
        </is>
      </c>
      <c r="T1012" t="inlineStr"/>
      <c r="U1012" t="inlineStr"/>
      <c r="V1012" t="inlineStr"/>
      <c r="W1012" t="inlineStr"/>
      <c r="X1012" t="inlineStr">
        <is>
          <t>PDP/CMEB/00321</t>
        </is>
      </c>
      <c r="Y1012" t="inlineStr">
        <is>
          <t>PDP/CMEB/00321</t>
        </is>
      </c>
      <c r="Z1012" t="inlineStr">
        <is>
          <t>2025-03-07 19:03:35</t>
        </is>
      </c>
      <c r="AA1012" t="inlineStr">
        <is>
          <t>2025-03-07 18:58:22</t>
        </is>
      </c>
      <c r="AB1012" t="inlineStr">
        <is>
          <t>5guerlande</t>
        </is>
      </c>
      <c r="AC1012" t="inlineStr">
        <is>
          <t>2025-03-08 19:04:24</t>
        </is>
      </c>
      <c r="AD1012" s="1" t="inlineStr">
        <is>
          <t>https://www.commcarehq.org/a/caris-test/reports/form_data/76ffab58-4ed8-4081-a828-6f3592581d36/</t>
        </is>
      </c>
      <c r="AE1012" t="inlineStr">
        <is>
          <t>---</t>
        </is>
      </c>
      <c r="AF1012" t="inlineStr">
        <is>
          <t>3f9e4492022849aeabadb39f0ae80778</t>
        </is>
      </c>
      <c r="AG1012" t="inlineStr">
        <is>
          <t>OK</t>
        </is>
      </c>
      <c r="AH1012" t="inlineStr">
        <is>
          <t>2025-03-07 19:03:35</t>
        </is>
      </c>
      <c r="AI1012" t="inlineStr">
        <is>
          <t>1b52563f66be7b3d0843fa02f8f5a965</t>
        </is>
      </c>
      <c r="AJ1012" t="inlineStr">
        <is>
          <t>2025-03-07</t>
        </is>
      </c>
      <c r="AK1012" t="inlineStr">
        <is>
          <t>3</t>
        </is>
      </c>
      <c r="AL1012" t="inlineStr">
        <is>
          <t>---</t>
        </is>
      </c>
      <c r="AM1012" t="inlineStr">
        <is>
          <t>1</t>
        </is>
      </c>
      <c r="AN1012" t="inlineStr">
        <is>
          <t>---</t>
        </is>
      </c>
      <c r="AO1012" t="inlineStr">
        <is>
          <t>1</t>
        </is>
      </c>
      <c r="AP1012" t="inlineStr">
        <is>
          <t>1</t>
        </is>
      </c>
      <c r="AQ1012" t="inlineStr"/>
      <c r="AR1012" t="inlineStr">
        <is>
          <t>33</t>
        </is>
      </c>
      <c r="AS1012" t="inlineStr"/>
      <c r="AT1012" t="inlineStr"/>
      <c r="AU1012" t="inlineStr">
        <is>
          <t>---</t>
        </is>
      </c>
      <c r="AV1012" t="inlineStr">
        <is>
          <t>---</t>
        </is>
      </c>
      <c r="AW1012" t="inlineStr">
        <is>
          <t>---</t>
        </is>
      </c>
      <c r="AX1012" t="inlineStr">
        <is>
          <t>---</t>
        </is>
      </c>
      <c r="AY1012" t="inlineStr">
        <is>
          <t>---</t>
        </is>
      </c>
      <c r="AZ1012" t="inlineStr">
        <is>
          <t>---</t>
        </is>
      </c>
      <c r="BA1012" t="inlineStr">
        <is>
          <t>1b52563f66be7b3d0843fa02f8f5a965</t>
        </is>
      </c>
      <c r="BB1012" t="inlineStr">
        <is>
          <t>http://openrosa.org/formdesigner/0B48E039-1E80-49A7-AC24-732B6E788E39</t>
        </is>
      </c>
      <c r="BC1012" t="inlineStr">
        <is>
          <t>Ration et autres visites</t>
        </is>
      </c>
      <c r="BD1012" t="inlineStr">
        <is>
          <t>CommCare Android, version "2.56"(468040). App v15969. CommCare Version 2.56.0. Build 468040, built on: 2025-02-11</t>
        </is>
      </c>
      <c r="BE1012" t="inlineStr">
        <is>
          <t>commcare_9bc1f1cb-81e2-474e-9647-4d36802bc2c5</t>
        </is>
      </c>
      <c r="BF1012" t="inlineStr">
        <is>
          <t>19.9457683 -72.817635 -3.31 6.9</t>
        </is>
      </c>
      <c r="BG1012" t="inlineStr">
        <is>
          <t>f13d8149fc6d39ebe86af18272310ff9</t>
        </is>
      </c>
      <c r="BH1012" t="inlineStr">
        <is>
          <t>d3239f0622024212b2de47425e4be01d</t>
        </is>
      </c>
      <c r="BI1012" t="inlineStr">
        <is>
          <t>15246</t>
        </is>
      </c>
      <c r="BJ1012" t="inlineStr">
        <is>
          <t>XFormInstance</t>
        </is>
      </c>
      <c r="BK1012" t="inlineStr">
        <is>
          <t>bbde8bf4fb7011efa9646327e3555f30</t>
        </is>
      </c>
      <c r="BL1012" t="b">
        <v>0</v>
      </c>
      <c r="BM1012" t="inlineStr">
        <is>
          <t>---</t>
        </is>
      </c>
      <c r="BN1012" t="inlineStr">
        <is>
          <t>200.113.253.22</t>
        </is>
      </c>
      <c r="BO1012" t="inlineStr">
        <is>
          <t>Abdias Blanc</t>
        </is>
      </c>
    </row>
    <row r="1013">
      <c r="A1013" t="inlineStr">
        <is>
          <t>1011</t>
        </is>
      </c>
      <c r="B1013" t="inlineStr">
        <is>
          <t>a3417910-104d-4a41-86b0-5e4a69d8a37e</t>
        </is>
      </c>
      <c r="C1013" t="inlineStr">
        <is>
          <t>2025-03-07</t>
        </is>
      </c>
      <c r="D1013" t="inlineStr">
        <is>
          <t>3</t>
        </is>
      </c>
      <c r="E1013" t="inlineStr">
        <is>
          <t>---</t>
        </is>
      </c>
      <c r="F1013" t="inlineStr">
        <is>
          <t>0</t>
        </is>
      </c>
      <c r="G1013" t="inlineStr">
        <is>
          <t>---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---</t>
        </is>
      </c>
      <c r="L1013" t="inlineStr">
        <is>
          <t>---</t>
        </is>
      </c>
      <c r="M1013" t="inlineStr">
        <is>
          <t>---</t>
        </is>
      </c>
      <c r="N1013" t="inlineStr">
        <is>
          <t>---</t>
        </is>
      </c>
      <c r="O1013" t="inlineStr">
        <is>
          <t>---</t>
        </is>
      </c>
      <c r="P1013" t="inlineStr">
        <is>
          <t>---</t>
        </is>
      </c>
      <c r="Q1013" t="inlineStr">
        <is>
          <t>---</t>
        </is>
      </c>
      <c r="R1013" t="inlineStr"/>
      <c r="S1013" t="inlineStr">
        <is>
          <t>35.0</t>
        </is>
      </c>
      <c r="T1013" t="inlineStr"/>
      <c r="U1013" t="inlineStr"/>
      <c r="V1013" t="inlineStr"/>
      <c r="W1013" t="inlineStr"/>
      <c r="X1013" t="inlineStr">
        <is>
          <t>PDP/CMEB/ST03480</t>
        </is>
      </c>
      <c r="Y1013" t="inlineStr">
        <is>
          <t>PDP/CMEB/ST03480</t>
        </is>
      </c>
      <c r="Z1013" t="inlineStr">
        <is>
          <t>2025-03-07 19:04:21</t>
        </is>
      </c>
      <c r="AA1013" t="inlineStr">
        <is>
          <t>2025-03-07 19:04:08</t>
        </is>
      </c>
      <c r="AB1013" t="inlineStr">
        <is>
          <t>5guerlande</t>
        </is>
      </c>
      <c r="AC1013" t="inlineStr">
        <is>
          <t>2025-03-08 19:04:26</t>
        </is>
      </c>
      <c r="AD1013" s="1" t="inlineStr">
        <is>
          <t>https://www.commcarehq.org/a/caris-test/reports/form_data/a3417910-104d-4a41-86b0-5e4a69d8a37e/</t>
        </is>
      </c>
      <c r="AE1013" t="inlineStr">
        <is>
          <t>---</t>
        </is>
      </c>
      <c r="AF1013" t="inlineStr">
        <is>
          <t>3c5a623af057e23a32ae4000_33304</t>
        </is>
      </c>
      <c r="AG1013" t="inlineStr">
        <is>
          <t>OK</t>
        </is>
      </c>
      <c r="AH1013" t="inlineStr">
        <is>
          <t>2025-03-07 19:04:21</t>
        </is>
      </c>
      <c r="AI1013" t="inlineStr">
        <is>
          <t>1b52563f66be7b3d0843fa02f8f5a965</t>
        </is>
      </c>
      <c r="AJ1013" t="inlineStr">
        <is>
          <t>2025-03-07</t>
        </is>
      </c>
      <c r="AK1013" t="inlineStr">
        <is>
          <t>3</t>
        </is>
      </c>
      <c r="AL1013" t="inlineStr">
        <is>
          <t>---</t>
        </is>
      </c>
      <c r="AM1013" t="inlineStr">
        <is>
          <t>0</t>
        </is>
      </c>
      <c r="AN1013" t="inlineStr">
        <is>
          <t>---</t>
        </is>
      </c>
      <c r="AO1013" t="inlineStr">
        <is>
          <t>1</t>
        </is>
      </c>
      <c r="AP1013" t="inlineStr">
        <is>
          <t>1</t>
        </is>
      </c>
      <c r="AQ1013" t="inlineStr"/>
      <c r="AR1013" t="inlineStr">
        <is>
          <t>35</t>
        </is>
      </c>
      <c r="AS1013" t="inlineStr"/>
      <c r="AT1013" t="inlineStr"/>
      <c r="AU1013" t="inlineStr">
        <is>
          <t>---</t>
        </is>
      </c>
      <c r="AV1013" t="inlineStr">
        <is>
          <t>---</t>
        </is>
      </c>
      <c r="AW1013" t="inlineStr">
        <is>
          <t>---</t>
        </is>
      </c>
      <c r="AX1013" t="inlineStr">
        <is>
          <t>---</t>
        </is>
      </c>
      <c r="AY1013" t="inlineStr">
        <is>
          <t>---</t>
        </is>
      </c>
      <c r="AZ1013" t="inlineStr">
        <is>
          <t>---</t>
        </is>
      </c>
      <c r="BA1013" t="inlineStr">
        <is>
          <t>1b52563f66be7b3d0843fa02f8f5a965</t>
        </is>
      </c>
      <c r="BB1013" t="inlineStr">
        <is>
          <t>http://openrosa.org/formdesigner/0B48E039-1E80-49A7-AC24-732B6E788E39</t>
        </is>
      </c>
      <c r="BC1013" t="inlineStr">
        <is>
          <t>Ration et autres visites</t>
        </is>
      </c>
      <c r="BD1013" t="inlineStr">
        <is>
          <t>CommCare Android, version "2.56"(468040). App v15969. CommCare Version 2.56.0. Build 468040, built on: 2025-02-11</t>
        </is>
      </c>
      <c r="BE1013" t="inlineStr">
        <is>
          <t>commcare_9bc1f1cb-81e2-474e-9647-4d36802bc2c5</t>
        </is>
      </c>
      <c r="BF1013" t="inlineStr">
        <is>
          <t>19.9456084 -72.8173623 -20.21 6.7</t>
        </is>
      </c>
      <c r="BG1013" t="inlineStr">
        <is>
          <t>f13d8149fc6d39ebe86af18272310ff9</t>
        </is>
      </c>
      <c r="BH1013" t="inlineStr">
        <is>
          <t>d3239f0622024212b2de47425e4be01d</t>
        </is>
      </c>
      <c r="BI1013" t="inlineStr">
        <is>
          <t>15246</t>
        </is>
      </c>
      <c r="BJ1013" t="inlineStr">
        <is>
          <t>XFormInstance</t>
        </is>
      </c>
      <c r="BK1013" t="inlineStr">
        <is>
          <t>bbde8bf4fb7011efa9646327e3555f30</t>
        </is>
      </c>
      <c r="BL1013" t="b">
        <v>0</v>
      </c>
      <c r="BM1013" t="inlineStr">
        <is>
          <t>---</t>
        </is>
      </c>
      <c r="BN1013" t="inlineStr">
        <is>
          <t>200.113.253.22</t>
        </is>
      </c>
      <c r="BO1013" t="inlineStr">
        <is>
          <t>Kenlove Louidor</t>
        </is>
      </c>
    </row>
    <row r="1014">
      <c r="A1014" t="inlineStr">
        <is>
          <t>1012</t>
        </is>
      </c>
      <c r="B1014" t="inlineStr">
        <is>
          <t>ba5c5e9b-8afa-4520-aa4a-6d61e848346a</t>
        </is>
      </c>
      <c r="C1014" t="inlineStr">
        <is>
          <t>2025-03-07</t>
        </is>
      </c>
      <c r="D1014" t="inlineStr">
        <is>
          <t>3</t>
        </is>
      </c>
      <c r="E1014" t="inlineStr">
        <is>
          <t>---</t>
        </is>
      </c>
      <c r="F1014" t="inlineStr">
        <is>
          <t>0</t>
        </is>
      </c>
      <c r="G1014" t="inlineStr">
        <is>
          <t>---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---</t>
        </is>
      </c>
      <c r="L1014" t="inlineStr">
        <is>
          <t>---</t>
        </is>
      </c>
      <c r="M1014" t="inlineStr">
        <is>
          <t>---</t>
        </is>
      </c>
      <c r="N1014" t="inlineStr">
        <is>
          <t>---</t>
        </is>
      </c>
      <c r="O1014" t="inlineStr">
        <is>
          <t>---</t>
        </is>
      </c>
      <c r="P1014" t="inlineStr">
        <is>
          <t>---</t>
        </is>
      </c>
      <c r="Q1014" t="inlineStr">
        <is>
          <t>---</t>
        </is>
      </c>
      <c r="R1014" t="inlineStr"/>
      <c r="S1014" t="inlineStr">
        <is>
          <t>21.6</t>
        </is>
      </c>
      <c r="T1014" t="inlineStr">
        <is>
          <t>127.0</t>
        </is>
      </c>
      <c r="U1014" t="inlineStr"/>
      <c r="V1014" t="inlineStr"/>
      <c r="W1014" t="inlineStr"/>
      <c r="X1014" t="inlineStr">
        <is>
          <t>MCH/DSCA/ST00795</t>
        </is>
      </c>
      <c r="Y1014" t="inlineStr">
        <is>
          <t>MCH/DSCA/ST00795</t>
        </is>
      </c>
      <c r="Z1014" t="inlineStr">
        <is>
          <t>2025-03-09 21:37:06</t>
        </is>
      </c>
      <c r="AA1014" t="inlineStr">
        <is>
          <t>2025-03-09 21:33:07</t>
        </is>
      </c>
      <c r="AB1014" t="inlineStr">
        <is>
          <t>6evelyne</t>
        </is>
      </c>
      <c r="AC1014" t="inlineStr">
        <is>
          <t>2025-03-09 21:38:18</t>
        </is>
      </c>
      <c r="AD1014" s="1" t="inlineStr">
        <is>
          <t>https://www.commcarehq.org/a/caris-test/reports/form_data/ba5c5e9b-8afa-4520-aa4a-6d61e848346a/</t>
        </is>
      </c>
      <c r="AE1014" t="inlineStr">
        <is>
          <t>---</t>
        </is>
      </c>
      <c r="AF1014" t="inlineStr">
        <is>
          <t>3c5a623af057e23a32ae4000_25615</t>
        </is>
      </c>
      <c r="AG1014" t="inlineStr">
        <is>
          <t>OK</t>
        </is>
      </c>
      <c r="AH1014" t="inlineStr">
        <is>
          <t>2025-03-09 21:37:06</t>
        </is>
      </c>
      <c r="AI1014" t="inlineStr">
        <is>
          <t>4a46325eb6794fee8a54ef2fbf119d12</t>
        </is>
      </c>
      <c r="AJ1014" t="inlineStr">
        <is>
          <t>2025-03-07</t>
        </is>
      </c>
      <c r="AK1014" t="inlineStr">
        <is>
          <t>3</t>
        </is>
      </c>
      <c r="AL1014" t="inlineStr">
        <is>
          <t>---</t>
        </is>
      </c>
      <c r="AM1014" t="inlineStr">
        <is>
          <t>0</t>
        </is>
      </c>
      <c r="AN1014" t="inlineStr">
        <is>
          <t>---</t>
        </is>
      </c>
      <c r="AO1014" t="inlineStr">
        <is>
          <t>1</t>
        </is>
      </c>
      <c r="AP1014" t="inlineStr">
        <is>
          <t>1</t>
        </is>
      </c>
      <c r="AQ1014" t="inlineStr"/>
      <c r="AR1014" t="inlineStr">
        <is>
          <t>21.6</t>
        </is>
      </c>
      <c r="AS1014" t="inlineStr">
        <is>
          <t>127</t>
        </is>
      </c>
      <c r="AT1014" t="inlineStr"/>
      <c r="AU1014" t="inlineStr">
        <is>
          <t>---</t>
        </is>
      </c>
      <c r="AV1014" t="inlineStr">
        <is>
          <t>---</t>
        </is>
      </c>
      <c r="AW1014" t="inlineStr">
        <is>
          <t>---</t>
        </is>
      </c>
      <c r="AX1014" t="inlineStr">
        <is>
          <t>---</t>
        </is>
      </c>
      <c r="AY1014" t="inlineStr">
        <is>
          <t>---</t>
        </is>
      </c>
      <c r="AZ1014" t="inlineStr">
        <is>
          <t>---</t>
        </is>
      </c>
      <c r="BA1014" t="inlineStr">
        <is>
          <t>4a46325eb6794fee8a54ef2fbf119d12</t>
        </is>
      </c>
      <c r="BB1014" t="inlineStr">
        <is>
          <t>http://openrosa.org/formdesigner/0B48E039-1E80-49A7-AC24-732B6E788E39</t>
        </is>
      </c>
      <c r="BC1014" t="inlineStr">
        <is>
          <t>Ration et autres visites</t>
        </is>
      </c>
      <c r="BD1014" t="inlineStr">
        <is>
          <t>CommCare Android, version "2.56"(468040). App v15969. CommCare Version 2.56.0. Build 468040, built on: 2025-02-11</t>
        </is>
      </c>
      <c r="BE1014" t="inlineStr">
        <is>
          <t>commcare_40296b7d-43c6-4fdb-ac84-9d72c5f544fb</t>
        </is>
      </c>
      <c r="BF1014" t="inlineStr"/>
      <c r="BG1014" t="inlineStr">
        <is>
          <t>f13d8149fc6d39ebe86af18272310ff9</t>
        </is>
      </c>
      <c r="BH1014" t="inlineStr">
        <is>
          <t>d3239f0622024212b2de47425e4be01d</t>
        </is>
      </c>
      <c r="BI1014" t="inlineStr">
        <is>
          <t>15246</t>
        </is>
      </c>
      <c r="BJ1014" t="inlineStr">
        <is>
          <t>XFormInstance</t>
        </is>
      </c>
      <c r="BK1014" t="inlineStr">
        <is>
          <t>d59729eafd2b11efa9736327e3555f30</t>
        </is>
      </c>
      <c r="BL1014" t="b">
        <v>0</v>
      </c>
      <c r="BM1014" t="inlineStr">
        <is>
          <t>---</t>
        </is>
      </c>
      <c r="BN1014" t="inlineStr">
        <is>
          <t>200.113.253.147</t>
        </is>
      </c>
      <c r="BO1014" t="inlineStr">
        <is>
          <t>Dady Sanka Selena Pierre</t>
        </is>
      </c>
    </row>
    <row r="1015">
      <c r="A1015" t="inlineStr">
        <is>
          <t>1013</t>
        </is>
      </c>
      <c r="B1015" t="inlineStr">
        <is>
          <t>94c22ace-e1b2-4264-bea2-c5e928d77354</t>
        </is>
      </c>
      <c r="C1015" t="inlineStr">
        <is>
          <t>2025-03-07</t>
        </is>
      </c>
      <c r="D1015" t="inlineStr">
        <is>
          <t>3</t>
        </is>
      </c>
      <c r="E1015" t="inlineStr">
        <is>
          <t>---</t>
        </is>
      </c>
      <c r="F1015" t="inlineStr">
        <is>
          <t>0</t>
        </is>
      </c>
      <c r="G1015" t="inlineStr">
        <is>
          <t>---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---</t>
        </is>
      </c>
      <c r="L1015" t="inlineStr">
        <is>
          <t>---</t>
        </is>
      </c>
      <c r="M1015" t="inlineStr">
        <is>
          <t>---</t>
        </is>
      </c>
      <c r="N1015" t="inlineStr">
        <is>
          <t>---</t>
        </is>
      </c>
      <c r="O1015" t="inlineStr">
        <is>
          <t>---</t>
        </is>
      </c>
      <c r="P1015" t="inlineStr">
        <is>
          <t>---</t>
        </is>
      </c>
      <c r="Q1015" t="inlineStr">
        <is>
          <t>---</t>
        </is>
      </c>
      <c r="R1015" t="inlineStr"/>
      <c r="S1015" t="inlineStr">
        <is>
          <t>31.4</t>
        </is>
      </c>
      <c r="T1015" t="inlineStr">
        <is>
          <t>141.0</t>
        </is>
      </c>
      <c r="U1015" t="inlineStr"/>
      <c r="V1015" t="inlineStr"/>
      <c r="W1015" t="inlineStr"/>
      <c r="X1015" t="inlineStr">
        <is>
          <t>MCH/HCHM/PED00213</t>
        </is>
      </c>
      <c r="Y1015" t="inlineStr">
        <is>
          <t>MCH/HCHM/PED00213</t>
        </is>
      </c>
      <c r="Z1015" t="inlineStr">
        <is>
          <t>2025-03-09 21:38:27</t>
        </is>
      </c>
      <c r="AA1015" t="inlineStr">
        <is>
          <t>2025-03-09 21:37:31</t>
        </is>
      </c>
      <c r="AB1015" t="inlineStr">
        <is>
          <t>6evelyne</t>
        </is>
      </c>
      <c r="AC1015" t="inlineStr">
        <is>
          <t>2025-03-09 21:39:39</t>
        </is>
      </c>
      <c r="AD1015" s="1" t="inlineStr">
        <is>
          <t>https://www.commcarehq.org/a/caris-test/reports/form_data/94c22ace-e1b2-4264-bea2-c5e928d77354/</t>
        </is>
      </c>
      <c r="AE1015" t="inlineStr">
        <is>
          <t>---</t>
        </is>
      </c>
      <c r="AF1015" t="inlineStr">
        <is>
          <t>9c4a786decac4d1cb24034a0f4dbaceb</t>
        </is>
      </c>
      <c r="AG1015" t="inlineStr">
        <is>
          <t>OK</t>
        </is>
      </c>
      <c r="AH1015" t="inlineStr">
        <is>
          <t>2025-03-09 21:38:27</t>
        </is>
      </c>
      <c r="AI1015" t="inlineStr">
        <is>
          <t>4a46325eb6794fee8a54ef2fbf119d12</t>
        </is>
      </c>
      <c r="AJ1015" t="inlineStr">
        <is>
          <t>2025-03-07</t>
        </is>
      </c>
      <c r="AK1015" t="inlineStr">
        <is>
          <t>3</t>
        </is>
      </c>
      <c r="AL1015" t="inlineStr">
        <is>
          <t>---</t>
        </is>
      </c>
      <c r="AM1015" t="inlineStr">
        <is>
          <t>0</t>
        </is>
      </c>
      <c r="AN1015" t="inlineStr">
        <is>
          <t>---</t>
        </is>
      </c>
      <c r="AO1015" t="inlineStr">
        <is>
          <t>1</t>
        </is>
      </c>
      <c r="AP1015" t="inlineStr">
        <is>
          <t>1</t>
        </is>
      </c>
      <c r="AQ1015" t="inlineStr"/>
      <c r="AR1015" t="inlineStr">
        <is>
          <t>31.4</t>
        </is>
      </c>
      <c r="AS1015" t="inlineStr">
        <is>
          <t>141</t>
        </is>
      </c>
      <c r="AT1015" t="inlineStr"/>
      <c r="AU1015" t="inlineStr">
        <is>
          <t>---</t>
        </is>
      </c>
      <c r="AV1015" t="inlineStr">
        <is>
          <t>---</t>
        </is>
      </c>
      <c r="AW1015" t="inlineStr">
        <is>
          <t>---</t>
        </is>
      </c>
      <c r="AX1015" t="inlineStr">
        <is>
          <t>---</t>
        </is>
      </c>
      <c r="AY1015" t="inlineStr">
        <is>
          <t>---</t>
        </is>
      </c>
      <c r="AZ1015" t="inlineStr">
        <is>
          <t>---</t>
        </is>
      </c>
      <c r="BA1015" t="inlineStr">
        <is>
          <t>4a46325eb6794fee8a54ef2fbf119d12</t>
        </is>
      </c>
      <c r="BB1015" t="inlineStr">
        <is>
          <t>http://openrosa.org/formdesigner/0B48E039-1E80-49A7-AC24-732B6E788E39</t>
        </is>
      </c>
      <c r="BC1015" t="inlineStr">
        <is>
          <t>Ration et autres visites</t>
        </is>
      </c>
      <c r="BD1015" t="inlineStr">
        <is>
          <t>CommCare Android, version "2.56"(468040). App v15969. CommCare Version 2.56.0. Build 468040, built on: 2025-02-11</t>
        </is>
      </c>
      <c r="BE1015" t="inlineStr">
        <is>
          <t>commcare_40296b7d-43c6-4fdb-ac84-9d72c5f544fb</t>
        </is>
      </c>
      <c r="BF1015" t="inlineStr"/>
      <c r="BG1015" t="inlineStr">
        <is>
          <t>f13d8149fc6d39ebe86af18272310ff9</t>
        </is>
      </c>
      <c r="BH1015" t="inlineStr">
        <is>
          <t>d3239f0622024212b2de47425e4be01d</t>
        </is>
      </c>
      <c r="BI1015" t="inlineStr">
        <is>
          <t>15246</t>
        </is>
      </c>
      <c r="BJ1015" t="inlineStr">
        <is>
          <t>XFormInstance</t>
        </is>
      </c>
      <c r="BK1015" t="inlineStr">
        <is>
          <t>d59729eafd2b11efa9736327e3555f30</t>
        </is>
      </c>
      <c r="BL1015" t="b">
        <v>0</v>
      </c>
      <c r="BM1015" t="inlineStr">
        <is>
          <t>---</t>
        </is>
      </c>
      <c r="BN1015" t="inlineStr">
        <is>
          <t>200.113.253.147</t>
        </is>
      </c>
      <c r="BO1015" t="inlineStr">
        <is>
          <t>Love Neldjine Augustin</t>
        </is>
      </c>
    </row>
    <row r="1016">
      <c r="A1016" t="inlineStr">
        <is>
          <t>1014</t>
        </is>
      </c>
      <c r="B1016" t="inlineStr">
        <is>
          <t>1ba2a084-79a7-4aa3-a520-ebb6ee0c9b4a</t>
        </is>
      </c>
      <c r="C1016" t="inlineStr">
        <is>
          <t>2025-03-07</t>
        </is>
      </c>
      <c r="D1016" t="inlineStr">
        <is>
          <t>3</t>
        </is>
      </c>
      <c r="E1016" t="inlineStr">
        <is>
          <t>---</t>
        </is>
      </c>
      <c r="F1016" t="inlineStr">
        <is>
          <t>0</t>
        </is>
      </c>
      <c r="G1016" t="inlineStr">
        <is>
          <t>---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---</t>
        </is>
      </c>
      <c r="L1016" t="inlineStr">
        <is>
          <t>---</t>
        </is>
      </c>
      <c r="M1016" t="inlineStr">
        <is>
          <t>---</t>
        </is>
      </c>
      <c r="N1016" t="inlineStr">
        <is>
          <t>---</t>
        </is>
      </c>
      <c r="O1016" t="inlineStr">
        <is>
          <t>---</t>
        </is>
      </c>
      <c r="P1016" t="inlineStr">
        <is>
          <t>---</t>
        </is>
      </c>
      <c r="Q1016" t="inlineStr">
        <is>
          <t>---</t>
        </is>
      </c>
      <c r="R1016" t="inlineStr"/>
      <c r="S1016" t="inlineStr">
        <is>
          <t>64.5</t>
        </is>
      </c>
      <c r="T1016" t="inlineStr">
        <is>
          <t>163.0</t>
        </is>
      </c>
      <c r="U1016" t="inlineStr"/>
      <c r="V1016" t="inlineStr"/>
      <c r="W1016" t="inlineStr"/>
      <c r="X1016" t="inlineStr">
        <is>
          <t>MCH/DSCA/ST01156</t>
        </is>
      </c>
      <c r="Y1016" t="inlineStr">
        <is>
          <t>MCH/DSCA/ST01156</t>
        </is>
      </c>
      <c r="Z1016" t="inlineStr">
        <is>
          <t>2025-03-09 21:39:43</t>
        </is>
      </c>
      <c r="AA1016" t="inlineStr">
        <is>
          <t>2025-03-09 21:38:54</t>
        </is>
      </c>
      <c r="AB1016" t="inlineStr">
        <is>
          <t>6evelyne</t>
        </is>
      </c>
      <c r="AC1016" t="inlineStr">
        <is>
          <t>2025-03-09 21:40:55</t>
        </is>
      </c>
      <c r="AD1016" s="1" t="inlineStr">
        <is>
          <t>https://www.commcarehq.org/a/caris-test/reports/form_data/1ba2a084-79a7-4aa3-a520-ebb6ee0c9b4a/</t>
        </is>
      </c>
      <c r="AE1016" t="inlineStr">
        <is>
          <t>---</t>
        </is>
      </c>
      <c r="AF1016" t="inlineStr">
        <is>
          <t>3c5a623af057e23a32ae4000_119703</t>
        </is>
      </c>
      <c r="AG1016" t="inlineStr">
        <is>
          <t>OK</t>
        </is>
      </c>
      <c r="AH1016" t="inlineStr">
        <is>
          <t>2025-03-09 21:39:43</t>
        </is>
      </c>
      <c r="AI1016" t="inlineStr">
        <is>
          <t>4a46325eb6794fee8a54ef2fbf119d12</t>
        </is>
      </c>
      <c r="AJ1016" t="inlineStr">
        <is>
          <t>2025-03-07</t>
        </is>
      </c>
      <c r="AK1016" t="inlineStr">
        <is>
          <t>3</t>
        </is>
      </c>
      <c r="AL1016" t="inlineStr">
        <is>
          <t>---</t>
        </is>
      </c>
      <c r="AM1016" t="inlineStr">
        <is>
          <t>0</t>
        </is>
      </c>
      <c r="AN1016" t="inlineStr">
        <is>
          <t>---</t>
        </is>
      </c>
      <c r="AO1016" t="inlineStr">
        <is>
          <t>1</t>
        </is>
      </c>
      <c r="AP1016" t="inlineStr">
        <is>
          <t>1</t>
        </is>
      </c>
      <c r="AQ1016" t="inlineStr"/>
      <c r="AR1016" t="inlineStr">
        <is>
          <t>64.5</t>
        </is>
      </c>
      <c r="AS1016" t="inlineStr">
        <is>
          <t>163</t>
        </is>
      </c>
      <c r="AT1016" t="inlineStr"/>
      <c r="AU1016" t="inlineStr">
        <is>
          <t>---</t>
        </is>
      </c>
      <c r="AV1016" t="inlineStr">
        <is>
          <t>---</t>
        </is>
      </c>
      <c r="AW1016" t="inlineStr">
        <is>
          <t>---</t>
        </is>
      </c>
      <c r="AX1016" t="inlineStr">
        <is>
          <t>---</t>
        </is>
      </c>
      <c r="AY1016" t="inlineStr">
        <is>
          <t>---</t>
        </is>
      </c>
      <c r="AZ1016" t="inlineStr">
        <is>
          <t>---</t>
        </is>
      </c>
      <c r="BA1016" t="inlineStr">
        <is>
          <t>4a46325eb6794fee8a54ef2fbf119d12</t>
        </is>
      </c>
      <c r="BB1016" t="inlineStr">
        <is>
          <t>http://openrosa.org/formdesigner/0B48E039-1E80-49A7-AC24-732B6E788E39</t>
        </is>
      </c>
      <c r="BC1016" t="inlineStr">
        <is>
          <t>Ration et autres visites</t>
        </is>
      </c>
      <c r="BD1016" t="inlineStr">
        <is>
          <t>CommCare Android, version "2.56"(468040). App v15969. CommCare Version 2.56.0. Build 468040, built on: 2025-02-11</t>
        </is>
      </c>
      <c r="BE1016" t="inlineStr">
        <is>
          <t>commcare_40296b7d-43c6-4fdb-ac84-9d72c5f544fb</t>
        </is>
      </c>
      <c r="BF1016" t="inlineStr"/>
      <c r="BG1016" t="inlineStr">
        <is>
          <t>f13d8149fc6d39ebe86af18272310ff9</t>
        </is>
      </c>
      <c r="BH1016" t="inlineStr">
        <is>
          <t>d3239f0622024212b2de47425e4be01d</t>
        </is>
      </c>
      <c r="BI1016" t="inlineStr">
        <is>
          <t>15246</t>
        </is>
      </c>
      <c r="BJ1016" t="inlineStr">
        <is>
          <t>XFormInstance</t>
        </is>
      </c>
      <c r="BK1016" t="inlineStr">
        <is>
          <t>d59729eafd2b11efa9736327e3555f30</t>
        </is>
      </c>
      <c r="BL1016" t="b">
        <v>0</v>
      </c>
      <c r="BM1016" t="inlineStr">
        <is>
          <t>---</t>
        </is>
      </c>
      <c r="BN1016" t="inlineStr">
        <is>
          <t>200.113.253.147</t>
        </is>
      </c>
      <c r="BO1016" t="inlineStr">
        <is>
          <t>Wislande Dort</t>
        </is>
      </c>
    </row>
    <row r="1017">
      <c r="A1017" t="inlineStr">
        <is>
          <t>1015</t>
        </is>
      </c>
      <c r="B1017" t="inlineStr">
        <is>
          <t>ceeb5f4b-a3ae-4439-a17f-949eeb873188</t>
        </is>
      </c>
      <c r="C1017" t="inlineStr">
        <is>
          <t>2025-03-07</t>
        </is>
      </c>
      <c r="D1017" t="inlineStr">
        <is>
          <t>3</t>
        </is>
      </c>
      <c r="E1017" t="inlineStr">
        <is>
          <t>---</t>
        </is>
      </c>
      <c r="F1017" t="inlineStr">
        <is>
          <t>0</t>
        </is>
      </c>
      <c r="G1017" t="inlineStr">
        <is>
          <t>---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---</t>
        </is>
      </c>
      <c r="L1017" t="inlineStr">
        <is>
          <t>---</t>
        </is>
      </c>
      <c r="M1017" t="inlineStr">
        <is>
          <t>---</t>
        </is>
      </c>
      <c r="N1017" t="inlineStr">
        <is>
          <t>---</t>
        </is>
      </c>
      <c r="O1017" t="inlineStr">
        <is>
          <t>---</t>
        </is>
      </c>
      <c r="P1017" t="inlineStr">
        <is>
          <t>---</t>
        </is>
      </c>
      <c r="Q1017" t="inlineStr">
        <is>
          <t>---</t>
        </is>
      </c>
      <c r="R1017" t="inlineStr"/>
      <c r="S1017" t="inlineStr">
        <is>
          <t>39.3</t>
        </is>
      </c>
      <c r="T1017" t="inlineStr">
        <is>
          <t>148.0</t>
        </is>
      </c>
      <c r="U1017" t="inlineStr"/>
      <c r="V1017" t="inlineStr"/>
      <c r="W1017" t="inlineStr"/>
      <c r="X1017" t="inlineStr">
        <is>
          <t>MCH/HCHM/PED00195</t>
        </is>
      </c>
      <c r="Y1017" t="inlineStr">
        <is>
          <t>MCH/HCHM/PED00195</t>
        </is>
      </c>
      <c r="Z1017" t="inlineStr">
        <is>
          <t>2025-03-09 21:40:52</t>
        </is>
      </c>
      <c r="AA1017" t="inlineStr">
        <is>
          <t>2025-03-09 21:40:14</t>
        </is>
      </c>
      <c r="AB1017" t="inlineStr">
        <is>
          <t>6evelyne</t>
        </is>
      </c>
      <c r="AC1017" t="inlineStr">
        <is>
          <t>2025-03-09 21:42:04</t>
        </is>
      </c>
      <c r="AD1017" s="1" t="inlineStr">
        <is>
          <t>https://www.commcarehq.org/a/caris-test/reports/form_data/ceeb5f4b-a3ae-4439-a17f-949eeb873188/</t>
        </is>
      </c>
      <c r="AE1017" t="inlineStr">
        <is>
          <t>---</t>
        </is>
      </c>
      <c r="AF1017" t="inlineStr">
        <is>
          <t>7d036e493ede46a8b6c841e5287f146c</t>
        </is>
      </c>
      <c r="AG1017" t="inlineStr">
        <is>
          <t>OK</t>
        </is>
      </c>
      <c r="AH1017" t="inlineStr">
        <is>
          <t>2025-03-09 21:40:52</t>
        </is>
      </c>
      <c r="AI1017" t="inlineStr">
        <is>
          <t>4a46325eb6794fee8a54ef2fbf119d12</t>
        </is>
      </c>
      <c r="AJ1017" t="inlineStr">
        <is>
          <t>2025-03-07</t>
        </is>
      </c>
      <c r="AK1017" t="inlineStr">
        <is>
          <t>3</t>
        </is>
      </c>
      <c r="AL1017" t="inlineStr">
        <is>
          <t>---</t>
        </is>
      </c>
      <c r="AM1017" t="inlineStr">
        <is>
          <t>0</t>
        </is>
      </c>
      <c r="AN1017" t="inlineStr">
        <is>
          <t>---</t>
        </is>
      </c>
      <c r="AO1017" t="inlineStr">
        <is>
          <t>1</t>
        </is>
      </c>
      <c r="AP1017" t="inlineStr">
        <is>
          <t>1</t>
        </is>
      </c>
      <c r="AQ1017" t="inlineStr"/>
      <c r="AR1017" t="inlineStr">
        <is>
          <t>39.3</t>
        </is>
      </c>
      <c r="AS1017" t="inlineStr">
        <is>
          <t>148</t>
        </is>
      </c>
      <c r="AT1017" t="inlineStr"/>
      <c r="AU1017" t="inlineStr">
        <is>
          <t>---</t>
        </is>
      </c>
      <c r="AV1017" t="inlineStr">
        <is>
          <t>---</t>
        </is>
      </c>
      <c r="AW1017" t="inlineStr">
        <is>
          <t>---</t>
        </is>
      </c>
      <c r="AX1017" t="inlineStr">
        <is>
          <t>---</t>
        </is>
      </c>
      <c r="AY1017" t="inlineStr">
        <is>
          <t>---</t>
        </is>
      </c>
      <c r="AZ1017" t="inlineStr">
        <is>
          <t>---</t>
        </is>
      </c>
      <c r="BA1017" t="inlineStr">
        <is>
          <t>4a46325eb6794fee8a54ef2fbf119d12</t>
        </is>
      </c>
      <c r="BB1017" t="inlineStr">
        <is>
          <t>http://openrosa.org/formdesigner/0B48E039-1E80-49A7-AC24-732B6E788E39</t>
        </is>
      </c>
      <c r="BC1017" t="inlineStr">
        <is>
          <t>Ration et autres visites</t>
        </is>
      </c>
      <c r="BD1017" t="inlineStr">
        <is>
          <t>CommCare Android, version "2.56"(468040). App v15969. CommCare Version 2.56.0. Build 468040, built on: 2025-02-11</t>
        </is>
      </c>
      <c r="BE1017" t="inlineStr">
        <is>
          <t>commcare_40296b7d-43c6-4fdb-ac84-9d72c5f544fb</t>
        </is>
      </c>
      <c r="BF1017" t="inlineStr"/>
      <c r="BG1017" t="inlineStr">
        <is>
          <t>f13d8149fc6d39ebe86af18272310ff9</t>
        </is>
      </c>
      <c r="BH1017" t="inlineStr">
        <is>
          <t>d3239f0622024212b2de47425e4be01d</t>
        </is>
      </c>
      <c r="BI1017" t="inlineStr">
        <is>
          <t>15246</t>
        </is>
      </c>
      <c r="BJ1017" t="inlineStr">
        <is>
          <t>XFormInstance</t>
        </is>
      </c>
      <c r="BK1017" t="inlineStr">
        <is>
          <t>d59729eafd2b11efa9736327e3555f30</t>
        </is>
      </c>
      <c r="BL1017" t="b">
        <v>0</v>
      </c>
      <c r="BM1017" t="inlineStr">
        <is>
          <t>---</t>
        </is>
      </c>
      <c r="BN1017" t="inlineStr">
        <is>
          <t>200.113.253.147</t>
        </is>
      </c>
      <c r="BO1017" t="inlineStr">
        <is>
          <t>Wadeline Philemond</t>
        </is>
      </c>
    </row>
    <row r="1018">
      <c r="A1018" t="inlineStr">
        <is>
          <t>1016</t>
        </is>
      </c>
      <c r="B1018" t="inlineStr">
        <is>
          <t>51ce7e7c-f2e9-45c3-8944-6fda96bd8a42</t>
        </is>
      </c>
      <c r="C1018" t="inlineStr">
        <is>
          <t>2025-03-07</t>
        </is>
      </c>
      <c r="D1018" t="inlineStr">
        <is>
          <t>3</t>
        </is>
      </c>
      <c r="E1018" t="inlineStr">
        <is>
          <t>---</t>
        </is>
      </c>
      <c r="F1018" t="inlineStr">
        <is>
          <t>0</t>
        </is>
      </c>
      <c r="G1018" t="inlineStr">
        <is>
          <t>---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---</t>
        </is>
      </c>
      <c r="L1018" t="inlineStr">
        <is>
          <t>---</t>
        </is>
      </c>
      <c r="M1018" t="inlineStr">
        <is>
          <t>---</t>
        </is>
      </c>
      <c r="N1018" t="inlineStr">
        <is>
          <t>---</t>
        </is>
      </c>
      <c r="O1018" t="inlineStr">
        <is>
          <t>---</t>
        </is>
      </c>
      <c r="P1018" t="inlineStr">
        <is>
          <t>---</t>
        </is>
      </c>
      <c r="Q1018" t="inlineStr">
        <is>
          <t>---</t>
        </is>
      </c>
      <c r="R1018" t="inlineStr"/>
      <c r="S1018" t="inlineStr">
        <is>
          <t>22.3</t>
        </is>
      </c>
      <c r="T1018" t="inlineStr">
        <is>
          <t>126.0</t>
        </is>
      </c>
      <c r="U1018" t="inlineStr"/>
      <c r="V1018" t="inlineStr"/>
      <c r="W1018" t="inlineStr"/>
      <c r="X1018" t="inlineStr">
        <is>
          <t>MCH/DSCA/ST00999</t>
        </is>
      </c>
      <c r="Y1018" t="inlineStr">
        <is>
          <t>MCH/DSCA/ST00999</t>
        </is>
      </c>
      <c r="Z1018" t="inlineStr">
        <is>
          <t>2025-03-09 21:42:00</t>
        </is>
      </c>
      <c r="AA1018" t="inlineStr">
        <is>
          <t>2025-03-09 21:41:18</t>
        </is>
      </c>
      <c r="AB1018" t="inlineStr">
        <is>
          <t>6evelyne</t>
        </is>
      </c>
      <c r="AC1018" t="inlineStr">
        <is>
          <t>2025-03-09 21:43:12</t>
        </is>
      </c>
      <c r="AD1018" s="1" t="inlineStr">
        <is>
          <t>https://www.commcarehq.org/a/caris-test/reports/form_data/51ce7e7c-f2e9-45c3-8944-6fda96bd8a42/</t>
        </is>
      </c>
      <c r="AE1018" t="inlineStr">
        <is>
          <t>---</t>
        </is>
      </c>
      <c r="AF1018" t="inlineStr">
        <is>
          <t>3c5a623af057e23a32ae4000_40137</t>
        </is>
      </c>
      <c r="AG1018" t="inlineStr">
        <is>
          <t>OK</t>
        </is>
      </c>
      <c r="AH1018" t="inlineStr">
        <is>
          <t>2025-03-09 21:42:00</t>
        </is>
      </c>
      <c r="AI1018" t="inlineStr">
        <is>
          <t>4a46325eb6794fee8a54ef2fbf119d12</t>
        </is>
      </c>
      <c r="AJ1018" t="inlineStr">
        <is>
          <t>2025-03-07</t>
        </is>
      </c>
      <c r="AK1018" t="inlineStr">
        <is>
          <t>3</t>
        </is>
      </c>
      <c r="AL1018" t="inlineStr">
        <is>
          <t>---</t>
        </is>
      </c>
      <c r="AM1018" t="inlineStr">
        <is>
          <t>0</t>
        </is>
      </c>
      <c r="AN1018" t="inlineStr">
        <is>
          <t>---</t>
        </is>
      </c>
      <c r="AO1018" t="inlineStr">
        <is>
          <t>1</t>
        </is>
      </c>
      <c r="AP1018" t="inlineStr">
        <is>
          <t>1</t>
        </is>
      </c>
      <c r="AQ1018" t="inlineStr"/>
      <c r="AR1018" t="inlineStr">
        <is>
          <t>22.3</t>
        </is>
      </c>
      <c r="AS1018" t="inlineStr">
        <is>
          <t>126</t>
        </is>
      </c>
      <c r="AT1018" t="inlineStr"/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inlineStr">
        <is>
          <t>---</t>
        </is>
      </c>
      <c r="BA1018" t="inlineStr">
        <is>
          <t>4a46325eb6794fee8a54ef2fbf119d12</t>
        </is>
      </c>
      <c r="BB1018" t="inlineStr">
        <is>
          <t>http://openrosa.org/formdesigner/0B48E039-1E80-49A7-AC24-732B6E788E39</t>
        </is>
      </c>
      <c r="BC1018" t="inlineStr">
        <is>
          <t>Ration et autres visites</t>
        </is>
      </c>
      <c r="BD1018" t="inlineStr">
        <is>
          <t>CommCare Android, version "2.56"(468040). App v15969. CommCare Version 2.56.0. Build 468040, built on: 2025-02-11</t>
        </is>
      </c>
      <c r="BE1018" t="inlineStr">
        <is>
          <t>commcare_40296b7d-43c6-4fdb-ac84-9d72c5f544fb</t>
        </is>
      </c>
      <c r="BF1018" t="inlineStr"/>
      <c r="BG1018" t="inlineStr">
        <is>
          <t>f13d8149fc6d39ebe86af18272310ff9</t>
        </is>
      </c>
      <c r="BH1018" t="inlineStr">
        <is>
          <t>d3239f0622024212b2de47425e4be01d</t>
        </is>
      </c>
      <c r="BI1018" t="inlineStr">
        <is>
          <t>15246</t>
        </is>
      </c>
      <c r="BJ1018" t="inlineStr">
        <is>
          <t>XFormInstance</t>
        </is>
      </c>
      <c r="BK1018" t="inlineStr">
        <is>
          <t>d59729eafd2b11efa9736327e3555f30</t>
        </is>
      </c>
      <c r="BL1018" t="b">
        <v>0</v>
      </c>
      <c r="BM1018" t="inlineStr">
        <is>
          <t>---</t>
        </is>
      </c>
      <c r="BN1018" t="inlineStr">
        <is>
          <t>200.113.253.147</t>
        </is>
      </c>
      <c r="BO1018" t="inlineStr">
        <is>
          <t>Kervens Gabriel</t>
        </is>
      </c>
    </row>
    <row r="1019">
      <c r="A1019" t="inlineStr">
        <is>
          <t>1017</t>
        </is>
      </c>
      <c r="B1019" t="inlineStr">
        <is>
          <t>19353b08-eada-46fa-b036-37a17912b7d6</t>
        </is>
      </c>
      <c r="C1019" t="inlineStr">
        <is>
          <t>2025-03-06</t>
        </is>
      </c>
      <c r="D1019" t="inlineStr">
        <is>
          <t>3</t>
        </is>
      </c>
      <c r="E1019" t="inlineStr">
        <is>
          <t>---</t>
        </is>
      </c>
      <c r="F1019" t="inlineStr">
        <is>
          <t>1</t>
        </is>
      </c>
      <c r="G1019" t="inlineStr">
        <is>
          <t>---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---</t>
        </is>
      </c>
      <c r="L1019" t="inlineStr">
        <is>
          <t>---</t>
        </is>
      </c>
      <c r="M1019" t="inlineStr">
        <is>
          <t>---</t>
        </is>
      </c>
      <c r="N1019" t="inlineStr">
        <is>
          <t>---</t>
        </is>
      </c>
      <c r="O1019" t="inlineStr">
        <is>
          <t>---</t>
        </is>
      </c>
      <c r="P1019" t="inlineStr">
        <is>
          <t>---</t>
        </is>
      </c>
      <c r="Q1019" t="inlineStr">
        <is>
          <t>---</t>
        </is>
      </c>
      <c r="R1019" t="inlineStr"/>
      <c r="S1019" t="inlineStr"/>
      <c r="T1019" t="inlineStr"/>
      <c r="U1019" t="inlineStr"/>
      <c r="V1019" t="inlineStr"/>
      <c r="W1019" t="inlineStr"/>
      <c r="X1019" t="inlineStr">
        <is>
          <t>GON/CSKS/ST01622</t>
        </is>
      </c>
      <c r="Y1019" t="inlineStr">
        <is>
          <t>GON/CSKS/ST01622</t>
        </is>
      </c>
      <c r="Z1019" t="inlineStr">
        <is>
          <t>2025-03-10 01:12:10</t>
        </is>
      </c>
      <c r="AA1019" t="inlineStr">
        <is>
          <t>2025-03-10 01:11:50</t>
        </is>
      </c>
      <c r="AB1019" t="inlineStr">
        <is>
          <t>6dorena</t>
        </is>
      </c>
      <c r="AC1019" t="inlineStr">
        <is>
          <t>2025-03-09 22:12:20</t>
        </is>
      </c>
      <c r="AD1019" s="1" t="inlineStr">
        <is>
          <t>https://www.commcarehq.org/a/caris-test/reports/form_data/19353b08-eada-46fa-b036-37a17912b7d6/</t>
        </is>
      </c>
      <c r="AE1019" t="inlineStr">
        <is>
          <t>---</t>
        </is>
      </c>
      <c r="AF1019" t="inlineStr">
        <is>
          <t>3c5a623af057e23a32ae4000_36849</t>
        </is>
      </c>
      <c r="AG1019" t="inlineStr">
        <is>
          <t>OK</t>
        </is>
      </c>
      <c r="AH1019" t="inlineStr">
        <is>
          <t>2025-03-10 01:12:10</t>
        </is>
      </c>
      <c r="AI1019" t="inlineStr">
        <is>
          <t>3964b2205a0f20868524be13aab0b786</t>
        </is>
      </c>
      <c r="AJ1019" t="inlineStr">
        <is>
          <t>2025-03-06</t>
        </is>
      </c>
      <c r="AK1019" t="inlineStr">
        <is>
          <t>3</t>
        </is>
      </c>
      <c r="AL1019" t="inlineStr">
        <is>
          <t>---</t>
        </is>
      </c>
      <c r="AM1019" t="inlineStr">
        <is>
          <t>1</t>
        </is>
      </c>
      <c r="AN1019" t="inlineStr">
        <is>
          <t>---</t>
        </is>
      </c>
      <c r="AO1019" t="inlineStr">
        <is>
          <t>1</t>
        </is>
      </c>
      <c r="AP1019" t="inlineStr">
        <is>
          <t>1</t>
        </is>
      </c>
      <c r="AQ1019" t="inlineStr"/>
      <c r="AR1019" t="inlineStr"/>
      <c r="AS1019" t="inlineStr"/>
      <c r="AT1019" t="inlineStr"/>
      <c r="AU1019" t="inlineStr">
        <is>
          <t>---</t>
        </is>
      </c>
      <c r="AV1019" t="inlineStr">
        <is>
          <t>---</t>
        </is>
      </c>
      <c r="AW1019" t="inlineStr">
        <is>
          <t>---</t>
        </is>
      </c>
      <c r="AX1019" t="inlineStr">
        <is>
          <t>---</t>
        </is>
      </c>
      <c r="AY1019" t="inlineStr">
        <is>
          <t>---</t>
        </is>
      </c>
      <c r="AZ1019" t="inlineStr">
        <is>
          <t>---</t>
        </is>
      </c>
      <c r="BA1019" t="inlineStr">
        <is>
          <t>3964b2205a0f20868524be13aab0b786</t>
        </is>
      </c>
      <c r="BB1019" t="inlineStr">
        <is>
          <t>http://openrosa.org/formdesigner/0B48E039-1E80-49A7-AC24-732B6E788E39</t>
        </is>
      </c>
      <c r="BC1019" t="inlineStr">
        <is>
          <t>Ration et autres visites</t>
        </is>
      </c>
      <c r="BD1019" t="inlineStr">
        <is>
          <t>CommCare Android, version "2.55.0"(467579). App v15969. CommCare Version 2.55.0. Build 467579, built on: 2025-01-15</t>
        </is>
      </c>
      <c r="BE1019" t="inlineStr">
        <is>
          <t>commcare_8bfa4fa8-c694-426a-969e-07ff9318179f</t>
        </is>
      </c>
      <c r="BF1019" t="inlineStr"/>
      <c r="BG1019" t="inlineStr">
        <is>
          <t>f13d8149fc6d39ebe86af18272310ff9</t>
        </is>
      </c>
      <c r="BH1019" t="inlineStr">
        <is>
          <t>d3239f0622024212b2de47425e4be01d</t>
        </is>
      </c>
      <c r="BI1019" t="inlineStr">
        <is>
          <t>15246</t>
        </is>
      </c>
      <c r="BJ1019" t="inlineStr">
        <is>
          <t>XFormInstance</t>
        </is>
      </c>
      <c r="BK1019" t="inlineStr">
        <is>
          <t>6b303eecfd3311efa9756327e3555f30</t>
        </is>
      </c>
      <c r="BL1019" t="b">
        <v>0</v>
      </c>
      <c r="BM1019" t="inlineStr">
        <is>
          <t>---</t>
        </is>
      </c>
      <c r="BN1019" t="inlineStr">
        <is>
          <t>200.113.214.62</t>
        </is>
      </c>
      <c r="BO1019" t="inlineStr">
        <is>
          <t>Mamendjie Noel</t>
        </is>
      </c>
    </row>
    <row r="1020">
      <c r="A1020" t="inlineStr">
        <is>
          <t>1018</t>
        </is>
      </c>
      <c r="B1020" t="inlineStr">
        <is>
          <t>1bcc7b2f-03c9-46a6-9601-99b7e16a9fbc</t>
        </is>
      </c>
      <c r="C1020" t="inlineStr">
        <is>
          <t>2025-03-06</t>
        </is>
      </c>
      <c r="D1020" t="inlineStr">
        <is>
          <t>3</t>
        </is>
      </c>
      <c r="E1020" t="inlineStr">
        <is>
          <t>---</t>
        </is>
      </c>
      <c r="F1020" t="inlineStr">
        <is>
          <t>1</t>
        </is>
      </c>
      <c r="G1020" t="inlineStr">
        <is>
          <t>---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---</t>
        </is>
      </c>
      <c r="L1020" t="inlineStr">
        <is>
          <t>---</t>
        </is>
      </c>
      <c r="M1020" t="inlineStr">
        <is>
          <t>---</t>
        </is>
      </c>
      <c r="N1020" t="inlineStr">
        <is>
          <t>---</t>
        </is>
      </c>
      <c r="O1020" t="inlineStr">
        <is>
          <t>---</t>
        </is>
      </c>
      <c r="P1020" t="inlineStr">
        <is>
          <t>---</t>
        </is>
      </c>
      <c r="Q1020" t="inlineStr">
        <is>
          <t>---</t>
        </is>
      </c>
      <c r="R1020" t="inlineStr"/>
      <c r="S1020" t="inlineStr"/>
      <c r="T1020" t="inlineStr"/>
      <c r="U1020" t="inlineStr"/>
      <c r="V1020" t="inlineStr"/>
      <c r="W1020" t="inlineStr"/>
      <c r="X1020" t="inlineStr">
        <is>
          <t>GON/CSKS/ST01181</t>
        </is>
      </c>
      <c r="Y1020" t="inlineStr">
        <is>
          <t>GON/CSKS/ST01181</t>
        </is>
      </c>
      <c r="Z1020" t="inlineStr">
        <is>
          <t>2025-03-10 01:12:45</t>
        </is>
      </c>
      <c r="AA1020" t="inlineStr">
        <is>
          <t>2025-03-10 01:12:26</t>
        </is>
      </c>
      <c r="AB1020" t="inlineStr">
        <is>
          <t>6dorena</t>
        </is>
      </c>
      <c r="AC1020" t="inlineStr">
        <is>
          <t>2025-03-09 22:12:56</t>
        </is>
      </c>
      <c r="AD1020" s="1" t="inlineStr">
        <is>
          <t>https://www.commcarehq.org/a/caris-test/reports/form_data/1bcc7b2f-03c9-46a6-9601-99b7e16a9fbc/</t>
        </is>
      </c>
      <c r="AE1020" t="inlineStr">
        <is>
          <t>---</t>
        </is>
      </c>
      <c r="AF1020" t="inlineStr">
        <is>
          <t>3c5a623af057e23a32ae4000_28347</t>
        </is>
      </c>
      <c r="AG1020" t="inlineStr">
        <is>
          <t>OK</t>
        </is>
      </c>
      <c r="AH1020" t="inlineStr">
        <is>
          <t>2025-03-10 01:12:45</t>
        </is>
      </c>
      <c r="AI1020" t="inlineStr">
        <is>
          <t>3964b2205a0f20868524be13aab0b786</t>
        </is>
      </c>
      <c r="AJ1020" t="inlineStr">
        <is>
          <t>2025-03-06</t>
        </is>
      </c>
      <c r="AK1020" t="inlineStr">
        <is>
          <t>3</t>
        </is>
      </c>
      <c r="AL1020" t="inlineStr">
        <is>
          <t>---</t>
        </is>
      </c>
      <c r="AM1020" t="inlineStr">
        <is>
          <t>1</t>
        </is>
      </c>
      <c r="AN1020" t="inlineStr">
        <is>
          <t>---</t>
        </is>
      </c>
      <c r="AO1020" t="inlineStr">
        <is>
          <t>1</t>
        </is>
      </c>
      <c r="AP1020" t="inlineStr">
        <is>
          <t>1</t>
        </is>
      </c>
      <c r="AQ1020" t="inlineStr"/>
      <c r="AR1020" t="inlineStr"/>
      <c r="AS1020" t="inlineStr"/>
      <c r="AT1020" t="inlineStr"/>
      <c r="AU1020" t="inlineStr">
        <is>
          <t>---</t>
        </is>
      </c>
      <c r="AV1020" t="inlineStr">
        <is>
          <t>---</t>
        </is>
      </c>
      <c r="AW1020" t="inlineStr">
        <is>
          <t>---</t>
        </is>
      </c>
      <c r="AX1020" t="inlineStr">
        <is>
          <t>---</t>
        </is>
      </c>
      <c r="AY1020" t="inlineStr">
        <is>
          <t>---</t>
        </is>
      </c>
      <c r="AZ1020" t="inlineStr">
        <is>
          <t>---</t>
        </is>
      </c>
      <c r="BA1020" t="inlineStr">
        <is>
          <t>3964b2205a0f20868524be13aab0b786</t>
        </is>
      </c>
      <c r="BB1020" t="inlineStr">
        <is>
          <t>http://openrosa.org/formdesigner/0B48E039-1E80-49A7-AC24-732B6E788E39</t>
        </is>
      </c>
      <c r="BC1020" t="inlineStr">
        <is>
          <t>Ration et autres visites</t>
        </is>
      </c>
      <c r="BD1020" t="inlineStr">
        <is>
          <t>CommCare Android, version "2.55.0"(467579). App v15969. CommCare Version 2.55.0. Build 467579, built on: 2025-01-15</t>
        </is>
      </c>
      <c r="BE1020" t="inlineStr">
        <is>
          <t>commcare_8bfa4fa8-c694-426a-969e-07ff9318179f</t>
        </is>
      </c>
      <c r="BF1020" t="inlineStr"/>
      <c r="BG1020" t="inlineStr">
        <is>
          <t>f13d8149fc6d39ebe86af18272310ff9</t>
        </is>
      </c>
      <c r="BH1020" t="inlineStr">
        <is>
          <t>d3239f0622024212b2de47425e4be01d</t>
        </is>
      </c>
      <c r="BI1020" t="inlineStr">
        <is>
          <t>15246</t>
        </is>
      </c>
      <c r="BJ1020" t="inlineStr">
        <is>
          <t>XFormInstance</t>
        </is>
      </c>
      <c r="BK1020" t="inlineStr">
        <is>
          <t>6b303eecfd3311efa9756327e3555f30</t>
        </is>
      </c>
      <c r="BL1020" t="b">
        <v>0</v>
      </c>
      <c r="BM1020" t="inlineStr">
        <is>
          <t>---</t>
        </is>
      </c>
      <c r="BN1020" t="inlineStr">
        <is>
          <t>200.113.214.62</t>
        </is>
      </c>
      <c r="BO1020" t="inlineStr">
        <is>
          <t>Ceradine Toussaint</t>
        </is>
      </c>
    </row>
    <row r="1021">
      <c r="A1021" t="inlineStr">
        <is>
          <t>1019</t>
        </is>
      </c>
      <c r="B1021" t="inlineStr">
        <is>
          <t>43633d8d-556d-4ce1-af84-830e823dfce5</t>
        </is>
      </c>
      <c r="C1021" t="inlineStr">
        <is>
          <t>2025-03-07</t>
        </is>
      </c>
      <c r="D1021" t="inlineStr">
        <is>
          <t>3</t>
        </is>
      </c>
      <c r="E1021" t="inlineStr">
        <is>
          <t>---</t>
        </is>
      </c>
      <c r="F1021" t="inlineStr">
        <is>
          <t>1</t>
        </is>
      </c>
      <c r="G1021" t="inlineStr">
        <is>
          <t>---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---</t>
        </is>
      </c>
      <c r="L1021" t="inlineStr">
        <is>
          <t>---</t>
        </is>
      </c>
      <c r="M1021" t="inlineStr">
        <is>
          <t>---</t>
        </is>
      </c>
      <c r="N1021" t="inlineStr">
        <is>
          <t>---</t>
        </is>
      </c>
      <c r="O1021" t="inlineStr">
        <is>
          <t>---</t>
        </is>
      </c>
      <c r="P1021" t="inlineStr">
        <is>
          <t>---</t>
        </is>
      </c>
      <c r="Q1021" t="inlineStr">
        <is>
          <t>---</t>
        </is>
      </c>
      <c r="R1021" t="inlineStr"/>
      <c r="S1021" t="inlineStr"/>
      <c r="T1021" t="inlineStr"/>
      <c r="U1021" t="inlineStr"/>
      <c r="V1021" t="inlineStr"/>
      <c r="W1021" t="inlineStr"/>
      <c r="X1021" t="inlineStr">
        <is>
          <t>GON/CSKS/ST01633</t>
        </is>
      </c>
      <c r="Y1021" t="inlineStr">
        <is>
          <t>GON/CSKS/ST01633</t>
        </is>
      </c>
      <c r="Z1021" t="inlineStr">
        <is>
          <t>2025-03-10 01:16:22</t>
        </is>
      </c>
      <c r="AA1021" t="inlineStr">
        <is>
          <t>2025-03-10 01:15:53</t>
        </is>
      </c>
      <c r="AB1021" t="inlineStr">
        <is>
          <t>6dorena</t>
        </is>
      </c>
      <c r="AC1021" t="inlineStr">
        <is>
          <t>2025-03-09 22:16:33</t>
        </is>
      </c>
      <c r="AD1021" s="1" t="inlineStr">
        <is>
          <t>https://www.commcarehq.org/a/caris-test/reports/form_data/43633d8d-556d-4ce1-af84-830e823dfce5/</t>
        </is>
      </c>
      <c r="AE1021" t="inlineStr">
        <is>
          <t>---</t>
        </is>
      </c>
      <c r="AF1021" t="inlineStr">
        <is>
          <t>3c5a623af057e23a32ae4000_38565</t>
        </is>
      </c>
      <c r="AG1021" t="inlineStr">
        <is>
          <t>OK</t>
        </is>
      </c>
      <c r="AH1021" t="inlineStr">
        <is>
          <t>2025-03-10 01:16:22</t>
        </is>
      </c>
      <c r="AI1021" t="inlineStr">
        <is>
          <t>3964b2205a0f20868524be13aab0b786</t>
        </is>
      </c>
      <c r="AJ1021" t="inlineStr">
        <is>
          <t>2025-03-07</t>
        </is>
      </c>
      <c r="AK1021" t="inlineStr">
        <is>
          <t>3</t>
        </is>
      </c>
      <c r="AL1021" t="inlineStr">
        <is>
          <t>---</t>
        </is>
      </c>
      <c r="AM1021" t="inlineStr">
        <is>
          <t>1</t>
        </is>
      </c>
      <c r="AN1021" t="inlineStr">
        <is>
          <t>---</t>
        </is>
      </c>
      <c r="AO1021" t="inlineStr">
        <is>
          <t>1</t>
        </is>
      </c>
      <c r="AP1021" t="inlineStr">
        <is>
          <t>1</t>
        </is>
      </c>
      <c r="AQ1021" t="inlineStr"/>
      <c r="AR1021" t="inlineStr"/>
      <c r="AS1021" t="inlineStr"/>
      <c r="AT1021" t="inlineStr"/>
      <c r="AU1021" t="inlineStr">
        <is>
          <t>---</t>
        </is>
      </c>
      <c r="AV1021" t="inlineStr">
        <is>
          <t>---</t>
        </is>
      </c>
      <c r="AW1021" t="inlineStr">
        <is>
          <t>---</t>
        </is>
      </c>
      <c r="AX1021" t="inlineStr">
        <is>
          <t>---</t>
        </is>
      </c>
      <c r="AY1021" t="inlineStr">
        <is>
          <t>---</t>
        </is>
      </c>
      <c r="AZ1021" t="inlineStr">
        <is>
          <t>---</t>
        </is>
      </c>
      <c r="BA1021" t="inlineStr">
        <is>
          <t>3964b2205a0f20868524be13aab0b786</t>
        </is>
      </c>
      <c r="BB1021" t="inlineStr">
        <is>
          <t>http://openrosa.org/formdesigner/0B48E039-1E80-49A7-AC24-732B6E788E39</t>
        </is>
      </c>
      <c r="BC1021" t="inlineStr">
        <is>
          <t>Ration et autres visites</t>
        </is>
      </c>
      <c r="BD1021" t="inlineStr">
        <is>
          <t>CommCare Android, version "2.55.0"(467579). App v15969. CommCare Version 2.55.0. Build 467579, built on: 2025-01-15</t>
        </is>
      </c>
      <c r="BE1021" t="inlineStr">
        <is>
          <t>commcare_8bfa4fa8-c694-426a-969e-07ff9318179f</t>
        </is>
      </c>
      <c r="BF1021" t="inlineStr"/>
      <c r="BG1021" t="inlineStr">
        <is>
          <t>f13d8149fc6d39ebe86af18272310ff9</t>
        </is>
      </c>
      <c r="BH1021" t="inlineStr">
        <is>
          <t>d3239f0622024212b2de47425e4be01d</t>
        </is>
      </c>
      <c r="BI1021" t="inlineStr">
        <is>
          <t>15246</t>
        </is>
      </c>
      <c r="BJ1021" t="inlineStr">
        <is>
          <t>XFormInstance</t>
        </is>
      </c>
      <c r="BK1021" t="inlineStr">
        <is>
          <t>6b303eecfd3311efa9756327e3555f30</t>
        </is>
      </c>
      <c r="BL1021" t="b">
        <v>0</v>
      </c>
      <c r="BM1021" t="inlineStr">
        <is>
          <t>---</t>
        </is>
      </c>
      <c r="BN1021" t="inlineStr">
        <is>
          <t>200.113.214.62</t>
        </is>
      </c>
      <c r="BO1021" t="inlineStr">
        <is>
          <t>Mykema Monfort</t>
        </is>
      </c>
    </row>
    <row r="1022">
      <c r="A1022" t="inlineStr">
        <is>
          <t>1020</t>
        </is>
      </c>
      <c r="B1022" t="inlineStr">
        <is>
          <t>23c543b8-2c47-4048-b440-eaf1bfad2df6</t>
        </is>
      </c>
      <c r="C1022" t="inlineStr">
        <is>
          <t>2025-03-07</t>
        </is>
      </c>
      <c r="D1022" t="inlineStr">
        <is>
          <t>3</t>
        </is>
      </c>
      <c r="E1022" t="inlineStr">
        <is>
          <t>---</t>
        </is>
      </c>
      <c r="F1022" t="inlineStr">
        <is>
          <t>0</t>
        </is>
      </c>
      <c r="G1022" t="inlineStr">
        <is>
          <t>---</t>
        </is>
      </c>
      <c r="H1022" t="inlineStr">
        <is>
          <t>0</t>
        </is>
      </c>
      <c r="I1022" t="inlineStr">
        <is>
          <t>1</t>
        </is>
      </c>
      <c r="J1022" t="inlineStr">
        <is>
          <t>3</t>
        </is>
      </c>
      <c r="K1022" t="inlineStr">
        <is>
          <t>---</t>
        </is>
      </c>
      <c r="L1022" t="inlineStr">
        <is>
          <t>---</t>
        </is>
      </c>
      <c r="M1022" t="inlineStr">
        <is>
          <t>---</t>
        </is>
      </c>
      <c r="N1022" t="inlineStr">
        <is>
          <t>---</t>
        </is>
      </c>
      <c r="O1022" t="inlineStr">
        <is>
          <t>---</t>
        </is>
      </c>
      <c r="P1022" t="inlineStr">
        <is>
          <t>---</t>
        </is>
      </c>
      <c r="Q1022" t="inlineStr">
        <is>
          <t>---</t>
        </is>
      </c>
      <c r="R1022" t="inlineStr"/>
      <c r="S1022" t="inlineStr"/>
      <c r="T1022" t="inlineStr"/>
      <c r="U1022" t="inlineStr"/>
      <c r="V1022" t="inlineStr"/>
      <c r="W1022" t="inlineStr"/>
      <c r="X1022" t="inlineStr">
        <is>
          <t>GON/CSKS/ST00754</t>
        </is>
      </c>
      <c r="Y1022" t="inlineStr">
        <is>
          <t>GON/CSKS/ST00754</t>
        </is>
      </c>
      <c r="Z1022" t="inlineStr">
        <is>
          <t>2025-03-10 01:16:56</t>
        </is>
      </c>
      <c r="AA1022" t="inlineStr">
        <is>
          <t>2025-03-10 01:16:38</t>
        </is>
      </c>
      <c r="AB1022" t="inlineStr">
        <is>
          <t>6dorena</t>
        </is>
      </c>
      <c r="AC1022" t="inlineStr">
        <is>
          <t>2025-03-09 22:17:06</t>
        </is>
      </c>
      <c r="AD1022" s="1" t="inlineStr">
        <is>
          <t>https://www.commcarehq.org/a/caris-test/reports/form_data/23c543b8-2c47-4048-b440-eaf1bfad2df6/</t>
        </is>
      </c>
      <c r="AE1022" t="inlineStr">
        <is>
          <t>---</t>
        </is>
      </c>
      <c r="AF1022" t="inlineStr">
        <is>
          <t>3c5a623af057e23a32ae4000_17492</t>
        </is>
      </c>
      <c r="AG1022" t="inlineStr">
        <is>
          <t>OK</t>
        </is>
      </c>
      <c r="AH1022" t="inlineStr">
        <is>
          <t>2025-03-10 01:16:56</t>
        </is>
      </c>
      <c r="AI1022" t="inlineStr">
        <is>
          <t>3964b2205a0f20868524be13aab0b786</t>
        </is>
      </c>
      <c r="AJ1022" t="inlineStr">
        <is>
          <t>2025-03-07</t>
        </is>
      </c>
      <c r="AK1022" t="inlineStr">
        <is>
          <t>3</t>
        </is>
      </c>
      <c r="AL1022" t="inlineStr">
        <is>
          <t>---</t>
        </is>
      </c>
      <c r="AM1022" t="inlineStr">
        <is>
          <t>0</t>
        </is>
      </c>
      <c r="AN1022" t="inlineStr">
        <is>
          <t>---</t>
        </is>
      </c>
      <c r="AO1022" t="inlineStr">
        <is>
          <t>0</t>
        </is>
      </c>
      <c r="AP1022" t="inlineStr">
        <is>
          <t>1</t>
        </is>
      </c>
      <c r="AQ1022" t="inlineStr"/>
      <c r="AR1022" t="inlineStr"/>
      <c r="AS1022" t="inlineStr"/>
      <c r="AT1022" t="inlineStr"/>
      <c r="AU1022" t="inlineStr">
        <is>
          <t>---</t>
        </is>
      </c>
      <c r="AV1022" t="inlineStr">
        <is>
          <t>---</t>
        </is>
      </c>
      <c r="AW1022" t="inlineStr">
        <is>
          <t>---</t>
        </is>
      </c>
      <c r="AX1022" t="inlineStr">
        <is>
          <t>---</t>
        </is>
      </c>
      <c r="AY1022" t="inlineStr">
        <is>
          <t>---</t>
        </is>
      </c>
      <c r="AZ1022" t="inlineStr">
        <is>
          <t>---</t>
        </is>
      </c>
      <c r="BA1022" t="inlineStr">
        <is>
          <t>3964b2205a0f20868524be13aab0b786</t>
        </is>
      </c>
      <c r="BB1022" t="inlineStr">
        <is>
          <t>http://openrosa.org/formdesigner/0B48E039-1E80-49A7-AC24-732B6E788E39</t>
        </is>
      </c>
      <c r="BC1022" t="inlineStr">
        <is>
          <t>Ration et autres visites</t>
        </is>
      </c>
      <c r="BD1022" t="inlineStr">
        <is>
          <t>CommCare Android, version "2.55.0"(467579). App v15969. CommCare Version 2.55.0. Build 467579, built on: 2025-01-15</t>
        </is>
      </c>
      <c r="BE1022" t="inlineStr">
        <is>
          <t>commcare_8bfa4fa8-c694-426a-969e-07ff9318179f</t>
        </is>
      </c>
      <c r="BF1022" t="inlineStr"/>
      <c r="BG1022" t="inlineStr">
        <is>
          <t>f13d8149fc6d39ebe86af18272310ff9</t>
        </is>
      </c>
      <c r="BH1022" t="inlineStr">
        <is>
          <t>d3239f0622024212b2de47425e4be01d</t>
        </is>
      </c>
      <c r="BI1022" t="inlineStr">
        <is>
          <t>15246</t>
        </is>
      </c>
      <c r="BJ1022" t="inlineStr">
        <is>
          <t>XFormInstance</t>
        </is>
      </c>
      <c r="BK1022" t="inlineStr">
        <is>
          <t>6b303eecfd3311efa9756327e3555f30</t>
        </is>
      </c>
      <c r="BL1022" t="b">
        <v>0</v>
      </c>
      <c r="BM1022" t="inlineStr">
        <is>
          <t>---</t>
        </is>
      </c>
      <c r="BN1022" t="inlineStr">
        <is>
          <t>200.113.214.62</t>
        </is>
      </c>
      <c r="BO1022" t="inlineStr">
        <is>
          <t>KELO AGENOR</t>
        </is>
      </c>
    </row>
    <row r="1023">
      <c r="A1023" t="inlineStr">
        <is>
          <t>1021</t>
        </is>
      </c>
      <c r="B1023" t="inlineStr">
        <is>
          <t>1a4bbc9d-95a6-4dda-a646-3873e62eda6d</t>
        </is>
      </c>
      <c r="C1023" t="inlineStr">
        <is>
          <t>2025-03-07</t>
        </is>
      </c>
      <c r="D1023" t="inlineStr">
        <is>
          <t>3</t>
        </is>
      </c>
      <c r="E1023" t="inlineStr">
        <is>
          <t>---</t>
        </is>
      </c>
      <c r="F1023" t="inlineStr">
        <is>
          <t>1</t>
        </is>
      </c>
      <c r="G1023" t="inlineStr">
        <is>
          <t>---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---</t>
        </is>
      </c>
      <c r="L1023" t="inlineStr">
        <is>
          <t>---</t>
        </is>
      </c>
      <c r="M1023" t="inlineStr">
        <is>
          <t>---</t>
        </is>
      </c>
      <c r="N1023" t="inlineStr">
        <is>
          <t>---</t>
        </is>
      </c>
      <c r="O1023" t="inlineStr">
        <is>
          <t>---</t>
        </is>
      </c>
      <c r="P1023" t="inlineStr">
        <is>
          <t>---</t>
        </is>
      </c>
      <c r="Q1023" t="inlineStr">
        <is>
          <t>---</t>
        </is>
      </c>
      <c r="R1023" t="inlineStr"/>
      <c r="S1023" t="inlineStr"/>
      <c r="T1023" t="inlineStr"/>
      <c r="U1023" t="inlineStr"/>
      <c r="V1023" t="inlineStr"/>
      <c r="W1023" t="inlineStr"/>
      <c r="X1023" t="inlineStr">
        <is>
          <t>GON/CSKS/ST01939</t>
        </is>
      </c>
      <c r="Y1023" t="inlineStr">
        <is>
          <t>GON/CSKS/ST01939</t>
        </is>
      </c>
      <c r="Z1023" t="inlineStr">
        <is>
          <t>2025-03-10 01:17:25</t>
        </is>
      </c>
      <c r="AA1023" t="inlineStr">
        <is>
          <t>2025-03-10 01:17:12</t>
        </is>
      </c>
      <c r="AB1023" t="inlineStr">
        <is>
          <t>6dorena</t>
        </is>
      </c>
      <c r="AC1023" t="inlineStr">
        <is>
          <t>2025-03-09 22:17:43</t>
        </is>
      </c>
      <c r="AD1023" s="1" t="inlineStr">
        <is>
          <t>https://www.commcarehq.org/a/caris-test/reports/form_data/1a4bbc9d-95a6-4dda-a646-3873e62eda6d/</t>
        </is>
      </c>
      <c r="AE1023" t="inlineStr">
        <is>
          <t>---</t>
        </is>
      </c>
      <c r="AF1023" t="inlineStr">
        <is>
          <t>3c5a623af057e23a32ae4000_45672</t>
        </is>
      </c>
      <c r="AG1023" t="inlineStr">
        <is>
          <t>OK</t>
        </is>
      </c>
      <c r="AH1023" t="inlineStr">
        <is>
          <t>2025-03-10 01:17:25</t>
        </is>
      </c>
      <c r="AI1023" t="inlineStr">
        <is>
          <t>3964b2205a0f20868524be13aab0b786</t>
        </is>
      </c>
      <c r="AJ1023" t="inlineStr">
        <is>
          <t>2025-03-07</t>
        </is>
      </c>
      <c r="AK1023" t="inlineStr">
        <is>
          <t>3</t>
        </is>
      </c>
      <c r="AL1023" t="inlineStr">
        <is>
          <t>---</t>
        </is>
      </c>
      <c r="AM1023" t="inlineStr">
        <is>
          <t>1</t>
        </is>
      </c>
      <c r="AN1023" t="inlineStr">
        <is>
          <t>---</t>
        </is>
      </c>
      <c r="AO1023" t="inlineStr">
        <is>
          <t>1</t>
        </is>
      </c>
      <c r="AP1023" t="inlineStr">
        <is>
          <t>1</t>
        </is>
      </c>
      <c r="AQ1023" t="inlineStr"/>
      <c r="AR1023" t="inlineStr"/>
      <c r="AS1023" t="inlineStr"/>
      <c r="AT1023" t="inlineStr"/>
      <c r="AU1023" t="inlineStr">
        <is>
          <t>---</t>
        </is>
      </c>
      <c r="AV1023" t="inlineStr">
        <is>
          <t>---</t>
        </is>
      </c>
      <c r="AW1023" t="inlineStr">
        <is>
          <t>---</t>
        </is>
      </c>
      <c r="AX1023" t="inlineStr">
        <is>
          <t>---</t>
        </is>
      </c>
      <c r="AY1023" t="inlineStr">
        <is>
          <t>---</t>
        </is>
      </c>
      <c r="AZ1023" t="inlineStr">
        <is>
          <t>---</t>
        </is>
      </c>
      <c r="BA1023" t="inlineStr">
        <is>
          <t>3964b2205a0f20868524be13aab0b786</t>
        </is>
      </c>
      <c r="BB1023" t="inlineStr">
        <is>
          <t>http://openrosa.org/formdesigner/0B48E039-1E80-49A7-AC24-732B6E788E39</t>
        </is>
      </c>
      <c r="BC1023" t="inlineStr">
        <is>
          <t>Ration et autres visites</t>
        </is>
      </c>
      <c r="BD1023" t="inlineStr">
        <is>
          <t>CommCare Android, version "2.55.0"(467579). App v15969. CommCare Version 2.55.0. Build 467579, built on: 2025-01-15</t>
        </is>
      </c>
      <c r="BE1023" t="inlineStr">
        <is>
          <t>commcare_8bfa4fa8-c694-426a-969e-07ff9318179f</t>
        </is>
      </c>
      <c r="BF1023" t="inlineStr"/>
      <c r="BG1023" t="inlineStr">
        <is>
          <t>f13d8149fc6d39ebe86af18272310ff9</t>
        </is>
      </c>
      <c r="BH1023" t="inlineStr">
        <is>
          <t>d3239f0622024212b2de47425e4be01d</t>
        </is>
      </c>
      <c r="BI1023" t="inlineStr">
        <is>
          <t>15246</t>
        </is>
      </c>
      <c r="BJ1023" t="inlineStr">
        <is>
          <t>XFormInstance</t>
        </is>
      </c>
      <c r="BK1023" t="inlineStr">
        <is>
          <t>6b303eecfd3311efa9756327e3555f30</t>
        </is>
      </c>
      <c r="BL1023" t="b">
        <v>0</v>
      </c>
      <c r="BM1023" t="inlineStr">
        <is>
          <t>---</t>
        </is>
      </c>
      <c r="BN1023" t="inlineStr">
        <is>
          <t>200.113.214.62</t>
        </is>
      </c>
      <c r="BO1023" t="inlineStr">
        <is>
          <t>Quinsberley Arelus</t>
        </is>
      </c>
    </row>
    <row r="1024">
      <c r="A1024" t="inlineStr">
        <is>
          <t>1022</t>
        </is>
      </c>
      <c r="B1024" t="inlineStr">
        <is>
          <t>bb9e55cb-15c8-478b-bdd8-0075ccd85f92</t>
        </is>
      </c>
      <c r="C1024" t="inlineStr">
        <is>
          <t>2025-03-07</t>
        </is>
      </c>
      <c r="D1024" t="inlineStr">
        <is>
          <t>3</t>
        </is>
      </c>
      <c r="E1024" t="inlineStr">
        <is>
          <t>---</t>
        </is>
      </c>
      <c r="F1024" t="inlineStr">
        <is>
          <t>1</t>
        </is>
      </c>
      <c r="G1024" t="inlineStr">
        <is>
          <t>---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---</t>
        </is>
      </c>
      <c r="L1024" t="inlineStr">
        <is>
          <t>---</t>
        </is>
      </c>
      <c r="M1024" t="inlineStr">
        <is>
          <t>---</t>
        </is>
      </c>
      <c r="N1024" t="inlineStr">
        <is>
          <t>---</t>
        </is>
      </c>
      <c r="O1024" t="inlineStr">
        <is>
          <t>---</t>
        </is>
      </c>
      <c r="P1024" t="inlineStr">
        <is>
          <t>---</t>
        </is>
      </c>
      <c r="Q1024" t="inlineStr">
        <is>
          <t>---</t>
        </is>
      </c>
      <c r="R1024" t="inlineStr"/>
      <c r="S1024" t="inlineStr"/>
      <c r="T1024" t="inlineStr"/>
      <c r="U1024" t="inlineStr"/>
      <c r="V1024" t="inlineStr"/>
      <c r="W1024" t="inlineStr"/>
      <c r="X1024" t="inlineStr">
        <is>
          <t>GON/CSKS/ST02243</t>
        </is>
      </c>
      <c r="Y1024" t="inlineStr">
        <is>
          <t>GON/CSKS/ST02243</t>
        </is>
      </c>
      <c r="Z1024" t="inlineStr">
        <is>
          <t>2025-03-10 01:17:55</t>
        </is>
      </c>
      <c r="AA1024" t="inlineStr">
        <is>
          <t>2025-03-10 01:17:41</t>
        </is>
      </c>
      <c r="AB1024" t="inlineStr">
        <is>
          <t>6dorena</t>
        </is>
      </c>
      <c r="AC1024" t="inlineStr">
        <is>
          <t>2025-03-09 22:18:05</t>
        </is>
      </c>
      <c r="AD1024" s="1" t="inlineStr">
        <is>
          <t>https://www.commcarehq.org/a/caris-test/reports/form_data/bb9e55cb-15c8-478b-bdd8-0075ccd85f92/</t>
        </is>
      </c>
      <c r="AE1024" t="inlineStr">
        <is>
          <t>---</t>
        </is>
      </c>
      <c r="AF1024" t="inlineStr">
        <is>
          <t>3c5a623af057e23a32ae4000_71231</t>
        </is>
      </c>
      <c r="AG1024" t="inlineStr">
        <is>
          <t>OK</t>
        </is>
      </c>
      <c r="AH1024" t="inlineStr">
        <is>
          <t>2025-03-10 01:17:55</t>
        </is>
      </c>
      <c r="AI1024" t="inlineStr">
        <is>
          <t>3964b2205a0f20868524be13aab0b786</t>
        </is>
      </c>
      <c r="AJ1024" t="inlineStr">
        <is>
          <t>2025-03-07</t>
        </is>
      </c>
      <c r="AK1024" t="inlineStr">
        <is>
          <t>3</t>
        </is>
      </c>
      <c r="AL1024" t="inlineStr">
        <is>
          <t>---</t>
        </is>
      </c>
      <c r="AM1024" t="inlineStr">
        <is>
          <t>1</t>
        </is>
      </c>
      <c r="AN1024" t="inlineStr">
        <is>
          <t>---</t>
        </is>
      </c>
      <c r="AO1024" t="inlineStr">
        <is>
          <t>1</t>
        </is>
      </c>
      <c r="AP1024" t="inlineStr">
        <is>
          <t>1</t>
        </is>
      </c>
      <c r="AQ1024" t="inlineStr"/>
      <c r="AR1024" t="inlineStr"/>
      <c r="AS1024" t="inlineStr"/>
      <c r="AT1024" t="inlineStr"/>
      <c r="AU1024" t="inlineStr">
        <is>
          <t>---</t>
        </is>
      </c>
      <c r="AV1024" t="inlineStr">
        <is>
          <t>---</t>
        </is>
      </c>
      <c r="AW1024" t="inlineStr">
        <is>
          <t>---</t>
        </is>
      </c>
      <c r="AX1024" t="inlineStr">
        <is>
          <t>---</t>
        </is>
      </c>
      <c r="AY1024" t="inlineStr">
        <is>
          <t>---</t>
        </is>
      </c>
      <c r="AZ1024" t="inlineStr">
        <is>
          <t>---</t>
        </is>
      </c>
      <c r="BA1024" t="inlineStr">
        <is>
          <t>3964b2205a0f20868524be13aab0b786</t>
        </is>
      </c>
      <c r="BB1024" t="inlineStr">
        <is>
          <t>http://openrosa.org/formdesigner/0B48E039-1E80-49A7-AC24-732B6E788E39</t>
        </is>
      </c>
      <c r="BC1024" t="inlineStr">
        <is>
          <t>Ration et autres visites</t>
        </is>
      </c>
      <c r="BD1024" t="inlineStr">
        <is>
          <t>CommCare Android, version "2.55.0"(467579). App v15969. CommCare Version 2.55.0. Build 467579, built on: 2025-01-15</t>
        </is>
      </c>
      <c r="BE1024" t="inlineStr">
        <is>
          <t>commcare_8bfa4fa8-c694-426a-969e-07ff9318179f</t>
        </is>
      </c>
      <c r="BF1024" t="inlineStr"/>
      <c r="BG1024" t="inlineStr">
        <is>
          <t>f13d8149fc6d39ebe86af18272310ff9</t>
        </is>
      </c>
      <c r="BH1024" t="inlineStr">
        <is>
          <t>d3239f0622024212b2de47425e4be01d</t>
        </is>
      </c>
      <c r="BI1024" t="inlineStr">
        <is>
          <t>15246</t>
        </is>
      </c>
      <c r="BJ1024" t="inlineStr">
        <is>
          <t>XFormInstance</t>
        </is>
      </c>
      <c r="BK1024" t="inlineStr">
        <is>
          <t>6b303eecfd3311efa9756327e3555f30</t>
        </is>
      </c>
      <c r="BL1024" t="b">
        <v>0</v>
      </c>
      <c r="BM1024" t="inlineStr">
        <is>
          <t>---</t>
        </is>
      </c>
      <c r="BN1024" t="inlineStr">
        <is>
          <t>200.113.214.62</t>
        </is>
      </c>
      <c r="BO1024" t="inlineStr">
        <is>
          <t>Kenley Zamor</t>
        </is>
      </c>
    </row>
    <row r="1025">
      <c r="A1025" t="inlineStr">
        <is>
          <t>1023</t>
        </is>
      </c>
      <c r="B1025" t="inlineStr">
        <is>
          <t>aab9147c-6534-4558-9714-4cca4d064f71</t>
        </is>
      </c>
      <c r="C1025" t="inlineStr">
        <is>
          <t>2025-03-07</t>
        </is>
      </c>
      <c r="D1025" t="inlineStr">
        <is>
          <t>3</t>
        </is>
      </c>
      <c r="E1025" t="inlineStr">
        <is>
          <t>---</t>
        </is>
      </c>
      <c r="F1025" t="inlineStr">
        <is>
          <t>1</t>
        </is>
      </c>
      <c r="G1025" t="inlineStr">
        <is>
          <t>---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---</t>
        </is>
      </c>
      <c r="L1025" t="inlineStr">
        <is>
          <t>---</t>
        </is>
      </c>
      <c r="M1025" t="inlineStr">
        <is>
          <t>---</t>
        </is>
      </c>
      <c r="N1025" t="inlineStr">
        <is>
          <t>---</t>
        </is>
      </c>
      <c r="O1025" t="inlineStr">
        <is>
          <t>---</t>
        </is>
      </c>
      <c r="P1025" t="inlineStr">
        <is>
          <t>---</t>
        </is>
      </c>
      <c r="Q1025" t="inlineStr">
        <is>
          <t>---</t>
        </is>
      </c>
      <c r="R1025" t="inlineStr"/>
      <c r="S1025" t="inlineStr"/>
      <c r="T1025" t="inlineStr"/>
      <c r="U1025" t="inlineStr"/>
      <c r="V1025" t="inlineStr"/>
      <c r="W1025" t="inlineStr"/>
      <c r="X1025" t="inlineStr">
        <is>
          <t>GON/CSKS/ST01115</t>
        </is>
      </c>
      <c r="Y1025" t="inlineStr">
        <is>
          <t>GON/CSKS/ST01115</t>
        </is>
      </c>
      <c r="Z1025" t="inlineStr">
        <is>
          <t>2025-03-10 01:18:37</t>
        </is>
      </c>
      <c r="AA1025" t="inlineStr">
        <is>
          <t>2025-03-10 01:18:13</t>
        </is>
      </c>
      <c r="AB1025" t="inlineStr">
        <is>
          <t>6dorena</t>
        </is>
      </c>
      <c r="AC1025" t="inlineStr">
        <is>
          <t>2025-03-09 22:19:01</t>
        </is>
      </c>
      <c r="AD1025" s="1" t="inlineStr">
        <is>
          <t>https://www.commcarehq.org/a/caris-test/reports/form_data/aab9147c-6534-4558-9714-4cca4d064f71/</t>
        </is>
      </c>
      <c r="AE1025" t="inlineStr">
        <is>
          <t>---</t>
        </is>
      </c>
      <c r="AF1025" t="inlineStr">
        <is>
          <t>3c5a623af057e23a32ae4000_27073</t>
        </is>
      </c>
      <c r="AG1025" t="inlineStr">
        <is>
          <t>OK</t>
        </is>
      </c>
      <c r="AH1025" t="inlineStr">
        <is>
          <t>2025-03-10 01:18:37</t>
        </is>
      </c>
      <c r="AI1025" t="inlineStr">
        <is>
          <t>3964b2205a0f20868524be13aab0b786</t>
        </is>
      </c>
      <c r="AJ1025" t="inlineStr">
        <is>
          <t>2025-03-07</t>
        </is>
      </c>
      <c r="AK1025" t="inlineStr">
        <is>
          <t>3</t>
        </is>
      </c>
      <c r="AL1025" t="inlineStr">
        <is>
          <t>---</t>
        </is>
      </c>
      <c r="AM1025" t="inlineStr">
        <is>
          <t>1</t>
        </is>
      </c>
      <c r="AN1025" t="inlineStr">
        <is>
          <t>---</t>
        </is>
      </c>
      <c r="AO1025" t="inlineStr">
        <is>
          <t>1</t>
        </is>
      </c>
      <c r="AP1025" t="inlineStr">
        <is>
          <t>1</t>
        </is>
      </c>
      <c r="AQ1025" t="inlineStr"/>
      <c r="AR1025" t="inlineStr"/>
      <c r="AS1025" t="inlineStr"/>
      <c r="AT1025" t="inlineStr"/>
      <c r="AU1025" t="inlineStr">
        <is>
          <t>---</t>
        </is>
      </c>
      <c r="AV1025" t="inlineStr">
        <is>
          <t>---</t>
        </is>
      </c>
      <c r="AW1025" t="inlineStr">
        <is>
          <t>---</t>
        </is>
      </c>
      <c r="AX1025" t="inlineStr">
        <is>
          <t>---</t>
        </is>
      </c>
      <c r="AY1025" t="inlineStr">
        <is>
          <t>---</t>
        </is>
      </c>
      <c r="AZ1025" t="inlineStr">
        <is>
          <t>---</t>
        </is>
      </c>
      <c r="BA1025" t="inlineStr">
        <is>
          <t>3964b2205a0f20868524be13aab0b786</t>
        </is>
      </c>
      <c r="BB1025" t="inlineStr">
        <is>
          <t>http://openrosa.org/formdesigner/0B48E039-1E80-49A7-AC24-732B6E788E39</t>
        </is>
      </c>
      <c r="BC1025" t="inlineStr">
        <is>
          <t>Ration et autres visites</t>
        </is>
      </c>
      <c r="BD1025" t="inlineStr">
        <is>
          <t>CommCare Android, version "2.55.0"(467579). App v15969. CommCare Version 2.55.0. Build 467579, built on: 2025-01-15</t>
        </is>
      </c>
      <c r="BE1025" t="inlineStr">
        <is>
          <t>commcare_8bfa4fa8-c694-426a-969e-07ff9318179f</t>
        </is>
      </c>
      <c r="BF1025" t="inlineStr"/>
      <c r="BG1025" t="inlineStr">
        <is>
          <t>f13d8149fc6d39ebe86af18272310ff9</t>
        </is>
      </c>
      <c r="BH1025" t="inlineStr">
        <is>
          <t>d3239f0622024212b2de47425e4be01d</t>
        </is>
      </c>
      <c r="BI1025" t="inlineStr">
        <is>
          <t>15246</t>
        </is>
      </c>
      <c r="BJ1025" t="inlineStr">
        <is>
          <t>XFormInstance</t>
        </is>
      </c>
      <c r="BK1025" t="inlineStr">
        <is>
          <t>6b303eecfd3311efa9756327e3555f30</t>
        </is>
      </c>
      <c r="BL1025" t="b">
        <v>0</v>
      </c>
      <c r="BM1025" t="inlineStr">
        <is>
          <t>---</t>
        </is>
      </c>
      <c r="BN1025" t="inlineStr">
        <is>
          <t>200.113.214.62</t>
        </is>
      </c>
      <c r="BO1025" t="inlineStr">
        <is>
          <t>Regidson / Regison Joseph</t>
        </is>
      </c>
    </row>
    <row r="1026">
      <c r="A1026" t="inlineStr">
        <is>
          <t>1024</t>
        </is>
      </c>
      <c r="B1026" t="inlineStr">
        <is>
          <t>df666930-e7be-4061-afec-c72a2820f35f</t>
        </is>
      </c>
      <c r="C1026" t="inlineStr">
        <is>
          <t>2025-03-07</t>
        </is>
      </c>
      <c r="D1026" t="inlineStr">
        <is>
          <t>3</t>
        </is>
      </c>
      <c r="E1026" t="inlineStr">
        <is>
          <t>---</t>
        </is>
      </c>
      <c r="F1026" t="inlineStr">
        <is>
          <t>1</t>
        </is>
      </c>
      <c r="G1026" t="inlineStr">
        <is>
          <t>---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---</t>
        </is>
      </c>
      <c r="L1026" t="inlineStr">
        <is>
          <t>---</t>
        </is>
      </c>
      <c r="M1026" t="inlineStr">
        <is>
          <t>---</t>
        </is>
      </c>
      <c r="N1026" t="inlineStr">
        <is>
          <t>---</t>
        </is>
      </c>
      <c r="O1026" t="inlineStr">
        <is>
          <t>---</t>
        </is>
      </c>
      <c r="P1026" t="inlineStr">
        <is>
          <t>---</t>
        </is>
      </c>
      <c r="Q1026" t="inlineStr">
        <is>
          <t>---</t>
        </is>
      </c>
      <c r="R1026" t="inlineStr"/>
      <c r="S1026" t="inlineStr"/>
      <c r="T1026" t="inlineStr"/>
      <c r="U1026" t="inlineStr"/>
      <c r="V1026" t="inlineStr"/>
      <c r="W1026" t="inlineStr"/>
      <c r="X1026" t="inlineStr">
        <is>
          <t>GON/CSKS/ST02650</t>
        </is>
      </c>
      <c r="Y1026" t="inlineStr">
        <is>
          <t>GON/CSKS/ST02650</t>
        </is>
      </c>
      <c r="Z1026" t="inlineStr">
        <is>
          <t>2025-03-10 01:19:03</t>
        </is>
      </c>
      <c r="AA1026" t="inlineStr">
        <is>
          <t>2025-03-10 01:18:50</t>
        </is>
      </c>
      <c r="AB1026" t="inlineStr">
        <is>
          <t>6dorena</t>
        </is>
      </c>
      <c r="AC1026" t="inlineStr">
        <is>
          <t>2025-03-09 22:19:15</t>
        </is>
      </c>
      <c r="AD1026" s="1" t="inlineStr">
        <is>
          <t>https://www.commcarehq.org/a/caris-test/reports/form_data/df666930-e7be-4061-afec-c72a2820f35f/</t>
        </is>
      </c>
      <c r="AE1026" t="inlineStr">
        <is>
          <t>---</t>
        </is>
      </c>
      <c r="AF1026" t="inlineStr">
        <is>
          <t>3c5a623af057e23a32ae4000_135235</t>
        </is>
      </c>
      <c r="AG1026" t="inlineStr">
        <is>
          <t>OK</t>
        </is>
      </c>
      <c r="AH1026" t="inlineStr">
        <is>
          <t>2025-03-10 01:19:03</t>
        </is>
      </c>
      <c r="AI1026" t="inlineStr">
        <is>
          <t>3964b2205a0f20868524be13aab0b786</t>
        </is>
      </c>
      <c r="AJ1026" t="inlineStr">
        <is>
          <t>2025-03-07</t>
        </is>
      </c>
      <c r="AK1026" t="inlineStr">
        <is>
          <t>3</t>
        </is>
      </c>
      <c r="AL1026" t="inlineStr">
        <is>
          <t>---</t>
        </is>
      </c>
      <c r="AM1026" t="inlineStr">
        <is>
          <t>1</t>
        </is>
      </c>
      <c r="AN1026" t="inlineStr">
        <is>
          <t>---</t>
        </is>
      </c>
      <c r="AO1026" t="inlineStr">
        <is>
          <t>1</t>
        </is>
      </c>
      <c r="AP1026" t="inlineStr">
        <is>
          <t>1</t>
        </is>
      </c>
      <c r="AQ1026" t="inlineStr"/>
      <c r="AR1026" t="inlineStr"/>
      <c r="AS1026" t="inlineStr"/>
      <c r="AT1026" t="inlineStr"/>
      <c r="AU1026" t="inlineStr">
        <is>
          <t>---</t>
        </is>
      </c>
      <c r="AV1026" t="inlineStr">
        <is>
          <t>---</t>
        </is>
      </c>
      <c r="AW1026" t="inlineStr">
        <is>
          <t>---</t>
        </is>
      </c>
      <c r="AX1026" t="inlineStr">
        <is>
          <t>---</t>
        </is>
      </c>
      <c r="AY1026" t="inlineStr">
        <is>
          <t>---</t>
        </is>
      </c>
      <c r="AZ1026" t="inlineStr">
        <is>
          <t>---</t>
        </is>
      </c>
      <c r="BA1026" t="inlineStr">
        <is>
          <t>3964b2205a0f20868524be13aab0b786</t>
        </is>
      </c>
      <c r="BB1026" t="inlineStr">
        <is>
          <t>http://openrosa.org/formdesigner/0B48E039-1E80-49A7-AC24-732B6E788E39</t>
        </is>
      </c>
      <c r="BC1026" t="inlineStr">
        <is>
          <t>Ration et autres visites</t>
        </is>
      </c>
      <c r="BD1026" t="inlineStr">
        <is>
          <t>CommCare Android, version "2.55.0"(467579). App v15969. CommCare Version 2.55.0. Build 467579, built on: 2025-01-15</t>
        </is>
      </c>
      <c r="BE1026" t="inlineStr">
        <is>
          <t>commcare_8bfa4fa8-c694-426a-969e-07ff9318179f</t>
        </is>
      </c>
      <c r="BF1026" t="inlineStr"/>
      <c r="BG1026" t="inlineStr">
        <is>
          <t>f13d8149fc6d39ebe86af18272310ff9</t>
        </is>
      </c>
      <c r="BH1026" t="inlineStr">
        <is>
          <t>d3239f0622024212b2de47425e4be01d</t>
        </is>
      </c>
      <c r="BI1026" t="inlineStr">
        <is>
          <t>15246</t>
        </is>
      </c>
      <c r="BJ1026" t="inlineStr">
        <is>
          <t>XFormInstance</t>
        </is>
      </c>
      <c r="BK1026" t="inlineStr">
        <is>
          <t>6b303eecfd3311efa9756327e3555f30</t>
        </is>
      </c>
      <c r="BL1026" t="b">
        <v>0</v>
      </c>
      <c r="BM1026" t="inlineStr">
        <is>
          <t>---</t>
        </is>
      </c>
      <c r="BN1026" t="inlineStr">
        <is>
          <t>200.113.214.62</t>
        </is>
      </c>
      <c r="BO1026" t="inlineStr">
        <is>
          <t>Augustin Youdeline</t>
        </is>
      </c>
    </row>
    <row r="1027">
      <c r="A1027" t="inlineStr">
        <is>
          <t>1025</t>
        </is>
      </c>
      <c r="B1027" t="inlineStr">
        <is>
          <t>c3517353-fb39-4a67-a558-3f149810f434</t>
        </is>
      </c>
      <c r="C1027" t="inlineStr">
        <is>
          <t>2025-03-07</t>
        </is>
      </c>
      <c r="D1027" t="inlineStr">
        <is>
          <t>3</t>
        </is>
      </c>
      <c r="E1027" t="inlineStr">
        <is>
          <t>---</t>
        </is>
      </c>
      <c r="F1027" t="inlineStr">
        <is>
          <t>1</t>
        </is>
      </c>
      <c r="G1027" t="inlineStr">
        <is>
          <t>---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---</t>
        </is>
      </c>
      <c r="L1027" t="inlineStr">
        <is>
          <t>---</t>
        </is>
      </c>
      <c r="M1027" t="inlineStr">
        <is>
          <t>---</t>
        </is>
      </c>
      <c r="N1027" t="inlineStr">
        <is>
          <t>---</t>
        </is>
      </c>
      <c r="O1027" t="inlineStr">
        <is>
          <t>---</t>
        </is>
      </c>
      <c r="P1027" t="inlineStr">
        <is>
          <t>---</t>
        </is>
      </c>
      <c r="Q1027" t="inlineStr">
        <is>
          <t>---</t>
        </is>
      </c>
      <c r="R1027" t="inlineStr"/>
      <c r="S1027" t="inlineStr"/>
      <c r="T1027" t="inlineStr"/>
      <c r="U1027" t="inlineStr"/>
      <c r="V1027" t="inlineStr"/>
      <c r="W1027" t="inlineStr"/>
      <c r="X1027" t="inlineStr">
        <is>
          <t>GON/CSKS/ST00485</t>
        </is>
      </c>
      <c r="Y1027" t="inlineStr">
        <is>
          <t>GON/CSKS/ST00485</t>
        </is>
      </c>
      <c r="Z1027" t="inlineStr">
        <is>
          <t>2025-03-10 01:19:34</t>
        </is>
      </c>
      <c r="AA1027" t="inlineStr">
        <is>
          <t>2025-03-10 01:19:20</t>
        </is>
      </c>
      <c r="AB1027" t="inlineStr">
        <is>
          <t>6dorena</t>
        </is>
      </c>
      <c r="AC1027" t="inlineStr">
        <is>
          <t>2025-03-09 22:19:45</t>
        </is>
      </c>
      <c r="AD1027" s="1" t="inlineStr">
        <is>
          <t>https://www.commcarehq.org/a/caris-test/reports/form_data/c3517353-fb39-4a67-a558-3f149810f434/</t>
        </is>
      </c>
      <c r="AE1027" t="inlineStr">
        <is>
          <t>---</t>
        </is>
      </c>
      <c r="AF1027" t="inlineStr">
        <is>
          <t>3c5a623af057e23a32ae4000_17491</t>
        </is>
      </c>
      <c r="AG1027" t="inlineStr">
        <is>
          <t>OK</t>
        </is>
      </c>
      <c r="AH1027" t="inlineStr">
        <is>
          <t>2025-03-10 01:19:34</t>
        </is>
      </c>
      <c r="AI1027" t="inlineStr">
        <is>
          <t>3964b2205a0f20868524be13aab0b786</t>
        </is>
      </c>
      <c r="AJ1027" t="inlineStr">
        <is>
          <t>2025-03-07</t>
        </is>
      </c>
      <c r="AK1027" t="inlineStr">
        <is>
          <t>3</t>
        </is>
      </c>
      <c r="AL1027" t="inlineStr">
        <is>
          <t>---</t>
        </is>
      </c>
      <c r="AM1027" t="inlineStr">
        <is>
          <t>1</t>
        </is>
      </c>
      <c r="AN1027" t="inlineStr">
        <is>
          <t>---</t>
        </is>
      </c>
      <c r="AO1027" t="inlineStr">
        <is>
          <t>1</t>
        </is>
      </c>
      <c r="AP1027" t="inlineStr">
        <is>
          <t>1</t>
        </is>
      </c>
      <c r="AQ1027" t="inlineStr"/>
      <c r="AR1027" t="inlineStr"/>
      <c r="AS1027" t="inlineStr"/>
      <c r="AT1027" t="inlineStr"/>
      <c r="AU1027" t="inlineStr">
        <is>
          <t>---</t>
        </is>
      </c>
      <c r="AV1027" t="inlineStr">
        <is>
          <t>---</t>
        </is>
      </c>
      <c r="AW1027" t="inlineStr">
        <is>
          <t>---</t>
        </is>
      </c>
      <c r="AX1027" t="inlineStr">
        <is>
          <t>---</t>
        </is>
      </c>
      <c r="AY1027" t="inlineStr">
        <is>
          <t>---</t>
        </is>
      </c>
      <c r="AZ1027" t="inlineStr">
        <is>
          <t>---</t>
        </is>
      </c>
      <c r="BA1027" t="inlineStr">
        <is>
          <t>3964b2205a0f20868524be13aab0b786</t>
        </is>
      </c>
      <c r="BB1027" t="inlineStr">
        <is>
          <t>http://openrosa.org/formdesigner/0B48E039-1E80-49A7-AC24-732B6E788E39</t>
        </is>
      </c>
      <c r="BC1027" t="inlineStr">
        <is>
          <t>Ration et autres visites</t>
        </is>
      </c>
      <c r="BD1027" t="inlineStr">
        <is>
          <t>CommCare Android, version "2.55.0"(467579). App v15969. CommCare Version 2.55.0. Build 467579, built on: 2025-01-15</t>
        </is>
      </c>
      <c r="BE1027" t="inlineStr">
        <is>
          <t>commcare_8bfa4fa8-c694-426a-969e-07ff9318179f</t>
        </is>
      </c>
      <c r="BF1027" t="inlineStr"/>
      <c r="BG1027" t="inlineStr">
        <is>
          <t>f13d8149fc6d39ebe86af18272310ff9</t>
        </is>
      </c>
      <c r="BH1027" t="inlineStr">
        <is>
          <t>d3239f0622024212b2de47425e4be01d</t>
        </is>
      </c>
      <c r="BI1027" t="inlineStr">
        <is>
          <t>15246</t>
        </is>
      </c>
      <c r="BJ1027" t="inlineStr">
        <is>
          <t>XFormInstance</t>
        </is>
      </c>
      <c r="BK1027" t="inlineStr">
        <is>
          <t>6b303eecfd3311efa9756327e3555f30</t>
        </is>
      </c>
      <c r="BL1027" t="b">
        <v>0</v>
      </c>
      <c r="BM1027" t="inlineStr">
        <is>
          <t>---</t>
        </is>
      </c>
      <c r="BN1027" t="inlineStr">
        <is>
          <t>200.113.214.62</t>
        </is>
      </c>
      <c r="BO1027" t="inlineStr">
        <is>
          <t>SHAELDINE JEAN</t>
        </is>
      </c>
    </row>
    <row r="1028">
      <c r="A1028" t="inlineStr">
        <is>
          <t>1026</t>
        </is>
      </c>
      <c r="B1028" t="inlineStr">
        <is>
          <t>f9dc3def-47f2-4d17-8b3b-f8b1c161f7d1</t>
        </is>
      </c>
      <c r="C1028" t="inlineStr">
        <is>
          <t>2025-03-07</t>
        </is>
      </c>
      <c r="D1028" t="inlineStr">
        <is>
          <t>3</t>
        </is>
      </c>
      <c r="E1028" t="inlineStr">
        <is>
          <t>---</t>
        </is>
      </c>
      <c r="F1028" t="inlineStr">
        <is>
          <t>0</t>
        </is>
      </c>
      <c r="G1028" t="inlineStr">
        <is>
          <t>---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---</t>
        </is>
      </c>
      <c r="L1028" t="inlineStr">
        <is>
          <t>---</t>
        </is>
      </c>
      <c r="M1028" t="inlineStr">
        <is>
          <t>---</t>
        </is>
      </c>
      <c r="N1028" t="inlineStr">
        <is>
          <t>---</t>
        </is>
      </c>
      <c r="O1028" t="inlineStr">
        <is>
          <t>---</t>
        </is>
      </c>
      <c r="P1028" t="inlineStr">
        <is>
          <t>---</t>
        </is>
      </c>
      <c r="Q1028" t="inlineStr">
        <is>
          <t>---</t>
        </is>
      </c>
      <c r="R1028" t="inlineStr"/>
      <c r="S1028" t="inlineStr"/>
      <c r="T1028" t="inlineStr"/>
      <c r="U1028" t="inlineStr"/>
      <c r="V1028" t="inlineStr"/>
      <c r="W1028" t="inlineStr"/>
      <c r="X1028" t="inlineStr">
        <is>
          <t>GON/CSKS/ST01497</t>
        </is>
      </c>
      <c r="Y1028" t="inlineStr">
        <is>
          <t>GON/CSKS/ST01497</t>
        </is>
      </c>
      <c r="Z1028" t="inlineStr">
        <is>
          <t>2025-03-10 01:20:12</t>
        </is>
      </c>
      <c r="AA1028" t="inlineStr">
        <is>
          <t>2025-03-10 01:19:48</t>
        </is>
      </c>
      <c r="AB1028" t="inlineStr">
        <is>
          <t>6dorena</t>
        </is>
      </c>
      <c r="AC1028" t="inlineStr">
        <is>
          <t>2025-03-09 22:20:22</t>
        </is>
      </c>
      <c r="AD1028" s="1" t="inlineStr">
        <is>
          <t>https://www.commcarehq.org/a/caris-test/reports/form_data/f9dc3def-47f2-4d17-8b3b-f8b1c161f7d1/</t>
        </is>
      </c>
      <c r="AE1028" t="inlineStr">
        <is>
          <t>---</t>
        </is>
      </c>
      <c r="AF1028" t="inlineStr">
        <is>
          <t>3c5a623af057e23a32ae4000_33868</t>
        </is>
      </c>
      <c r="AG1028" t="inlineStr">
        <is>
          <t>OK</t>
        </is>
      </c>
      <c r="AH1028" t="inlineStr">
        <is>
          <t>2025-03-10 01:20:12</t>
        </is>
      </c>
      <c r="AI1028" t="inlineStr">
        <is>
          <t>3964b2205a0f20868524be13aab0b786</t>
        </is>
      </c>
      <c r="AJ1028" t="inlineStr">
        <is>
          <t>2025-03-07</t>
        </is>
      </c>
      <c r="AK1028" t="inlineStr">
        <is>
          <t>3</t>
        </is>
      </c>
      <c r="AL1028" t="inlineStr">
        <is>
          <t>---</t>
        </is>
      </c>
      <c r="AM1028" t="inlineStr">
        <is>
          <t>0</t>
        </is>
      </c>
      <c r="AN1028" t="inlineStr">
        <is>
          <t>---</t>
        </is>
      </c>
      <c r="AO1028" t="inlineStr">
        <is>
          <t>1</t>
        </is>
      </c>
      <c r="AP1028" t="inlineStr">
        <is>
          <t>1</t>
        </is>
      </c>
      <c r="AQ1028" t="inlineStr"/>
      <c r="AR1028" t="inlineStr"/>
      <c r="AS1028" t="inlineStr"/>
      <c r="AT1028" t="inlineStr"/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inlineStr">
        <is>
          <t>---</t>
        </is>
      </c>
      <c r="BA1028" t="inlineStr">
        <is>
          <t>3964b2205a0f20868524be13aab0b786</t>
        </is>
      </c>
      <c r="BB1028" t="inlineStr">
        <is>
          <t>http://openrosa.org/formdesigner/0B48E039-1E80-49A7-AC24-732B6E788E39</t>
        </is>
      </c>
      <c r="BC1028" t="inlineStr">
        <is>
          <t>Ration et autres visites</t>
        </is>
      </c>
      <c r="BD1028" t="inlineStr">
        <is>
          <t>CommCare Android, version "2.55.0"(467579). App v15969. CommCare Version 2.55.0. Build 467579, built on: 2025-01-15</t>
        </is>
      </c>
      <c r="BE1028" t="inlineStr">
        <is>
          <t>commcare_8bfa4fa8-c694-426a-969e-07ff9318179f</t>
        </is>
      </c>
      <c r="BF1028" t="inlineStr"/>
      <c r="BG1028" t="inlineStr">
        <is>
          <t>f13d8149fc6d39ebe86af18272310ff9</t>
        </is>
      </c>
      <c r="BH1028" t="inlineStr">
        <is>
          <t>d3239f0622024212b2de47425e4be01d</t>
        </is>
      </c>
      <c r="BI1028" t="inlineStr">
        <is>
          <t>15246</t>
        </is>
      </c>
      <c r="BJ1028" t="inlineStr">
        <is>
          <t>XFormInstance</t>
        </is>
      </c>
      <c r="BK1028" t="inlineStr">
        <is>
          <t>6b303eecfd3311efa9756327e3555f30</t>
        </is>
      </c>
      <c r="BL1028" t="b">
        <v>0</v>
      </c>
      <c r="BM1028" t="inlineStr">
        <is>
          <t>---</t>
        </is>
      </c>
      <c r="BN1028" t="inlineStr">
        <is>
          <t>200.113.214.62</t>
        </is>
      </c>
      <c r="BO1028" t="inlineStr">
        <is>
          <t>Miguelson Etienne</t>
        </is>
      </c>
    </row>
    <row r="1029">
      <c r="A1029" t="inlineStr">
        <is>
          <t>1027</t>
        </is>
      </c>
      <c r="B1029" t="inlineStr">
        <is>
          <t>6fe72ce8-6d7d-465d-b2b2-a24c7fba1351</t>
        </is>
      </c>
      <c r="C1029" t="inlineStr">
        <is>
          <t>2025-03-07</t>
        </is>
      </c>
      <c r="D1029" t="inlineStr">
        <is>
          <t>3</t>
        </is>
      </c>
      <c r="E1029" t="inlineStr">
        <is>
          <t>---</t>
        </is>
      </c>
      <c r="F1029" t="inlineStr">
        <is>
          <t>0</t>
        </is>
      </c>
      <c r="G1029" t="inlineStr">
        <is>
          <t>---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---</t>
        </is>
      </c>
      <c r="L1029" t="inlineStr">
        <is>
          <t>---</t>
        </is>
      </c>
      <c r="M1029" t="inlineStr">
        <is>
          <t>---</t>
        </is>
      </c>
      <c r="N1029" t="inlineStr">
        <is>
          <t>---</t>
        </is>
      </c>
      <c r="O1029" t="inlineStr">
        <is>
          <t>---</t>
        </is>
      </c>
      <c r="P1029" t="inlineStr">
        <is>
          <t>---</t>
        </is>
      </c>
      <c r="Q1029" t="inlineStr">
        <is>
          <t>---</t>
        </is>
      </c>
      <c r="R1029" t="inlineStr"/>
      <c r="S1029" t="inlineStr"/>
      <c r="T1029" t="inlineStr"/>
      <c r="U1029" t="inlineStr"/>
      <c r="V1029" t="inlineStr"/>
      <c r="W1029" t="inlineStr"/>
      <c r="X1029" t="inlineStr">
        <is>
          <t>GON/CSKS/ST00761</t>
        </is>
      </c>
      <c r="Y1029" t="inlineStr">
        <is>
          <t>GON/CSKS/ST00761</t>
        </is>
      </c>
      <c r="Z1029" t="inlineStr">
        <is>
          <t>2025-03-10 01:20:41</t>
        </is>
      </c>
      <c r="AA1029" t="inlineStr">
        <is>
          <t>2025-03-10 01:20:26</t>
        </is>
      </c>
      <c r="AB1029" t="inlineStr">
        <is>
          <t>6dorena</t>
        </is>
      </c>
      <c r="AC1029" t="inlineStr">
        <is>
          <t>2025-03-09 22:20:51</t>
        </is>
      </c>
      <c r="AD1029" s="1" t="inlineStr">
        <is>
          <t>https://www.commcarehq.org/a/caris-test/reports/form_data/6fe72ce8-6d7d-465d-b2b2-a24c7fba1351/</t>
        </is>
      </c>
      <c r="AE1029" t="inlineStr">
        <is>
          <t>---</t>
        </is>
      </c>
      <c r="AF1029" t="inlineStr">
        <is>
          <t>3c5a623af057e23a32ae4000_17490</t>
        </is>
      </c>
      <c r="AG1029" t="inlineStr">
        <is>
          <t>OK</t>
        </is>
      </c>
      <c r="AH1029" t="inlineStr">
        <is>
          <t>2025-03-10 01:20:41</t>
        </is>
      </c>
      <c r="AI1029" t="inlineStr">
        <is>
          <t>3964b2205a0f20868524be13aab0b786</t>
        </is>
      </c>
      <c r="AJ1029" t="inlineStr">
        <is>
          <t>2025-03-07</t>
        </is>
      </c>
      <c r="AK1029" t="inlineStr">
        <is>
          <t>3</t>
        </is>
      </c>
      <c r="AL1029" t="inlineStr">
        <is>
          <t>---</t>
        </is>
      </c>
      <c r="AM1029" t="inlineStr">
        <is>
          <t>0</t>
        </is>
      </c>
      <c r="AN1029" t="inlineStr">
        <is>
          <t>---</t>
        </is>
      </c>
      <c r="AO1029" t="inlineStr">
        <is>
          <t>1</t>
        </is>
      </c>
      <c r="AP1029" t="inlineStr">
        <is>
          <t>1</t>
        </is>
      </c>
      <c r="AQ1029" t="inlineStr"/>
      <c r="AR1029" t="inlineStr"/>
      <c r="AS1029" t="inlineStr"/>
      <c r="AT1029" t="inlineStr"/>
      <c r="AU1029" t="inlineStr">
        <is>
          <t>---</t>
        </is>
      </c>
      <c r="AV1029" t="inlineStr">
        <is>
          <t>---</t>
        </is>
      </c>
      <c r="AW1029" t="inlineStr">
        <is>
          <t>---</t>
        </is>
      </c>
      <c r="AX1029" t="inlineStr">
        <is>
          <t>---</t>
        </is>
      </c>
      <c r="AY1029" t="inlineStr">
        <is>
          <t>---</t>
        </is>
      </c>
      <c r="AZ1029" t="inlineStr">
        <is>
          <t>---</t>
        </is>
      </c>
      <c r="BA1029" t="inlineStr">
        <is>
          <t>3964b2205a0f20868524be13aab0b786</t>
        </is>
      </c>
      <c r="BB1029" t="inlineStr">
        <is>
          <t>http://openrosa.org/formdesigner/0B48E039-1E80-49A7-AC24-732B6E788E39</t>
        </is>
      </c>
      <c r="BC1029" t="inlineStr">
        <is>
          <t>Ration et autres visites</t>
        </is>
      </c>
      <c r="BD1029" t="inlineStr">
        <is>
          <t>CommCare Android, version "2.55.0"(467579). App v15969. CommCare Version 2.55.0. Build 467579, built on: 2025-01-15</t>
        </is>
      </c>
      <c r="BE1029" t="inlineStr">
        <is>
          <t>commcare_8bfa4fa8-c694-426a-969e-07ff9318179f</t>
        </is>
      </c>
      <c r="BF1029" t="inlineStr"/>
      <c r="BG1029" t="inlineStr">
        <is>
          <t>f13d8149fc6d39ebe86af18272310ff9</t>
        </is>
      </c>
      <c r="BH1029" t="inlineStr">
        <is>
          <t>d3239f0622024212b2de47425e4be01d</t>
        </is>
      </c>
      <c r="BI1029" t="inlineStr">
        <is>
          <t>15246</t>
        </is>
      </c>
      <c r="BJ1029" t="inlineStr">
        <is>
          <t>XFormInstance</t>
        </is>
      </c>
      <c r="BK1029" t="inlineStr">
        <is>
          <t>6b303eecfd3311efa9756327e3555f30</t>
        </is>
      </c>
      <c r="BL1029" t="b">
        <v>0</v>
      </c>
      <c r="BM1029" t="inlineStr">
        <is>
          <t>---</t>
        </is>
      </c>
      <c r="BN1029" t="inlineStr">
        <is>
          <t>200.113.214.62</t>
        </is>
      </c>
      <c r="BO1029" t="inlineStr">
        <is>
          <t>FEGUENSON JOSEPH</t>
        </is>
      </c>
    </row>
    <row r="1030">
      <c r="A1030" t="inlineStr">
        <is>
          <t>1028</t>
        </is>
      </c>
      <c r="B1030" t="inlineStr">
        <is>
          <t>3cfb8cd1-9c73-4421-8ad0-0c4f95c7c94f</t>
        </is>
      </c>
      <c r="C1030" t="inlineStr">
        <is>
          <t>2025-03-07</t>
        </is>
      </c>
      <c r="D1030" t="inlineStr">
        <is>
          <t>3</t>
        </is>
      </c>
      <c r="E1030" t="inlineStr">
        <is>
          <t>---</t>
        </is>
      </c>
      <c r="F1030" t="inlineStr">
        <is>
          <t>1</t>
        </is>
      </c>
      <c r="G1030" t="inlineStr">
        <is>
          <t>---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---</t>
        </is>
      </c>
      <c r="L1030" t="inlineStr">
        <is>
          <t>---</t>
        </is>
      </c>
      <c r="M1030" t="inlineStr">
        <is>
          <t>---</t>
        </is>
      </c>
      <c r="N1030" t="inlineStr">
        <is>
          <t>---</t>
        </is>
      </c>
      <c r="O1030" t="inlineStr">
        <is>
          <t>---</t>
        </is>
      </c>
      <c r="P1030" t="inlineStr">
        <is>
          <t>---</t>
        </is>
      </c>
      <c r="Q1030" t="inlineStr">
        <is>
          <t>---</t>
        </is>
      </c>
      <c r="R1030" t="inlineStr"/>
      <c r="S1030" t="inlineStr"/>
      <c r="T1030" t="inlineStr"/>
      <c r="U1030" t="inlineStr"/>
      <c r="V1030" t="inlineStr"/>
      <c r="W1030" t="inlineStr"/>
      <c r="X1030" t="inlineStr">
        <is>
          <t>GON/CSKS/ST01178</t>
        </is>
      </c>
      <c r="Y1030" t="inlineStr">
        <is>
          <t>GON/CSKS/ST01178</t>
        </is>
      </c>
      <c r="Z1030" t="inlineStr">
        <is>
          <t>2025-03-10 01:21:14</t>
        </is>
      </c>
      <c r="AA1030" t="inlineStr">
        <is>
          <t>2025-03-10 01:20:56</t>
        </is>
      </c>
      <c r="AB1030" t="inlineStr">
        <is>
          <t>6dorena</t>
        </is>
      </c>
      <c r="AC1030" t="inlineStr">
        <is>
          <t>2025-03-09 22:21:25</t>
        </is>
      </c>
      <c r="AD1030" s="1" t="inlineStr">
        <is>
          <t>https://www.commcarehq.org/a/caris-test/reports/form_data/3cfb8cd1-9c73-4421-8ad0-0c4f95c7c94f/</t>
        </is>
      </c>
      <c r="AE1030" t="inlineStr">
        <is>
          <t>---</t>
        </is>
      </c>
      <c r="AF1030" t="inlineStr">
        <is>
          <t>3c5a623af057e23a32ae4000_28349</t>
        </is>
      </c>
      <c r="AG1030" t="inlineStr">
        <is>
          <t>OK</t>
        </is>
      </c>
      <c r="AH1030" t="inlineStr">
        <is>
          <t>2025-03-10 01:21:14</t>
        </is>
      </c>
      <c r="AI1030" t="inlineStr">
        <is>
          <t>3964b2205a0f20868524be13aab0b786</t>
        </is>
      </c>
      <c r="AJ1030" t="inlineStr">
        <is>
          <t>2025-03-07</t>
        </is>
      </c>
      <c r="AK1030" t="inlineStr">
        <is>
          <t>3</t>
        </is>
      </c>
      <c r="AL1030" t="inlineStr">
        <is>
          <t>---</t>
        </is>
      </c>
      <c r="AM1030" t="inlineStr">
        <is>
          <t>1</t>
        </is>
      </c>
      <c r="AN1030" t="inlineStr">
        <is>
          <t>---</t>
        </is>
      </c>
      <c r="AO1030" t="inlineStr">
        <is>
          <t>1</t>
        </is>
      </c>
      <c r="AP1030" t="inlineStr">
        <is>
          <t>1</t>
        </is>
      </c>
      <c r="AQ1030" t="inlineStr"/>
      <c r="AR1030" t="inlineStr"/>
      <c r="AS1030" t="inlineStr"/>
      <c r="AT1030" t="inlineStr"/>
      <c r="AU1030" t="inlineStr">
        <is>
          <t>---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inlineStr">
        <is>
          <t>---</t>
        </is>
      </c>
      <c r="BA1030" t="inlineStr">
        <is>
          <t>3964b2205a0f20868524be13aab0b786</t>
        </is>
      </c>
      <c r="BB1030" t="inlineStr">
        <is>
          <t>http://openrosa.org/formdesigner/0B48E039-1E80-49A7-AC24-732B6E788E39</t>
        </is>
      </c>
      <c r="BC1030" t="inlineStr">
        <is>
          <t>Ration et autres visites</t>
        </is>
      </c>
      <c r="BD1030" t="inlineStr">
        <is>
          <t>CommCare Android, version "2.55.0"(467579). App v15969. CommCare Version 2.55.0. Build 467579, built on: 2025-01-15</t>
        </is>
      </c>
      <c r="BE1030" t="inlineStr">
        <is>
          <t>commcare_8bfa4fa8-c694-426a-969e-07ff9318179f</t>
        </is>
      </c>
      <c r="BF1030" t="inlineStr"/>
      <c r="BG1030" t="inlineStr">
        <is>
          <t>f13d8149fc6d39ebe86af18272310ff9</t>
        </is>
      </c>
      <c r="BH1030" t="inlineStr">
        <is>
          <t>d3239f0622024212b2de47425e4be01d</t>
        </is>
      </c>
      <c r="BI1030" t="inlineStr">
        <is>
          <t>15246</t>
        </is>
      </c>
      <c r="BJ1030" t="inlineStr">
        <is>
          <t>XFormInstance</t>
        </is>
      </c>
      <c r="BK1030" t="inlineStr">
        <is>
          <t>6b303eecfd3311efa9756327e3555f30</t>
        </is>
      </c>
      <c r="BL1030" t="b">
        <v>0</v>
      </c>
      <c r="BM1030" t="inlineStr">
        <is>
          <t>---</t>
        </is>
      </c>
      <c r="BN1030" t="inlineStr">
        <is>
          <t>200.113.214.62</t>
        </is>
      </c>
      <c r="BO1030" t="inlineStr">
        <is>
          <t>Micaben Justin</t>
        </is>
      </c>
    </row>
    <row r="1031">
      <c r="A1031" t="inlineStr">
        <is>
          <t>1029</t>
        </is>
      </c>
      <c r="B1031" t="inlineStr">
        <is>
          <t>f53cec55-5e56-436c-a06a-3f4e97cf4afa</t>
        </is>
      </c>
      <c r="C1031" t="inlineStr">
        <is>
          <t>2025-03-07</t>
        </is>
      </c>
      <c r="D1031" t="inlineStr">
        <is>
          <t>3</t>
        </is>
      </c>
      <c r="E1031" t="inlineStr">
        <is>
          <t>---</t>
        </is>
      </c>
      <c r="F1031" t="inlineStr">
        <is>
          <t>1</t>
        </is>
      </c>
      <c r="G1031" t="inlineStr">
        <is>
          <t>---</t>
        </is>
      </c>
      <c r="H1031" t="inlineStr">
        <is>
          <t>1</t>
        </is>
      </c>
      <c r="I1031" t="inlineStr">
        <is>
          <t>1</t>
        </is>
      </c>
      <c r="J1031" t="inlineStr"/>
      <c r="K1031" t="inlineStr">
        <is>
          <t>---</t>
        </is>
      </c>
      <c r="L1031" t="inlineStr">
        <is>
          <t>---</t>
        </is>
      </c>
      <c r="M1031" t="inlineStr">
        <is>
          <t>---</t>
        </is>
      </c>
      <c r="N1031" t="inlineStr">
        <is>
          <t>---</t>
        </is>
      </c>
      <c r="O1031" t="inlineStr">
        <is>
          <t>---</t>
        </is>
      </c>
      <c r="P1031" t="inlineStr">
        <is>
          <t>---</t>
        </is>
      </c>
      <c r="Q1031" t="inlineStr">
        <is>
          <t>---</t>
        </is>
      </c>
      <c r="R1031" t="inlineStr"/>
      <c r="S1031" t="inlineStr"/>
      <c r="T1031" t="inlineStr"/>
      <c r="U1031" t="inlineStr"/>
      <c r="V1031" t="inlineStr"/>
      <c r="W1031" t="inlineStr"/>
      <c r="X1031" t="inlineStr">
        <is>
          <t>GON/CSKS/ST01974</t>
        </is>
      </c>
      <c r="Y1031" t="inlineStr">
        <is>
          <t>GON/CSKS/ST01974</t>
        </is>
      </c>
      <c r="Z1031" t="inlineStr">
        <is>
          <t>2025-03-10 01:21:46</t>
        </is>
      </c>
      <c r="AA1031" t="inlineStr">
        <is>
          <t>2025-03-10 01:21:28</t>
        </is>
      </c>
      <c r="AB1031" t="inlineStr">
        <is>
          <t>6dorena</t>
        </is>
      </c>
      <c r="AC1031" t="inlineStr">
        <is>
          <t>2025-03-09 22:21:56</t>
        </is>
      </c>
      <c r="AD1031" s="1" t="inlineStr">
        <is>
          <t>https://www.commcarehq.org/a/caris-test/reports/form_data/f53cec55-5e56-436c-a06a-3f4e97cf4afa/</t>
        </is>
      </c>
      <c r="AE1031" t="inlineStr">
        <is>
          <t>---</t>
        </is>
      </c>
      <c r="AF1031" t="inlineStr">
        <is>
          <t>3c5a623af057e23a32ae4000_107240</t>
        </is>
      </c>
      <c r="AG1031" t="inlineStr">
        <is>
          <t>OK</t>
        </is>
      </c>
      <c r="AH1031" t="inlineStr">
        <is>
          <t>2025-03-10 01:21:46</t>
        </is>
      </c>
      <c r="AI1031" t="inlineStr">
        <is>
          <t>3964b2205a0f20868524be13aab0b786</t>
        </is>
      </c>
      <c r="AJ1031" t="inlineStr">
        <is>
          <t>2025-03-07</t>
        </is>
      </c>
      <c r="AK1031" t="inlineStr">
        <is>
          <t>3</t>
        </is>
      </c>
      <c r="AL1031" t="inlineStr">
        <is>
          <t>---</t>
        </is>
      </c>
      <c r="AM1031" t="inlineStr">
        <is>
          <t>1</t>
        </is>
      </c>
      <c r="AN1031" t="inlineStr">
        <is>
          <t>---</t>
        </is>
      </c>
      <c r="AO1031" t="inlineStr">
        <is>
          <t>1</t>
        </is>
      </c>
      <c r="AP1031" t="inlineStr">
        <is>
          <t>1</t>
        </is>
      </c>
      <c r="AQ1031" t="inlineStr"/>
      <c r="AR1031" t="inlineStr"/>
      <c r="AS1031" t="inlineStr"/>
      <c r="AT1031" t="inlineStr"/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inlineStr">
        <is>
          <t>---</t>
        </is>
      </c>
      <c r="BA1031" t="inlineStr">
        <is>
          <t>3964b2205a0f20868524be13aab0b786</t>
        </is>
      </c>
      <c r="BB1031" t="inlineStr">
        <is>
          <t>http://openrosa.org/formdesigner/0B48E039-1E80-49A7-AC24-732B6E788E39</t>
        </is>
      </c>
      <c r="BC1031" t="inlineStr">
        <is>
          <t>Ration et autres visites</t>
        </is>
      </c>
      <c r="BD1031" t="inlineStr">
        <is>
          <t>CommCare Android, version "2.55.0"(467579). App v15969. CommCare Version 2.55.0. Build 467579, built on: 2025-01-15</t>
        </is>
      </c>
      <c r="BE1031" t="inlineStr">
        <is>
          <t>commcare_8bfa4fa8-c694-426a-969e-07ff9318179f</t>
        </is>
      </c>
      <c r="BF1031" t="inlineStr"/>
      <c r="BG1031" t="inlineStr">
        <is>
          <t>f13d8149fc6d39ebe86af18272310ff9</t>
        </is>
      </c>
      <c r="BH1031" t="inlineStr">
        <is>
          <t>d3239f0622024212b2de47425e4be01d</t>
        </is>
      </c>
      <c r="BI1031" t="inlineStr">
        <is>
          <t>15246</t>
        </is>
      </c>
      <c r="BJ1031" t="inlineStr">
        <is>
          <t>XFormInstance</t>
        </is>
      </c>
      <c r="BK1031" t="inlineStr">
        <is>
          <t>6b303eecfd3311efa9756327e3555f30</t>
        </is>
      </c>
      <c r="BL1031" t="b">
        <v>0</v>
      </c>
      <c r="BM1031" t="inlineStr">
        <is>
          <t>---</t>
        </is>
      </c>
      <c r="BN1031" t="inlineStr">
        <is>
          <t>200.113.214.62</t>
        </is>
      </c>
      <c r="BO1031" t="inlineStr">
        <is>
          <t>Djonn-Mica Gardicee</t>
        </is>
      </c>
    </row>
    <row r="1032">
      <c r="A1032" t="inlineStr">
        <is>
          <t>1030</t>
        </is>
      </c>
      <c r="B1032" t="inlineStr">
        <is>
          <t>d6a4fb8b-07b3-4c35-b428-e2aa395bc9b7</t>
        </is>
      </c>
      <c r="C1032" t="inlineStr">
        <is>
          <t>2025-03-07</t>
        </is>
      </c>
      <c r="D1032" t="inlineStr">
        <is>
          <t>3</t>
        </is>
      </c>
      <c r="E1032" t="inlineStr">
        <is>
          <t>---</t>
        </is>
      </c>
      <c r="F1032" t="inlineStr">
        <is>
          <t>0</t>
        </is>
      </c>
      <c r="G1032" t="inlineStr">
        <is>
          <t>---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---</t>
        </is>
      </c>
      <c r="L1032" t="inlineStr">
        <is>
          <t>---</t>
        </is>
      </c>
      <c r="M1032" t="inlineStr">
        <is>
          <t>---</t>
        </is>
      </c>
      <c r="N1032" t="inlineStr">
        <is>
          <t>---</t>
        </is>
      </c>
      <c r="O1032" t="inlineStr">
        <is>
          <t>---</t>
        </is>
      </c>
      <c r="P1032" t="inlineStr">
        <is>
          <t>---</t>
        </is>
      </c>
      <c r="Q1032" t="inlineStr">
        <is>
          <t>---</t>
        </is>
      </c>
      <c r="R1032" t="inlineStr"/>
      <c r="S1032" t="inlineStr"/>
      <c r="T1032" t="inlineStr"/>
      <c r="U1032" t="inlineStr"/>
      <c r="V1032" t="inlineStr"/>
      <c r="W1032" t="inlineStr"/>
      <c r="X1032" t="inlineStr">
        <is>
          <t>GON/CSKS/ST00985</t>
        </is>
      </c>
      <c r="Y1032" t="inlineStr">
        <is>
          <t>GON/CSKS/ST00985</t>
        </is>
      </c>
      <c r="Z1032" t="inlineStr">
        <is>
          <t>2025-03-10 01:22:15</t>
        </is>
      </c>
      <c r="AA1032" t="inlineStr">
        <is>
          <t>2025-03-10 01:22:01</t>
        </is>
      </c>
      <c r="AB1032" t="inlineStr">
        <is>
          <t>6dorena</t>
        </is>
      </c>
      <c r="AC1032" t="inlineStr">
        <is>
          <t>2025-03-09 22:22:26</t>
        </is>
      </c>
      <c r="AD1032" s="1" t="inlineStr">
        <is>
          <t>https://www.commcarehq.org/a/caris-test/reports/form_data/d6a4fb8b-07b3-4c35-b428-e2aa395bc9b7/</t>
        </is>
      </c>
      <c r="AE1032" t="inlineStr">
        <is>
          <t>---</t>
        </is>
      </c>
      <c r="AF1032" t="inlineStr">
        <is>
          <t>3c5a623af057e23a32ae4000_23485</t>
        </is>
      </c>
      <c r="AG1032" t="inlineStr">
        <is>
          <t>OK</t>
        </is>
      </c>
      <c r="AH1032" t="inlineStr">
        <is>
          <t>2025-03-10 01:22:15</t>
        </is>
      </c>
      <c r="AI1032" t="inlineStr">
        <is>
          <t>3964b2205a0f20868524be13aab0b786</t>
        </is>
      </c>
      <c r="AJ1032" t="inlineStr">
        <is>
          <t>2025-03-07</t>
        </is>
      </c>
      <c r="AK1032" t="inlineStr">
        <is>
          <t>3</t>
        </is>
      </c>
      <c r="AL1032" t="inlineStr">
        <is>
          <t>---</t>
        </is>
      </c>
      <c r="AM1032" t="inlineStr">
        <is>
          <t>0</t>
        </is>
      </c>
      <c r="AN1032" t="inlineStr">
        <is>
          <t>---</t>
        </is>
      </c>
      <c r="AO1032" t="inlineStr">
        <is>
          <t>1</t>
        </is>
      </c>
      <c r="AP1032" t="inlineStr">
        <is>
          <t>1</t>
        </is>
      </c>
      <c r="AQ1032" t="inlineStr"/>
      <c r="AR1032" t="inlineStr"/>
      <c r="AS1032" t="inlineStr"/>
      <c r="AT1032" t="inlineStr"/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inlineStr">
        <is>
          <t>---</t>
        </is>
      </c>
      <c r="BA1032" t="inlineStr">
        <is>
          <t>3964b2205a0f20868524be13aab0b786</t>
        </is>
      </c>
      <c r="BB1032" t="inlineStr">
        <is>
          <t>http://openrosa.org/formdesigner/0B48E039-1E80-49A7-AC24-732B6E788E39</t>
        </is>
      </c>
      <c r="BC1032" t="inlineStr">
        <is>
          <t>Ration et autres visites</t>
        </is>
      </c>
      <c r="BD1032" t="inlineStr">
        <is>
          <t>CommCare Android, version "2.55.0"(467579). App v15969. CommCare Version 2.55.0. Build 467579, built on: 2025-01-15</t>
        </is>
      </c>
      <c r="BE1032" t="inlineStr">
        <is>
          <t>commcare_8bfa4fa8-c694-426a-969e-07ff9318179f</t>
        </is>
      </c>
      <c r="BF1032" t="inlineStr"/>
      <c r="BG1032" t="inlineStr">
        <is>
          <t>f13d8149fc6d39ebe86af18272310ff9</t>
        </is>
      </c>
      <c r="BH1032" t="inlineStr">
        <is>
          <t>d3239f0622024212b2de47425e4be01d</t>
        </is>
      </c>
      <c r="BI1032" t="inlineStr">
        <is>
          <t>15246</t>
        </is>
      </c>
      <c r="BJ1032" t="inlineStr">
        <is>
          <t>XFormInstance</t>
        </is>
      </c>
      <c r="BK1032" t="inlineStr">
        <is>
          <t>6b303eecfd3311efa9756327e3555f30</t>
        </is>
      </c>
      <c r="BL1032" t="b">
        <v>0</v>
      </c>
      <c r="BM1032" t="inlineStr">
        <is>
          <t>---</t>
        </is>
      </c>
      <c r="BN1032" t="inlineStr">
        <is>
          <t>200.113.214.62</t>
        </is>
      </c>
      <c r="BO1032" t="inlineStr">
        <is>
          <t>Gessica/Jessikar Delphin</t>
        </is>
      </c>
    </row>
    <row r="1033">
      <c r="A1033" t="inlineStr">
        <is>
          <t>1031</t>
        </is>
      </c>
      <c r="B1033" t="inlineStr">
        <is>
          <t>40516ac5-1614-4751-b51f-e41b3e29e684</t>
        </is>
      </c>
      <c r="C1033" t="inlineStr">
        <is>
          <t>2025-03-07</t>
        </is>
      </c>
      <c r="D1033" t="inlineStr">
        <is>
          <t>3</t>
        </is>
      </c>
      <c r="E1033" t="inlineStr">
        <is>
          <t>---</t>
        </is>
      </c>
      <c r="F1033" t="inlineStr">
        <is>
          <t>1</t>
        </is>
      </c>
      <c r="G1033" t="inlineStr">
        <is>
          <t>---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---</t>
        </is>
      </c>
      <c r="L1033" t="inlineStr">
        <is>
          <t>---</t>
        </is>
      </c>
      <c r="M1033" t="inlineStr">
        <is>
          <t>---</t>
        </is>
      </c>
      <c r="N1033" t="inlineStr">
        <is>
          <t>---</t>
        </is>
      </c>
      <c r="O1033" t="inlineStr">
        <is>
          <t>---</t>
        </is>
      </c>
      <c r="P1033" t="inlineStr">
        <is>
          <t>---</t>
        </is>
      </c>
      <c r="Q1033" t="inlineStr">
        <is>
          <t>---</t>
        </is>
      </c>
      <c r="R1033" t="inlineStr"/>
      <c r="S1033" t="inlineStr"/>
      <c r="T1033" t="inlineStr"/>
      <c r="U1033" t="inlineStr"/>
      <c r="V1033" t="inlineStr"/>
      <c r="W1033" t="inlineStr"/>
      <c r="X1033" t="inlineStr">
        <is>
          <t>GON/CSKS/ST01296</t>
        </is>
      </c>
      <c r="Y1033" t="inlineStr">
        <is>
          <t>GON/CSKS/ST01296</t>
        </is>
      </c>
      <c r="Z1033" t="inlineStr">
        <is>
          <t>2025-03-10 01:22:43</t>
        </is>
      </c>
      <c r="AA1033" t="inlineStr">
        <is>
          <t>2025-03-10 01:22:30</t>
        </is>
      </c>
      <c r="AB1033" t="inlineStr">
        <is>
          <t>6dorena</t>
        </is>
      </c>
      <c r="AC1033" t="inlineStr">
        <is>
          <t>2025-03-09 22:22:59</t>
        </is>
      </c>
      <c r="AD1033" s="1" t="inlineStr">
        <is>
          <t>https://www.commcarehq.org/a/caris-test/reports/form_data/40516ac5-1614-4751-b51f-e41b3e29e684/</t>
        </is>
      </c>
      <c r="AE1033" t="inlineStr">
        <is>
          <t>---</t>
        </is>
      </c>
      <c r="AF1033" t="inlineStr">
        <is>
          <t>3c5a623af057e23a32ae4000_29636</t>
        </is>
      </c>
      <c r="AG1033" t="inlineStr">
        <is>
          <t>OK</t>
        </is>
      </c>
      <c r="AH1033" t="inlineStr">
        <is>
          <t>2025-03-10 01:22:43</t>
        </is>
      </c>
      <c r="AI1033" t="inlineStr">
        <is>
          <t>3964b2205a0f20868524be13aab0b786</t>
        </is>
      </c>
      <c r="AJ1033" t="inlineStr">
        <is>
          <t>2025-03-07</t>
        </is>
      </c>
      <c r="AK1033" t="inlineStr">
        <is>
          <t>3</t>
        </is>
      </c>
      <c r="AL1033" t="inlineStr">
        <is>
          <t>---</t>
        </is>
      </c>
      <c r="AM1033" t="inlineStr">
        <is>
          <t>1</t>
        </is>
      </c>
      <c r="AN1033" t="inlineStr">
        <is>
          <t>---</t>
        </is>
      </c>
      <c r="AO1033" t="inlineStr">
        <is>
          <t>1</t>
        </is>
      </c>
      <c r="AP1033" t="inlineStr">
        <is>
          <t>1</t>
        </is>
      </c>
      <c r="AQ1033" t="inlineStr"/>
      <c r="AR1033" t="inlineStr"/>
      <c r="AS1033" t="inlineStr"/>
      <c r="AT1033" t="inlineStr"/>
      <c r="AU1033" t="inlineStr">
        <is>
          <t>---</t>
        </is>
      </c>
      <c r="AV1033" t="inlineStr">
        <is>
          <t>---</t>
        </is>
      </c>
      <c r="AW1033" t="inlineStr">
        <is>
          <t>---</t>
        </is>
      </c>
      <c r="AX1033" t="inlineStr">
        <is>
          <t>---</t>
        </is>
      </c>
      <c r="AY1033" t="inlineStr">
        <is>
          <t>---</t>
        </is>
      </c>
      <c r="AZ1033" t="inlineStr">
        <is>
          <t>---</t>
        </is>
      </c>
      <c r="BA1033" t="inlineStr">
        <is>
          <t>3964b2205a0f20868524be13aab0b786</t>
        </is>
      </c>
      <c r="BB1033" t="inlineStr">
        <is>
          <t>http://openrosa.org/formdesigner/0B48E039-1E80-49A7-AC24-732B6E788E39</t>
        </is>
      </c>
      <c r="BC1033" t="inlineStr">
        <is>
          <t>Ration et autres visites</t>
        </is>
      </c>
      <c r="BD1033" t="inlineStr">
        <is>
          <t>CommCare Android, version "2.55.0"(467579). App v15969. CommCare Version 2.55.0. Build 467579, built on: 2025-01-15</t>
        </is>
      </c>
      <c r="BE1033" t="inlineStr">
        <is>
          <t>commcare_8bfa4fa8-c694-426a-969e-07ff9318179f</t>
        </is>
      </c>
      <c r="BF1033" t="inlineStr"/>
      <c r="BG1033" t="inlineStr">
        <is>
          <t>f13d8149fc6d39ebe86af18272310ff9</t>
        </is>
      </c>
      <c r="BH1033" t="inlineStr">
        <is>
          <t>d3239f0622024212b2de47425e4be01d</t>
        </is>
      </c>
      <c r="BI1033" t="inlineStr">
        <is>
          <t>15246</t>
        </is>
      </c>
      <c r="BJ1033" t="inlineStr">
        <is>
          <t>XFormInstance</t>
        </is>
      </c>
      <c r="BK1033" t="inlineStr">
        <is>
          <t>6b303eecfd3311efa9756327e3555f30</t>
        </is>
      </c>
      <c r="BL1033" t="b">
        <v>0</v>
      </c>
      <c r="BM1033" t="inlineStr">
        <is>
          <t>---</t>
        </is>
      </c>
      <c r="BN1033" t="inlineStr">
        <is>
          <t>200.113.214.62</t>
        </is>
      </c>
      <c r="BO1033" t="inlineStr">
        <is>
          <t>Sandy Jean Charles</t>
        </is>
      </c>
    </row>
    <row r="1034">
      <c r="A1034" t="inlineStr">
        <is>
          <t>1032</t>
        </is>
      </c>
      <c r="B1034" t="inlineStr">
        <is>
          <t>fc4a7f17-b895-462f-82f0-228668add717</t>
        </is>
      </c>
      <c r="C1034" t="inlineStr">
        <is>
          <t>2025-03-07</t>
        </is>
      </c>
      <c r="D1034" t="inlineStr">
        <is>
          <t>3</t>
        </is>
      </c>
      <c r="E1034" t="inlineStr">
        <is>
          <t>---</t>
        </is>
      </c>
      <c r="F1034" t="inlineStr">
        <is>
          <t>0</t>
        </is>
      </c>
      <c r="G1034" t="inlineStr">
        <is>
          <t>---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---</t>
        </is>
      </c>
      <c r="L1034" t="inlineStr">
        <is>
          <t>---</t>
        </is>
      </c>
      <c r="M1034" t="inlineStr">
        <is>
          <t>---</t>
        </is>
      </c>
      <c r="N1034" t="inlineStr">
        <is>
          <t>---</t>
        </is>
      </c>
      <c r="O1034" t="inlineStr">
        <is>
          <t>---</t>
        </is>
      </c>
      <c r="P1034" t="inlineStr">
        <is>
          <t>---</t>
        </is>
      </c>
      <c r="Q1034" t="inlineStr">
        <is>
          <t>---</t>
        </is>
      </c>
      <c r="R1034" t="inlineStr"/>
      <c r="S1034" t="inlineStr"/>
      <c r="T1034" t="inlineStr"/>
      <c r="U1034" t="inlineStr"/>
      <c r="V1034" t="inlineStr"/>
      <c r="W1034" t="inlineStr"/>
      <c r="X1034" t="inlineStr">
        <is>
          <t>GON/CSKS/00186</t>
        </is>
      </c>
      <c r="Y1034" t="inlineStr">
        <is>
          <t>GON/CSKS/00186</t>
        </is>
      </c>
      <c r="Z1034" t="inlineStr">
        <is>
          <t>2025-03-10 01:23:13</t>
        </is>
      </c>
      <c r="AA1034" t="inlineStr">
        <is>
          <t>2025-03-10 01:22:58</t>
        </is>
      </c>
      <c r="AB1034" t="inlineStr">
        <is>
          <t>6dorena</t>
        </is>
      </c>
      <c r="AC1034" t="inlineStr">
        <is>
          <t>2025-03-09 22:23:23</t>
        </is>
      </c>
      <c r="AD1034" s="1" t="inlineStr">
        <is>
          <t>https://www.commcarehq.org/a/caris-test/reports/form_data/fc4a7f17-b895-462f-82f0-228668add717/</t>
        </is>
      </c>
      <c r="AE1034" t="inlineStr">
        <is>
          <t>---</t>
        </is>
      </c>
      <c r="AF1034" t="inlineStr">
        <is>
          <t>3c5a623af057e23a32ae4000_14367</t>
        </is>
      </c>
      <c r="AG1034" t="inlineStr">
        <is>
          <t>OK</t>
        </is>
      </c>
      <c r="AH1034" t="inlineStr">
        <is>
          <t>2025-03-10 01:23:13</t>
        </is>
      </c>
      <c r="AI1034" t="inlineStr">
        <is>
          <t>3964b2205a0f20868524be13aab0b786</t>
        </is>
      </c>
      <c r="AJ1034" t="inlineStr">
        <is>
          <t>2025-03-07</t>
        </is>
      </c>
      <c r="AK1034" t="inlineStr">
        <is>
          <t>3</t>
        </is>
      </c>
      <c r="AL1034" t="inlineStr">
        <is>
          <t>---</t>
        </is>
      </c>
      <c r="AM1034" t="inlineStr">
        <is>
          <t>0</t>
        </is>
      </c>
      <c r="AN1034" t="inlineStr">
        <is>
          <t>---</t>
        </is>
      </c>
      <c r="AO1034" t="inlineStr">
        <is>
          <t>1</t>
        </is>
      </c>
      <c r="AP1034" t="inlineStr">
        <is>
          <t>1</t>
        </is>
      </c>
      <c r="AQ1034" t="inlineStr"/>
      <c r="AR1034" t="inlineStr"/>
      <c r="AS1034" t="inlineStr"/>
      <c r="AT1034" t="inlineStr"/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inlineStr">
        <is>
          <t>---</t>
        </is>
      </c>
      <c r="BA1034" t="inlineStr">
        <is>
          <t>3964b2205a0f20868524be13aab0b786</t>
        </is>
      </c>
      <c r="BB1034" t="inlineStr">
        <is>
          <t>http://openrosa.org/formdesigner/0B48E039-1E80-49A7-AC24-732B6E788E39</t>
        </is>
      </c>
      <c r="BC1034" t="inlineStr">
        <is>
          <t>Ration et autres visites</t>
        </is>
      </c>
      <c r="BD1034" t="inlineStr">
        <is>
          <t>CommCare Android, version "2.55.0"(467579). App v15969. CommCare Version 2.55.0. Build 467579, built on: 2025-01-15</t>
        </is>
      </c>
      <c r="BE1034" t="inlineStr">
        <is>
          <t>commcare_8bfa4fa8-c694-426a-969e-07ff9318179f</t>
        </is>
      </c>
      <c r="BF1034" t="inlineStr"/>
      <c r="BG1034" t="inlineStr">
        <is>
          <t>f13d8149fc6d39ebe86af18272310ff9</t>
        </is>
      </c>
      <c r="BH1034" t="inlineStr">
        <is>
          <t>d3239f0622024212b2de47425e4be01d</t>
        </is>
      </c>
      <c r="BI1034" t="inlineStr">
        <is>
          <t>15246</t>
        </is>
      </c>
      <c r="BJ1034" t="inlineStr">
        <is>
          <t>XFormInstance</t>
        </is>
      </c>
      <c r="BK1034" t="inlineStr">
        <is>
          <t>6b303eecfd3311efa9756327e3555f30</t>
        </is>
      </c>
      <c r="BL1034" t="b">
        <v>0</v>
      </c>
      <c r="BM1034" t="inlineStr">
        <is>
          <t>---</t>
        </is>
      </c>
      <c r="BN1034" t="inlineStr">
        <is>
          <t>200.113.214.62</t>
        </is>
      </c>
      <c r="BO1034" t="inlineStr">
        <is>
          <t>Edwens Jeanniton</t>
        </is>
      </c>
    </row>
    <row r="1035">
      <c r="A1035" t="inlineStr">
        <is>
          <t>1033</t>
        </is>
      </c>
      <c r="B1035" t="inlineStr">
        <is>
          <t>90bae455-8377-428f-8b69-9c894312d7db</t>
        </is>
      </c>
      <c r="C1035" t="inlineStr">
        <is>
          <t>2025-03-07</t>
        </is>
      </c>
      <c r="D1035" t="inlineStr">
        <is>
          <t>3</t>
        </is>
      </c>
      <c r="E1035" t="inlineStr">
        <is>
          <t>---</t>
        </is>
      </c>
      <c r="F1035" t="inlineStr">
        <is>
          <t>0</t>
        </is>
      </c>
      <c r="G1035" t="inlineStr">
        <is>
          <t>---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---</t>
        </is>
      </c>
      <c r="L1035" t="inlineStr">
        <is>
          <t>---</t>
        </is>
      </c>
      <c r="M1035" t="inlineStr">
        <is>
          <t>---</t>
        </is>
      </c>
      <c r="N1035" t="inlineStr">
        <is>
          <t>---</t>
        </is>
      </c>
      <c r="O1035" t="inlineStr">
        <is>
          <t>---</t>
        </is>
      </c>
      <c r="P1035" t="inlineStr">
        <is>
          <t>---</t>
        </is>
      </c>
      <c r="Q1035" t="inlineStr">
        <is>
          <t>---</t>
        </is>
      </c>
      <c r="R1035" t="inlineStr"/>
      <c r="S1035" t="inlineStr"/>
      <c r="T1035" t="inlineStr"/>
      <c r="U1035" t="inlineStr"/>
      <c r="V1035" t="inlineStr"/>
      <c r="W1035" t="inlineStr"/>
      <c r="X1035" t="inlineStr">
        <is>
          <t>GON/CSKS/00448</t>
        </is>
      </c>
      <c r="Y1035" t="inlineStr">
        <is>
          <t>GON/CSKS/00448</t>
        </is>
      </c>
      <c r="Z1035" t="inlineStr">
        <is>
          <t>2025-03-10 01:23:44</t>
        </is>
      </c>
      <c r="AA1035" t="inlineStr">
        <is>
          <t>2025-03-10 01:23:29</t>
        </is>
      </c>
      <c r="AB1035" t="inlineStr">
        <is>
          <t>6dorena</t>
        </is>
      </c>
      <c r="AC1035" t="inlineStr">
        <is>
          <t>2025-03-09 22:23:54</t>
        </is>
      </c>
      <c r="AD1035" s="1" t="inlineStr">
        <is>
          <t>https://www.commcarehq.org/a/caris-test/reports/form_data/90bae455-8377-428f-8b69-9c894312d7db/</t>
        </is>
      </c>
      <c r="AE1035" t="inlineStr">
        <is>
          <t>---</t>
        </is>
      </c>
      <c r="AF1035" t="inlineStr">
        <is>
          <t>4a60d049d2a34dbcadbf8d074a72a2d9</t>
        </is>
      </c>
      <c r="AG1035" t="inlineStr">
        <is>
          <t>OK</t>
        </is>
      </c>
      <c r="AH1035" t="inlineStr">
        <is>
          <t>2025-03-10 01:23:44</t>
        </is>
      </c>
      <c r="AI1035" t="inlineStr">
        <is>
          <t>3964b2205a0f20868524be13aab0b786</t>
        </is>
      </c>
      <c r="AJ1035" t="inlineStr">
        <is>
          <t>2025-03-07</t>
        </is>
      </c>
      <c r="AK1035" t="inlineStr">
        <is>
          <t>3</t>
        </is>
      </c>
      <c r="AL1035" t="inlineStr">
        <is>
          <t>---</t>
        </is>
      </c>
      <c r="AM1035" t="inlineStr">
        <is>
          <t>0</t>
        </is>
      </c>
      <c r="AN1035" t="inlineStr">
        <is>
          <t>---</t>
        </is>
      </c>
      <c r="AO1035" t="inlineStr">
        <is>
          <t>1</t>
        </is>
      </c>
      <c r="AP1035" t="inlineStr">
        <is>
          <t>1</t>
        </is>
      </c>
      <c r="AQ1035" t="inlineStr"/>
      <c r="AR1035" t="inlineStr"/>
      <c r="AS1035" t="inlineStr"/>
      <c r="AT1035" t="inlineStr"/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inlineStr">
        <is>
          <t>---</t>
        </is>
      </c>
      <c r="BA1035" t="inlineStr">
        <is>
          <t>3964b2205a0f20868524be13aab0b786</t>
        </is>
      </c>
      <c r="BB1035" t="inlineStr">
        <is>
          <t>http://openrosa.org/formdesigner/0B48E039-1E80-49A7-AC24-732B6E788E39</t>
        </is>
      </c>
      <c r="BC1035" t="inlineStr">
        <is>
          <t>Ration et autres visites</t>
        </is>
      </c>
      <c r="BD1035" t="inlineStr">
        <is>
          <t>CommCare Android, version "2.55.0"(467579). App v15969. CommCare Version 2.55.0. Build 467579, built on: 2025-01-15</t>
        </is>
      </c>
      <c r="BE1035" t="inlineStr">
        <is>
          <t>commcare_8bfa4fa8-c694-426a-969e-07ff9318179f</t>
        </is>
      </c>
      <c r="BF1035" t="inlineStr"/>
      <c r="BG1035" t="inlineStr">
        <is>
          <t>f13d8149fc6d39ebe86af18272310ff9</t>
        </is>
      </c>
      <c r="BH1035" t="inlineStr">
        <is>
          <t>d3239f0622024212b2de47425e4be01d</t>
        </is>
      </c>
      <c r="BI1035" t="inlineStr">
        <is>
          <t>15246</t>
        </is>
      </c>
      <c r="BJ1035" t="inlineStr">
        <is>
          <t>XFormInstance</t>
        </is>
      </c>
      <c r="BK1035" t="inlineStr">
        <is>
          <t>6b303eecfd3311efa9756327e3555f30</t>
        </is>
      </c>
      <c r="BL1035" t="b">
        <v>0</v>
      </c>
      <c r="BM1035" t="inlineStr">
        <is>
          <t>---</t>
        </is>
      </c>
      <c r="BN1035" t="inlineStr">
        <is>
          <t>200.113.214.62</t>
        </is>
      </c>
      <c r="BO1035" t="inlineStr">
        <is>
          <t>Clauderson Celira/Estilien</t>
        </is>
      </c>
    </row>
    <row r="1036">
      <c r="A1036" t="inlineStr">
        <is>
          <t>1034</t>
        </is>
      </c>
      <c r="B1036" t="inlineStr">
        <is>
          <t>93e11280-5366-4daf-b17c-7ad88d1bfb35</t>
        </is>
      </c>
      <c r="C1036" t="inlineStr">
        <is>
          <t>2025-03-07</t>
        </is>
      </c>
      <c r="D1036" t="inlineStr">
        <is>
          <t>4</t>
        </is>
      </c>
      <c r="E1036" t="inlineStr">
        <is>
          <t>suivi adherence</t>
        </is>
      </c>
      <c r="F1036" t="inlineStr">
        <is>
          <t>1</t>
        </is>
      </c>
      <c r="G1036" t="inlineStr">
        <is>
          <t>renforcé counseling</t>
        </is>
      </c>
      <c r="H1036" t="inlineStr">
        <is>
          <t>1</t>
        </is>
      </c>
      <c r="I1036" t="inlineStr">
        <is>
          <t>0</t>
        </is>
      </c>
      <c r="J1036" t="inlineStr">
        <is>
          <t>---</t>
        </is>
      </c>
      <c r="K1036" t="inlineStr">
        <is>
          <t>---</t>
        </is>
      </c>
      <c r="L1036" t="inlineStr">
        <is>
          <t>---</t>
        </is>
      </c>
      <c r="M1036" t="inlineStr">
        <is>
          <t>---</t>
        </is>
      </c>
      <c r="N1036" t="inlineStr">
        <is>
          <t>---</t>
        </is>
      </c>
      <c r="O1036" t="inlineStr">
        <is>
          <t>---</t>
        </is>
      </c>
      <c r="P1036" t="inlineStr">
        <is>
          <t>---</t>
        </is>
      </c>
      <c r="Q1036" t="inlineStr">
        <is>
          <t>---</t>
        </is>
      </c>
      <c r="R1036" t="inlineStr">
        <is>
          <t>---</t>
        </is>
      </c>
      <c r="S1036" t="inlineStr">
        <is>
          <t>---</t>
        </is>
      </c>
      <c r="T1036" t="inlineStr">
        <is>
          <t>---</t>
        </is>
      </c>
      <c r="U1036" t="inlineStr">
        <is>
          <t>---</t>
        </is>
      </c>
      <c r="V1036" t="inlineStr">
        <is>
          <t>---</t>
        </is>
      </c>
      <c r="W1036" t="inlineStr"/>
      <c r="X1036" t="inlineStr">
        <is>
          <t>PDP/CMEB/ST01097</t>
        </is>
      </c>
      <c r="Y1036" t="inlineStr">
        <is>
          <t>PDP/CMEB/ST01097</t>
        </is>
      </c>
      <c r="Z1036" t="inlineStr">
        <is>
          <t>2025-03-07 14:58:10</t>
        </is>
      </c>
      <c r="AA1036" t="inlineStr">
        <is>
          <t>2025-03-07 14:57:18</t>
        </is>
      </c>
      <c r="AB1036" t="inlineStr">
        <is>
          <t>5guerlande</t>
        </is>
      </c>
      <c r="AC1036" t="inlineStr">
        <is>
          <t>2025-03-10 01:59:49</t>
        </is>
      </c>
      <c r="AD1036" s="1" t="inlineStr">
        <is>
          <t>https://www.commcarehq.org/a/caris-test/reports/form_data/93e11280-5366-4daf-b17c-7ad88d1bfb35/</t>
        </is>
      </c>
      <c r="AE1036" t="inlineStr">
        <is>
          <t>---</t>
        </is>
      </c>
      <c r="AF1036" t="inlineStr">
        <is>
          <t>6ad6bc5cd2e049a699f678285e176f40</t>
        </is>
      </c>
      <c r="AG1036" t="inlineStr">
        <is>
          <t>---</t>
        </is>
      </c>
      <c r="AH1036" t="inlineStr">
        <is>
          <t>2025-03-07 14:58:10</t>
        </is>
      </c>
      <c r="AI1036" t="inlineStr">
        <is>
          <t>1b52563f66be7b3d0843fa02f8f5a965</t>
        </is>
      </c>
      <c r="AJ1036" t="inlineStr">
        <is>
          <t>2025-03-07</t>
        </is>
      </c>
      <c r="AK1036" t="inlineStr">
        <is>
          <t>4</t>
        </is>
      </c>
      <c r="AL1036" t="inlineStr">
        <is>
          <t>suivi adherence</t>
        </is>
      </c>
      <c r="AM1036" t="inlineStr">
        <is>
          <t>1</t>
        </is>
      </c>
      <c r="AN1036" t="inlineStr">
        <is>
          <t>renforcé counseling</t>
        </is>
      </c>
      <c r="AO1036" t="inlineStr">
        <is>
          <t>1</t>
        </is>
      </c>
      <c r="AP1036" t="inlineStr">
        <is>
          <t>0</t>
        </is>
      </c>
      <c r="AQ1036" t="inlineStr">
        <is>
          <t>---</t>
        </is>
      </c>
      <c r="AR1036" t="inlineStr">
        <is>
          <t>---</t>
        </is>
      </c>
      <c r="AS1036" t="inlineStr">
        <is>
          <t>---</t>
        </is>
      </c>
      <c r="AT1036" t="inlineStr"/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inlineStr">
        <is>
          <t>---</t>
        </is>
      </c>
      <c r="BA1036" t="inlineStr">
        <is>
          <t>1b52563f66be7b3d0843fa02f8f5a965</t>
        </is>
      </c>
      <c r="BB1036" t="inlineStr">
        <is>
          <t>http://openrosa.org/formdesigner/0B48E039-1E80-49A7-AC24-732B6E788E39</t>
        </is>
      </c>
      <c r="BC1036" t="inlineStr">
        <is>
          <t>Ration et autres visites</t>
        </is>
      </c>
      <c r="BD1036" t="inlineStr">
        <is>
          <t>CommCare Android, version "2.56"(468040). App v15969. CommCare Version 2.56.0. Build 468040, built on: 2025-02-11</t>
        </is>
      </c>
      <c r="BE1036" t="inlineStr">
        <is>
          <t>commcare_9bc1f1cb-81e2-474e-9647-4d36802bc2c5</t>
        </is>
      </c>
      <c r="BF1036" t="inlineStr"/>
      <c r="BG1036" t="inlineStr">
        <is>
          <t>f13d8149fc6d39ebe86af18272310ff9</t>
        </is>
      </c>
      <c r="BH1036" t="inlineStr">
        <is>
          <t>d3239f0622024212b2de47425e4be01d</t>
        </is>
      </c>
      <c r="BI1036" t="inlineStr">
        <is>
          <t>15246</t>
        </is>
      </c>
      <c r="BJ1036" t="inlineStr">
        <is>
          <t>XFormInstance</t>
        </is>
      </c>
      <c r="BK1036" t="inlineStr">
        <is>
          <t>bbde8bf4fb7011efa9646327e3555f30</t>
        </is>
      </c>
      <c r="BL1036" t="b">
        <v>0</v>
      </c>
      <c r="BM1036" t="inlineStr">
        <is>
          <t>---</t>
        </is>
      </c>
      <c r="BN1036" t="inlineStr">
        <is>
          <t>200.113.214.255</t>
        </is>
      </c>
      <c r="BO1036" t="inlineStr">
        <is>
          <t>Wolffsly Jean-Baptiste</t>
        </is>
      </c>
    </row>
    <row r="1037">
      <c r="A1037" t="inlineStr">
        <is>
          <t>1035</t>
        </is>
      </c>
      <c r="B1037" t="inlineStr">
        <is>
          <t>943f90da-dcc8-441a-8522-7bd292b63bcb</t>
        </is>
      </c>
      <c r="C1037" t="inlineStr">
        <is>
          <t>2025-02-28</t>
        </is>
      </c>
      <c r="D1037" t="inlineStr">
        <is>
          <t>4</t>
        </is>
      </c>
      <c r="E1037" t="inlineStr">
        <is>
          <t>dots</t>
        </is>
      </c>
      <c r="F1037" t="inlineStr">
        <is>
          <t>0</t>
        </is>
      </c>
      <c r="G1037" t="inlineStr">
        <is>
          <t>li pa gen telefon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---</t>
        </is>
      </c>
      <c r="L1037" t="inlineStr">
        <is>
          <t>---</t>
        </is>
      </c>
      <c r="M1037" t="inlineStr">
        <is>
          <t>---</t>
        </is>
      </c>
      <c r="N1037" t="inlineStr">
        <is>
          <t>---</t>
        </is>
      </c>
      <c r="O1037" t="inlineStr">
        <is>
          <t>---</t>
        </is>
      </c>
      <c r="P1037" t="inlineStr">
        <is>
          <t>---</t>
        </is>
      </c>
      <c r="Q1037" t="inlineStr">
        <is>
          <t>---</t>
        </is>
      </c>
      <c r="R1037" t="inlineStr"/>
      <c r="S1037" t="inlineStr"/>
      <c r="T1037" t="inlineStr"/>
      <c r="U1037" t="inlineStr"/>
      <c r="V1037" t="inlineStr"/>
      <c r="W1037" t="inlineStr"/>
      <c r="X1037" t="inlineStr">
        <is>
          <t>PAP/NPFS/ST03215</t>
        </is>
      </c>
      <c r="Y1037" t="inlineStr">
        <is>
          <t>PAP/NPFS/ST03215</t>
        </is>
      </c>
      <c r="Z1037" t="inlineStr">
        <is>
          <t>2025-03-09 05:02:44</t>
        </is>
      </c>
      <c r="AA1037" t="inlineStr">
        <is>
          <t>2025-03-09 05:00:11</t>
        </is>
      </c>
      <c r="AB1037" t="inlineStr">
        <is>
          <t>2styves</t>
        </is>
      </c>
      <c r="AC1037" t="inlineStr">
        <is>
          <t>2025-03-10 04:42:22</t>
        </is>
      </c>
      <c r="AD1037" s="1" t="inlineStr">
        <is>
          <t>https://www.commcarehq.org/a/caris-test/reports/form_data/943f90da-dcc8-441a-8522-7bd292b63bcb/</t>
        </is>
      </c>
      <c r="AE1037" t="inlineStr">
        <is>
          <t>---</t>
        </is>
      </c>
      <c r="AF1037" t="inlineStr">
        <is>
          <t>3c5a623af057e23a32ae4000_40617</t>
        </is>
      </c>
      <c r="AG1037" t="inlineStr">
        <is>
          <t>---</t>
        </is>
      </c>
      <c r="AH1037" t="inlineStr">
        <is>
          <t>2025-03-09 05:02:44</t>
        </is>
      </c>
      <c r="AI1037" t="inlineStr">
        <is>
          <t>778b85ff647948a2b74cfc8d7846aba5</t>
        </is>
      </c>
      <c r="AJ1037" t="inlineStr">
        <is>
          <t>2025-02-28</t>
        </is>
      </c>
      <c r="AK1037" t="inlineStr">
        <is>
          <t>4</t>
        </is>
      </c>
      <c r="AL1037" t="inlineStr">
        <is>
          <t>dots</t>
        </is>
      </c>
      <c r="AM1037" t="inlineStr">
        <is>
          <t>0</t>
        </is>
      </c>
      <c r="AN1037" t="inlineStr">
        <is>
          <t>li pa gen telefon</t>
        </is>
      </c>
      <c r="AO1037" t="inlineStr">
        <is>
          <t>1</t>
        </is>
      </c>
      <c r="AP1037" t="inlineStr">
        <is>
          <t>1</t>
        </is>
      </c>
      <c r="AQ1037" t="inlineStr"/>
      <c r="AR1037" t="inlineStr"/>
      <c r="AS1037" t="inlineStr"/>
      <c r="AT1037" t="inlineStr"/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inlineStr">
        <is>
          <t>---</t>
        </is>
      </c>
      <c r="BA1037" t="inlineStr">
        <is>
          <t>778b85ff647948a2b74cfc8d7846aba5</t>
        </is>
      </c>
      <c r="BB1037" t="inlineStr">
        <is>
          <t>http://openrosa.org/formdesigner/0B48E039-1E80-49A7-AC24-732B6E788E39</t>
        </is>
      </c>
      <c r="BC1037" t="inlineStr">
        <is>
          <t>Ration et autres visites</t>
        </is>
      </c>
      <c r="BD1037" t="inlineStr">
        <is>
          <t>CommCare Android, version "2.56"(468040). App v15969. CommCare Version 2.56.0. Build 468040, built on: 2025-02-11</t>
        </is>
      </c>
      <c r="BE1037" t="inlineStr">
        <is>
          <t>commcare_99e364ac-f097-4367-9549-47dce913a4be</t>
        </is>
      </c>
      <c r="BF1037" t="inlineStr"/>
      <c r="BG1037" t="inlineStr">
        <is>
          <t>f13d8149fc6d39ebe86af18272310ff9</t>
        </is>
      </c>
      <c r="BH1037" t="inlineStr">
        <is>
          <t>d3239f0622024212b2de47425e4be01d</t>
        </is>
      </c>
      <c r="BI1037" t="inlineStr">
        <is>
          <t>15246</t>
        </is>
      </c>
      <c r="BJ1037" t="inlineStr">
        <is>
          <t>XFormInstance</t>
        </is>
      </c>
      <c r="BK1037" t="inlineStr">
        <is>
          <t>2207d694efd411efb9b1bb65fe57b2fe</t>
        </is>
      </c>
      <c r="BL1037" t="b">
        <v>0</v>
      </c>
      <c r="BM1037" t="inlineStr">
        <is>
          <t>---</t>
        </is>
      </c>
      <c r="BN1037" t="inlineStr">
        <is>
          <t>200.113.234.25</t>
        </is>
      </c>
      <c r="BO1037" t="inlineStr">
        <is>
          <t>Joseph Mercidieu</t>
        </is>
      </c>
    </row>
    <row r="1038">
      <c r="A1038" t="inlineStr">
        <is>
          <t>1036</t>
        </is>
      </c>
      <c r="B1038" t="inlineStr">
        <is>
          <t>a49035d2-dde4-4747-a82a-55887766369b</t>
        </is>
      </c>
      <c r="C1038" t="inlineStr">
        <is>
          <t>2025-03-01</t>
        </is>
      </c>
      <c r="D1038" t="inlineStr">
        <is>
          <t>4</t>
        </is>
      </c>
      <c r="E1038" t="inlineStr">
        <is>
          <t>dots</t>
        </is>
      </c>
      <c r="F1038" t="inlineStr">
        <is>
          <t>0</t>
        </is>
      </c>
      <c r="G1038" t="inlineStr">
        <is>
          <t>li pa gen telefon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---</t>
        </is>
      </c>
      <c r="L1038" t="inlineStr">
        <is>
          <t>---</t>
        </is>
      </c>
      <c r="M1038" t="inlineStr">
        <is>
          <t>---</t>
        </is>
      </c>
      <c r="N1038" t="inlineStr">
        <is>
          <t>---</t>
        </is>
      </c>
      <c r="O1038" t="inlineStr">
        <is>
          <t>---</t>
        </is>
      </c>
      <c r="P1038" t="inlineStr">
        <is>
          <t>---</t>
        </is>
      </c>
      <c r="Q1038" t="inlineStr">
        <is>
          <t>---</t>
        </is>
      </c>
      <c r="R1038" t="inlineStr"/>
      <c r="S1038" t="inlineStr"/>
      <c r="T1038" t="inlineStr"/>
      <c r="U1038" t="inlineStr"/>
      <c r="V1038" t="inlineStr"/>
      <c r="W1038" t="inlineStr"/>
      <c r="X1038" t="inlineStr">
        <is>
          <t>PAP/NPFS/ST03215</t>
        </is>
      </c>
      <c r="Y1038" t="inlineStr">
        <is>
          <t>PAP/NPFS/ST03215</t>
        </is>
      </c>
      <c r="Z1038" t="inlineStr">
        <is>
          <t>2025-03-09 05:04:27</t>
        </is>
      </c>
      <c r="AA1038" t="inlineStr">
        <is>
          <t>2025-03-09 05:03:32</t>
        </is>
      </c>
      <c r="AB1038" t="inlineStr">
        <is>
          <t>2styves</t>
        </is>
      </c>
      <c r="AC1038" t="inlineStr">
        <is>
          <t>2025-03-10 05:19:56</t>
        </is>
      </c>
      <c r="AD1038" s="1" t="inlineStr">
        <is>
          <t>https://www.commcarehq.org/a/caris-test/reports/form_data/a49035d2-dde4-4747-a82a-55887766369b/</t>
        </is>
      </c>
      <c r="AE1038" t="inlineStr">
        <is>
          <t>---</t>
        </is>
      </c>
      <c r="AF1038" t="inlineStr">
        <is>
          <t>3c5a623af057e23a32ae4000_40617</t>
        </is>
      </c>
      <c r="AG1038" t="inlineStr">
        <is>
          <t>---</t>
        </is>
      </c>
      <c r="AH1038" t="inlineStr">
        <is>
          <t>2025-03-09 05:04:27</t>
        </is>
      </c>
      <c r="AI1038" t="inlineStr">
        <is>
          <t>778b85ff647948a2b74cfc8d7846aba5</t>
        </is>
      </c>
      <c r="AJ1038" t="inlineStr">
        <is>
          <t>2025-03-01</t>
        </is>
      </c>
      <c r="AK1038" t="inlineStr">
        <is>
          <t>4</t>
        </is>
      </c>
      <c r="AL1038" t="inlineStr">
        <is>
          <t>dots</t>
        </is>
      </c>
      <c r="AM1038" t="inlineStr">
        <is>
          <t>0</t>
        </is>
      </c>
      <c r="AN1038" t="inlineStr">
        <is>
          <t>li pa gen telefon</t>
        </is>
      </c>
      <c r="AO1038" t="inlineStr">
        <is>
          <t>1</t>
        </is>
      </c>
      <c r="AP1038" t="inlineStr">
        <is>
          <t>1</t>
        </is>
      </c>
      <c r="AQ1038" t="inlineStr"/>
      <c r="AR1038" t="inlineStr"/>
      <c r="AS1038" t="inlineStr"/>
      <c r="AT1038" t="inlineStr"/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inlineStr">
        <is>
          <t>---</t>
        </is>
      </c>
      <c r="BA1038" t="inlineStr">
        <is>
          <t>778b85ff647948a2b74cfc8d7846aba5</t>
        </is>
      </c>
      <c r="BB1038" t="inlineStr">
        <is>
          <t>http://openrosa.org/formdesigner/0B48E039-1E80-49A7-AC24-732B6E788E39</t>
        </is>
      </c>
      <c r="BC1038" t="inlineStr">
        <is>
          <t>Ration et autres visites</t>
        </is>
      </c>
      <c r="BD1038" t="inlineStr">
        <is>
          <t>CommCare Android, version "2.56"(468040). App v15969. CommCare Version 2.56.0. Build 468040, built on: 2025-02-11</t>
        </is>
      </c>
      <c r="BE1038" t="inlineStr">
        <is>
          <t>commcare_99e364ac-f097-4367-9549-47dce913a4be</t>
        </is>
      </c>
      <c r="BF1038" t="inlineStr"/>
      <c r="BG1038" t="inlineStr">
        <is>
          <t>f13d8149fc6d39ebe86af18272310ff9</t>
        </is>
      </c>
      <c r="BH1038" t="inlineStr">
        <is>
          <t>d3239f0622024212b2de47425e4be01d</t>
        </is>
      </c>
      <c r="BI1038" t="inlineStr">
        <is>
          <t>15246</t>
        </is>
      </c>
      <c r="BJ1038" t="inlineStr">
        <is>
          <t>XFormInstance</t>
        </is>
      </c>
      <c r="BK1038" t="inlineStr">
        <is>
          <t>2207d694efd411efb9b1bb65fe57b2fe</t>
        </is>
      </c>
      <c r="BL1038" t="b">
        <v>0</v>
      </c>
      <c r="BM1038" t="inlineStr">
        <is>
          <t>---</t>
        </is>
      </c>
      <c r="BN1038" t="inlineStr">
        <is>
          <t>200.113.251.129</t>
        </is>
      </c>
      <c r="BO1038" t="inlineStr">
        <is>
          <t>Joseph Mercidieu</t>
        </is>
      </c>
    </row>
    <row r="1039">
      <c r="A1039" t="inlineStr">
        <is>
          <t>1037</t>
        </is>
      </c>
      <c r="B1039" t="inlineStr">
        <is>
          <t>eaf834f0-9cd5-4075-a9a1-3b794720994d</t>
        </is>
      </c>
      <c r="C1039" t="inlineStr">
        <is>
          <t>2025-03-03</t>
        </is>
      </c>
      <c r="D1039" t="inlineStr">
        <is>
          <t>4</t>
        </is>
      </c>
      <c r="E1039" t="inlineStr">
        <is>
          <t>dots</t>
        </is>
      </c>
      <c r="F1039" t="inlineStr">
        <is>
          <t>0</t>
        </is>
      </c>
      <c r="G1039" t="inlineStr">
        <is>
          <t>li pa gen telefon</t>
        </is>
      </c>
      <c r="H1039" t="inlineStr">
        <is>
          <t>1</t>
        </is>
      </c>
      <c r="I1039" t="inlineStr">
        <is>
          <t>1</t>
        </is>
      </c>
      <c r="J1039" t="inlineStr"/>
      <c r="K1039" t="inlineStr">
        <is>
          <t>---</t>
        </is>
      </c>
      <c r="L1039" t="inlineStr">
        <is>
          <t>---</t>
        </is>
      </c>
      <c r="M1039" t="inlineStr">
        <is>
          <t>---</t>
        </is>
      </c>
      <c r="N1039" t="inlineStr">
        <is>
          <t>---</t>
        </is>
      </c>
      <c r="O1039" t="inlineStr">
        <is>
          <t>---</t>
        </is>
      </c>
      <c r="P1039" t="inlineStr">
        <is>
          <t>---</t>
        </is>
      </c>
      <c r="Q1039" t="inlineStr">
        <is>
          <t>---</t>
        </is>
      </c>
      <c r="R1039" t="inlineStr"/>
      <c r="S1039" t="inlineStr"/>
      <c r="T1039" t="inlineStr"/>
      <c r="U1039" t="inlineStr"/>
      <c r="V1039" t="inlineStr"/>
      <c r="W1039" t="inlineStr"/>
      <c r="X1039" t="inlineStr">
        <is>
          <t>PAP/NPFS/ST03215</t>
        </is>
      </c>
      <c r="Y1039" t="inlineStr">
        <is>
          <t>PAP/NPFS/ST03215</t>
        </is>
      </c>
      <c r="Z1039" t="inlineStr">
        <is>
          <t>2025-03-10 03:06:13</t>
        </is>
      </c>
      <c r="AA1039" t="inlineStr">
        <is>
          <t>2025-03-09 05:05:34</t>
        </is>
      </c>
      <c r="AB1039" t="inlineStr">
        <is>
          <t>2styves</t>
        </is>
      </c>
      <c r="AC1039" t="inlineStr">
        <is>
          <t>2025-03-10 05:19:57</t>
        </is>
      </c>
      <c r="AD1039" s="1" t="inlineStr">
        <is>
          <t>https://www.commcarehq.org/a/caris-test/reports/form_data/eaf834f0-9cd5-4075-a9a1-3b794720994d/</t>
        </is>
      </c>
      <c r="AE1039" t="inlineStr">
        <is>
          <t>---</t>
        </is>
      </c>
      <c r="AF1039" t="inlineStr">
        <is>
          <t>3c5a623af057e23a32ae4000_40617</t>
        </is>
      </c>
      <c r="AG1039" t="inlineStr">
        <is>
          <t>---</t>
        </is>
      </c>
      <c r="AH1039" t="inlineStr">
        <is>
          <t>2025-03-10 03:06:13</t>
        </is>
      </c>
      <c r="AI1039" t="inlineStr">
        <is>
          <t>778b85ff647948a2b74cfc8d7846aba5</t>
        </is>
      </c>
      <c r="AJ1039" t="inlineStr">
        <is>
          <t>2025-03-03</t>
        </is>
      </c>
      <c r="AK1039" t="inlineStr">
        <is>
          <t>4</t>
        </is>
      </c>
      <c r="AL1039" t="inlineStr">
        <is>
          <t>dots</t>
        </is>
      </c>
      <c r="AM1039" t="inlineStr">
        <is>
          <t>0</t>
        </is>
      </c>
      <c r="AN1039" t="inlineStr">
        <is>
          <t>li pa gen telefon</t>
        </is>
      </c>
      <c r="AO1039" t="inlineStr">
        <is>
          <t>1</t>
        </is>
      </c>
      <c r="AP1039" t="inlineStr">
        <is>
          <t>1</t>
        </is>
      </c>
      <c r="AQ1039" t="inlineStr"/>
      <c r="AR1039" t="inlineStr"/>
      <c r="AS1039" t="inlineStr"/>
      <c r="AT1039" t="inlineStr"/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inlineStr">
        <is>
          <t>---</t>
        </is>
      </c>
      <c r="BA1039" t="inlineStr">
        <is>
          <t>778b85ff647948a2b74cfc8d7846aba5</t>
        </is>
      </c>
      <c r="BB1039" t="inlineStr">
        <is>
          <t>http://openrosa.org/formdesigner/0B48E039-1E80-49A7-AC24-732B6E788E39</t>
        </is>
      </c>
      <c r="BC1039" t="inlineStr">
        <is>
          <t>Ration et autres visites</t>
        </is>
      </c>
      <c r="BD1039" t="inlineStr">
        <is>
          <t>CommCare Android, version "2.56"(468040). App v15969. CommCare Version 2.56.0. Build 468040, built on: 2025-02-11</t>
        </is>
      </c>
      <c r="BE1039" t="inlineStr">
        <is>
          <t>commcare_99e364ac-f097-4367-9549-47dce913a4be</t>
        </is>
      </c>
      <c r="BF1039" t="inlineStr"/>
      <c r="BG1039" t="inlineStr">
        <is>
          <t>f13d8149fc6d39ebe86af18272310ff9</t>
        </is>
      </c>
      <c r="BH1039" t="inlineStr">
        <is>
          <t>d3239f0622024212b2de47425e4be01d</t>
        </is>
      </c>
      <c r="BI1039" t="inlineStr">
        <is>
          <t>15246</t>
        </is>
      </c>
      <c r="BJ1039" t="inlineStr">
        <is>
          <t>XFormInstance</t>
        </is>
      </c>
      <c r="BK1039" t="inlineStr">
        <is>
          <t>2207d694efd411efb9b1bb65fe57b2fe</t>
        </is>
      </c>
      <c r="BL1039" t="b">
        <v>0</v>
      </c>
      <c r="BM1039" t="inlineStr">
        <is>
          <t>---</t>
        </is>
      </c>
      <c r="BN1039" t="inlineStr">
        <is>
          <t>200.113.251.129</t>
        </is>
      </c>
      <c r="BO1039" t="inlineStr">
        <is>
          <t>Joseph Mercidieu</t>
        </is>
      </c>
    </row>
    <row r="1040">
      <c r="A1040" t="inlineStr">
        <is>
          <t>1038</t>
        </is>
      </c>
      <c r="B1040" t="inlineStr">
        <is>
          <t>6be9d270-b90e-455f-bbc8-3f2ce8cfb2ed</t>
        </is>
      </c>
      <c r="C1040" t="inlineStr">
        <is>
          <t>2025-03-04</t>
        </is>
      </c>
      <c r="D1040" t="inlineStr">
        <is>
          <t>4</t>
        </is>
      </c>
      <c r="E1040" t="inlineStr">
        <is>
          <t>dots</t>
        </is>
      </c>
      <c r="F1040" t="inlineStr">
        <is>
          <t>0</t>
        </is>
      </c>
      <c r="G1040" t="inlineStr">
        <is>
          <t>li pa gen telefon</t>
        </is>
      </c>
      <c r="H1040" t="inlineStr">
        <is>
          <t>1</t>
        </is>
      </c>
      <c r="I1040" t="inlineStr">
        <is>
          <t>1</t>
        </is>
      </c>
      <c r="J1040" t="inlineStr"/>
      <c r="K1040" t="inlineStr">
        <is>
          <t>---</t>
        </is>
      </c>
      <c r="L1040" t="inlineStr">
        <is>
          <t>---</t>
        </is>
      </c>
      <c r="M1040" t="inlineStr">
        <is>
          <t>---</t>
        </is>
      </c>
      <c r="N1040" t="inlineStr">
        <is>
          <t>---</t>
        </is>
      </c>
      <c r="O1040" t="inlineStr">
        <is>
          <t>---</t>
        </is>
      </c>
      <c r="P1040" t="inlineStr">
        <is>
          <t>---</t>
        </is>
      </c>
      <c r="Q1040" t="inlineStr">
        <is>
          <t>---</t>
        </is>
      </c>
      <c r="R1040" t="inlineStr"/>
      <c r="S1040" t="inlineStr"/>
      <c r="T1040" t="inlineStr"/>
      <c r="U1040" t="inlineStr"/>
      <c r="V1040" t="inlineStr"/>
      <c r="W1040" t="inlineStr"/>
      <c r="X1040" t="inlineStr">
        <is>
          <t>PAP/NPFS/ST03215</t>
        </is>
      </c>
      <c r="Y1040" t="inlineStr">
        <is>
          <t>PAP/NPFS/ST03215</t>
        </is>
      </c>
      <c r="Z1040" t="inlineStr">
        <is>
          <t>2025-03-10 03:07:13</t>
        </is>
      </c>
      <c r="AA1040" t="inlineStr">
        <is>
          <t>2025-03-10 03:06:36</t>
        </is>
      </c>
      <c r="AB1040" t="inlineStr">
        <is>
          <t>2styves</t>
        </is>
      </c>
      <c r="AC1040" t="inlineStr">
        <is>
          <t>2025-03-10 05:19:58</t>
        </is>
      </c>
      <c r="AD1040" s="1" t="inlineStr">
        <is>
          <t>https://www.commcarehq.org/a/caris-test/reports/form_data/6be9d270-b90e-455f-bbc8-3f2ce8cfb2ed/</t>
        </is>
      </c>
      <c r="AE1040" t="inlineStr">
        <is>
          <t>---</t>
        </is>
      </c>
      <c r="AF1040" t="inlineStr">
        <is>
          <t>3c5a623af057e23a32ae4000_40617</t>
        </is>
      </c>
      <c r="AG1040" t="inlineStr">
        <is>
          <t>---</t>
        </is>
      </c>
      <c r="AH1040" t="inlineStr">
        <is>
          <t>2025-03-10 03:07:13</t>
        </is>
      </c>
      <c r="AI1040" t="inlineStr">
        <is>
          <t>778b85ff647948a2b74cfc8d7846aba5</t>
        </is>
      </c>
      <c r="AJ1040" t="inlineStr">
        <is>
          <t>2025-03-04</t>
        </is>
      </c>
      <c r="AK1040" t="inlineStr">
        <is>
          <t>4</t>
        </is>
      </c>
      <c r="AL1040" t="inlineStr">
        <is>
          <t>dots</t>
        </is>
      </c>
      <c r="AM1040" t="inlineStr">
        <is>
          <t>0</t>
        </is>
      </c>
      <c r="AN1040" t="inlineStr">
        <is>
          <t>li pa gen telefon</t>
        </is>
      </c>
      <c r="AO1040" t="inlineStr">
        <is>
          <t>1</t>
        </is>
      </c>
      <c r="AP1040" t="inlineStr">
        <is>
          <t>1</t>
        </is>
      </c>
      <c r="AQ1040" t="inlineStr"/>
      <c r="AR1040" t="inlineStr"/>
      <c r="AS1040" t="inlineStr"/>
      <c r="AT1040" t="inlineStr"/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inlineStr">
        <is>
          <t>---</t>
        </is>
      </c>
      <c r="BA1040" t="inlineStr">
        <is>
          <t>778b85ff647948a2b74cfc8d7846aba5</t>
        </is>
      </c>
      <c r="BB1040" t="inlineStr">
        <is>
          <t>http://openrosa.org/formdesigner/0B48E039-1E80-49A7-AC24-732B6E788E39</t>
        </is>
      </c>
      <c r="BC1040" t="inlineStr">
        <is>
          <t>Ration et autres visites</t>
        </is>
      </c>
      <c r="BD1040" t="inlineStr">
        <is>
          <t>CommCare Android, version "2.56"(468040). App v15969. CommCare Version 2.56.0. Build 468040, built on: 2025-02-11</t>
        </is>
      </c>
      <c r="BE1040" t="inlineStr">
        <is>
          <t>commcare_99e364ac-f097-4367-9549-47dce913a4be</t>
        </is>
      </c>
      <c r="BF1040" t="inlineStr"/>
      <c r="BG1040" t="inlineStr">
        <is>
          <t>f13d8149fc6d39ebe86af18272310ff9</t>
        </is>
      </c>
      <c r="BH1040" t="inlineStr">
        <is>
          <t>d3239f0622024212b2de47425e4be01d</t>
        </is>
      </c>
      <c r="BI1040" t="inlineStr">
        <is>
          <t>15246</t>
        </is>
      </c>
      <c r="BJ1040" t="inlineStr">
        <is>
          <t>XFormInstance</t>
        </is>
      </c>
      <c r="BK1040" t="inlineStr">
        <is>
          <t>2207d694efd411efb9b1bb65fe57b2fe</t>
        </is>
      </c>
      <c r="BL1040" t="b">
        <v>0</v>
      </c>
      <c r="BM1040" t="inlineStr">
        <is>
          <t>---</t>
        </is>
      </c>
      <c r="BN1040" t="inlineStr">
        <is>
          <t>200.113.251.129</t>
        </is>
      </c>
      <c r="BO1040" t="inlineStr">
        <is>
          <t>Joseph Mercidieu</t>
        </is>
      </c>
    </row>
    <row r="1041">
      <c r="A1041" t="inlineStr">
        <is>
          <t>1039</t>
        </is>
      </c>
      <c r="B1041" t="inlineStr">
        <is>
          <t>e72e4690-6047-43f8-88ec-de6dc9743904</t>
        </is>
      </c>
      <c r="C1041" t="inlineStr">
        <is>
          <t>2025-03-05</t>
        </is>
      </c>
      <c r="D1041" t="inlineStr">
        <is>
          <t>4</t>
        </is>
      </c>
      <c r="E1041" t="inlineStr">
        <is>
          <t>dots</t>
        </is>
      </c>
      <c r="F1041" t="inlineStr">
        <is>
          <t>0</t>
        </is>
      </c>
      <c r="G1041" t="inlineStr">
        <is>
          <t>dots</t>
        </is>
      </c>
      <c r="H1041" t="inlineStr">
        <is>
          <t>1</t>
        </is>
      </c>
      <c r="I1041" t="inlineStr">
        <is>
          <t>1</t>
        </is>
      </c>
      <c r="J1041" t="inlineStr"/>
      <c r="K1041" t="inlineStr">
        <is>
          <t>---</t>
        </is>
      </c>
      <c r="L1041" t="inlineStr">
        <is>
          <t>---</t>
        </is>
      </c>
      <c r="M1041" t="inlineStr">
        <is>
          <t>---</t>
        </is>
      </c>
      <c r="N1041" t="inlineStr">
        <is>
          <t>---</t>
        </is>
      </c>
      <c r="O1041" t="inlineStr">
        <is>
          <t>---</t>
        </is>
      </c>
      <c r="P1041" t="inlineStr">
        <is>
          <t>---</t>
        </is>
      </c>
      <c r="Q1041" t="inlineStr">
        <is>
          <t>---</t>
        </is>
      </c>
      <c r="R1041" t="inlineStr"/>
      <c r="S1041" t="inlineStr"/>
      <c r="T1041" t="inlineStr"/>
      <c r="U1041" t="inlineStr"/>
      <c r="V1041" t="inlineStr"/>
      <c r="W1041" t="inlineStr"/>
      <c r="X1041" t="inlineStr">
        <is>
          <t>PAP/NPFS/ST03215</t>
        </is>
      </c>
      <c r="Y1041" t="inlineStr">
        <is>
          <t>PAP/NPFS/ST03215</t>
        </is>
      </c>
      <c r="Z1041" t="inlineStr">
        <is>
          <t>2025-03-10 03:08:36</t>
        </is>
      </c>
      <c r="AA1041" t="inlineStr">
        <is>
          <t>2025-03-10 03:08:08</t>
        </is>
      </c>
      <c r="AB1041" t="inlineStr">
        <is>
          <t>2styves</t>
        </is>
      </c>
      <c r="AC1041" t="inlineStr">
        <is>
          <t>2025-03-10 05:20:00</t>
        </is>
      </c>
      <c r="AD1041" s="1" t="inlineStr">
        <is>
          <t>https://www.commcarehq.org/a/caris-test/reports/form_data/e72e4690-6047-43f8-88ec-de6dc9743904/</t>
        </is>
      </c>
      <c r="AE1041" t="inlineStr">
        <is>
          <t>---</t>
        </is>
      </c>
      <c r="AF1041" t="inlineStr">
        <is>
          <t>3c5a623af057e23a32ae4000_40617</t>
        </is>
      </c>
      <c r="AG1041" t="inlineStr">
        <is>
          <t>---</t>
        </is>
      </c>
      <c r="AH1041" t="inlineStr">
        <is>
          <t>2025-03-10 03:08:36</t>
        </is>
      </c>
      <c r="AI1041" t="inlineStr">
        <is>
          <t>778b85ff647948a2b74cfc8d7846aba5</t>
        </is>
      </c>
      <c r="AJ1041" t="inlineStr">
        <is>
          <t>2025-03-05</t>
        </is>
      </c>
      <c r="AK1041" t="inlineStr">
        <is>
          <t>4</t>
        </is>
      </c>
      <c r="AL1041" t="inlineStr">
        <is>
          <t>dots</t>
        </is>
      </c>
      <c r="AM1041" t="inlineStr">
        <is>
          <t>0</t>
        </is>
      </c>
      <c r="AN1041" t="inlineStr">
        <is>
          <t>dots</t>
        </is>
      </c>
      <c r="AO1041" t="inlineStr">
        <is>
          <t>1</t>
        </is>
      </c>
      <c r="AP1041" t="inlineStr">
        <is>
          <t>1</t>
        </is>
      </c>
      <c r="AQ1041" t="inlineStr"/>
      <c r="AR1041" t="inlineStr"/>
      <c r="AS1041" t="inlineStr"/>
      <c r="AT1041" t="inlineStr"/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inlineStr">
        <is>
          <t>---</t>
        </is>
      </c>
      <c r="BA1041" t="inlineStr">
        <is>
          <t>778b85ff647948a2b74cfc8d7846aba5</t>
        </is>
      </c>
      <c r="BB1041" t="inlineStr">
        <is>
          <t>http://openrosa.org/formdesigner/0B48E039-1E80-49A7-AC24-732B6E788E39</t>
        </is>
      </c>
      <c r="BC1041" t="inlineStr">
        <is>
          <t>Ration et autres visites</t>
        </is>
      </c>
      <c r="BD1041" t="inlineStr">
        <is>
          <t>CommCare Android, version "2.56"(468040). App v15969. CommCare Version 2.56.0. Build 468040, built on: 2025-02-11</t>
        </is>
      </c>
      <c r="BE1041" t="inlineStr">
        <is>
          <t>commcare_99e364ac-f097-4367-9549-47dce913a4be</t>
        </is>
      </c>
      <c r="BF1041" t="inlineStr"/>
      <c r="BG1041" t="inlineStr">
        <is>
          <t>f13d8149fc6d39ebe86af18272310ff9</t>
        </is>
      </c>
      <c r="BH1041" t="inlineStr">
        <is>
          <t>d3239f0622024212b2de47425e4be01d</t>
        </is>
      </c>
      <c r="BI1041" t="inlineStr">
        <is>
          <t>15246</t>
        </is>
      </c>
      <c r="BJ1041" t="inlineStr">
        <is>
          <t>XFormInstance</t>
        </is>
      </c>
      <c r="BK1041" t="inlineStr">
        <is>
          <t>2207d694efd411efb9b1bb65fe57b2fe</t>
        </is>
      </c>
      <c r="BL1041" t="b">
        <v>0</v>
      </c>
      <c r="BM1041" t="inlineStr">
        <is>
          <t>---</t>
        </is>
      </c>
      <c r="BN1041" t="inlineStr">
        <is>
          <t>200.113.251.129</t>
        </is>
      </c>
      <c r="BO1041" t="inlineStr">
        <is>
          <t>Joseph Mercidieu</t>
        </is>
      </c>
    </row>
    <row r="1042">
      <c r="A1042" t="inlineStr">
        <is>
          <t>1040</t>
        </is>
      </c>
      <c r="B1042" t="inlineStr">
        <is>
          <t>a3f9f759-6525-401f-b3b6-d5677f5580ed</t>
        </is>
      </c>
      <c r="C1042" t="inlineStr">
        <is>
          <t>2025-03-06</t>
        </is>
      </c>
      <c r="D1042" t="inlineStr">
        <is>
          <t>4</t>
        </is>
      </c>
      <c r="E1042" t="inlineStr">
        <is>
          <t>dots</t>
        </is>
      </c>
      <c r="F1042" t="inlineStr">
        <is>
          <t>1</t>
        </is>
      </c>
      <c r="G1042" t="inlineStr">
        <is>
          <t>li pa gen telefon</t>
        </is>
      </c>
      <c r="H1042" t="inlineStr">
        <is>
          <t>1</t>
        </is>
      </c>
      <c r="I1042" t="inlineStr">
        <is>
          <t>1</t>
        </is>
      </c>
      <c r="J1042" t="inlineStr"/>
      <c r="K1042" t="inlineStr">
        <is>
          <t>---</t>
        </is>
      </c>
      <c r="L1042" t="inlineStr">
        <is>
          <t>---</t>
        </is>
      </c>
      <c r="M1042" t="inlineStr">
        <is>
          <t>---</t>
        </is>
      </c>
      <c r="N1042" t="inlineStr">
        <is>
          <t>---</t>
        </is>
      </c>
      <c r="O1042" t="inlineStr">
        <is>
          <t>---</t>
        </is>
      </c>
      <c r="P1042" t="inlineStr">
        <is>
          <t>---</t>
        </is>
      </c>
      <c r="Q1042" t="inlineStr">
        <is>
          <t>---</t>
        </is>
      </c>
      <c r="R1042" t="inlineStr"/>
      <c r="S1042" t="inlineStr"/>
      <c r="T1042" t="inlineStr"/>
      <c r="U1042" t="inlineStr"/>
      <c r="V1042" t="inlineStr"/>
      <c r="W1042" t="inlineStr"/>
      <c r="X1042" t="inlineStr">
        <is>
          <t>PAP/NPFS/ST03215</t>
        </is>
      </c>
      <c r="Y1042" t="inlineStr">
        <is>
          <t>PAP/NPFS/ST03215</t>
        </is>
      </c>
      <c r="Z1042" t="inlineStr">
        <is>
          <t>2025-03-10 03:09:55</t>
        </is>
      </c>
      <c r="AA1042" t="inlineStr">
        <is>
          <t>2025-03-10 03:09:09</t>
        </is>
      </c>
      <c r="AB1042" t="inlineStr">
        <is>
          <t>2styves</t>
        </is>
      </c>
      <c r="AC1042" t="inlineStr">
        <is>
          <t>2025-03-10 05:20:02</t>
        </is>
      </c>
      <c r="AD1042" s="1" t="inlineStr">
        <is>
          <t>https://www.commcarehq.org/a/caris-test/reports/form_data/a3f9f759-6525-401f-b3b6-d5677f5580ed/</t>
        </is>
      </c>
      <c r="AE1042" t="inlineStr">
        <is>
          <t>---</t>
        </is>
      </c>
      <c r="AF1042" t="inlineStr">
        <is>
          <t>3c5a623af057e23a32ae4000_40617</t>
        </is>
      </c>
      <c r="AG1042" t="inlineStr">
        <is>
          <t>---</t>
        </is>
      </c>
      <c r="AH1042" t="inlineStr">
        <is>
          <t>2025-03-10 03:09:55</t>
        </is>
      </c>
      <c r="AI1042" t="inlineStr">
        <is>
          <t>778b85ff647948a2b74cfc8d7846aba5</t>
        </is>
      </c>
      <c r="AJ1042" t="inlineStr">
        <is>
          <t>2025-03-06</t>
        </is>
      </c>
      <c r="AK1042" t="inlineStr">
        <is>
          <t>4</t>
        </is>
      </c>
      <c r="AL1042" t="inlineStr">
        <is>
          <t>dots</t>
        </is>
      </c>
      <c r="AM1042" t="inlineStr">
        <is>
          <t>1</t>
        </is>
      </c>
      <c r="AN1042" t="inlineStr">
        <is>
          <t>li pa gen telefon</t>
        </is>
      </c>
      <c r="AO1042" t="inlineStr">
        <is>
          <t>1</t>
        </is>
      </c>
      <c r="AP1042" t="inlineStr">
        <is>
          <t>1</t>
        </is>
      </c>
      <c r="AQ1042" t="inlineStr"/>
      <c r="AR1042" t="inlineStr"/>
      <c r="AS1042" t="inlineStr"/>
      <c r="AT1042" t="inlineStr"/>
      <c r="AU1042" t="inlineStr">
        <is>
          <t>---</t>
        </is>
      </c>
      <c r="AV1042" t="inlineStr">
        <is>
          <t>---</t>
        </is>
      </c>
      <c r="AW1042" t="inlineStr">
        <is>
          <t>---</t>
        </is>
      </c>
      <c r="AX1042" t="inlineStr">
        <is>
          <t>---</t>
        </is>
      </c>
      <c r="AY1042" t="inlineStr">
        <is>
          <t>---</t>
        </is>
      </c>
      <c r="AZ1042" t="inlineStr">
        <is>
          <t>---</t>
        </is>
      </c>
      <c r="BA1042" t="inlineStr">
        <is>
          <t>778b85ff647948a2b74cfc8d7846aba5</t>
        </is>
      </c>
      <c r="BB1042" t="inlineStr">
        <is>
          <t>http://openrosa.org/formdesigner/0B48E039-1E80-49A7-AC24-732B6E788E39</t>
        </is>
      </c>
      <c r="BC1042" t="inlineStr">
        <is>
          <t>Ration et autres visites</t>
        </is>
      </c>
      <c r="BD1042" t="inlineStr">
        <is>
          <t>CommCare Android, version "2.56"(468040). App v15969. CommCare Version 2.56.0. Build 468040, built on: 2025-02-11</t>
        </is>
      </c>
      <c r="BE1042" t="inlineStr">
        <is>
          <t>commcare_99e364ac-f097-4367-9549-47dce913a4be</t>
        </is>
      </c>
      <c r="BF1042" t="inlineStr"/>
      <c r="BG1042" t="inlineStr">
        <is>
          <t>f13d8149fc6d39ebe86af18272310ff9</t>
        </is>
      </c>
      <c r="BH1042" t="inlineStr">
        <is>
          <t>d3239f0622024212b2de47425e4be01d</t>
        </is>
      </c>
      <c r="BI1042" t="inlineStr">
        <is>
          <t>15246</t>
        </is>
      </c>
      <c r="BJ1042" t="inlineStr">
        <is>
          <t>XFormInstance</t>
        </is>
      </c>
      <c r="BK1042" t="inlineStr">
        <is>
          <t>2207d694efd411efb9b1bb65fe57b2fe</t>
        </is>
      </c>
      <c r="BL1042" t="b">
        <v>0</v>
      </c>
      <c r="BM1042" t="inlineStr">
        <is>
          <t>---</t>
        </is>
      </c>
      <c r="BN1042" t="inlineStr">
        <is>
          <t>200.113.251.129</t>
        </is>
      </c>
      <c r="BO1042" t="inlineStr">
        <is>
          <t>Joseph Mercidieu</t>
        </is>
      </c>
    </row>
    <row r="1043">
      <c r="A1043" t="inlineStr">
        <is>
          <t>1041</t>
        </is>
      </c>
      <c r="B1043" t="inlineStr">
        <is>
          <t>94663482-6096-4c53-8561-79947de0bf08</t>
        </is>
      </c>
      <c r="C1043" t="inlineStr">
        <is>
          <t>2025-03-07</t>
        </is>
      </c>
      <c r="D1043" t="inlineStr">
        <is>
          <t>4</t>
        </is>
      </c>
      <c r="E1043" t="inlineStr">
        <is>
          <t>dots</t>
        </is>
      </c>
      <c r="F1043" t="inlineStr">
        <is>
          <t>0</t>
        </is>
      </c>
      <c r="G1043" t="inlineStr">
        <is>
          <t>li pa gen telefon</t>
        </is>
      </c>
      <c r="H1043" t="inlineStr">
        <is>
          <t>1</t>
        </is>
      </c>
      <c r="I1043" t="inlineStr">
        <is>
          <t>1</t>
        </is>
      </c>
      <c r="J1043" t="inlineStr"/>
      <c r="K1043" t="inlineStr">
        <is>
          <t>---</t>
        </is>
      </c>
      <c r="L1043" t="inlineStr">
        <is>
          <t>---</t>
        </is>
      </c>
      <c r="M1043" t="inlineStr">
        <is>
          <t>---</t>
        </is>
      </c>
      <c r="N1043" t="inlineStr">
        <is>
          <t>---</t>
        </is>
      </c>
      <c r="O1043" t="inlineStr">
        <is>
          <t>---</t>
        </is>
      </c>
      <c r="P1043" t="inlineStr">
        <is>
          <t>---</t>
        </is>
      </c>
      <c r="Q1043" t="inlineStr">
        <is>
          <t>---</t>
        </is>
      </c>
      <c r="R1043" t="inlineStr"/>
      <c r="S1043" t="inlineStr"/>
      <c r="T1043" t="inlineStr"/>
      <c r="U1043" t="inlineStr"/>
      <c r="V1043" t="inlineStr"/>
      <c r="W1043" t="inlineStr"/>
      <c r="X1043" t="inlineStr">
        <is>
          <t>PAP/NPFS/ST03215</t>
        </is>
      </c>
      <c r="Y1043" t="inlineStr">
        <is>
          <t>PAP/NPFS/ST03215</t>
        </is>
      </c>
      <c r="Z1043" t="inlineStr">
        <is>
          <t>2025-03-10 03:10:48</t>
        </is>
      </c>
      <c r="AA1043" t="inlineStr">
        <is>
          <t>2025-03-10 03:10:16</t>
        </is>
      </c>
      <c r="AB1043" t="inlineStr">
        <is>
          <t>2styves</t>
        </is>
      </c>
      <c r="AC1043" t="inlineStr">
        <is>
          <t>2025-03-10 05:20:03</t>
        </is>
      </c>
      <c r="AD1043" s="1" t="inlineStr">
        <is>
          <t>https://www.commcarehq.org/a/caris-test/reports/form_data/94663482-6096-4c53-8561-79947de0bf08/</t>
        </is>
      </c>
      <c r="AE1043" t="inlineStr">
        <is>
          <t>---</t>
        </is>
      </c>
      <c r="AF1043" t="inlineStr">
        <is>
          <t>3c5a623af057e23a32ae4000_40617</t>
        </is>
      </c>
      <c r="AG1043" t="inlineStr">
        <is>
          <t>---</t>
        </is>
      </c>
      <c r="AH1043" t="inlineStr">
        <is>
          <t>2025-03-10 03:10:48</t>
        </is>
      </c>
      <c r="AI1043" t="inlineStr">
        <is>
          <t>778b85ff647948a2b74cfc8d7846aba5</t>
        </is>
      </c>
      <c r="AJ1043" t="inlineStr">
        <is>
          <t>2025-03-07</t>
        </is>
      </c>
      <c r="AK1043" t="inlineStr">
        <is>
          <t>4</t>
        </is>
      </c>
      <c r="AL1043" t="inlineStr">
        <is>
          <t>dots</t>
        </is>
      </c>
      <c r="AM1043" t="inlineStr">
        <is>
          <t>0</t>
        </is>
      </c>
      <c r="AN1043" t="inlineStr">
        <is>
          <t>li pa gen telefon</t>
        </is>
      </c>
      <c r="AO1043" t="inlineStr">
        <is>
          <t>1</t>
        </is>
      </c>
      <c r="AP1043" t="inlineStr">
        <is>
          <t>1</t>
        </is>
      </c>
      <c r="AQ1043" t="inlineStr"/>
      <c r="AR1043" t="inlineStr"/>
      <c r="AS1043" t="inlineStr"/>
      <c r="AT1043" t="inlineStr"/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inlineStr">
        <is>
          <t>---</t>
        </is>
      </c>
      <c r="BA1043" t="inlineStr">
        <is>
          <t>778b85ff647948a2b74cfc8d7846aba5</t>
        </is>
      </c>
      <c r="BB1043" t="inlineStr">
        <is>
          <t>http://openrosa.org/formdesigner/0B48E039-1E80-49A7-AC24-732B6E788E39</t>
        </is>
      </c>
      <c r="BC1043" t="inlineStr">
        <is>
          <t>Ration et autres visites</t>
        </is>
      </c>
      <c r="BD1043" t="inlineStr">
        <is>
          <t>CommCare Android, version "2.56"(468040). App v15969. CommCare Version 2.56.0. Build 468040, built on: 2025-02-11</t>
        </is>
      </c>
      <c r="BE1043" t="inlineStr">
        <is>
          <t>commcare_99e364ac-f097-4367-9549-47dce913a4be</t>
        </is>
      </c>
      <c r="BF1043" t="inlineStr"/>
      <c r="BG1043" t="inlineStr">
        <is>
          <t>f13d8149fc6d39ebe86af18272310ff9</t>
        </is>
      </c>
      <c r="BH1043" t="inlineStr">
        <is>
          <t>d3239f0622024212b2de47425e4be01d</t>
        </is>
      </c>
      <c r="BI1043" t="inlineStr">
        <is>
          <t>15246</t>
        </is>
      </c>
      <c r="BJ1043" t="inlineStr">
        <is>
          <t>XFormInstance</t>
        </is>
      </c>
      <c r="BK1043" t="inlineStr">
        <is>
          <t>2207d694efd411efb9b1bb65fe57b2fe</t>
        </is>
      </c>
      <c r="BL1043" t="b">
        <v>0</v>
      </c>
      <c r="BM1043" t="inlineStr">
        <is>
          <t>---</t>
        </is>
      </c>
      <c r="BN1043" t="inlineStr">
        <is>
          <t>200.113.251.129</t>
        </is>
      </c>
      <c r="BO1043" t="inlineStr">
        <is>
          <t>Joseph Mercidieu</t>
        </is>
      </c>
    </row>
    <row r="1044">
      <c r="A1044" t="inlineStr">
        <is>
          <t>1042</t>
        </is>
      </c>
      <c r="B1044" t="inlineStr">
        <is>
          <t>e8b51285-698f-4a4c-b322-a700a7c37fe4</t>
        </is>
      </c>
      <c r="C1044" t="inlineStr">
        <is>
          <t>2025-03-08</t>
        </is>
      </c>
      <c r="D1044" t="inlineStr">
        <is>
          <t>4</t>
        </is>
      </c>
      <c r="E1044" t="inlineStr">
        <is>
          <t>dots</t>
        </is>
      </c>
      <c r="F1044" t="inlineStr">
        <is>
          <t>0</t>
        </is>
      </c>
      <c r="G1044" t="inlineStr">
        <is>
          <t>li pa gen telefon</t>
        </is>
      </c>
      <c r="H1044" t="inlineStr">
        <is>
          <t>1</t>
        </is>
      </c>
      <c r="I1044" t="inlineStr">
        <is>
          <t>1</t>
        </is>
      </c>
      <c r="J1044" t="inlineStr"/>
      <c r="K1044" t="inlineStr">
        <is>
          <t>---</t>
        </is>
      </c>
      <c r="L1044" t="inlineStr">
        <is>
          <t>---</t>
        </is>
      </c>
      <c r="M1044" t="inlineStr">
        <is>
          <t>---</t>
        </is>
      </c>
      <c r="N1044" t="inlineStr">
        <is>
          <t>---</t>
        </is>
      </c>
      <c r="O1044" t="inlineStr">
        <is>
          <t>---</t>
        </is>
      </c>
      <c r="P1044" t="inlineStr">
        <is>
          <t>---</t>
        </is>
      </c>
      <c r="Q1044" t="inlineStr">
        <is>
          <t>---</t>
        </is>
      </c>
      <c r="R1044" t="inlineStr"/>
      <c r="S1044" t="inlineStr"/>
      <c r="T1044" t="inlineStr"/>
      <c r="U1044" t="inlineStr"/>
      <c r="V1044" t="inlineStr"/>
      <c r="W1044" t="inlineStr"/>
      <c r="X1044" t="inlineStr">
        <is>
          <t>PAP/NPFS/ST03215</t>
        </is>
      </c>
      <c r="Y1044" t="inlineStr">
        <is>
          <t>PAP/NPFS/ST03215</t>
        </is>
      </c>
      <c r="Z1044" t="inlineStr">
        <is>
          <t>2025-03-10 03:11:51</t>
        </is>
      </c>
      <c r="AA1044" t="inlineStr">
        <is>
          <t>2025-03-10 03:11:16</t>
        </is>
      </c>
      <c r="AB1044" t="inlineStr">
        <is>
          <t>2styves</t>
        </is>
      </c>
      <c r="AC1044" t="inlineStr">
        <is>
          <t>2025-03-10 05:20:05</t>
        </is>
      </c>
      <c r="AD1044" s="1" t="inlineStr">
        <is>
          <t>https://www.commcarehq.org/a/caris-test/reports/form_data/e8b51285-698f-4a4c-b322-a700a7c37fe4/</t>
        </is>
      </c>
      <c r="AE1044" t="inlineStr">
        <is>
          <t>---</t>
        </is>
      </c>
      <c r="AF1044" t="inlineStr">
        <is>
          <t>3c5a623af057e23a32ae4000_40617</t>
        </is>
      </c>
      <c r="AG1044" t="inlineStr">
        <is>
          <t>---</t>
        </is>
      </c>
      <c r="AH1044" t="inlineStr">
        <is>
          <t>2025-03-10 03:11:51</t>
        </is>
      </c>
      <c r="AI1044" t="inlineStr">
        <is>
          <t>778b85ff647948a2b74cfc8d7846aba5</t>
        </is>
      </c>
      <c r="AJ1044" t="inlineStr">
        <is>
          <t>2025-03-08</t>
        </is>
      </c>
      <c r="AK1044" t="inlineStr">
        <is>
          <t>4</t>
        </is>
      </c>
      <c r="AL1044" t="inlineStr">
        <is>
          <t>dots</t>
        </is>
      </c>
      <c r="AM1044" t="inlineStr">
        <is>
          <t>0</t>
        </is>
      </c>
      <c r="AN1044" t="inlineStr">
        <is>
          <t>li pa gen telefon</t>
        </is>
      </c>
      <c r="AO1044" t="inlineStr">
        <is>
          <t>1</t>
        </is>
      </c>
      <c r="AP1044" t="inlineStr">
        <is>
          <t>1</t>
        </is>
      </c>
      <c r="AQ1044" t="inlineStr"/>
      <c r="AR1044" t="inlineStr"/>
      <c r="AS1044" t="inlineStr"/>
      <c r="AT1044" t="inlineStr"/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inlineStr">
        <is>
          <t>---</t>
        </is>
      </c>
      <c r="BA1044" t="inlineStr">
        <is>
          <t>778b85ff647948a2b74cfc8d7846aba5</t>
        </is>
      </c>
      <c r="BB1044" t="inlineStr">
        <is>
          <t>http://openrosa.org/formdesigner/0B48E039-1E80-49A7-AC24-732B6E788E39</t>
        </is>
      </c>
      <c r="BC1044" t="inlineStr">
        <is>
          <t>Ration et autres visites</t>
        </is>
      </c>
      <c r="BD1044" t="inlineStr">
        <is>
          <t>CommCare Android, version "2.56"(468040). App v15969. CommCare Version 2.56.0. Build 468040, built on: 2025-02-11</t>
        </is>
      </c>
      <c r="BE1044" t="inlineStr">
        <is>
          <t>commcare_99e364ac-f097-4367-9549-47dce913a4be</t>
        </is>
      </c>
      <c r="BF1044" t="inlineStr"/>
      <c r="BG1044" t="inlineStr">
        <is>
          <t>f13d8149fc6d39ebe86af18272310ff9</t>
        </is>
      </c>
      <c r="BH1044" t="inlineStr">
        <is>
          <t>d3239f0622024212b2de47425e4be01d</t>
        </is>
      </c>
      <c r="BI1044" t="inlineStr">
        <is>
          <t>15246</t>
        </is>
      </c>
      <c r="BJ1044" t="inlineStr">
        <is>
          <t>XFormInstance</t>
        </is>
      </c>
      <c r="BK1044" t="inlineStr">
        <is>
          <t>2207d694efd411efb9b1bb65fe57b2fe</t>
        </is>
      </c>
      <c r="BL1044" t="b">
        <v>0</v>
      </c>
      <c r="BM1044" t="inlineStr">
        <is>
          <t>---</t>
        </is>
      </c>
      <c r="BN1044" t="inlineStr">
        <is>
          <t>200.113.251.129</t>
        </is>
      </c>
      <c r="BO1044" t="inlineStr">
        <is>
          <t>Joseph Mercidieu</t>
        </is>
      </c>
    </row>
    <row r="1045">
      <c r="A1045" t="inlineStr">
        <is>
          <t>1043</t>
        </is>
      </c>
      <c r="B1045" t="inlineStr">
        <is>
          <t>2d133c73-7fb1-4493-889e-f463f935d177</t>
        </is>
      </c>
      <c r="C1045" t="inlineStr">
        <is>
          <t>2025-03-09</t>
        </is>
      </c>
      <c r="D1045" t="inlineStr">
        <is>
          <t>4</t>
        </is>
      </c>
      <c r="E1045" t="inlineStr">
        <is>
          <t>dots</t>
        </is>
      </c>
      <c r="F1045" t="inlineStr">
        <is>
          <t>1</t>
        </is>
      </c>
      <c r="G1045" t="inlineStr">
        <is>
          <t>dots</t>
        </is>
      </c>
      <c r="H1045" t="inlineStr">
        <is>
          <t>1</t>
        </is>
      </c>
      <c r="I1045" t="inlineStr">
        <is>
          <t>1</t>
        </is>
      </c>
      <c r="J1045" t="inlineStr"/>
      <c r="K1045" t="inlineStr">
        <is>
          <t>---</t>
        </is>
      </c>
      <c r="L1045" t="inlineStr">
        <is>
          <t>---</t>
        </is>
      </c>
      <c r="M1045" t="inlineStr">
        <is>
          <t>---</t>
        </is>
      </c>
      <c r="N1045" t="inlineStr">
        <is>
          <t>---</t>
        </is>
      </c>
      <c r="O1045" t="inlineStr">
        <is>
          <t>---</t>
        </is>
      </c>
      <c r="P1045" t="inlineStr">
        <is>
          <t>---</t>
        </is>
      </c>
      <c r="Q1045" t="inlineStr">
        <is>
          <t>---</t>
        </is>
      </c>
      <c r="R1045" t="inlineStr"/>
      <c r="S1045" t="inlineStr"/>
      <c r="T1045" t="inlineStr"/>
      <c r="U1045" t="inlineStr"/>
      <c r="V1045" t="inlineStr"/>
      <c r="W1045" t="inlineStr"/>
      <c r="X1045" t="inlineStr">
        <is>
          <t>PAP/NPFS/ST03215</t>
        </is>
      </c>
      <c r="Y1045" t="inlineStr">
        <is>
          <t>PAP/NPFS/ST03215</t>
        </is>
      </c>
      <c r="Z1045" t="inlineStr">
        <is>
          <t>2025-03-10 03:12:42</t>
        </is>
      </c>
      <c r="AA1045" t="inlineStr">
        <is>
          <t>2025-03-10 03:12:17</t>
        </is>
      </c>
      <c r="AB1045" t="inlineStr">
        <is>
          <t>2styves</t>
        </is>
      </c>
      <c r="AC1045" t="inlineStr">
        <is>
          <t>2025-03-10 05:20:06</t>
        </is>
      </c>
      <c r="AD1045" s="1" t="inlineStr">
        <is>
          <t>https://www.commcarehq.org/a/caris-test/reports/form_data/2d133c73-7fb1-4493-889e-f463f935d177/</t>
        </is>
      </c>
      <c r="AE1045" t="inlineStr">
        <is>
          <t>---</t>
        </is>
      </c>
      <c r="AF1045" t="inlineStr">
        <is>
          <t>3c5a623af057e23a32ae4000_40617</t>
        </is>
      </c>
      <c r="AG1045" t="inlineStr">
        <is>
          <t>---</t>
        </is>
      </c>
      <c r="AH1045" t="inlineStr">
        <is>
          <t>2025-03-10 03:12:42</t>
        </is>
      </c>
      <c r="AI1045" t="inlineStr">
        <is>
          <t>778b85ff647948a2b74cfc8d7846aba5</t>
        </is>
      </c>
      <c r="AJ1045" t="inlineStr">
        <is>
          <t>2025-03-09</t>
        </is>
      </c>
      <c r="AK1045" t="inlineStr">
        <is>
          <t>4</t>
        </is>
      </c>
      <c r="AL1045" t="inlineStr">
        <is>
          <t>dots</t>
        </is>
      </c>
      <c r="AM1045" t="inlineStr">
        <is>
          <t>1</t>
        </is>
      </c>
      <c r="AN1045" t="inlineStr">
        <is>
          <t>dots</t>
        </is>
      </c>
      <c r="AO1045" t="inlineStr">
        <is>
          <t>1</t>
        </is>
      </c>
      <c r="AP1045" t="inlineStr">
        <is>
          <t>1</t>
        </is>
      </c>
      <c r="AQ1045" t="inlineStr"/>
      <c r="AR1045" t="inlineStr"/>
      <c r="AS1045" t="inlineStr"/>
      <c r="AT1045" t="inlineStr"/>
      <c r="AU1045" t="inlineStr">
        <is>
          <t>---</t>
        </is>
      </c>
      <c r="AV1045" t="inlineStr">
        <is>
          <t>---</t>
        </is>
      </c>
      <c r="AW1045" t="inlineStr">
        <is>
          <t>---</t>
        </is>
      </c>
      <c r="AX1045" t="inlineStr">
        <is>
          <t>---</t>
        </is>
      </c>
      <c r="AY1045" t="inlineStr">
        <is>
          <t>---</t>
        </is>
      </c>
      <c r="AZ1045" t="inlineStr">
        <is>
          <t>---</t>
        </is>
      </c>
      <c r="BA1045" t="inlineStr">
        <is>
          <t>778b85ff647948a2b74cfc8d7846aba5</t>
        </is>
      </c>
      <c r="BB1045" t="inlineStr">
        <is>
          <t>http://openrosa.org/formdesigner/0B48E039-1E80-49A7-AC24-732B6E788E39</t>
        </is>
      </c>
      <c r="BC1045" t="inlineStr">
        <is>
          <t>Ration et autres visites</t>
        </is>
      </c>
      <c r="BD1045" t="inlineStr">
        <is>
          <t>CommCare Android, version "2.56"(468040). App v15969. CommCare Version 2.56.0. Build 468040, built on: 2025-02-11</t>
        </is>
      </c>
      <c r="BE1045" t="inlineStr">
        <is>
          <t>commcare_99e364ac-f097-4367-9549-47dce913a4be</t>
        </is>
      </c>
      <c r="BF1045" t="inlineStr"/>
      <c r="BG1045" t="inlineStr">
        <is>
          <t>f13d8149fc6d39ebe86af18272310ff9</t>
        </is>
      </c>
      <c r="BH1045" t="inlineStr">
        <is>
          <t>d3239f0622024212b2de47425e4be01d</t>
        </is>
      </c>
      <c r="BI1045" t="inlineStr">
        <is>
          <t>15246</t>
        </is>
      </c>
      <c r="BJ1045" t="inlineStr">
        <is>
          <t>XFormInstance</t>
        </is>
      </c>
      <c r="BK1045" t="inlineStr">
        <is>
          <t>2207d694efd411efb9b1bb65fe57b2fe</t>
        </is>
      </c>
      <c r="BL1045" t="b">
        <v>0</v>
      </c>
      <c r="BM1045" t="inlineStr">
        <is>
          <t>---</t>
        </is>
      </c>
      <c r="BN1045" t="inlineStr">
        <is>
          <t>200.113.251.129</t>
        </is>
      </c>
      <c r="BO1045" t="inlineStr">
        <is>
          <t>Joseph Mercidieu</t>
        </is>
      </c>
    </row>
    <row r="1046">
      <c r="A1046" t="inlineStr">
        <is>
          <t>1044</t>
        </is>
      </c>
      <c r="B1046" t="inlineStr">
        <is>
          <t>97f78655-9879-4010-85dd-d8789055f893</t>
        </is>
      </c>
      <c r="C1046" t="inlineStr">
        <is>
          <t>2025-03-07</t>
        </is>
      </c>
      <c r="D1046" t="inlineStr">
        <is>
          <t>4</t>
        </is>
      </c>
      <c r="E1046" t="inlineStr">
        <is>
          <t>suivi medical</t>
        </is>
      </c>
      <c r="F1046" t="inlineStr">
        <is>
          <t>1</t>
        </is>
      </c>
      <c r="G1046" t="inlineStr">
        <is>
          <t>oui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---</t>
        </is>
      </c>
      <c r="L1046" t="inlineStr">
        <is>
          <t>---</t>
        </is>
      </c>
      <c r="M1046" t="inlineStr">
        <is>
          <t>---</t>
        </is>
      </c>
      <c r="N1046" t="inlineStr">
        <is>
          <t>---</t>
        </is>
      </c>
      <c r="O1046" t="inlineStr">
        <is>
          <t>---</t>
        </is>
      </c>
      <c r="P1046" t="inlineStr">
        <is>
          <t>---</t>
        </is>
      </c>
      <c r="Q1046" t="inlineStr">
        <is>
          <t>---</t>
        </is>
      </c>
      <c r="R1046" t="inlineStr">
        <is>
          <t>20.0</t>
        </is>
      </c>
      <c r="S1046" t="inlineStr">
        <is>
          <t>44.7</t>
        </is>
      </c>
      <c r="T1046" t="inlineStr">
        <is>
          <t>160.0</t>
        </is>
      </c>
      <c r="U1046">
        <f>HYPERLINK("https://www.commcarehq.org/a/caris-test/api/form_attachment/v1/97f78655-9879-4010-85dd-d8789055f893/1741612270326.jpg")</f>
        <v/>
      </c>
      <c r="V1046" t="inlineStr"/>
      <c r="W1046" t="inlineStr"/>
      <c r="X1046" t="inlineStr">
        <is>
          <t>MON/POZS/ST01270</t>
        </is>
      </c>
      <c r="Y1046" t="inlineStr">
        <is>
          <t>MON/POZS/ST01270</t>
        </is>
      </c>
      <c r="Z1046" t="inlineStr">
        <is>
          <t>2025-03-10 13:11:28</t>
        </is>
      </c>
      <c r="AA1046" t="inlineStr">
        <is>
          <t>2025-03-10 13:09:41</t>
        </is>
      </c>
      <c r="AB1046" t="inlineStr">
        <is>
          <t>2cleonie</t>
        </is>
      </c>
      <c r="AC1046" t="inlineStr">
        <is>
          <t>2025-03-10 14:15:27</t>
        </is>
      </c>
      <c r="AD1046" s="1" t="inlineStr">
        <is>
          <t>https://www.commcarehq.org/a/caris-test/reports/form_data/97f78655-9879-4010-85dd-d8789055f893/</t>
        </is>
      </c>
      <c r="AE1046" t="inlineStr">
        <is>
          <t>---</t>
        </is>
      </c>
      <c r="AF1046" t="inlineStr">
        <is>
          <t>3c5a623af057e23a32ae4000_23569</t>
        </is>
      </c>
      <c r="AG1046" t="inlineStr">
        <is>
          <t>---</t>
        </is>
      </c>
      <c r="AH1046" t="inlineStr">
        <is>
          <t>2025-03-10 13:11:28</t>
        </is>
      </c>
      <c r="AI1046" t="inlineStr">
        <is>
          <t>cf61c4aba3da4fd3be73b20d2dbdf9af</t>
        </is>
      </c>
      <c r="AJ1046" t="inlineStr">
        <is>
          <t>2025-03-07</t>
        </is>
      </c>
      <c r="AK1046" t="inlineStr">
        <is>
          <t>4</t>
        </is>
      </c>
      <c r="AL1046" t="inlineStr">
        <is>
          <t>suivi medical</t>
        </is>
      </c>
      <c r="AM1046" t="inlineStr">
        <is>
          <t>1</t>
        </is>
      </c>
      <c r="AN1046" t="inlineStr">
        <is>
          <t>oui</t>
        </is>
      </c>
      <c r="AO1046" t="inlineStr">
        <is>
          <t>1</t>
        </is>
      </c>
      <c r="AP1046" t="inlineStr">
        <is>
          <t>1</t>
        </is>
      </c>
      <c r="AQ1046" t="inlineStr">
        <is>
          <t>20</t>
        </is>
      </c>
      <c r="AR1046" t="inlineStr">
        <is>
          <t>44.7</t>
        </is>
      </c>
      <c r="AS1046" t="inlineStr">
        <is>
          <t>160</t>
        </is>
      </c>
      <c r="AT1046" t="inlineStr"/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inlineStr">
        <is>
          <t>---</t>
        </is>
      </c>
      <c r="BA1046" t="inlineStr">
        <is>
          <t>cf61c4aba3da4fd3be73b20d2dbdf9af</t>
        </is>
      </c>
      <c r="BB1046" t="inlineStr">
        <is>
          <t>http://openrosa.org/formdesigner/0B48E039-1E80-49A7-AC24-732B6E788E39</t>
        </is>
      </c>
      <c r="BC1046" t="inlineStr">
        <is>
          <t>Ration et autres visites</t>
        </is>
      </c>
      <c r="BD1046" t="inlineStr">
        <is>
          <t>CommCare Android, version "2.55.0"(467579). App v15969. CommCare Version 2.55.0. Build 467579, built on: 2025-01-15</t>
        </is>
      </c>
      <c r="BE1046" t="inlineStr">
        <is>
          <t>commcare_4b89fcce-8d3a-4e6a-838c-ef337e1b2f53</t>
        </is>
      </c>
      <c r="BF1046" t="inlineStr"/>
      <c r="BG1046" t="inlineStr">
        <is>
          <t>f13d8149fc6d39ebe86af18272310ff9</t>
        </is>
      </c>
      <c r="BH1046" t="inlineStr">
        <is>
          <t>d3239f0622024212b2de47425e4be01d</t>
        </is>
      </c>
      <c r="BI1046" t="inlineStr">
        <is>
          <t>15246</t>
        </is>
      </c>
      <c r="BJ1046" t="inlineStr">
        <is>
          <t>XFormInstance</t>
        </is>
      </c>
      <c r="BK1046" t="inlineStr">
        <is>
          <t>89670e77f6c711efba10bb65fe57b2fe</t>
        </is>
      </c>
      <c r="BL1046" t="b">
        <v>0</v>
      </c>
      <c r="BM1046" t="inlineStr">
        <is>
          <t>---</t>
        </is>
      </c>
      <c r="BN1046" t="inlineStr">
        <is>
          <t>190.115.177.81</t>
        </is>
      </c>
      <c r="BO1046" t="inlineStr">
        <is>
          <t>Lonceley Siprien</t>
        </is>
      </c>
    </row>
    <row r="1047">
      <c r="A1047" t="inlineStr">
        <is>
          <t>1045</t>
        </is>
      </c>
      <c r="B1047" t="inlineStr">
        <is>
          <t>37c4a879-e416-40b1-9e5f-c3bc7362b85c</t>
        </is>
      </c>
      <c r="C1047" t="inlineStr">
        <is>
          <t>2025-03-07</t>
        </is>
      </c>
      <c r="D1047" t="inlineStr">
        <is>
          <t>4</t>
        </is>
      </c>
      <c r="E1047" t="inlineStr">
        <is>
          <t>oui</t>
        </is>
      </c>
      <c r="F1047" t="inlineStr">
        <is>
          <t>1</t>
        </is>
      </c>
      <c r="G1047" t="inlineStr">
        <is>
          <t>oui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---</t>
        </is>
      </c>
      <c r="L1047" t="inlineStr">
        <is>
          <t>---</t>
        </is>
      </c>
      <c r="M1047" t="inlineStr">
        <is>
          <t>---</t>
        </is>
      </c>
      <c r="N1047" t="inlineStr">
        <is>
          <t>---</t>
        </is>
      </c>
      <c r="O1047" t="inlineStr">
        <is>
          <t>---</t>
        </is>
      </c>
      <c r="P1047" t="inlineStr">
        <is>
          <t>---</t>
        </is>
      </c>
      <c r="Q1047" t="inlineStr">
        <is>
          <t>---</t>
        </is>
      </c>
      <c r="R1047" t="inlineStr">
        <is>
          <t>15.3</t>
        </is>
      </c>
      <c r="S1047" t="inlineStr">
        <is>
          <t>19.0</t>
        </is>
      </c>
      <c r="T1047" t="inlineStr">
        <is>
          <t>116.0</t>
        </is>
      </c>
      <c r="U1047">
        <f>HYPERLINK("https://www.commcarehq.org/a/caris-test/api/form_attachment/v1/37c4a879-e416-40b1-9e5f-c3bc7362b85c/1741612926673.jpg")</f>
        <v/>
      </c>
      <c r="V1047" t="inlineStr"/>
      <c r="W1047" t="inlineStr"/>
      <c r="X1047" t="inlineStr">
        <is>
          <t>STM/CSPP/ST01548</t>
        </is>
      </c>
      <c r="Y1047" t="inlineStr">
        <is>
          <t>STM/CSPP/ST01548</t>
        </is>
      </c>
      <c r="Z1047" t="inlineStr">
        <is>
          <t>2025-03-10 13:22:20</t>
        </is>
      </c>
      <c r="AA1047" t="inlineStr">
        <is>
          <t>2025-03-10 13:19:18</t>
        </is>
      </c>
      <c r="AB1047" t="inlineStr">
        <is>
          <t>2cleonie</t>
        </is>
      </c>
      <c r="AC1047" t="inlineStr">
        <is>
          <t>2025-03-10 14:15:42</t>
        </is>
      </c>
      <c r="AD1047" s="1" t="inlineStr">
        <is>
          <t>https://www.commcarehq.org/a/caris-test/reports/form_data/37c4a879-e416-40b1-9e5f-c3bc7362b85c/</t>
        </is>
      </c>
      <c r="AE1047" t="inlineStr">
        <is>
          <t>---</t>
        </is>
      </c>
      <c r="AF1047" t="inlineStr">
        <is>
          <t>3c5a623af057e23a32ae4000_47621</t>
        </is>
      </c>
      <c r="AG1047" t="inlineStr">
        <is>
          <t>---</t>
        </is>
      </c>
      <c r="AH1047" t="inlineStr">
        <is>
          <t>2025-03-10 13:22:20</t>
        </is>
      </c>
      <c r="AI1047" t="inlineStr">
        <is>
          <t>cf61c4aba3da4fd3be73b20d2dbdf9af</t>
        </is>
      </c>
      <c r="AJ1047" t="inlineStr">
        <is>
          <t>2025-03-07</t>
        </is>
      </c>
      <c r="AK1047" t="inlineStr">
        <is>
          <t>4</t>
        </is>
      </c>
      <c r="AL1047" t="inlineStr">
        <is>
          <t>oui</t>
        </is>
      </c>
      <c r="AM1047" t="inlineStr">
        <is>
          <t>1</t>
        </is>
      </c>
      <c r="AN1047" t="inlineStr">
        <is>
          <t>oui</t>
        </is>
      </c>
      <c r="AO1047" t="inlineStr">
        <is>
          <t>1</t>
        </is>
      </c>
      <c r="AP1047" t="inlineStr">
        <is>
          <t>1</t>
        </is>
      </c>
      <c r="AQ1047" t="inlineStr">
        <is>
          <t>15.3</t>
        </is>
      </c>
      <c r="AR1047" t="inlineStr">
        <is>
          <t>19</t>
        </is>
      </c>
      <c r="AS1047" t="inlineStr">
        <is>
          <t>116</t>
        </is>
      </c>
      <c r="AT1047" t="inlineStr"/>
      <c r="AU1047" t="inlineStr">
        <is>
          <t>---</t>
        </is>
      </c>
      <c r="AV1047" t="inlineStr">
        <is>
          <t>---</t>
        </is>
      </c>
      <c r="AW1047" t="inlineStr">
        <is>
          <t>---</t>
        </is>
      </c>
      <c r="AX1047" t="inlineStr">
        <is>
          <t>---</t>
        </is>
      </c>
      <c r="AY1047" t="inlineStr">
        <is>
          <t>---</t>
        </is>
      </c>
      <c r="AZ1047" t="inlineStr">
        <is>
          <t>---</t>
        </is>
      </c>
      <c r="BA1047" t="inlineStr">
        <is>
          <t>cf61c4aba3da4fd3be73b20d2dbdf9af</t>
        </is>
      </c>
      <c r="BB1047" t="inlineStr">
        <is>
          <t>http://openrosa.org/formdesigner/0B48E039-1E80-49A7-AC24-732B6E788E39</t>
        </is>
      </c>
      <c r="BC1047" t="inlineStr">
        <is>
          <t>Ration et autres visites</t>
        </is>
      </c>
      <c r="BD1047" t="inlineStr">
        <is>
          <t>CommCare Android, version "2.55.0"(467579). App v15969. CommCare Version 2.55.0. Build 467579, built on: 2025-01-15</t>
        </is>
      </c>
      <c r="BE1047" t="inlineStr">
        <is>
          <t>commcare_4b89fcce-8d3a-4e6a-838c-ef337e1b2f53</t>
        </is>
      </c>
      <c r="BF1047" t="inlineStr"/>
      <c r="BG1047" t="inlineStr">
        <is>
          <t>f13d8149fc6d39ebe86af18272310ff9</t>
        </is>
      </c>
      <c r="BH1047" t="inlineStr">
        <is>
          <t>d3239f0622024212b2de47425e4be01d</t>
        </is>
      </c>
      <c r="BI1047" t="inlineStr">
        <is>
          <t>15246</t>
        </is>
      </c>
      <c r="BJ1047" t="inlineStr">
        <is>
          <t>XFormInstance</t>
        </is>
      </c>
      <c r="BK1047" t="inlineStr">
        <is>
          <t>89670e77f6c711efba10bb65fe57b2fe</t>
        </is>
      </c>
      <c r="BL1047" t="b">
        <v>0</v>
      </c>
      <c r="BM1047" t="inlineStr">
        <is>
          <t>---</t>
        </is>
      </c>
      <c r="BN1047" t="inlineStr">
        <is>
          <t>190.115.177.81</t>
        </is>
      </c>
      <c r="BO1047" t="inlineStr">
        <is>
          <t>Kerlinda Ferelien</t>
        </is>
      </c>
    </row>
    <row r="1048">
      <c r="A1048" t="inlineStr">
        <is>
          <t>1046</t>
        </is>
      </c>
      <c r="B1048" t="inlineStr">
        <is>
          <t>06389bc9-90ab-4d9e-aa89-571d2a0389d0</t>
        </is>
      </c>
      <c r="C1048" t="inlineStr">
        <is>
          <t>2025-03-07</t>
        </is>
      </c>
      <c r="D1048" t="inlineStr">
        <is>
          <t>3</t>
        </is>
      </c>
      <c r="E1048" t="inlineStr">
        <is>
          <t>---</t>
        </is>
      </c>
      <c r="F1048" t="inlineStr">
        <is>
          <t>0</t>
        </is>
      </c>
      <c r="G1048" t="inlineStr">
        <is>
          <t>---</t>
        </is>
      </c>
      <c r="H1048" t="inlineStr">
        <is>
          <t>1</t>
        </is>
      </c>
      <c r="I1048" t="inlineStr">
        <is>
          <t>0</t>
        </is>
      </c>
      <c r="J1048" t="inlineStr">
        <is>
          <t>---</t>
        </is>
      </c>
      <c r="K1048" t="inlineStr">
        <is>
          <t>---</t>
        </is>
      </c>
      <c r="L1048" t="inlineStr">
        <is>
          <t>---</t>
        </is>
      </c>
      <c r="M1048" t="inlineStr">
        <is>
          <t>---</t>
        </is>
      </c>
      <c r="N1048" t="inlineStr">
        <is>
          <t>---</t>
        </is>
      </c>
      <c r="O1048" t="inlineStr">
        <is>
          <t>---</t>
        </is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inlineStr"/>
      <c r="X1048" t="inlineStr">
        <is>
          <t>CAP/CMSO/ST02681</t>
        </is>
      </c>
      <c r="Y1048" t="inlineStr">
        <is>
          <t>CAP/CMSO/ST02681</t>
        </is>
      </c>
      <c r="Z1048" t="inlineStr">
        <is>
          <t>2025-03-07 18:38:38</t>
        </is>
      </c>
      <c r="AA1048" t="inlineStr">
        <is>
          <t>2025-03-07 18:38:21</t>
        </is>
      </c>
      <c r="AB1048" t="inlineStr">
        <is>
          <t>1rose</t>
        </is>
      </c>
      <c r="AC1048" t="inlineStr">
        <is>
          <t>2025-03-10 14:20:36</t>
        </is>
      </c>
      <c r="AD1048" s="1" t="inlineStr">
        <is>
          <t>https://www.commcarehq.org/a/caris-test/reports/form_data/06389bc9-90ab-4d9e-aa89-571d2a0389d0/</t>
        </is>
      </c>
      <c r="AE1048" t="inlineStr">
        <is>
          <t>---</t>
        </is>
      </c>
      <c r="AF1048" t="inlineStr">
        <is>
          <t>3c5a623af057e23a32ae4000_50765</t>
        </is>
      </c>
      <c r="AG1048" t="inlineStr">
        <is>
          <t>OK</t>
        </is>
      </c>
      <c r="AH1048" t="inlineStr">
        <is>
          <t>2025-03-07 18:38:38</t>
        </is>
      </c>
      <c r="AI1048" t="inlineStr">
        <is>
          <t>2dea52d1789dbc2c3c784b18002f6f8d</t>
        </is>
      </c>
      <c r="AJ1048" t="inlineStr">
        <is>
          <t>2025-03-07</t>
        </is>
      </c>
      <c r="AK1048" t="inlineStr">
        <is>
          <t>3</t>
        </is>
      </c>
      <c r="AL1048" t="inlineStr">
        <is>
          <t>---</t>
        </is>
      </c>
      <c r="AM1048" t="inlineStr">
        <is>
          <t>0</t>
        </is>
      </c>
      <c r="AN1048" t="inlineStr">
        <is>
          <t>---</t>
        </is>
      </c>
      <c r="AO1048" t="inlineStr">
        <is>
          <t>1</t>
        </is>
      </c>
      <c r="AP1048" t="inlineStr">
        <is>
          <t>0</t>
        </is>
      </c>
      <c r="AQ1048" t="inlineStr">
        <is>
          <t>---</t>
        </is>
      </c>
      <c r="AR1048" t="inlineStr">
        <is>
          <t>---</t>
        </is>
      </c>
      <c r="AS1048" t="inlineStr">
        <is>
          <t>---</t>
        </is>
      </c>
      <c r="AT1048" t="inlineStr"/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inlineStr">
        <is>
          <t>---</t>
        </is>
      </c>
      <c r="BA1048" t="inlineStr">
        <is>
          <t>2dea52d1789dbc2c3c784b18002f6f8d</t>
        </is>
      </c>
      <c r="BB1048" t="inlineStr">
        <is>
          <t>http://openrosa.org/formdesigner/0B48E039-1E80-49A7-AC24-732B6E788E39</t>
        </is>
      </c>
      <c r="BC1048" t="inlineStr">
        <is>
          <t>Ration et autres visites</t>
        </is>
      </c>
      <c r="BD1048" t="inlineStr">
        <is>
          <t>CommCare Android, version "2.56"(468040). App v15969. CommCare Version 2.56.0. Build 468040, built on: 2025-02-11</t>
        </is>
      </c>
      <c r="BE1048" t="inlineStr">
        <is>
          <t>commcare_6f11ce87-99a9-46e8-b6bd-276036be1616</t>
        </is>
      </c>
      <c r="BF1048" t="inlineStr">
        <is>
          <t>19.5415228 -71.7427868 -8.0 9.6</t>
        </is>
      </c>
      <c r="BG1048" t="inlineStr">
        <is>
          <t>f13d8149fc6d39ebe86af18272310ff9</t>
        </is>
      </c>
      <c r="BH1048" t="inlineStr">
        <is>
          <t>d3239f0622024212b2de47425e4be01d</t>
        </is>
      </c>
      <c r="BI1048" t="inlineStr">
        <is>
          <t>15246</t>
        </is>
      </c>
      <c r="BJ1048" t="inlineStr">
        <is>
          <t>XFormInstance</t>
        </is>
      </c>
      <c r="BK1048" t="inlineStr">
        <is>
          <t>a744686af74911efafc8d3290d41d0d6</t>
        </is>
      </c>
      <c r="BL1048" t="b">
        <v>0</v>
      </c>
      <c r="BM1048" t="inlineStr">
        <is>
          <t>---</t>
        </is>
      </c>
      <c r="BN1048" t="inlineStr">
        <is>
          <t>66.9.172.180</t>
        </is>
      </c>
      <c r="BO1048" t="inlineStr">
        <is>
          <t>Rose-Derla Metellus</t>
        </is>
      </c>
    </row>
    <row r="1049">
      <c r="A1049" t="inlineStr">
        <is>
          <t>1047</t>
        </is>
      </c>
      <c r="B1049" t="inlineStr">
        <is>
          <t>bf81d99c-05bd-48da-98ed-9960254497a1</t>
        </is>
      </c>
      <c r="C1049" t="inlineStr">
        <is>
          <t>2025-03-07</t>
        </is>
      </c>
      <c r="D1049" t="inlineStr">
        <is>
          <t>3</t>
        </is>
      </c>
      <c r="E1049" t="inlineStr">
        <is>
          <t>---</t>
        </is>
      </c>
      <c r="F1049" t="inlineStr">
        <is>
          <t>0</t>
        </is>
      </c>
      <c r="G1049" t="inlineStr">
        <is>
          <t>---</t>
        </is>
      </c>
      <c r="H1049" t="inlineStr">
        <is>
          <t>1</t>
        </is>
      </c>
      <c r="I1049" t="inlineStr">
        <is>
          <t>0</t>
        </is>
      </c>
      <c r="J1049" t="inlineStr">
        <is>
          <t>---</t>
        </is>
      </c>
      <c r="K1049" t="inlineStr">
        <is>
          <t>---</t>
        </is>
      </c>
      <c r="L1049" t="inlineStr">
        <is>
          <t>---</t>
        </is>
      </c>
      <c r="M1049" t="inlineStr">
        <is>
          <t>---</t>
        </is>
      </c>
      <c r="N1049" t="inlineStr">
        <is>
          <t>---</t>
        </is>
      </c>
      <c r="O1049" t="inlineStr">
        <is>
          <t>---</t>
        </is>
      </c>
      <c r="P1049" t="inlineStr">
        <is>
          <t>---</t>
        </is>
      </c>
      <c r="Q1049" t="inlineStr">
        <is>
          <t>---</t>
        </is>
      </c>
      <c r="R1049" t="inlineStr">
        <is>
          <t>---</t>
        </is>
      </c>
      <c r="S1049" t="inlineStr">
        <is>
          <t>---</t>
        </is>
      </c>
      <c r="T1049" t="inlineStr">
        <is>
          <t>---</t>
        </is>
      </c>
      <c r="U1049" t="inlineStr">
        <is>
          <t>---</t>
        </is>
      </c>
      <c r="V1049" t="inlineStr">
        <is>
          <t>---</t>
        </is>
      </c>
      <c r="W1049" t="inlineStr"/>
      <c r="X1049" t="inlineStr">
        <is>
          <t>CAP/CMSO/00167</t>
        </is>
      </c>
      <c r="Y1049" t="inlineStr">
        <is>
          <t>CAP/CMSO/00167</t>
        </is>
      </c>
      <c r="Z1049" t="inlineStr">
        <is>
          <t>2025-03-07 18:39:03</t>
        </is>
      </c>
      <c r="AA1049" t="inlineStr">
        <is>
          <t>2025-03-07 18:38:52</t>
        </is>
      </c>
      <c r="AB1049" t="inlineStr">
        <is>
          <t>1rose</t>
        </is>
      </c>
      <c r="AC1049" t="inlineStr">
        <is>
          <t>2025-03-10 14:20:37</t>
        </is>
      </c>
      <c r="AD1049" s="1" t="inlineStr">
        <is>
          <t>https://www.commcarehq.org/a/caris-test/reports/form_data/bf81d99c-05bd-48da-98ed-9960254497a1/</t>
        </is>
      </c>
      <c r="AE1049" t="inlineStr">
        <is>
          <t>---</t>
        </is>
      </c>
      <c r="AF1049" t="inlineStr">
        <is>
          <t>3c5a623af057e23a32ae4000_24456</t>
        </is>
      </c>
      <c r="AG1049" t="inlineStr">
        <is>
          <t>OK</t>
        </is>
      </c>
      <c r="AH1049" t="inlineStr">
        <is>
          <t>2025-03-07 18:39:03</t>
        </is>
      </c>
      <c r="AI1049" t="inlineStr">
        <is>
          <t>2dea52d1789dbc2c3c784b18002f6f8d</t>
        </is>
      </c>
      <c r="AJ1049" t="inlineStr">
        <is>
          <t>2025-03-07</t>
        </is>
      </c>
      <c r="AK1049" t="inlineStr">
        <is>
          <t>3</t>
        </is>
      </c>
      <c r="AL1049" t="inlineStr">
        <is>
          <t>---</t>
        </is>
      </c>
      <c r="AM1049" t="inlineStr">
        <is>
          <t>0</t>
        </is>
      </c>
      <c r="AN1049" t="inlineStr">
        <is>
          <t>---</t>
        </is>
      </c>
      <c r="AO1049" t="inlineStr">
        <is>
          <t>1</t>
        </is>
      </c>
      <c r="AP1049" t="inlineStr">
        <is>
          <t>0</t>
        </is>
      </c>
      <c r="AQ1049" t="inlineStr">
        <is>
          <t>---</t>
        </is>
      </c>
      <c r="AR1049" t="inlineStr">
        <is>
          <t>---</t>
        </is>
      </c>
      <c r="AS1049" t="inlineStr">
        <is>
          <t>---</t>
        </is>
      </c>
      <c r="AT1049" t="inlineStr"/>
      <c r="AU1049" t="inlineStr">
        <is>
          <t>---</t>
        </is>
      </c>
      <c r="AV1049" t="inlineStr">
        <is>
          <t>---</t>
        </is>
      </c>
      <c r="AW1049" t="inlineStr">
        <is>
          <t>---</t>
        </is>
      </c>
      <c r="AX1049" t="inlineStr">
        <is>
          <t>---</t>
        </is>
      </c>
      <c r="AY1049" t="inlineStr">
        <is>
          <t>---</t>
        </is>
      </c>
      <c r="AZ1049" t="inlineStr">
        <is>
          <t>---</t>
        </is>
      </c>
      <c r="BA1049" t="inlineStr">
        <is>
          <t>2dea52d1789dbc2c3c784b18002f6f8d</t>
        </is>
      </c>
      <c r="BB1049" t="inlineStr">
        <is>
          <t>http://openrosa.org/formdesigner/0B48E039-1E80-49A7-AC24-732B6E788E39</t>
        </is>
      </c>
      <c r="BC1049" t="inlineStr">
        <is>
          <t>Ration et autres visites</t>
        </is>
      </c>
      <c r="BD1049" t="inlineStr">
        <is>
          <t>CommCare Android, version "2.56"(468040). App v15969. CommCare Version 2.56.0. Build 468040, built on: 2025-02-11</t>
        </is>
      </c>
      <c r="BE1049" t="inlineStr">
        <is>
          <t>commcare_6f11ce87-99a9-46e8-b6bd-276036be1616</t>
        </is>
      </c>
      <c r="BF1049" t="inlineStr">
        <is>
          <t>19.5415297 -71.7428377 16.0 11.75</t>
        </is>
      </c>
      <c r="BG1049" t="inlineStr">
        <is>
          <t>f13d8149fc6d39ebe86af18272310ff9</t>
        </is>
      </c>
      <c r="BH1049" t="inlineStr">
        <is>
          <t>d3239f0622024212b2de47425e4be01d</t>
        </is>
      </c>
      <c r="BI1049" t="inlineStr">
        <is>
          <t>15246</t>
        </is>
      </c>
      <c r="BJ1049" t="inlineStr">
        <is>
          <t>XFormInstance</t>
        </is>
      </c>
      <c r="BK1049" t="inlineStr">
        <is>
          <t>a744686af74911efafc8d3290d41d0d6</t>
        </is>
      </c>
      <c r="BL1049" t="b">
        <v>0</v>
      </c>
      <c r="BM1049" t="inlineStr">
        <is>
          <t>---</t>
        </is>
      </c>
      <c r="BN1049" t="inlineStr">
        <is>
          <t>66.9.172.180</t>
        </is>
      </c>
      <c r="BO1049" t="inlineStr">
        <is>
          <t>Wood-Darly Joseph</t>
        </is>
      </c>
    </row>
    <row r="1050">
      <c r="A1050" t="inlineStr">
        <is>
          <t>1048</t>
        </is>
      </c>
      <c r="B1050" t="inlineStr">
        <is>
          <t>ced9cce6-408c-414c-84bd-67bd7c55440a</t>
        </is>
      </c>
      <c r="C1050" t="inlineStr">
        <is>
          <t>2025-03-07</t>
        </is>
      </c>
      <c r="D1050" t="inlineStr">
        <is>
          <t>10</t>
        </is>
      </c>
      <c r="E1050" t="inlineStr">
        <is>
          <t>---</t>
        </is>
      </c>
      <c r="F1050" t="inlineStr">
        <is>
          <t>1</t>
        </is>
      </c>
      <c r="G1050" t="inlineStr">
        <is>
          <t>---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---</t>
        </is>
      </c>
      <c r="L1050" t="inlineStr">
        <is>
          <t>---</t>
        </is>
      </c>
      <c r="M1050" t="inlineStr">
        <is>
          <t>---</t>
        </is>
      </c>
      <c r="N1050" t="inlineStr">
        <is>
          <t>---</t>
        </is>
      </c>
      <c r="O1050" t="inlineStr">
        <is>
          <t>---</t>
        </is>
      </c>
      <c r="P1050" t="inlineStr">
        <is>
          <t>---</t>
        </is>
      </c>
      <c r="Q1050" t="inlineStr">
        <is>
          <t>---</t>
        </is>
      </c>
      <c r="R1050" t="inlineStr"/>
      <c r="S1050" t="inlineStr"/>
      <c r="T1050" t="inlineStr"/>
      <c r="U1050" t="inlineStr"/>
      <c r="V1050" t="inlineStr"/>
      <c r="W1050" t="inlineStr"/>
      <c r="X1050" t="inlineStr">
        <is>
          <t>PAP/GCHO/ST07693</t>
        </is>
      </c>
      <c r="Y1050" t="inlineStr">
        <is>
          <t>PAP/GCHO/ST07693</t>
        </is>
      </c>
      <c r="Z1050" t="inlineStr">
        <is>
          <t>2025-03-07 19:06:03</t>
        </is>
      </c>
      <c r="AA1050" t="inlineStr">
        <is>
          <t>2025-03-07 19:05:16</t>
        </is>
      </c>
      <c r="AB1050" t="inlineStr">
        <is>
          <t>2nathalie</t>
        </is>
      </c>
      <c r="AC1050" t="inlineStr">
        <is>
          <t>2025-03-10 14:21:04</t>
        </is>
      </c>
      <c r="AD1050" s="1" t="inlineStr">
        <is>
          <t>https://www.commcarehq.org/a/caris-test/reports/form_data/ced9cce6-408c-414c-84bd-67bd7c55440a/</t>
        </is>
      </c>
      <c r="AE1050" t="inlineStr">
        <is>
          <t>---</t>
        </is>
      </c>
      <c r="AF1050" t="inlineStr">
        <is>
          <t>3c5a623af057e23a32ae4000_126144</t>
        </is>
      </c>
      <c r="AG1050" t="inlineStr">
        <is>
          <t>---</t>
        </is>
      </c>
      <c r="AH1050" t="inlineStr">
        <is>
          <t>2025-03-07 19:06:03</t>
        </is>
      </c>
      <c r="AI1050" t="inlineStr">
        <is>
          <t>3c7e14bc31cb425997c89e194bb7c839</t>
        </is>
      </c>
      <c r="AJ1050" t="inlineStr">
        <is>
          <t>2025-03-07</t>
        </is>
      </c>
      <c r="AK1050" t="inlineStr">
        <is>
          <t>10</t>
        </is>
      </c>
      <c r="AL1050" t="inlineStr">
        <is>
          <t>---</t>
        </is>
      </c>
      <c r="AM1050" t="inlineStr">
        <is>
          <t>1</t>
        </is>
      </c>
      <c r="AN1050" t="inlineStr">
        <is>
          <t>---</t>
        </is>
      </c>
      <c r="AO1050" t="inlineStr">
        <is>
          <t>1</t>
        </is>
      </c>
      <c r="AP1050" t="inlineStr">
        <is>
          <t>1</t>
        </is>
      </c>
      <c r="AQ1050" t="inlineStr"/>
      <c r="AR1050" t="inlineStr"/>
      <c r="AS1050" t="inlineStr"/>
      <c r="AT1050" t="inlineStr"/>
      <c r="AU1050" t="inlineStr">
        <is>
          <t>---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inlineStr">
        <is>
          <t>---</t>
        </is>
      </c>
      <c r="BA1050" t="inlineStr">
        <is>
          <t>3c7e14bc31cb425997c89e194bb7c839</t>
        </is>
      </c>
      <c r="BB1050" t="inlineStr">
        <is>
          <t>http://openrosa.org/formdesigner/0B48E039-1E80-49A7-AC24-732B6E788E39</t>
        </is>
      </c>
      <c r="BC1050" t="inlineStr">
        <is>
          <t>Ration et autres visites</t>
        </is>
      </c>
      <c r="BD1050" t="inlineStr">
        <is>
          <t>CommCare Android, version "2.56"(468038). App v15969. CommCare Version 2.56.0. Build 468038, built on: 2025-02-06</t>
        </is>
      </c>
      <c r="BE1050" t="inlineStr">
        <is>
          <t>commcare_03216a9b-083b-41ac-b53f-fe4f1b36c5ed</t>
        </is>
      </c>
      <c r="BF1050" t="inlineStr"/>
      <c r="BG1050" t="inlineStr">
        <is>
          <t>f13d8149fc6d39ebe86af18272310ff9</t>
        </is>
      </c>
      <c r="BH1050" t="inlineStr">
        <is>
          <t>d3239f0622024212b2de47425e4be01d</t>
        </is>
      </c>
      <c r="BI1050" t="inlineStr">
        <is>
          <t>15246</t>
        </is>
      </c>
      <c r="BJ1050" t="inlineStr">
        <is>
          <t>XFormInstance</t>
        </is>
      </c>
      <c r="BK1050" t="inlineStr">
        <is>
          <t>dc638d54fab011efba4cbb65fe57b2fe</t>
        </is>
      </c>
      <c r="BL1050" t="b">
        <v>0</v>
      </c>
      <c r="BM1050" t="inlineStr">
        <is>
          <t>---</t>
        </is>
      </c>
      <c r="BN1050" t="inlineStr">
        <is>
          <t>200.113.214.144</t>
        </is>
      </c>
      <c r="BO1050" t="inlineStr">
        <is>
          <t>Ronel Jean Louis</t>
        </is>
      </c>
    </row>
    <row r="1051">
      <c r="A1051" t="inlineStr">
        <is>
          <t>1049</t>
        </is>
      </c>
      <c r="B1051" t="inlineStr">
        <is>
          <t>0d548bf6-d74f-419a-8d59-ff14e4acdc29</t>
        </is>
      </c>
      <c r="C1051" t="inlineStr">
        <is>
          <t>2025-03-07</t>
        </is>
      </c>
      <c r="D1051" t="inlineStr">
        <is>
          <t>3</t>
        </is>
      </c>
      <c r="E1051" t="inlineStr">
        <is>
          <t>---</t>
        </is>
      </c>
      <c r="F1051" t="inlineStr">
        <is>
          <t>0</t>
        </is>
      </c>
      <c r="G1051" t="inlineStr">
        <is>
          <t>---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---</t>
        </is>
      </c>
      <c r="L1051" t="inlineStr">
        <is>
          <t>---</t>
        </is>
      </c>
      <c r="M1051" t="inlineStr">
        <is>
          <t>---</t>
        </is>
      </c>
      <c r="N1051" t="inlineStr">
        <is>
          <t>---</t>
        </is>
      </c>
      <c r="O1051" t="inlineStr">
        <is>
          <t>---</t>
        </is>
      </c>
      <c r="P1051" t="inlineStr">
        <is>
          <t>---</t>
        </is>
      </c>
      <c r="Q1051" t="inlineStr">
        <is>
          <t>---</t>
        </is>
      </c>
      <c r="R1051" t="inlineStr"/>
      <c r="S1051" t="inlineStr"/>
      <c r="T1051" t="inlineStr"/>
      <c r="U1051" t="inlineStr"/>
      <c r="V1051" t="inlineStr"/>
      <c r="W1051" t="inlineStr"/>
      <c r="X1051" t="inlineStr">
        <is>
          <t>CAP/HSCM/ST00946</t>
        </is>
      </c>
      <c r="Y1051" t="inlineStr">
        <is>
          <t>CAP/HSCM/ST00946</t>
        </is>
      </c>
      <c r="Z1051" t="inlineStr">
        <is>
          <t>2025-03-07 20:17:08</t>
        </is>
      </c>
      <c r="AA1051" t="inlineStr">
        <is>
          <t>2025-03-07 20:16:20</t>
        </is>
      </c>
      <c r="AB1051" t="inlineStr">
        <is>
          <t>1fleurgile</t>
        </is>
      </c>
      <c r="AC1051" t="inlineStr">
        <is>
          <t>2025-03-10 14:29:07</t>
        </is>
      </c>
      <c r="AD1051" s="1" t="inlineStr">
        <is>
          <t>https://www.commcarehq.org/a/caris-test/reports/form_data/0d548bf6-d74f-419a-8d59-ff14e4acdc29/</t>
        </is>
      </c>
      <c r="AE1051" t="inlineStr">
        <is>
          <t>---</t>
        </is>
      </c>
      <c r="AF1051" t="inlineStr">
        <is>
          <t>ef261a5b5b5c4215b7c53c92d8e93e15</t>
        </is>
      </c>
      <c r="AG1051" t="inlineStr">
        <is>
          <t>OK</t>
        </is>
      </c>
      <c r="AH1051" t="inlineStr">
        <is>
          <t>2025-03-07 20:17:08</t>
        </is>
      </c>
      <c r="AI1051" t="inlineStr">
        <is>
          <t>9cfdf7db54419d22491b2c964b5162b3</t>
        </is>
      </c>
      <c r="AJ1051" t="inlineStr">
        <is>
          <t>2025-03-07</t>
        </is>
      </c>
      <c r="AK1051" t="inlineStr">
        <is>
          <t>3</t>
        </is>
      </c>
      <c r="AL1051" t="inlineStr">
        <is>
          <t>---</t>
        </is>
      </c>
      <c r="AM1051" t="inlineStr">
        <is>
          <t>0</t>
        </is>
      </c>
      <c r="AN1051" t="inlineStr">
        <is>
          <t>---</t>
        </is>
      </c>
      <c r="AO1051" t="inlineStr">
        <is>
          <t>1</t>
        </is>
      </c>
      <c r="AP1051" t="inlineStr">
        <is>
          <t>1</t>
        </is>
      </c>
      <c r="AQ1051" t="inlineStr"/>
      <c r="AR1051" t="inlineStr"/>
      <c r="AS1051" t="inlineStr"/>
      <c r="AT1051" t="inlineStr"/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inlineStr">
        <is>
          <t>---</t>
        </is>
      </c>
      <c r="BA1051" t="inlineStr">
        <is>
          <t>9cfdf7db54419d22491b2c964b5162b3</t>
        </is>
      </c>
      <c r="BB1051" t="inlineStr">
        <is>
          <t>http://openrosa.org/formdesigner/0B48E039-1E80-49A7-AC24-732B6E788E39</t>
        </is>
      </c>
      <c r="BC1051" t="inlineStr">
        <is>
          <t>Ration et autres visites</t>
        </is>
      </c>
      <c r="BD1051" t="inlineStr">
        <is>
          <t>CommCare Android, version "2.55.0"(467579). App v15969. CommCare Version 2.55.0. Build 467579, built on: 2025-01-15</t>
        </is>
      </c>
      <c r="BE1051" t="inlineStr">
        <is>
          <t>commcare_76b456dd-7d90-498a-a785-92f136625a61</t>
        </is>
      </c>
      <c r="BF1051" t="inlineStr">
        <is>
          <t>19.5793805 -72.1690145 32.87 6.59</t>
        </is>
      </c>
      <c r="BG1051" t="inlineStr">
        <is>
          <t>f13d8149fc6d39ebe86af18272310ff9</t>
        </is>
      </c>
      <c r="BH1051" t="inlineStr">
        <is>
          <t>d3239f0622024212b2de47425e4be01d</t>
        </is>
      </c>
      <c r="BI1051" t="inlineStr">
        <is>
          <t>15246</t>
        </is>
      </c>
      <c r="BJ1051" t="inlineStr">
        <is>
          <t>XFormInstance</t>
        </is>
      </c>
      <c r="BK1051" t="inlineStr">
        <is>
          <t>e5e12d4cf57d11efb3975930014bb413</t>
        </is>
      </c>
      <c r="BL1051" t="b">
        <v>0</v>
      </c>
      <c r="BM1051" t="inlineStr">
        <is>
          <t>---</t>
        </is>
      </c>
      <c r="BN1051" t="inlineStr">
        <is>
          <t>200.113.238.193</t>
        </is>
      </c>
      <c r="BO1051" t="inlineStr">
        <is>
          <t>Rodney Compère</t>
        </is>
      </c>
    </row>
    <row r="1052">
      <c r="A1052" t="inlineStr">
        <is>
          <t>1050</t>
        </is>
      </c>
      <c r="B1052" t="inlineStr">
        <is>
          <t>49a27a88-7b0f-4c70-87a1-d52c8ea024ef</t>
        </is>
      </c>
      <c r="C1052" t="inlineStr">
        <is>
          <t>2025-03-07</t>
        </is>
      </c>
      <c r="D1052" t="inlineStr">
        <is>
          <t>3</t>
        </is>
      </c>
      <c r="E1052" t="inlineStr">
        <is>
          <t>---</t>
        </is>
      </c>
      <c r="F1052" t="inlineStr">
        <is>
          <t>0</t>
        </is>
      </c>
      <c r="G1052" t="inlineStr">
        <is>
          <t>---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---</t>
        </is>
      </c>
      <c r="L1052" t="inlineStr">
        <is>
          <t>---</t>
        </is>
      </c>
      <c r="M1052" t="inlineStr">
        <is>
          <t>---</t>
        </is>
      </c>
      <c r="N1052" t="inlineStr">
        <is>
          <t>---</t>
        </is>
      </c>
      <c r="O1052" t="inlineStr">
        <is>
          <t>---</t>
        </is>
      </c>
      <c r="P1052" t="inlineStr">
        <is>
          <t>---</t>
        </is>
      </c>
      <c r="Q1052" t="inlineStr">
        <is>
          <t>---</t>
        </is>
      </c>
      <c r="R1052" t="inlineStr"/>
      <c r="S1052" t="inlineStr"/>
      <c r="T1052" t="inlineStr"/>
      <c r="U1052" t="inlineStr"/>
      <c r="V1052" t="inlineStr"/>
      <c r="W1052" t="inlineStr"/>
      <c r="X1052" t="inlineStr">
        <is>
          <t>CAP/HSCM/ST01211</t>
        </is>
      </c>
      <c r="Y1052" t="inlineStr">
        <is>
          <t>CAP/HSCM/ST01211</t>
        </is>
      </c>
      <c r="Z1052" t="inlineStr">
        <is>
          <t>2025-03-07 20:18:16</t>
        </is>
      </c>
      <c r="AA1052" t="inlineStr">
        <is>
          <t>2025-03-07 20:18:00</t>
        </is>
      </c>
      <c r="AB1052" t="inlineStr">
        <is>
          <t>1fleurgile</t>
        </is>
      </c>
      <c r="AC1052" t="inlineStr">
        <is>
          <t>2025-03-10 14:29:09</t>
        </is>
      </c>
      <c r="AD1052" s="1" t="inlineStr">
        <is>
          <t>https://www.commcarehq.org/a/caris-test/reports/form_data/49a27a88-7b0f-4c70-87a1-d52c8ea024ef/</t>
        </is>
      </c>
      <c r="AE1052" t="inlineStr">
        <is>
          <t>---</t>
        </is>
      </c>
      <c r="AF1052" t="inlineStr">
        <is>
          <t>ffa6631f886b478991423a27f49526e0</t>
        </is>
      </c>
      <c r="AG1052" t="inlineStr">
        <is>
          <t>OK</t>
        </is>
      </c>
      <c r="AH1052" t="inlineStr">
        <is>
          <t>2025-03-07 20:18:16</t>
        </is>
      </c>
      <c r="AI1052" t="inlineStr">
        <is>
          <t>9cfdf7db54419d22491b2c964b5162b3</t>
        </is>
      </c>
      <c r="AJ1052" t="inlineStr">
        <is>
          <t>2025-03-07</t>
        </is>
      </c>
      <c r="AK1052" t="inlineStr">
        <is>
          <t>3</t>
        </is>
      </c>
      <c r="AL1052" t="inlineStr">
        <is>
          <t>---</t>
        </is>
      </c>
      <c r="AM1052" t="inlineStr">
        <is>
          <t>0</t>
        </is>
      </c>
      <c r="AN1052" t="inlineStr">
        <is>
          <t>---</t>
        </is>
      </c>
      <c r="AO1052" t="inlineStr">
        <is>
          <t>1</t>
        </is>
      </c>
      <c r="AP1052" t="inlineStr">
        <is>
          <t>1</t>
        </is>
      </c>
      <c r="AQ1052" t="inlineStr"/>
      <c r="AR1052" t="inlineStr"/>
      <c r="AS1052" t="inlineStr"/>
      <c r="AT1052" t="inlineStr"/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inlineStr">
        <is>
          <t>---</t>
        </is>
      </c>
      <c r="BA1052" t="inlineStr">
        <is>
          <t>9cfdf7db54419d22491b2c964b5162b3</t>
        </is>
      </c>
      <c r="BB1052" t="inlineStr">
        <is>
          <t>http://openrosa.org/formdesigner/0B48E039-1E80-49A7-AC24-732B6E788E39</t>
        </is>
      </c>
      <c r="BC1052" t="inlineStr">
        <is>
          <t>Ration et autres visites</t>
        </is>
      </c>
      <c r="BD1052" t="inlineStr">
        <is>
          <t>CommCare Android, version "2.55.0"(467579). App v15969. CommCare Version 2.55.0. Build 467579, built on: 2025-01-15</t>
        </is>
      </c>
      <c r="BE1052" t="inlineStr">
        <is>
          <t>commcare_76b456dd-7d90-498a-a785-92f136625a61</t>
        </is>
      </c>
      <c r="BF1052" t="inlineStr">
        <is>
          <t>19.5794141 -72.1689537 34.62 6.04</t>
        </is>
      </c>
      <c r="BG1052" t="inlineStr">
        <is>
          <t>f13d8149fc6d39ebe86af18272310ff9</t>
        </is>
      </c>
      <c r="BH1052" t="inlineStr">
        <is>
          <t>d3239f0622024212b2de47425e4be01d</t>
        </is>
      </c>
      <c r="BI1052" t="inlineStr">
        <is>
          <t>15246</t>
        </is>
      </c>
      <c r="BJ1052" t="inlineStr">
        <is>
          <t>XFormInstance</t>
        </is>
      </c>
      <c r="BK1052" t="inlineStr">
        <is>
          <t>e5e12d4cf57d11efb3975930014bb413</t>
        </is>
      </c>
      <c r="BL1052" t="b">
        <v>0</v>
      </c>
      <c r="BM1052" t="inlineStr">
        <is>
          <t>---</t>
        </is>
      </c>
      <c r="BN1052" t="inlineStr">
        <is>
          <t>200.113.238.193</t>
        </is>
      </c>
      <c r="BO1052" t="inlineStr">
        <is>
          <t>Claudson Toussaint</t>
        </is>
      </c>
    </row>
    <row r="1053">
      <c r="A1053" t="inlineStr">
        <is>
          <t>1051</t>
        </is>
      </c>
      <c r="B1053" t="inlineStr">
        <is>
          <t>535fb17f-ee32-4831-be78-bc1321b8a381</t>
        </is>
      </c>
      <c r="C1053" t="inlineStr">
        <is>
          <t>2025-03-07</t>
        </is>
      </c>
      <c r="D1053" t="inlineStr">
        <is>
          <t>3</t>
        </is>
      </c>
      <c r="E1053" t="inlineStr">
        <is>
          <t>---</t>
        </is>
      </c>
      <c r="F1053" t="inlineStr">
        <is>
          <t>0</t>
        </is>
      </c>
      <c r="G1053" t="inlineStr">
        <is>
          <t>---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---</t>
        </is>
      </c>
      <c r="L1053" t="inlineStr">
        <is>
          <t>---</t>
        </is>
      </c>
      <c r="M1053" t="inlineStr">
        <is>
          <t>---</t>
        </is>
      </c>
      <c r="N1053" t="inlineStr">
        <is>
          <t>---</t>
        </is>
      </c>
      <c r="O1053" t="inlineStr">
        <is>
          <t>---</t>
        </is>
      </c>
      <c r="P1053" t="inlineStr">
        <is>
          <t>---</t>
        </is>
      </c>
      <c r="Q1053" t="inlineStr">
        <is>
          <t>---</t>
        </is>
      </c>
      <c r="R1053" t="inlineStr"/>
      <c r="S1053" t="inlineStr"/>
      <c r="T1053" t="inlineStr"/>
      <c r="U1053" t="inlineStr"/>
      <c r="V1053" t="inlineStr"/>
      <c r="W1053" t="inlineStr"/>
      <c r="X1053" t="inlineStr">
        <is>
          <t>CAP/HSCM/ST01977</t>
        </is>
      </c>
      <c r="Y1053" t="inlineStr">
        <is>
          <t>CAP/HSCM/ST01977</t>
        </is>
      </c>
      <c r="Z1053" t="inlineStr">
        <is>
          <t>2025-03-07 20:19:16</t>
        </is>
      </c>
      <c r="AA1053" t="inlineStr">
        <is>
          <t>2025-03-07 20:18:58</t>
        </is>
      </c>
      <c r="AB1053" t="inlineStr">
        <is>
          <t>1fleurgile</t>
        </is>
      </c>
      <c r="AC1053" t="inlineStr">
        <is>
          <t>2025-03-10 14:29:09</t>
        </is>
      </c>
      <c r="AD1053" s="1" t="inlineStr">
        <is>
          <t>https://www.commcarehq.org/a/caris-test/reports/form_data/535fb17f-ee32-4831-be78-bc1321b8a381/</t>
        </is>
      </c>
      <c r="AE1053" t="inlineStr">
        <is>
          <t>---</t>
        </is>
      </c>
      <c r="AF1053" t="inlineStr">
        <is>
          <t>7bfcb7c7e7fc46409240d510174585eb</t>
        </is>
      </c>
      <c r="AG1053" t="inlineStr">
        <is>
          <t>OK</t>
        </is>
      </c>
      <c r="AH1053" t="inlineStr">
        <is>
          <t>2025-03-07 20:19:16</t>
        </is>
      </c>
      <c r="AI1053" t="inlineStr">
        <is>
          <t>9cfdf7db54419d22491b2c964b5162b3</t>
        </is>
      </c>
      <c r="AJ1053" t="inlineStr">
        <is>
          <t>2025-03-07</t>
        </is>
      </c>
      <c r="AK1053" t="inlineStr">
        <is>
          <t>3</t>
        </is>
      </c>
      <c r="AL1053" t="inlineStr">
        <is>
          <t>---</t>
        </is>
      </c>
      <c r="AM1053" t="inlineStr">
        <is>
          <t>0</t>
        </is>
      </c>
      <c r="AN1053" t="inlineStr">
        <is>
          <t>---</t>
        </is>
      </c>
      <c r="AO1053" t="inlineStr">
        <is>
          <t>1</t>
        </is>
      </c>
      <c r="AP1053" t="inlineStr">
        <is>
          <t>1</t>
        </is>
      </c>
      <c r="AQ1053" t="inlineStr"/>
      <c r="AR1053" t="inlineStr"/>
      <c r="AS1053" t="inlineStr"/>
      <c r="AT1053" t="inlineStr"/>
      <c r="AU1053" t="inlineStr">
        <is>
          <t>---</t>
        </is>
      </c>
      <c r="AV1053" t="inlineStr">
        <is>
          <t>---</t>
        </is>
      </c>
      <c r="AW1053" t="inlineStr">
        <is>
          <t>---</t>
        </is>
      </c>
      <c r="AX1053" t="inlineStr">
        <is>
          <t>---</t>
        </is>
      </c>
      <c r="AY1053" t="inlineStr">
        <is>
          <t>---</t>
        </is>
      </c>
      <c r="AZ1053" t="inlineStr">
        <is>
          <t>---</t>
        </is>
      </c>
      <c r="BA1053" t="inlineStr">
        <is>
          <t>9cfdf7db54419d22491b2c964b5162b3</t>
        </is>
      </c>
      <c r="BB1053" t="inlineStr">
        <is>
          <t>http://openrosa.org/formdesigner/0B48E039-1E80-49A7-AC24-732B6E788E39</t>
        </is>
      </c>
      <c r="BC1053" t="inlineStr">
        <is>
          <t>Ration et autres visites</t>
        </is>
      </c>
      <c r="BD1053" t="inlineStr">
        <is>
          <t>CommCare Android, version "2.55.0"(467579). App v15969. CommCare Version 2.55.0. Build 467579, built on: 2025-01-15</t>
        </is>
      </c>
      <c r="BE1053" t="inlineStr">
        <is>
          <t>commcare_76b456dd-7d90-498a-a785-92f136625a61</t>
        </is>
      </c>
      <c r="BF1053" t="inlineStr">
        <is>
          <t>19.5794072 -72.1690017 32.92 6.37</t>
        </is>
      </c>
      <c r="BG1053" t="inlineStr">
        <is>
          <t>f13d8149fc6d39ebe86af18272310ff9</t>
        </is>
      </c>
      <c r="BH1053" t="inlineStr">
        <is>
          <t>d3239f0622024212b2de47425e4be01d</t>
        </is>
      </c>
      <c r="BI1053" t="inlineStr">
        <is>
          <t>15246</t>
        </is>
      </c>
      <c r="BJ1053" t="inlineStr">
        <is>
          <t>XFormInstance</t>
        </is>
      </c>
      <c r="BK1053" t="inlineStr">
        <is>
          <t>e5e12d4cf57d11efb3975930014bb413</t>
        </is>
      </c>
      <c r="BL1053" t="b">
        <v>0</v>
      </c>
      <c r="BM1053" t="inlineStr">
        <is>
          <t>---</t>
        </is>
      </c>
      <c r="BN1053" t="inlineStr">
        <is>
          <t>200.113.238.193</t>
        </is>
      </c>
      <c r="BO1053" t="inlineStr">
        <is>
          <t>Lovensky Orvilus</t>
        </is>
      </c>
    </row>
    <row r="1054">
      <c r="A1054" t="inlineStr">
        <is>
          <t>1052</t>
        </is>
      </c>
      <c r="B1054" t="inlineStr">
        <is>
          <t>e9662e70-cfe9-4955-9d02-861a1139878b</t>
        </is>
      </c>
      <c r="C1054" t="inlineStr">
        <is>
          <t>2025-03-07</t>
        </is>
      </c>
      <c r="D1054" t="inlineStr">
        <is>
          <t>3</t>
        </is>
      </c>
      <c r="E1054" t="inlineStr">
        <is>
          <t>---</t>
        </is>
      </c>
      <c r="F1054" t="inlineStr">
        <is>
          <t>0</t>
        </is>
      </c>
      <c r="G1054" t="inlineStr">
        <is>
          <t>---</t>
        </is>
      </c>
      <c r="H1054" t="inlineStr">
        <is>
          <t>1</t>
        </is>
      </c>
      <c r="I1054" t="inlineStr">
        <is>
          <t>1</t>
        </is>
      </c>
      <c r="J1054" t="inlineStr">
        <is>
          <t>2</t>
        </is>
      </c>
      <c r="K1054" t="inlineStr">
        <is>
          <t>---</t>
        </is>
      </c>
      <c r="L1054" t="inlineStr">
        <is>
          <t>---</t>
        </is>
      </c>
      <c r="M1054" t="inlineStr">
        <is>
          <t>---</t>
        </is>
      </c>
      <c r="N1054" t="inlineStr">
        <is>
          <t>---</t>
        </is>
      </c>
      <c r="O1054" t="inlineStr">
        <is>
          <t>---</t>
        </is>
      </c>
      <c r="P1054" t="inlineStr">
        <is>
          <t>---</t>
        </is>
      </c>
      <c r="Q1054" t="inlineStr">
        <is>
          <t>---</t>
        </is>
      </c>
      <c r="R1054" t="inlineStr"/>
      <c r="S1054" t="inlineStr">
        <is>
          <t>14.0</t>
        </is>
      </c>
      <c r="T1054" t="inlineStr"/>
      <c r="U1054" t="inlineStr"/>
      <c r="V1054" t="inlineStr"/>
      <c r="W1054" t="inlineStr"/>
      <c r="X1054" t="inlineStr">
        <is>
          <t>PDP/CMEB/ST05354</t>
        </is>
      </c>
      <c r="Y1054" t="inlineStr">
        <is>
          <t>PDP/CMEB/ST05354</t>
        </is>
      </c>
      <c r="Z1054" t="inlineStr">
        <is>
          <t>2025-03-07 16:30:33</t>
        </is>
      </c>
      <c r="AA1054" t="inlineStr">
        <is>
          <t>2025-03-07 16:30:09</t>
        </is>
      </c>
      <c r="AB1054" t="inlineStr">
        <is>
          <t>5guerlande</t>
        </is>
      </c>
      <c r="AC1054" t="inlineStr">
        <is>
          <t>2025-03-10 14:31:14</t>
        </is>
      </c>
      <c r="AD1054" s="1" t="inlineStr">
        <is>
          <t>https://www.commcarehq.org/a/caris-test/reports/form_data/e9662e70-cfe9-4955-9d02-861a1139878b/</t>
        </is>
      </c>
      <c r="AE1054" t="inlineStr">
        <is>
          <t>---</t>
        </is>
      </c>
      <c r="AF1054" t="inlineStr">
        <is>
          <t>3c5a623af057e23a32ae4000_171613</t>
        </is>
      </c>
      <c r="AG1054" t="inlineStr">
        <is>
          <t>OK</t>
        </is>
      </c>
      <c r="AH1054" t="inlineStr">
        <is>
          <t>2025-03-07 16:30:33</t>
        </is>
      </c>
      <c r="AI1054" t="inlineStr">
        <is>
          <t>1b52563f66be7b3d0843fa02f8f5a965</t>
        </is>
      </c>
      <c r="AJ1054" t="inlineStr">
        <is>
          <t>2025-03-07</t>
        </is>
      </c>
      <c r="AK1054" t="inlineStr">
        <is>
          <t>3</t>
        </is>
      </c>
      <c r="AL1054" t="inlineStr">
        <is>
          <t>---</t>
        </is>
      </c>
      <c r="AM1054" t="inlineStr">
        <is>
          <t>0</t>
        </is>
      </c>
      <c r="AN1054" t="inlineStr">
        <is>
          <t>---</t>
        </is>
      </c>
      <c r="AO1054" t="inlineStr">
        <is>
          <t>1</t>
        </is>
      </c>
      <c r="AP1054" t="inlineStr">
        <is>
          <t>1</t>
        </is>
      </c>
      <c r="AQ1054" t="inlineStr"/>
      <c r="AR1054" t="inlineStr">
        <is>
          <t>14</t>
        </is>
      </c>
      <c r="AS1054" t="inlineStr"/>
      <c r="AT1054" t="inlineStr"/>
      <c r="AU1054" t="inlineStr">
        <is>
          <t>---</t>
        </is>
      </c>
      <c r="AV1054" t="inlineStr">
        <is>
          <t>---</t>
        </is>
      </c>
      <c r="AW1054" t="inlineStr">
        <is>
          <t>---</t>
        </is>
      </c>
      <c r="AX1054" t="inlineStr">
        <is>
          <t>---</t>
        </is>
      </c>
      <c r="AY1054" t="inlineStr">
        <is>
          <t>---</t>
        </is>
      </c>
      <c r="AZ1054" t="inlineStr">
        <is>
          <t>---</t>
        </is>
      </c>
      <c r="BA1054" t="inlineStr">
        <is>
          <t>1b52563f66be7b3d0843fa02f8f5a965</t>
        </is>
      </c>
      <c r="BB1054" t="inlineStr">
        <is>
          <t>http://openrosa.org/formdesigner/0B48E039-1E80-49A7-AC24-732B6E788E39</t>
        </is>
      </c>
      <c r="BC1054" t="inlineStr">
        <is>
          <t>Ration et autres visites</t>
        </is>
      </c>
      <c r="BD1054" t="inlineStr">
        <is>
          <t>CommCare Android, version "2.56"(468045). App v15969. CommCare Version 2.56.0. Build 468045, built on: 2025-03-07</t>
        </is>
      </c>
      <c r="BE1054" t="inlineStr">
        <is>
          <t>commcare_9bc1f1cb-81e2-474e-9647-4d36802bc2c5</t>
        </is>
      </c>
      <c r="BF1054" t="inlineStr"/>
      <c r="BG1054" t="inlineStr">
        <is>
          <t>f13d8149fc6d39ebe86af18272310ff9</t>
        </is>
      </c>
      <c r="BH1054" t="inlineStr">
        <is>
          <t>d3239f0622024212b2de47425e4be01d</t>
        </is>
      </c>
      <c r="BI1054" t="inlineStr">
        <is>
          <t>15246</t>
        </is>
      </c>
      <c r="BJ1054" t="inlineStr">
        <is>
          <t>XFormInstance</t>
        </is>
      </c>
      <c r="BK1054" t="inlineStr">
        <is>
          <t>308063c2fdbc11efba61bb65fe57b2fe</t>
        </is>
      </c>
      <c r="BL1054" t="b">
        <v>0</v>
      </c>
      <c r="BM1054" t="inlineStr">
        <is>
          <t>---</t>
        </is>
      </c>
      <c r="BN1054" t="inlineStr">
        <is>
          <t>190.115.171.100</t>
        </is>
      </c>
      <c r="BO1054" t="inlineStr">
        <is>
          <t>Jey Brenley  François</t>
        </is>
      </c>
    </row>
    <row r="1055">
      <c r="A1055" t="inlineStr">
        <is>
          <t>1053</t>
        </is>
      </c>
      <c r="B1055" t="inlineStr">
        <is>
          <t>74d419eb-eebf-450f-b7ac-93b918e79de7</t>
        </is>
      </c>
      <c r="C1055" t="inlineStr">
        <is>
          <t>2025-03-07</t>
        </is>
      </c>
      <c r="D1055" t="inlineStr">
        <is>
          <t>3</t>
        </is>
      </c>
      <c r="E1055" t="inlineStr">
        <is>
          <t>---</t>
        </is>
      </c>
      <c r="F1055" t="inlineStr">
        <is>
          <t>0</t>
        </is>
      </c>
      <c r="G1055" t="inlineStr">
        <is>
          <t>---</t>
        </is>
      </c>
      <c r="H1055" t="inlineStr">
        <is>
          <t>1</t>
        </is>
      </c>
      <c r="I1055" t="inlineStr">
        <is>
          <t>1</t>
        </is>
      </c>
      <c r="J1055" t="inlineStr">
        <is>
          <t>4</t>
        </is>
      </c>
      <c r="K1055" t="inlineStr">
        <is>
          <t>---</t>
        </is>
      </c>
      <c r="L1055" t="inlineStr">
        <is>
          <t>---</t>
        </is>
      </c>
      <c r="M1055" t="inlineStr">
        <is>
          <t>---</t>
        </is>
      </c>
      <c r="N1055" t="inlineStr">
        <is>
          <t>---</t>
        </is>
      </c>
      <c r="O1055" t="inlineStr">
        <is>
          <t>---</t>
        </is>
      </c>
      <c r="P1055" t="inlineStr">
        <is>
          <t>---</t>
        </is>
      </c>
      <c r="Q1055" t="inlineStr">
        <is>
          <t>---</t>
        </is>
      </c>
      <c r="R1055" t="inlineStr"/>
      <c r="S1055" t="inlineStr">
        <is>
          <t>18.0</t>
        </is>
      </c>
      <c r="T1055" t="inlineStr"/>
      <c r="U1055" t="inlineStr"/>
      <c r="V1055" t="inlineStr"/>
      <c r="W1055" t="inlineStr"/>
      <c r="X1055" t="inlineStr">
        <is>
          <t>PDP/CMEB/PED00770</t>
        </is>
      </c>
      <c r="Y1055" t="inlineStr">
        <is>
          <t>PDP/CMEB/PED00770</t>
        </is>
      </c>
      <c r="Z1055" t="inlineStr">
        <is>
          <t>2025-03-07 16:31:16</t>
        </is>
      </c>
      <c r="AA1055" t="inlineStr">
        <is>
          <t>2025-03-07 16:31:01</t>
        </is>
      </c>
      <c r="AB1055" t="inlineStr">
        <is>
          <t>5guerlande</t>
        </is>
      </c>
      <c r="AC1055" t="inlineStr">
        <is>
          <t>2025-03-10 14:31:57</t>
        </is>
      </c>
      <c r="AD1055" s="1" t="inlineStr">
        <is>
          <t>https://www.commcarehq.org/a/caris-test/reports/form_data/74d419eb-eebf-450f-b7ac-93b918e79de7/</t>
        </is>
      </c>
      <c r="AE1055" t="inlineStr">
        <is>
          <t>---</t>
        </is>
      </c>
      <c r="AF1055" t="inlineStr">
        <is>
          <t>3c5a623af057e23a32ae4000_49273</t>
        </is>
      </c>
      <c r="AG1055" t="inlineStr">
        <is>
          <t>OK</t>
        </is>
      </c>
      <c r="AH1055" t="inlineStr">
        <is>
          <t>2025-03-07 16:31:16</t>
        </is>
      </c>
      <c r="AI1055" t="inlineStr">
        <is>
          <t>1b52563f66be7b3d0843fa02f8f5a965</t>
        </is>
      </c>
      <c r="AJ1055" t="inlineStr">
        <is>
          <t>2025-03-07</t>
        </is>
      </c>
      <c r="AK1055" t="inlineStr">
        <is>
          <t>3</t>
        </is>
      </c>
      <c r="AL1055" t="inlineStr">
        <is>
          <t>---</t>
        </is>
      </c>
      <c r="AM1055" t="inlineStr">
        <is>
          <t>0</t>
        </is>
      </c>
      <c r="AN1055" t="inlineStr">
        <is>
          <t>---</t>
        </is>
      </c>
      <c r="AO1055" t="inlineStr">
        <is>
          <t>1</t>
        </is>
      </c>
      <c r="AP1055" t="inlineStr">
        <is>
          <t>1</t>
        </is>
      </c>
      <c r="AQ1055" t="inlineStr"/>
      <c r="AR1055" t="inlineStr">
        <is>
          <t>18</t>
        </is>
      </c>
      <c r="AS1055" t="inlineStr"/>
      <c r="AT1055" t="inlineStr"/>
      <c r="AU1055" t="inlineStr">
        <is>
          <t>---</t>
        </is>
      </c>
      <c r="AV1055" t="inlineStr">
        <is>
          <t>---</t>
        </is>
      </c>
      <c r="AW1055" t="inlineStr">
        <is>
          <t>---</t>
        </is>
      </c>
      <c r="AX1055" t="inlineStr">
        <is>
          <t>---</t>
        </is>
      </c>
      <c r="AY1055" t="inlineStr">
        <is>
          <t>---</t>
        </is>
      </c>
      <c r="AZ1055" t="inlineStr">
        <is>
          <t>---</t>
        </is>
      </c>
      <c r="BA1055" t="inlineStr">
        <is>
          <t>1b52563f66be7b3d0843fa02f8f5a965</t>
        </is>
      </c>
      <c r="BB1055" t="inlineStr">
        <is>
          <t>http://openrosa.org/formdesigner/0B48E039-1E80-49A7-AC24-732B6E788E39</t>
        </is>
      </c>
      <c r="BC1055" t="inlineStr">
        <is>
          <t>Ration et autres visites</t>
        </is>
      </c>
      <c r="BD1055" t="inlineStr">
        <is>
          <t>CommCare Android, version "2.56"(468045). App v15969. CommCare Version 2.56.0. Build 468045, built on: 2025-03-07</t>
        </is>
      </c>
      <c r="BE1055" t="inlineStr">
        <is>
          <t>commcare_9bc1f1cb-81e2-474e-9647-4d36802bc2c5</t>
        </is>
      </c>
      <c r="BF1055" t="inlineStr">
        <is>
          <t>19.9442002 -72.7757578 -16.11 28.42</t>
        </is>
      </c>
      <c r="BG1055" t="inlineStr">
        <is>
          <t>f13d8149fc6d39ebe86af18272310ff9</t>
        </is>
      </c>
      <c r="BH1055" t="inlineStr">
        <is>
          <t>d3239f0622024212b2de47425e4be01d</t>
        </is>
      </c>
      <c r="BI1055" t="inlineStr">
        <is>
          <t>15246</t>
        </is>
      </c>
      <c r="BJ1055" t="inlineStr">
        <is>
          <t>XFormInstance</t>
        </is>
      </c>
      <c r="BK1055" t="inlineStr">
        <is>
          <t>52787752fdbc11efb4125930014bb413</t>
        </is>
      </c>
      <c r="BL1055" t="b">
        <v>0</v>
      </c>
      <c r="BM1055" t="inlineStr">
        <is>
          <t>---</t>
        </is>
      </c>
      <c r="BN1055" t="inlineStr">
        <is>
          <t>190.115.171.100</t>
        </is>
      </c>
      <c r="BO1055" t="inlineStr">
        <is>
          <t>Niouleka ONES</t>
        </is>
      </c>
    </row>
    <row r="1056">
      <c r="A1056" t="inlineStr">
        <is>
          <t>1054</t>
        </is>
      </c>
      <c r="B1056" t="inlineStr">
        <is>
          <t>7776e117-02d6-4629-898b-01b589c91c5b</t>
        </is>
      </c>
      <c r="C1056" t="inlineStr">
        <is>
          <t>2025-03-07</t>
        </is>
      </c>
      <c r="D1056" t="inlineStr">
        <is>
          <t>3</t>
        </is>
      </c>
      <c r="E1056" t="inlineStr">
        <is>
          <t>---</t>
        </is>
      </c>
      <c r="F1056" t="inlineStr">
        <is>
          <t>1</t>
        </is>
      </c>
      <c r="G1056" t="inlineStr">
        <is>
          <t>---</t>
        </is>
      </c>
      <c r="H1056" t="inlineStr">
        <is>
          <t>1</t>
        </is>
      </c>
      <c r="I1056" t="inlineStr">
        <is>
          <t>1</t>
        </is>
      </c>
      <c r="J1056" t="inlineStr">
        <is>
          <t>2</t>
        </is>
      </c>
      <c r="K1056" t="inlineStr">
        <is>
          <t>---</t>
        </is>
      </c>
      <c r="L1056" t="inlineStr">
        <is>
          <t>---</t>
        </is>
      </c>
      <c r="M1056" t="inlineStr">
        <is>
          <t>---</t>
        </is>
      </c>
      <c r="N1056" t="inlineStr">
        <is>
          <t>---</t>
        </is>
      </c>
      <c r="O1056" t="inlineStr">
        <is>
          <t>---</t>
        </is>
      </c>
      <c r="P1056" t="inlineStr">
        <is>
          <t>---</t>
        </is>
      </c>
      <c r="Q1056" t="inlineStr">
        <is>
          <t>---</t>
        </is>
      </c>
      <c r="R1056" t="inlineStr"/>
      <c r="S1056" t="inlineStr">
        <is>
          <t>18.0</t>
        </is>
      </c>
      <c r="T1056" t="inlineStr"/>
      <c r="U1056" t="inlineStr"/>
      <c r="V1056" t="inlineStr"/>
      <c r="W1056" t="inlineStr"/>
      <c r="X1056" t="inlineStr">
        <is>
          <t>PDP/CMEB/PED00821</t>
        </is>
      </c>
      <c r="Y1056" t="inlineStr">
        <is>
          <t>PDP/CMEB/PED00821</t>
        </is>
      </c>
      <c r="Z1056" t="inlineStr">
        <is>
          <t>2025-03-07 16:32:41</t>
        </is>
      </c>
      <c r="AA1056" t="inlineStr">
        <is>
          <t>2025-03-07 16:32:28</t>
        </is>
      </c>
      <c r="AB1056" t="inlineStr">
        <is>
          <t>5guerlande</t>
        </is>
      </c>
      <c r="AC1056" t="inlineStr">
        <is>
          <t>2025-03-10 14:33:22</t>
        </is>
      </c>
      <c r="AD1056" s="1" t="inlineStr">
        <is>
          <t>https://www.commcarehq.org/a/caris-test/reports/form_data/7776e117-02d6-4629-898b-01b589c91c5b/</t>
        </is>
      </c>
      <c r="AE1056" t="inlineStr">
        <is>
          <t>---</t>
        </is>
      </c>
      <c r="AF1056" t="inlineStr">
        <is>
          <t>3c5a623af057e23a32ae4000_76890</t>
        </is>
      </c>
      <c r="AG1056" t="inlineStr">
        <is>
          <t>OK</t>
        </is>
      </c>
      <c r="AH1056" t="inlineStr">
        <is>
          <t>2025-03-07 16:32:41</t>
        </is>
      </c>
      <c r="AI1056" t="inlineStr">
        <is>
          <t>1b52563f66be7b3d0843fa02f8f5a965</t>
        </is>
      </c>
      <c r="AJ1056" t="inlineStr">
        <is>
          <t>2025-03-07</t>
        </is>
      </c>
      <c r="AK1056" t="inlineStr">
        <is>
          <t>3</t>
        </is>
      </c>
      <c r="AL1056" t="inlineStr">
        <is>
          <t>---</t>
        </is>
      </c>
      <c r="AM1056" t="inlineStr">
        <is>
          <t>1</t>
        </is>
      </c>
      <c r="AN1056" t="inlineStr">
        <is>
          <t>---</t>
        </is>
      </c>
      <c r="AO1056" t="inlineStr">
        <is>
          <t>1</t>
        </is>
      </c>
      <c r="AP1056" t="inlineStr">
        <is>
          <t>1</t>
        </is>
      </c>
      <c r="AQ1056" t="inlineStr"/>
      <c r="AR1056" t="inlineStr">
        <is>
          <t>18</t>
        </is>
      </c>
      <c r="AS1056" t="inlineStr"/>
      <c r="AT1056" t="inlineStr"/>
      <c r="AU1056" t="inlineStr">
        <is>
          <t>---</t>
        </is>
      </c>
      <c r="AV1056" t="inlineStr">
        <is>
          <t>---</t>
        </is>
      </c>
      <c r="AW1056" t="inlineStr">
        <is>
          <t>---</t>
        </is>
      </c>
      <c r="AX1056" t="inlineStr">
        <is>
          <t>---</t>
        </is>
      </c>
      <c r="AY1056" t="inlineStr">
        <is>
          <t>---</t>
        </is>
      </c>
      <c r="AZ1056" t="inlineStr">
        <is>
          <t>---</t>
        </is>
      </c>
      <c r="BA1056" t="inlineStr">
        <is>
          <t>1b52563f66be7b3d0843fa02f8f5a965</t>
        </is>
      </c>
      <c r="BB1056" t="inlineStr">
        <is>
          <t>http://openrosa.org/formdesigner/0B48E039-1E80-49A7-AC24-732B6E788E39</t>
        </is>
      </c>
      <c r="BC1056" t="inlineStr">
        <is>
          <t>Ration et autres visites</t>
        </is>
      </c>
      <c r="BD1056" t="inlineStr">
        <is>
          <t>CommCare Android, version "2.56"(468045). App v15969. CommCare Version 2.56.0. Build 468045, built on: 2025-03-07</t>
        </is>
      </c>
      <c r="BE1056" t="inlineStr">
        <is>
          <t>commcare_9bc1f1cb-81e2-474e-9647-4d36802bc2c5</t>
        </is>
      </c>
      <c r="BF1056" t="inlineStr">
        <is>
          <t>19.9441969 -72.7756968 -16.11 30.1</t>
        </is>
      </c>
      <c r="BG1056" t="inlineStr">
        <is>
          <t>f13d8149fc6d39ebe86af18272310ff9</t>
        </is>
      </c>
      <c r="BH1056" t="inlineStr">
        <is>
          <t>d3239f0622024212b2de47425e4be01d</t>
        </is>
      </c>
      <c r="BI1056" t="inlineStr">
        <is>
          <t>15246</t>
        </is>
      </c>
      <c r="BJ1056" t="inlineStr">
        <is>
          <t>XFormInstance</t>
        </is>
      </c>
      <c r="BK1056" t="inlineStr">
        <is>
          <t>831bd738fdbc11efb4125930014bb413</t>
        </is>
      </c>
      <c r="BL1056" t="b">
        <v>0</v>
      </c>
      <c r="BM1056" t="inlineStr">
        <is>
          <t>---</t>
        </is>
      </c>
      <c r="BN1056" t="inlineStr">
        <is>
          <t>190.115.171.100</t>
        </is>
      </c>
      <c r="BO1056" t="inlineStr">
        <is>
          <t xml:space="preserve">Janae Amélia Édouard </t>
        </is>
      </c>
    </row>
    <row r="1057">
      <c r="A1057" t="inlineStr">
        <is>
          <t>1055</t>
        </is>
      </c>
      <c r="B1057" t="inlineStr">
        <is>
          <t>3e28a974-5c30-42c4-bde6-56b8953ec610</t>
        </is>
      </c>
      <c r="C1057" t="inlineStr">
        <is>
          <t>2025-03-07</t>
        </is>
      </c>
      <c r="D1057" t="inlineStr">
        <is>
          <t>3</t>
        </is>
      </c>
      <c r="E1057" t="inlineStr">
        <is>
          <t>---</t>
        </is>
      </c>
      <c r="F1057" t="inlineStr">
        <is>
          <t>1</t>
        </is>
      </c>
      <c r="G1057" t="inlineStr">
        <is>
          <t>---</t>
        </is>
      </c>
      <c r="H1057" t="inlineStr">
        <is>
          <t>1</t>
        </is>
      </c>
      <c r="I1057" t="inlineStr">
        <is>
          <t>1</t>
        </is>
      </c>
      <c r="J1057" t="inlineStr">
        <is>
          <t>2</t>
        </is>
      </c>
      <c r="K1057" t="inlineStr">
        <is>
          <t>---</t>
        </is>
      </c>
      <c r="L1057" t="inlineStr">
        <is>
          <t>---</t>
        </is>
      </c>
      <c r="M1057" t="inlineStr">
        <is>
          <t>---</t>
        </is>
      </c>
      <c r="N1057" t="inlineStr">
        <is>
          <t>---</t>
        </is>
      </c>
      <c r="O1057" t="inlineStr">
        <is>
          <t>---</t>
        </is>
      </c>
      <c r="P1057" t="inlineStr">
        <is>
          <t>---</t>
        </is>
      </c>
      <c r="Q1057" t="inlineStr">
        <is>
          <t>---</t>
        </is>
      </c>
      <c r="R1057" t="inlineStr"/>
      <c r="S1057" t="inlineStr">
        <is>
          <t>47.0</t>
        </is>
      </c>
      <c r="T1057" t="inlineStr"/>
      <c r="U1057" t="inlineStr"/>
      <c r="V1057" t="inlineStr"/>
      <c r="W1057" t="inlineStr"/>
      <c r="X1057" t="inlineStr">
        <is>
          <t>PDP/CMEB/ST01363</t>
        </is>
      </c>
      <c r="Y1057" t="inlineStr">
        <is>
          <t>PDP/CMEB/ST01363</t>
        </is>
      </c>
      <c r="Z1057" t="inlineStr">
        <is>
          <t>2025-03-07 14:32:24</t>
        </is>
      </c>
      <c r="AA1057" t="inlineStr">
        <is>
          <t>2025-03-07 14:32:06</t>
        </is>
      </c>
      <c r="AB1057" t="inlineStr">
        <is>
          <t>5edeline</t>
        </is>
      </c>
      <c r="AC1057" t="inlineStr">
        <is>
          <t>2025-03-10 14:33:55</t>
        </is>
      </c>
      <c r="AD1057" s="1" t="inlineStr">
        <is>
          <t>https://www.commcarehq.org/a/caris-test/reports/form_data/3e28a974-5c30-42c4-bde6-56b8953ec610/</t>
        </is>
      </c>
      <c r="AE1057" t="inlineStr">
        <is>
          <t>---</t>
        </is>
      </c>
      <c r="AF1057" t="inlineStr">
        <is>
          <t>c4c58d3d674842a19d231e256a88dc30</t>
        </is>
      </c>
      <c r="AG1057" t="inlineStr">
        <is>
          <t>OK</t>
        </is>
      </c>
      <c r="AH1057" t="inlineStr">
        <is>
          <t>2025-03-07 14:32:24</t>
        </is>
      </c>
      <c r="AI1057" t="inlineStr">
        <is>
          <t>49c83a0dcc274f1a85f9433f3309532d</t>
        </is>
      </c>
      <c r="AJ1057" t="inlineStr">
        <is>
          <t>2025-03-07</t>
        </is>
      </c>
      <c r="AK1057" t="inlineStr">
        <is>
          <t>3</t>
        </is>
      </c>
      <c r="AL1057" t="inlineStr">
        <is>
          <t>---</t>
        </is>
      </c>
      <c r="AM1057" t="inlineStr">
        <is>
          <t>1</t>
        </is>
      </c>
      <c r="AN1057" t="inlineStr">
        <is>
          <t>---</t>
        </is>
      </c>
      <c r="AO1057" t="inlineStr">
        <is>
          <t>1</t>
        </is>
      </c>
      <c r="AP1057" t="inlineStr">
        <is>
          <t>1</t>
        </is>
      </c>
      <c r="AQ1057" t="inlineStr"/>
      <c r="AR1057" t="inlineStr">
        <is>
          <t>47</t>
        </is>
      </c>
      <c r="AS1057" t="inlineStr"/>
      <c r="AT1057" t="inlineStr"/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inlineStr">
        <is>
          <t>---</t>
        </is>
      </c>
      <c r="BA1057" t="inlineStr">
        <is>
          <t>49c83a0dcc274f1a85f9433f3309532d</t>
        </is>
      </c>
      <c r="BB1057" t="inlineStr">
        <is>
          <t>http://openrosa.org/formdesigner/0B48E039-1E80-49A7-AC24-732B6E788E39</t>
        </is>
      </c>
      <c r="BC1057" t="inlineStr">
        <is>
          <t>Ration et autres visites</t>
        </is>
      </c>
      <c r="BD1057" t="inlineStr">
        <is>
          <t>CommCare Android, version "2.56"(468040). App v15969. CommCare Version 2.56.0. Build 468040, built on: 2025-02-11</t>
        </is>
      </c>
      <c r="BE1057" t="inlineStr">
        <is>
          <t>commcare_f5c01cb3-ad69-46f7-81c0-4740896f4262</t>
        </is>
      </c>
      <c r="BF1057" t="inlineStr">
        <is>
          <t>19.9441897 -72.775782 -16.11 31.71</t>
        </is>
      </c>
      <c r="BG1057" t="inlineStr">
        <is>
          <t>f13d8149fc6d39ebe86af18272310ff9</t>
        </is>
      </c>
      <c r="BH1057" t="inlineStr">
        <is>
          <t>d3239f0622024212b2de47425e4be01d</t>
        </is>
      </c>
      <c r="BI1057" t="inlineStr">
        <is>
          <t>15246</t>
        </is>
      </c>
      <c r="BJ1057" t="inlineStr">
        <is>
          <t>XFormInstance</t>
        </is>
      </c>
      <c r="BK1057" t="inlineStr">
        <is>
          <t>090efa90fc1f11efb4005930014bb413</t>
        </is>
      </c>
      <c r="BL1057" t="b">
        <v>0</v>
      </c>
      <c r="BM1057" t="inlineStr">
        <is>
          <t>---</t>
        </is>
      </c>
      <c r="BN1057" t="inlineStr">
        <is>
          <t>190.115.171.100</t>
        </is>
      </c>
      <c r="BO1057" t="inlineStr">
        <is>
          <t xml:space="preserve"> Gammanuel Justilien</t>
        </is>
      </c>
    </row>
    <row r="1058">
      <c r="A1058" t="inlineStr">
        <is>
          <t>1056</t>
        </is>
      </c>
      <c r="B1058" t="inlineStr">
        <is>
          <t>dce345dc-8d5a-4427-8f27-c4f8bc6a4f78</t>
        </is>
      </c>
      <c r="C1058" t="inlineStr">
        <is>
          <t>2025-03-07</t>
        </is>
      </c>
      <c r="D1058" t="inlineStr">
        <is>
          <t>3</t>
        </is>
      </c>
      <c r="E1058" t="inlineStr">
        <is>
          <t>---</t>
        </is>
      </c>
      <c r="F1058" t="inlineStr">
        <is>
          <t>1</t>
        </is>
      </c>
      <c r="G1058" t="inlineStr">
        <is>
          <t>---</t>
        </is>
      </c>
      <c r="H1058" t="inlineStr">
        <is>
          <t>1</t>
        </is>
      </c>
      <c r="I1058" t="inlineStr">
        <is>
          <t>1</t>
        </is>
      </c>
      <c r="J1058" t="inlineStr">
        <is>
          <t>2</t>
        </is>
      </c>
      <c r="K1058" t="inlineStr">
        <is>
          <t>---</t>
        </is>
      </c>
      <c r="L1058" t="inlineStr">
        <is>
          <t>---</t>
        </is>
      </c>
      <c r="M1058" t="inlineStr">
        <is>
          <t>---</t>
        </is>
      </c>
      <c r="N1058" t="inlineStr">
        <is>
          <t>---</t>
        </is>
      </c>
      <c r="O1058" t="inlineStr">
        <is>
          <t>---</t>
        </is>
      </c>
      <c r="P1058" t="inlineStr">
        <is>
          <t>---</t>
        </is>
      </c>
      <c r="Q1058" t="inlineStr">
        <is>
          <t>---</t>
        </is>
      </c>
      <c r="R1058" t="inlineStr"/>
      <c r="S1058" t="inlineStr">
        <is>
          <t>48.0</t>
        </is>
      </c>
      <c r="T1058" t="inlineStr"/>
      <c r="U1058" t="inlineStr"/>
      <c r="V1058" t="inlineStr"/>
      <c r="W1058" t="inlineStr"/>
      <c r="X1058" t="inlineStr">
        <is>
          <t>PDP/CMEB/ST04490</t>
        </is>
      </c>
      <c r="Y1058" t="inlineStr">
        <is>
          <t>PDP/CMEB/ST04490</t>
        </is>
      </c>
      <c r="Z1058" t="inlineStr">
        <is>
          <t>2025-03-07 14:32:57</t>
        </is>
      </c>
      <c r="AA1058" t="inlineStr">
        <is>
          <t>2025-03-07 14:32:34</t>
        </is>
      </c>
      <c r="AB1058" t="inlineStr">
        <is>
          <t>5edeline</t>
        </is>
      </c>
      <c r="AC1058" t="inlineStr">
        <is>
          <t>2025-03-10 14:34:28</t>
        </is>
      </c>
      <c r="AD1058" s="1" t="inlineStr">
        <is>
          <t>https://www.commcarehq.org/a/caris-test/reports/form_data/dce345dc-8d5a-4427-8f27-c4f8bc6a4f78/</t>
        </is>
      </c>
      <c r="AE1058" t="inlineStr">
        <is>
          <t>---</t>
        </is>
      </c>
      <c r="AF1058" t="inlineStr">
        <is>
          <t>3c5a623af057e23a32ae4000_48465</t>
        </is>
      </c>
      <c r="AG1058" t="inlineStr">
        <is>
          <t>OK</t>
        </is>
      </c>
      <c r="AH1058" t="inlineStr">
        <is>
          <t>2025-03-07 14:32:57</t>
        </is>
      </c>
      <c r="AI1058" t="inlineStr">
        <is>
          <t>49c83a0dcc274f1a85f9433f3309532d</t>
        </is>
      </c>
      <c r="AJ1058" t="inlineStr">
        <is>
          <t>2025-03-07</t>
        </is>
      </c>
      <c r="AK1058" t="inlineStr">
        <is>
          <t>3</t>
        </is>
      </c>
      <c r="AL1058" t="inlineStr">
        <is>
          <t>---</t>
        </is>
      </c>
      <c r="AM1058" t="inlineStr">
        <is>
          <t>1</t>
        </is>
      </c>
      <c r="AN1058" t="inlineStr">
        <is>
          <t>---</t>
        </is>
      </c>
      <c r="AO1058" t="inlineStr">
        <is>
          <t>1</t>
        </is>
      </c>
      <c r="AP1058" t="inlineStr">
        <is>
          <t>1</t>
        </is>
      </c>
      <c r="AQ1058" t="inlineStr"/>
      <c r="AR1058" t="inlineStr">
        <is>
          <t>48</t>
        </is>
      </c>
      <c r="AS1058" t="inlineStr"/>
      <c r="AT1058" t="inlineStr"/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inlineStr">
        <is>
          <t>---</t>
        </is>
      </c>
      <c r="BA1058" t="inlineStr">
        <is>
          <t>49c83a0dcc274f1a85f9433f3309532d</t>
        </is>
      </c>
      <c r="BB1058" t="inlineStr">
        <is>
          <t>http://openrosa.org/formdesigner/0B48E039-1E80-49A7-AC24-732B6E788E39</t>
        </is>
      </c>
      <c r="BC1058" t="inlineStr">
        <is>
          <t>Ration et autres visites</t>
        </is>
      </c>
      <c r="BD1058" t="inlineStr">
        <is>
          <t>CommCare Android, version "2.56"(468040). App v15969. CommCare Version 2.56.0. Build 468040, built on: 2025-02-11</t>
        </is>
      </c>
      <c r="BE1058" t="inlineStr">
        <is>
          <t>commcare_f5c01cb3-ad69-46f7-81c0-4740896f4262</t>
        </is>
      </c>
      <c r="BF1058" t="inlineStr">
        <is>
          <t>19.9441963 -72.7757798 -16.11 30.5</t>
        </is>
      </c>
      <c r="BG1058" t="inlineStr">
        <is>
          <t>f13d8149fc6d39ebe86af18272310ff9</t>
        </is>
      </c>
      <c r="BH1058" t="inlineStr">
        <is>
          <t>d3239f0622024212b2de47425e4be01d</t>
        </is>
      </c>
      <c r="BI1058" t="inlineStr">
        <is>
          <t>15246</t>
        </is>
      </c>
      <c r="BJ1058" t="inlineStr">
        <is>
          <t>XFormInstance</t>
        </is>
      </c>
      <c r="BK1058" t="inlineStr">
        <is>
          <t>090efa90fc1f11efb4005930014bb413</t>
        </is>
      </c>
      <c r="BL1058" t="b">
        <v>0</v>
      </c>
      <c r="BM1058" t="inlineStr">
        <is>
          <t>---</t>
        </is>
      </c>
      <c r="BN1058" t="inlineStr">
        <is>
          <t>190.115.171.100</t>
        </is>
      </c>
      <c r="BO1058" t="inlineStr">
        <is>
          <t>Widley Dubréus</t>
        </is>
      </c>
    </row>
    <row r="1059">
      <c r="A1059" t="inlineStr">
        <is>
          <t>1057</t>
        </is>
      </c>
      <c r="B1059" t="inlineStr">
        <is>
          <t>3fd1170f-9aee-45f5-ae27-bfa2916bdb99</t>
        </is>
      </c>
      <c r="C1059" t="inlineStr">
        <is>
          <t>2025-03-07</t>
        </is>
      </c>
      <c r="D1059" t="inlineStr">
        <is>
          <t>3</t>
        </is>
      </c>
      <c r="E1059" t="inlineStr">
        <is>
          <t>---</t>
        </is>
      </c>
      <c r="F1059" t="inlineStr">
        <is>
          <t>1</t>
        </is>
      </c>
      <c r="G1059" t="inlineStr">
        <is>
          <t>---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---</t>
        </is>
      </c>
      <c r="L1059" t="inlineStr">
        <is>
          <t>---</t>
        </is>
      </c>
      <c r="M1059" t="inlineStr">
        <is>
          <t>---</t>
        </is>
      </c>
      <c r="N1059" t="inlineStr">
        <is>
          <t>---</t>
        </is>
      </c>
      <c r="O1059" t="inlineStr">
        <is>
          <t>---</t>
        </is>
      </c>
      <c r="P1059" t="inlineStr">
        <is>
          <t>---</t>
        </is>
      </c>
      <c r="Q1059" t="inlineStr">
        <is>
          <t>---</t>
        </is>
      </c>
      <c r="R1059" t="inlineStr"/>
      <c r="S1059" t="inlineStr">
        <is>
          <t>50.0</t>
        </is>
      </c>
      <c r="T1059" t="inlineStr"/>
      <c r="U1059" t="inlineStr"/>
      <c r="V1059" t="inlineStr"/>
      <c r="W1059" t="inlineStr"/>
      <c r="X1059" t="inlineStr">
        <is>
          <t>PDP/CMEB/ST03781</t>
        </is>
      </c>
      <c r="Y1059" t="inlineStr">
        <is>
          <t>PDP/CMEB/ST03781</t>
        </is>
      </c>
      <c r="Z1059" t="inlineStr">
        <is>
          <t>2025-03-07 14:33:29</t>
        </is>
      </c>
      <c r="AA1059" t="inlineStr">
        <is>
          <t>2025-03-07 14:33:17</t>
        </is>
      </c>
      <c r="AB1059" t="inlineStr">
        <is>
          <t>5edeline</t>
        </is>
      </c>
      <c r="AC1059" t="inlineStr">
        <is>
          <t>2025-03-10 14:35:00</t>
        </is>
      </c>
      <c r="AD1059" s="1" t="inlineStr">
        <is>
          <t>https://www.commcarehq.org/a/caris-test/reports/form_data/3fd1170f-9aee-45f5-ae27-bfa2916bdb99/</t>
        </is>
      </c>
      <c r="AE1059" t="inlineStr">
        <is>
          <t>---</t>
        </is>
      </c>
      <c r="AF1059" t="inlineStr">
        <is>
          <t>3c5a623af057e23a32ae4000_25240</t>
        </is>
      </c>
      <c r="AG1059" t="inlineStr">
        <is>
          <t>OK</t>
        </is>
      </c>
      <c r="AH1059" t="inlineStr">
        <is>
          <t>2025-03-07 14:33:29</t>
        </is>
      </c>
      <c r="AI1059" t="inlineStr">
        <is>
          <t>49c83a0dcc274f1a85f9433f3309532d</t>
        </is>
      </c>
      <c r="AJ1059" t="inlineStr">
        <is>
          <t>2025-03-07</t>
        </is>
      </c>
      <c r="AK1059" t="inlineStr">
        <is>
          <t>3</t>
        </is>
      </c>
      <c r="AL1059" t="inlineStr">
        <is>
          <t>---</t>
        </is>
      </c>
      <c r="AM1059" t="inlineStr">
        <is>
          <t>1</t>
        </is>
      </c>
      <c r="AN1059" t="inlineStr">
        <is>
          <t>---</t>
        </is>
      </c>
      <c r="AO1059" t="inlineStr">
        <is>
          <t>1</t>
        </is>
      </c>
      <c r="AP1059" t="inlineStr">
        <is>
          <t>1</t>
        </is>
      </c>
      <c r="AQ1059" t="inlineStr"/>
      <c r="AR1059" t="inlineStr">
        <is>
          <t>50</t>
        </is>
      </c>
      <c r="AS1059" t="inlineStr"/>
      <c r="AT1059" t="inlineStr"/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inlineStr">
        <is>
          <t>---</t>
        </is>
      </c>
      <c r="BA1059" t="inlineStr">
        <is>
          <t>49c83a0dcc274f1a85f9433f3309532d</t>
        </is>
      </c>
      <c r="BB1059" t="inlineStr">
        <is>
          <t>http://openrosa.org/formdesigner/0B48E039-1E80-49A7-AC24-732B6E788E39</t>
        </is>
      </c>
      <c r="BC1059" t="inlineStr">
        <is>
          <t>Ration et autres visites</t>
        </is>
      </c>
      <c r="BD1059" t="inlineStr">
        <is>
          <t>CommCare Android, version "2.56"(468040). App v15969. CommCare Version 2.56.0. Build 468040, built on: 2025-02-11</t>
        </is>
      </c>
      <c r="BE1059" t="inlineStr">
        <is>
          <t>commcare_f5c01cb3-ad69-46f7-81c0-4740896f4262</t>
        </is>
      </c>
      <c r="BF1059" t="inlineStr">
        <is>
          <t>19.944165 -72.7757978 -16.11 31.8</t>
        </is>
      </c>
      <c r="BG1059" t="inlineStr">
        <is>
          <t>f13d8149fc6d39ebe86af18272310ff9</t>
        </is>
      </c>
      <c r="BH1059" t="inlineStr">
        <is>
          <t>d3239f0622024212b2de47425e4be01d</t>
        </is>
      </c>
      <c r="BI1059" t="inlineStr">
        <is>
          <t>15246</t>
        </is>
      </c>
      <c r="BJ1059" t="inlineStr">
        <is>
          <t>XFormInstance</t>
        </is>
      </c>
      <c r="BK1059" t="inlineStr">
        <is>
          <t>090efa90fc1f11efb4005930014bb413</t>
        </is>
      </c>
      <c r="BL1059" t="b">
        <v>0</v>
      </c>
      <c r="BM1059" t="inlineStr">
        <is>
          <t>---</t>
        </is>
      </c>
      <c r="BN1059" t="inlineStr">
        <is>
          <t>190.115.171.100</t>
        </is>
      </c>
      <c r="BO1059" t="inlineStr">
        <is>
          <t>Fredley  Merat</t>
        </is>
      </c>
    </row>
    <row r="1060">
      <c r="A1060" t="inlineStr">
        <is>
          <t>1058</t>
        </is>
      </c>
      <c r="B1060" t="inlineStr">
        <is>
          <t>b98d0328-2eba-407a-a8f1-5c2a851aeb4a</t>
        </is>
      </c>
      <c r="C1060" t="inlineStr">
        <is>
          <t>2025-03-07</t>
        </is>
      </c>
      <c r="D1060" t="inlineStr">
        <is>
          <t>3</t>
        </is>
      </c>
      <c r="E1060" t="inlineStr">
        <is>
          <t>---</t>
        </is>
      </c>
      <c r="F1060" t="inlineStr">
        <is>
          <t>1</t>
        </is>
      </c>
      <c r="G1060" t="inlineStr">
        <is>
          <t>---</t>
        </is>
      </c>
      <c r="H1060" t="inlineStr">
        <is>
          <t>1</t>
        </is>
      </c>
      <c r="I1060" t="inlineStr">
        <is>
          <t>1</t>
        </is>
      </c>
      <c r="J1060" t="inlineStr">
        <is>
          <t>2</t>
        </is>
      </c>
      <c r="K1060" t="inlineStr">
        <is>
          <t>---</t>
        </is>
      </c>
      <c r="L1060" t="inlineStr">
        <is>
          <t>---</t>
        </is>
      </c>
      <c r="M1060" t="inlineStr">
        <is>
          <t>---</t>
        </is>
      </c>
      <c r="N1060" t="inlineStr">
        <is>
          <t>---</t>
        </is>
      </c>
      <c r="O1060" t="inlineStr">
        <is>
          <t>---</t>
        </is>
      </c>
      <c r="P1060" t="inlineStr">
        <is>
          <t>---</t>
        </is>
      </c>
      <c r="Q1060" t="inlineStr">
        <is>
          <t>---</t>
        </is>
      </c>
      <c r="R1060" t="inlineStr"/>
      <c r="S1060" t="inlineStr">
        <is>
          <t>51.0</t>
        </is>
      </c>
      <c r="T1060" t="inlineStr"/>
      <c r="U1060" t="inlineStr"/>
      <c r="V1060" t="inlineStr"/>
      <c r="W1060" t="inlineStr"/>
      <c r="X1060" t="inlineStr">
        <is>
          <t>PDP/CMEB/ST03728</t>
        </is>
      </c>
      <c r="Y1060" t="inlineStr">
        <is>
          <t>PDP/CMEB/ST03728</t>
        </is>
      </c>
      <c r="Z1060" t="inlineStr">
        <is>
          <t>2025-03-07 14:33:51</t>
        </is>
      </c>
      <c r="AA1060" t="inlineStr">
        <is>
          <t>2025-03-07 14:33:39</t>
        </is>
      </c>
      <c r="AB1060" t="inlineStr">
        <is>
          <t>5edeline</t>
        </is>
      </c>
      <c r="AC1060" t="inlineStr">
        <is>
          <t>2025-03-10 14:35:22</t>
        </is>
      </c>
      <c r="AD1060" s="1" t="inlineStr">
        <is>
          <t>https://www.commcarehq.org/a/caris-test/reports/form_data/b98d0328-2eba-407a-a8f1-5c2a851aeb4a/</t>
        </is>
      </c>
      <c r="AE1060" t="inlineStr">
        <is>
          <t>---</t>
        </is>
      </c>
      <c r="AF1060" t="inlineStr">
        <is>
          <t>3c5a623af057e23a32ae4000_17975</t>
        </is>
      </c>
      <c r="AG1060" t="inlineStr">
        <is>
          <t>OK</t>
        </is>
      </c>
      <c r="AH1060" t="inlineStr">
        <is>
          <t>2025-03-07 14:33:51</t>
        </is>
      </c>
      <c r="AI1060" t="inlineStr">
        <is>
          <t>49c83a0dcc274f1a85f9433f3309532d</t>
        </is>
      </c>
      <c r="AJ1060" t="inlineStr">
        <is>
          <t>2025-03-07</t>
        </is>
      </c>
      <c r="AK1060" t="inlineStr">
        <is>
          <t>3</t>
        </is>
      </c>
      <c r="AL1060" t="inlineStr">
        <is>
          <t>---</t>
        </is>
      </c>
      <c r="AM1060" t="inlineStr">
        <is>
          <t>1</t>
        </is>
      </c>
      <c r="AN1060" t="inlineStr">
        <is>
          <t>---</t>
        </is>
      </c>
      <c r="AO1060" t="inlineStr">
        <is>
          <t>1</t>
        </is>
      </c>
      <c r="AP1060" t="inlineStr">
        <is>
          <t>1</t>
        </is>
      </c>
      <c r="AQ1060" t="inlineStr"/>
      <c r="AR1060" t="inlineStr">
        <is>
          <t>51</t>
        </is>
      </c>
      <c r="AS1060" t="inlineStr"/>
      <c r="AT1060" t="inlineStr"/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inlineStr">
        <is>
          <t>---</t>
        </is>
      </c>
      <c r="BA1060" t="inlineStr">
        <is>
          <t>49c83a0dcc274f1a85f9433f3309532d</t>
        </is>
      </c>
      <c r="BB1060" t="inlineStr">
        <is>
          <t>http://openrosa.org/formdesigner/0B48E039-1E80-49A7-AC24-732B6E788E39</t>
        </is>
      </c>
      <c r="BC1060" t="inlineStr">
        <is>
          <t>Ration et autres visites</t>
        </is>
      </c>
      <c r="BD1060" t="inlineStr">
        <is>
          <t>CommCare Android, version "2.56"(468040). App v15969. CommCare Version 2.56.0. Build 468040, built on: 2025-02-11</t>
        </is>
      </c>
      <c r="BE1060" t="inlineStr">
        <is>
          <t>commcare_f5c01cb3-ad69-46f7-81c0-4740896f4262</t>
        </is>
      </c>
      <c r="BF1060" t="inlineStr">
        <is>
          <t>19.9441859 -72.7757258 -16.11 30.41</t>
        </is>
      </c>
      <c r="BG1060" t="inlineStr">
        <is>
          <t>f13d8149fc6d39ebe86af18272310ff9</t>
        </is>
      </c>
      <c r="BH1060" t="inlineStr">
        <is>
          <t>d3239f0622024212b2de47425e4be01d</t>
        </is>
      </c>
      <c r="BI1060" t="inlineStr">
        <is>
          <t>15246</t>
        </is>
      </c>
      <c r="BJ1060" t="inlineStr">
        <is>
          <t>XFormInstance</t>
        </is>
      </c>
      <c r="BK1060" t="inlineStr">
        <is>
          <t>090efa90fc1f11efb4005930014bb413</t>
        </is>
      </c>
      <c r="BL1060" t="b">
        <v>0</v>
      </c>
      <c r="BM1060" t="inlineStr">
        <is>
          <t>---</t>
        </is>
      </c>
      <c r="BN1060" t="inlineStr">
        <is>
          <t>190.115.171.100</t>
        </is>
      </c>
      <c r="BO1060" t="inlineStr">
        <is>
          <t>Johnsley Foreste</t>
        </is>
      </c>
    </row>
    <row r="1061">
      <c r="A1061" t="inlineStr">
        <is>
          <t>1059</t>
        </is>
      </c>
      <c r="B1061" t="inlineStr">
        <is>
          <t>8b0bd991-92af-473e-aaae-cb66b56aa3e7</t>
        </is>
      </c>
      <c r="C1061" t="inlineStr">
        <is>
          <t>2025-03-07</t>
        </is>
      </c>
      <c r="D1061" t="inlineStr">
        <is>
          <t>3</t>
        </is>
      </c>
      <c r="E1061" t="inlineStr">
        <is>
          <t>---</t>
        </is>
      </c>
      <c r="F1061" t="inlineStr">
        <is>
          <t>1</t>
        </is>
      </c>
      <c r="G1061" t="inlineStr">
        <is>
          <t>---</t>
        </is>
      </c>
      <c r="H1061" t="inlineStr">
        <is>
          <t>1</t>
        </is>
      </c>
      <c r="I1061" t="inlineStr">
        <is>
          <t>1</t>
        </is>
      </c>
      <c r="J1061" t="inlineStr">
        <is>
          <t>2</t>
        </is>
      </c>
      <c r="K1061" t="inlineStr">
        <is>
          <t>---</t>
        </is>
      </c>
      <c r="L1061" t="inlineStr">
        <is>
          <t>---</t>
        </is>
      </c>
      <c r="M1061" t="inlineStr">
        <is>
          <t>---</t>
        </is>
      </c>
      <c r="N1061" t="inlineStr">
        <is>
          <t>---</t>
        </is>
      </c>
      <c r="O1061" t="inlineStr">
        <is>
          <t>---</t>
        </is>
      </c>
      <c r="P1061" t="inlineStr">
        <is>
          <t>---</t>
        </is>
      </c>
      <c r="Q1061" t="inlineStr">
        <is>
          <t>---</t>
        </is>
      </c>
      <c r="R1061" t="inlineStr"/>
      <c r="S1061" t="inlineStr">
        <is>
          <t>31.0</t>
        </is>
      </c>
      <c r="T1061" t="inlineStr"/>
      <c r="U1061" t="inlineStr"/>
      <c r="V1061" t="inlineStr"/>
      <c r="W1061" t="inlineStr"/>
      <c r="X1061" t="inlineStr">
        <is>
          <t>PDP/CMEB/ST02998</t>
        </is>
      </c>
      <c r="Y1061" t="inlineStr">
        <is>
          <t>PDP/CMEB/ST02998</t>
        </is>
      </c>
      <c r="Z1061" t="inlineStr">
        <is>
          <t>2025-03-07 14:34:12</t>
        </is>
      </c>
      <c r="AA1061" t="inlineStr">
        <is>
          <t>2025-03-07 14:34:00</t>
        </is>
      </c>
      <c r="AB1061" t="inlineStr">
        <is>
          <t>5edeline</t>
        </is>
      </c>
      <c r="AC1061" t="inlineStr">
        <is>
          <t>2025-03-10 14:35:43</t>
        </is>
      </c>
      <c r="AD1061" s="1" t="inlineStr">
        <is>
          <t>https://www.commcarehq.org/a/caris-test/reports/form_data/8b0bd991-92af-473e-aaae-cb66b56aa3e7/</t>
        </is>
      </c>
      <c r="AE1061" t="inlineStr">
        <is>
          <t>---</t>
        </is>
      </c>
      <c r="AF1061" t="inlineStr">
        <is>
          <t>872420d40bec4adfa8a3a9c310b35adc</t>
        </is>
      </c>
      <c r="AG1061" t="inlineStr">
        <is>
          <t>OK</t>
        </is>
      </c>
      <c r="AH1061" t="inlineStr">
        <is>
          <t>2025-03-07 14:34:12</t>
        </is>
      </c>
      <c r="AI1061" t="inlineStr">
        <is>
          <t>49c83a0dcc274f1a85f9433f3309532d</t>
        </is>
      </c>
      <c r="AJ1061" t="inlineStr">
        <is>
          <t>2025-03-07</t>
        </is>
      </c>
      <c r="AK1061" t="inlineStr">
        <is>
          <t>3</t>
        </is>
      </c>
      <c r="AL1061" t="inlineStr">
        <is>
          <t>---</t>
        </is>
      </c>
      <c r="AM1061" t="inlineStr">
        <is>
          <t>1</t>
        </is>
      </c>
      <c r="AN1061" t="inlineStr">
        <is>
          <t>---</t>
        </is>
      </c>
      <c r="AO1061" t="inlineStr">
        <is>
          <t>1</t>
        </is>
      </c>
      <c r="AP1061" t="inlineStr">
        <is>
          <t>1</t>
        </is>
      </c>
      <c r="AQ1061" t="inlineStr"/>
      <c r="AR1061" t="inlineStr">
        <is>
          <t>31</t>
        </is>
      </c>
      <c r="AS1061" t="inlineStr"/>
      <c r="AT1061" t="inlineStr"/>
      <c r="AU1061" t="inlineStr">
        <is>
          <t>---</t>
        </is>
      </c>
      <c r="AV1061" t="inlineStr">
        <is>
          <t>---</t>
        </is>
      </c>
      <c r="AW1061" t="inlineStr">
        <is>
          <t>---</t>
        </is>
      </c>
      <c r="AX1061" t="inlineStr">
        <is>
          <t>---</t>
        </is>
      </c>
      <c r="AY1061" t="inlineStr">
        <is>
          <t>---</t>
        </is>
      </c>
      <c r="AZ1061" t="inlineStr">
        <is>
          <t>---</t>
        </is>
      </c>
      <c r="BA1061" t="inlineStr">
        <is>
          <t>49c83a0dcc274f1a85f9433f3309532d</t>
        </is>
      </c>
      <c r="BB1061" t="inlineStr">
        <is>
          <t>http://openrosa.org/formdesigner/0B48E039-1E80-49A7-AC24-732B6E788E39</t>
        </is>
      </c>
      <c r="BC1061" t="inlineStr">
        <is>
          <t>Ration et autres visites</t>
        </is>
      </c>
      <c r="BD1061" t="inlineStr">
        <is>
          <t>CommCare Android, version "2.56"(468040). App v15969. CommCare Version 2.56.0. Build 468040, built on: 2025-02-11</t>
        </is>
      </c>
      <c r="BE1061" t="inlineStr">
        <is>
          <t>commcare_f5c01cb3-ad69-46f7-81c0-4740896f4262</t>
        </is>
      </c>
      <c r="BF1061" t="inlineStr">
        <is>
          <t>19.944206 -72.7757113 -15.9 30.11</t>
        </is>
      </c>
      <c r="BG1061" t="inlineStr">
        <is>
          <t>f13d8149fc6d39ebe86af18272310ff9</t>
        </is>
      </c>
      <c r="BH1061" t="inlineStr">
        <is>
          <t>d3239f0622024212b2de47425e4be01d</t>
        </is>
      </c>
      <c r="BI1061" t="inlineStr">
        <is>
          <t>15246</t>
        </is>
      </c>
      <c r="BJ1061" t="inlineStr">
        <is>
          <t>XFormInstance</t>
        </is>
      </c>
      <c r="BK1061" t="inlineStr">
        <is>
          <t>090efa90fc1f11efb4005930014bb413</t>
        </is>
      </c>
      <c r="BL1061" t="b">
        <v>0</v>
      </c>
      <c r="BM1061" t="inlineStr">
        <is>
          <t>---</t>
        </is>
      </c>
      <c r="BN1061" t="inlineStr">
        <is>
          <t>190.115.171.100</t>
        </is>
      </c>
      <c r="BO1061" t="inlineStr">
        <is>
          <t>Marc Louvens Vixambrun</t>
        </is>
      </c>
    </row>
    <row r="1062">
      <c r="A1062" t="inlineStr">
        <is>
          <t>1060</t>
        </is>
      </c>
      <c r="B1062" t="inlineStr">
        <is>
          <t>bb9baaf3-7c1e-4afd-b7c8-8034cf14df05</t>
        </is>
      </c>
      <c r="C1062" t="inlineStr">
        <is>
          <t>2025-03-07</t>
        </is>
      </c>
      <c r="D1062" t="inlineStr">
        <is>
          <t>3</t>
        </is>
      </c>
      <c r="E1062" t="inlineStr">
        <is>
          <t>---</t>
        </is>
      </c>
      <c r="F1062" t="inlineStr">
        <is>
          <t>0</t>
        </is>
      </c>
      <c r="G1062" t="inlineStr">
        <is>
          <t>---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---</t>
        </is>
      </c>
      <c r="L1062" t="inlineStr">
        <is>
          <t>---</t>
        </is>
      </c>
      <c r="M1062" t="inlineStr">
        <is>
          <t>---</t>
        </is>
      </c>
      <c r="N1062" t="inlineStr">
        <is>
          <t>---</t>
        </is>
      </c>
      <c r="O1062" t="inlineStr">
        <is>
          <t>---</t>
        </is>
      </c>
      <c r="P1062" t="inlineStr">
        <is>
          <t>---</t>
        </is>
      </c>
      <c r="Q1062" t="inlineStr">
        <is>
          <t>---</t>
        </is>
      </c>
      <c r="R1062" t="inlineStr"/>
      <c r="S1062" t="inlineStr">
        <is>
          <t>17.0</t>
        </is>
      </c>
      <c r="T1062" t="inlineStr"/>
      <c r="U1062" t="inlineStr"/>
      <c r="V1062" t="inlineStr"/>
      <c r="W1062" t="inlineStr"/>
      <c r="X1062" t="inlineStr">
        <is>
          <t>PDP/CMEB/ST05658</t>
        </is>
      </c>
      <c r="Y1062" t="inlineStr">
        <is>
          <t>PDP/CMEB/ST05658</t>
        </is>
      </c>
      <c r="Z1062" t="inlineStr">
        <is>
          <t>2025-03-07 16:35:14</t>
        </is>
      </c>
      <c r="AA1062" t="inlineStr">
        <is>
          <t>2025-03-07 16:35:04</t>
        </is>
      </c>
      <c r="AB1062" t="inlineStr">
        <is>
          <t>5guerlande</t>
        </is>
      </c>
      <c r="AC1062" t="inlineStr">
        <is>
          <t>2025-03-10 14:35:55</t>
        </is>
      </c>
      <c r="AD1062" s="1" t="inlineStr">
        <is>
          <t>https://www.commcarehq.org/a/caris-test/reports/form_data/bb9baaf3-7c1e-4afd-b7c8-8034cf14df05/</t>
        </is>
      </c>
      <c r="AE1062" t="inlineStr">
        <is>
          <t>---</t>
        </is>
      </c>
      <c r="AF1062" t="inlineStr">
        <is>
          <t>3c5a623af057e23a32ae4000_188280</t>
        </is>
      </c>
      <c r="AG1062" t="inlineStr">
        <is>
          <t>OK</t>
        </is>
      </c>
      <c r="AH1062" t="inlineStr">
        <is>
          <t>2025-03-07 16:35:14</t>
        </is>
      </c>
      <c r="AI1062" t="inlineStr">
        <is>
          <t>1b52563f66be7b3d0843fa02f8f5a965</t>
        </is>
      </c>
      <c r="AJ1062" t="inlineStr">
        <is>
          <t>2025-03-07</t>
        </is>
      </c>
      <c r="AK1062" t="inlineStr">
        <is>
          <t>3</t>
        </is>
      </c>
      <c r="AL1062" t="inlineStr">
        <is>
          <t>---</t>
        </is>
      </c>
      <c r="AM1062" t="inlineStr">
        <is>
          <t>0</t>
        </is>
      </c>
      <c r="AN1062" t="inlineStr">
        <is>
          <t>---</t>
        </is>
      </c>
      <c r="AO1062" t="inlineStr">
        <is>
          <t>1</t>
        </is>
      </c>
      <c r="AP1062" t="inlineStr">
        <is>
          <t>1</t>
        </is>
      </c>
      <c r="AQ1062" t="inlineStr"/>
      <c r="AR1062" t="inlineStr">
        <is>
          <t>17</t>
        </is>
      </c>
      <c r="AS1062" t="inlineStr"/>
      <c r="AT1062" t="inlineStr"/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inlineStr">
        <is>
          <t>---</t>
        </is>
      </c>
      <c r="BA1062" t="inlineStr">
        <is>
          <t>1b52563f66be7b3d0843fa02f8f5a965</t>
        </is>
      </c>
      <c r="BB1062" t="inlineStr">
        <is>
          <t>http://openrosa.org/formdesigner/0B48E039-1E80-49A7-AC24-732B6E788E39</t>
        </is>
      </c>
      <c r="BC1062" t="inlineStr">
        <is>
          <t>Ration et autres visites</t>
        </is>
      </c>
      <c r="BD1062" t="inlineStr">
        <is>
          <t>CommCare Android, version "2.56"(468045). App v15969. CommCare Version 2.56.0. Build 468045, built on: 2025-03-07</t>
        </is>
      </c>
      <c r="BE1062" t="inlineStr">
        <is>
          <t>commcare_9bc1f1cb-81e2-474e-9647-4d36802bc2c5</t>
        </is>
      </c>
      <c r="BF1062" t="inlineStr">
        <is>
          <t>19.9442063 -72.7757593 -15.9 29.93</t>
        </is>
      </c>
      <c r="BG1062" t="inlineStr">
        <is>
          <t>f13d8149fc6d39ebe86af18272310ff9</t>
        </is>
      </c>
      <c r="BH1062" t="inlineStr">
        <is>
          <t>d3239f0622024212b2de47425e4be01d</t>
        </is>
      </c>
      <c r="BI1062" t="inlineStr">
        <is>
          <t>15246</t>
        </is>
      </c>
      <c r="BJ1062" t="inlineStr">
        <is>
          <t>XFormInstance</t>
        </is>
      </c>
      <c r="BK1062" t="inlineStr">
        <is>
          <t>aeea660efdbc11efa9846327e3555f30</t>
        </is>
      </c>
      <c r="BL1062" t="b">
        <v>0</v>
      </c>
      <c r="BM1062" t="inlineStr">
        <is>
          <t>---</t>
        </is>
      </c>
      <c r="BN1062" t="inlineStr">
        <is>
          <t>190.115.171.100</t>
        </is>
      </c>
      <c r="BO1062" t="inlineStr">
        <is>
          <t>Suze Maëlle Reneilla Pierre</t>
        </is>
      </c>
    </row>
    <row r="1063">
      <c r="A1063" t="inlineStr">
        <is>
          <t>1061</t>
        </is>
      </c>
      <c r="B1063" t="inlineStr">
        <is>
          <t>f7a3854d-5343-4eb6-ac8d-5b7c0d6a90f9</t>
        </is>
      </c>
      <c r="C1063" t="inlineStr">
        <is>
          <t>2025-03-07</t>
        </is>
      </c>
      <c r="D1063" t="inlineStr">
        <is>
          <t>3</t>
        </is>
      </c>
      <c r="E1063" t="inlineStr">
        <is>
          <t>---</t>
        </is>
      </c>
      <c r="F1063" t="inlineStr">
        <is>
          <t>1</t>
        </is>
      </c>
      <c r="G1063" t="inlineStr">
        <is>
          <t>---</t>
        </is>
      </c>
      <c r="H1063" t="inlineStr">
        <is>
          <t>1</t>
        </is>
      </c>
      <c r="I1063" t="inlineStr">
        <is>
          <t>1</t>
        </is>
      </c>
      <c r="J1063" t="inlineStr">
        <is>
          <t>2</t>
        </is>
      </c>
      <c r="K1063" t="inlineStr">
        <is>
          <t>---</t>
        </is>
      </c>
      <c r="L1063" t="inlineStr">
        <is>
          <t>---</t>
        </is>
      </c>
      <c r="M1063" t="inlineStr">
        <is>
          <t>---</t>
        </is>
      </c>
      <c r="N1063" t="inlineStr">
        <is>
          <t>---</t>
        </is>
      </c>
      <c r="O1063" t="inlineStr">
        <is>
          <t>---</t>
        </is>
      </c>
      <c r="P1063" t="inlineStr">
        <is>
          <t>---</t>
        </is>
      </c>
      <c r="Q1063" t="inlineStr">
        <is>
          <t>---</t>
        </is>
      </c>
      <c r="R1063" t="inlineStr"/>
      <c r="S1063" t="inlineStr">
        <is>
          <t>58.0</t>
        </is>
      </c>
      <c r="T1063" t="inlineStr"/>
      <c r="U1063" t="inlineStr"/>
      <c r="V1063" t="inlineStr"/>
      <c r="W1063" t="inlineStr"/>
      <c r="X1063" t="inlineStr">
        <is>
          <t>PDP/CMEB/ST02110</t>
        </is>
      </c>
      <c r="Y1063" t="inlineStr">
        <is>
          <t>PDP/CMEB/ST02110</t>
        </is>
      </c>
      <c r="Z1063" t="inlineStr">
        <is>
          <t>2025-03-07 14:34:42</t>
        </is>
      </c>
      <c r="AA1063" t="inlineStr">
        <is>
          <t>2025-03-07 14:34:25</t>
        </is>
      </c>
      <c r="AB1063" t="inlineStr">
        <is>
          <t>5edeline</t>
        </is>
      </c>
      <c r="AC1063" t="inlineStr">
        <is>
          <t>2025-03-10 14:36:13</t>
        </is>
      </c>
      <c r="AD1063" s="1" t="inlineStr">
        <is>
          <t>https://www.commcarehq.org/a/caris-test/reports/form_data/f7a3854d-5343-4eb6-ac8d-5b7c0d6a90f9/</t>
        </is>
      </c>
      <c r="AE1063" t="inlineStr">
        <is>
          <t>---</t>
        </is>
      </c>
      <c r="AF1063" t="inlineStr">
        <is>
          <t>cd4882f67f53415fb15c436b307670c3</t>
        </is>
      </c>
      <c r="AG1063" t="inlineStr">
        <is>
          <t>OK</t>
        </is>
      </c>
      <c r="AH1063" t="inlineStr">
        <is>
          <t>2025-03-07 14:34:42</t>
        </is>
      </c>
      <c r="AI1063" t="inlineStr">
        <is>
          <t>49c83a0dcc274f1a85f9433f3309532d</t>
        </is>
      </c>
      <c r="AJ1063" t="inlineStr">
        <is>
          <t>2025-03-07</t>
        </is>
      </c>
      <c r="AK1063" t="inlineStr">
        <is>
          <t>3</t>
        </is>
      </c>
      <c r="AL1063" t="inlineStr">
        <is>
          <t>---</t>
        </is>
      </c>
      <c r="AM1063" t="inlineStr">
        <is>
          <t>1</t>
        </is>
      </c>
      <c r="AN1063" t="inlineStr">
        <is>
          <t>---</t>
        </is>
      </c>
      <c r="AO1063" t="inlineStr">
        <is>
          <t>1</t>
        </is>
      </c>
      <c r="AP1063" t="inlineStr">
        <is>
          <t>1</t>
        </is>
      </c>
      <c r="AQ1063" t="inlineStr"/>
      <c r="AR1063" t="inlineStr">
        <is>
          <t>58</t>
        </is>
      </c>
      <c r="AS1063" t="inlineStr"/>
      <c r="AT1063" t="inlineStr"/>
      <c r="AU1063" t="inlineStr">
        <is>
          <t>---</t>
        </is>
      </c>
      <c r="AV1063" t="inlineStr">
        <is>
          <t>---</t>
        </is>
      </c>
      <c r="AW1063" t="inlineStr">
        <is>
          <t>---</t>
        </is>
      </c>
      <c r="AX1063" t="inlineStr">
        <is>
          <t>---</t>
        </is>
      </c>
      <c r="AY1063" t="inlineStr">
        <is>
          <t>---</t>
        </is>
      </c>
      <c r="AZ1063" t="inlineStr">
        <is>
          <t>---</t>
        </is>
      </c>
      <c r="BA1063" t="inlineStr">
        <is>
          <t>49c83a0dcc274f1a85f9433f3309532d</t>
        </is>
      </c>
      <c r="BB1063" t="inlineStr">
        <is>
          <t>http://openrosa.org/formdesigner/0B48E039-1E80-49A7-AC24-732B6E788E39</t>
        </is>
      </c>
      <c r="BC1063" t="inlineStr">
        <is>
          <t>Ration et autres visites</t>
        </is>
      </c>
      <c r="BD1063" t="inlineStr">
        <is>
          <t>CommCare Android, version "2.56"(468040). App v15969. CommCare Version 2.56.0. Build 468040, built on: 2025-02-11</t>
        </is>
      </c>
      <c r="BE1063" t="inlineStr">
        <is>
          <t>commcare_f5c01cb3-ad69-46f7-81c0-4740896f4262</t>
        </is>
      </c>
      <c r="BF1063" t="inlineStr">
        <is>
          <t>19.9441748 -72.7757612 -16.11 31.08</t>
        </is>
      </c>
      <c r="BG1063" t="inlineStr">
        <is>
          <t>f13d8149fc6d39ebe86af18272310ff9</t>
        </is>
      </c>
      <c r="BH1063" t="inlineStr">
        <is>
          <t>d3239f0622024212b2de47425e4be01d</t>
        </is>
      </c>
      <c r="BI1063" t="inlineStr">
        <is>
          <t>15246</t>
        </is>
      </c>
      <c r="BJ1063" t="inlineStr">
        <is>
          <t>XFormInstance</t>
        </is>
      </c>
      <c r="BK1063" t="inlineStr">
        <is>
          <t>090efa90fc1f11efb4005930014bb413</t>
        </is>
      </c>
      <c r="BL1063" t="b">
        <v>0</v>
      </c>
      <c r="BM1063" t="inlineStr">
        <is>
          <t>---</t>
        </is>
      </c>
      <c r="BN1063" t="inlineStr">
        <is>
          <t>190.115.171.100</t>
        </is>
      </c>
      <c r="BO1063" t="inlineStr">
        <is>
          <t>Samuel Amar Délorme</t>
        </is>
      </c>
    </row>
    <row r="1064">
      <c r="A1064" t="inlineStr">
        <is>
          <t>1062</t>
        </is>
      </c>
      <c r="B1064" t="inlineStr">
        <is>
          <t>f27e4393-793d-47f4-8139-a3e8d82c0a3e</t>
        </is>
      </c>
      <c r="C1064" t="inlineStr">
        <is>
          <t>2025-03-07</t>
        </is>
      </c>
      <c r="D1064" t="inlineStr">
        <is>
          <t>3</t>
        </is>
      </c>
      <c r="E1064" t="inlineStr">
        <is>
          <t>---</t>
        </is>
      </c>
      <c r="F1064" t="inlineStr">
        <is>
          <t>1</t>
        </is>
      </c>
      <c r="G1064" t="inlineStr">
        <is>
          <t>---</t>
        </is>
      </c>
      <c r="H1064" t="inlineStr">
        <is>
          <t>1</t>
        </is>
      </c>
      <c r="I1064" t="inlineStr">
        <is>
          <t>1</t>
        </is>
      </c>
      <c r="J1064" t="inlineStr">
        <is>
          <t>2</t>
        </is>
      </c>
      <c r="K1064" t="inlineStr">
        <is>
          <t>---</t>
        </is>
      </c>
      <c r="L1064" t="inlineStr">
        <is>
          <t>---</t>
        </is>
      </c>
      <c r="M1064" t="inlineStr">
        <is>
          <t>---</t>
        </is>
      </c>
      <c r="N1064" t="inlineStr">
        <is>
          <t>---</t>
        </is>
      </c>
      <c r="O1064" t="inlineStr">
        <is>
          <t>---</t>
        </is>
      </c>
      <c r="P1064" t="inlineStr">
        <is>
          <t>---</t>
        </is>
      </c>
      <c r="Q1064" t="inlineStr">
        <is>
          <t>---</t>
        </is>
      </c>
      <c r="R1064" t="inlineStr"/>
      <c r="S1064" t="inlineStr">
        <is>
          <t>50.0</t>
        </is>
      </c>
      <c r="T1064" t="inlineStr"/>
      <c r="U1064" t="inlineStr"/>
      <c r="V1064" t="inlineStr"/>
      <c r="W1064" t="inlineStr"/>
      <c r="X1064" t="inlineStr">
        <is>
          <t>PDP/CMEB/ST01984</t>
        </is>
      </c>
      <c r="Y1064" t="inlineStr">
        <is>
          <t>PDP/CMEB/ST01984</t>
        </is>
      </c>
      <c r="Z1064" t="inlineStr">
        <is>
          <t>2025-03-07 14:35:03</t>
        </is>
      </c>
      <c r="AA1064" t="inlineStr">
        <is>
          <t>2025-03-07 14:34:52</t>
        </is>
      </c>
      <c r="AB1064" t="inlineStr">
        <is>
          <t>5edeline</t>
        </is>
      </c>
      <c r="AC1064" t="inlineStr">
        <is>
          <t>2025-03-10 14:36:34</t>
        </is>
      </c>
      <c r="AD1064" s="1" t="inlineStr">
        <is>
          <t>https://www.commcarehq.org/a/caris-test/reports/form_data/f27e4393-793d-47f4-8139-a3e8d82c0a3e/</t>
        </is>
      </c>
      <c r="AE1064" t="inlineStr">
        <is>
          <t>---</t>
        </is>
      </c>
      <c r="AF1064" t="inlineStr">
        <is>
          <t>3c5a623af057e23a32ae4000_17592</t>
        </is>
      </c>
      <c r="AG1064" t="inlineStr">
        <is>
          <t>OK</t>
        </is>
      </c>
      <c r="AH1064" t="inlineStr">
        <is>
          <t>2025-03-07 14:35:03</t>
        </is>
      </c>
      <c r="AI1064" t="inlineStr">
        <is>
          <t>49c83a0dcc274f1a85f9433f3309532d</t>
        </is>
      </c>
      <c r="AJ1064" t="inlineStr">
        <is>
          <t>2025-03-07</t>
        </is>
      </c>
      <c r="AK1064" t="inlineStr">
        <is>
          <t>3</t>
        </is>
      </c>
      <c r="AL1064" t="inlineStr">
        <is>
          <t>---</t>
        </is>
      </c>
      <c r="AM1064" t="inlineStr">
        <is>
          <t>1</t>
        </is>
      </c>
      <c r="AN1064" t="inlineStr">
        <is>
          <t>---</t>
        </is>
      </c>
      <c r="AO1064" t="inlineStr">
        <is>
          <t>1</t>
        </is>
      </c>
      <c r="AP1064" t="inlineStr">
        <is>
          <t>1</t>
        </is>
      </c>
      <c r="AQ1064" t="inlineStr"/>
      <c r="AR1064" t="inlineStr">
        <is>
          <t>50</t>
        </is>
      </c>
      <c r="AS1064" t="inlineStr"/>
      <c r="AT1064" t="inlineStr"/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inlineStr">
        <is>
          <t>---</t>
        </is>
      </c>
      <c r="BA1064" t="inlineStr">
        <is>
          <t>49c83a0dcc274f1a85f9433f3309532d</t>
        </is>
      </c>
      <c r="BB1064" t="inlineStr">
        <is>
          <t>http://openrosa.org/formdesigner/0B48E039-1E80-49A7-AC24-732B6E788E39</t>
        </is>
      </c>
      <c r="BC1064" t="inlineStr">
        <is>
          <t>Ration et autres visites</t>
        </is>
      </c>
      <c r="BD1064" t="inlineStr">
        <is>
          <t>CommCare Android, version "2.56"(468040). App v15969. CommCare Version 2.56.0. Build 468040, built on: 2025-02-11</t>
        </is>
      </c>
      <c r="BE1064" t="inlineStr">
        <is>
          <t>commcare_f5c01cb3-ad69-46f7-81c0-4740896f4262</t>
        </is>
      </c>
      <c r="BF1064" t="inlineStr">
        <is>
          <t>19.9441725 -72.7757003 -16.11 30.93</t>
        </is>
      </c>
      <c r="BG1064" t="inlineStr">
        <is>
          <t>f13d8149fc6d39ebe86af18272310ff9</t>
        </is>
      </c>
      <c r="BH1064" t="inlineStr">
        <is>
          <t>d3239f0622024212b2de47425e4be01d</t>
        </is>
      </c>
      <c r="BI1064" t="inlineStr">
        <is>
          <t>15246</t>
        </is>
      </c>
      <c r="BJ1064" t="inlineStr">
        <is>
          <t>XFormInstance</t>
        </is>
      </c>
      <c r="BK1064" t="inlineStr">
        <is>
          <t>090efa90fc1f11efb4005930014bb413</t>
        </is>
      </c>
      <c r="BL1064" t="b">
        <v>0</v>
      </c>
      <c r="BM1064" t="inlineStr">
        <is>
          <t>---</t>
        </is>
      </c>
      <c r="BN1064" t="inlineStr">
        <is>
          <t>190.115.171.100</t>
        </is>
      </c>
      <c r="BO1064" t="inlineStr">
        <is>
          <t>Rose Bella Bouzy</t>
        </is>
      </c>
    </row>
    <row r="1065">
      <c r="A1065" t="inlineStr">
        <is>
          <t>1063</t>
        </is>
      </c>
      <c r="B1065" t="inlineStr">
        <is>
          <t>a7101b8d-2394-4a45-b5ab-dfa499b5ae16</t>
        </is>
      </c>
      <c r="C1065" t="inlineStr">
        <is>
          <t>2025-03-07</t>
        </is>
      </c>
      <c r="D1065" t="inlineStr">
        <is>
          <t>3</t>
        </is>
      </c>
      <c r="E1065" t="inlineStr">
        <is>
          <t>---</t>
        </is>
      </c>
      <c r="F1065" t="inlineStr">
        <is>
          <t>1</t>
        </is>
      </c>
      <c r="G1065" t="inlineStr">
        <is>
          <t>---</t>
        </is>
      </c>
      <c r="H1065" t="inlineStr">
        <is>
          <t>1</t>
        </is>
      </c>
      <c r="I1065" t="inlineStr">
        <is>
          <t>1</t>
        </is>
      </c>
      <c r="J1065" t="inlineStr">
        <is>
          <t>2</t>
        </is>
      </c>
      <c r="K1065" t="inlineStr">
        <is>
          <t>---</t>
        </is>
      </c>
      <c r="L1065" t="inlineStr">
        <is>
          <t>---</t>
        </is>
      </c>
      <c r="M1065" t="inlineStr">
        <is>
          <t>---</t>
        </is>
      </c>
      <c r="N1065" t="inlineStr">
        <is>
          <t>---</t>
        </is>
      </c>
      <c r="O1065" t="inlineStr">
        <is>
          <t>---</t>
        </is>
      </c>
      <c r="P1065" t="inlineStr">
        <is>
          <t>---</t>
        </is>
      </c>
      <c r="Q1065" t="inlineStr">
        <is>
          <t>---</t>
        </is>
      </c>
      <c r="R1065" t="inlineStr"/>
      <c r="S1065" t="inlineStr">
        <is>
          <t>18.0</t>
        </is>
      </c>
      <c r="T1065" t="inlineStr"/>
      <c r="U1065" t="inlineStr"/>
      <c r="V1065" t="inlineStr"/>
      <c r="W1065" t="inlineStr"/>
      <c r="X1065" t="inlineStr">
        <is>
          <t>PDP/HCAH/PED00046</t>
        </is>
      </c>
      <c r="Y1065" t="inlineStr">
        <is>
          <t>PDP/HCAH/PED00046</t>
        </is>
      </c>
      <c r="Z1065" t="inlineStr">
        <is>
          <t>2025-03-07 14:36:09</t>
        </is>
      </c>
      <c r="AA1065" t="inlineStr">
        <is>
          <t>2025-03-07 14:35:54</t>
        </is>
      </c>
      <c r="AB1065" t="inlineStr">
        <is>
          <t>5edeline</t>
        </is>
      </c>
      <c r="AC1065" t="inlineStr">
        <is>
          <t>2025-03-10 14:37:40</t>
        </is>
      </c>
      <c r="AD1065" s="1" t="inlineStr">
        <is>
          <t>https://www.commcarehq.org/a/caris-test/reports/form_data/a7101b8d-2394-4a45-b5ab-dfa499b5ae16/</t>
        </is>
      </c>
      <c r="AE1065" t="inlineStr">
        <is>
          <t>---</t>
        </is>
      </c>
      <c r="AF1065" t="inlineStr">
        <is>
          <t>3c5a623af057e23a32ae4000_48450</t>
        </is>
      </c>
      <c r="AG1065" t="inlineStr">
        <is>
          <t>OK</t>
        </is>
      </c>
      <c r="AH1065" t="inlineStr">
        <is>
          <t>2025-03-07 14:36:09</t>
        </is>
      </c>
      <c r="AI1065" t="inlineStr">
        <is>
          <t>49c83a0dcc274f1a85f9433f3309532d</t>
        </is>
      </c>
      <c r="AJ1065" t="inlineStr">
        <is>
          <t>2025-03-07</t>
        </is>
      </c>
      <c r="AK1065" t="inlineStr">
        <is>
          <t>3</t>
        </is>
      </c>
      <c r="AL1065" t="inlineStr">
        <is>
          <t>---</t>
        </is>
      </c>
      <c r="AM1065" t="inlineStr">
        <is>
          <t>1</t>
        </is>
      </c>
      <c r="AN1065" t="inlineStr">
        <is>
          <t>---</t>
        </is>
      </c>
      <c r="AO1065" t="inlineStr">
        <is>
          <t>1</t>
        </is>
      </c>
      <c r="AP1065" t="inlineStr">
        <is>
          <t>1</t>
        </is>
      </c>
      <c r="AQ1065" t="inlineStr"/>
      <c r="AR1065" t="inlineStr">
        <is>
          <t>18</t>
        </is>
      </c>
      <c r="AS1065" t="inlineStr"/>
      <c r="AT1065" t="inlineStr"/>
      <c r="AU1065" t="inlineStr">
        <is>
          <t>---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inlineStr">
        <is>
          <t>---</t>
        </is>
      </c>
      <c r="BA1065" t="inlineStr">
        <is>
          <t>49c83a0dcc274f1a85f9433f3309532d</t>
        </is>
      </c>
      <c r="BB1065" t="inlineStr">
        <is>
          <t>http://openrosa.org/formdesigner/0B48E039-1E80-49A7-AC24-732B6E788E39</t>
        </is>
      </c>
      <c r="BC1065" t="inlineStr">
        <is>
          <t>Ration et autres visites</t>
        </is>
      </c>
      <c r="BD1065" t="inlineStr">
        <is>
          <t>CommCare Android, version "2.56"(468040). App v15969. CommCare Version 2.56.0. Build 468040, built on: 2025-02-11</t>
        </is>
      </c>
      <c r="BE1065" t="inlineStr">
        <is>
          <t>commcare_f5c01cb3-ad69-46f7-81c0-4740896f4262</t>
        </is>
      </c>
      <c r="BF1065" t="inlineStr">
        <is>
          <t>19.9441624 -72.7757576 -16.11 30.93</t>
        </is>
      </c>
      <c r="BG1065" t="inlineStr">
        <is>
          <t>f13d8149fc6d39ebe86af18272310ff9</t>
        </is>
      </c>
      <c r="BH1065" t="inlineStr">
        <is>
          <t>d3239f0622024212b2de47425e4be01d</t>
        </is>
      </c>
      <c r="BI1065" t="inlineStr">
        <is>
          <t>15246</t>
        </is>
      </c>
      <c r="BJ1065" t="inlineStr">
        <is>
          <t>XFormInstance</t>
        </is>
      </c>
      <c r="BK1065" t="inlineStr">
        <is>
          <t>1282f248fdbd11efb4125930014bb413</t>
        </is>
      </c>
      <c r="BL1065" t="b">
        <v>0</v>
      </c>
      <c r="BM1065" t="inlineStr">
        <is>
          <t>---</t>
        </is>
      </c>
      <c r="BN1065" t="inlineStr">
        <is>
          <t>190.115.171.100</t>
        </is>
      </c>
      <c r="BO1065" t="inlineStr">
        <is>
          <t>Djounia Saintil</t>
        </is>
      </c>
    </row>
    <row r="1066">
      <c r="A1066" t="inlineStr">
        <is>
          <t>1064</t>
        </is>
      </c>
      <c r="B1066" t="inlineStr">
        <is>
          <t>cec737d3-4460-4818-8fb5-cc71c003503b</t>
        </is>
      </c>
      <c r="C1066" t="inlineStr">
        <is>
          <t>2025-03-07</t>
        </is>
      </c>
      <c r="D1066" t="inlineStr">
        <is>
          <t>3</t>
        </is>
      </c>
      <c r="E1066" t="inlineStr">
        <is>
          <t>---</t>
        </is>
      </c>
      <c r="F1066" t="inlineStr">
        <is>
          <t>1</t>
        </is>
      </c>
      <c r="G1066" t="inlineStr">
        <is>
          <t>---</t>
        </is>
      </c>
      <c r="H1066" t="inlineStr">
        <is>
          <t>1</t>
        </is>
      </c>
      <c r="I1066" t="inlineStr">
        <is>
          <t>1</t>
        </is>
      </c>
      <c r="J1066" t="inlineStr">
        <is>
          <t>2</t>
        </is>
      </c>
      <c r="K1066" t="inlineStr">
        <is>
          <t>---</t>
        </is>
      </c>
      <c r="L1066" t="inlineStr">
        <is>
          <t>---</t>
        </is>
      </c>
      <c r="M1066" t="inlineStr">
        <is>
          <t>---</t>
        </is>
      </c>
      <c r="N1066" t="inlineStr">
        <is>
          <t>---</t>
        </is>
      </c>
      <c r="O1066" t="inlineStr">
        <is>
          <t>---</t>
        </is>
      </c>
      <c r="P1066" t="inlineStr">
        <is>
          <t>---</t>
        </is>
      </c>
      <c r="Q1066" t="inlineStr">
        <is>
          <t>---</t>
        </is>
      </c>
      <c r="R1066" t="inlineStr"/>
      <c r="S1066" t="inlineStr">
        <is>
          <t>16.0</t>
        </is>
      </c>
      <c r="T1066" t="inlineStr"/>
      <c r="U1066" t="inlineStr"/>
      <c r="V1066" t="inlineStr"/>
      <c r="W1066" t="inlineStr"/>
      <c r="X1066" t="inlineStr">
        <is>
          <t>PDP/CMEB/ST04835</t>
        </is>
      </c>
      <c r="Y1066" t="inlineStr">
        <is>
          <t>PDP/CMEB/ST04835</t>
        </is>
      </c>
      <c r="Z1066" t="inlineStr">
        <is>
          <t>2025-03-07 14:36:34</t>
        </is>
      </c>
      <c r="AA1066" t="inlineStr">
        <is>
          <t>2025-03-07 14:36:22</t>
        </is>
      </c>
      <c r="AB1066" t="inlineStr">
        <is>
          <t>5edeline</t>
        </is>
      </c>
      <c r="AC1066" t="inlineStr">
        <is>
          <t>2025-03-10 14:38:04</t>
        </is>
      </c>
      <c r="AD1066" s="1" t="inlineStr">
        <is>
          <t>https://www.commcarehq.org/a/caris-test/reports/form_data/cec737d3-4460-4818-8fb5-cc71c003503b/</t>
        </is>
      </c>
      <c r="AE1066" t="inlineStr">
        <is>
          <t>---</t>
        </is>
      </c>
      <c r="AF1066" t="inlineStr">
        <is>
          <t>3c5a623af057e23a32ae4000_128527</t>
        </is>
      </c>
      <c r="AG1066" t="inlineStr">
        <is>
          <t>OK</t>
        </is>
      </c>
      <c r="AH1066" t="inlineStr">
        <is>
          <t>2025-03-07 14:36:34</t>
        </is>
      </c>
      <c r="AI1066" t="inlineStr">
        <is>
          <t>49c83a0dcc274f1a85f9433f3309532d</t>
        </is>
      </c>
      <c r="AJ1066" t="inlineStr">
        <is>
          <t>2025-03-07</t>
        </is>
      </c>
      <c r="AK1066" t="inlineStr">
        <is>
          <t>3</t>
        </is>
      </c>
      <c r="AL1066" t="inlineStr">
        <is>
          <t>---</t>
        </is>
      </c>
      <c r="AM1066" t="inlineStr">
        <is>
          <t>1</t>
        </is>
      </c>
      <c r="AN1066" t="inlineStr">
        <is>
          <t>---</t>
        </is>
      </c>
      <c r="AO1066" t="inlineStr">
        <is>
          <t>1</t>
        </is>
      </c>
      <c r="AP1066" t="inlineStr">
        <is>
          <t>1</t>
        </is>
      </c>
      <c r="AQ1066" t="inlineStr"/>
      <c r="AR1066" t="inlineStr">
        <is>
          <t>16</t>
        </is>
      </c>
      <c r="AS1066" t="inlineStr"/>
      <c r="AT1066" t="inlineStr"/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inlineStr">
        <is>
          <t>---</t>
        </is>
      </c>
      <c r="BA1066" t="inlineStr">
        <is>
          <t>49c83a0dcc274f1a85f9433f3309532d</t>
        </is>
      </c>
      <c r="BB1066" t="inlineStr">
        <is>
          <t>http://openrosa.org/formdesigner/0B48E039-1E80-49A7-AC24-732B6E788E39</t>
        </is>
      </c>
      <c r="BC1066" t="inlineStr">
        <is>
          <t>Ration et autres visites</t>
        </is>
      </c>
      <c r="BD1066" t="inlineStr">
        <is>
          <t>CommCare Android, version "2.56"(468040). App v15969. CommCare Version 2.56.0. Build 468040, built on: 2025-02-11</t>
        </is>
      </c>
      <c r="BE1066" t="inlineStr">
        <is>
          <t>commcare_f5c01cb3-ad69-46f7-81c0-4740896f4262</t>
        </is>
      </c>
      <c r="BF1066" t="inlineStr">
        <is>
          <t>19.9441655 -72.7757943 -16.11 31.87</t>
        </is>
      </c>
      <c r="BG1066" t="inlineStr">
        <is>
          <t>f13d8149fc6d39ebe86af18272310ff9</t>
        </is>
      </c>
      <c r="BH1066" t="inlineStr">
        <is>
          <t>d3239f0622024212b2de47425e4be01d</t>
        </is>
      </c>
      <c r="BI1066" t="inlineStr">
        <is>
          <t>15246</t>
        </is>
      </c>
      <c r="BJ1066" t="inlineStr">
        <is>
          <t>XFormInstance</t>
        </is>
      </c>
      <c r="BK1066" t="inlineStr">
        <is>
          <t>1282f248fdbd11efb4125930014bb413</t>
        </is>
      </c>
      <c r="BL1066" t="b">
        <v>0</v>
      </c>
      <c r="BM1066" t="inlineStr">
        <is>
          <t>---</t>
        </is>
      </c>
      <c r="BN1066" t="inlineStr">
        <is>
          <t>190.115.171.100</t>
        </is>
      </c>
      <c r="BO1066" t="inlineStr">
        <is>
          <t>Edlyson Benjamin</t>
        </is>
      </c>
    </row>
    <row r="1067">
      <c r="A1067" t="inlineStr">
        <is>
          <t>1065</t>
        </is>
      </c>
      <c r="B1067" t="inlineStr">
        <is>
          <t>192ba986-c3ad-4769-ac28-a8f5cc6ad960</t>
        </is>
      </c>
      <c r="C1067" t="inlineStr">
        <is>
          <t>2025-03-07</t>
        </is>
      </c>
      <c r="D1067" t="inlineStr">
        <is>
          <t>3</t>
        </is>
      </c>
      <c r="E1067" t="inlineStr">
        <is>
          <t>---</t>
        </is>
      </c>
      <c r="F1067" t="inlineStr">
        <is>
          <t>1</t>
        </is>
      </c>
      <c r="G1067" t="inlineStr">
        <is>
          <t>---</t>
        </is>
      </c>
      <c r="H1067" t="inlineStr">
        <is>
          <t>1</t>
        </is>
      </c>
      <c r="I1067" t="inlineStr">
        <is>
          <t>1</t>
        </is>
      </c>
      <c r="J1067" t="inlineStr">
        <is>
          <t>2</t>
        </is>
      </c>
      <c r="K1067" t="inlineStr">
        <is>
          <t>---</t>
        </is>
      </c>
      <c r="L1067" t="inlineStr">
        <is>
          <t>---</t>
        </is>
      </c>
      <c r="M1067" t="inlineStr">
        <is>
          <t>---</t>
        </is>
      </c>
      <c r="N1067" t="inlineStr">
        <is>
          <t>---</t>
        </is>
      </c>
      <c r="O1067" t="inlineStr">
        <is>
          <t>---</t>
        </is>
      </c>
      <c r="P1067" t="inlineStr">
        <is>
          <t>---</t>
        </is>
      </c>
      <c r="Q1067" t="inlineStr">
        <is>
          <t>---</t>
        </is>
      </c>
      <c r="R1067" t="inlineStr">
        <is>
          <t>13.0</t>
        </is>
      </c>
      <c r="S1067" t="inlineStr">
        <is>
          <t>17.0</t>
        </is>
      </c>
      <c r="T1067" t="inlineStr"/>
      <c r="U1067" t="inlineStr"/>
      <c r="V1067" t="inlineStr"/>
      <c r="W1067" t="inlineStr"/>
      <c r="X1067" t="inlineStr">
        <is>
          <t>PDP/HCAH/ST00802</t>
        </is>
      </c>
      <c r="Y1067" t="inlineStr">
        <is>
          <t>PDP/HCAH/ST00802</t>
        </is>
      </c>
      <c r="Z1067" t="inlineStr">
        <is>
          <t>2025-03-07 14:36:59</t>
        </is>
      </c>
      <c r="AA1067" t="inlineStr">
        <is>
          <t>2025-03-07 14:36:45</t>
        </is>
      </c>
      <c r="AB1067" t="inlineStr">
        <is>
          <t>5edeline</t>
        </is>
      </c>
      <c r="AC1067" t="inlineStr">
        <is>
          <t>2025-03-10 14:38:30</t>
        </is>
      </c>
      <c r="AD1067" s="1" t="inlineStr">
        <is>
          <t>https://www.commcarehq.org/a/caris-test/reports/form_data/192ba986-c3ad-4769-ac28-a8f5cc6ad960/</t>
        </is>
      </c>
      <c r="AE1067" t="inlineStr">
        <is>
          <t>---</t>
        </is>
      </c>
      <c r="AF1067" t="inlineStr">
        <is>
          <t>3c5a623af057e23a32ae4000_166096</t>
        </is>
      </c>
      <c r="AG1067" t="inlineStr">
        <is>
          <t>OK</t>
        </is>
      </c>
      <c r="AH1067" t="inlineStr">
        <is>
          <t>2025-03-07 14:36:59</t>
        </is>
      </c>
      <c r="AI1067" t="inlineStr">
        <is>
          <t>49c83a0dcc274f1a85f9433f3309532d</t>
        </is>
      </c>
      <c r="AJ1067" t="inlineStr">
        <is>
          <t>2025-03-07</t>
        </is>
      </c>
      <c r="AK1067" t="inlineStr">
        <is>
          <t>3</t>
        </is>
      </c>
      <c r="AL1067" t="inlineStr">
        <is>
          <t>---</t>
        </is>
      </c>
      <c r="AM1067" t="inlineStr">
        <is>
          <t>1</t>
        </is>
      </c>
      <c r="AN1067" t="inlineStr">
        <is>
          <t>---</t>
        </is>
      </c>
      <c r="AO1067" t="inlineStr">
        <is>
          <t>1</t>
        </is>
      </c>
      <c r="AP1067" t="inlineStr">
        <is>
          <t>1</t>
        </is>
      </c>
      <c r="AQ1067" t="inlineStr">
        <is>
          <t>13</t>
        </is>
      </c>
      <c r="AR1067" t="inlineStr">
        <is>
          <t>17</t>
        </is>
      </c>
      <c r="AS1067" t="inlineStr"/>
      <c r="AT1067" t="inlineStr"/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inlineStr">
        <is>
          <t>---</t>
        </is>
      </c>
      <c r="BA1067" t="inlineStr">
        <is>
          <t>49c83a0dcc274f1a85f9433f3309532d</t>
        </is>
      </c>
      <c r="BB1067" t="inlineStr">
        <is>
          <t>http://openrosa.org/formdesigner/0B48E039-1E80-49A7-AC24-732B6E788E39</t>
        </is>
      </c>
      <c r="BC1067" t="inlineStr">
        <is>
          <t>Ration et autres visites</t>
        </is>
      </c>
      <c r="BD1067" t="inlineStr">
        <is>
          <t>CommCare Android, version "2.56"(468040). App v15969. CommCare Version 2.56.0. Build 468040, built on: 2025-02-11</t>
        </is>
      </c>
      <c r="BE1067" t="inlineStr">
        <is>
          <t>commcare_f5c01cb3-ad69-46f7-81c0-4740896f4262</t>
        </is>
      </c>
      <c r="BF1067" t="inlineStr">
        <is>
          <t>19.9441732 -72.775333 -17.11 25.98</t>
        </is>
      </c>
      <c r="BG1067" t="inlineStr">
        <is>
          <t>f13d8149fc6d39ebe86af18272310ff9</t>
        </is>
      </c>
      <c r="BH1067" t="inlineStr">
        <is>
          <t>d3239f0622024212b2de47425e4be01d</t>
        </is>
      </c>
      <c r="BI1067" t="inlineStr">
        <is>
          <t>15246</t>
        </is>
      </c>
      <c r="BJ1067" t="inlineStr">
        <is>
          <t>XFormInstance</t>
        </is>
      </c>
      <c r="BK1067" t="inlineStr">
        <is>
          <t>1282f248fdbd11efb4125930014bb413</t>
        </is>
      </c>
      <c r="BL1067" t="b">
        <v>0</v>
      </c>
      <c r="BM1067" t="inlineStr">
        <is>
          <t>---</t>
        </is>
      </c>
      <c r="BN1067" t="inlineStr">
        <is>
          <t>190.115.171.100</t>
        </is>
      </c>
      <c r="BO1067" t="inlineStr">
        <is>
          <t>Valdana Philippe</t>
        </is>
      </c>
    </row>
    <row r="1068">
      <c r="A1068" t="inlineStr">
        <is>
          <t>1066</t>
        </is>
      </c>
      <c r="B1068" t="inlineStr">
        <is>
          <t>b1643957-c563-4762-9bfb-2dd76c5d9ffe</t>
        </is>
      </c>
      <c r="C1068" t="inlineStr">
        <is>
          <t>2025-03-07</t>
        </is>
      </c>
      <c r="D1068" t="inlineStr">
        <is>
          <t>3</t>
        </is>
      </c>
      <c r="E1068" t="inlineStr">
        <is>
          <t>---</t>
        </is>
      </c>
      <c r="F1068" t="inlineStr">
        <is>
          <t>1</t>
        </is>
      </c>
      <c r="G1068" t="inlineStr">
        <is>
          <t>---</t>
        </is>
      </c>
      <c r="H1068" t="inlineStr">
        <is>
          <t>1</t>
        </is>
      </c>
      <c r="I1068" t="inlineStr">
        <is>
          <t>1</t>
        </is>
      </c>
      <c r="J1068" t="inlineStr">
        <is>
          <t>2</t>
        </is>
      </c>
      <c r="K1068" t="inlineStr">
        <is>
          <t>---</t>
        </is>
      </c>
      <c r="L1068" t="inlineStr">
        <is>
          <t>---</t>
        </is>
      </c>
      <c r="M1068" t="inlineStr">
        <is>
          <t>---</t>
        </is>
      </c>
      <c r="N1068" t="inlineStr">
        <is>
          <t>---</t>
        </is>
      </c>
      <c r="O1068" t="inlineStr">
        <is>
          <t>---</t>
        </is>
      </c>
      <c r="P1068" t="inlineStr">
        <is>
          <t>---</t>
        </is>
      </c>
      <c r="Q1068" t="inlineStr">
        <is>
          <t>---</t>
        </is>
      </c>
      <c r="R1068" t="inlineStr"/>
      <c r="S1068" t="inlineStr">
        <is>
          <t>13.0</t>
        </is>
      </c>
      <c r="T1068" t="inlineStr"/>
      <c r="U1068" t="inlineStr"/>
      <c r="V1068" t="inlineStr"/>
      <c r="W1068" t="inlineStr"/>
      <c r="X1068" t="inlineStr">
        <is>
          <t>PDP/CMEB/ST05296</t>
        </is>
      </c>
      <c r="Y1068" t="inlineStr">
        <is>
          <t>PDP/CMEB/ST05296</t>
        </is>
      </c>
      <c r="Z1068" t="inlineStr">
        <is>
          <t>2025-03-07 14:37:30</t>
        </is>
      </c>
      <c r="AA1068" t="inlineStr">
        <is>
          <t>2025-03-07 14:37:15</t>
        </is>
      </c>
      <c r="AB1068" t="inlineStr">
        <is>
          <t>5edeline</t>
        </is>
      </c>
      <c r="AC1068" t="inlineStr">
        <is>
          <t>2025-03-10 14:39:01</t>
        </is>
      </c>
      <c r="AD1068" s="1" t="inlineStr">
        <is>
          <t>https://www.commcarehq.org/a/caris-test/reports/form_data/b1643957-c563-4762-9bfb-2dd76c5d9ffe/</t>
        </is>
      </c>
      <c r="AE1068" t="inlineStr">
        <is>
          <t>---</t>
        </is>
      </c>
      <c r="AF1068" t="inlineStr">
        <is>
          <t>3c5a623af057e23a32ae4000_168765</t>
        </is>
      </c>
      <c r="AG1068" t="inlineStr">
        <is>
          <t>OK</t>
        </is>
      </c>
      <c r="AH1068" t="inlineStr">
        <is>
          <t>2025-03-07 14:37:30</t>
        </is>
      </c>
      <c r="AI1068" t="inlineStr">
        <is>
          <t>49c83a0dcc274f1a85f9433f3309532d</t>
        </is>
      </c>
      <c r="AJ1068" t="inlineStr">
        <is>
          <t>2025-03-07</t>
        </is>
      </c>
      <c r="AK1068" t="inlineStr">
        <is>
          <t>3</t>
        </is>
      </c>
      <c r="AL1068" t="inlineStr">
        <is>
          <t>---</t>
        </is>
      </c>
      <c r="AM1068" t="inlineStr">
        <is>
          <t>1</t>
        </is>
      </c>
      <c r="AN1068" t="inlineStr">
        <is>
          <t>---</t>
        </is>
      </c>
      <c r="AO1068" t="inlineStr">
        <is>
          <t>1</t>
        </is>
      </c>
      <c r="AP1068" t="inlineStr">
        <is>
          <t>1</t>
        </is>
      </c>
      <c r="AQ1068" t="inlineStr"/>
      <c r="AR1068" t="inlineStr">
        <is>
          <t>13</t>
        </is>
      </c>
      <c r="AS1068" t="inlineStr"/>
      <c r="AT1068" t="inlineStr"/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inlineStr">
        <is>
          <t>---</t>
        </is>
      </c>
      <c r="BA1068" t="inlineStr">
        <is>
          <t>49c83a0dcc274f1a85f9433f3309532d</t>
        </is>
      </c>
      <c r="BB1068" t="inlineStr">
        <is>
          <t>http://openrosa.org/formdesigner/0B48E039-1E80-49A7-AC24-732B6E788E39</t>
        </is>
      </c>
      <c r="BC1068" t="inlineStr">
        <is>
          <t>Ration et autres visites</t>
        </is>
      </c>
      <c r="BD1068" t="inlineStr">
        <is>
          <t>CommCare Android, version "2.56"(468040). App v15969. CommCare Version 2.56.0. Build 468040, built on: 2025-02-11</t>
        </is>
      </c>
      <c r="BE1068" t="inlineStr">
        <is>
          <t>commcare_f5c01cb3-ad69-46f7-81c0-4740896f4262</t>
        </is>
      </c>
      <c r="BF1068" t="inlineStr">
        <is>
          <t>19.9441747 -72.7757718 -16.11 31.33</t>
        </is>
      </c>
      <c r="BG1068" t="inlineStr">
        <is>
          <t>f13d8149fc6d39ebe86af18272310ff9</t>
        </is>
      </c>
      <c r="BH1068" t="inlineStr">
        <is>
          <t>d3239f0622024212b2de47425e4be01d</t>
        </is>
      </c>
      <c r="BI1068" t="inlineStr">
        <is>
          <t>15246</t>
        </is>
      </c>
      <c r="BJ1068" t="inlineStr">
        <is>
          <t>XFormInstance</t>
        </is>
      </c>
      <c r="BK1068" t="inlineStr">
        <is>
          <t>1282f248fdbd11efb4125930014bb413</t>
        </is>
      </c>
      <c r="BL1068" t="b">
        <v>0</v>
      </c>
      <c r="BM1068" t="inlineStr">
        <is>
          <t>---</t>
        </is>
      </c>
      <c r="BN1068" t="inlineStr">
        <is>
          <t>190.115.171.100</t>
        </is>
      </c>
      <c r="BO1068" t="inlineStr">
        <is>
          <t>Lorvinsky Steevenley (Chadeley) Lhomme</t>
        </is>
      </c>
    </row>
    <row r="1069">
      <c r="A1069" t="inlineStr">
        <is>
          <t>1067</t>
        </is>
      </c>
      <c r="B1069" t="inlineStr">
        <is>
          <t>06a89776-6d71-4a9b-b2d3-4377c0b0bb1b</t>
        </is>
      </c>
      <c r="C1069" t="inlineStr">
        <is>
          <t>2025-03-07</t>
        </is>
      </c>
      <c r="D1069" t="inlineStr">
        <is>
          <t>3</t>
        </is>
      </c>
      <c r="E1069" t="inlineStr">
        <is>
          <t>---</t>
        </is>
      </c>
      <c r="F1069" t="inlineStr">
        <is>
          <t>1</t>
        </is>
      </c>
      <c r="G1069" t="inlineStr">
        <is>
          <t>---</t>
        </is>
      </c>
      <c r="H1069" t="inlineStr">
        <is>
          <t>1</t>
        </is>
      </c>
      <c r="I1069" t="inlineStr">
        <is>
          <t>1</t>
        </is>
      </c>
      <c r="J1069" t="inlineStr">
        <is>
          <t>2</t>
        </is>
      </c>
      <c r="K1069" t="inlineStr">
        <is>
          <t>---</t>
        </is>
      </c>
      <c r="L1069" t="inlineStr">
        <is>
          <t>---</t>
        </is>
      </c>
      <c r="M1069" t="inlineStr">
        <is>
          <t>---</t>
        </is>
      </c>
      <c r="N1069" t="inlineStr">
        <is>
          <t>---</t>
        </is>
      </c>
      <c r="O1069" t="inlineStr">
        <is>
          <t>---</t>
        </is>
      </c>
      <c r="P1069" t="inlineStr">
        <is>
          <t>---</t>
        </is>
      </c>
      <c r="Q1069" t="inlineStr">
        <is>
          <t>---</t>
        </is>
      </c>
      <c r="R1069" t="inlineStr"/>
      <c r="S1069" t="inlineStr">
        <is>
          <t>20.0</t>
        </is>
      </c>
      <c r="T1069" t="inlineStr"/>
      <c r="U1069" t="inlineStr"/>
      <c r="V1069" t="inlineStr"/>
      <c r="W1069" t="inlineStr"/>
      <c r="X1069" t="inlineStr">
        <is>
          <t>PDP/HCAH/ST00766</t>
        </is>
      </c>
      <c r="Y1069" t="inlineStr">
        <is>
          <t>PDP/HCAH/ST00766</t>
        </is>
      </c>
      <c r="Z1069" t="inlineStr">
        <is>
          <t>2025-03-07 14:38:08</t>
        </is>
      </c>
      <c r="AA1069" t="inlineStr">
        <is>
          <t>2025-03-07 14:37:56</t>
        </is>
      </c>
      <c r="AB1069" t="inlineStr">
        <is>
          <t>5edeline</t>
        </is>
      </c>
      <c r="AC1069" t="inlineStr">
        <is>
          <t>2025-03-10 14:39:39</t>
        </is>
      </c>
      <c r="AD1069" s="1" t="inlineStr">
        <is>
          <t>https://www.commcarehq.org/a/caris-test/reports/form_data/06a89776-6d71-4a9b-b2d3-4377c0b0bb1b/</t>
        </is>
      </c>
      <c r="AE1069" t="inlineStr">
        <is>
          <t>---</t>
        </is>
      </c>
      <c r="AF1069" t="inlineStr">
        <is>
          <t>3c5a623af057e23a32ae4000_134565</t>
        </is>
      </c>
      <c r="AG1069" t="inlineStr">
        <is>
          <t>OK</t>
        </is>
      </c>
      <c r="AH1069" t="inlineStr">
        <is>
          <t>2025-03-07 14:38:08</t>
        </is>
      </c>
      <c r="AI1069" t="inlineStr">
        <is>
          <t>49c83a0dcc274f1a85f9433f3309532d</t>
        </is>
      </c>
      <c r="AJ1069" t="inlineStr">
        <is>
          <t>2025-03-07</t>
        </is>
      </c>
      <c r="AK1069" t="inlineStr">
        <is>
          <t>3</t>
        </is>
      </c>
      <c r="AL1069" t="inlineStr">
        <is>
          <t>---</t>
        </is>
      </c>
      <c r="AM1069" t="inlineStr">
        <is>
          <t>1</t>
        </is>
      </c>
      <c r="AN1069" t="inlineStr">
        <is>
          <t>---</t>
        </is>
      </c>
      <c r="AO1069" t="inlineStr">
        <is>
          <t>1</t>
        </is>
      </c>
      <c r="AP1069" t="inlineStr">
        <is>
          <t>1</t>
        </is>
      </c>
      <c r="AQ1069" t="inlineStr"/>
      <c r="AR1069" t="inlineStr">
        <is>
          <t>20</t>
        </is>
      </c>
      <c r="AS1069" t="inlineStr"/>
      <c r="AT1069" t="inlineStr"/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inlineStr">
        <is>
          <t>---</t>
        </is>
      </c>
      <c r="BA1069" t="inlineStr">
        <is>
          <t>49c83a0dcc274f1a85f9433f3309532d</t>
        </is>
      </c>
      <c r="BB1069" t="inlineStr">
        <is>
          <t>http://openrosa.org/formdesigner/0B48E039-1E80-49A7-AC24-732B6E788E39</t>
        </is>
      </c>
      <c r="BC1069" t="inlineStr">
        <is>
          <t>Ration et autres visites</t>
        </is>
      </c>
      <c r="BD1069" t="inlineStr">
        <is>
          <t>CommCare Android, version "2.56"(468040). App v15969. CommCare Version 2.56.0. Build 468040, built on: 2025-02-11</t>
        </is>
      </c>
      <c r="BE1069" t="inlineStr">
        <is>
          <t>commcare_f5c01cb3-ad69-46f7-81c0-4740896f4262</t>
        </is>
      </c>
      <c r="BF1069" t="inlineStr">
        <is>
          <t>19.94419 -72.7757541 -15.9 20.0</t>
        </is>
      </c>
      <c r="BG1069" t="inlineStr">
        <is>
          <t>f13d8149fc6d39ebe86af18272310ff9</t>
        </is>
      </c>
      <c r="BH1069" t="inlineStr">
        <is>
          <t>d3239f0622024212b2de47425e4be01d</t>
        </is>
      </c>
      <c r="BI1069" t="inlineStr">
        <is>
          <t>15246</t>
        </is>
      </c>
      <c r="BJ1069" t="inlineStr">
        <is>
          <t>XFormInstance</t>
        </is>
      </c>
      <c r="BK1069" t="inlineStr">
        <is>
          <t>1282f248fdbd11efb4125930014bb413</t>
        </is>
      </c>
      <c r="BL1069" t="b">
        <v>0</v>
      </c>
      <c r="BM1069" t="inlineStr">
        <is>
          <t>---</t>
        </is>
      </c>
      <c r="BN1069" t="inlineStr">
        <is>
          <t>190.115.171.100</t>
        </is>
      </c>
      <c r="BO1069" t="inlineStr">
        <is>
          <t>Alexandro Nonhor</t>
        </is>
      </c>
    </row>
    <row r="1070">
      <c r="A1070" t="inlineStr">
        <is>
          <t>1068</t>
        </is>
      </c>
      <c r="B1070" t="inlineStr">
        <is>
          <t>7008ffc2-3489-471a-9cef-8af2cc523767</t>
        </is>
      </c>
      <c r="C1070" t="inlineStr">
        <is>
          <t>2025-03-07</t>
        </is>
      </c>
      <c r="D1070" t="inlineStr">
        <is>
          <t>3</t>
        </is>
      </c>
      <c r="E1070" t="inlineStr">
        <is>
          <t>---</t>
        </is>
      </c>
      <c r="F1070" t="inlineStr">
        <is>
          <t>1</t>
        </is>
      </c>
      <c r="G1070" t="inlineStr">
        <is>
          <t>---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---</t>
        </is>
      </c>
      <c r="L1070" t="inlineStr">
        <is>
          <t>---</t>
        </is>
      </c>
      <c r="M1070" t="inlineStr">
        <is>
          <t>---</t>
        </is>
      </c>
      <c r="N1070" t="inlineStr">
        <is>
          <t>---</t>
        </is>
      </c>
      <c r="O1070" t="inlineStr">
        <is>
          <t>---</t>
        </is>
      </c>
      <c r="P1070" t="inlineStr">
        <is>
          <t>---</t>
        </is>
      </c>
      <c r="Q1070" t="inlineStr">
        <is>
          <t>---</t>
        </is>
      </c>
      <c r="R1070" t="inlineStr"/>
      <c r="S1070" t="inlineStr"/>
      <c r="T1070" t="inlineStr"/>
      <c r="U1070" t="inlineStr"/>
      <c r="V1070" t="inlineStr"/>
      <c r="W1070" t="inlineStr"/>
      <c r="X1070" t="inlineStr">
        <is>
          <t>GON/CSTB/EE001</t>
        </is>
      </c>
      <c r="Y1070" t="inlineStr">
        <is>
          <t>GON/CSTB/EE001</t>
        </is>
      </c>
      <c r="Z1070" t="inlineStr">
        <is>
          <t>2025-03-07 15:28:34</t>
        </is>
      </c>
      <c r="AA1070" t="inlineStr">
        <is>
          <t>2025-03-07 15:28:23</t>
        </is>
      </c>
      <c r="AB1070" t="inlineStr">
        <is>
          <t>2kerbentia</t>
        </is>
      </c>
      <c r="AC1070" t="inlineStr">
        <is>
          <t>2025-03-10 14:40:09</t>
        </is>
      </c>
      <c r="AD1070" s="1" t="inlineStr">
        <is>
          <t>https://www.commcarehq.org/a/caris-test/reports/form_data/7008ffc2-3489-471a-9cef-8af2cc523767/</t>
        </is>
      </c>
      <c r="AE1070" t="inlineStr">
        <is>
          <t>---</t>
        </is>
      </c>
      <c r="AF1070" t="inlineStr">
        <is>
          <t>3c5a623af057e23a32ae4000_32743</t>
        </is>
      </c>
      <c r="AG1070" t="inlineStr">
        <is>
          <t>OK</t>
        </is>
      </c>
      <c r="AH1070" t="inlineStr">
        <is>
          <t>2025-03-07 15:28:34</t>
        </is>
      </c>
      <c r="AI1070" t="inlineStr">
        <is>
          <t>5819fa98cbfd4057ac2d43ce7b97f349</t>
        </is>
      </c>
      <c r="AJ1070" t="inlineStr">
        <is>
          <t>2025-03-07</t>
        </is>
      </c>
      <c r="AK1070" t="inlineStr">
        <is>
          <t>3</t>
        </is>
      </c>
      <c r="AL1070" t="inlineStr">
        <is>
          <t>---</t>
        </is>
      </c>
      <c r="AM1070" t="inlineStr">
        <is>
          <t>1</t>
        </is>
      </c>
      <c r="AN1070" t="inlineStr">
        <is>
          <t>---</t>
        </is>
      </c>
      <c r="AO1070" t="inlineStr">
        <is>
          <t>1</t>
        </is>
      </c>
      <c r="AP1070" t="inlineStr">
        <is>
          <t>1</t>
        </is>
      </c>
      <c r="AQ1070" t="inlineStr"/>
      <c r="AR1070" t="inlineStr"/>
      <c r="AS1070" t="inlineStr"/>
      <c r="AT1070" t="inlineStr"/>
      <c r="AU1070" t="inlineStr">
        <is>
          <t>---</t>
        </is>
      </c>
      <c r="AV1070" t="inlineStr">
        <is>
          <t>---</t>
        </is>
      </c>
      <c r="AW1070" t="inlineStr">
        <is>
          <t>---</t>
        </is>
      </c>
      <c r="AX1070" t="inlineStr">
        <is>
          <t>---</t>
        </is>
      </c>
      <c r="AY1070" t="inlineStr">
        <is>
          <t>---</t>
        </is>
      </c>
      <c r="AZ1070" t="inlineStr">
        <is>
          <t>---</t>
        </is>
      </c>
      <c r="BA1070" t="inlineStr">
        <is>
          <t>5819fa98cbfd4057ac2d43ce7b97f349</t>
        </is>
      </c>
      <c r="BB1070" t="inlineStr">
        <is>
          <t>http://openrosa.org/formdesigner/0B48E039-1E80-49A7-AC24-732B6E788E39</t>
        </is>
      </c>
      <c r="BC1070" t="inlineStr">
        <is>
          <t>Ration et autres visites</t>
        </is>
      </c>
      <c r="BD1070" t="inlineStr">
        <is>
          <t>CommCare Android, version "2.56"(468045). App v15969. CommCare Version 2.56.0. Build 468045, built on: 2025-03-07</t>
        </is>
      </c>
      <c r="BE1070" t="inlineStr">
        <is>
          <t>commcare_729fe4b7-119a-4968-8dd0-3ffab857626a</t>
        </is>
      </c>
      <c r="BF1070" t="inlineStr"/>
      <c r="BG1070" t="inlineStr">
        <is>
          <t>f13d8149fc6d39ebe86af18272310ff9</t>
        </is>
      </c>
      <c r="BH1070" t="inlineStr">
        <is>
          <t>d3239f0622024212b2de47425e4be01d</t>
        </is>
      </c>
      <c r="BI1070" t="inlineStr">
        <is>
          <t>15246</t>
        </is>
      </c>
      <c r="BJ1070" t="inlineStr">
        <is>
          <t>XFormInstance</t>
        </is>
      </c>
      <c r="BK1070" t="inlineStr">
        <is>
          <t>5a3edc22fdba11efa9846327e3555f30</t>
        </is>
      </c>
      <c r="BL1070" t="b">
        <v>0</v>
      </c>
      <c r="BM1070" t="inlineStr">
        <is>
          <t>---</t>
        </is>
      </c>
      <c r="BN1070" t="inlineStr">
        <is>
          <t>190.120.221.90</t>
        </is>
      </c>
      <c r="BO1070" t="inlineStr">
        <is>
          <t>Riche Jesula</t>
        </is>
      </c>
    </row>
    <row r="1071">
      <c r="A1071" t="inlineStr">
        <is>
          <t>1069</t>
        </is>
      </c>
      <c r="B1071" t="inlineStr">
        <is>
          <t>f5996678-8019-44ed-b4f8-36e916d38c06</t>
        </is>
      </c>
      <c r="C1071" t="inlineStr">
        <is>
          <t>2025-03-07</t>
        </is>
      </c>
      <c r="D1071" t="inlineStr">
        <is>
          <t>3</t>
        </is>
      </c>
      <c r="E1071" t="inlineStr">
        <is>
          <t>---</t>
        </is>
      </c>
      <c r="F1071" t="inlineStr">
        <is>
          <t>1</t>
        </is>
      </c>
      <c r="G1071" t="inlineStr">
        <is>
          <t>---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---</t>
        </is>
      </c>
      <c r="L1071" t="inlineStr">
        <is>
          <t>---</t>
        </is>
      </c>
      <c r="M1071" t="inlineStr">
        <is>
          <t>---</t>
        </is>
      </c>
      <c r="N1071" t="inlineStr">
        <is>
          <t>---</t>
        </is>
      </c>
      <c r="O1071" t="inlineStr">
        <is>
          <t>---</t>
        </is>
      </c>
      <c r="P1071" t="inlineStr">
        <is>
          <t>---</t>
        </is>
      </c>
      <c r="Q1071" t="inlineStr">
        <is>
          <t>---</t>
        </is>
      </c>
      <c r="R1071" t="inlineStr"/>
      <c r="S1071" t="inlineStr"/>
      <c r="T1071" t="inlineStr"/>
      <c r="U1071" t="inlineStr"/>
      <c r="V1071" t="inlineStr"/>
      <c r="W1071" t="inlineStr"/>
      <c r="X1071" t="inlineStr">
        <is>
          <t>GON/CSTB/ST00448</t>
        </is>
      </c>
      <c r="Y1071" t="inlineStr">
        <is>
          <t>GON/CSTB/ST00448</t>
        </is>
      </c>
      <c r="Z1071" t="inlineStr">
        <is>
          <t>2025-03-07 15:29:12</t>
        </is>
      </c>
      <c r="AA1071" t="inlineStr">
        <is>
          <t>2025-03-07 15:29:01</t>
        </is>
      </c>
      <c r="AB1071" t="inlineStr">
        <is>
          <t>2kerbentia</t>
        </is>
      </c>
      <c r="AC1071" t="inlineStr">
        <is>
          <t>2025-03-10 14:40:10</t>
        </is>
      </c>
      <c r="AD1071" s="1" t="inlineStr">
        <is>
          <t>https://www.commcarehq.org/a/caris-test/reports/form_data/f5996678-8019-44ed-b4f8-36e916d38c06/</t>
        </is>
      </c>
      <c r="AE1071" t="inlineStr">
        <is>
          <t>---</t>
        </is>
      </c>
      <c r="AF1071" t="inlineStr">
        <is>
          <t>3c5a623af057e23a32ae4000_118357</t>
        </is>
      </c>
      <c r="AG1071" t="inlineStr">
        <is>
          <t>OK</t>
        </is>
      </c>
      <c r="AH1071" t="inlineStr">
        <is>
          <t>2025-03-07 15:29:12</t>
        </is>
      </c>
      <c r="AI1071" t="inlineStr">
        <is>
          <t>5819fa98cbfd4057ac2d43ce7b97f349</t>
        </is>
      </c>
      <c r="AJ1071" t="inlineStr">
        <is>
          <t>2025-03-07</t>
        </is>
      </c>
      <c r="AK1071" t="inlineStr">
        <is>
          <t>3</t>
        </is>
      </c>
      <c r="AL1071" t="inlineStr">
        <is>
          <t>---</t>
        </is>
      </c>
      <c r="AM1071" t="inlineStr">
        <is>
          <t>1</t>
        </is>
      </c>
      <c r="AN1071" t="inlineStr">
        <is>
          <t>---</t>
        </is>
      </c>
      <c r="AO1071" t="inlineStr">
        <is>
          <t>1</t>
        </is>
      </c>
      <c r="AP1071" t="inlineStr">
        <is>
          <t>1</t>
        </is>
      </c>
      <c r="AQ1071" t="inlineStr"/>
      <c r="AR1071" t="inlineStr"/>
      <c r="AS1071" t="inlineStr"/>
      <c r="AT1071" t="inlineStr"/>
      <c r="AU1071" t="inlineStr">
        <is>
          <t>---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inlineStr">
        <is>
          <t>---</t>
        </is>
      </c>
      <c r="BA1071" t="inlineStr">
        <is>
          <t>5819fa98cbfd4057ac2d43ce7b97f349</t>
        </is>
      </c>
      <c r="BB1071" t="inlineStr">
        <is>
          <t>http://openrosa.org/formdesigner/0B48E039-1E80-49A7-AC24-732B6E788E39</t>
        </is>
      </c>
      <c r="BC1071" t="inlineStr">
        <is>
          <t>Ration et autres visites</t>
        </is>
      </c>
      <c r="BD1071" t="inlineStr">
        <is>
          <t>CommCare Android, version "2.56"(468045). App v15969. CommCare Version 2.56.0. Build 468045, built on: 2025-03-07</t>
        </is>
      </c>
      <c r="BE1071" t="inlineStr">
        <is>
          <t>commcare_729fe4b7-119a-4968-8dd0-3ffab857626a</t>
        </is>
      </c>
      <c r="BF1071" t="inlineStr"/>
      <c r="BG1071" t="inlineStr">
        <is>
          <t>f13d8149fc6d39ebe86af18272310ff9</t>
        </is>
      </c>
      <c r="BH1071" t="inlineStr">
        <is>
          <t>d3239f0622024212b2de47425e4be01d</t>
        </is>
      </c>
      <c r="BI1071" t="inlineStr">
        <is>
          <t>15246</t>
        </is>
      </c>
      <c r="BJ1071" t="inlineStr">
        <is>
          <t>XFormInstance</t>
        </is>
      </c>
      <c r="BK1071" t="inlineStr">
        <is>
          <t>5a3edc22fdba11efa9846327e3555f30</t>
        </is>
      </c>
      <c r="BL1071" t="b">
        <v>0</v>
      </c>
      <c r="BM1071" t="inlineStr">
        <is>
          <t>---</t>
        </is>
      </c>
      <c r="BN1071" t="inlineStr">
        <is>
          <t>190.120.221.90</t>
        </is>
      </c>
      <c r="BO1071" t="inlineStr">
        <is>
          <t>Mitaymie Mestrot</t>
        </is>
      </c>
    </row>
    <row r="1072">
      <c r="A1072" t="inlineStr">
        <is>
          <t>1070</t>
        </is>
      </c>
      <c r="B1072" t="inlineStr">
        <is>
          <t>0f685adb-abc2-4112-9bff-41806835ae45</t>
        </is>
      </c>
      <c r="C1072" t="inlineStr">
        <is>
          <t>2025-03-07</t>
        </is>
      </c>
      <c r="D1072" t="inlineStr">
        <is>
          <t>3</t>
        </is>
      </c>
      <c r="E1072" t="inlineStr">
        <is>
          <t>---</t>
        </is>
      </c>
      <c r="F1072" t="inlineStr">
        <is>
          <t>1</t>
        </is>
      </c>
      <c r="G1072" t="inlineStr">
        <is>
          <t>---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---</t>
        </is>
      </c>
      <c r="L1072" t="inlineStr">
        <is>
          <t>---</t>
        </is>
      </c>
      <c r="M1072" t="inlineStr">
        <is>
          <t>---</t>
        </is>
      </c>
      <c r="N1072" t="inlineStr">
        <is>
          <t>---</t>
        </is>
      </c>
      <c r="O1072" t="inlineStr">
        <is>
          <t>---</t>
        </is>
      </c>
      <c r="P1072" t="inlineStr">
        <is>
          <t>---</t>
        </is>
      </c>
      <c r="Q1072" t="inlineStr">
        <is>
          <t>---</t>
        </is>
      </c>
      <c r="R1072" t="inlineStr"/>
      <c r="S1072" t="inlineStr"/>
      <c r="T1072" t="inlineStr"/>
      <c r="U1072" t="inlineStr"/>
      <c r="V1072" t="inlineStr"/>
      <c r="W1072" t="inlineStr"/>
      <c r="X1072" t="inlineStr">
        <is>
          <t>GON/CSFA/ST00180</t>
        </is>
      </c>
      <c r="Y1072" t="inlineStr">
        <is>
          <t>GON/CSFA/ST00180</t>
        </is>
      </c>
      <c r="Z1072" t="inlineStr">
        <is>
          <t>2025-03-07 15:30:00</t>
        </is>
      </c>
      <c r="AA1072" t="inlineStr">
        <is>
          <t>2025-03-07 15:29:47</t>
        </is>
      </c>
      <c r="AB1072" t="inlineStr">
        <is>
          <t>2kerbentia</t>
        </is>
      </c>
      <c r="AC1072" t="inlineStr">
        <is>
          <t>2025-03-10 14:40:10</t>
        </is>
      </c>
      <c r="AD1072" s="1" t="inlineStr">
        <is>
          <t>https://www.commcarehq.org/a/caris-test/reports/form_data/0f685adb-abc2-4112-9bff-41806835ae45/</t>
        </is>
      </c>
      <c r="AE1072" t="inlineStr">
        <is>
          <t>---</t>
        </is>
      </c>
      <c r="AF1072" t="inlineStr">
        <is>
          <t>a9ccef972ca643d9a90aaf88b7a46a92</t>
        </is>
      </c>
      <c r="AG1072" t="inlineStr">
        <is>
          <t>OK</t>
        </is>
      </c>
      <c r="AH1072" t="inlineStr">
        <is>
          <t>2025-03-07 15:30:00</t>
        </is>
      </c>
      <c r="AI1072" t="inlineStr">
        <is>
          <t>5819fa98cbfd4057ac2d43ce7b97f349</t>
        </is>
      </c>
      <c r="AJ1072" t="inlineStr">
        <is>
          <t>2025-03-07</t>
        </is>
      </c>
      <c r="AK1072" t="inlineStr">
        <is>
          <t>3</t>
        </is>
      </c>
      <c r="AL1072" t="inlineStr">
        <is>
          <t>---</t>
        </is>
      </c>
      <c r="AM1072" t="inlineStr">
        <is>
          <t>1</t>
        </is>
      </c>
      <c r="AN1072" t="inlineStr">
        <is>
          <t>---</t>
        </is>
      </c>
      <c r="AO1072" t="inlineStr">
        <is>
          <t>1</t>
        </is>
      </c>
      <c r="AP1072" t="inlineStr">
        <is>
          <t>1</t>
        </is>
      </c>
      <c r="AQ1072" t="inlineStr"/>
      <c r="AR1072" t="inlineStr"/>
      <c r="AS1072" t="inlineStr"/>
      <c r="AT1072" t="inlineStr"/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inlineStr">
        <is>
          <t>---</t>
        </is>
      </c>
      <c r="BA1072" t="inlineStr">
        <is>
          <t>5819fa98cbfd4057ac2d43ce7b97f349</t>
        </is>
      </c>
      <c r="BB1072" t="inlineStr">
        <is>
          <t>http://openrosa.org/formdesigner/0B48E039-1E80-49A7-AC24-732B6E788E39</t>
        </is>
      </c>
      <c r="BC1072" t="inlineStr">
        <is>
          <t>Ration et autres visites</t>
        </is>
      </c>
      <c r="BD1072" t="inlineStr">
        <is>
          <t>CommCare Android, version "2.56"(468045). App v15969. CommCare Version 2.56.0. Build 468045, built on: 2025-03-07</t>
        </is>
      </c>
      <c r="BE1072" t="inlineStr">
        <is>
          <t>commcare_729fe4b7-119a-4968-8dd0-3ffab857626a</t>
        </is>
      </c>
      <c r="BF1072" t="inlineStr"/>
      <c r="BG1072" t="inlineStr">
        <is>
          <t>f13d8149fc6d39ebe86af18272310ff9</t>
        </is>
      </c>
      <c r="BH1072" t="inlineStr">
        <is>
          <t>d3239f0622024212b2de47425e4be01d</t>
        </is>
      </c>
      <c r="BI1072" t="inlineStr">
        <is>
          <t>15246</t>
        </is>
      </c>
      <c r="BJ1072" t="inlineStr">
        <is>
          <t>XFormInstance</t>
        </is>
      </c>
      <c r="BK1072" t="inlineStr">
        <is>
          <t>5a3edc22fdba11efa9846327e3555f30</t>
        </is>
      </c>
      <c r="BL1072" t="b">
        <v>0</v>
      </c>
      <c r="BM1072" t="inlineStr">
        <is>
          <t>---</t>
        </is>
      </c>
      <c r="BN1072" t="inlineStr">
        <is>
          <t>190.120.221.90</t>
        </is>
      </c>
      <c r="BO1072" t="inlineStr">
        <is>
          <t>Wilmitha  Paul</t>
        </is>
      </c>
    </row>
    <row r="1073">
      <c r="A1073" t="inlineStr">
        <is>
          <t>1071</t>
        </is>
      </c>
      <c r="B1073" t="inlineStr">
        <is>
          <t>cbf5f3bd-ae10-4bda-a1cf-05b7c0d1bdd4</t>
        </is>
      </c>
      <c r="C1073" t="inlineStr">
        <is>
          <t>2025-03-07</t>
        </is>
      </c>
      <c r="D1073" t="inlineStr">
        <is>
          <t>3</t>
        </is>
      </c>
      <c r="E1073" t="inlineStr">
        <is>
          <t>---</t>
        </is>
      </c>
      <c r="F1073" t="inlineStr">
        <is>
          <t>1</t>
        </is>
      </c>
      <c r="G1073" t="inlineStr">
        <is>
          <t>---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---</t>
        </is>
      </c>
      <c r="L1073" t="inlineStr">
        <is>
          <t>---</t>
        </is>
      </c>
      <c r="M1073" t="inlineStr">
        <is>
          <t>---</t>
        </is>
      </c>
      <c r="N1073" t="inlineStr">
        <is>
          <t>---</t>
        </is>
      </c>
      <c r="O1073" t="inlineStr">
        <is>
          <t>---</t>
        </is>
      </c>
      <c r="P1073" t="inlineStr">
        <is>
          <t>---</t>
        </is>
      </c>
      <c r="Q1073" t="inlineStr">
        <is>
          <t>---</t>
        </is>
      </c>
      <c r="R1073" t="inlineStr"/>
      <c r="S1073" t="inlineStr"/>
      <c r="T1073" t="inlineStr"/>
      <c r="U1073" t="inlineStr"/>
      <c r="V1073" t="inlineStr"/>
      <c r="W1073" t="inlineStr"/>
      <c r="X1073" t="inlineStr">
        <is>
          <t>GON/CSTB/ST00160</t>
        </is>
      </c>
      <c r="Y1073" t="inlineStr">
        <is>
          <t>GON/CSTB/ST00160</t>
        </is>
      </c>
      <c r="Z1073" t="inlineStr">
        <is>
          <t>2025-03-07 15:32:37</t>
        </is>
      </c>
      <c r="AA1073" t="inlineStr">
        <is>
          <t>2025-03-07 15:32:27</t>
        </is>
      </c>
      <c r="AB1073" t="inlineStr">
        <is>
          <t>2kerbentia</t>
        </is>
      </c>
      <c r="AC1073" t="inlineStr">
        <is>
          <t>2025-03-10 14:40:11</t>
        </is>
      </c>
      <c r="AD1073" s="1" t="inlineStr">
        <is>
          <t>https://www.commcarehq.org/a/caris-test/reports/form_data/cbf5f3bd-ae10-4bda-a1cf-05b7c0d1bdd4/</t>
        </is>
      </c>
      <c r="AE1073" t="inlineStr">
        <is>
          <t>---</t>
        </is>
      </c>
      <c r="AF1073" t="inlineStr">
        <is>
          <t>3c5a623af057e23a32ae4000_37338</t>
        </is>
      </c>
      <c r="AG1073" t="inlineStr">
        <is>
          <t>OK</t>
        </is>
      </c>
      <c r="AH1073" t="inlineStr">
        <is>
          <t>2025-03-07 15:32:37</t>
        </is>
      </c>
      <c r="AI1073" t="inlineStr">
        <is>
          <t>5819fa98cbfd4057ac2d43ce7b97f349</t>
        </is>
      </c>
      <c r="AJ1073" t="inlineStr">
        <is>
          <t>2025-03-07</t>
        </is>
      </c>
      <c r="AK1073" t="inlineStr">
        <is>
          <t>3</t>
        </is>
      </c>
      <c r="AL1073" t="inlineStr">
        <is>
          <t>---</t>
        </is>
      </c>
      <c r="AM1073" t="inlineStr">
        <is>
          <t>1</t>
        </is>
      </c>
      <c r="AN1073" t="inlineStr">
        <is>
          <t>---</t>
        </is>
      </c>
      <c r="AO1073" t="inlineStr">
        <is>
          <t>1</t>
        </is>
      </c>
      <c r="AP1073" t="inlineStr">
        <is>
          <t>1</t>
        </is>
      </c>
      <c r="AQ1073" t="inlineStr"/>
      <c r="AR1073" t="inlineStr"/>
      <c r="AS1073" t="inlineStr"/>
      <c r="AT1073" t="inlineStr"/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inlineStr">
        <is>
          <t>---</t>
        </is>
      </c>
      <c r="BA1073" t="inlineStr">
        <is>
          <t>5819fa98cbfd4057ac2d43ce7b97f349</t>
        </is>
      </c>
      <c r="BB1073" t="inlineStr">
        <is>
          <t>http://openrosa.org/formdesigner/0B48E039-1E80-49A7-AC24-732B6E788E39</t>
        </is>
      </c>
      <c r="BC1073" t="inlineStr">
        <is>
          <t>Ration et autres visites</t>
        </is>
      </c>
      <c r="BD1073" t="inlineStr">
        <is>
          <t>CommCare Android, version "2.56"(468045). App v15969. CommCare Version 2.56.0. Build 468045, built on: 2025-03-07</t>
        </is>
      </c>
      <c r="BE1073" t="inlineStr">
        <is>
          <t>commcare_729fe4b7-119a-4968-8dd0-3ffab857626a</t>
        </is>
      </c>
      <c r="BF1073" t="inlineStr"/>
      <c r="BG1073" t="inlineStr">
        <is>
          <t>f13d8149fc6d39ebe86af18272310ff9</t>
        </is>
      </c>
      <c r="BH1073" t="inlineStr">
        <is>
          <t>d3239f0622024212b2de47425e4be01d</t>
        </is>
      </c>
      <c r="BI1073" t="inlineStr">
        <is>
          <t>15246</t>
        </is>
      </c>
      <c r="BJ1073" t="inlineStr">
        <is>
          <t>XFormInstance</t>
        </is>
      </c>
      <c r="BK1073" t="inlineStr">
        <is>
          <t>5a3edc22fdba11efa9846327e3555f30</t>
        </is>
      </c>
      <c r="BL1073" t="b">
        <v>0</v>
      </c>
      <c r="BM1073" t="inlineStr">
        <is>
          <t>---</t>
        </is>
      </c>
      <c r="BN1073" t="inlineStr">
        <is>
          <t>190.120.221.90</t>
        </is>
      </c>
      <c r="BO1073" t="inlineStr">
        <is>
          <t>DILNAICA / Dilmaynaica DESIR</t>
        </is>
      </c>
    </row>
    <row r="1074">
      <c r="A1074" t="inlineStr">
        <is>
          <t>1072</t>
        </is>
      </c>
      <c r="B1074" t="inlineStr">
        <is>
          <t>e110d2ab-8bbd-485a-b59d-cadf685280bc</t>
        </is>
      </c>
      <c r="C1074" t="inlineStr">
        <is>
          <t>2025-03-07</t>
        </is>
      </c>
      <c r="D1074" t="inlineStr">
        <is>
          <t>3</t>
        </is>
      </c>
      <c r="E1074" t="inlineStr">
        <is>
          <t>---</t>
        </is>
      </c>
      <c r="F1074" t="inlineStr">
        <is>
          <t>1</t>
        </is>
      </c>
      <c r="G1074" t="inlineStr">
        <is>
          <t>---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---</t>
        </is>
      </c>
      <c r="L1074" t="inlineStr">
        <is>
          <t>---</t>
        </is>
      </c>
      <c r="M1074" t="inlineStr">
        <is>
          <t>---</t>
        </is>
      </c>
      <c r="N1074" t="inlineStr">
        <is>
          <t>---</t>
        </is>
      </c>
      <c r="O1074" t="inlineStr">
        <is>
          <t>---</t>
        </is>
      </c>
      <c r="P1074" t="inlineStr">
        <is>
          <t>---</t>
        </is>
      </c>
      <c r="Q1074" t="inlineStr">
        <is>
          <t>---</t>
        </is>
      </c>
      <c r="R1074" t="inlineStr"/>
      <c r="S1074" t="inlineStr"/>
      <c r="T1074" t="inlineStr"/>
      <c r="U1074" t="inlineStr"/>
      <c r="V1074" t="inlineStr"/>
      <c r="W1074" t="inlineStr"/>
      <c r="X1074" t="inlineStr">
        <is>
          <t>GON/CSFA/ST00648</t>
        </is>
      </c>
      <c r="Y1074" t="inlineStr">
        <is>
          <t>GON/CSFA/ST00648</t>
        </is>
      </c>
      <c r="Z1074" t="inlineStr">
        <is>
          <t>2025-03-07 15:33:56</t>
        </is>
      </c>
      <c r="AA1074" t="inlineStr">
        <is>
          <t>2025-03-07 15:33:46</t>
        </is>
      </c>
      <c r="AB1074" t="inlineStr">
        <is>
          <t>2kerbentia</t>
        </is>
      </c>
      <c r="AC1074" t="inlineStr">
        <is>
          <t>2025-03-10 14:40:11</t>
        </is>
      </c>
      <c r="AD1074" s="1" t="inlineStr">
        <is>
          <t>https://www.commcarehq.org/a/caris-test/reports/form_data/e110d2ab-8bbd-485a-b59d-cadf685280bc/</t>
        </is>
      </c>
      <c r="AE1074" t="inlineStr">
        <is>
          <t>---</t>
        </is>
      </c>
      <c r="AF1074" t="inlineStr">
        <is>
          <t>3c5a623af057e23a32ae4000_31575</t>
        </is>
      </c>
      <c r="AG1074" t="inlineStr">
        <is>
          <t>OK</t>
        </is>
      </c>
      <c r="AH1074" t="inlineStr">
        <is>
          <t>2025-03-07 15:33:56</t>
        </is>
      </c>
      <c r="AI1074" t="inlineStr">
        <is>
          <t>5819fa98cbfd4057ac2d43ce7b97f349</t>
        </is>
      </c>
      <c r="AJ1074" t="inlineStr">
        <is>
          <t>2025-03-07</t>
        </is>
      </c>
      <c r="AK1074" t="inlineStr">
        <is>
          <t>3</t>
        </is>
      </c>
      <c r="AL1074" t="inlineStr">
        <is>
          <t>---</t>
        </is>
      </c>
      <c r="AM1074" t="inlineStr">
        <is>
          <t>1</t>
        </is>
      </c>
      <c r="AN1074" t="inlineStr">
        <is>
          <t>---</t>
        </is>
      </c>
      <c r="AO1074" t="inlineStr">
        <is>
          <t>1</t>
        </is>
      </c>
      <c r="AP1074" t="inlineStr">
        <is>
          <t>1</t>
        </is>
      </c>
      <c r="AQ1074" t="inlineStr"/>
      <c r="AR1074" t="inlineStr"/>
      <c r="AS1074" t="inlineStr"/>
      <c r="AT1074" t="inlineStr"/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inlineStr">
        <is>
          <t>---</t>
        </is>
      </c>
      <c r="BA1074" t="inlineStr">
        <is>
          <t>5819fa98cbfd4057ac2d43ce7b97f349</t>
        </is>
      </c>
      <c r="BB1074" t="inlineStr">
        <is>
          <t>http://openrosa.org/formdesigner/0B48E039-1E80-49A7-AC24-732B6E788E39</t>
        </is>
      </c>
      <c r="BC1074" t="inlineStr">
        <is>
          <t>Ration et autres visites</t>
        </is>
      </c>
      <c r="BD1074" t="inlineStr">
        <is>
          <t>CommCare Android, version "2.56"(468045). App v15969. CommCare Version 2.56.0. Build 468045, built on: 2025-03-07</t>
        </is>
      </c>
      <c r="BE1074" t="inlineStr">
        <is>
          <t>commcare_729fe4b7-119a-4968-8dd0-3ffab857626a</t>
        </is>
      </c>
      <c r="BF1074" t="inlineStr"/>
      <c r="BG1074" t="inlineStr">
        <is>
          <t>f13d8149fc6d39ebe86af18272310ff9</t>
        </is>
      </c>
      <c r="BH1074" t="inlineStr">
        <is>
          <t>d3239f0622024212b2de47425e4be01d</t>
        </is>
      </c>
      <c r="BI1074" t="inlineStr">
        <is>
          <t>15246</t>
        </is>
      </c>
      <c r="BJ1074" t="inlineStr">
        <is>
          <t>XFormInstance</t>
        </is>
      </c>
      <c r="BK1074" t="inlineStr">
        <is>
          <t>5a3edc22fdba11efa9846327e3555f30</t>
        </is>
      </c>
      <c r="BL1074" t="b">
        <v>0</v>
      </c>
      <c r="BM1074" t="inlineStr">
        <is>
          <t>---</t>
        </is>
      </c>
      <c r="BN1074" t="inlineStr">
        <is>
          <t>190.120.221.90</t>
        </is>
      </c>
      <c r="BO1074" t="inlineStr">
        <is>
          <t>Annie Previllon</t>
        </is>
      </c>
    </row>
    <row r="1075">
      <c r="A1075" t="inlineStr">
        <is>
          <t>1073</t>
        </is>
      </c>
      <c r="B1075" t="inlineStr">
        <is>
          <t>051b9e57-f42f-4d6b-968a-53d8d1cc0745</t>
        </is>
      </c>
      <c r="C1075" t="inlineStr">
        <is>
          <t>2025-03-07</t>
        </is>
      </c>
      <c r="D1075" t="inlineStr">
        <is>
          <t>3</t>
        </is>
      </c>
      <c r="E1075" t="inlineStr">
        <is>
          <t>---</t>
        </is>
      </c>
      <c r="F1075" t="inlineStr">
        <is>
          <t>1</t>
        </is>
      </c>
      <c r="G1075" t="inlineStr">
        <is>
          <t>---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---</t>
        </is>
      </c>
      <c r="L1075" t="inlineStr">
        <is>
          <t>---</t>
        </is>
      </c>
      <c r="M1075" t="inlineStr">
        <is>
          <t>---</t>
        </is>
      </c>
      <c r="N1075" t="inlineStr">
        <is>
          <t>---</t>
        </is>
      </c>
      <c r="O1075" t="inlineStr">
        <is>
          <t>---</t>
        </is>
      </c>
      <c r="P1075" t="inlineStr">
        <is>
          <t>---</t>
        </is>
      </c>
      <c r="Q1075" t="inlineStr">
        <is>
          <t>---</t>
        </is>
      </c>
      <c r="R1075" t="inlineStr"/>
      <c r="S1075" t="inlineStr"/>
      <c r="T1075" t="inlineStr"/>
      <c r="U1075" t="inlineStr"/>
      <c r="V1075" t="inlineStr"/>
      <c r="W1075" t="inlineStr"/>
      <c r="X1075" t="inlineStr">
        <is>
          <t>GON/CSFA/ST00476</t>
        </is>
      </c>
      <c r="Y1075" t="inlineStr">
        <is>
          <t>GON/CSFA/ST00476</t>
        </is>
      </c>
      <c r="Z1075" t="inlineStr">
        <is>
          <t>2025-03-07 15:34:22</t>
        </is>
      </c>
      <c r="AA1075" t="inlineStr">
        <is>
          <t>2025-03-07 15:34:10</t>
        </is>
      </c>
      <c r="AB1075" t="inlineStr">
        <is>
          <t>2kerbentia</t>
        </is>
      </c>
      <c r="AC1075" t="inlineStr">
        <is>
          <t>2025-03-10 14:40:12</t>
        </is>
      </c>
      <c r="AD1075" s="1" t="inlineStr">
        <is>
          <t>https://www.commcarehq.org/a/caris-test/reports/form_data/051b9e57-f42f-4d6b-968a-53d8d1cc0745/</t>
        </is>
      </c>
      <c r="AE1075" t="inlineStr">
        <is>
          <t>---</t>
        </is>
      </c>
      <c r="AF1075" t="inlineStr">
        <is>
          <t>3c5a623af057e23a32ae4000_23112</t>
        </is>
      </c>
      <c r="AG1075" t="inlineStr">
        <is>
          <t>OK</t>
        </is>
      </c>
      <c r="AH1075" t="inlineStr">
        <is>
          <t>2025-03-07 15:34:22</t>
        </is>
      </c>
      <c r="AI1075" t="inlineStr">
        <is>
          <t>5819fa98cbfd4057ac2d43ce7b97f349</t>
        </is>
      </c>
      <c r="AJ1075" t="inlineStr">
        <is>
          <t>2025-03-07</t>
        </is>
      </c>
      <c r="AK1075" t="inlineStr">
        <is>
          <t>3</t>
        </is>
      </c>
      <c r="AL1075" t="inlineStr">
        <is>
          <t>---</t>
        </is>
      </c>
      <c r="AM1075" t="inlineStr">
        <is>
          <t>1</t>
        </is>
      </c>
      <c r="AN1075" t="inlineStr">
        <is>
          <t>---</t>
        </is>
      </c>
      <c r="AO1075" t="inlineStr">
        <is>
          <t>1</t>
        </is>
      </c>
      <c r="AP1075" t="inlineStr">
        <is>
          <t>1</t>
        </is>
      </c>
      <c r="AQ1075" t="inlineStr"/>
      <c r="AR1075" t="inlineStr"/>
      <c r="AS1075" t="inlineStr"/>
      <c r="AT1075" t="inlineStr"/>
      <c r="AU1075" t="inlineStr">
        <is>
          <t>---</t>
        </is>
      </c>
      <c r="AV1075" t="inlineStr">
        <is>
          <t>---</t>
        </is>
      </c>
      <c r="AW1075" t="inlineStr">
        <is>
          <t>---</t>
        </is>
      </c>
      <c r="AX1075" t="inlineStr">
        <is>
          <t>---</t>
        </is>
      </c>
      <c r="AY1075" t="inlineStr">
        <is>
          <t>---</t>
        </is>
      </c>
      <c r="AZ1075" t="inlineStr">
        <is>
          <t>---</t>
        </is>
      </c>
      <c r="BA1075" t="inlineStr">
        <is>
          <t>5819fa98cbfd4057ac2d43ce7b97f349</t>
        </is>
      </c>
      <c r="BB1075" t="inlineStr">
        <is>
          <t>http://openrosa.org/formdesigner/0B48E039-1E80-49A7-AC24-732B6E788E39</t>
        </is>
      </c>
      <c r="BC1075" t="inlineStr">
        <is>
          <t>Ration et autres visites</t>
        </is>
      </c>
      <c r="BD1075" t="inlineStr">
        <is>
          <t>CommCare Android, version "2.56"(468045). App v15969. CommCare Version 2.56.0. Build 468045, built on: 2025-03-07</t>
        </is>
      </c>
      <c r="BE1075" t="inlineStr">
        <is>
          <t>commcare_729fe4b7-119a-4968-8dd0-3ffab857626a</t>
        </is>
      </c>
      <c r="BF1075" t="inlineStr"/>
      <c r="BG1075" t="inlineStr">
        <is>
          <t>f13d8149fc6d39ebe86af18272310ff9</t>
        </is>
      </c>
      <c r="BH1075" t="inlineStr">
        <is>
          <t>d3239f0622024212b2de47425e4be01d</t>
        </is>
      </c>
      <c r="BI1075" t="inlineStr">
        <is>
          <t>15246</t>
        </is>
      </c>
      <c r="BJ1075" t="inlineStr">
        <is>
          <t>XFormInstance</t>
        </is>
      </c>
      <c r="BK1075" t="inlineStr">
        <is>
          <t>5a3edc22fdba11efa9846327e3555f30</t>
        </is>
      </c>
      <c r="BL1075" t="b">
        <v>0</v>
      </c>
      <c r="BM1075" t="inlineStr">
        <is>
          <t>---</t>
        </is>
      </c>
      <c r="BN1075" t="inlineStr">
        <is>
          <t>190.120.221.90</t>
        </is>
      </c>
      <c r="BO1075" t="inlineStr">
        <is>
          <t>Wilguens Bonjour</t>
        </is>
      </c>
    </row>
    <row r="1076">
      <c r="A1076" t="inlineStr">
        <is>
          <t>1074</t>
        </is>
      </c>
      <c r="B1076" t="inlineStr">
        <is>
          <t>c31eb04c-3cc5-4c21-b75d-a5610f90a81d</t>
        </is>
      </c>
      <c r="C1076" t="inlineStr">
        <is>
          <t>2025-03-07</t>
        </is>
      </c>
      <c r="D1076" t="inlineStr">
        <is>
          <t>3</t>
        </is>
      </c>
      <c r="E1076" t="inlineStr">
        <is>
          <t>---</t>
        </is>
      </c>
      <c r="F1076" t="inlineStr">
        <is>
          <t>1</t>
        </is>
      </c>
      <c r="G1076" t="inlineStr">
        <is>
          <t>---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---</t>
        </is>
      </c>
      <c r="L1076" t="inlineStr">
        <is>
          <t>---</t>
        </is>
      </c>
      <c r="M1076" t="inlineStr">
        <is>
          <t>---</t>
        </is>
      </c>
      <c r="N1076" t="inlineStr">
        <is>
          <t>---</t>
        </is>
      </c>
      <c r="O1076" t="inlineStr">
        <is>
          <t>---</t>
        </is>
      </c>
      <c r="P1076" t="inlineStr">
        <is>
          <t>---</t>
        </is>
      </c>
      <c r="Q1076" t="inlineStr">
        <is>
          <t>---</t>
        </is>
      </c>
      <c r="R1076" t="inlineStr"/>
      <c r="S1076" t="inlineStr"/>
      <c r="T1076" t="inlineStr"/>
      <c r="U1076" t="inlineStr"/>
      <c r="V1076" t="inlineStr"/>
      <c r="W1076" t="inlineStr"/>
      <c r="X1076" t="inlineStr">
        <is>
          <t>GON/CSFA/ST00798</t>
        </is>
      </c>
      <c r="Y1076" t="inlineStr">
        <is>
          <t>GON/CSFA/ST00798</t>
        </is>
      </c>
      <c r="Z1076" t="inlineStr">
        <is>
          <t>2025-03-07 15:37:14</t>
        </is>
      </c>
      <c r="AA1076" t="inlineStr">
        <is>
          <t>2025-03-07 15:37:05</t>
        </is>
      </c>
      <c r="AB1076" t="inlineStr">
        <is>
          <t>2kerbentia</t>
        </is>
      </c>
      <c r="AC1076" t="inlineStr">
        <is>
          <t>2025-03-10 14:40:12</t>
        </is>
      </c>
      <c r="AD1076" s="1" t="inlineStr">
        <is>
          <t>https://www.commcarehq.org/a/caris-test/reports/form_data/c31eb04c-3cc5-4c21-b75d-a5610f90a81d/</t>
        </is>
      </c>
      <c r="AE1076" t="inlineStr">
        <is>
          <t>---</t>
        </is>
      </c>
      <c r="AF1076" t="inlineStr">
        <is>
          <t>3c5a623af057e23a32ae4000_39612</t>
        </is>
      </c>
      <c r="AG1076" t="inlineStr">
        <is>
          <t>OK</t>
        </is>
      </c>
      <c r="AH1076" t="inlineStr">
        <is>
          <t>2025-03-07 15:37:14</t>
        </is>
      </c>
      <c r="AI1076" t="inlineStr">
        <is>
          <t>5819fa98cbfd4057ac2d43ce7b97f349</t>
        </is>
      </c>
      <c r="AJ1076" t="inlineStr">
        <is>
          <t>2025-03-07</t>
        </is>
      </c>
      <c r="AK1076" t="inlineStr">
        <is>
          <t>3</t>
        </is>
      </c>
      <c r="AL1076" t="inlineStr">
        <is>
          <t>---</t>
        </is>
      </c>
      <c r="AM1076" t="inlineStr">
        <is>
          <t>1</t>
        </is>
      </c>
      <c r="AN1076" t="inlineStr">
        <is>
          <t>---</t>
        </is>
      </c>
      <c r="AO1076" t="inlineStr">
        <is>
          <t>1</t>
        </is>
      </c>
      <c r="AP1076" t="inlineStr">
        <is>
          <t>1</t>
        </is>
      </c>
      <c r="AQ1076" t="inlineStr"/>
      <c r="AR1076" t="inlineStr"/>
      <c r="AS1076" t="inlineStr"/>
      <c r="AT1076" t="inlineStr"/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inlineStr">
        <is>
          <t>---</t>
        </is>
      </c>
      <c r="BA1076" t="inlineStr">
        <is>
          <t>5819fa98cbfd4057ac2d43ce7b97f349</t>
        </is>
      </c>
      <c r="BB1076" t="inlineStr">
        <is>
          <t>http://openrosa.org/formdesigner/0B48E039-1E80-49A7-AC24-732B6E788E39</t>
        </is>
      </c>
      <c r="BC1076" t="inlineStr">
        <is>
          <t>Ration et autres visites</t>
        </is>
      </c>
      <c r="BD1076" t="inlineStr">
        <is>
          <t>CommCare Android, version "2.56"(468045). App v15969. CommCare Version 2.56.0. Build 468045, built on: 2025-03-07</t>
        </is>
      </c>
      <c r="BE1076" t="inlineStr">
        <is>
          <t>commcare_729fe4b7-119a-4968-8dd0-3ffab857626a</t>
        </is>
      </c>
      <c r="BF1076" t="inlineStr"/>
      <c r="BG1076" t="inlineStr">
        <is>
          <t>f13d8149fc6d39ebe86af18272310ff9</t>
        </is>
      </c>
      <c r="BH1076" t="inlineStr">
        <is>
          <t>d3239f0622024212b2de47425e4be01d</t>
        </is>
      </c>
      <c r="BI1076" t="inlineStr">
        <is>
          <t>15246</t>
        </is>
      </c>
      <c r="BJ1076" t="inlineStr">
        <is>
          <t>XFormInstance</t>
        </is>
      </c>
      <c r="BK1076" t="inlineStr">
        <is>
          <t>5a3edc22fdba11efa9846327e3555f30</t>
        </is>
      </c>
      <c r="BL1076" t="b">
        <v>0</v>
      </c>
      <c r="BM1076" t="inlineStr">
        <is>
          <t>---</t>
        </is>
      </c>
      <c r="BN1076" t="inlineStr">
        <is>
          <t>190.120.221.90</t>
        </is>
      </c>
      <c r="BO1076" t="inlineStr">
        <is>
          <t>Kervencia Joseph</t>
        </is>
      </c>
    </row>
    <row r="1077">
      <c r="A1077" t="inlineStr">
        <is>
          <t>1075</t>
        </is>
      </c>
      <c r="B1077" t="inlineStr">
        <is>
          <t>c22f9859-d138-48c8-990c-32d033676e83</t>
        </is>
      </c>
      <c r="C1077" t="inlineStr">
        <is>
          <t>2025-03-07</t>
        </is>
      </c>
      <c r="D1077" t="inlineStr">
        <is>
          <t>3</t>
        </is>
      </c>
      <c r="E1077" t="inlineStr">
        <is>
          <t>---</t>
        </is>
      </c>
      <c r="F1077" t="inlineStr">
        <is>
          <t>1</t>
        </is>
      </c>
      <c r="G1077" t="inlineStr">
        <is>
          <t>---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---</t>
        </is>
      </c>
      <c r="L1077" t="inlineStr">
        <is>
          <t>---</t>
        </is>
      </c>
      <c r="M1077" t="inlineStr">
        <is>
          <t>---</t>
        </is>
      </c>
      <c r="N1077" t="inlineStr">
        <is>
          <t>---</t>
        </is>
      </c>
      <c r="O1077" t="inlineStr">
        <is>
          <t>---</t>
        </is>
      </c>
      <c r="P1077" t="inlineStr">
        <is>
          <t>---</t>
        </is>
      </c>
      <c r="Q1077" t="inlineStr">
        <is>
          <t>---</t>
        </is>
      </c>
      <c r="R1077" t="inlineStr"/>
      <c r="S1077" t="inlineStr"/>
      <c r="T1077" t="inlineStr"/>
      <c r="U1077" t="inlineStr"/>
      <c r="V1077" t="inlineStr"/>
      <c r="W1077" t="inlineStr"/>
      <c r="X1077" t="inlineStr">
        <is>
          <t>GON/CSFA/ST00798</t>
        </is>
      </c>
      <c r="Y1077" t="inlineStr">
        <is>
          <t>GON/CSFA/ST00798</t>
        </is>
      </c>
      <c r="Z1077" t="inlineStr">
        <is>
          <t>2025-03-07 15:37:58</t>
        </is>
      </c>
      <c r="AA1077" t="inlineStr">
        <is>
          <t>2025-03-07 15:37:45</t>
        </is>
      </c>
      <c r="AB1077" t="inlineStr">
        <is>
          <t>2kerbentia</t>
        </is>
      </c>
      <c r="AC1077" t="inlineStr">
        <is>
          <t>2025-03-10 14:40:13</t>
        </is>
      </c>
      <c r="AD1077" s="1" t="inlineStr">
        <is>
          <t>https://www.commcarehq.org/a/caris-test/reports/form_data/c22f9859-d138-48c8-990c-32d033676e83/</t>
        </is>
      </c>
      <c r="AE1077" t="inlineStr">
        <is>
          <t>---</t>
        </is>
      </c>
      <c r="AF1077" t="inlineStr">
        <is>
          <t>3c5a623af057e23a32ae4000_39612</t>
        </is>
      </c>
      <c r="AG1077" t="inlineStr">
        <is>
          <t>OK</t>
        </is>
      </c>
      <c r="AH1077" t="inlineStr">
        <is>
          <t>2025-03-07 15:37:58</t>
        </is>
      </c>
      <c r="AI1077" t="inlineStr">
        <is>
          <t>5819fa98cbfd4057ac2d43ce7b97f349</t>
        </is>
      </c>
      <c r="AJ1077" t="inlineStr">
        <is>
          <t>2025-03-07</t>
        </is>
      </c>
      <c r="AK1077" t="inlineStr">
        <is>
          <t>3</t>
        </is>
      </c>
      <c r="AL1077" t="inlineStr">
        <is>
          <t>---</t>
        </is>
      </c>
      <c r="AM1077" t="inlineStr">
        <is>
          <t>1</t>
        </is>
      </c>
      <c r="AN1077" t="inlineStr">
        <is>
          <t>---</t>
        </is>
      </c>
      <c r="AO1077" t="inlineStr">
        <is>
          <t>1</t>
        </is>
      </c>
      <c r="AP1077" t="inlineStr">
        <is>
          <t>1</t>
        </is>
      </c>
      <c r="AQ1077" t="inlineStr"/>
      <c r="AR1077" t="inlineStr"/>
      <c r="AS1077" t="inlineStr"/>
      <c r="AT1077" t="inlineStr"/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inlineStr">
        <is>
          <t>---</t>
        </is>
      </c>
      <c r="BA1077" t="inlineStr">
        <is>
          <t>5819fa98cbfd4057ac2d43ce7b97f349</t>
        </is>
      </c>
      <c r="BB1077" t="inlineStr">
        <is>
          <t>http://openrosa.org/formdesigner/0B48E039-1E80-49A7-AC24-732B6E788E39</t>
        </is>
      </c>
      <c r="BC1077" t="inlineStr">
        <is>
          <t>Ration et autres visites</t>
        </is>
      </c>
      <c r="BD1077" t="inlineStr">
        <is>
          <t>CommCare Android, version "2.56"(468045). App v15969. CommCare Version 2.56.0. Build 468045, built on: 2025-03-07</t>
        </is>
      </c>
      <c r="BE1077" t="inlineStr">
        <is>
          <t>commcare_729fe4b7-119a-4968-8dd0-3ffab857626a</t>
        </is>
      </c>
      <c r="BF1077" t="inlineStr"/>
      <c r="BG1077" t="inlineStr">
        <is>
          <t>f13d8149fc6d39ebe86af18272310ff9</t>
        </is>
      </c>
      <c r="BH1077" t="inlineStr">
        <is>
          <t>d3239f0622024212b2de47425e4be01d</t>
        </is>
      </c>
      <c r="BI1077" t="inlineStr">
        <is>
          <t>15246</t>
        </is>
      </c>
      <c r="BJ1077" t="inlineStr">
        <is>
          <t>XFormInstance</t>
        </is>
      </c>
      <c r="BK1077" t="inlineStr">
        <is>
          <t>5a3edc22fdba11efa9846327e3555f30</t>
        </is>
      </c>
      <c r="BL1077" t="b">
        <v>0</v>
      </c>
      <c r="BM1077" t="inlineStr">
        <is>
          <t>---</t>
        </is>
      </c>
      <c r="BN1077" t="inlineStr">
        <is>
          <t>190.120.221.90</t>
        </is>
      </c>
      <c r="BO1077" t="inlineStr">
        <is>
          <t>Kervencia Joseph</t>
        </is>
      </c>
    </row>
    <row r="1078">
      <c r="A1078" t="inlineStr">
        <is>
          <t>1076</t>
        </is>
      </c>
      <c r="B1078" t="inlineStr">
        <is>
          <t>9ea9dff4-b093-415e-b31b-ce8b978ee2db</t>
        </is>
      </c>
      <c r="C1078" t="inlineStr">
        <is>
          <t>2025-03-07</t>
        </is>
      </c>
      <c r="D1078" t="inlineStr">
        <is>
          <t>3</t>
        </is>
      </c>
      <c r="E1078" t="inlineStr">
        <is>
          <t>---</t>
        </is>
      </c>
      <c r="F1078" t="inlineStr">
        <is>
          <t>1</t>
        </is>
      </c>
      <c r="G1078" t="inlineStr">
        <is>
          <t>---</t>
        </is>
      </c>
      <c r="H1078" t="inlineStr">
        <is>
          <t>1</t>
        </is>
      </c>
      <c r="I1078" t="inlineStr">
        <is>
          <t>1</t>
        </is>
      </c>
      <c r="J1078" t="inlineStr">
        <is>
          <t>2</t>
        </is>
      </c>
      <c r="K1078" t="inlineStr">
        <is>
          <t>---</t>
        </is>
      </c>
      <c r="L1078" t="inlineStr">
        <is>
          <t>---</t>
        </is>
      </c>
      <c r="M1078" t="inlineStr">
        <is>
          <t>---</t>
        </is>
      </c>
      <c r="N1078" t="inlineStr">
        <is>
          <t>---</t>
        </is>
      </c>
      <c r="O1078" t="inlineStr">
        <is>
          <t>---</t>
        </is>
      </c>
      <c r="P1078" t="inlineStr">
        <is>
          <t>---</t>
        </is>
      </c>
      <c r="Q1078" t="inlineStr">
        <is>
          <t>---</t>
        </is>
      </c>
      <c r="R1078" t="inlineStr"/>
      <c r="S1078" t="inlineStr">
        <is>
          <t>12.0</t>
        </is>
      </c>
      <c r="T1078" t="inlineStr"/>
      <c r="U1078" t="inlineStr"/>
      <c r="V1078" t="inlineStr"/>
      <c r="W1078" t="inlineStr"/>
      <c r="X1078" t="inlineStr">
        <is>
          <t>PDP/CMEB/ST05314</t>
        </is>
      </c>
      <c r="Y1078" t="inlineStr">
        <is>
          <t>PDP/CMEB/ST05314</t>
        </is>
      </c>
      <c r="Z1078" t="inlineStr">
        <is>
          <t>2025-03-07 14:38:42</t>
        </is>
      </c>
      <c r="AA1078" t="inlineStr">
        <is>
          <t>2025-03-07 14:38:25</t>
        </is>
      </c>
      <c r="AB1078" t="inlineStr">
        <is>
          <t>5edeline</t>
        </is>
      </c>
      <c r="AC1078" t="inlineStr">
        <is>
          <t>2025-03-10 14:40:13</t>
        </is>
      </c>
      <c r="AD1078" s="1" t="inlineStr">
        <is>
          <t>https://www.commcarehq.org/a/caris-test/reports/form_data/9ea9dff4-b093-415e-b31b-ce8b978ee2db/</t>
        </is>
      </c>
      <c r="AE1078" t="inlineStr">
        <is>
          <t>---</t>
        </is>
      </c>
      <c r="AF1078" t="inlineStr">
        <is>
          <t>3c5a623af057e23a32ae4000_169446</t>
        </is>
      </c>
      <c r="AG1078" t="inlineStr">
        <is>
          <t>OK</t>
        </is>
      </c>
      <c r="AH1078" t="inlineStr">
        <is>
          <t>2025-03-07 14:38:42</t>
        </is>
      </c>
      <c r="AI1078" t="inlineStr">
        <is>
          <t>49c83a0dcc274f1a85f9433f3309532d</t>
        </is>
      </c>
      <c r="AJ1078" t="inlineStr">
        <is>
          <t>2025-03-07</t>
        </is>
      </c>
      <c r="AK1078" t="inlineStr">
        <is>
          <t>3</t>
        </is>
      </c>
      <c r="AL1078" t="inlineStr">
        <is>
          <t>---</t>
        </is>
      </c>
      <c r="AM1078" t="inlineStr">
        <is>
          <t>1</t>
        </is>
      </c>
      <c r="AN1078" t="inlineStr">
        <is>
          <t>---</t>
        </is>
      </c>
      <c r="AO1078" t="inlineStr">
        <is>
          <t>1</t>
        </is>
      </c>
      <c r="AP1078" t="inlineStr">
        <is>
          <t>1</t>
        </is>
      </c>
      <c r="AQ1078" t="inlineStr"/>
      <c r="AR1078" t="inlineStr">
        <is>
          <t>12</t>
        </is>
      </c>
      <c r="AS1078" t="inlineStr"/>
      <c r="AT1078" t="inlineStr"/>
      <c r="AU1078" t="inlineStr">
        <is>
          <t>---</t>
        </is>
      </c>
      <c r="AV1078" t="inlineStr">
        <is>
          <t>---</t>
        </is>
      </c>
      <c r="AW1078" t="inlineStr">
        <is>
          <t>---</t>
        </is>
      </c>
      <c r="AX1078" t="inlineStr">
        <is>
          <t>---</t>
        </is>
      </c>
      <c r="AY1078" t="inlineStr">
        <is>
          <t>---</t>
        </is>
      </c>
      <c r="AZ1078" t="inlineStr">
        <is>
          <t>---</t>
        </is>
      </c>
      <c r="BA1078" t="inlineStr">
        <is>
          <t>49c83a0dcc274f1a85f9433f3309532d</t>
        </is>
      </c>
      <c r="BB1078" t="inlineStr">
        <is>
          <t>http://openrosa.org/formdesigner/0B48E039-1E80-49A7-AC24-732B6E788E39</t>
        </is>
      </c>
      <c r="BC1078" t="inlineStr">
        <is>
          <t>Ration et autres visites</t>
        </is>
      </c>
      <c r="BD1078" t="inlineStr">
        <is>
          <t>CommCare Android, version "2.56"(468040). App v15969. CommCare Version 2.56.0. Build 468040, built on: 2025-02-11</t>
        </is>
      </c>
      <c r="BE1078" t="inlineStr">
        <is>
          <t>commcare_f5c01cb3-ad69-46f7-81c0-4740896f4262</t>
        </is>
      </c>
      <c r="BF1078" t="inlineStr">
        <is>
          <t>19.9441967 -72.7756848 -16.11 28.89</t>
        </is>
      </c>
      <c r="BG1078" t="inlineStr">
        <is>
          <t>f13d8149fc6d39ebe86af18272310ff9</t>
        </is>
      </c>
      <c r="BH1078" t="inlineStr">
        <is>
          <t>d3239f0622024212b2de47425e4be01d</t>
        </is>
      </c>
      <c r="BI1078" t="inlineStr">
        <is>
          <t>15246</t>
        </is>
      </c>
      <c r="BJ1078" t="inlineStr">
        <is>
          <t>XFormInstance</t>
        </is>
      </c>
      <c r="BK1078" t="inlineStr">
        <is>
          <t>1282f248fdbd11efb4125930014bb413</t>
        </is>
      </c>
      <c r="BL1078" t="b">
        <v>0</v>
      </c>
      <c r="BM1078" t="inlineStr">
        <is>
          <t>---</t>
        </is>
      </c>
      <c r="BN1078" t="inlineStr">
        <is>
          <t>190.115.171.100</t>
        </is>
      </c>
      <c r="BO1078" t="inlineStr">
        <is>
          <t>Ruth Stecie  Bon-Ami</t>
        </is>
      </c>
    </row>
    <row r="1079">
      <c r="A1079" t="inlineStr">
        <is>
          <t>1077</t>
        </is>
      </c>
      <c r="B1079" t="inlineStr">
        <is>
          <t>ba2a9372-0f33-4364-9725-2ec730091817</t>
        </is>
      </c>
      <c r="C1079" t="inlineStr">
        <is>
          <t>2025-03-07</t>
        </is>
      </c>
      <c r="D1079" t="inlineStr">
        <is>
          <t>4</t>
        </is>
      </c>
      <c r="E1079" t="inlineStr">
        <is>
          <t>DACK</t>
        </is>
      </c>
      <c r="F1079" t="inlineStr">
        <is>
          <t>1</t>
        </is>
      </c>
      <c r="G1079" t="inlineStr">
        <is>
          <t>Pour DACK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---</t>
        </is>
      </c>
      <c r="L1079" t="inlineStr">
        <is>
          <t>---</t>
        </is>
      </c>
      <c r="M1079" t="inlineStr">
        <is>
          <t>---</t>
        </is>
      </c>
      <c r="N1079" t="inlineStr">
        <is>
          <t>---</t>
        </is>
      </c>
      <c r="O1079" t="inlineStr">
        <is>
          <t>---</t>
        </is>
      </c>
      <c r="P1079" t="inlineStr">
        <is>
          <t>---</t>
        </is>
      </c>
      <c r="Q1079" t="inlineStr">
        <is>
          <t>---</t>
        </is>
      </c>
      <c r="R1079" t="inlineStr"/>
      <c r="S1079" t="inlineStr">
        <is>
          <t>15.0</t>
        </is>
      </c>
      <c r="T1079" t="inlineStr"/>
      <c r="U1079">
        <f>HYPERLINK("https://www.commcarehq.org/a/caris-test/api/form_attachment/v1/ba2a9372-0f33-4364-9725-2ec730091817/1741358377468.jpg")</f>
        <v/>
      </c>
      <c r="V1079">
        <f>HYPERLINK("https://www.commcarehq.org/a/caris-test/api/form_attachment/v1/ba2a9372-0f33-4364-9725-2ec730091817/1741358387705.jpg")</f>
        <v/>
      </c>
      <c r="W1079" t="inlineStr"/>
      <c r="X1079" t="inlineStr">
        <is>
          <t>PDP/CMEB/ST04590</t>
        </is>
      </c>
      <c r="Y1079" t="inlineStr">
        <is>
          <t>PDP/CMEB/ST04590</t>
        </is>
      </c>
      <c r="Z1079" t="inlineStr">
        <is>
          <t>2025-03-07 14:39:49</t>
        </is>
      </c>
      <c r="AA1079" t="inlineStr">
        <is>
          <t>2025-03-07 14:39:03</t>
        </is>
      </c>
      <c r="AB1079" t="inlineStr">
        <is>
          <t>5edeline</t>
        </is>
      </c>
      <c r="AC1079" t="inlineStr">
        <is>
          <t>2025-03-10 14:41:20</t>
        </is>
      </c>
      <c r="AD1079" s="1" t="inlineStr">
        <is>
          <t>https://www.commcarehq.org/a/caris-test/reports/form_data/ba2a9372-0f33-4364-9725-2ec730091817/</t>
        </is>
      </c>
      <c r="AE1079" t="inlineStr">
        <is>
          <t>---</t>
        </is>
      </c>
      <c r="AF1079" t="inlineStr">
        <is>
          <t>3c5a623af057e23a32ae4000_48684</t>
        </is>
      </c>
      <c r="AG1079" t="inlineStr">
        <is>
          <t>---</t>
        </is>
      </c>
      <c r="AH1079" t="inlineStr">
        <is>
          <t>2025-03-07 14:39:49</t>
        </is>
      </c>
      <c r="AI1079" t="inlineStr">
        <is>
          <t>49c83a0dcc274f1a85f9433f3309532d</t>
        </is>
      </c>
      <c r="AJ1079" t="inlineStr">
        <is>
          <t>2025-03-07</t>
        </is>
      </c>
      <c r="AK1079" t="inlineStr">
        <is>
          <t>4</t>
        </is>
      </c>
      <c r="AL1079" t="inlineStr">
        <is>
          <t>DACK</t>
        </is>
      </c>
      <c r="AM1079" t="inlineStr">
        <is>
          <t>1</t>
        </is>
      </c>
      <c r="AN1079" t="inlineStr">
        <is>
          <t>Pour DACK</t>
        </is>
      </c>
      <c r="AO1079" t="inlineStr">
        <is>
          <t>1</t>
        </is>
      </c>
      <c r="AP1079" t="inlineStr">
        <is>
          <t>1</t>
        </is>
      </c>
      <c r="AQ1079" t="inlineStr"/>
      <c r="AR1079" t="inlineStr">
        <is>
          <t>15</t>
        </is>
      </c>
      <c r="AS1079" t="inlineStr"/>
      <c r="AT1079" t="inlineStr"/>
      <c r="AU1079" t="inlineStr">
        <is>
          <t>---</t>
        </is>
      </c>
      <c r="AV1079" t="inlineStr">
        <is>
          <t>---</t>
        </is>
      </c>
      <c r="AW1079" t="inlineStr">
        <is>
          <t>---</t>
        </is>
      </c>
      <c r="AX1079" t="inlineStr">
        <is>
          <t>---</t>
        </is>
      </c>
      <c r="AY1079" t="inlineStr">
        <is>
          <t>---</t>
        </is>
      </c>
      <c r="AZ1079" t="inlineStr">
        <is>
          <t>---</t>
        </is>
      </c>
      <c r="BA1079" t="inlineStr">
        <is>
          <t>49c83a0dcc274f1a85f9433f3309532d</t>
        </is>
      </c>
      <c r="BB1079" t="inlineStr">
        <is>
          <t>http://openrosa.org/formdesigner/0B48E039-1E80-49A7-AC24-732B6E788E39</t>
        </is>
      </c>
      <c r="BC1079" t="inlineStr">
        <is>
          <t>Ration et autres visites</t>
        </is>
      </c>
      <c r="BD1079" t="inlineStr">
        <is>
          <t>CommCare Android, version "2.56"(468040). App v15969. CommCare Version 2.56.0. Build 468040, built on: 2025-02-11</t>
        </is>
      </c>
      <c r="BE1079" t="inlineStr">
        <is>
          <t>commcare_f5c01cb3-ad69-46f7-81c0-4740896f4262</t>
        </is>
      </c>
      <c r="BF1079" t="inlineStr">
        <is>
          <t>19.9441694 -72.7757788 -16.11 31.34</t>
        </is>
      </c>
      <c r="BG1079" t="inlineStr">
        <is>
          <t>f13d8149fc6d39ebe86af18272310ff9</t>
        </is>
      </c>
      <c r="BH1079" t="inlineStr">
        <is>
          <t>d3239f0622024212b2de47425e4be01d</t>
        </is>
      </c>
      <c r="BI1079" t="inlineStr">
        <is>
          <t>15246</t>
        </is>
      </c>
      <c r="BJ1079" t="inlineStr">
        <is>
          <t>XFormInstance</t>
        </is>
      </c>
      <c r="BK1079" t="inlineStr">
        <is>
          <t>95859c28fdbd11efb01dd3290d41d0d6</t>
        </is>
      </c>
      <c r="BL1079" t="b">
        <v>0</v>
      </c>
      <c r="BM1079" t="inlineStr">
        <is>
          <t>---</t>
        </is>
      </c>
      <c r="BN1079" t="inlineStr">
        <is>
          <t>190.115.171.100</t>
        </is>
      </c>
      <c r="BO1079" t="inlineStr">
        <is>
          <t>Rose Meldrine Moline</t>
        </is>
      </c>
    </row>
    <row r="1080">
      <c r="A1080" t="inlineStr">
        <is>
          <t>1078</t>
        </is>
      </c>
      <c r="B1080" t="inlineStr">
        <is>
          <t>fd194c25-9414-4bba-970a-6179068eb5be</t>
        </is>
      </c>
      <c r="C1080" t="inlineStr">
        <is>
          <t>2025-03-07</t>
        </is>
      </c>
      <c r="D1080" t="inlineStr">
        <is>
          <t>2</t>
        </is>
      </c>
      <c r="E1080" t="inlineStr">
        <is>
          <t>---</t>
        </is>
      </c>
      <c r="F1080" t="inlineStr">
        <is>
          <t>1</t>
        </is>
      </c>
      <c r="G1080" t="inlineStr">
        <is>
          <t>---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>
        <f>HYPERLINK("https://www.commcarehq.org/a/caris-test/api/form_attachment/v1/fd194c25-9414-4bba-970a-6179068eb5be/1741358847362.jpg")</f>
        <v/>
      </c>
      <c r="M1080" t="inlineStr">
        <is>
          <t>---</t>
        </is>
      </c>
      <c r="N1080" t="inlineStr">
        <is>
          <t>---</t>
        </is>
      </c>
      <c r="O1080" t="inlineStr">
        <is>
          <t>1</t>
        </is>
      </c>
      <c r="P1080" t="inlineStr">
        <is>
          <t>---</t>
        </is>
      </c>
      <c r="Q1080" t="inlineStr">
        <is>
          <t>2</t>
        </is>
      </c>
      <c r="R1080" t="inlineStr">
        <is>
          <t>12.0</t>
        </is>
      </c>
      <c r="S1080" t="inlineStr">
        <is>
          <t>7.0</t>
        </is>
      </c>
      <c r="T1080" t="inlineStr"/>
      <c r="U1080" t="inlineStr"/>
      <c r="V1080" t="inlineStr"/>
      <c r="W1080" t="inlineStr"/>
      <c r="X1080" t="inlineStr">
        <is>
          <t>PDP/CMEB/ST05704</t>
        </is>
      </c>
      <c r="Y1080" t="inlineStr">
        <is>
          <t>PDP/CMEB/ST05704</t>
        </is>
      </c>
      <c r="Z1080" t="inlineStr">
        <is>
          <t>2025-03-07 14:47:45</t>
        </is>
      </c>
      <c r="AA1080" t="inlineStr">
        <is>
          <t>2025-03-07 14:47:00</t>
        </is>
      </c>
      <c r="AB1080" t="inlineStr">
        <is>
          <t>5edeline</t>
        </is>
      </c>
      <c r="AC1080" t="inlineStr">
        <is>
          <t>2025-03-10 14:49:16</t>
        </is>
      </c>
      <c r="AD1080" s="1" t="inlineStr">
        <is>
          <t>https://www.commcarehq.org/a/caris-test/reports/form_data/fd194c25-9414-4bba-970a-6179068eb5be/</t>
        </is>
      </c>
      <c r="AE1080" t="inlineStr">
        <is>
          <t>---</t>
        </is>
      </c>
      <c r="AF1080" t="inlineStr">
        <is>
          <t>3c5a623af057e23a32ae4000_193664</t>
        </is>
      </c>
      <c r="AG1080" t="inlineStr">
        <is>
          <t>---</t>
        </is>
      </c>
      <c r="AH1080" t="inlineStr">
        <is>
          <t>2025-03-07 14:47:45</t>
        </is>
      </c>
      <c r="AI1080" t="inlineStr">
        <is>
          <t>49c83a0dcc274f1a85f9433f3309532d</t>
        </is>
      </c>
      <c r="AJ1080" t="inlineStr">
        <is>
          <t>2025-03-07</t>
        </is>
      </c>
      <c r="AK1080" t="inlineStr">
        <is>
          <t>2</t>
        </is>
      </c>
      <c r="AL1080" t="inlineStr">
        <is>
          <t>---</t>
        </is>
      </c>
      <c r="AM1080" t="inlineStr">
        <is>
          <t>1</t>
        </is>
      </c>
      <c r="AN1080" t="inlineStr">
        <is>
          <t>---</t>
        </is>
      </c>
      <c r="AO1080" t="inlineStr">
        <is>
          <t>1</t>
        </is>
      </c>
      <c r="AP1080" t="inlineStr">
        <is>
          <t>1</t>
        </is>
      </c>
      <c r="AQ1080" t="inlineStr">
        <is>
          <t>12</t>
        </is>
      </c>
      <c r="AR1080" t="inlineStr">
        <is>
          <t>7</t>
        </is>
      </c>
      <c r="AS1080" t="inlineStr"/>
      <c r="AT1080" t="inlineStr"/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inlineStr">
        <is>
          <t>---</t>
        </is>
      </c>
      <c r="BA1080" t="inlineStr">
        <is>
          <t>49c83a0dcc274f1a85f9433f3309532d</t>
        </is>
      </c>
      <c r="BB1080" t="inlineStr">
        <is>
          <t>http://openrosa.org/formdesigner/0B48E039-1E80-49A7-AC24-732B6E788E39</t>
        </is>
      </c>
      <c r="BC1080" t="inlineStr">
        <is>
          <t>Ration et autres visites</t>
        </is>
      </c>
      <c r="BD1080" t="inlineStr">
        <is>
          <t>CommCare Android, version "2.56"(468040). App v15969. CommCare Version 2.56.0. Build 468040, built on: 2025-02-11</t>
        </is>
      </c>
      <c r="BE1080" t="inlineStr">
        <is>
          <t>commcare_f5c01cb3-ad69-46f7-81c0-4740896f4262</t>
        </is>
      </c>
      <c r="BF1080" t="inlineStr">
        <is>
          <t>19.944189 -72.7757199 -16.11 32.52</t>
        </is>
      </c>
      <c r="BG1080" t="inlineStr">
        <is>
          <t>f13d8149fc6d39ebe86af18272310ff9</t>
        </is>
      </c>
      <c r="BH1080" t="inlineStr">
        <is>
          <t>d3239f0622024212b2de47425e4be01d</t>
        </is>
      </c>
      <c r="BI1080" t="inlineStr">
        <is>
          <t>15246</t>
        </is>
      </c>
      <c r="BJ1080" t="inlineStr">
        <is>
          <t>XFormInstance</t>
        </is>
      </c>
      <c r="BK1080" t="inlineStr">
        <is>
          <t>95859c28fdbd11efb01dd3290d41d0d6</t>
        </is>
      </c>
      <c r="BL1080" t="b">
        <v>0</v>
      </c>
      <c r="BM1080" t="inlineStr">
        <is>
          <t>---</t>
        </is>
      </c>
      <c r="BN1080" t="inlineStr">
        <is>
          <t>190.115.171.100</t>
        </is>
      </c>
      <c r="BO1080" t="inlineStr">
        <is>
          <t>---</t>
        </is>
      </c>
    </row>
    <row r="1081">
      <c r="A1081" t="inlineStr">
        <is>
          <t>1079</t>
        </is>
      </c>
      <c r="B1081" t="inlineStr">
        <is>
          <t>5505e03f-c010-4d3c-8a2f-992923f4b409</t>
        </is>
      </c>
      <c r="C1081" t="inlineStr">
        <is>
          <t>2025-03-10</t>
        </is>
      </c>
      <c r="D1081" t="inlineStr">
        <is>
          <t>10</t>
        </is>
      </c>
      <c r="E1081" t="inlineStr">
        <is>
          <t>---</t>
        </is>
      </c>
      <c r="F1081" t="inlineStr">
        <is>
          <t>1</t>
        </is>
      </c>
      <c r="G1081" t="inlineStr">
        <is>
          <t>---</t>
        </is>
      </c>
      <c r="H1081" t="inlineStr">
        <is>
          <t>1</t>
        </is>
      </c>
      <c r="I1081" t="inlineStr">
        <is>
          <t>0</t>
        </is>
      </c>
      <c r="J1081" t="inlineStr">
        <is>
          <t>---</t>
        </is>
      </c>
      <c r="K1081" t="inlineStr">
        <is>
          <t>---</t>
        </is>
      </c>
      <c r="L1081" t="inlineStr">
        <is>
          <t>---</t>
        </is>
      </c>
      <c r="M1081" t="inlineStr">
        <is>
          <t>---</t>
        </is>
      </c>
      <c r="N1081" t="inlineStr">
        <is>
          <t>---</t>
        </is>
      </c>
      <c r="O1081" t="inlineStr">
        <is>
          <t>---</t>
        </is>
      </c>
      <c r="P1081" t="inlineStr">
        <is>
          <t>---</t>
        </is>
      </c>
      <c r="Q1081" t="inlineStr">
        <is>
          <t>---</t>
        </is>
      </c>
      <c r="R1081" t="inlineStr">
        <is>
          <t>---</t>
        </is>
      </c>
      <c r="S1081" t="inlineStr">
        <is>
          <t>---</t>
        </is>
      </c>
      <c r="T1081" t="inlineStr">
        <is>
          <t>---</t>
        </is>
      </c>
      <c r="U1081" t="inlineStr">
        <is>
          <t>---</t>
        </is>
      </c>
      <c r="V1081" t="inlineStr">
        <is>
          <t>---</t>
        </is>
      </c>
      <c r="W1081" t="inlineStr"/>
      <c r="X1081" t="inlineStr">
        <is>
          <t>PAP/NPFS/ST00284</t>
        </is>
      </c>
      <c r="Y1081" t="inlineStr">
        <is>
          <t>PAP/NPFS/ST00284</t>
        </is>
      </c>
      <c r="Z1081" t="inlineStr">
        <is>
          <t>2025-03-10 15:24:30</t>
        </is>
      </c>
      <c r="AA1081" t="inlineStr">
        <is>
          <t>2025-03-10 15:23:37</t>
        </is>
      </c>
      <c r="AB1081" t="inlineStr">
        <is>
          <t>2paula</t>
        </is>
      </c>
      <c r="AC1081" t="inlineStr">
        <is>
          <t>2025-03-10 15:24:31</t>
        </is>
      </c>
      <c r="AD1081" s="1" t="inlineStr">
        <is>
          <t>https://www.commcarehq.org/a/caris-test/reports/form_data/5505e03f-c010-4d3c-8a2f-992923f4b409/</t>
        </is>
      </c>
      <c r="AE1081" t="inlineStr">
        <is>
          <t>---</t>
        </is>
      </c>
      <c r="AF1081" t="inlineStr">
        <is>
          <t>6397a497c344456fa3d0e909ff2b13e6</t>
        </is>
      </c>
      <c r="AG1081" t="inlineStr">
        <is>
          <t>---</t>
        </is>
      </c>
      <c r="AH1081" t="inlineStr">
        <is>
          <t>2025-03-10 15:24:30</t>
        </is>
      </c>
      <c r="AI1081" t="inlineStr">
        <is>
          <t>e5870524d7474eb1ae50f2c4107b4683</t>
        </is>
      </c>
      <c r="AJ1081" t="inlineStr">
        <is>
          <t>2025-03-10</t>
        </is>
      </c>
      <c r="AK1081" t="inlineStr">
        <is>
          <t>10</t>
        </is>
      </c>
      <c r="AL1081" t="inlineStr">
        <is>
          <t>---</t>
        </is>
      </c>
      <c r="AM1081" t="inlineStr">
        <is>
          <t>1</t>
        </is>
      </c>
      <c r="AN1081" t="inlineStr">
        <is>
          <t>---</t>
        </is>
      </c>
      <c r="AO1081" t="inlineStr">
        <is>
          <t>1</t>
        </is>
      </c>
      <c r="AP1081" t="inlineStr">
        <is>
          <t>0</t>
        </is>
      </c>
      <c r="AQ1081" t="inlineStr">
        <is>
          <t>---</t>
        </is>
      </c>
      <c r="AR1081" t="inlineStr">
        <is>
          <t>---</t>
        </is>
      </c>
      <c r="AS1081" t="inlineStr">
        <is>
          <t>---</t>
        </is>
      </c>
      <c r="AT1081" t="inlineStr"/>
      <c r="AU1081" t="inlineStr">
        <is>
          <t>---</t>
        </is>
      </c>
      <c r="AV1081" t="inlineStr">
        <is>
          <t>---</t>
        </is>
      </c>
      <c r="AW1081" t="inlineStr">
        <is>
          <t>---</t>
        </is>
      </c>
      <c r="AX1081" t="inlineStr">
        <is>
          <t>---</t>
        </is>
      </c>
      <c r="AY1081" t="inlineStr">
        <is>
          <t>---</t>
        </is>
      </c>
      <c r="AZ1081" t="inlineStr">
        <is>
          <t>---</t>
        </is>
      </c>
      <c r="BA1081" t="inlineStr">
        <is>
          <t>e5870524d7474eb1ae50f2c4107b4683</t>
        </is>
      </c>
      <c r="BB1081" t="inlineStr">
        <is>
          <t>http://openrosa.org/formdesigner/0B48E039-1E80-49A7-AC24-732B6E788E39</t>
        </is>
      </c>
      <c r="BC1081" t="inlineStr">
        <is>
          <t>Ration et autres visites</t>
        </is>
      </c>
      <c r="BD1081" t="inlineStr">
        <is>
          <t>CommCare Android, version "2.56"(468040). App v15969. CommCare Version 2.56.0. Build 468040, built on: 2025-02-11</t>
        </is>
      </c>
      <c r="BE1081" t="inlineStr">
        <is>
          <t>commcare_1a638df5-b750-4196-ba65-fa624981c493</t>
        </is>
      </c>
      <c r="BF1081" t="inlineStr">
        <is>
          <t>18.5351006 -72.3116738 136.0 7.0</t>
        </is>
      </c>
      <c r="BG1081" t="inlineStr">
        <is>
          <t>f13d8149fc6d39ebe86af18272310ff9</t>
        </is>
      </c>
      <c r="BH1081" t="inlineStr">
        <is>
          <t>d3239f0622024212b2de47425e4be01d</t>
        </is>
      </c>
      <c r="BI1081" t="inlineStr">
        <is>
          <t>15246</t>
        </is>
      </c>
      <c r="BJ1081" t="inlineStr">
        <is>
          <t>XFormInstance</t>
        </is>
      </c>
      <c r="BK1081" t="inlineStr">
        <is>
          <t>32274fbefdbd11efa9846327e3555f30</t>
        </is>
      </c>
      <c r="BL1081" t="b">
        <v>0</v>
      </c>
      <c r="BM1081" t="inlineStr">
        <is>
          <t>---</t>
        </is>
      </c>
      <c r="BN1081" t="inlineStr">
        <is>
          <t>66.9.168.193</t>
        </is>
      </c>
      <c r="BO1081" t="inlineStr">
        <is>
          <t>Louidor Christelle</t>
        </is>
      </c>
    </row>
    <row r="1082">
      <c r="A1082" t="inlineStr">
        <is>
          <t>1080</t>
        </is>
      </c>
      <c r="B1082" t="inlineStr">
        <is>
          <t>6778ff8f-fe4a-4da1-afd0-c94adfc283e4</t>
        </is>
      </c>
      <c r="C1082" t="inlineStr">
        <is>
          <t>2025-02-18</t>
        </is>
      </c>
      <c r="D1082" t="inlineStr">
        <is>
          <t>4</t>
        </is>
      </c>
      <c r="E1082" t="inlineStr">
        <is>
          <t>visite pr Bonbon</t>
        </is>
      </c>
      <c r="F1082" t="inlineStr">
        <is>
          <t>1</t>
        </is>
      </c>
      <c r="G1082" t="inlineStr">
        <is>
          <t>visite pr Bonbon</t>
        </is>
      </c>
      <c r="H1082" t="inlineStr">
        <is>
          <t>1</t>
        </is>
      </c>
      <c r="I1082" t="inlineStr">
        <is>
          <t>1</t>
        </is>
      </c>
      <c r="J1082" t="inlineStr"/>
      <c r="K1082" t="inlineStr">
        <is>
          <t>---</t>
        </is>
      </c>
      <c r="L1082" t="inlineStr">
        <is>
          <t>---</t>
        </is>
      </c>
      <c r="M1082" t="inlineStr">
        <is>
          <t>---</t>
        </is>
      </c>
      <c r="N1082" t="inlineStr">
        <is>
          <t>---</t>
        </is>
      </c>
      <c r="O1082" t="inlineStr">
        <is>
          <t>---</t>
        </is>
      </c>
      <c r="P1082" t="inlineStr">
        <is>
          <t>---</t>
        </is>
      </c>
      <c r="Q1082" t="inlineStr">
        <is>
          <t>---</t>
        </is>
      </c>
      <c r="R1082" t="inlineStr"/>
      <c r="S1082" t="inlineStr"/>
      <c r="T1082" t="inlineStr"/>
      <c r="U1082" t="inlineStr"/>
      <c r="V1082" t="inlineStr"/>
      <c r="W1082" t="inlineStr"/>
      <c r="X1082" t="inlineStr">
        <is>
          <t>PAP/OBCG/ST00205</t>
        </is>
      </c>
      <c r="Y1082" t="inlineStr">
        <is>
          <t>PAP/OBCG/ST00205</t>
        </is>
      </c>
      <c r="Z1082" t="inlineStr">
        <is>
          <t>2025-03-10 14:28:27</t>
        </is>
      </c>
      <c r="AA1082" t="inlineStr">
        <is>
          <t>2025-03-10 14:26:11</t>
        </is>
      </c>
      <c r="AB1082" t="inlineStr">
        <is>
          <t>2edina</t>
        </is>
      </c>
      <c r="AC1082" t="inlineStr">
        <is>
          <t>2025-03-10 15:40:43</t>
        </is>
      </c>
      <c r="AD1082" s="1" t="inlineStr">
        <is>
          <t>https://www.commcarehq.org/a/caris-test/reports/form_data/6778ff8f-fe4a-4da1-afd0-c94adfc283e4/</t>
        </is>
      </c>
      <c r="AE1082" t="inlineStr">
        <is>
          <t>---</t>
        </is>
      </c>
      <c r="AF1082" t="inlineStr">
        <is>
          <t>3c5a623af057e23a32ae4000_32342</t>
        </is>
      </c>
      <c r="AG1082" t="inlineStr">
        <is>
          <t>---</t>
        </is>
      </c>
      <c r="AH1082" t="inlineStr">
        <is>
          <t>2025-03-10 14:28:27</t>
        </is>
      </c>
      <c r="AI1082" t="inlineStr">
        <is>
          <t>f07b225bd77c4209bd818ee1cd8e3648</t>
        </is>
      </c>
      <c r="AJ1082" t="inlineStr">
        <is>
          <t>2025-02-18</t>
        </is>
      </c>
      <c r="AK1082" t="inlineStr">
        <is>
          <t>4</t>
        </is>
      </c>
      <c r="AL1082" t="inlineStr">
        <is>
          <t>visite pr Bonbon</t>
        </is>
      </c>
      <c r="AM1082" t="inlineStr">
        <is>
          <t>1</t>
        </is>
      </c>
      <c r="AN1082" t="inlineStr">
        <is>
          <t>visite pr Bonbon</t>
        </is>
      </c>
      <c r="AO1082" t="inlineStr">
        <is>
          <t>1</t>
        </is>
      </c>
      <c r="AP1082" t="inlineStr">
        <is>
          <t>1</t>
        </is>
      </c>
      <c r="AQ1082" t="inlineStr"/>
      <c r="AR1082" t="inlineStr"/>
      <c r="AS1082" t="inlineStr"/>
      <c r="AT1082" t="inlineStr"/>
      <c r="AU1082" t="inlineStr">
        <is>
          <t>---</t>
        </is>
      </c>
      <c r="AV1082" t="inlineStr">
        <is>
          <t>---</t>
        </is>
      </c>
      <c r="AW1082" t="inlineStr">
        <is>
          <t>---</t>
        </is>
      </c>
      <c r="AX1082" t="inlineStr">
        <is>
          <t>---</t>
        </is>
      </c>
      <c r="AY1082" t="inlineStr">
        <is>
          <t>---</t>
        </is>
      </c>
      <c r="AZ1082" t="inlineStr">
        <is>
          <t>---</t>
        </is>
      </c>
      <c r="BA1082" t="inlineStr">
        <is>
          <t>f07b225bd77c4209bd818ee1cd8e3648</t>
        </is>
      </c>
      <c r="BB1082" t="inlineStr">
        <is>
          <t>http://openrosa.org/formdesigner/0B48E039-1E80-49A7-AC24-732B6E788E39</t>
        </is>
      </c>
      <c r="BC1082" t="inlineStr">
        <is>
          <t>Ration et autres visites</t>
        </is>
      </c>
      <c r="BD1082" t="inlineStr">
        <is>
          <t>CommCare Android, version "2.56"(468038). App v15969. CommCare Version 2.56.0. Build 468038, built on: 2025-02-06</t>
        </is>
      </c>
      <c r="BE1082" t="inlineStr">
        <is>
          <t>commcare_4563efbb-0edf-4089-abcd-f064b9d0d441</t>
        </is>
      </c>
      <c r="BF1082" t="inlineStr">
        <is>
          <t>18.5440046 -72.4022667 -47.99 4.28</t>
        </is>
      </c>
      <c r="BG1082" t="inlineStr">
        <is>
          <t>f13d8149fc6d39ebe86af18272310ff9</t>
        </is>
      </c>
      <c r="BH1082" t="inlineStr">
        <is>
          <t>d3239f0622024212b2de47425e4be01d</t>
        </is>
      </c>
      <c r="BI1082" t="inlineStr">
        <is>
          <t>15246</t>
        </is>
      </c>
      <c r="BJ1082" t="inlineStr">
        <is>
          <t>XFormInstance</t>
        </is>
      </c>
      <c r="BK1082" t="inlineStr">
        <is>
          <t>feca482efb7311efa9656327e3555f30</t>
        </is>
      </c>
      <c r="BL1082" t="b">
        <v>0</v>
      </c>
      <c r="BM1082" t="inlineStr">
        <is>
          <t>---</t>
        </is>
      </c>
      <c r="BN1082" t="inlineStr">
        <is>
          <t>200.113.238.165</t>
        </is>
      </c>
      <c r="BO1082" t="inlineStr">
        <is>
          <t>Frantzo Noel</t>
        </is>
      </c>
    </row>
    <row r="1083">
      <c r="A1083" t="inlineStr">
        <is>
          <t>1081</t>
        </is>
      </c>
      <c r="B1083" t="inlineStr">
        <is>
          <t>506650fe-2517-4afd-94ea-6e753e6f5b61</t>
        </is>
      </c>
      <c r="C1083" t="inlineStr">
        <is>
          <t>2025-01-18</t>
        </is>
      </c>
      <c r="D1083" t="inlineStr">
        <is>
          <t>3</t>
        </is>
      </c>
      <c r="E1083" t="inlineStr">
        <is>
          <t>---</t>
        </is>
      </c>
      <c r="F1083" t="inlineStr">
        <is>
          <t>1</t>
        </is>
      </c>
      <c r="G1083" t="inlineStr">
        <is>
          <t>---</t>
        </is>
      </c>
      <c r="H1083" t="inlineStr">
        <is>
          <t>1</t>
        </is>
      </c>
      <c r="I1083" t="inlineStr">
        <is>
          <t>1</t>
        </is>
      </c>
      <c r="J1083" t="inlineStr"/>
      <c r="K1083" t="inlineStr">
        <is>
          <t>---</t>
        </is>
      </c>
      <c r="L1083" t="inlineStr">
        <is>
          <t>---</t>
        </is>
      </c>
      <c r="M1083" t="inlineStr">
        <is>
          <t>---</t>
        </is>
      </c>
      <c r="N1083" t="inlineStr">
        <is>
          <t>---</t>
        </is>
      </c>
      <c r="O1083" t="inlineStr">
        <is>
          <t>---</t>
        </is>
      </c>
      <c r="P1083" t="inlineStr">
        <is>
          <t>---</t>
        </is>
      </c>
      <c r="Q1083" t="inlineStr">
        <is>
          <t>---</t>
        </is>
      </c>
      <c r="R1083" t="inlineStr"/>
      <c r="S1083" t="inlineStr"/>
      <c r="T1083" t="inlineStr"/>
      <c r="U1083" t="inlineStr"/>
      <c r="V1083" t="inlineStr"/>
      <c r="W1083" t="inlineStr"/>
      <c r="X1083" t="inlineStr">
        <is>
          <t>PAP/OBCG/ST00463</t>
        </is>
      </c>
      <c r="Y1083" t="inlineStr">
        <is>
          <t>PAP/OBCG/ST00463</t>
        </is>
      </c>
      <c r="Z1083" t="inlineStr">
        <is>
          <t>2025-03-10 14:43:37</t>
        </is>
      </c>
      <c r="AA1083" t="inlineStr">
        <is>
          <t>2025-03-10 14:42:40</t>
        </is>
      </c>
      <c r="AB1083" t="inlineStr">
        <is>
          <t>2edina</t>
        </is>
      </c>
      <c r="AC1083" t="inlineStr">
        <is>
          <t>2025-03-10 15:40:47</t>
        </is>
      </c>
      <c r="AD1083" s="1" t="inlineStr">
        <is>
          <t>https://www.commcarehq.org/a/caris-test/reports/form_data/506650fe-2517-4afd-94ea-6e753e6f5b61/</t>
        </is>
      </c>
      <c r="AE1083" t="inlineStr">
        <is>
          <t>---</t>
        </is>
      </c>
      <c r="AF1083" t="inlineStr">
        <is>
          <t>3c5a623af057e23a32ae4000_46382</t>
        </is>
      </c>
      <c r="AG1083" t="inlineStr">
        <is>
          <t>OK</t>
        </is>
      </c>
      <c r="AH1083" t="inlineStr">
        <is>
          <t>2025-03-10 14:43:37</t>
        </is>
      </c>
      <c r="AI1083" t="inlineStr">
        <is>
          <t>f07b225bd77c4209bd818ee1cd8e3648</t>
        </is>
      </c>
      <c r="AJ1083" t="inlineStr">
        <is>
          <t>2025-01-18</t>
        </is>
      </c>
      <c r="AK1083" t="inlineStr">
        <is>
          <t>3</t>
        </is>
      </c>
      <c r="AL1083" t="inlineStr">
        <is>
          <t>---</t>
        </is>
      </c>
      <c r="AM1083" t="inlineStr">
        <is>
          <t>1</t>
        </is>
      </c>
      <c r="AN1083" t="inlineStr">
        <is>
          <t>---</t>
        </is>
      </c>
      <c r="AO1083" t="inlineStr">
        <is>
          <t>1</t>
        </is>
      </c>
      <c r="AP1083" t="inlineStr">
        <is>
          <t>1</t>
        </is>
      </c>
      <c r="AQ1083" t="inlineStr"/>
      <c r="AR1083" t="inlineStr"/>
      <c r="AS1083" t="inlineStr"/>
      <c r="AT1083" t="inlineStr"/>
      <c r="AU1083" t="inlineStr">
        <is>
          <t>---</t>
        </is>
      </c>
      <c r="AV1083" t="inlineStr">
        <is>
          <t>---</t>
        </is>
      </c>
      <c r="AW1083" t="inlineStr">
        <is>
          <t>---</t>
        </is>
      </c>
      <c r="AX1083" t="inlineStr">
        <is>
          <t>---</t>
        </is>
      </c>
      <c r="AY1083" t="inlineStr">
        <is>
          <t>---</t>
        </is>
      </c>
      <c r="AZ1083" t="inlineStr">
        <is>
          <t>---</t>
        </is>
      </c>
      <c r="BA1083" t="inlineStr">
        <is>
          <t>f07b225bd77c4209bd818ee1cd8e3648</t>
        </is>
      </c>
      <c r="BB1083" t="inlineStr">
        <is>
          <t>http://openrosa.org/formdesigner/0B48E039-1E80-49A7-AC24-732B6E788E39</t>
        </is>
      </c>
      <c r="BC1083" t="inlineStr">
        <is>
          <t>Ration et autres visites</t>
        </is>
      </c>
      <c r="BD1083" t="inlineStr">
        <is>
          <t>CommCare Android, version "2.56"(468038). App v15969. CommCare Version 2.56.0. Build 468038, built on: 2025-02-06</t>
        </is>
      </c>
      <c r="BE1083" t="inlineStr">
        <is>
          <t>commcare_4563efbb-0edf-4089-abcd-f064b9d0d441</t>
        </is>
      </c>
      <c r="BF1083" t="inlineStr">
        <is>
          <t>18.5440029 -72.4022559 -37.82 9.64</t>
        </is>
      </c>
      <c r="BG1083" t="inlineStr">
        <is>
          <t>f13d8149fc6d39ebe86af18272310ff9</t>
        </is>
      </c>
      <c r="BH1083" t="inlineStr">
        <is>
          <t>d3239f0622024212b2de47425e4be01d</t>
        </is>
      </c>
      <c r="BI1083" t="inlineStr">
        <is>
          <t>15246</t>
        </is>
      </c>
      <c r="BJ1083" t="inlineStr">
        <is>
          <t>XFormInstance</t>
        </is>
      </c>
      <c r="BK1083" t="inlineStr">
        <is>
          <t>feca482efb7311efa9656327e3555f30</t>
        </is>
      </c>
      <c r="BL1083" t="b">
        <v>0</v>
      </c>
      <c r="BM1083" t="inlineStr">
        <is>
          <t>---</t>
        </is>
      </c>
      <c r="BN1083" t="inlineStr">
        <is>
          <t>200.113.238.165</t>
        </is>
      </c>
      <c r="BO1083" t="inlineStr">
        <is>
          <t>Admael Adma</t>
        </is>
      </c>
    </row>
    <row r="1084">
      <c r="A1084" t="inlineStr">
        <is>
          <t>1082</t>
        </is>
      </c>
      <c r="B1084" t="inlineStr">
        <is>
          <t>75583af1-fe04-4228-8613-2f7189f99a15</t>
        </is>
      </c>
      <c r="C1084" t="inlineStr">
        <is>
          <t>2025-01-19</t>
        </is>
      </c>
      <c r="D1084" t="inlineStr">
        <is>
          <t>3</t>
        </is>
      </c>
      <c r="E1084" t="inlineStr">
        <is>
          <t>---</t>
        </is>
      </c>
      <c r="F1084" t="inlineStr">
        <is>
          <t>1</t>
        </is>
      </c>
      <c r="G1084" t="inlineStr">
        <is>
          <t>---</t>
        </is>
      </c>
      <c r="H1084" t="inlineStr">
        <is>
          <t>1</t>
        </is>
      </c>
      <c r="I1084" t="inlineStr">
        <is>
          <t>1</t>
        </is>
      </c>
      <c r="J1084" t="inlineStr"/>
      <c r="K1084" t="inlineStr">
        <is>
          <t>---</t>
        </is>
      </c>
      <c r="L1084" t="inlineStr">
        <is>
          <t>---</t>
        </is>
      </c>
      <c r="M1084" t="inlineStr">
        <is>
          <t>---</t>
        </is>
      </c>
      <c r="N1084" t="inlineStr">
        <is>
          <t>---</t>
        </is>
      </c>
      <c r="O1084" t="inlineStr">
        <is>
          <t>---</t>
        </is>
      </c>
      <c r="P1084" t="inlineStr">
        <is>
          <t>---</t>
        </is>
      </c>
      <c r="Q1084" t="inlineStr">
        <is>
          <t>---</t>
        </is>
      </c>
      <c r="R1084" t="inlineStr"/>
      <c r="S1084" t="inlineStr"/>
      <c r="T1084" t="inlineStr"/>
      <c r="U1084" t="inlineStr"/>
      <c r="V1084" t="inlineStr"/>
      <c r="W1084" t="inlineStr"/>
      <c r="X1084" t="inlineStr">
        <is>
          <t>PAP/OBCG/ST00504</t>
        </is>
      </c>
      <c r="Y1084" t="inlineStr">
        <is>
          <t>PAP/OBCG/ST00504</t>
        </is>
      </c>
      <c r="Z1084" t="inlineStr">
        <is>
          <t>2025-03-10 14:45:58</t>
        </is>
      </c>
      <c r="AA1084" t="inlineStr">
        <is>
          <t>2025-03-10 14:45:13</t>
        </is>
      </c>
      <c r="AB1084" t="inlineStr">
        <is>
          <t>2edina</t>
        </is>
      </c>
      <c r="AC1084" t="inlineStr">
        <is>
          <t>2025-03-10 15:40:48</t>
        </is>
      </c>
      <c r="AD1084" s="1" t="inlineStr">
        <is>
          <t>https://www.commcarehq.org/a/caris-test/reports/form_data/75583af1-fe04-4228-8613-2f7189f99a15/</t>
        </is>
      </c>
      <c r="AE1084" t="inlineStr">
        <is>
          <t>---</t>
        </is>
      </c>
      <c r="AF1084" t="inlineStr">
        <is>
          <t>3c5a623af057e23a32ae4000_46381</t>
        </is>
      </c>
      <c r="AG1084" t="inlineStr">
        <is>
          <t>OK</t>
        </is>
      </c>
      <c r="AH1084" t="inlineStr">
        <is>
          <t>2025-03-10 14:45:58</t>
        </is>
      </c>
      <c r="AI1084" t="inlineStr">
        <is>
          <t>f07b225bd77c4209bd818ee1cd8e3648</t>
        </is>
      </c>
      <c r="AJ1084" t="inlineStr">
        <is>
          <t>2025-01-19</t>
        </is>
      </c>
      <c r="AK1084" t="inlineStr">
        <is>
          <t>3</t>
        </is>
      </c>
      <c r="AL1084" t="inlineStr">
        <is>
          <t>---</t>
        </is>
      </c>
      <c r="AM1084" t="inlineStr">
        <is>
          <t>1</t>
        </is>
      </c>
      <c r="AN1084" t="inlineStr">
        <is>
          <t>---</t>
        </is>
      </c>
      <c r="AO1084" t="inlineStr">
        <is>
          <t>1</t>
        </is>
      </c>
      <c r="AP1084" t="inlineStr">
        <is>
          <t>1</t>
        </is>
      </c>
      <c r="AQ1084" t="inlineStr"/>
      <c r="AR1084" t="inlineStr"/>
      <c r="AS1084" t="inlineStr"/>
      <c r="AT1084" t="inlineStr"/>
      <c r="AU1084" t="inlineStr">
        <is>
          <t>---</t>
        </is>
      </c>
      <c r="AV1084" t="inlineStr">
        <is>
          <t>---</t>
        </is>
      </c>
      <c r="AW1084" t="inlineStr">
        <is>
          <t>---</t>
        </is>
      </c>
      <c r="AX1084" t="inlineStr">
        <is>
          <t>---</t>
        </is>
      </c>
      <c r="AY1084" t="inlineStr">
        <is>
          <t>---</t>
        </is>
      </c>
      <c r="AZ1084" t="inlineStr">
        <is>
          <t>---</t>
        </is>
      </c>
      <c r="BA1084" t="inlineStr">
        <is>
          <t>f07b225bd77c4209bd818ee1cd8e3648</t>
        </is>
      </c>
      <c r="BB1084" t="inlineStr">
        <is>
          <t>http://openrosa.org/formdesigner/0B48E039-1E80-49A7-AC24-732B6E788E39</t>
        </is>
      </c>
      <c r="BC1084" t="inlineStr">
        <is>
          <t>Ration et autres visites</t>
        </is>
      </c>
      <c r="BD1084" t="inlineStr">
        <is>
          <t>CommCare Android, version "2.56"(468038). App v15969. CommCare Version 2.56.0. Build 468038, built on: 2025-02-06</t>
        </is>
      </c>
      <c r="BE1084" t="inlineStr">
        <is>
          <t>commcare_4563efbb-0edf-4089-abcd-f064b9d0d441</t>
        </is>
      </c>
      <c r="BF1084" t="inlineStr">
        <is>
          <t>18.5439886 -72.402211 -23.58 9.64</t>
        </is>
      </c>
      <c r="BG1084" t="inlineStr">
        <is>
          <t>f13d8149fc6d39ebe86af18272310ff9</t>
        </is>
      </c>
      <c r="BH1084" t="inlineStr">
        <is>
          <t>d3239f0622024212b2de47425e4be01d</t>
        </is>
      </c>
      <c r="BI1084" t="inlineStr">
        <is>
          <t>15246</t>
        </is>
      </c>
      <c r="BJ1084" t="inlineStr">
        <is>
          <t>XFormInstance</t>
        </is>
      </c>
      <c r="BK1084" t="inlineStr">
        <is>
          <t>feca482efb7311efa9656327e3555f30</t>
        </is>
      </c>
      <c r="BL1084" t="b">
        <v>0</v>
      </c>
      <c r="BM1084" t="inlineStr">
        <is>
          <t>---</t>
        </is>
      </c>
      <c r="BN1084" t="inlineStr">
        <is>
          <t>200.113.238.165</t>
        </is>
      </c>
      <c r="BO1084" t="inlineStr">
        <is>
          <t>Youvensky Adma</t>
        </is>
      </c>
    </row>
    <row r="1085">
      <c r="A1085" t="inlineStr">
        <is>
          <t>1083</t>
        </is>
      </c>
      <c r="B1085" t="inlineStr">
        <is>
          <t>9f81abcf-a05e-44ec-a5d4-4a0782460b50</t>
        </is>
      </c>
      <c r="C1085" t="inlineStr">
        <is>
          <t>2025-01-19</t>
        </is>
      </c>
      <c r="D1085" t="inlineStr">
        <is>
          <t>3</t>
        </is>
      </c>
      <c r="E1085" t="inlineStr">
        <is>
          <t>---</t>
        </is>
      </c>
      <c r="F1085" t="inlineStr">
        <is>
          <t>1</t>
        </is>
      </c>
      <c r="G1085" t="inlineStr">
        <is>
          <t>---</t>
        </is>
      </c>
      <c r="H1085" t="inlineStr">
        <is>
          <t>1</t>
        </is>
      </c>
      <c r="I1085" t="inlineStr">
        <is>
          <t>1</t>
        </is>
      </c>
      <c r="J1085" t="inlineStr"/>
      <c r="K1085" t="inlineStr">
        <is>
          <t>---</t>
        </is>
      </c>
      <c r="L1085" t="inlineStr">
        <is>
          <t>---</t>
        </is>
      </c>
      <c r="M1085" t="inlineStr">
        <is>
          <t>---</t>
        </is>
      </c>
      <c r="N1085" t="inlineStr">
        <is>
          <t>---</t>
        </is>
      </c>
      <c r="O1085" t="inlineStr">
        <is>
          <t>---</t>
        </is>
      </c>
      <c r="P1085" t="inlineStr">
        <is>
          <t>---</t>
        </is>
      </c>
      <c r="Q1085" t="inlineStr">
        <is>
          <t>---</t>
        </is>
      </c>
      <c r="R1085" t="inlineStr"/>
      <c r="S1085" t="inlineStr"/>
      <c r="T1085" t="inlineStr"/>
      <c r="U1085" t="inlineStr"/>
      <c r="V1085" t="inlineStr"/>
      <c r="W1085" t="inlineStr"/>
      <c r="X1085" t="inlineStr">
        <is>
          <t>PAP/OBCG/ST00835</t>
        </is>
      </c>
      <c r="Y1085" t="inlineStr">
        <is>
          <t>PAP/OBCG/ST00835</t>
        </is>
      </c>
      <c r="Z1085" t="inlineStr">
        <is>
          <t>2025-03-10 14:47:44</t>
        </is>
      </c>
      <c r="AA1085" t="inlineStr">
        <is>
          <t>2025-03-10 14:47:19</t>
        </is>
      </c>
      <c r="AB1085" t="inlineStr">
        <is>
          <t>2edina</t>
        </is>
      </c>
      <c r="AC1085" t="inlineStr">
        <is>
          <t>2025-03-10 15:40:49</t>
        </is>
      </c>
      <c r="AD1085" s="1" t="inlineStr">
        <is>
          <t>https://www.commcarehq.org/a/caris-test/reports/form_data/9f81abcf-a05e-44ec-a5d4-4a0782460b50/</t>
        </is>
      </c>
      <c r="AE1085" t="inlineStr">
        <is>
          <t>---</t>
        </is>
      </c>
      <c r="AF1085" t="inlineStr">
        <is>
          <t>3c5a623af057e23a32ae4000_128581</t>
        </is>
      </c>
      <c r="AG1085" t="inlineStr">
        <is>
          <t>OK</t>
        </is>
      </c>
      <c r="AH1085" t="inlineStr">
        <is>
          <t>2025-03-10 14:47:44</t>
        </is>
      </c>
      <c r="AI1085" t="inlineStr">
        <is>
          <t>f07b225bd77c4209bd818ee1cd8e3648</t>
        </is>
      </c>
      <c r="AJ1085" t="inlineStr">
        <is>
          <t>2025-01-19</t>
        </is>
      </c>
      <c r="AK1085" t="inlineStr">
        <is>
          <t>3</t>
        </is>
      </c>
      <c r="AL1085" t="inlineStr">
        <is>
          <t>---</t>
        </is>
      </c>
      <c r="AM1085" t="inlineStr">
        <is>
          <t>1</t>
        </is>
      </c>
      <c r="AN1085" t="inlineStr">
        <is>
          <t>---</t>
        </is>
      </c>
      <c r="AO1085" t="inlineStr">
        <is>
          <t>1</t>
        </is>
      </c>
      <c r="AP1085" t="inlineStr">
        <is>
          <t>1</t>
        </is>
      </c>
      <c r="AQ1085" t="inlineStr"/>
      <c r="AR1085" t="inlineStr"/>
      <c r="AS1085" t="inlineStr"/>
      <c r="AT1085" t="inlineStr"/>
      <c r="AU1085" t="inlineStr">
        <is>
          <t>---</t>
        </is>
      </c>
      <c r="AV1085" t="inlineStr">
        <is>
          <t>---</t>
        </is>
      </c>
      <c r="AW1085" t="inlineStr">
        <is>
          <t>---</t>
        </is>
      </c>
      <c r="AX1085" t="inlineStr">
        <is>
          <t>---</t>
        </is>
      </c>
      <c r="AY1085" t="inlineStr">
        <is>
          <t>---</t>
        </is>
      </c>
      <c r="AZ1085" t="inlineStr">
        <is>
          <t>---</t>
        </is>
      </c>
      <c r="BA1085" t="inlineStr">
        <is>
          <t>f07b225bd77c4209bd818ee1cd8e3648</t>
        </is>
      </c>
      <c r="BB1085" t="inlineStr">
        <is>
          <t>http://openrosa.org/formdesigner/0B48E039-1E80-49A7-AC24-732B6E788E39</t>
        </is>
      </c>
      <c r="BC1085" t="inlineStr">
        <is>
          <t>Ration et autres visites</t>
        </is>
      </c>
      <c r="BD1085" t="inlineStr">
        <is>
          <t>CommCare Android, version "2.56"(468038). App v15969. CommCare Version 2.56.0. Build 468038, built on: 2025-02-06</t>
        </is>
      </c>
      <c r="BE1085" t="inlineStr">
        <is>
          <t>commcare_4563efbb-0edf-4089-abcd-f064b9d0d441</t>
        </is>
      </c>
      <c r="BF1085" t="inlineStr">
        <is>
          <t>18.543986 -72.4022142 -23.11 8.57</t>
        </is>
      </c>
      <c r="BG1085" t="inlineStr">
        <is>
          <t>f13d8149fc6d39ebe86af18272310ff9</t>
        </is>
      </c>
      <c r="BH1085" t="inlineStr">
        <is>
          <t>d3239f0622024212b2de47425e4be01d</t>
        </is>
      </c>
      <c r="BI1085" t="inlineStr">
        <is>
          <t>15246</t>
        </is>
      </c>
      <c r="BJ1085" t="inlineStr">
        <is>
          <t>XFormInstance</t>
        </is>
      </c>
      <c r="BK1085" t="inlineStr">
        <is>
          <t>feca482efb7311efa9656327e3555f30</t>
        </is>
      </c>
      <c r="BL1085" t="b">
        <v>0</v>
      </c>
      <c r="BM1085" t="inlineStr">
        <is>
          <t>---</t>
        </is>
      </c>
      <c r="BN1085" t="inlineStr">
        <is>
          <t>200.113.238.165</t>
        </is>
      </c>
      <c r="BO1085" t="inlineStr">
        <is>
          <t>Christopher Exile</t>
        </is>
      </c>
    </row>
    <row r="1086">
      <c r="A1086" t="inlineStr">
        <is>
          <t>1084</t>
        </is>
      </c>
      <c r="B1086" t="inlineStr">
        <is>
          <t>a8cd0df8-a60c-4180-bc3a-dab9b60a58c3</t>
        </is>
      </c>
      <c r="C1086" t="inlineStr">
        <is>
          <t>2025-01-19</t>
        </is>
      </c>
      <c r="D1086" t="inlineStr">
        <is>
          <t>4</t>
        </is>
      </c>
      <c r="E1086" t="inlineStr">
        <is>
          <t>pr médicaments</t>
        </is>
      </c>
      <c r="F1086" t="inlineStr">
        <is>
          <t>1</t>
        </is>
      </c>
      <c r="G1086" t="inlineStr">
        <is>
          <t>pr médicaments</t>
        </is>
      </c>
      <c r="H1086" t="inlineStr">
        <is>
          <t>1</t>
        </is>
      </c>
      <c r="I1086" t="inlineStr">
        <is>
          <t>1</t>
        </is>
      </c>
      <c r="J1086" t="inlineStr"/>
      <c r="K1086" t="inlineStr">
        <is>
          <t>---</t>
        </is>
      </c>
      <c r="L1086" t="inlineStr">
        <is>
          <t>---</t>
        </is>
      </c>
      <c r="M1086" t="inlineStr">
        <is>
          <t>---</t>
        </is>
      </c>
      <c r="N1086" t="inlineStr">
        <is>
          <t>---</t>
        </is>
      </c>
      <c r="O1086" t="inlineStr">
        <is>
          <t>---</t>
        </is>
      </c>
      <c r="P1086" t="inlineStr">
        <is>
          <t>---</t>
        </is>
      </c>
      <c r="Q1086" t="inlineStr">
        <is>
          <t>---</t>
        </is>
      </c>
      <c r="R1086" t="inlineStr"/>
      <c r="S1086" t="inlineStr"/>
      <c r="T1086" t="inlineStr"/>
      <c r="U1086" t="inlineStr"/>
      <c r="V1086" t="inlineStr"/>
      <c r="W1086" t="inlineStr"/>
      <c r="X1086" t="inlineStr">
        <is>
          <t>PAP/OBCG/ST00919</t>
        </is>
      </c>
      <c r="Y1086" t="inlineStr">
        <is>
          <t>PAP/OBCG/ST00919</t>
        </is>
      </c>
      <c r="Z1086" t="inlineStr">
        <is>
          <t>2025-03-10 14:50:21</t>
        </is>
      </c>
      <c r="AA1086" t="inlineStr">
        <is>
          <t>2025-03-10 14:48:02</t>
        </is>
      </c>
      <c r="AB1086" t="inlineStr">
        <is>
          <t>2edina</t>
        </is>
      </c>
      <c r="AC1086" t="inlineStr">
        <is>
          <t>2025-03-10 15:40:49</t>
        </is>
      </c>
      <c r="AD1086" s="1" t="inlineStr">
        <is>
          <t>https://www.commcarehq.org/a/caris-test/reports/form_data/a8cd0df8-a60c-4180-bc3a-dab9b60a58c3/</t>
        </is>
      </c>
      <c r="AE1086" t="inlineStr">
        <is>
          <t>---</t>
        </is>
      </c>
      <c r="AF1086" t="inlineStr">
        <is>
          <t>3c5a623af057e23a32ae4000_128588</t>
        </is>
      </c>
      <c r="AG1086" t="inlineStr">
        <is>
          <t>---</t>
        </is>
      </c>
      <c r="AH1086" t="inlineStr">
        <is>
          <t>2025-03-10 14:50:21</t>
        </is>
      </c>
      <c r="AI1086" t="inlineStr">
        <is>
          <t>f07b225bd77c4209bd818ee1cd8e3648</t>
        </is>
      </c>
      <c r="AJ1086" t="inlineStr">
        <is>
          <t>2025-01-19</t>
        </is>
      </c>
      <c r="AK1086" t="inlineStr">
        <is>
          <t>4</t>
        </is>
      </c>
      <c r="AL1086" t="inlineStr">
        <is>
          <t>pr médicaments</t>
        </is>
      </c>
      <c r="AM1086" t="inlineStr">
        <is>
          <t>1</t>
        </is>
      </c>
      <c r="AN1086" t="inlineStr">
        <is>
          <t>pr médicaments</t>
        </is>
      </c>
      <c r="AO1086" t="inlineStr">
        <is>
          <t>1</t>
        </is>
      </c>
      <c r="AP1086" t="inlineStr">
        <is>
          <t>1</t>
        </is>
      </c>
      <c r="AQ1086" t="inlineStr"/>
      <c r="AR1086" t="inlineStr"/>
      <c r="AS1086" t="inlineStr"/>
      <c r="AT1086" t="inlineStr"/>
      <c r="AU1086" t="inlineStr">
        <is>
          <t>---</t>
        </is>
      </c>
      <c r="AV1086" t="inlineStr">
        <is>
          <t>---</t>
        </is>
      </c>
      <c r="AW1086" t="inlineStr">
        <is>
          <t>---</t>
        </is>
      </c>
      <c r="AX1086" t="inlineStr">
        <is>
          <t>---</t>
        </is>
      </c>
      <c r="AY1086" t="inlineStr">
        <is>
          <t>---</t>
        </is>
      </c>
      <c r="AZ1086" t="inlineStr">
        <is>
          <t>---</t>
        </is>
      </c>
      <c r="BA1086" t="inlineStr">
        <is>
          <t>f07b225bd77c4209bd818ee1cd8e3648</t>
        </is>
      </c>
      <c r="BB1086" t="inlineStr">
        <is>
          <t>http://openrosa.org/formdesigner/0B48E039-1E80-49A7-AC24-732B6E788E39</t>
        </is>
      </c>
      <c r="BC1086" t="inlineStr">
        <is>
          <t>Ration et autres visites</t>
        </is>
      </c>
      <c r="BD1086" t="inlineStr">
        <is>
          <t>CommCare Android, version "2.56"(468038). App v15969. CommCare Version 2.56.0. Build 468038, built on: 2025-02-06</t>
        </is>
      </c>
      <c r="BE1086" t="inlineStr">
        <is>
          <t>commcare_4563efbb-0edf-4089-abcd-f064b9d0d441</t>
        </is>
      </c>
      <c r="BF1086" t="inlineStr">
        <is>
          <t>18.5439892 -72.4022225 -24.47 8.57</t>
        </is>
      </c>
      <c r="BG1086" t="inlineStr">
        <is>
          <t>f13d8149fc6d39ebe86af18272310ff9</t>
        </is>
      </c>
      <c r="BH1086" t="inlineStr">
        <is>
          <t>d3239f0622024212b2de47425e4be01d</t>
        </is>
      </c>
      <c r="BI1086" t="inlineStr">
        <is>
          <t>15246</t>
        </is>
      </c>
      <c r="BJ1086" t="inlineStr">
        <is>
          <t>XFormInstance</t>
        </is>
      </c>
      <c r="BK1086" t="inlineStr">
        <is>
          <t>feca482efb7311efa9656327e3555f30</t>
        </is>
      </c>
      <c r="BL1086" t="b">
        <v>0</v>
      </c>
      <c r="BM1086" t="inlineStr">
        <is>
          <t>---</t>
        </is>
      </c>
      <c r="BN1086" t="inlineStr">
        <is>
          <t>200.113.238.165</t>
        </is>
      </c>
      <c r="BO1086" t="inlineStr">
        <is>
          <t>Nadley Exile</t>
        </is>
      </c>
    </row>
    <row r="1087">
      <c r="A1087" t="inlineStr">
        <is>
          <t>1085</t>
        </is>
      </c>
      <c r="B1087" t="inlineStr">
        <is>
          <t>a1e3d9c4-e65b-4675-8f3f-01f803c20a4a</t>
        </is>
      </c>
      <c r="C1087" t="inlineStr">
        <is>
          <t>2025-02-19</t>
        </is>
      </c>
      <c r="D1087" t="inlineStr">
        <is>
          <t>4</t>
        </is>
      </c>
      <c r="E1087" t="inlineStr">
        <is>
          <t>pr medicament</t>
        </is>
      </c>
      <c r="F1087" t="inlineStr">
        <is>
          <t>1</t>
        </is>
      </c>
      <c r="G1087" t="inlineStr">
        <is>
          <t>pr medicament</t>
        </is>
      </c>
      <c r="H1087" t="inlineStr">
        <is>
          <t>1</t>
        </is>
      </c>
      <c r="I1087" t="inlineStr">
        <is>
          <t>1</t>
        </is>
      </c>
      <c r="J1087" t="inlineStr"/>
      <c r="K1087" t="inlineStr">
        <is>
          <t>---</t>
        </is>
      </c>
      <c r="L1087" t="inlineStr">
        <is>
          <t>---</t>
        </is>
      </c>
      <c r="M1087" t="inlineStr">
        <is>
          <t>---</t>
        </is>
      </c>
      <c r="N1087" t="inlineStr">
        <is>
          <t>---</t>
        </is>
      </c>
      <c r="O1087" t="inlineStr">
        <is>
          <t>---</t>
        </is>
      </c>
      <c r="P1087" t="inlineStr">
        <is>
          <t>---</t>
        </is>
      </c>
      <c r="Q1087" t="inlineStr">
        <is>
          <t>---</t>
        </is>
      </c>
      <c r="R1087" t="inlineStr"/>
      <c r="S1087" t="inlineStr"/>
      <c r="T1087" t="inlineStr"/>
      <c r="U1087" t="inlineStr"/>
      <c r="V1087" t="inlineStr"/>
      <c r="W1087" t="inlineStr"/>
      <c r="X1087" t="inlineStr">
        <is>
          <t>PAP/OBCG/ST01094</t>
        </is>
      </c>
      <c r="Y1087" t="inlineStr">
        <is>
          <t>PAP/OBCG/ST01094</t>
        </is>
      </c>
      <c r="Z1087" t="inlineStr">
        <is>
          <t>2025-03-10 14:52:44</t>
        </is>
      </c>
      <c r="AA1087" t="inlineStr">
        <is>
          <t>2025-03-10 14:51:21</t>
        </is>
      </c>
      <c r="AB1087" t="inlineStr">
        <is>
          <t>2edina</t>
        </is>
      </c>
      <c r="AC1087" t="inlineStr">
        <is>
          <t>2025-03-10 15:40:50</t>
        </is>
      </c>
      <c r="AD1087" s="1" t="inlineStr">
        <is>
          <t>https://www.commcarehq.org/a/caris-test/reports/form_data/a1e3d9c4-e65b-4675-8f3f-01f803c20a4a/</t>
        </is>
      </c>
      <c r="AE1087" t="inlineStr">
        <is>
          <t>---</t>
        </is>
      </c>
      <c r="AF1087" t="inlineStr">
        <is>
          <t>3c5a623af057e23a32ae4000_186752</t>
        </is>
      </c>
      <c r="AG1087" t="inlineStr">
        <is>
          <t>---</t>
        </is>
      </c>
      <c r="AH1087" t="inlineStr">
        <is>
          <t>2025-03-10 14:52:44</t>
        </is>
      </c>
      <c r="AI1087" t="inlineStr">
        <is>
          <t>f07b225bd77c4209bd818ee1cd8e3648</t>
        </is>
      </c>
      <c r="AJ1087" t="inlineStr">
        <is>
          <t>2025-02-19</t>
        </is>
      </c>
      <c r="AK1087" t="inlineStr">
        <is>
          <t>4</t>
        </is>
      </c>
      <c r="AL1087" t="inlineStr">
        <is>
          <t>pr medicament</t>
        </is>
      </c>
      <c r="AM1087" t="inlineStr">
        <is>
          <t>1</t>
        </is>
      </c>
      <c r="AN1087" t="inlineStr">
        <is>
          <t>pr medicament</t>
        </is>
      </c>
      <c r="AO1087" t="inlineStr">
        <is>
          <t>1</t>
        </is>
      </c>
      <c r="AP1087" t="inlineStr">
        <is>
          <t>1</t>
        </is>
      </c>
      <c r="AQ1087" t="inlineStr"/>
      <c r="AR1087" t="inlineStr"/>
      <c r="AS1087" t="inlineStr"/>
      <c r="AT1087" t="inlineStr"/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inlineStr">
        <is>
          <t>---</t>
        </is>
      </c>
      <c r="BA1087" t="inlineStr">
        <is>
          <t>f07b225bd77c4209bd818ee1cd8e3648</t>
        </is>
      </c>
      <c r="BB1087" t="inlineStr">
        <is>
          <t>http://openrosa.org/formdesigner/0B48E039-1E80-49A7-AC24-732B6E788E39</t>
        </is>
      </c>
      <c r="BC1087" t="inlineStr">
        <is>
          <t>Ration et autres visites</t>
        </is>
      </c>
      <c r="BD1087" t="inlineStr">
        <is>
          <t>CommCare Android, version "2.56"(468038). App v15969. CommCare Version 2.56.0. Build 468038, built on: 2025-02-06</t>
        </is>
      </c>
      <c r="BE1087" t="inlineStr">
        <is>
          <t>commcare_4563efbb-0edf-4089-abcd-f064b9d0d441</t>
        </is>
      </c>
      <c r="BF1087" t="inlineStr">
        <is>
          <t>18.5439806 -72.4022176 -22.05 9.64</t>
        </is>
      </c>
      <c r="BG1087" t="inlineStr">
        <is>
          <t>f13d8149fc6d39ebe86af18272310ff9</t>
        </is>
      </c>
      <c r="BH1087" t="inlineStr">
        <is>
          <t>d3239f0622024212b2de47425e4be01d</t>
        </is>
      </c>
      <c r="BI1087" t="inlineStr">
        <is>
          <t>15246</t>
        </is>
      </c>
      <c r="BJ1087" t="inlineStr">
        <is>
          <t>XFormInstance</t>
        </is>
      </c>
      <c r="BK1087" t="inlineStr">
        <is>
          <t>feca482efb7311efa9656327e3555f30</t>
        </is>
      </c>
      <c r="BL1087" t="b">
        <v>0</v>
      </c>
      <c r="BM1087" t="inlineStr">
        <is>
          <t>---</t>
        </is>
      </c>
      <c r="BN1087" t="inlineStr">
        <is>
          <t>200.113.238.165</t>
        </is>
      </c>
      <c r="BO1087" t="inlineStr">
        <is>
          <t>Augustin Christella</t>
        </is>
      </c>
    </row>
    <row r="1088">
      <c r="A1088" t="inlineStr">
        <is>
          <t>1086</t>
        </is>
      </c>
      <c r="B1088" t="inlineStr">
        <is>
          <t>b01543aa-f652-496b-bdac-e232ab501ad7</t>
        </is>
      </c>
      <c r="C1088" t="inlineStr">
        <is>
          <t>2025-02-20</t>
        </is>
      </c>
      <c r="D1088" t="inlineStr">
        <is>
          <t>4</t>
        </is>
      </c>
      <c r="E1088" t="inlineStr">
        <is>
          <t>pr médicaments</t>
        </is>
      </c>
      <c r="F1088" t="inlineStr">
        <is>
          <t>1</t>
        </is>
      </c>
      <c r="G1088" t="inlineStr">
        <is>
          <t>pr medicament</t>
        </is>
      </c>
      <c r="H1088" t="inlineStr">
        <is>
          <t>1</t>
        </is>
      </c>
      <c r="I1088" t="inlineStr">
        <is>
          <t>1</t>
        </is>
      </c>
      <c r="J1088" t="inlineStr"/>
      <c r="K1088" t="inlineStr">
        <is>
          <t>---</t>
        </is>
      </c>
      <c r="L1088" t="inlineStr">
        <is>
          <t>---</t>
        </is>
      </c>
      <c r="M1088" t="inlineStr">
        <is>
          <t>---</t>
        </is>
      </c>
      <c r="N1088" t="inlineStr">
        <is>
          <t>---</t>
        </is>
      </c>
      <c r="O1088" t="inlineStr">
        <is>
          <t>---</t>
        </is>
      </c>
      <c r="P1088" t="inlineStr">
        <is>
          <t>---</t>
        </is>
      </c>
      <c r="Q1088" t="inlineStr">
        <is>
          <t>---</t>
        </is>
      </c>
      <c r="R1088" t="inlineStr"/>
      <c r="S1088" t="inlineStr"/>
      <c r="T1088" t="inlineStr"/>
      <c r="U1088" t="inlineStr"/>
      <c r="V1088" t="inlineStr"/>
      <c r="W1088" t="inlineStr"/>
      <c r="X1088" t="inlineStr">
        <is>
          <t>PAP/OBCG/ST00996</t>
        </is>
      </c>
      <c r="Y1088" t="inlineStr">
        <is>
          <t>PAP/OBCG/ST00996</t>
        </is>
      </c>
      <c r="Z1088" t="inlineStr">
        <is>
          <t>2025-03-10 15:21:33</t>
        </is>
      </c>
      <c r="AA1088" t="inlineStr">
        <is>
          <t>2025-03-10 15:20:30</t>
        </is>
      </c>
      <c r="AB1088" t="inlineStr">
        <is>
          <t>2edina</t>
        </is>
      </c>
      <c r="AC1088" t="inlineStr">
        <is>
          <t>2025-03-10 15:40:55</t>
        </is>
      </c>
      <c r="AD1088" s="1" t="inlineStr">
        <is>
          <t>https://www.commcarehq.org/a/caris-test/reports/form_data/b01543aa-f652-496b-bdac-e232ab501ad7/</t>
        </is>
      </c>
      <c r="AE1088" t="inlineStr">
        <is>
          <t>---</t>
        </is>
      </c>
      <c r="AF1088" t="inlineStr">
        <is>
          <t>3c5a623af057e23a32ae4000_186749</t>
        </is>
      </c>
      <c r="AG1088" t="inlineStr">
        <is>
          <t>---</t>
        </is>
      </c>
      <c r="AH1088" t="inlineStr">
        <is>
          <t>2025-03-10 15:21:33</t>
        </is>
      </c>
      <c r="AI1088" t="inlineStr">
        <is>
          <t>f07b225bd77c4209bd818ee1cd8e3648</t>
        </is>
      </c>
      <c r="AJ1088" t="inlineStr">
        <is>
          <t>2025-02-20</t>
        </is>
      </c>
      <c r="AK1088" t="inlineStr">
        <is>
          <t>4</t>
        </is>
      </c>
      <c r="AL1088" t="inlineStr">
        <is>
          <t>pr médicaments</t>
        </is>
      </c>
      <c r="AM1088" t="inlineStr">
        <is>
          <t>1</t>
        </is>
      </c>
      <c r="AN1088" t="inlineStr">
        <is>
          <t>pr medicament</t>
        </is>
      </c>
      <c r="AO1088" t="inlineStr">
        <is>
          <t>1</t>
        </is>
      </c>
      <c r="AP1088" t="inlineStr">
        <is>
          <t>1</t>
        </is>
      </c>
      <c r="AQ1088" t="inlineStr"/>
      <c r="AR1088" t="inlineStr"/>
      <c r="AS1088" t="inlineStr"/>
      <c r="AT1088" t="inlineStr"/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inlineStr">
        <is>
          <t>---</t>
        </is>
      </c>
      <c r="BA1088" t="inlineStr">
        <is>
          <t>f07b225bd77c4209bd818ee1cd8e3648</t>
        </is>
      </c>
      <c r="BB1088" t="inlineStr">
        <is>
          <t>http://openrosa.org/formdesigner/0B48E039-1E80-49A7-AC24-732B6E788E39</t>
        </is>
      </c>
      <c r="BC1088" t="inlineStr">
        <is>
          <t>Ration et autres visites</t>
        </is>
      </c>
      <c r="BD1088" t="inlineStr">
        <is>
          <t>CommCare Android, version "2.56"(468038). App v15969. CommCare Version 2.56.0. Build 468038, built on: 2025-02-06</t>
        </is>
      </c>
      <c r="BE1088" t="inlineStr">
        <is>
          <t>commcare_4563efbb-0edf-4089-abcd-f064b9d0d441</t>
        </is>
      </c>
      <c r="BF1088" t="inlineStr">
        <is>
          <t>18.5439653 -72.4022276 0.1 8.03</t>
        </is>
      </c>
      <c r="BG1088" t="inlineStr">
        <is>
          <t>f13d8149fc6d39ebe86af18272310ff9</t>
        </is>
      </c>
      <c r="BH1088" t="inlineStr">
        <is>
          <t>d3239f0622024212b2de47425e4be01d</t>
        </is>
      </c>
      <c r="BI1088" t="inlineStr">
        <is>
          <t>15246</t>
        </is>
      </c>
      <c r="BJ1088" t="inlineStr">
        <is>
          <t>XFormInstance</t>
        </is>
      </c>
      <c r="BK1088" t="inlineStr">
        <is>
          <t>feca482efb7311efa9656327e3555f30</t>
        </is>
      </c>
      <c r="BL1088" t="b">
        <v>0</v>
      </c>
      <c r="BM1088" t="inlineStr">
        <is>
          <t>---</t>
        </is>
      </c>
      <c r="BN1088" t="inlineStr">
        <is>
          <t>200.113.238.165</t>
        </is>
      </c>
      <c r="BO1088" t="inlineStr">
        <is>
          <t>Nelson Anwakina</t>
        </is>
      </c>
    </row>
    <row r="1089">
      <c r="A1089" t="inlineStr">
        <is>
          <t>1087</t>
        </is>
      </c>
      <c r="B1089" t="inlineStr">
        <is>
          <t>1910b429-36a5-470d-b8ab-afcdd2f87e69</t>
        </is>
      </c>
      <c r="C1089" t="inlineStr">
        <is>
          <t>2025-01-21</t>
        </is>
      </c>
      <c r="D1089" t="inlineStr">
        <is>
          <t>3</t>
        </is>
      </c>
      <c r="E1089" t="inlineStr">
        <is>
          <t>---</t>
        </is>
      </c>
      <c r="F1089" t="inlineStr">
        <is>
          <t>1</t>
        </is>
      </c>
      <c r="G1089" t="inlineStr">
        <is>
          <t>---</t>
        </is>
      </c>
      <c r="H1089" t="inlineStr">
        <is>
          <t>1</t>
        </is>
      </c>
      <c r="I1089" t="inlineStr">
        <is>
          <t>1</t>
        </is>
      </c>
      <c r="J1089" t="inlineStr"/>
      <c r="K1089" t="inlineStr">
        <is>
          <t>---</t>
        </is>
      </c>
      <c r="L1089" t="inlineStr">
        <is>
          <t>---</t>
        </is>
      </c>
      <c r="M1089" t="inlineStr">
        <is>
          <t>---</t>
        </is>
      </c>
      <c r="N1089" t="inlineStr">
        <is>
          <t>---</t>
        </is>
      </c>
      <c r="O1089" t="inlineStr">
        <is>
          <t>---</t>
        </is>
      </c>
      <c r="P1089" t="inlineStr">
        <is>
          <t>---</t>
        </is>
      </c>
      <c r="Q1089" t="inlineStr">
        <is>
          <t>---</t>
        </is>
      </c>
      <c r="R1089" t="inlineStr"/>
      <c r="S1089" t="inlineStr"/>
      <c r="T1089" t="inlineStr"/>
      <c r="U1089" t="inlineStr"/>
      <c r="V1089" t="inlineStr"/>
      <c r="W1089" t="inlineStr"/>
      <c r="X1089" t="inlineStr">
        <is>
          <t>PAP/OBCG/ST00611</t>
        </is>
      </c>
      <c r="Y1089" t="inlineStr">
        <is>
          <t>PAP/OBCG/ST00611</t>
        </is>
      </c>
      <c r="Z1089" t="inlineStr">
        <is>
          <t>2025-03-10 15:37:29</t>
        </is>
      </c>
      <c r="AA1089" t="inlineStr">
        <is>
          <t>2025-03-10 15:36:38</t>
        </is>
      </c>
      <c r="AB1089" t="inlineStr">
        <is>
          <t>2edina</t>
        </is>
      </c>
      <c r="AC1089" t="inlineStr">
        <is>
          <t>2025-03-10 15:41:01</t>
        </is>
      </c>
      <c r="AD1089" s="1" t="inlineStr">
        <is>
          <t>https://www.commcarehq.org/a/caris-test/reports/form_data/1910b429-36a5-470d-b8ab-afcdd2f87e69/</t>
        </is>
      </c>
      <c r="AE1089" t="inlineStr">
        <is>
          <t>---</t>
        </is>
      </c>
      <c r="AF1089" t="inlineStr">
        <is>
          <t>3c5a623af057e23a32ae4000_47996</t>
        </is>
      </c>
      <c r="AG1089" t="inlineStr">
        <is>
          <t>OK</t>
        </is>
      </c>
      <c r="AH1089" t="inlineStr">
        <is>
          <t>2025-03-10 15:37:29</t>
        </is>
      </c>
      <c r="AI1089" t="inlineStr">
        <is>
          <t>f07b225bd77c4209bd818ee1cd8e3648</t>
        </is>
      </c>
      <c r="AJ1089" t="inlineStr">
        <is>
          <t>2025-01-21</t>
        </is>
      </c>
      <c r="AK1089" t="inlineStr">
        <is>
          <t>3</t>
        </is>
      </c>
      <c r="AL1089" t="inlineStr">
        <is>
          <t>---</t>
        </is>
      </c>
      <c r="AM1089" t="inlineStr">
        <is>
          <t>1</t>
        </is>
      </c>
      <c r="AN1089" t="inlineStr">
        <is>
          <t>---</t>
        </is>
      </c>
      <c r="AO1089" t="inlineStr">
        <is>
          <t>1</t>
        </is>
      </c>
      <c r="AP1089" t="inlineStr">
        <is>
          <t>1</t>
        </is>
      </c>
      <c r="AQ1089" t="inlineStr"/>
      <c r="AR1089" t="inlineStr"/>
      <c r="AS1089" t="inlineStr"/>
      <c r="AT1089" t="inlineStr"/>
      <c r="AU1089" t="inlineStr">
        <is>
          <t>---</t>
        </is>
      </c>
      <c r="AV1089" t="inlineStr">
        <is>
          <t>---</t>
        </is>
      </c>
      <c r="AW1089" t="inlineStr">
        <is>
          <t>---</t>
        </is>
      </c>
      <c r="AX1089" t="inlineStr">
        <is>
          <t>---</t>
        </is>
      </c>
      <c r="AY1089" t="inlineStr">
        <is>
          <t>---</t>
        </is>
      </c>
      <c r="AZ1089" t="inlineStr">
        <is>
          <t>---</t>
        </is>
      </c>
      <c r="BA1089" t="inlineStr">
        <is>
          <t>f07b225bd77c4209bd818ee1cd8e3648</t>
        </is>
      </c>
      <c r="BB1089" t="inlineStr">
        <is>
          <t>http://openrosa.org/formdesigner/0B48E039-1E80-49A7-AC24-732B6E788E39</t>
        </is>
      </c>
      <c r="BC1089" t="inlineStr">
        <is>
          <t>Ration et autres visites</t>
        </is>
      </c>
      <c r="BD1089" t="inlineStr">
        <is>
          <t>CommCare Android, version "2.56"(468038). App v15969. CommCare Version 2.56.0. Build 468038, built on: 2025-02-06</t>
        </is>
      </c>
      <c r="BE1089" t="inlineStr">
        <is>
          <t>commcare_4563efbb-0edf-4089-abcd-f064b9d0d441</t>
        </is>
      </c>
      <c r="BF1089" t="inlineStr">
        <is>
          <t>18.5440004 -72.4022158 -31.78 9.64</t>
        </is>
      </c>
      <c r="BG1089" t="inlineStr">
        <is>
          <t>f13d8149fc6d39ebe86af18272310ff9</t>
        </is>
      </c>
      <c r="BH1089" t="inlineStr">
        <is>
          <t>d3239f0622024212b2de47425e4be01d</t>
        </is>
      </c>
      <c r="BI1089" t="inlineStr">
        <is>
          <t>15246</t>
        </is>
      </c>
      <c r="BJ1089" t="inlineStr">
        <is>
          <t>XFormInstance</t>
        </is>
      </c>
      <c r="BK1089" t="inlineStr">
        <is>
          <t>feca482efb7311efa9656327e3555f30</t>
        </is>
      </c>
      <c r="BL1089" t="b">
        <v>0</v>
      </c>
      <c r="BM1089" t="inlineStr">
        <is>
          <t>---</t>
        </is>
      </c>
      <c r="BN1089" t="inlineStr">
        <is>
          <t>200.113.238.165</t>
        </is>
      </c>
      <c r="BO1089" t="inlineStr">
        <is>
          <t>Wisline Aldime</t>
        </is>
      </c>
    </row>
    <row r="1090">
      <c r="A1090" t="inlineStr">
        <is>
          <t>1088</t>
        </is>
      </c>
      <c r="B1090" t="inlineStr">
        <is>
          <t>d06b50be-6949-44e6-a868-f965b6f53b88</t>
        </is>
      </c>
      <c r="C1090" t="inlineStr">
        <is>
          <t>2025-02-21</t>
        </is>
      </c>
      <c r="D1090" t="inlineStr">
        <is>
          <t>4</t>
        </is>
      </c>
      <c r="E1090" t="inlineStr">
        <is>
          <t>pr médicament</t>
        </is>
      </c>
      <c r="F1090" t="inlineStr">
        <is>
          <t>1</t>
        </is>
      </c>
      <c r="G1090" t="inlineStr">
        <is>
          <t>pr medicament</t>
        </is>
      </c>
      <c r="H1090" t="inlineStr">
        <is>
          <t>1</t>
        </is>
      </c>
      <c r="I1090" t="inlineStr">
        <is>
          <t>1</t>
        </is>
      </c>
      <c r="J1090" t="inlineStr"/>
      <c r="K1090" t="inlineStr">
        <is>
          <t>---</t>
        </is>
      </c>
      <c r="L1090" t="inlineStr">
        <is>
          <t>---</t>
        </is>
      </c>
      <c r="M1090" t="inlineStr">
        <is>
          <t>---</t>
        </is>
      </c>
      <c r="N1090" t="inlineStr">
        <is>
          <t>---</t>
        </is>
      </c>
      <c r="O1090" t="inlineStr">
        <is>
          <t>---</t>
        </is>
      </c>
      <c r="P1090" t="inlineStr">
        <is>
          <t>---</t>
        </is>
      </c>
      <c r="Q1090" t="inlineStr">
        <is>
          <t>---</t>
        </is>
      </c>
      <c r="R1090" t="inlineStr"/>
      <c r="S1090" t="inlineStr"/>
      <c r="T1090" t="inlineStr"/>
      <c r="U1090" t="inlineStr"/>
      <c r="V1090" t="inlineStr"/>
      <c r="W1090" t="inlineStr"/>
      <c r="X1090" t="inlineStr">
        <is>
          <t>PAP/OBCG/ST01055</t>
        </is>
      </c>
      <c r="Y1090" t="inlineStr">
        <is>
          <t>PAP/OBCG/ST01055</t>
        </is>
      </c>
      <c r="Z1090" t="inlineStr">
        <is>
          <t>2025-03-10 15:40:07</t>
        </is>
      </c>
      <c r="AA1090" t="inlineStr">
        <is>
          <t>2025-03-10 15:38:31</t>
        </is>
      </c>
      <c r="AB1090" t="inlineStr">
        <is>
          <t>2edina</t>
        </is>
      </c>
      <c r="AC1090" t="inlineStr">
        <is>
          <t>2025-03-10 15:41:01</t>
        </is>
      </c>
      <c r="AD1090" s="1" t="inlineStr">
        <is>
          <t>https://www.commcarehq.org/a/caris-test/reports/form_data/d06b50be-6949-44e6-a868-f965b6f53b88/</t>
        </is>
      </c>
      <c r="AE1090" t="inlineStr">
        <is>
          <t>---</t>
        </is>
      </c>
      <c r="AF1090" t="inlineStr">
        <is>
          <t>3c5a623af057e23a32ae4000_128398</t>
        </is>
      </c>
      <c r="AG1090" t="inlineStr">
        <is>
          <t>---</t>
        </is>
      </c>
      <c r="AH1090" t="inlineStr">
        <is>
          <t>2025-03-10 15:40:07</t>
        </is>
      </c>
      <c r="AI1090" t="inlineStr">
        <is>
          <t>f07b225bd77c4209bd818ee1cd8e3648</t>
        </is>
      </c>
      <c r="AJ1090" t="inlineStr">
        <is>
          <t>2025-02-21</t>
        </is>
      </c>
      <c r="AK1090" t="inlineStr">
        <is>
          <t>4</t>
        </is>
      </c>
      <c r="AL1090" t="inlineStr">
        <is>
          <t>pr médicament</t>
        </is>
      </c>
      <c r="AM1090" t="inlineStr">
        <is>
          <t>1</t>
        </is>
      </c>
      <c r="AN1090" t="inlineStr">
        <is>
          <t>pr medicament</t>
        </is>
      </c>
      <c r="AO1090" t="inlineStr">
        <is>
          <t>1</t>
        </is>
      </c>
      <c r="AP1090" t="inlineStr">
        <is>
          <t>1</t>
        </is>
      </c>
      <c r="AQ1090" t="inlineStr"/>
      <c r="AR1090" t="inlineStr"/>
      <c r="AS1090" t="inlineStr"/>
      <c r="AT1090" t="inlineStr"/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inlineStr">
        <is>
          <t>---</t>
        </is>
      </c>
      <c r="BA1090" t="inlineStr">
        <is>
          <t>f07b225bd77c4209bd818ee1cd8e3648</t>
        </is>
      </c>
      <c r="BB1090" t="inlineStr">
        <is>
          <t>http://openrosa.org/formdesigner/0B48E039-1E80-49A7-AC24-732B6E788E39</t>
        </is>
      </c>
      <c r="BC1090" t="inlineStr">
        <is>
          <t>Ration et autres visites</t>
        </is>
      </c>
      <c r="BD1090" t="inlineStr">
        <is>
          <t>CommCare Android, version "2.56"(468038). App v15969. CommCare Version 2.56.0. Build 468038, built on: 2025-02-06</t>
        </is>
      </c>
      <c r="BE1090" t="inlineStr">
        <is>
          <t>commcare_4563efbb-0edf-4089-abcd-f064b9d0d441</t>
        </is>
      </c>
      <c r="BF1090" t="inlineStr">
        <is>
          <t>18.5440225 -72.4022228 -21.92 8.03</t>
        </is>
      </c>
      <c r="BG1090" t="inlineStr">
        <is>
          <t>f13d8149fc6d39ebe86af18272310ff9</t>
        </is>
      </c>
      <c r="BH1090" t="inlineStr">
        <is>
          <t>d3239f0622024212b2de47425e4be01d</t>
        </is>
      </c>
      <c r="BI1090" t="inlineStr">
        <is>
          <t>15246</t>
        </is>
      </c>
      <c r="BJ1090" t="inlineStr">
        <is>
          <t>XFormInstance</t>
        </is>
      </c>
      <c r="BK1090" t="inlineStr">
        <is>
          <t>feca482efb7311efa9656327e3555f30</t>
        </is>
      </c>
      <c r="BL1090" t="b">
        <v>0</v>
      </c>
      <c r="BM1090" t="inlineStr">
        <is>
          <t>---</t>
        </is>
      </c>
      <c r="BN1090" t="inlineStr">
        <is>
          <t>200.113.238.165</t>
        </is>
      </c>
      <c r="BO1090" t="inlineStr">
        <is>
          <t>Franckleyson Cadet</t>
        </is>
      </c>
    </row>
    <row r="1091">
      <c r="A1091" t="inlineStr">
        <is>
          <t>1089</t>
        </is>
      </c>
      <c r="B1091" t="inlineStr">
        <is>
          <t>f9c0ec27-f7c0-471c-a8d5-1da4e41d562a</t>
        </is>
      </c>
      <c r="C1091" t="inlineStr">
        <is>
          <t>2025-03-10</t>
        </is>
      </c>
      <c r="D1091" t="inlineStr">
        <is>
          <t>3</t>
        </is>
      </c>
      <c r="E1091" t="inlineStr">
        <is>
          <t>---</t>
        </is>
      </c>
      <c r="F1091" t="inlineStr">
        <is>
          <t>0</t>
        </is>
      </c>
      <c r="G1091" t="inlineStr">
        <is>
          <t>---</t>
        </is>
      </c>
      <c r="H1091" t="inlineStr">
        <is>
          <t>1</t>
        </is>
      </c>
      <c r="I1091" t="inlineStr">
        <is>
          <t>0</t>
        </is>
      </c>
      <c r="J1091" t="inlineStr">
        <is>
          <t>---</t>
        </is>
      </c>
      <c r="K1091" t="inlineStr">
        <is>
          <t>---</t>
        </is>
      </c>
      <c r="L1091" t="inlineStr">
        <is>
          <t>---</t>
        </is>
      </c>
      <c r="M1091" t="inlineStr">
        <is>
          <t>---</t>
        </is>
      </c>
      <c r="N1091" t="inlineStr">
        <is>
          <t>---</t>
        </is>
      </c>
      <c r="O1091" t="inlineStr">
        <is>
          <t>---</t>
        </is>
      </c>
      <c r="P1091" t="inlineStr">
        <is>
          <t>---</t>
        </is>
      </c>
      <c r="Q1091" t="inlineStr">
        <is>
          <t>---</t>
        </is>
      </c>
      <c r="R1091" t="inlineStr">
        <is>
          <t>---</t>
        </is>
      </c>
      <c r="S1091" t="inlineStr">
        <is>
          <t>---</t>
        </is>
      </c>
      <c r="T1091" t="inlineStr">
        <is>
          <t>---</t>
        </is>
      </c>
      <c r="U1091" t="inlineStr">
        <is>
          <t>---</t>
        </is>
      </c>
      <c r="V1091" t="inlineStr">
        <is>
          <t>---</t>
        </is>
      </c>
      <c r="W1091" t="inlineStr"/>
      <c r="X1091" t="inlineStr">
        <is>
          <t>LIM/HBSL/ST00153</t>
        </is>
      </c>
      <c r="Y1091" t="inlineStr">
        <is>
          <t>LIM/HBSL/ST00153</t>
        </is>
      </c>
      <c r="Z1091" t="inlineStr">
        <is>
          <t>2025-03-10 15:44:01</t>
        </is>
      </c>
      <c r="AA1091" t="inlineStr">
        <is>
          <t>2025-03-10 15:18:36</t>
        </is>
      </c>
      <c r="AB1091" t="inlineStr">
        <is>
          <t>1jeanelie</t>
        </is>
      </c>
      <c r="AC1091" t="inlineStr">
        <is>
          <t>2025-03-10 15:44:02</t>
        </is>
      </c>
      <c r="AD1091" s="1" t="inlineStr">
        <is>
          <t>https://www.commcarehq.org/a/caris-test/reports/form_data/f9c0ec27-f7c0-471c-a8d5-1da4e41d562a/</t>
        </is>
      </c>
      <c r="AE1091" t="inlineStr">
        <is>
          <t>---</t>
        </is>
      </c>
      <c r="AF1091" t="inlineStr">
        <is>
          <t>b4b3b767c4c7434680a29aba276df693</t>
        </is>
      </c>
      <c r="AG1091" t="inlineStr">
        <is>
          <t>OK</t>
        </is>
      </c>
      <c r="AH1091" t="inlineStr">
        <is>
          <t>2025-03-10 15:44:01</t>
        </is>
      </c>
      <c r="AI1091" t="inlineStr">
        <is>
          <t>1b922c6cae0e4a4e9e08c400d46b6ba7</t>
        </is>
      </c>
      <c r="AJ1091" t="inlineStr">
        <is>
          <t>2025-03-10</t>
        </is>
      </c>
      <c r="AK1091" t="inlineStr">
        <is>
          <t>3</t>
        </is>
      </c>
      <c r="AL1091" t="inlineStr">
        <is>
          <t>---</t>
        </is>
      </c>
      <c r="AM1091" t="inlineStr">
        <is>
          <t>0</t>
        </is>
      </c>
      <c r="AN1091" t="inlineStr">
        <is>
          <t>---</t>
        </is>
      </c>
      <c r="AO1091" t="inlineStr">
        <is>
          <t>1</t>
        </is>
      </c>
      <c r="AP1091" t="inlineStr">
        <is>
          <t>0</t>
        </is>
      </c>
      <c r="AQ1091" t="inlineStr">
        <is>
          <t>---</t>
        </is>
      </c>
      <c r="AR1091" t="inlineStr">
        <is>
          <t>---</t>
        </is>
      </c>
      <c r="AS1091" t="inlineStr">
        <is>
          <t>---</t>
        </is>
      </c>
      <c r="AT1091" t="inlineStr"/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inlineStr">
        <is>
          <t>---</t>
        </is>
      </c>
      <c r="BA1091" t="inlineStr">
        <is>
          <t>1b922c6cae0e4a4e9e08c400d46b6ba7</t>
        </is>
      </c>
      <c r="BB1091" t="inlineStr">
        <is>
          <t>http://openrosa.org/formdesigner/0B48E039-1E80-49A7-AC24-732B6E788E39</t>
        </is>
      </c>
      <c r="BC1091" t="inlineStr">
        <is>
          <t>Ration et autres visites</t>
        </is>
      </c>
      <c r="BD1091" t="inlineStr">
        <is>
          <t>CommCare Android, version "2.55.0"(467579). App v15969. CommCare Version 2.55.0. Build 467579, built on: 2025-01-15</t>
        </is>
      </c>
      <c r="BE1091" t="inlineStr">
        <is>
          <t>commcare_734f7fdd-cbb1-463f-aa8e-b4bd89e56188</t>
        </is>
      </c>
      <c r="BF1091" t="inlineStr"/>
      <c r="BG1091" t="inlineStr">
        <is>
          <t>f13d8149fc6d39ebe86af18272310ff9</t>
        </is>
      </c>
      <c r="BH1091" t="inlineStr">
        <is>
          <t>d3239f0622024212b2de47425e4be01d</t>
        </is>
      </c>
      <c r="BI1091" t="inlineStr">
        <is>
          <t>15246</t>
        </is>
      </c>
      <c r="BJ1091" t="inlineStr">
        <is>
          <t>XFormInstance</t>
        </is>
      </c>
      <c r="BK1091" t="inlineStr">
        <is>
          <t>4fd36038fdaa11efb01dd3290d41d0d6</t>
        </is>
      </c>
      <c r="BL1091" t="b">
        <v>0</v>
      </c>
      <c r="BM1091" t="inlineStr">
        <is>
          <t>---</t>
        </is>
      </c>
      <c r="BN1091" t="inlineStr">
        <is>
          <t>66.9.172.180</t>
        </is>
      </c>
      <c r="BO1091" t="inlineStr">
        <is>
          <t>SODELIN MARCELIN</t>
        </is>
      </c>
    </row>
    <row r="1092">
      <c r="A1092" t="inlineStr">
        <is>
          <t>1090</t>
        </is>
      </c>
      <c r="B1092" t="inlineStr">
        <is>
          <t>e68a9ddd-c0ef-42b4-93ff-82719161e967</t>
        </is>
      </c>
      <c r="C1092" t="inlineStr">
        <is>
          <t>2025-02-25</t>
        </is>
      </c>
      <c r="D1092" t="inlineStr">
        <is>
          <t>4</t>
        </is>
      </c>
      <c r="E1092" t="inlineStr">
        <is>
          <t>pr medicament</t>
        </is>
      </c>
      <c r="F1092" t="inlineStr">
        <is>
          <t>1</t>
        </is>
      </c>
      <c r="G1092" t="inlineStr">
        <is>
          <t>pr médicament</t>
        </is>
      </c>
      <c r="H1092" t="inlineStr">
        <is>
          <t>1</t>
        </is>
      </c>
      <c r="I1092" t="inlineStr">
        <is>
          <t>1</t>
        </is>
      </c>
      <c r="J1092" t="inlineStr"/>
      <c r="K1092" t="inlineStr">
        <is>
          <t>---</t>
        </is>
      </c>
      <c r="L1092" t="inlineStr">
        <is>
          <t>---</t>
        </is>
      </c>
      <c r="M1092" t="inlineStr">
        <is>
          <t>---</t>
        </is>
      </c>
      <c r="N1092" t="inlineStr">
        <is>
          <t>---</t>
        </is>
      </c>
      <c r="O1092" t="inlineStr">
        <is>
          <t>---</t>
        </is>
      </c>
      <c r="P1092" t="inlineStr">
        <is>
          <t>---</t>
        </is>
      </c>
      <c r="Q1092" t="inlineStr">
        <is>
          <t>---</t>
        </is>
      </c>
      <c r="R1092" t="inlineStr"/>
      <c r="S1092" t="inlineStr"/>
      <c r="T1092" t="inlineStr"/>
      <c r="U1092" t="inlineStr"/>
      <c r="V1092" t="inlineStr"/>
      <c r="W1092" t="inlineStr"/>
      <c r="X1092" t="inlineStr">
        <is>
          <t>PAP/OBCG/ST00205</t>
        </is>
      </c>
      <c r="Y1092" t="inlineStr">
        <is>
          <t>PAP/OBCG/ST00205</t>
        </is>
      </c>
      <c r="Z1092" t="inlineStr">
        <is>
          <t>2025-03-10 15:56:17</t>
        </is>
      </c>
      <c r="AA1092" t="inlineStr">
        <is>
          <t>2025-03-10 15:54:23</t>
        </is>
      </c>
      <c r="AB1092" t="inlineStr">
        <is>
          <t>2edina</t>
        </is>
      </c>
      <c r="AC1092" t="inlineStr">
        <is>
          <t>2025-03-10 15:56:22</t>
        </is>
      </c>
      <c r="AD1092" s="1" t="inlineStr">
        <is>
          <t>https://www.commcarehq.org/a/caris-test/reports/form_data/e68a9ddd-c0ef-42b4-93ff-82719161e967/</t>
        </is>
      </c>
      <c r="AE1092" t="inlineStr">
        <is>
          <t>---</t>
        </is>
      </c>
      <c r="AF1092" t="inlineStr">
        <is>
          <t>3c5a623af057e23a32ae4000_32342</t>
        </is>
      </c>
      <c r="AG1092" t="inlineStr">
        <is>
          <t>---</t>
        </is>
      </c>
      <c r="AH1092" t="inlineStr">
        <is>
          <t>2025-03-10 15:56:17</t>
        </is>
      </c>
      <c r="AI1092" t="inlineStr">
        <is>
          <t>f07b225bd77c4209bd818ee1cd8e3648</t>
        </is>
      </c>
      <c r="AJ1092" t="inlineStr">
        <is>
          <t>2025-02-25</t>
        </is>
      </c>
      <c r="AK1092" t="inlineStr">
        <is>
          <t>4</t>
        </is>
      </c>
      <c r="AL1092" t="inlineStr">
        <is>
          <t>pr medicament</t>
        </is>
      </c>
      <c r="AM1092" t="inlineStr">
        <is>
          <t>1</t>
        </is>
      </c>
      <c r="AN1092" t="inlineStr">
        <is>
          <t>pr médicament</t>
        </is>
      </c>
      <c r="AO1092" t="inlineStr">
        <is>
          <t>1</t>
        </is>
      </c>
      <c r="AP1092" t="inlineStr">
        <is>
          <t>1</t>
        </is>
      </c>
      <c r="AQ1092" t="inlineStr"/>
      <c r="AR1092" t="inlineStr"/>
      <c r="AS1092" t="inlineStr"/>
      <c r="AT1092" t="inlineStr"/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inlineStr">
        <is>
          <t>---</t>
        </is>
      </c>
      <c r="BA1092" t="inlineStr">
        <is>
          <t>f07b225bd77c4209bd818ee1cd8e3648</t>
        </is>
      </c>
      <c r="BB1092" t="inlineStr">
        <is>
          <t>http://openrosa.org/formdesigner/0B48E039-1E80-49A7-AC24-732B6E788E39</t>
        </is>
      </c>
      <c r="BC1092" t="inlineStr">
        <is>
          <t>Ration et autres visites</t>
        </is>
      </c>
      <c r="BD1092" t="inlineStr">
        <is>
          <t>CommCare Android, version "2.56"(468038). App v15969. CommCare Version 2.56.0. Build 468038, built on: 2025-02-06</t>
        </is>
      </c>
      <c r="BE1092" t="inlineStr">
        <is>
          <t>commcare_4563efbb-0edf-4089-abcd-f064b9d0d441</t>
        </is>
      </c>
      <c r="BF1092" t="inlineStr">
        <is>
          <t>18.5440449 -72.402237 3.29 7.5</t>
        </is>
      </c>
      <c r="BG1092" t="inlineStr">
        <is>
          <t>f13d8149fc6d39ebe86af18272310ff9</t>
        </is>
      </c>
      <c r="BH1092" t="inlineStr">
        <is>
          <t>d3239f0622024212b2de47425e4be01d</t>
        </is>
      </c>
      <c r="BI1092" t="inlineStr">
        <is>
          <t>15246</t>
        </is>
      </c>
      <c r="BJ1092" t="inlineStr">
        <is>
          <t>XFormInstance</t>
        </is>
      </c>
      <c r="BK1092" t="inlineStr">
        <is>
          <t>feca482efb7311efa9656327e3555f30</t>
        </is>
      </c>
      <c r="BL1092" t="b">
        <v>0</v>
      </c>
      <c r="BM1092" t="inlineStr">
        <is>
          <t>---</t>
        </is>
      </c>
      <c r="BN1092" t="inlineStr">
        <is>
          <t>200.113.238.165</t>
        </is>
      </c>
      <c r="BO1092" t="inlineStr">
        <is>
          <t>Frantzo Noel</t>
        </is>
      </c>
    </row>
    <row r="1093">
      <c r="A1093" t="inlineStr">
        <is>
          <t>1091</t>
        </is>
      </c>
      <c r="B1093" t="inlineStr">
        <is>
          <t>b8e4e109-789e-4207-b283-a28ddb5368cb</t>
        </is>
      </c>
      <c r="C1093" t="inlineStr">
        <is>
          <t>2025-03-10</t>
        </is>
      </c>
      <c r="D1093" t="inlineStr">
        <is>
          <t>4</t>
        </is>
      </c>
      <c r="E1093" t="inlineStr">
        <is>
          <t>bonbons</t>
        </is>
      </c>
      <c r="F1093" t="inlineStr">
        <is>
          <t>0</t>
        </is>
      </c>
      <c r="G1093" t="inlineStr">
        <is>
          <t>bonbons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---</t>
        </is>
      </c>
      <c r="L1093" t="inlineStr">
        <is>
          <t>---</t>
        </is>
      </c>
      <c r="M1093" t="inlineStr">
        <is>
          <t>---</t>
        </is>
      </c>
      <c r="N1093" t="inlineStr">
        <is>
          <t>---</t>
        </is>
      </c>
      <c r="O1093" t="inlineStr">
        <is>
          <t>---</t>
        </is>
      </c>
      <c r="P1093" t="inlineStr">
        <is>
          <t>---</t>
        </is>
      </c>
      <c r="Q1093" t="inlineStr">
        <is>
          <t>---</t>
        </is>
      </c>
      <c r="R1093" t="inlineStr">
        <is>
          <t>22.0</t>
        </is>
      </c>
      <c r="S1093" t="inlineStr">
        <is>
          <t>43.1</t>
        </is>
      </c>
      <c r="T1093" t="inlineStr">
        <is>
          <t>167.0</t>
        </is>
      </c>
      <c r="U1093">
        <f>HYPERLINK("https://www.commcarehq.org/a/caris-test/api/form_attachment/v1/b8e4e109-789e-4207-b283-a28ddb5368cb/1741632814932.jpg")</f>
        <v/>
      </c>
      <c r="V1093" t="inlineStr"/>
      <c r="W1093" t="inlineStr"/>
      <c r="X1093" t="inlineStr">
        <is>
          <t>PAP/HAHD/ST00854</t>
        </is>
      </c>
      <c r="Y1093" t="inlineStr">
        <is>
          <t>PAP/HAHD/ST00854</t>
        </is>
      </c>
      <c r="Z1093" t="inlineStr">
        <is>
          <t>2025-03-10 18:53:37</t>
        </is>
      </c>
      <c r="AA1093" t="inlineStr">
        <is>
          <t>2025-03-10 18:50:03</t>
        </is>
      </c>
      <c r="AB1093" t="inlineStr">
        <is>
          <t>2miclene</t>
        </is>
      </c>
      <c r="AC1093" t="inlineStr">
        <is>
          <t>2025-03-10 18:53:40</t>
        </is>
      </c>
      <c r="AD1093" s="1" t="inlineStr">
        <is>
          <t>https://www.commcarehq.org/a/caris-test/reports/form_data/b8e4e109-789e-4207-b283-a28ddb5368cb/</t>
        </is>
      </c>
      <c r="AE1093" t="inlineStr">
        <is>
          <t>---</t>
        </is>
      </c>
      <c r="AF1093" t="inlineStr">
        <is>
          <t>3c5a623af057e23a32ae4000_38918</t>
        </is>
      </c>
      <c r="AG1093" t="inlineStr">
        <is>
          <t>---</t>
        </is>
      </c>
      <c r="AH1093" t="inlineStr">
        <is>
          <t>2025-03-10 18:53:37</t>
        </is>
      </c>
      <c r="AI1093" t="inlineStr">
        <is>
          <t>64b0a61236f7d987dd45027ebbfc57df</t>
        </is>
      </c>
      <c r="AJ1093" t="inlineStr">
        <is>
          <t>2025-03-10</t>
        </is>
      </c>
      <c r="AK1093" t="inlineStr">
        <is>
          <t>4</t>
        </is>
      </c>
      <c r="AL1093" t="inlineStr">
        <is>
          <t>bonbons</t>
        </is>
      </c>
      <c r="AM1093" t="inlineStr">
        <is>
          <t>0</t>
        </is>
      </c>
      <c r="AN1093" t="inlineStr">
        <is>
          <t>bonbons</t>
        </is>
      </c>
      <c r="AO1093" t="inlineStr">
        <is>
          <t>1</t>
        </is>
      </c>
      <c r="AP1093" t="inlineStr">
        <is>
          <t>1</t>
        </is>
      </c>
      <c r="AQ1093" t="inlineStr">
        <is>
          <t>22</t>
        </is>
      </c>
      <c r="AR1093" t="inlineStr">
        <is>
          <t>43.1</t>
        </is>
      </c>
      <c r="AS1093" t="inlineStr">
        <is>
          <t>167</t>
        </is>
      </c>
      <c r="AT1093" t="inlineStr"/>
      <c r="AU1093" t="inlineStr">
        <is>
          <t>---</t>
        </is>
      </c>
      <c r="AV1093" t="inlineStr">
        <is>
          <t>---</t>
        </is>
      </c>
      <c r="AW1093" t="inlineStr">
        <is>
          <t>---</t>
        </is>
      </c>
      <c r="AX1093" t="inlineStr">
        <is>
          <t>---</t>
        </is>
      </c>
      <c r="AY1093" t="inlineStr">
        <is>
          <t>---</t>
        </is>
      </c>
      <c r="AZ1093" t="inlineStr">
        <is>
          <t>---</t>
        </is>
      </c>
      <c r="BA1093" t="inlineStr">
        <is>
          <t>64b0a61236f7d987dd45027ebbfc57df</t>
        </is>
      </c>
      <c r="BB1093" t="inlineStr">
        <is>
          <t>http://openrosa.org/formdesigner/0B48E039-1E80-49A7-AC24-732B6E788E39</t>
        </is>
      </c>
      <c r="BC1093" t="inlineStr">
        <is>
          <t>Ration et autres visites</t>
        </is>
      </c>
      <c r="BD1093" t="inlineStr">
        <is>
          <t>CommCare Android, version "2.55.0"(467579). App v15969. CommCare Version 2.55.0. Build 467579, built on: 2025-01-15</t>
        </is>
      </c>
      <c r="BE1093" t="inlineStr">
        <is>
          <t>commcare_54a621c2-54d8-40d6-b070-4af9fd73e052</t>
        </is>
      </c>
      <c r="BF1093" t="inlineStr">
        <is>
          <t>18.5278229 -72.4031628 27.0 7.3</t>
        </is>
      </c>
      <c r="BG1093" t="inlineStr">
        <is>
          <t>f13d8149fc6d39ebe86af18272310ff9</t>
        </is>
      </c>
      <c r="BH1093" t="inlineStr">
        <is>
          <t>d3239f0622024212b2de47425e4be01d</t>
        </is>
      </c>
      <c r="BI1093" t="inlineStr">
        <is>
          <t>15246</t>
        </is>
      </c>
      <c r="BJ1093" t="inlineStr">
        <is>
          <t>XFormInstance</t>
        </is>
      </c>
      <c r="BK1093" t="inlineStr">
        <is>
          <t>664b490efdbc11efba61bb65fe57b2fe</t>
        </is>
      </c>
      <c r="BL1093" t="b">
        <v>0</v>
      </c>
      <c r="BM1093" t="inlineStr">
        <is>
          <t>---</t>
        </is>
      </c>
      <c r="BN1093" t="inlineStr">
        <is>
          <t>200.113.214.180</t>
        </is>
      </c>
      <c r="BO1093" t="inlineStr">
        <is>
          <t>Jessica Durandisse</t>
        </is>
      </c>
    </row>
    <row r="1094">
      <c r="A1094" t="inlineStr">
        <is>
          <t>1092</t>
        </is>
      </c>
      <c r="B1094" t="inlineStr">
        <is>
          <t>f36cd02a-3acd-4cae-9e7b-cc32491db9ec</t>
        </is>
      </c>
      <c r="C1094" t="inlineStr">
        <is>
          <t>2025-03-10</t>
        </is>
      </c>
      <c r="D1094" t="inlineStr">
        <is>
          <t>4</t>
        </is>
      </c>
      <c r="E1094" t="inlineStr">
        <is>
          <t>bonbon</t>
        </is>
      </c>
      <c r="F1094" t="inlineStr">
        <is>
          <t>0</t>
        </is>
      </c>
      <c r="G1094" t="inlineStr">
        <is>
          <t>bonbin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---</t>
        </is>
      </c>
      <c r="L1094" t="inlineStr">
        <is>
          <t>---</t>
        </is>
      </c>
      <c r="M1094" t="inlineStr">
        <is>
          <t>---</t>
        </is>
      </c>
      <c r="N1094" t="inlineStr">
        <is>
          <t>---</t>
        </is>
      </c>
      <c r="O1094" t="inlineStr">
        <is>
          <t>---</t>
        </is>
      </c>
      <c r="P1094" t="inlineStr">
        <is>
          <t>---</t>
        </is>
      </c>
      <c r="Q1094" t="inlineStr">
        <is>
          <t>---</t>
        </is>
      </c>
      <c r="R1094" t="inlineStr">
        <is>
          <t>22.0</t>
        </is>
      </c>
      <c r="S1094" t="inlineStr">
        <is>
          <t>43.1</t>
        </is>
      </c>
      <c r="T1094" t="inlineStr">
        <is>
          <t>167.0</t>
        </is>
      </c>
      <c r="U1094" t="inlineStr"/>
      <c r="V1094" t="inlineStr"/>
      <c r="W1094" t="inlineStr">
        <is>
          <t>18.528584 -72.403067 0.0 100.0</t>
        </is>
      </c>
      <c r="X1094" t="inlineStr">
        <is>
          <t>PAP/HAHD/ST00854</t>
        </is>
      </c>
      <c r="Y1094" t="inlineStr">
        <is>
          <t>PAP/HAHD/ST00854</t>
        </is>
      </c>
      <c r="Z1094" t="inlineStr">
        <is>
          <t>2025-03-10 18:54:08</t>
        </is>
      </c>
      <c r="AA1094" t="inlineStr">
        <is>
          <t>2025-03-10 18:51:04</t>
        </is>
      </c>
      <c r="AB1094" t="inlineStr">
        <is>
          <t>2yves</t>
        </is>
      </c>
      <c r="AC1094" t="inlineStr">
        <is>
          <t>2025-03-10 18:54:09</t>
        </is>
      </c>
      <c r="AD1094" s="1" t="inlineStr">
        <is>
          <t>https://www.commcarehq.org/a/caris-test/reports/form_data/f36cd02a-3acd-4cae-9e7b-cc32491db9ec/</t>
        </is>
      </c>
      <c r="AE1094" t="inlineStr">
        <is>
          <t>---</t>
        </is>
      </c>
      <c r="AF1094" t="inlineStr">
        <is>
          <t>3c5a623af057e23a32ae4000_38918</t>
        </is>
      </c>
      <c r="AG1094" t="inlineStr">
        <is>
          <t>---</t>
        </is>
      </c>
      <c r="AH1094" t="inlineStr">
        <is>
          <t>2025-03-10 18:54:08</t>
        </is>
      </c>
      <c r="AI1094" t="inlineStr">
        <is>
          <t>e6ee151a4dd54941b4385b43113f68bc</t>
        </is>
      </c>
      <c r="AJ1094" t="inlineStr">
        <is>
          <t>2025-03-10</t>
        </is>
      </c>
      <c r="AK1094" t="inlineStr">
        <is>
          <t>4</t>
        </is>
      </c>
      <c r="AL1094" t="inlineStr">
        <is>
          <t>bonbon</t>
        </is>
      </c>
      <c r="AM1094" t="inlineStr">
        <is>
          <t>0</t>
        </is>
      </c>
      <c r="AN1094" t="inlineStr">
        <is>
          <t>bonbin</t>
        </is>
      </c>
      <c r="AO1094" t="inlineStr">
        <is>
          <t>1</t>
        </is>
      </c>
      <c r="AP1094" t="inlineStr">
        <is>
          <t>1</t>
        </is>
      </c>
      <c r="AQ1094" t="inlineStr">
        <is>
          <t>22</t>
        </is>
      </c>
      <c r="AR1094" t="inlineStr">
        <is>
          <t>43.1</t>
        </is>
      </c>
      <c r="AS1094" t="inlineStr">
        <is>
          <t>167</t>
        </is>
      </c>
      <c r="AT1094" t="inlineStr">
        <is>
          <t>18.528584 -72.403067 0.0 100.0</t>
        </is>
      </c>
      <c r="AU1094" t="inlineStr">
        <is>
          <t>---</t>
        </is>
      </c>
      <c r="AV1094" t="inlineStr">
        <is>
          <t>---</t>
        </is>
      </c>
      <c r="AW1094" t="inlineStr">
        <is>
          <t>---</t>
        </is>
      </c>
      <c r="AX1094" t="inlineStr">
        <is>
          <t>---</t>
        </is>
      </c>
      <c r="AY1094" t="inlineStr">
        <is>
          <t>---</t>
        </is>
      </c>
      <c r="AZ1094" t="inlineStr">
        <is>
          <t>---</t>
        </is>
      </c>
      <c r="BA1094" t="inlineStr">
        <is>
          <t>e6ee151a4dd54941b4385b43113f68bc</t>
        </is>
      </c>
      <c r="BB1094" t="inlineStr">
        <is>
          <t>http://openrosa.org/formdesigner/0B48E039-1E80-49A7-AC24-732B6E788E39</t>
        </is>
      </c>
      <c r="BC1094" t="inlineStr">
        <is>
          <t>Ration et autres visites</t>
        </is>
      </c>
      <c r="BD1094" t="inlineStr">
        <is>
          <t>CommCare Android, version "2.55.0"(467579). App v15969. CommCare Version 2.55.0. Build 467579, built on: 2025-01-15</t>
        </is>
      </c>
      <c r="BE1094" t="inlineStr">
        <is>
          <t>commcare_3d9b4508-ec94-43e7-89c9-02e72ce74d1c</t>
        </is>
      </c>
      <c r="BF1094" t="inlineStr">
        <is>
          <t>18.5278371 -72.4031737 43.9 9.05</t>
        </is>
      </c>
      <c r="BG1094" t="inlineStr">
        <is>
          <t>f13d8149fc6d39ebe86af18272310ff9</t>
        </is>
      </c>
      <c r="BH1094" t="inlineStr">
        <is>
          <t>d3239f0622024212b2de47425e4be01d</t>
        </is>
      </c>
      <c r="BI1094" t="inlineStr">
        <is>
          <t>15246</t>
        </is>
      </c>
      <c r="BJ1094" t="inlineStr">
        <is>
          <t>XFormInstance</t>
        </is>
      </c>
      <c r="BK1094" t="inlineStr">
        <is>
          <t>18c41530fdc611efba61bb65fe57b2fe</t>
        </is>
      </c>
      <c r="BL1094" t="b">
        <v>0</v>
      </c>
      <c r="BM1094" t="inlineStr">
        <is>
          <t>---</t>
        </is>
      </c>
      <c r="BN1094" t="inlineStr">
        <is>
          <t>200.113.253.66</t>
        </is>
      </c>
      <c r="BO1094" t="inlineStr">
        <is>
          <t>Jessica Durandisse</t>
        </is>
      </c>
    </row>
    <row r="1095">
      <c r="A1095" t="inlineStr">
        <is>
          <t>1093</t>
        </is>
      </c>
      <c r="B1095" t="inlineStr">
        <is>
          <t>76648ca8-69c5-4f4b-a1b7-986393f002c2</t>
        </is>
      </c>
      <c r="C1095" t="inlineStr">
        <is>
          <t>2025-03-10</t>
        </is>
      </c>
      <c r="D1095" t="inlineStr">
        <is>
          <t>4</t>
        </is>
      </c>
      <c r="E1095" t="inlineStr">
        <is>
          <t>bonbons</t>
        </is>
      </c>
      <c r="F1095" t="inlineStr">
        <is>
          <t>0</t>
        </is>
      </c>
      <c r="G1095" t="inlineStr">
        <is>
          <t>bonbons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---</t>
        </is>
      </c>
      <c r="L1095" t="inlineStr">
        <is>
          <t>---</t>
        </is>
      </c>
      <c r="M1095" t="inlineStr">
        <is>
          <t>---</t>
        </is>
      </c>
      <c r="N1095" t="inlineStr">
        <is>
          <t>---</t>
        </is>
      </c>
      <c r="O1095" t="inlineStr">
        <is>
          <t>---</t>
        </is>
      </c>
      <c r="P1095" t="inlineStr">
        <is>
          <t>---</t>
        </is>
      </c>
      <c r="Q1095" t="inlineStr">
        <is>
          <t>---</t>
        </is>
      </c>
      <c r="R1095" t="inlineStr">
        <is>
          <t>18.2</t>
        </is>
      </c>
      <c r="S1095" t="inlineStr">
        <is>
          <t>25.6</t>
        </is>
      </c>
      <c r="T1095" t="inlineStr">
        <is>
          <t>137.0</t>
        </is>
      </c>
      <c r="U1095">
        <f>HYPERLINK("https://www.commcarehq.org/a/caris-test/api/form_attachment/v1/76648ca8-69c5-4f4b-a1b7-986393f002c2/1741632950947.jpg")</f>
        <v/>
      </c>
      <c r="V1095" t="inlineStr"/>
      <c r="W1095" t="inlineStr">
        <is>
          <t>18.5278949 -72.4031859 26.9 21.3</t>
        </is>
      </c>
      <c r="X1095" t="inlineStr">
        <is>
          <t>PAP/HAHD/ST00853</t>
        </is>
      </c>
      <c r="Y1095" t="inlineStr">
        <is>
          <t>PAP/HAHD/ST00853</t>
        </is>
      </c>
      <c r="Z1095" t="inlineStr">
        <is>
          <t>2025-03-10 18:56:17</t>
        </is>
      </c>
      <c r="AA1095" t="inlineStr">
        <is>
          <t>2025-03-10 18:54:37</t>
        </is>
      </c>
      <c r="AB1095" t="inlineStr">
        <is>
          <t>2miclene</t>
        </is>
      </c>
      <c r="AC1095" t="inlineStr">
        <is>
          <t>2025-03-10 18:56:18</t>
        </is>
      </c>
      <c r="AD1095" s="1" t="inlineStr">
        <is>
          <t>https://www.commcarehq.org/a/caris-test/reports/form_data/76648ca8-69c5-4f4b-a1b7-986393f002c2/</t>
        </is>
      </c>
      <c r="AE1095" t="inlineStr">
        <is>
          <t>---</t>
        </is>
      </c>
      <c r="AF1095" t="inlineStr">
        <is>
          <t>3c5a623af057e23a32ae4000_38921</t>
        </is>
      </c>
      <c r="AG1095" t="inlineStr">
        <is>
          <t>---</t>
        </is>
      </c>
      <c r="AH1095" t="inlineStr">
        <is>
          <t>2025-03-10 18:56:17</t>
        </is>
      </c>
      <c r="AI1095" t="inlineStr">
        <is>
          <t>64b0a61236f7d987dd45027ebbfc57df</t>
        </is>
      </c>
      <c r="AJ1095" t="inlineStr">
        <is>
          <t>2025-03-10</t>
        </is>
      </c>
      <c r="AK1095" t="inlineStr">
        <is>
          <t>4</t>
        </is>
      </c>
      <c r="AL1095" t="inlineStr">
        <is>
          <t>bonbons</t>
        </is>
      </c>
      <c r="AM1095" t="inlineStr">
        <is>
          <t>0</t>
        </is>
      </c>
      <c r="AN1095" t="inlineStr">
        <is>
          <t>bonbons</t>
        </is>
      </c>
      <c r="AO1095" t="inlineStr">
        <is>
          <t>1</t>
        </is>
      </c>
      <c r="AP1095" t="inlineStr">
        <is>
          <t>1</t>
        </is>
      </c>
      <c r="AQ1095" t="inlineStr">
        <is>
          <t>18.2</t>
        </is>
      </c>
      <c r="AR1095" t="inlineStr">
        <is>
          <t>25.6</t>
        </is>
      </c>
      <c r="AS1095" t="inlineStr">
        <is>
          <t>137</t>
        </is>
      </c>
      <c r="AT1095" t="inlineStr">
        <is>
          <t>18.5278949 -72.4031859 26.9 21.3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inlineStr">
        <is>
          <t>---</t>
        </is>
      </c>
      <c r="BA1095" t="inlineStr">
        <is>
          <t>64b0a61236f7d987dd45027ebbfc57df</t>
        </is>
      </c>
      <c r="BB1095" t="inlineStr">
        <is>
          <t>http://openrosa.org/formdesigner/0B48E039-1E80-49A7-AC24-732B6E788E39</t>
        </is>
      </c>
      <c r="BC1095" t="inlineStr">
        <is>
          <t>Ration et autres visites</t>
        </is>
      </c>
      <c r="BD1095" t="inlineStr">
        <is>
          <t>CommCare Android, version "2.55.0"(467579). App v15969. CommCare Version 2.55.0. Build 467579, built on: 2025-01-15</t>
        </is>
      </c>
      <c r="BE1095" t="inlineStr">
        <is>
          <t>commcare_54a621c2-54d8-40d6-b070-4af9fd73e052</t>
        </is>
      </c>
      <c r="BF1095" t="inlineStr">
        <is>
          <t>18.5275633 -72.4033333 26.9 7.6</t>
        </is>
      </c>
      <c r="BG1095" t="inlineStr">
        <is>
          <t>f13d8149fc6d39ebe86af18272310ff9</t>
        </is>
      </c>
      <c r="BH1095" t="inlineStr">
        <is>
          <t>d3239f0622024212b2de47425e4be01d</t>
        </is>
      </c>
      <c r="BI1095" t="inlineStr">
        <is>
          <t>15246</t>
        </is>
      </c>
      <c r="BJ1095" t="inlineStr">
        <is>
          <t>XFormInstance</t>
        </is>
      </c>
      <c r="BK1095" t="inlineStr">
        <is>
          <t>664b490efdbc11efba61bb65fe57b2fe</t>
        </is>
      </c>
      <c r="BL1095" t="b">
        <v>0</v>
      </c>
      <c r="BM1095" t="inlineStr">
        <is>
          <t>---</t>
        </is>
      </c>
      <c r="BN1095" t="inlineStr">
        <is>
          <t>200.113.214.180</t>
        </is>
      </c>
      <c r="BO1095" t="inlineStr">
        <is>
          <t>Durandisse Aleesha</t>
        </is>
      </c>
    </row>
    <row r="1096">
      <c r="A1096" t="inlineStr">
        <is>
          <t>1094</t>
        </is>
      </c>
      <c r="B1096" t="inlineStr">
        <is>
          <t>c41555bd-f5d3-412b-8051-872bab8143d5</t>
        </is>
      </c>
      <c r="C1096" t="inlineStr">
        <is>
          <t>2025-03-10</t>
        </is>
      </c>
      <c r="D1096" t="inlineStr">
        <is>
          <t>4</t>
        </is>
      </c>
      <c r="E1096" t="inlineStr">
        <is>
          <t>bonbon</t>
        </is>
      </c>
      <c r="F1096" t="inlineStr">
        <is>
          <t>0</t>
        </is>
      </c>
      <c r="G1096" t="inlineStr">
        <is>
          <t>bonbon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---</t>
        </is>
      </c>
      <c r="L1096" t="inlineStr">
        <is>
          <t>---</t>
        </is>
      </c>
      <c r="M1096" t="inlineStr">
        <is>
          <t>---</t>
        </is>
      </c>
      <c r="N1096" t="inlineStr">
        <is>
          <t>---</t>
        </is>
      </c>
      <c r="O1096" t="inlineStr">
        <is>
          <t>---</t>
        </is>
      </c>
      <c r="P1096" t="inlineStr">
        <is>
          <t>---</t>
        </is>
      </c>
      <c r="Q1096" t="inlineStr">
        <is>
          <t>---</t>
        </is>
      </c>
      <c r="R1096" t="inlineStr">
        <is>
          <t>18.2</t>
        </is>
      </c>
      <c r="S1096" t="inlineStr">
        <is>
          <t>25.6</t>
        </is>
      </c>
      <c r="T1096" t="inlineStr">
        <is>
          <t>137.0</t>
        </is>
      </c>
      <c r="U1096">
        <f>HYPERLINK("https://www.commcarehq.org/a/caris-test/api/form_attachment/v1/c41555bd-f5d3-412b-8051-872bab8143d5/1741633007894.jpg")</f>
        <v/>
      </c>
      <c r="V1096" t="inlineStr"/>
      <c r="W1096" t="inlineStr">
        <is>
          <t>18.5276557 -72.4031795 42.59 6.45</t>
        </is>
      </c>
      <c r="X1096" t="inlineStr">
        <is>
          <t>PAP/HAHD/ST00853</t>
        </is>
      </c>
      <c r="Y1096" t="inlineStr">
        <is>
          <t>PAP/HAHD/ST00853</t>
        </is>
      </c>
      <c r="Z1096" t="inlineStr">
        <is>
          <t>2025-03-10 18:57:09</t>
        </is>
      </c>
      <c r="AA1096" t="inlineStr">
        <is>
          <t>2025-03-10 18:54:35</t>
        </is>
      </c>
      <c r="AB1096" t="inlineStr">
        <is>
          <t>2yves</t>
        </is>
      </c>
      <c r="AC1096" t="inlineStr">
        <is>
          <t>2025-03-10 18:57:09</t>
        </is>
      </c>
      <c r="AD1096" s="1" t="inlineStr">
        <is>
          <t>https://www.commcarehq.org/a/caris-test/reports/form_data/c41555bd-f5d3-412b-8051-872bab8143d5/</t>
        </is>
      </c>
      <c r="AE1096" t="inlineStr">
        <is>
          <t>---</t>
        </is>
      </c>
      <c r="AF1096" t="inlineStr">
        <is>
          <t>3c5a623af057e23a32ae4000_38921</t>
        </is>
      </c>
      <c r="AG1096" t="inlineStr">
        <is>
          <t>---</t>
        </is>
      </c>
      <c r="AH1096" t="inlineStr">
        <is>
          <t>2025-03-10 18:57:09</t>
        </is>
      </c>
      <c r="AI1096" t="inlineStr">
        <is>
          <t>e6ee151a4dd54941b4385b43113f68bc</t>
        </is>
      </c>
      <c r="AJ1096" t="inlineStr">
        <is>
          <t>2025-03-10</t>
        </is>
      </c>
      <c r="AK1096" t="inlineStr">
        <is>
          <t>4</t>
        </is>
      </c>
      <c r="AL1096" t="inlineStr">
        <is>
          <t>bonbon</t>
        </is>
      </c>
      <c r="AM1096" t="inlineStr">
        <is>
          <t>0</t>
        </is>
      </c>
      <c r="AN1096" t="inlineStr">
        <is>
          <t>bonbon</t>
        </is>
      </c>
      <c r="AO1096" t="inlineStr">
        <is>
          <t>1</t>
        </is>
      </c>
      <c r="AP1096" t="inlineStr">
        <is>
          <t>1</t>
        </is>
      </c>
      <c r="AQ1096" t="inlineStr">
        <is>
          <t>18.2</t>
        </is>
      </c>
      <c r="AR1096" t="inlineStr">
        <is>
          <t>25.6</t>
        </is>
      </c>
      <c r="AS1096" t="inlineStr">
        <is>
          <t>137</t>
        </is>
      </c>
      <c r="AT1096" t="inlineStr">
        <is>
          <t>18.5276557 -72.4031795 42.59 6.45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inlineStr">
        <is>
          <t>---</t>
        </is>
      </c>
      <c r="BA1096" t="inlineStr">
        <is>
          <t>e6ee151a4dd54941b4385b43113f68bc</t>
        </is>
      </c>
      <c r="BB1096" t="inlineStr">
        <is>
          <t>http://openrosa.org/formdesigner/0B48E039-1E80-49A7-AC24-732B6E788E39</t>
        </is>
      </c>
      <c r="BC1096" t="inlineStr">
        <is>
          <t>Ration et autres visites</t>
        </is>
      </c>
      <c r="BD1096" t="inlineStr">
        <is>
          <t>CommCare Android, version "2.55.0"(467579). App v15969. CommCare Version 2.55.0. Build 467579, built on: 2025-01-15</t>
        </is>
      </c>
      <c r="BE1096" t="inlineStr">
        <is>
          <t>commcare_3d9b4508-ec94-43e7-89c9-02e72ce74d1c</t>
        </is>
      </c>
      <c r="BF1096" t="inlineStr">
        <is>
          <t>18.5282142 -72.4031166 43.9 7.5</t>
        </is>
      </c>
      <c r="BG1096" t="inlineStr">
        <is>
          <t>f13d8149fc6d39ebe86af18272310ff9</t>
        </is>
      </c>
      <c r="BH1096" t="inlineStr">
        <is>
          <t>d3239f0622024212b2de47425e4be01d</t>
        </is>
      </c>
      <c r="BI1096" t="inlineStr">
        <is>
          <t>15246</t>
        </is>
      </c>
      <c r="BJ1096" t="inlineStr">
        <is>
          <t>XFormInstance</t>
        </is>
      </c>
      <c r="BK1096" t="inlineStr">
        <is>
          <t>18c41530fdc611efba61bb65fe57b2fe</t>
        </is>
      </c>
      <c r="BL1096" t="b">
        <v>0</v>
      </c>
      <c r="BM1096" t="inlineStr">
        <is>
          <t>---</t>
        </is>
      </c>
      <c r="BN1096" t="inlineStr">
        <is>
          <t>200.113.253.66</t>
        </is>
      </c>
      <c r="BO1096" t="inlineStr">
        <is>
          <t>Durandisse Aleesha</t>
        </is>
      </c>
    </row>
    <row r="1097">
      <c r="A1097" t="inlineStr">
        <is>
          <t>1095</t>
        </is>
      </c>
      <c r="B1097" t="inlineStr">
        <is>
          <t>6f6b21c3-bf65-408b-8c2a-14357ea83a74</t>
        </is>
      </c>
      <c r="C1097" t="inlineStr">
        <is>
          <t>2025-03-10</t>
        </is>
      </c>
      <c r="D1097" t="inlineStr">
        <is>
          <t>4</t>
        </is>
      </c>
      <c r="E1097" t="inlineStr">
        <is>
          <t>annulation du club.</t>
        </is>
      </c>
      <c r="F1097" t="inlineStr">
        <is>
          <t>1</t>
        </is>
      </c>
      <c r="G1097" t="inlineStr">
        <is>
          <t>messagerie vocale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---</t>
        </is>
      </c>
      <c r="L1097" t="inlineStr">
        <is>
          <t>---</t>
        </is>
      </c>
      <c r="M1097" t="inlineStr">
        <is>
          <t>---</t>
        </is>
      </c>
      <c r="N1097" t="inlineStr">
        <is>
          <t>---</t>
        </is>
      </c>
      <c r="O1097" t="inlineStr">
        <is>
          <t>---</t>
        </is>
      </c>
      <c r="P1097" t="inlineStr">
        <is>
          <t>---</t>
        </is>
      </c>
      <c r="Q1097" t="inlineStr">
        <is>
          <t>---</t>
        </is>
      </c>
      <c r="R1097" t="inlineStr">
        <is>
          <t>19.3</t>
        </is>
      </c>
      <c r="S1097" t="inlineStr"/>
      <c r="T1097" t="inlineStr">
        <is>
          <t>126.0</t>
        </is>
      </c>
      <c r="U1097">
        <f>HYPERLINK("https://www.commcarehq.org/a/caris-test/api/form_attachment/v1/6f6b21c3-bf65-408b-8c2a-14357ea83a74/1741638880855.jpg")</f>
        <v/>
      </c>
      <c r="V1097" t="inlineStr"/>
      <c r="W1097" t="inlineStr"/>
      <c r="X1097" t="inlineStr">
        <is>
          <t>PAP/CHAP/ST03322</t>
        </is>
      </c>
      <c r="Y1097" t="inlineStr">
        <is>
          <t>PAP/CHAP/ST03322</t>
        </is>
      </c>
      <c r="Z1097" t="inlineStr">
        <is>
          <t>2025-03-10 20:34:49</t>
        </is>
      </c>
      <c r="AA1097" t="inlineStr">
        <is>
          <t>2025-03-10 20:33:22</t>
        </is>
      </c>
      <c r="AB1097" t="inlineStr">
        <is>
          <t>2faustin</t>
        </is>
      </c>
      <c r="AC1097" t="inlineStr">
        <is>
          <t>2025-03-10 23:58:11</t>
        </is>
      </c>
      <c r="AD1097" s="1" t="inlineStr">
        <is>
          <t>https://www.commcarehq.org/a/caris-test/reports/form_data/6f6b21c3-bf65-408b-8c2a-14357ea83a74/</t>
        </is>
      </c>
      <c r="AE1097" t="inlineStr">
        <is>
          <t>---</t>
        </is>
      </c>
      <c r="AF1097" t="inlineStr">
        <is>
          <t>3c5a623af057e23a32ae4000_186766</t>
        </is>
      </c>
      <c r="AG1097" t="inlineStr">
        <is>
          <t>---</t>
        </is>
      </c>
      <c r="AH1097" t="inlineStr">
        <is>
          <t>2025-03-10 20:34:49</t>
        </is>
      </c>
      <c r="AI1097" t="inlineStr">
        <is>
          <t>25302d3773ea035e35c3934e3aa8e141</t>
        </is>
      </c>
      <c r="AJ1097" t="inlineStr">
        <is>
          <t>2025-03-10</t>
        </is>
      </c>
      <c r="AK1097" t="inlineStr">
        <is>
          <t>4</t>
        </is>
      </c>
      <c r="AL1097" t="inlineStr">
        <is>
          <t>annulation du club.</t>
        </is>
      </c>
      <c r="AM1097" t="inlineStr">
        <is>
          <t>1</t>
        </is>
      </c>
      <c r="AN1097" t="inlineStr">
        <is>
          <t>messagerie vocale</t>
        </is>
      </c>
      <c r="AO1097" t="inlineStr">
        <is>
          <t>1</t>
        </is>
      </c>
      <c r="AP1097" t="inlineStr">
        <is>
          <t>1</t>
        </is>
      </c>
      <c r="AQ1097" t="inlineStr">
        <is>
          <t>19.3</t>
        </is>
      </c>
      <c r="AR1097" t="inlineStr"/>
      <c r="AS1097" t="inlineStr">
        <is>
          <t>126</t>
        </is>
      </c>
      <c r="AT1097" t="inlineStr"/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inlineStr">
        <is>
          <t>---</t>
        </is>
      </c>
      <c r="BA1097" t="inlineStr">
        <is>
          <t>25302d3773ea035e35c3934e3aa8e141</t>
        </is>
      </c>
      <c r="BB1097" t="inlineStr">
        <is>
          <t>http://openrosa.org/formdesigner/0B48E039-1E80-49A7-AC24-732B6E788E39</t>
        </is>
      </c>
      <c r="BC1097" t="inlineStr">
        <is>
          <t>Ration et autres visites</t>
        </is>
      </c>
      <c r="BD1097" t="inlineStr">
        <is>
          <t>CommCare Android, version "2.56"(468040). App v15969. CommCare Version 2.56.0. Build 468040, built on: 2025-02-11</t>
        </is>
      </c>
      <c r="BE1097" t="inlineStr">
        <is>
          <t>commcare_6e883702-a4ce-475b-b43e-3900cbde0394</t>
        </is>
      </c>
      <c r="BF1097" t="inlineStr"/>
      <c r="BG1097" t="inlineStr">
        <is>
          <t>f13d8149fc6d39ebe86af18272310ff9</t>
        </is>
      </c>
      <c r="BH1097" t="inlineStr">
        <is>
          <t>d3239f0622024212b2de47425e4be01d</t>
        </is>
      </c>
      <c r="BI1097" t="inlineStr">
        <is>
          <t>15246</t>
        </is>
      </c>
      <c r="BJ1097" t="inlineStr">
        <is>
          <t>XFormInstance</t>
        </is>
      </c>
      <c r="BK1097" t="inlineStr">
        <is>
          <t>bb7ca3cefdc011efb4125930014bb413</t>
        </is>
      </c>
      <c r="BL1097" t="b">
        <v>0</v>
      </c>
      <c r="BM1097" t="inlineStr">
        <is>
          <t>---</t>
        </is>
      </c>
      <c r="BN1097" t="inlineStr">
        <is>
          <t>200.113.234.165</t>
        </is>
      </c>
      <c r="BO1097" t="inlineStr">
        <is>
          <t>Paul Shelo</t>
        </is>
      </c>
    </row>
    <row r="1098">
      <c r="A1098" t="inlineStr">
        <is>
          <t>1096</t>
        </is>
      </c>
      <c r="B1098" t="inlineStr">
        <is>
          <t>58cd0e90-817c-4480-97a5-9041876b9320</t>
        </is>
      </c>
      <c r="C1098" t="inlineStr">
        <is>
          <t>2025-03-11</t>
        </is>
      </c>
      <c r="D1098" t="inlineStr">
        <is>
          <t>1</t>
        </is>
      </c>
      <c r="E1098" t="inlineStr">
        <is>
          <t>---</t>
        </is>
      </c>
      <c r="F1098" t="inlineStr">
        <is>
          <t>1</t>
        </is>
      </c>
      <c r="G1098" t="inlineStr">
        <is>
          <t>---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---</t>
        </is>
      </c>
      <c r="L1098" t="inlineStr">
        <is>
          <t>---</t>
        </is>
      </c>
      <c r="M1098" t="inlineStr">
        <is>
          <t>1</t>
        </is>
      </c>
      <c r="N1098">
        <f>HYPERLINK("https://www.commcarehq.org/a/caris-test/api/form_attachment/v1/58cd0e90-817c-4480-97a5-9041876b9320/1741702394265.jpg")</f>
        <v/>
      </c>
      <c r="O1098" t="inlineStr">
        <is>
          <t>---</t>
        </is>
      </c>
      <c r="P1098" t="inlineStr">
        <is>
          <t>---</t>
        </is>
      </c>
      <c r="Q1098" t="inlineStr">
        <is>
          <t>---</t>
        </is>
      </c>
      <c r="R1098" t="inlineStr">
        <is>
          <t>28.2</t>
        </is>
      </c>
      <c r="S1098" t="inlineStr">
        <is>
          <t>54.2</t>
        </is>
      </c>
      <c r="T1098" t="inlineStr">
        <is>
          <t>173.0</t>
        </is>
      </c>
      <c r="U1098" t="inlineStr"/>
      <c r="V1098">
        <f>HYPERLINK("https://www.commcarehq.org/a/caris-test/api/form_attachment/v1/58cd0e90-817c-4480-97a5-9041876b9320/1741702757919.jpg")</f>
        <v/>
      </c>
      <c r="W1098" t="inlineStr">
        <is>
          <t>18.5190115 -72.3031772 0.0 1700.0</t>
        </is>
      </c>
      <c r="X1098" t="inlineStr">
        <is>
          <t>PAP/HFSC/ST00442</t>
        </is>
      </c>
      <c r="Y1098" t="inlineStr">
        <is>
          <t>PAP/HFSC/ST00442</t>
        </is>
      </c>
      <c r="Z1098" t="inlineStr">
        <is>
          <t>2025-03-11 14:21:06</t>
        </is>
      </c>
      <c r="AA1098" t="inlineStr">
        <is>
          <t>2025-03-11 14:09:23</t>
        </is>
      </c>
      <c r="AB1098" t="inlineStr">
        <is>
          <t>2monfiston</t>
        </is>
      </c>
      <c r="AC1098" t="inlineStr">
        <is>
          <t>2025-03-11 14:21:10</t>
        </is>
      </c>
      <c r="AD1098" s="1" t="inlineStr">
        <is>
          <t>https://www.commcarehq.org/a/caris-test/reports/form_data/58cd0e90-817c-4480-97a5-9041876b9320/</t>
        </is>
      </c>
      <c r="AE1098" t="inlineStr">
        <is>
          <t>---</t>
        </is>
      </c>
      <c r="AF1098" t="inlineStr">
        <is>
          <t>1337492138e44bd88041b9f9944d42b8</t>
        </is>
      </c>
      <c r="AG1098" t="inlineStr">
        <is>
          <t>---</t>
        </is>
      </c>
      <c r="AH1098" t="inlineStr">
        <is>
          <t>2025-03-11 14:21:06</t>
        </is>
      </c>
      <c r="AI1098" t="inlineStr">
        <is>
          <t>77a418baba95bc57c88a3da7109ceff9</t>
        </is>
      </c>
      <c r="AJ1098" t="inlineStr">
        <is>
          <t>2025-03-11</t>
        </is>
      </c>
      <c r="AK1098" t="inlineStr">
        <is>
          <t>1</t>
        </is>
      </c>
      <c r="AL1098" t="inlineStr">
        <is>
          <t>---</t>
        </is>
      </c>
      <c r="AM1098" t="inlineStr">
        <is>
          <t>1</t>
        </is>
      </c>
      <c r="AN1098" t="inlineStr">
        <is>
          <t>---</t>
        </is>
      </c>
      <c r="AO1098" t="inlineStr">
        <is>
          <t>1</t>
        </is>
      </c>
      <c r="AP1098" t="inlineStr">
        <is>
          <t>1</t>
        </is>
      </c>
      <c r="AQ1098" t="inlineStr">
        <is>
          <t>28.2</t>
        </is>
      </c>
      <c r="AR1098" t="inlineStr">
        <is>
          <t>54.2</t>
        </is>
      </c>
      <c r="AS1098" t="inlineStr">
        <is>
          <t>173</t>
        </is>
      </c>
      <c r="AT1098" t="inlineStr">
        <is>
          <t>18.5190115 -72.3031772 0.0 1700.0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inlineStr">
        <is>
          <t>---</t>
        </is>
      </c>
      <c r="BA1098" t="inlineStr">
        <is>
          <t>77a418baba95bc57c88a3da7109ceff9</t>
        </is>
      </c>
      <c r="BB1098" t="inlineStr">
        <is>
          <t>http://openrosa.org/formdesigner/0B48E039-1E80-49A7-AC24-732B6E788E39</t>
        </is>
      </c>
      <c r="BC1098" t="inlineStr">
        <is>
          <t>Ration et autres visites</t>
        </is>
      </c>
      <c r="BD1098" t="inlineStr">
        <is>
          <t>CommCare Android, version "2.56"(468027). App v15969. CommCare Version 2.56.0. Build 468027, built on: 2025-01-18</t>
        </is>
      </c>
      <c r="BE1098" t="inlineStr">
        <is>
          <t>commcare_daa4383c-1b18-4b97-9db8-0482622541cc</t>
        </is>
      </c>
      <c r="BF1098" t="inlineStr"/>
      <c r="BG1098" t="inlineStr">
        <is>
          <t>f13d8149fc6d39ebe86af18272310ff9</t>
        </is>
      </c>
      <c r="BH1098" t="inlineStr">
        <is>
          <t>d3239f0622024212b2de47425e4be01d</t>
        </is>
      </c>
      <c r="BI1098" t="inlineStr">
        <is>
          <t>15246</t>
        </is>
      </c>
      <c r="BJ1098" t="inlineStr">
        <is>
          <t>XFormInstance</t>
        </is>
      </c>
      <c r="BK1098" t="inlineStr">
        <is>
          <t>51a73752fdbb11efb01dd3290d41d0d6</t>
        </is>
      </c>
      <c r="BL1098" t="b">
        <v>0</v>
      </c>
      <c r="BM1098" t="inlineStr">
        <is>
          <t>---</t>
        </is>
      </c>
      <c r="BN1098" t="inlineStr">
        <is>
          <t>200.113.234.183</t>
        </is>
      </c>
      <c r="BO1098" t="inlineStr">
        <is>
          <t>Pablo GUERLIN</t>
        </is>
      </c>
    </row>
    <row r="1099">
      <c r="A1099" t="inlineStr">
        <is>
          <t>1097</t>
        </is>
      </c>
      <c r="B1099" t="inlineStr">
        <is>
          <t>ee933712-bada-4598-88c1-85cc75972a9b</t>
        </is>
      </c>
      <c r="C1099" t="inlineStr">
        <is>
          <t>2025-03-11</t>
        </is>
      </c>
      <c r="D1099" t="inlineStr">
        <is>
          <t>3</t>
        </is>
      </c>
      <c r="E1099" t="inlineStr">
        <is>
          <t>---</t>
        </is>
      </c>
      <c r="F1099" t="inlineStr">
        <is>
          <t>0</t>
        </is>
      </c>
      <c r="G1099" t="inlineStr">
        <is>
          <t>---</t>
        </is>
      </c>
      <c r="H1099" t="inlineStr">
        <is>
          <t>1</t>
        </is>
      </c>
      <c r="I1099" t="inlineStr">
        <is>
          <t>1</t>
        </is>
      </c>
      <c r="J1099" t="inlineStr"/>
      <c r="K1099" t="inlineStr">
        <is>
          <t>---</t>
        </is>
      </c>
      <c r="L1099" t="inlineStr">
        <is>
          <t>---</t>
        </is>
      </c>
      <c r="M1099" t="inlineStr">
        <is>
          <t>---</t>
        </is>
      </c>
      <c r="N1099" t="inlineStr">
        <is>
          <t>---</t>
        </is>
      </c>
      <c r="O1099" t="inlineStr">
        <is>
          <t>---</t>
        </is>
      </c>
      <c r="P1099" t="inlineStr">
        <is>
          <t>---</t>
        </is>
      </c>
      <c r="Q1099" t="inlineStr">
        <is>
          <t>---</t>
        </is>
      </c>
      <c r="R1099" t="inlineStr"/>
      <c r="S1099" t="inlineStr"/>
      <c r="T1099" t="inlineStr"/>
      <c r="U1099" t="inlineStr"/>
      <c r="V1099" t="inlineStr"/>
      <c r="W1099" t="inlineStr"/>
      <c r="X1099" t="inlineStr">
        <is>
          <t>LIM/HOSJ/ST01620</t>
        </is>
      </c>
      <c r="Y1099" t="inlineStr">
        <is>
          <t>LIM/HOSJ/ST01620</t>
        </is>
      </c>
      <c r="Z1099" t="inlineStr">
        <is>
          <t>2025-03-11 14:44:25</t>
        </is>
      </c>
      <c r="AA1099" t="inlineStr">
        <is>
          <t>2025-03-11 14:44:14</t>
        </is>
      </c>
      <c r="AB1099" t="inlineStr">
        <is>
          <t>1jeanelie</t>
        </is>
      </c>
      <c r="AC1099" t="inlineStr">
        <is>
          <t>2025-03-11 14:46:26</t>
        </is>
      </c>
      <c r="AD1099" s="1" t="inlineStr">
        <is>
          <t>https://www.commcarehq.org/a/caris-test/reports/form_data/ee933712-bada-4598-88c1-85cc75972a9b/</t>
        </is>
      </c>
      <c r="AE1099" t="inlineStr">
        <is>
          <t>---</t>
        </is>
      </c>
      <c r="AF1099" t="inlineStr">
        <is>
          <t>3c5a623af057e23a32ae4000_17415</t>
        </is>
      </c>
      <c r="AG1099" t="inlineStr">
        <is>
          <t>OK</t>
        </is>
      </c>
      <c r="AH1099" t="inlineStr">
        <is>
          <t>2025-03-11 14:44:25</t>
        </is>
      </c>
      <c r="AI1099" t="inlineStr">
        <is>
          <t>1b922c6cae0e4a4e9e08c400d46b6ba7</t>
        </is>
      </c>
      <c r="AJ1099" t="inlineStr">
        <is>
          <t>2025-03-11</t>
        </is>
      </c>
      <c r="AK1099" t="inlineStr">
        <is>
          <t>3</t>
        </is>
      </c>
      <c r="AL1099" t="inlineStr">
        <is>
          <t>---</t>
        </is>
      </c>
      <c r="AM1099" t="inlineStr">
        <is>
          <t>0</t>
        </is>
      </c>
      <c r="AN1099" t="inlineStr">
        <is>
          <t>---</t>
        </is>
      </c>
      <c r="AO1099" t="inlineStr">
        <is>
          <t>1</t>
        </is>
      </c>
      <c r="AP1099" t="inlineStr">
        <is>
          <t>1</t>
        </is>
      </c>
      <c r="AQ1099" t="inlineStr"/>
      <c r="AR1099" t="inlineStr"/>
      <c r="AS1099" t="inlineStr"/>
      <c r="AT1099" t="inlineStr"/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inlineStr">
        <is>
          <t>---</t>
        </is>
      </c>
      <c r="BA1099" t="inlineStr">
        <is>
          <t>1b922c6cae0e4a4e9e08c400d46b6ba7</t>
        </is>
      </c>
      <c r="BB1099" t="inlineStr">
        <is>
          <t>http://openrosa.org/formdesigner/0B48E039-1E80-49A7-AC24-732B6E788E39</t>
        </is>
      </c>
      <c r="BC1099" t="inlineStr">
        <is>
          <t>Ration et autres visites</t>
        </is>
      </c>
      <c r="BD1099" t="inlineStr">
        <is>
          <t>CommCare Android, version "2.55.0"(467579). App v15969. CommCare Version 2.55.0. Build 467579, built on: 2025-01-15</t>
        </is>
      </c>
      <c r="BE1099" t="inlineStr">
        <is>
          <t>commcare_734f7fdd-cbb1-463f-aa8e-b4bd89e56188</t>
        </is>
      </c>
      <c r="BF1099" t="inlineStr"/>
      <c r="BG1099" t="inlineStr">
        <is>
          <t>f13d8149fc6d39ebe86af18272310ff9</t>
        </is>
      </c>
      <c r="BH1099" t="inlineStr">
        <is>
          <t>d3239f0622024212b2de47425e4be01d</t>
        </is>
      </c>
      <c r="BI1099" t="inlineStr">
        <is>
          <t>15246</t>
        </is>
      </c>
      <c r="BJ1099" t="inlineStr">
        <is>
          <t>XFormInstance</t>
        </is>
      </c>
      <c r="BK1099" t="inlineStr">
        <is>
          <t>2bedc5eafe8711efb027d3290d41d0d6</t>
        </is>
      </c>
      <c r="BL1099" t="b">
        <v>0</v>
      </c>
      <c r="BM1099" t="inlineStr">
        <is>
          <t>---</t>
        </is>
      </c>
      <c r="BN1099" t="inlineStr">
        <is>
          <t>138.84.36.191</t>
        </is>
      </c>
      <c r="BO1099" t="inlineStr">
        <is>
          <t>Fritzson  Destine</t>
        </is>
      </c>
    </row>
    <row r="1100">
      <c r="A1100" t="inlineStr">
        <is>
          <t>1098</t>
        </is>
      </c>
      <c r="B1100" t="inlineStr">
        <is>
          <t>703bc581-50f5-4a2e-8d40-49f4d2e786ff</t>
        </is>
      </c>
      <c r="C1100" t="inlineStr">
        <is>
          <t>2025-03-11</t>
        </is>
      </c>
      <c r="D1100" t="inlineStr">
        <is>
          <t>3</t>
        </is>
      </c>
      <c r="E1100" t="inlineStr">
        <is>
          <t>---</t>
        </is>
      </c>
      <c r="F1100" t="inlineStr">
        <is>
          <t>0</t>
        </is>
      </c>
      <c r="G1100" t="inlineStr">
        <is>
          <t>---</t>
        </is>
      </c>
      <c r="H1100" t="inlineStr">
        <is>
          <t>1</t>
        </is>
      </c>
      <c r="I1100" t="inlineStr">
        <is>
          <t>1</t>
        </is>
      </c>
      <c r="J1100" t="inlineStr"/>
      <c r="K1100" t="inlineStr">
        <is>
          <t>---</t>
        </is>
      </c>
      <c r="L1100" t="inlineStr">
        <is>
          <t>---</t>
        </is>
      </c>
      <c r="M1100" t="inlineStr">
        <is>
          <t>---</t>
        </is>
      </c>
      <c r="N1100" t="inlineStr">
        <is>
          <t>---</t>
        </is>
      </c>
      <c r="O1100" t="inlineStr">
        <is>
          <t>---</t>
        </is>
      </c>
      <c r="P1100" t="inlineStr">
        <is>
          <t>---</t>
        </is>
      </c>
      <c r="Q1100" t="inlineStr">
        <is>
          <t>---</t>
        </is>
      </c>
      <c r="R1100" t="inlineStr"/>
      <c r="S1100" t="inlineStr"/>
      <c r="T1100" t="inlineStr"/>
      <c r="U1100" t="inlineStr"/>
      <c r="V1100" t="inlineStr"/>
      <c r="W1100" t="inlineStr"/>
      <c r="X1100" t="inlineStr">
        <is>
          <t>LIM/HOSJ/ST02034</t>
        </is>
      </c>
      <c r="Y1100" t="inlineStr">
        <is>
          <t>LIM/HOSJ/ST02034</t>
        </is>
      </c>
      <c r="Z1100" t="inlineStr">
        <is>
          <t>2025-03-11 14:44:43</t>
        </is>
      </c>
      <c r="AA1100" t="inlineStr">
        <is>
          <t>2025-03-11 14:44:36</t>
        </is>
      </c>
      <c r="AB1100" t="inlineStr">
        <is>
          <t>1jeanelie</t>
        </is>
      </c>
      <c r="AC1100" t="inlineStr">
        <is>
          <t>2025-03-11 14:46:28</t>
        </is>
      </c>
      <c r="AD1100" s="1" t="inlineStr">
        <is>
          <t>https://www.commcarehq.org/a/caris-test/reports/form_data/703bc581-50f5-4a2e-8d40-49f4d2e786ff/</t>
        </is>
      </c>
      <c r="AE1100" t="inlineStr">
        <is>
          <t>---</t>
        </is>
      </c>
      <c r="AF1100" t="inlineStr">
        <is>
          <t>3c5a623af057e23a32ae4000_24694</t>
        </is>
      </c>
      <c r="AG1100" t="inlineStr">
        <is>
          <t>OK</t>
        </is>
      </c>
      <c r="AH1100" t="inlineStr">
        <is>
          <t>2025-03-11 14:44:43</t>
        </is>
      </c>
      <c r="AI1100" t="inlineStr">
        <is>
          <t>1b922c6cae0e4a4e9e08c400d46b6ba7</t>
        </is>
      </c>
      <c r="AJ1100" t="inlineStr">
        <is>
          <t>2025-03-11</t>
        </is>
      </c>
      <c r="AK1100" t="inlineStr">
        <is>
          <t>3</t>
        </is>
      </c>
      <c r="AL1100" t="inlineStr">
        <is>
          <t>---</t>
        </is>
      </c>
      <c r="AM1100" t="inlineStr">
        <is>
          <t>0</t>
        </is>
      </c>
      <c r="AN1100" t="inlineStr">
        <is>
          <t>---</t>
        </is>
      </c>
      <c r="AO1100" t="inlineStr">
        <is>
          <t>1</t>
        </is>
      </c>
      <c r="AP1100" t="inlineStr">
        <is>
          <t>1</t>
        </is>
      </c>
      <c r="AQ1100" t="inlineStr"/>
      <c r="AR1100" t="inlineStr"/>
      <c r="AS1100" t="inlineStr"/>
      <c r="AT1100" t="inlineStr"/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inlineStr">
        <is>
          <t>---</t>
        </is>
      </c>
      <c r="BA1100" t="inlineStr">
        <is>
          <t>1b922c6cae0e4a4e9e08c400d46b6ba7</t>
        </is>
      </c>
      <c r="BB1100" t="inlineStr">
        <is>
          <t>http://openrosa.org/formdesigner/0B48E039-1E80-49A7-AC24-732B6E788E39</t>
        </is>
      </c>
      <c r="BC1100" t="inlineStr">
        <is>
          <t>Ration et autres visites</t>
        </is>
      </c>
      <c r="BD1100" t="inlineStr">
        <is>
          <t>CommCare Android, version "2.55.0"(467579). App v15969. CommCare Version 2.55.0. Build 467579, built on: 2025-01-15</t>
        </is>
      </c>
      <c r="BE1100" t="inlineStr">
        <is>
          <t>commcare_734f7fdd-cbb1-463f-aa8e-b4bd89e56188</t>
        </is>
      </c>
      <c r="BF1100" t="inlineStr"/>
      <c r="BG1100" t="inlineStr">
        <is>
          <t>f13d8149fc6d39ebe86af18272310ff9</t>
        </is>
      </c>
      <c r="BH1100" t="inlineStr">
        <is>
          <t>d3239f0622024212b2de47425e4be01d</t>
        </is>
      </c>
      <c r="BI1100" t="inlineStr">
        <is>
          <t>15246</t>
        </is>
      </c>
      <c r="BJ1100" t="inlineStr">
        <is>
          <t>XFormInstance</t>
        </is>
      </c>
      <c r="BK1100" t="inlineStr">
        <is>
          <t>2bedc5eafe8711efb027d3290d41d0d6</t>
        </is>
      </c>
      <c r="BL1100" t="b">
        <v>0</v>
      </c>
      <c r="BM1100" t="inlineStr">
        <is>
          <t>---</t>
        </is>
      </c>
      <c r="BN1100" t="inlineStr">
        <is>
          <t>138.84.36.191</t>
        </is>
      </c>
      <c r="BO1100" t="inlineStr">
        <is>
          <t>Alexandro Jean</t>
        </is>
      </c>
    </row>
    <row r="1101">
      <c r="A1101" t="inlineStr">
        <is>
          <t>1099</t>
        </is>
      </c>
      <c r="B1101" t="inlineStr">
        <is>
          <t>c3751470-082c-4514-a024-437e9330aa8d</t>
        </is>
      </c>
      <c r="C1101" t="inlineStr">
        <is>
          <t>2025-03-11</t>
        </is>
      </c>
      <c r="D1101" t="inlineStr">
        <is>
          <t>3</t>
        </is>
      </c>
      <c r="E1101" t="inlineStr">
        <is>
          <t>---</t>
        </is>
      </c>
      <c r="F1101" t="inlineStr">
        <is>
          <t>0</t>
        </is>
      </c>
      <c r="G1101" t="inlineStr">
        <is>
          <t>---</t>
        </is>
      </c>
      <c r="H1101" t="inlineStr">
        <is>
          <t>1</t>
        </is>
      </c>
      <c r="I1101" t="inlineStr">
        <is>
          <t>1</t>
        </is>
      </c>
      <c r="J1101" t="inlineStr"/>
      <c r="K1101" t="inlineStr">
        <is>
          <t>---</t>
        </is>
      </c>
      <c r="L1101" t="inlineStr">
        <is>
          <t>---</t>
        </is>
      </c>
      <c r="M1101" t="inlineStr">
        <is>
          <t>---</t>
        </is>
      </c>
      <c r="N1101" t="inlineStr">
        <is>
          <t>---</t>
        </is>
      </c>
      <c r="O1101" t="inlineStr">
        <is>
          <t>---</t>
        </is>
      </c>
      <c r="P1101" t="inlineStr">
        <is>
          <t>---</t>
        </is>
      </c>
      <c r="Q1101" t="inlineStr">
        <is>
          <t>---</t>
        </is>
      </c>
      <c r="R1101" t="inlineStr"/>
      <c r="S1101" t="inlineStr"/>
      <c r="T1101" t="inlineStr"/>
      <c r="U1101" t="inlineStr"/>
      <c r="V1101" t="inlineStr"/>
      <c r="W1101" t="inlineStr"/>
      <c r="X1101" t="inlineStr">
        <is>
          <t>LIM/HBSL/PED00012</t>
        </is>
      </c>
      <c r="Y1101" t="inlineStr">
        <is>
          <t>LIM/HBSL/PED00012</t>
        </is>
      </c>
      <c r="Z1101" t="inlineStr">
        <is>
          <t>2025-03-11 14:45:02</t>
        </is>
      </c>
      <c r="AA1101" t="inlineStr">
        <is>
          <t>2025-03-11 14:44:53</t>
        </is>
      </c>
      <c r="AB1101" t="inlineStr">
        <is>
          <t>1jeanelie</t>
        </is>
      </c>
      <c r="AC1101" t="inlineStr">
        <is>
          <t>2025-03-11 14:46:29</t>
        </is>
      </c>
      <c r="AD1101" s="1" t="inlineStr">
        <is>
          <t>https://www.commcarehq.org/a/caris-test/reports/form_data/c3751470-082c-4514-a024-437e9330aa8d/</t>
        </is>
      </c>
      <c r="AE1101" t="inlineStr">
        <is>
          <t>---</t>
        </is>
      </c>
      <c r="AF1101" t="inlineStr">
        <is>
          <t>4599f819aa57426985c31a779898c980</t>
        </is>
      </c>
      <c r="AG1101" t="inlineStr">
        <is>
          <t>OK</t>
        </is>
      </c>
      <c r="AH1101" t="inlineStr">
        <is>
          <t>2025-03-11 14:45:02</t>
        </is>
      </c>
      <c r="AI1101" t="inlineStr">
        <is>
          <t>1b922c6cae0e4a4e9e08c400d46b6ba7</t>
        </is>
      </c>
      <c r="AJ1101" t="inlineStr">
        <is>
          <t>2025-03-11</t>
        </is>
      </c>
      <c r="AK1101" t="inlineStr">
        <is>
          <t>3</t>
        </is>
      </c>
      <c r="AL1101" t="inlineStr">
        <is>
          <t>---</t>
        </is>
      </c>
      <c r="AM1101" t="inlineStr">
        <is>
          <t>0</t>
        </is>
      </c>
      <c r="AN1101" t="inlineStr">
        <is>
          <t>---</t>
        </is>
      </c>
      <c r="AO1101" t="inlineStr">
        <is>
          <t>1</t>
        </is>
      </c>
      <c r="AP1101" t="inlineStr">
        <is>
          <t>1</t>
        </is>
      </c>
      <c r="AQ1101" t="inlineStr"/>
      <c r="AR1101" t="inlineStr"/>
      <c r="AS1101" t="inlineStr"/>
      <c r="AT1101" t="inlineStr"/>
      <c r="AU1101" t="inlineStr">
        <is>
          <t>---</t>
        </is>
      </c>
      <c r="AV1101" t="inlineStr">
        <is>
          <t>---</t>
        </is>
      </c>
      <c r="AW1101" t="inlineStr">
        <is>
          <t>---</t>
        </is>
      </c>
      <c r="AX1101" t="inlineStr">
        <is>
          <t>---</t>
        </is>
      </c>
      <c r="AY1101" t="inlineStr">
        <is>
          <t>---</t>
        </is>
      </c>
      <c r="AZ1101" t="inlineStr">
        <is>
          <t>---</t>
        </is>
      </c>
      <c r="BA1101" t="inlineStr">
        <is>
          <t>1b922c6cae0e4a4e9e08c400d46b6ba7</t>
        </is>
      </c>
      <c r="BB1101" t="inlineStr">
        <is>
          <t>http://openrosa.org/formdesigner/0B48E039-1E80-49A7-AC24-732B6E788E39</t>
        </is>
      </c>
      <c r="BC1101" t="inlineStr">
        <is>
          <t>Ration et autres visites</t>
        </is>
      </c>
      <c r="BD1101" t="inlineStr">
        <is>
          <t>CommCare Android, version "2.55.0"(467579). App v15969. CommCare Version 2.55.0. Build 467579, built on: 2025-01-15</t>
        </is>
      </c>
      <c r="BE1101" t="inlineStr">
        <is>
          <t>commcare_734f7fdd-cbb1-463f-aa8e-b4bd89e56188</t>
        </is>
      </c>
      <c r="BF1101" t="inlineStr"/>
      <c r="BG1101" t="inlineStr">
        <is>
          <t>f13d8149fc6d39ebe86af18272310ff9</t>
        </is>
      </c>
      <c r="BH1101" t="inlineStr">
        <is>
          <t>d3239f0622024212b2de47425e4be01d</t>
        </is>
      </c>
      <c r="BI1101" t="inlineStr">
        <is>
          <t>15246</t>
        </is>
      </c>
      <c r="BJ1101" t="inlineStr">
        <is>
          <t>XFormInstance</t>
        </is>
      </c>
      <c r="BK1101" t="inlineStr">
        <is>
          <t>2bedc5eafe8711efb027d3290d41d0d6</t>
        </is>
      </c>
      <c r="BL1101" t="b">
        <v>0</v>
      </c>
      <c r="BM1101" t="inlineStr">
        <is>
          <t>---</t>
        </is>
      </c>
      <c r="BN1101" t="inlineStr">
        <is>
          <t>138.84.36.191</t>
        </is>
      </c>
      <c r="BO1101" t="inlineStr">
        <is>
          <t>Wislandline Boyer</t>
        </is>
      </c>
    </row>
    <row r="1102">
      <c r="A1102" t="inlineStr">
        <is>
          <t>1100</t>
        </is>
      </c>
      <c r="B1102" t="inlineStr">
        <is>
          <t>17691a2f-52d2-4c5e-ab6f-cbfe7cce242b</t>
        </is>
      </c>
      <c r="C1102" t="inlineStr">
        <is>
          <t>2025-03-11</t>
        </is>
      </c>
      <c r="D1102" t="inlineStr">
        <is>
          <t>3</t>
        </is>
      </c>
      <c r="E1102" t="inlineStr">
        <is>
          <t>---</t>
        </is>
      </c>
      <c r="F1102" t="inlineStr">
        <is>
          <t>0</t>
        </is>
      </c>
      <c r="G1102" t="inlineStr">
        <is>
          <t>---</t>
        </is>
      </c>
      <c r="H1102" t="inlineStr">
        <is>
          <t>1</t>
        </is>
      </c>
      <c r="I1102" t="inlineStr">
        <is>
          <t>1</t>
        </is>
      </c>
      <c r="J1102" t="inlineStr"/>
      <c r="K1102" t="inlineStr">
        <is>
          <t>---</t>
        </is>
      </c>
      <c r="L1102" t="inlineStr">
        <is>
          <t>---</t>
        </is>
      </c>
      <c r="M1102" t="inlineStr">
        <is>
          <t>---</t>
        </is>
      </c>
      <c r="N1102" t="inlineStr">
        <is>
          <t>---</t>
        </is>
      </c>
      <c r="O1102" t="inlineStr">
        <is>
          <t>---</t>
        </is>
      </c>
      <c r="P1102" t="inlineStr">
        <is>
          <t>---</t>
        </is>
      </c>
      <c r="Q1102" t="inlineStr">
        <is>
          <t>---</t>
        </is>
      </c>
      <c r="R1102" t="inlineStr"/>
      <c r="S1102" t="inlineStr"/>
      <c r="T1102" t="inlineStr"/>
      <c r="U1102" t="inlineStr"/>
      <c r="V1102" t="inlineStr"/>
      <c r="W1102" t="inlineStr"/>
      <c r="X1102" t="inlineStr">
        <is>
          <t>LIM/HOSJ/ST03181</t>
        </is>
      </c>
      <c r="Y1102" t="inlineStr">
        <is>
          <t>LIM/HOSJ/ST03181</t>
        </is>
      </c>
      <c r="Z1102" t="inlineStr">
        <is>
          <t>2025-03-11 14:45:25</t>
        </is>
      </c>
      <c r="AA1102" t="inlineStr">
        <is>
          <t>2025-03-11 14:45:18</t>
        </is>
      </c>
      <c r="AB1102" t="inlineStr">
        <is>
          <t>1jeanelie</t>
        </is>
      </c>
      <c r="AC1102" t="inlineStr">
        <is>
          <t>2025-03-11 14:46:30</t>
        </is>
      </c>
      <c r="AD1102" s="1" t="inlineStr">
        <is>
          <t>https://www.commcarehq.org/a/caris-test/reports/form_data/17691a2f-52d2-4c5e-ab6f-cbfe7cce242b/</t>
        </is>
      </c>
      <c r="AE1102" t="inlineStr">
        <is>
          <t>---</t>
        </is>
      </c>
      <c r="AF1102" t="inlineStr">
        <is>
          <t>3c5a623af057e23a32ae4000_187244</t>
        </is>
      </c>
      <c r="AG1102" t="inlineStr">
        <is>
          <t>OK</t>
        </is>
      </c>
      <c r="AH1102" t="inlineStr">
        <is>
          <t>2025-03-11 14:45:25</t>
        </is>
      </c>
      <c r="AI1102" t="inlineStr">
        <is>
          <t>1b922c6cae0e4a4e9e08c400d46b6ba7</t>
        </is>
      </c>
      <c r="AJ1102" t="inlineStr">
        <is>
          <t>2025-03-11</t>
        </is>
      </c>
      <c r="AK1102" t="inlineStr">
        <is>
          <t>3</t>
        </is>
      </c>
      <c r="AL1102" t="inlineStr">
        <is>
          <t>---</t>
        </is>
      </c>
      <c r="AM1102" t="inlineStr">
        <is>
          <t>0</t>
        </is>
      </c>
      <c r="AN1102" t="inlineStr">
        <is>
          <t>---</t>
        </is>
      </c>
      <c r="AO1102" t="inlineStr">
        <is>
          <t>1</t>
        </is>
      </c>
      <c r="AP1102" t="inlineStr">
        <is>
          <t>1</t>
        </is>
      </c>
      <c r="AQ1102" t="inlineStr"/>
      <c r="AR1102" t="inlineStr"/>
      <c r="AS1102" t="inlineStr"/>
      <c r="AT1102" t="inlineStr"/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inlineStr">
        <is>
          <t>---</t>
        </is>
      </c>
      <c r="BA1102" t="inlineStr">
        <is>
          <t>1b922c6cae0e4a4e9e08c400d46b6ba7</t>
        </is>
      </c>
      <c r="BB1102" t="inlineStr">
        <is>
          <t>http://openrosa.org/formdesigner/0B48E039-1E80-49A7-AC24-732B6E788E39</t>
        </is>
      </c>
      <c r="BC1102" t="inlineStr">
        <is>
          <t>Ration et autres visites</t>
        </is>
      </c>
      <c r="BD1102" t="inlineStr">
        <is>
          <t>CommCare Android, version "2.55.0"(467579). App v15969. CommCare Version 2.55.0. Build 467579, built on: 2025-01-15</t>
        </is>
      </c>
      <c r="BE1102" t="inlineStr">
        <is>
          <t>commcare_734f7fdd-cbb1-463f-aa8e-b4bd89e56188</t>
        </is>
      </c>
      <c r="BF1102" t="inlineStr"/>
      <c r="BG1102" t="inlineStr">
        <is>
          <t>f13d8149fc6d39ebe86af18272310ff9</t>
        </is>
      </c>
      <c r="BH1102" t="inlineStr">
        <is>
          <t>d3239f0622024212b2de47425e4be01d</t>
        </is>
      </c>
      <c r="BI1102" t="inlineStr">
        <is>
          <t>15246</t>
        </is>
      </c>
      <c r="BJ1102" t="inlineStr">
        <is>
          <t>XFormInstance</t>
        </is>
      </c>
      <c r="BK1102" t="inlineStr">
        <is>
          <t>2bedc5eafe8711efb027d3290d41d0d6</t>
        </is>
      </c>
      <c r="BL1102" t="b">
        <v>0</v>
      </c>
      <c r="BM1102" t="inlineStr">
        <is>
          <t>---</t>
        </is>
      </c>
      <c r="BN1102" t="inlineStr">
        <is>
          <t>138.84.36.191</t>
        </is>
      </c>
      <c r="BO1102" t="inlineStr">
        <is>
          <t>Etienne Francisca</t>
        </is>
      </c>
    </row>
    <row r="1103">
      <c r="A1103" t="inlineStr">
        <is>
          <t>1101</t>
        </is>
      </c>
      <c r="B1103" t="inlineStr">
        <is>
          <t>6d0afd1e-4e16-41cf-8729-0e68263a0f78</t>
        </is>
      </c>
      <c r="C1103" t="inlineStr">
        <is>
          <t>2025-03-11</t>
        </is>
      </c>
      <c r="D1103" t="inlineStr">
        <is>
          <t>3</t>
        </is>
      </c>
      <c r="E1103" t="inlineStr">
        <is>
          <t>---</t>
        </is>
      </c>
      <c r="F1103" t="inlineStr">
        <is>
          <t>0</t>
        </is>
      </c>
      <c r="G1103" t="inlineStr">
        <is>
          <t>---</t>
        </is>
      </c>
      <c r="H1103" t="inlineStr">
        <is>
          <t>1</t>
        </is>
      </c>
      <c r="I1103" t="inlineStr">
        <is>
          <t>1</t>
        </is>
      </c>
      <c r="J1103" t="inlineStr"/>
      <c r="K1103" t="inlineStr">
        <is>
          <t>---</t>
        </is>
      </c>
      <c r="L1103" t="inlineStr">
        <is>
          <t>---</t>
        </is>
      </c>
      <c r="M1103" t="inlineStr">
        <is>
          <t>---</t>
        </is>
      </c>
      <c r="N1103" t="inlineStr">
        <is>
          <t>---</t>
        </is>
      </c>
      <c r="O1103" t="inlineStr">
        <is>
          <t>---</t>
        </is>
      </c>
      <c r="P1103" t="inlineStr">
        <is>
          <t>---</t>
        </is>
      </c>
      <c r="Q1103" t="inlineStr">
        <is>
          <t>---</t>
        </is>
      </c>
      <c r="R1103" t="inlineStr"/>
      <c r="S1103" t="inlineStr"/>
      <c r="T1103" t="inlineStr"/>
      <c r="U1103" t="inlineStr"/>
      <c r="V1103" t="inlineStr"/>
      <c r="W1103" t="inlineStr"/>
      <c r="X1103" t="inlineStr">
        <is>
          <t>LIM/HOSJ/ST02443</t>
        </is>
      </c>
      <c r="Y1103" t="inlineStr">
        <is>
          <t>LIM/HOSJ/ST02443</t>
        </is>
      </c>
      <c r="Z1103" t="inlineStr">
        <is>
          <t>2025-03-11 14:46:18</t>
        </is>
      </c>
      <c r="AA1103" t="inlineStr">
        <is>
          <t>2025-03-11 14:46:11</t>
        </is>
      </c>
      <c r="AB1103" t="inlineStr">
        <is>
          <t>1jeanelie</t>
        </is>
      </c>
      <c r="AC1103" t="inlineStr">
        <is>
          <t>2025-03-11 14:46:32</t>
        </is>
      </c>
      <c r="AD1103" s="1" t="inlineStr">
        <is>
          <t>https://www.commcarehq.org/a/caris-test/reports/form_data/6d0afd1e-4e16-41cf-8729-0e68263a0f78/</t>
        </is>
      </c>
      <c r="AE1103" t="inlineStr">
        <is>
          <t>---</t>
        </is>
      </c>
      <c r="AF1103" t="inlineStr">
        <is>
          <t>3c5a623af057e23a32ae4000_29806</t>
        </is>
      </c>
      <c r="AG1103" t="inlineStr">
        <is>
          <t>OK</t>
        </is>
      </c>
      <c r="AH1103" t="inlineStr">
        <is>
          <t>2025-03-11 14:46:18</t>
        </is>
      </c>
      <c r="AI1103" t="inlineStr">
        <is>
          <t>1b922c6cae0e4a4e9e08c400d46b6ba7</t>
        </is>
      </c>
      <c r="AJ1103" t="inlineStr">
        <is>
          <t>2025-03-11</t>
        </is>
      </c>
      <c r="AK1103" t="inlineStr">
        <is>
          <t>3</t>
        </is>
      </c>
      <c r="AL1103" t="inlineStr">
        <is>
          <t>---</t>
        </is>
      </c>
      <c r="AM1103" t="inlineStr">
        <is>
          <t>0</t>
        </is>
      </c>
      <c r="AN1103" t="inlineStr">
        <is>
          <t>---</t>
        </is>
      </c>
      <c r="AO1103" t="inlineStr">
        <is>
          <t>1</t>
        </is>
      </c>
      <c r="AP1103" t="inlineStr">
        <is>
          <t>1</t>
        </is>
      </c>
      <c r="AQ1103" t="inlineStr"/>
      <c r="AR1103" t="inlineStr"/>
      <c r="AS1103" t="inlineStr"/>
      <c r="AT1103" t="inlineStr"/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inlineStr">
        <is>
          <t>---</t>
        </is>
      </c>
      <c r="BA1103" t="inlineStr">
        <is>
          <t>1b922c6cae0e4a4e9e08c400d46b6ba7</t>
        </is>
      </c>
      <c r="BB1103" t="inlineStr">
        <is>
          <t>http://openrosa.org/formdesigner/0B48E039-1E80-49A7-AC24-732B6E788E39</t>
        </is>
      </c>
      <c r="BC1103" t="inlineStr">
        <is>
          <t>Ration et autres visites</t>
        </is>
      </c>
      <c r="BD1103" t="inlineStr">
        <is>
          <t>CommCare Android, version "2.55.0"(467579). App v15969. CommCare Version 2.55.0. Build 467579, built on: 2025-01-15</t>
        </is>
      </c>
      <c r="BE1103" t="inlineStr">
        <is>
          <t>commcare_734f7fdd-cbb1-463f-aa8e-b4bd89e56188</t>
        </is>
      </c>
      <c r="BF1103" t="inlineStr"/>
      <c r="BG1103" t="inlineStr">
        <is>
          <t>f13d8149fc6d39ebe86af18272310ff9</t>
        </is>
      </c>
      <c r="BH1103" t="inlineStr">
        <is>
          <t>d3239f0622024212b2de47425e4be01d</t>
        </is>
      </c>
      <c r="BI1103" t="inlineStr">
        <is>
          <t>15246</t>
        </is>
      </c>
      <c r="BJ1103" t="inlineStr">
        <is>
          <t>XFormInstance</t>
        </is>
      </c>
      <c r="BK1103" t="inlineStr">
        <is>
          <t>2bedc5eafe8711efb027d3290d41d0d6</t>
        </is>
      </c>
      <c r="BL1103" t="b">
        <v>0</v>
      </c>
      <c r="BM1103" t="inlineStr">
        <is>
          <t>---</t>
        </is>
      </c>
      <c r="BN1103" t="inlineStr">
        <is>
          <t>138.84.36.191</t>
        </is>
      </c>
      <c r="BO1103" t="inlineStr">
        <is>
          <t>Cheline cadeau</t>
        </is>
      </c>
    </row>
    <row r="1104">
      <c r="A1104" t="inlineStr">
        <is>
          <t>1102</t>
        </is>
      </c>
      <c r="B1104" t="inlineStr">
        <is>
          <t>72f79049-f259-4556-a783-b583c12cc533</t>
        </is>
      </c>
      <c r="C1104" t="inlineStr">
        <is>
          <t>2025-03-11</t>
        </is>
      </c>
      <c r="D1104" t="inlineStr">
        <is>
          <t>3</t>
        </is>
      </c>
      <c r="E1104" t="inlineStr">
        <is>
          <t>---</t>
        </is>
      </c>
      <c r="F1104" t="inlineStr">
        <is>
          <t>0</t>
        </is>
      </c>
      <c r="G1104" t="inlineStr">
        <is>
          <t>---</t>
        </is>
      </c>
      <c r="H1104" t="inlineStr">
        <is>
          <t>1</t>
        </is>
      </c>
      <c r="I1104" t="inlineStr">
        <is>
          <t>1</t>
        </is>
      </c>
      <c r="J1104" t="inlineStr"/>
      <c r="K1104" t="inlineStr">
        <is>
          <t>---</t>
        </is>
      </c>
      <c r="L1104" t="inlineStr">
        <is>
          <t>---</t>
        </is>
      </c>
      <c r="M1104" t="inlineStr">
        <is>
          <t>---</t>
        </is>
      </c>
      <c r="N1104" t="inlineStr">
        <is>
          <t>---</t>
        </is>
      </c>
      <c r="O1104" t="inlineStr">
        <is>
          <t>---</t>
        </is>
      </c>
      <c r="P1104" t="inlineStr">
        <is>
          <t>---</t>
        </is>
      </c>
      <c r="Q1104" t="inlineStr">
        <is>
          <t>---</t>
        </is>
      </c>
      <c r="R1104" t="inlineStr"/>
      <c r="S1104" t="inlineStr"/>
      <c r="T1104" t="inlineStr"/>
      <c r="U1104" t="inlineStr"/>
      <c r="V1104" t="inlineStr"/>
      <c r="W1104" t="inlineStr"/>
      <c r="X1104" t="inlineStr">
        <is>
          <t>LIM/HOSJ/ST01216</t>
        </is>
      </c>
      <c r="Y1104" t="inlineStr">
        <is>
          <t>LIM/HOSJ/ST01216</t>
        </is>
      </c>
      <c r="Z1104" t="inlineStr">
        <is>
          <t>2025-03-11 14:46:37</t>
        </is>
      </c>
      <c r="AA1104" t="inlineStr">
        <is>
          <t>2025-03-11 14:46:29</t>
        </is>
      </c>
      <c r="AB1104" t="inlineStr">
        <is>
          <t>1jeanelie</t>
        </is>
      </c>
      <c r="AC1104" t="inlineStr">
        <is>
          <t>2025-03-11 14:46:38</t>
        </is>
      </c>
      <c r="AD1104" s="1" t="inlineStr">
        <is>
          <t>https://www.commcarehq.org/a/caris-test/reports/form_data/72f79049-f259-4556-a783-b583c12cc533/</t>
        </is>
      </c>
      <c r="AE1104" t="inlineStr">
        <is>
          <t>---</t>
        </is>
      </c>
      <c r="AF1104" t="inlineStr">
        <is>
          <t>3b728e68cb03470e8e9a2382db065e90</t>
        </is>
      </c>
      <c r="AG1104" t="inlineStr">
        <is>
          <t>OK</t>
        </is>
      </c>
      <c r="AH1104" t="inlineStr">
        <is>
          <t>2025-03-11 14:46:37</t>
        </is>
      </c>
      <c r="AI1104" t="inlineStr">
        <is>
          <t>1b922c6cae0e4a4e9e08c400d46b6ba7</t>
        </is>
      </c>
      <c r="AJ1104" t="inlineStr">
        <is>
          <t>2025-03-11</t>
        </is>
      </c>
      <c r="AK1104" t="inlineStr">
        <is>
          <t>3</t>
        </is>
      </c>
      <c r="AL1104" t="inlineStr">
        <is>
          <t>---</t>
        </is>
      </c>
      <c r="AM1104" t="inlineStr">
        <is>
          <t>0</t>
        </is>
      </c>
      <c r="AN1104" t="inlineStr">
        <is>
          <t>---</t>
        </is>
      </c>
      <c r="AO1104" t="inlineStr">
        <is>
          <t>1</t>
        </is>
      </c>
      <c r="AP1104" t="inlineStr">
        <is>
          <t>1</t>
        </is>
      </c>
      <c r="AQ1104" t="inlineStr"/>
      <c r="AR1104" t="inlineStr"/>
      <c r="AS1104" t="inlineStr"/>
      <c r="AT1104" t="inlineStr"/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inlineStr">
        <is>
          <t>---</t>
        </is>
      </c>
      <c r="BA1104" t="inlineStr">
        <is>
          <t>1b922c6cae0e4a4e9e08c400d46b6ba7</t>
        </is>
      </c>
      <c r="BB1104" t="inlineStr">
        <is>
          <t>http://openrosa.org/formdesigner/0B48E039-1E80-49A7-AC24-732B6E788E39</t>
        </is>
      </c>
      <c r="BC1104" t="inlineStr">
        <is>
          <t>Ration et autres visites</t>
        </is>
      </c>
      <c r="BD1104" t="inlineStr">
        <is>
          <t>CommCare Android, version "2.55.0"(467579). App v15969. CommCare Version 2.55.0. Build 467579, built on: 2025-01-15</t>
        </is>
      </c>
      <c r="BE1104" t="inlineStr">
        <is>
          <t>commcare_734f7fdd-cbb1-463f-aa8e-b4bd89e56188</t>
        </is>
      </c>
      <c r="BF1104" t="inlineStr"/>
      <c r="BG1104" t="inlineStr">
        <is>
          <t>f13d8149fc6d39ebe86af18272310ff9</t>
        </is>
      </c>
      <c r="BH1104" t="inlineStr">
        <is>
          <t>d3239f0622024212b2de47425e4be01d</t>
        </is>
      </c>
      <c r="BI1104" t="inlineStr">
        <is>
          <t>15246</t>
        </is>
      </c>
      <c r="BJ1104" t="inlineStr">
        <is>
          <t>XFormInstance</t>
        </is>
      </c>
      <c r="BK1104" t="inlineStr">
        <is>
          <t>2bedc5eafe8711efb027d3290d41d0d6</t>
        </is>
      </c>
      <c r="BL1104" t="b">
        <v>0</v>
      </c>
      <c r="BM1104" t="inlineStr">
        <is>
          <t>---</t>
        </is>
      </c>
      <c r="BN1104" t="inlineStr">
        <is>
          <t>138.84.36.191</t>
        </is>
      </c>
      <c r="BO1104" t="inlineStr">
        <is>
          <t>Christela  Delva</t>
        </is>
      </c>
    </row>
    <row r="1105">
      <c r="A1105" t="inlineStr">
        <is>
          <t>1103</t>
        </is>
      </c>
      <c r="B1105" t="inlineStr">
        <is>
          <t>69e43220-2c58-457d-9431-edc0d5c91de7</t>
        </is>
      </c>
      <c r="C1105" t="inlineStr">
        <is>
          <t>2025-03-11</t>
        </is>
      </c>
      <c r="D1105" t="inlineStr">
        <is>
          <t>3</t>
        </is>
      </c>
      <c r="E1105" t="inlineStr">
        <is>
          <t>---</t>
        </is>
      </c>
      <c r="F1105" t="inlineStr">
        <is>
          <t>0</t>
        </is>
      </c>
      <c r="G1105" t="inlineStr">
        <is>
          <t>---</t>
        </is>
      </c>
      <c r="H1105" t="inlineStr">
        <is>
          <t>1</t>
        </is>
      </c>
      <c r="I1105" t="inlineStr">
        <is>
          <t>1</t>
        </is>
      </c>
      <c r="J1105" t="inlineStr"/>
      <c r="K1105" t="inlineStr">
        <is>
          <t>---</t>
        </is>
      </c>
      <c r="L1105" t="inlineStr">
        <is>
          <t>---</t>
        </is>
      </c>
      <c r="M1105" t="inlineStr">
        <is>
          <t>---</t>
        </is>
      </c>
      <c r="N1105" t="inlineStr">
        <is>
          <t>---</t>
        </is>
      </c>
      <c r="O1105" t="inlineStr">
        <is>
          <t>---</t>
        </is>
      </c>
      <c r="P1105" t="inlineStr">
        <is>
          <t>---</t>
        </is>
      </c>
      <c r="Q1105" t="inlineStr">
        <is>
          <t>---</t>
        </is>
      </c>
      <c r="R1105" t="inlineStr"/>
      <c r="S1105" t="inlineStr"/>
      <c r="T1105" t="inlineStr"/>
      <c r="U1105" t="inlineStr"/>
      <c r="V1105" t="inlineStr"/>
      <c r="W1105" t="inlineStr"/>
      <c r="X1105" t="inlineStr">
        <is>
          <t>LIM/HOSJ/ST01329</t>
        </is>
      </c>
      <c r="Y1105" t="inlineStr">
        <is>
          <t>LIM/HOSJ/ST01329</t>
        </is>
      </c>
      <c r="Z1105" t="inlineStr">
        <is>
          <t>2025-03-11 14:47:07</t>
        </is>
      </c>
      <c r="AA1105" t="inlineStr">
        <is>
          <t>2025-03-11 14:47:00</t>
        </is>
      </c>
      <c r="AB1105" t="inlineStr">
        <is>
          <t>1jeanelie</t>
        </is>
      </c>
      <c r="AC1105" t="inlineStr">
        <is>
          <t>2025-03-11 14:47:07</t>
        </is>
      </c>
      <c r="AD1105" s="1" t="inlineStr">
        <is>
          <t>https://www.commcarehq.org/a/caris-test/reports/form_data/69e43220-2c58-457d-9431-edc0d5c91de7/</t>
        </is>
      </c>
      <c r="AE1105" t="inlineStr">
        <is>
          <t>---</t>
        </is>
      </c>
      <c r="AF1105" t="inlineStr">
        <is>
          <t>511a45ebb27f4f4ebebe87f231f08339</t>
        </is>
      </c>
      <c r="AG1105" t="inlineStr">
        <is>
          <t>OK</t>
        </is>
      </c>
      <c r="AH1105" t="inlineStr">
        <is>
          <t>2025-03-11 14:47:07</t>
        </is>
      </c>
      <c r="AI1105" t="inlineStr">
        <is>
          <t>1b922c6cae0e4a4e9e08c400d46b6ba7</t>
        </is>
      </c>
      <c r="AJ1105" t="inlineStr">
        <is>
          <t>2025-03-11</t>
        </is>
      </c>
      <c r="AK1105" t="inlineStr">
        <is>
          <t>3</t>
        </is>
      </c>
      <c r="AL1105" t="inlineStr">
        <is>
          <t>---</t>
        </is>
      </c>
      <c r="AM1105" t="inlineStr">
        <is>
          <t>0</t>
        </is>
      </c>
      <c r="AN1105" t="inlineStr">
        <is>
          <t>---</t>
        </is>
      </c>
      <c r="AO1105" t="inlineStr">
        <is>
          <t>1</t>
        </is>
      </c>
      <c r="AP1105" t="inlineStr">
        <is>
          <t>1</t>
        </is>
      </c>
      <c r="AQ1105" t="inlineStr"/>
      <c r="AR1105" t="inlineStr"/>
      <c r="AS1105" t="inlineStr"/>
      <c r="AT1105" t="inlineStr"/>
      <c r="AU1105" t="inlineStr">
        <is>
          <t>---</t>
        </is>
      </c>
      <c r="AV1105" t="inlineStr">
        <is>
          <t>---</t>
        </is>
      </c>
      <c r="AW1105" t="inlineStr">
        <is>
          <t>---</t>
        </is>
      </c>
      <c r="AX1105" t="inlineStr">
        <is>
          <t>---</t>
        </is>
      </c>
      <c r="AY1105" t="inlineStr">
        <is>
          <t>---</t>
        </is>
      </c>
      <c r="AZ1105" t="inlineStr">
        <is>
          <t>---</t>
        </is>
      </c>
      <c r="BA1105" t="inlineStr">
        <is>
          <t>1b922c6cae0e4a4e9e08c400d46b6ba7</t>
        </is>
      </c>
      <c r="BB1105" t="inlineStr">
        <is>
          <t>http://openrosa.org/formdesigner/0B48E039-1E80-49A7-AC24-732B6E788E39</t>
        </is>
      </c>
      <c r="BC1105" t="inlineStr">
        <is>
          <t>Ration et autres visites</t>
        </is>
      </c>
      <c r="BD1105" t="inlineStr">
        <is>
          <t>CommCare Android, version "2.55.0"(467579). App v15969. CommCare Version 2.55.0. Build 467579, built on: 2025-01-15</t>
        </is>
      </c>
      <c r="BE1105" t="inlineStr">
        <is>
          <t>commcare_734f7fdd-cbb1-463f-aa8e-b4bd89e56188</t>
        </is>
      </c>
      <c r="BF1105" t="inlineStr"/>
      <c r="BG1105" t="inlineStr">
        <is>
          <t>f13d8149fc6d39ebe86af18272310ff9</t>
        </is>
      </c>
      <c r="BH1105" t="inlineStr">
        <is>
          <t>d3239f0622024212b2de47425e4be01d</t>
        </is>
      </c>
      <c r="BI1105" t="inlineStr">
        <is>
          <t>15246</t>
        </is>
      </c>
      <c r="BJ1105" t="inlineStr">
        <is>
          <t>XFormInstance</t>
        </is>
      </c>
      <c r="BK1105" t="inlineStr">
        <is>
          <t>2bedc5eafe8711efb027d3290d41d0d6</t>
        </is>
      </c>
      <c r="BL1105" t="b">
        <v>0</v>
      </c>
      <c r="BM1105" t="inlineStr">
        <is>
          <t>---</t>
        </is>
      </c>
      <c r="BN1105" t="inlineStr">
        <is>
          <t>138.84.36.191</t>
        </is>
      </c>
      <c r="BO1105" t="inlineStr">
        <is>
          <t>Kervenson Lincifort</t>
        </is>
      </c>
    </row>
    <row r="1106">
      <c r="A1106" t="inlineStr">
        <is>
          <t>1104</t>
        </is>
      </c>
      <c r="B1106" t="inlineStr">
        <is>
          <t>297e528a-9e28-40d7-80c5-7361862dad58</t>
        </is>
      </c>
      <c r="C1106" t="inlineStr">
        <is>
          <t>2025-03-11</t>
        </is>
      </c>
      <c r="D1106" t="inlineStr">
        <is>
          <t>3</t>
        </is>
      </c>
      <c r="E1106" t="inlineStr">
        <is>
          <t>---</t>
        </is>
      </c>
      <c r="F1106" t="inlineStr">
        <is>
          <t>0</t>
        </is>
      </c>
      <c r="G1106" t="inlineStr">
        <is>
          <t>---</t>
        </is>
      </c>
      <c r="H1106" t="inlineStr">
        <is>
          <t>1</t>
        </is>
      </c>
      <c r="I1106" t="inlineStr">
        <is>
          <t>1</t>
        </is>
      </c>
      <c r="J1106" t="inlineStr"/>
      <c r="K1106" t="inlineStr">
        <is>
          <t>---</t>
        </is>
      </c>
      <c r="L1106" t="inlineStr">
        <is>
          <t>---</t>
        </is>
      </c>
      <c r="M1106" t="inlineStr">
        <is>
          <t>---</t>
        </is>
      </c>
      <c r="N1106" t="inlineStr">
        <is>
          <t>---</t>
        </is>
      </c>
      <c r="O1106" t="inlineStr">
        <is>
          <t>---</t>
        </is>
      </c>
      <c r="P1106" t="inlineStr">
        <is>
          <t>---</t>
        </is>
      </c>
      <c r="Q1106" t="inlineStr">
        <is>
          <t>---</t>
        </is>
      </c>
      <c r="R1106" t="inlineStr"/>
      <c r="S1106" t="inlineStr"/>
      <c r="T1106" t="inlineStr"/>
      <c r="U1106" t="inlineStr"/>
      <c r="V1106" t="inlineStr"/>
      <c r="W1106" t="inlineStr"/>
      <c r="X1106" t="inlineStr">
        <is>
          <t>LIM/HOSJ/ST00899</t>
        </is>
      </c>
      <c r="Y1106" t="inlineStr">
        <is>
          <t>LIM/HOSJ/ST00899</t>
        </is>
      </c>
      <c r="Z1106" t="inlineStr">
        <is>
          <t>2025-03-11 14:49:17</t>
        </is>
      </c>
      <c r="AA1106" t="inlineStr">
        <is>
          <t>2025-03-11 14:49:08</t>
        </is>
      </c>
      <c r="AB1106" t="inlineStr">
        <is>
          <t>1jeanelie</t>
        </is>
      </c>
      <c r="AC1106" t="inlineStr">
        <is>
          <t>2025-03-11 14:51:18</t>
        </is>
      </c>
      <c r="AD1106" s="1" t="inlineStr">
        <is>
          <t>https://www.commcarehq.org/a/caris-test/reports/form_data/297e528a-9e28-40d7-80c5-7361862dad58/</t>
        </is>
      </c>
      <c r="AE1106" t="inlineStr">
        <is>
          <t>---</t>
        </is>
      </c>
      <c r="AF1106" t="inlineStr">
        <is>
          <t>11fa703d02024f56838c624cc0b40dbb</t>
        </is>
      </c>
      <c r="AG1106" t="inlineStr">
        <is>
          <t>OK</t>
        </is>
      </c>
      <c r="AH1106" t="inlineStr">
        <is>
          <t>2025-03-11 14:49:17</t>
        </is>
      </c>
      <c r="AI1106" t="inlineStr">
        <is>
          <t>1b922c6cae0e4a4e9e08c400d46b6ba7</t>
        </is>
      </c>
      <c r="AJ1106" t="inlineStr">
        <is>
          <t>2025-03-11</t>
        </is>
      </c>
      <c r="AK1106" t="inlineStr">
        <is>
          <t>3</t>
        </is>
      </c>
      <c r="AL1106" t="inlineStr">
        <is>
          <t>---</t>
        </is>
      </c>
      <c r="AM1106" t="inlineStr">
        <is>
          <t>0</t>
        </is>
      </c>
      <c r="AN1106" t="inlineStr">
        <is>
          <t>---</t>
        </is>
      </c>
      <c r="AO1106" t="inlineStr">
        <is>
          <t>1</t>
        </is>
      </c>
      <c r="AP1106" t="inlineStr">
        <is>
          <t>1</t>
        </is>
      </c>
      <c r="AQ1106" t="inlineStr"/>
      <c r="AR1106" t="inlineStr"/>
      <c r="AS1106" t="inlineStr"/>
      <c r="AT1106" t="inlineStr"/>
      <c r="AU1106" t="inlineStr">
        <is>
          <t>---</t>
        </is>
      </c>
      <c r="AV1106" t="inlineStr">
        <is>
          <t>---</t>
        </is>
      </c>
      <c r="AW1106" t="inlineStr">
        <is>
          <t>---</t>
        </is>
      </c>
      <c r="AX1106" t="inlineStr">
        <is>
          <t>---</t>
        </is>
      </c>
      <c r="AY1106" t="inlineStr">
        <is>
          <t>---</t>
        </is>
      </c>
      <c r="AZ1106" t="inlineStr">
        <is>
          <t>---</t>
        </is>
      </c>
      <c r="BA1106" t="inlineStr">
        <is>
          <t>1b922c6cae0e4a4e9e08c400d46b6ba7</t>
        </is>
      </c>
      <c r="BB1106" t="inlineStr">
        <is>
          <t>http://openrosa.org/formdesigner/0B48E039-1E80-49A7-AC24-732B6E788E39</t>
        </is>
      </c>
      <c r="BC1106" t="inlineStr">
        <is>
          <t>Ration et autres visites</t>
        </is>
      </c>
      <c r="BD1106" t="inlineStr">
        <is>
          <t>CommCare Android, version "2.55.0"(467579). App v15969. CommCare Version 2.55.0. Build 467579, built on: 2025-01-15</t>
        </is>
      </c>
      <c r="BE1106" t="inlineStr">
        <is>
          <t>commcare_734f7fdd-cbb1-463f-aa8e-b4bd89e56188</t>
        </is>
      </c>
      <c r="BF1106" t="inlineStr"/>
      <c r="BG1106" t="inlineStr">
        <is>
          <t>f13d8149fc6d39ebe86af18272310ff9</t>
        </is>
      </c>
      <c r="BH1106" t="inlineStr">
        <is>
          <t>d3239f0622024212b2de47425e4be01d</t>
        </is>
      </c>
      <c r="BI1106" t="inlineStr">
        <is>
          <t>15246</t>
        </is>
      </c>
      <c r="BJ1106" t="inlineStr">
        <is>
          <t>XFormInstance</t>
        </is>
      </c>
      <c r="BK1106" t="inlineStr">
        <is>
          <t>2bedc5eafe8711efb027d3290d41d0d6</t>
        </is>
      </c>
      <c r="BL1106" t="b">
        <v>0</v>
      </c>
      <c r="BM1106" t="inlineStr">
        <is>
          <t>---</t>
        </is>
      </c>
      <c r="BN1106" t="inlineStr">
        <is>
          <t>138.84.36.191</t>
        </is>
      </c>
      <c r="BO1106" t="inlineStr">
        <is>
          <t>Lourde Mika Laurent</t>
        </is>
      </c>
    </row>
    <row r="1107">
      <c r="A1107" t="inlineStr">
        <is>
          <t>1105</t>
        </is>
      </c>
      <c r="B1107" t="inlineStr">
        <is>
          <t>95f6dc21-3dfb-4fd6-9a3f-1eef560ccee6</t>
        </is>
      </c>
      <c r="C1107" t="inlineStr">
        <is>
          <t>2025-03-11</t>
        </is>
      </c>
      <c r="D1107" t="inlineStr">
        <is>
          <t>3</t>
        </is>
      </c>
      <c r="E1107" t="inlineStr">
        <is>
          <t>---</t>
        </is>
      </c>
      <c r="F1107" t="inlineStr">
        <is>
          <t>0</t>
        </is>
      </c>
      <c r="G1107" t="inlineStr">
        <is>
          <t>---</t>
        </is>
      </c>
      <c r="H1107" t="inlineStr">
        <is>
          <t>1</t>
        </is>
      </c>
      <c r="I1107" t="inlineStr">
        <is>
          <t>1</t>
        </is>
      </c>
      <c r="J1107" t="inlineStr"/>
      <c r="K1107" t="inlineStr">
        <is>
          <t>---</t>
        </is>
      </c>
      <c r="L1107" t="inlineStr">
        <is>
          <t>---</t>
        </is>
      </c>
      <c r="M1107" t="inlineStr">
        <is>
          <t>---</t>
        </is>
      </c>
      <c r="N1107" t="inlineStr">
        <is>
          <t>---</t>
        </is>
      </c>
      <c r="O1107" t="inlineStr">
        <is>
          <t>---</t>
        </is>
      </c>
      <c r="P1107" t="inlineStr">
        <is>
          <t>---</t>
        </is>
      </c>
      <c r="Q1107" t="inlineStr">
        <is>
          <t>---</t>
        </is>
      </c>
      <c r="R1107" t="inlineStr"/>
      <c r="S1107" t="inlineStr"/>
      <c r="T1107" t="inlineStr"/>
      <c r="U1107" t="inlineStr"/>
      <c r="V1107" t="inlineStr"/>
      <c r="W1107" t="inlineStr"/>
      <c r="X1107" t="inlineStr">
        <is>
          <t>LIM/HOSJ/ST01120</t>
        </is>
      </c>
      <c r="Y1107" t="inlineStr">
        <is>
          <t>LIM/HOSJ/ST01120</t>
        </is>
      </c>
      <c r="Z1107" t="inlineStr">
        <is>
          <t>2025-03-11 14:49:39</t>
        </is>
      </c>
      <c r="AA1107" t="inlineStr">
        <is>
          <t>2025-03-11 14:49:31</t>
        </is>
      </c>
      <c r="AB1107" t="inlineStr">
        <is>
          <t>1jeanelie</t>
        </is>
      </c>
      <c r="AC1107" t="inlineStr">
        <is>
          <t>2025-03-11 14:51:19</t>
        </is>
      </c>
      <c r="AD1107" s="1" t="inlineStr">
        <is>
          <t>https://www.commcarehq.org/a/caris-test/reports/form_data/95f6dc21-3dfb-4fd6-9a3f-1eef560ccee6/</t>
        </is>
      </c>
      <c r="AE1107" t="inlineStr">
        <is>
          <t>---</t>
        </is>
      </c>
      <c r="AF1107" t="inlineStr">
        <is>
          <t>6cb41ba2cf9a4fe0ab3f3720cfef2321</t>
        </is>
      </c>
      <c r="AG1107" t="inlineStr">
        <is>
          <t>OK</t>
        </is>
      </c>
      <c r="AH1107" t="inlineStr">
        <is>
          <t>2025-03-11 14:49:39</t>
        </is>
      </c>
      <c r="AI1107" t="inlineStr">
        <is>
          <t>1b922c6cae0e4a4e9e08c400d46b6ba7</t>
        </is>
      </c>
      <c r="AJ1107" t="inlineStr">
        <is>
          <t>2025-03-11</t>
        </is>
      </c>
      <c r="AK1107" t="inlineStr">
        <is>
          <t>3</t>
        </is>
      </c>
      <c r="AL1107" t="inlineStr">
        <is>
          <t>---</t>
        </is>
      </c>
      <c r="AM1107" t="inlineStr">
        <is>
          <t>0</t>
        </is>
      </c>
      <c r="AN1107" t="inlineStr">
        <is>
          <t>---</t>
        </is>
      </c>
      <c r="AO1107" t="inlineStr">
        <is>
          <t>1</t>
        </is>
      </c>
      <c r="AP1107" t="inlineStr">
        <is>
          <t>1</t>
        </is>
      </c>
      <c r="AQ1107" t="inlineStr"/>
      <c r="AR1107" t="inlineStr"/>
      <c r="AS1107" t="inlineStr"/>
      <c r="AT1107" t="inlineStr"/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inlineStr">
        <is>
          <t>---</t>
        </is>
      </c>
      <c r="BA1107" t="inlineStr">
        <is>
          <t>1b922c6cae0e4a4e9e08c400d46b6ba7</t>
        </is>
      </c>
      <c r="BB1107" t="inlineStr">
        <is>
          <t>http://openrosa.org/formdesigner/0B48E039-1E80-49A7-AC24-732B6E788E39</t>
        </is>
      </c>
      <c r="BC1107" t="inlineStr">
        <is>
          <t>Ration et autres visites</t>
        </is>
      </c>
      <c r="BD1107" t="inlineStr">
        <is>
          <t>CommCare Android, version "2.55.0"(467579). App v15969. CommCare Version 2.55.0. Build 467579, built on: 2025-01-15</t>
        </is>
      </c>
      <c r="BE1107" t="inlineStr">
        <is>
          <t>commcare_734f7fdd-cbb1-463f-aa8e-b4bd89e56188</t>
        </is>
      </c>
      <c r="BF1107" t="inlineStr"/>
      <c r="BG1107" t="inlineStr">
        <is>
          <t>f13d8149fc6d39ebe86af18272310ff9</t>
        </is>
      </c>
      <c r="BH1107" t="inlineStr">
        <is>
          <t>d3239f0622024212b2de47425e4be01d</t>
        </is>
      </c>
      <c r="BI1107" t="inlineStr">
        <is>
          <t>15246</t>
        </is>
      </c>
      <c r="BJ1107" t="inlineStr">
        <is>
          <t>XFormInstance</t>
        </is>
      </c>
      <c r="BK1107" t="inlineStr">
        <is>
          <t>2bedc5eafe8711efb027d3290d41d0d6</t>
        </is>
      </c>
      <c r="BL1107" t="b">
        <v>0</v>
      </c>
      <c r="BM1107" t="inlineStr">
        <is>
          <t>---</t>
        </is>
      </c>
      <c r="BN1107" t="inlineStr">
        <is>
          <t>138.84.36.191</t>
        </is>
      </c>
      <c r="BO1107" t="inlineStr">
        <is>
          <t>Ricardo SAINVIL</t>
        </is>
      </c>
    </row>
    <row r="1108">
      <c r="A1108" t="inlineStr">
        <is>
          <t>1106</t>
        </is>
      </c>
      <c r="B1108" t="inlineStr">
        <is>
          <t>d5ae06d6-c4ee-45ce-9b06-4baf3ce7e2ae</t>
        </is>
      </c>
      <c r="C1108" t="inlineStr">
        <is>
          <t>2025-03-11</t>
        </is>
      </c>
      <c r="D1108" t="inlineStr">
        <is>
          <t>3</t>
        </is>
      </c>
      <c r="E1108" t="inlineStr">
        <is>
          <t>---</t>
        </is>
      </c>
      <c r="F1108" t="inlineStr">
        <is>
          <t>0</t>
        </is>
      </c>
      <c r="G1108" t="inlineStr">
        <is>
          <t>---</t>
        </is>
      </c>
      <c r="H1108" t="inlineStr">
        <is>
          <t>1</t>
        </is>
      </c>
      <c r="I1108" t="inlineStr">
        <is>
          <t>1</t>
        </is>
      </c>
      <c r="J1108" t="inlineStr"/>
      <c r="K1108" t="inlineStr">
        <is>
          <t>---</t>
        </is>
      </c>
      <c r="L1108" t="inlineStr">
        <is>
          <t>---</t>
        </is>
      </c>
      <c r="M1108" t="inlineStr">
        <is>
          <t>---</t>
        </is>
      </c>
      <c r="N1108" t="inlineStr">
        <is>
          <t>---</t>
        </is>
      </c>
      <c r="O1108" t="inlineStr">
        <is>
          <t>---</t>
        </is>
      </c>
      <c r="P1108" t="inlineStr">
        <is>
          <t>---</t>
        </is>
      </c>
      <c r="Q1108" t="inlineStr">
        <is>
          <t>---</t>
        </is>
      </c>
      <c r="R1108" t="inlineStr"/>
      <c r="S1108" t="inlineStr"/>
      <c r="T1108" t="inlineStr"/>
      <c r="U1108" t="inlineStr"/>
      <c r="V1108" t="inlineStr"/>
      <c r="W1108" t="inlineStr"/>
      <c r="X1108" t="inlineStr">
        <is>
          <t>LIM/HOSJ/ST01925</t>
        </is>
      </c>
      <c r="Y1108" t="inlineStr">
        <is>
          <t>LIM/HOSJ/ST01925</t>
        </is>
      </c>
      <c r="Z1108" t="inlineStr">
        <is>
          <t>2025-03-11 14:50:01</t>
        </is>
      </c>
      <c r="AA1108" t="inlineStr">
        <is>
          <t>2025-03-11 14:49:50</t>
        </is>
      </c>
      <c r="AB1108" t="inlineStr">
        <is>
          <t>1jeanelie</t>
        </is>
      </c>
      <c r="AC1108" t="inlineStr">
        <is>
          <t>2025-03-11 14:51:20</t>
        </is>
      </c>
      <c r="AD1108" s="1" t="inlineStr">
        <is>
          <t>https://www.commcarehq.org/a/caris-test/reports/form_data/d5ae06d6-c4ee-45ce-9b06-4baf3ce7e2ae/</t>
        </is>
      </c>
      <c r="AE1108" t="inlineStr">
        <is>
          <t>---</t>
        </is>
      </c>
      <c r="AF1108" t="inlineStr">
        <is>
          <t>3c5a623af057e23a32ae4000_30652</t>
        </is>
      </c>
      <c r="AG1108" t="inlineStr">
        <is>
          <t>OK</t>
        </is>
      </c>
      <c r="AH1108" t="inlineStr">
        <is>
          <t>2025-03-11 14:50:01</t>
        </is>
      </c>
      <c r="AI1108" t="inlineStr">
        <is>
          <t>1b922c6cae0e4a4e9e08c400d46b6ba7</t>
        </is>
      </c>
      <c r="AJ1108" t="inlineStr">
        <is>
          <t>2025-03-11</t>
        </is>
      </c>
      <c r="AK1108" t="inlineStr">
        <is>
          <t>3</t>
        </is>
      </c>
      <c r="AL1108" t="inlineStr">
        <is>
          <t>---</t>
        </is>
      </c>
      <c r="AM1108" t="inlineStr">
        <is>
          <t>0</t>
        </is>
      </c>
      <c r="AN1108" t="inlineStr">
        <is>
          <t>---</t>
        </is>
      </c>
      <c r="AO1108" t="inlineStr">
        <is>
          <t>1</t>
        </is>
      </c>
      <c r="AP1108" t="inlineStr">
        <is>
          <t>1</t>
        </is>
      </c>
      <c r="AQ1108" t="inlineStr"/>
      <c r="AR1108" t="inlineStr"/>
      <c r="AS1108" t="inlineStr"/>
      <c r="AT1108" t="inlineStr"/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inlineStr">
        <is>
          <t>---</t>
        </is>
      </c>
      <c r="BA1108" t="inlineStr">
        <is>
          <t>1b922c6cae0e4a4e9e08c400d46b6ba7</t>
        </is>
      </c>
      <c r="BB1108" t="inlineStr">
        <is>
          <t>http://openrosa.org/formdesigner/0B48E039-1E80-49A7-AC24-732B6E788E39</t>
        </is>
      </c>
      <c r="BC1108" t="inlineStr">
        <is>
          <t>Ration et autres visites</t>
        </is>
      </c>
      <c r="BD1108" t="inlineStr">
        <is>
          <t>CommCare Android, version "2.55.0"(467579). App v15969. CommCare Version 2.55.0. Build 467579, built on: 2025-01-15</t>
        </is>
      </c>
      <c r="BE1108" t="inlineStr">
        <is>
          <t>commcare_734f7fdd-cbb1-463f-aa8e-b4bd89e56188</t>
        </is>
      </c>
      <c r="BF1108" t="inlineStr"/>
      <c r="BG1108" t="inlineStr">
        <is>
          <t>f13d8149fc6d39ebe86af18272310ff9</t>
        </is>
      </c>
      <c r="BH1108" t="inlineStr">
        <is>
          <t>d3239f0622024212b2de47425e4be01d</t>
        </is>
      </c>
      <c r="BI1108" t="inlineStr">
        <is>
          <t>15246</t>
        </is>
      </c>
      <c r="BJ1108" t="inlineStr">
        <is>
          <t>XFormInstance</t>
        </is>
      </c>
      <c r="BK1108" t="inlineStr">
        <is>
          <t>2bedc5eafe8711efb027d3290d41d0d6</t>
        </is>
      </c>
      <c r="BL1108" t="b">
        <v>0</v>
      </c>
      <c r="BM1108" t="inlineStr">
        <is>
          <t>---</t>
        </is>
      </c>
      <c r="BN1108" t="inlineStr">
        <is>
          <t>138.84.36.191</t>
        </is>
      </c>
      <c r="BO1108" t="inlineStr">
        <is>
          <t>Lunise Lima</t>
        </is>
      </c>
    </row>
    <row r="1109">
      <c r="A1109" t="inlineStr">
        <is>
          <t>1107</t>
        </is>
      </c>
      <c r="B1109" t="inlineStr">
        <is>
          <t>bf4886ea-1cfc-4b75-be0d-d24b98323233</t>
        </is>
      </c>
      <c r="C1109" t="inlineStr">
        <is>
          <t>2025-03-11</t>
        </is>
      </c>
      <c r="D1109" t="inlineStr">
        <is>
          <t>4</t>
        </is>
      </c>
      <c r="E1109" t="inlineStr">
        <is>
          <t>Annulation/Repport club</t>
        </is>
      </c>
      <c r="F1109" t="inlineStr">
        <is>
          <t>1</t>
        </is>
      </c>
      <c r="G1109" t="inlineStr">
        <is>
          <t>injoignable</t>
        </is>
      </c>
      <c r="H1109" t="inlineStr">
        <is>
          <t>1</t>
        </is>
      </c>
      <c r="I1109" t="inlineStr">
        <is>
          <t>1</t>
        </is>
      </c>
      <c r="J1109" t="inlineStr">
        <is>
          <t>4</t>
        </is>
      </c>
      <c r="K1109" t="inlineStr">
        <is>
          <t>---</t>
        </is>
      </c>
      <c r="L1109" t="inlineStr">
        <is>
          <t>---</t>
        </is>
      </c>
      <c r="M1109" t="inlineStr">
        <is>
          <t>---</t>
        </is>
      </c>
      <c r="N1109" t="inlineStr">
        <is>
          <t>---</t>
        </is>
      </c>
      <c r="O1109" t="inlineStr">
        <is>
          <t>---</t>
        </is>
      </c>
      <c r="P1109" t="inlineStr">
        <is>
          <t>---</t>
        </is>
      </c>
      <c r="Q1109" t="inlineStr">
        <is>
          <t>---</t>
        </is>
      </c>
      <c r="R1109" t="inlineStr"/>
      <c r="S1109" t="inlineStr"/>
      <c r="T1109" t="inlineStr"/>
      <c r="U1109">
        <f>HYPERLINK("https://www.commcarehq.org/a/caris-test/api/form_attachment/v1/bf4886ea-1cfc-4b75-be0d-d24b98323233/1741705698363.jpg")</f>
        <v/>
      </c>
      <c r="V1109" t="inlineStr"/>
      <c r="W1109" t="inlineStr">
        <is>
          <t>18.5385018 -72.4109622 29.7 9.64</t>
        </is>
      </c>
      <c r="X1109" t="inlineStr">
        <is>
          <t>PAP/CHAP/ST02182</t>
        </is>
      </c>
      <c r="Y1109" t="inlineStr">
        <is>
          <t>PAP/CHAP/ST02182</t>
        </is>
      </c>
      <c r="Z1109" t="inlineStr">
        <is>
          <t>2025-03-11 15:08:38</t>
        </is>
      </c>
      <c r="AA1109" t="inlineStr">
        <is>
          <t>2025-03-11 15:06:34</t>
        </is>
      </c>
      <c r="AB1109" t="inlineStr">
        <is>
          <t>2faustin</t>
        </is>
      </c>
      <c r="AC1109" t="inlineStr">
        <is>
          <t>2025-03-11 15:07:45</t>
        </is>
      </c>
      <c r="AD1109" s="1" t="inlineStr">
        <is>
          <t>https://www.commcarehq.org/a/caris-test/reports/form_data/bf4886ea-1cfc-4b75-be0d-d24b98323233/</t>
        </is>
      </c>
      <c r="AE1109" t="inlineStr">
        <is>
          <t>---</t>
        </is>
      </c>
      <c r="AF1109" t="inlineStr">
        <is>
          <t>3c5a623af057e23a32ae4000_24815</t>
        </is>
      </c>
      <c r="AG1109" t="inlineStr">
        <is>
          <t>---</t>
        </is>
      </c>
      <c r="AH1109" t="inlineStr">
        <is>
          <t>2025-03-11 15:08:38</t>
        </is>
      </c>
      <c r="AI1109" t="inlineStr">
        <is>
          <t>25302d3773ea035e35c3934e3aa8e141</t>
        </is>
      </c>
      <c r="AJ1109" t="inlineStr">
        <is>
          <t>2025-03-11</t>
        </is>
      </c>
      <c r="AK1109" t="inlineStr">
        <is>
          <t>4</t>
        </is>
      </c>
      <c r="AL1109" t="inlineStr">
        <is>
          <t>Annulation/Repport club</t>
        </is>
      </c>
      <c r="AM1109" t="inlineStr">
        <is>
          <t>1</t>
        </is>
      </c>
      <c r="AN1109" t="inlineStr">
        <is>
          <t>injoignable</t>
        </is>
      </c>
      <c r="AO1109" t="inlineStr">
        <is>
          <t>1</t>
        </is>
      </c>
      <c r="AP1109" t="inlineStr">
        <is>
          <t>1</t>
        </is>
      </c>
      <c r="AQ1109" t="inlineStr"/>
      <c r="AR1109" t="inlineStr"/>
      <c r="AS1109" t="inlineStr"/>
      <c r="AT1109" t="inlineStr">
        <is>
          <t>18.5385018 -72.4109622 29.7 9.64</t>
        </is>
      </c>
      <c r="AU1109" t="inlineStr">
        <is>
          <t>---</t>
        </is>
      </c>
      <c r="AV1109" t="inlineStr">
        <is>
          <t>---</t>
        </is>
      </c>
      <c r="AW1109" t="inlineStr">
        <is>
          <t>---</t>
        </is>
      </c>
      <c r="AX1109" t="inlineStr">
        <is>
          <t>---</t>
        </is>
      </c>
      <c r="AY1109" t="inlineStr">
        <is>
          <t>---</t>
        </is>
      </c>
      <c r="AZ1109" t="inlineStr">
        <is>
          <t>---</t>
        </is>
      </c>
      <c r="BA1109" t="inlineStr">
        <is>
          <t>25302d3773ea035e35c3934e3aa8e141</t>
        </is>
      </c>
      <c r="BB1109" t="inlineStr">
        <is>
          <t>http://openrosa.org/formdesigner/0B48E039-1E80-49A7-AC24-732B6E788E39</t>
        </is>
      </c>
      <c r="BC1109" t="inlineStr">
        <is>
          <t>Ration et autres visites</t>
        </is>
      </c>
      <c r="BD1109" t="inlineStr">
        <is>
          <t>CommCare Android, version "2.56"(468040). App v15969. CommCare Version 2.56.0. Build 468040, built on: 2025-02-11</t>
        </is>
      </c>
      <c r="BE1109" t="inlineStr">
        <is>
          <t>commcare_6e883702-a4ce-475b-b43e-3900cbde0394</t>
        </is>
      </c>
      <c r="BF1109" t="inlineStr"/>
      <c r="BG1109" t="inlineStr">
        <is>
          <t>f13d8149fc6d39ebe86af18272310ff9</t>
        </is>
      </c>
      <c r="BH1109" t="inlineStr">
        <is>
          <t>d3239f0622024212b2de47425e4be01d</t>
        </is>
      </c>
      <c r="BI1109" t="inlineStr">
        <is>
          <t>15246</t>
        </is>
      </c>
      <c r="BJ1109" t="inlineStr">
        <is>
          <t>XFormInstance</t>
        </is>
      </c>
      <c r="BK1109" t="inlineStr">
        <is>
          <t>23c4db8afe8a11efa98c6327e3555f30</t>
        </is>
      </c>
      <c r="BL1109" t="b">
        <v>0</v>
      </c>
      <c r="BM1109" t="inlineStr">
        <is>
          <t>---</t>
        </is>
      </c>
      <c r="BN1109" t="inlineStr">
        <is>
          <t>200.113.230.55</t>
        </is>
      </c>
      <c r="BO1109" t="inlineStr">
        <is>
          <t>Caisha Momperousse</t>
        </is>
      </c>
    </row>
    <row r="1110">
      <c r="A1110" t="inlineStr">
        <is>
          <t>1108</t>
        </is>
      </c>
      <c r="B1110" t="inlineStr">
        <is>
          <t>8784eb2d-cda6-47d5-aee6-f1da02334145</t>
        </is>
      </c>
      <c r="C1110" t="inlineStr">
        <is>
          <t>2025-03-11</t>
        </is>
      </c>
      <c r="D1110" t="inlineStr">
        <is>
          <t>3</t>
        </is>
      </c>
      <c r="E1110" t="inlineStr">
        <is>
          <t>---</t>
        </is>
      </c>
      <c r="F1110" t="inlineStr">
        <is>
          <t>1</t>
        </is>
      </c>
      <c r="G1110" t="inlineStr">
        <is>
          <t>---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---</t>
        </is>
      </c>
      <c r="L1110" t="inlineStr">
        <is>
          <t>---</t>
        </is>
      </c>
      <c r="M1110" t="inlineStr">
        <is>
          <t>---</t>
        </is>
      </c>
      <c r="N1110" t="inlineStr">
        <is>
          <t>---</t>
        </is>
      </c>
      <c r="O1110" t="inlineStr">
        <is>
          <t>---</t>
        </is>
      </c>
      <c r="P1110" t="inlineStr">
        <is>
          <t>---</t>
        </is>
      </c>
      <c r="Q1110" t="inlineStr">
        <is>
          <t>---</t>
        </is>
      </c>
      <c r="R1110" t="inlineStr">
        <is>
          <t>16.8</t>
        </is>
      </c>
      <c r="S1110" t="inlineStr">
        <is>
          <t>26.6</t>
        </is>
      </c>
      <c r="T1110" t="inlineStr">
        <is>
          <t>123.0</t>
        </is>
      </c>
      <c r="U1110" t="inlineStr"/>
      <c r="V1110" t="inlineStr"/>
      <c r="W1110" t="inlineStr">
        <is>
          <t>19.6753622 -72.120784 -20.7 4.87</t>
        </is>
      </c>
      <c r="X1110" t="inlineStr">
        <is>
          <t>CAP/CALT/ST01081</t>
        </is>
      </c>
      <c r="Y1110" t="inlineStr">
        <is>
          <t>CAP/CALT/ST01081</t>
        </is>
      </c>
      <c r="Z1110" t="inlineStr">
        <is>
          <t>2025-03-11 15:12:07</t>
        </is>
      </c>
      <c r="AA1110" t="inlineStr">
        <is>
          <t>2025-03-11 15:09:40</t>
        </is>
      </c>
      <c r="AB1110" t="inlineStr">
        <is>
          <t>1maselaine</t>
        </is>
      </c>
      <c r="AC1110" t="inlineStr">
        <is>
          <t>2025-03-11 15:12:08</t>
        </is>
      </c>
      <c r="AD1110" s="1" t="inlineStr">
        <is>
          <t>https://www.commcarehq.org/a/caris-test/reports/form_data/8784eb2d-cda6-47d5-aee6-f1da02334145/</t>
        </is>
      </c>
      <c r="AE1110" t="inlineStr">
        <is>
          <t>---</t>
        </is>
      </c>
      <c r="AF1110" t="inlineStr">
        <is>
          <t>3c5a623af057e23a32ae4000_31567</t>
        </is>
      </c>
      <c r="AG1110" t="inlineStr">
        <is>
          <t>OK</t>
        </is>
      </c>
      <c r="AH1110" t="inlineStr">
        <is>
          <t>2025-03-11 15:12:07</t>
        </is>
      </c>
      <c r="AI1110" t="inlineStr">
        <is>
          <t>1b833c2586eb49459103874b6462448b</t>
        </is>
      </c>
      <c r="AJ1110" t="inlineStr">
        <is>
          <t>2025-03-11</t>
        </is>
      </c>
      <c r="AK1110" t="inlineStr">
        <is>
          <t>3</t>
        </is>
      </c>
      <c r="AL1110" t="inlineStr">
        <is>
          <t>---</t>
        </is>
      </c>
      <c r="AM1110" t="inlineStr">
        <is>
          <t>1</t>
        </is>
      </c>
      <c r="AN1110" t="inlineStr">
        <is>
          <t>---</t>
        </is>
      </c>
      <c r="AO1110" t="inlineStr">
        <is>
          <t>1</t>
        </is>
      </c>
      <c r="AP1110" t="inlineStr">
        <is>
          <t>1</t>
        </is>
      </c>
      <c r="AQ1110" t="inlineStr">
        <is>
          <t>16.8</t>
        </is>
      </c>
      <c r="AR1110" t="inlineStr">
        <is>
          <t>26.6</t>
        </is>
      </c>
      <c r="AS1110" t="inlineStr">
        <is>
          <t>123</t>
        </is>
      </c>
      <c r="AT1110" t="inlineStr">
        <is>
          <t>19.6753622 -72.120784 -20.7 4.87</t>
        </is>
      </c>
      <c r="AU1110" t="inlineStr">
        <is>
          <t>---</t>
        </is>
      </c>
      <c r="AV1110" t="inlineStr">
        <is>
          <t>---</t>
        </is>
      </c>
      <c r="AW1110" t="inlineStr">
        <is>
          <t>---</t>
        </is>
      </c>
      <c r="AX1110" t="inlineStr">
        <is>
          <t>---</t>
        </is>
      </c>
      <c r="AY1110" t="inlineStr">
        <is>
          <t>---</t>
        </is>
      </c>
      <c r="AZ1110" t="inlineStr">
        <is>
          <t>---</t>
        </is>
      </c>
      <c r="BA1110" t="inlineStr">
        <is>
          <t>1b833c2586eb49459103874b6462448b</t>
        </is>
      </c>
      <c r="BB1110" t="inlineStr">
        <is>
          <t>http://openrosa.org/formdesigner/0B48E039-1E80-49A7-AC24-732B6E788E39</t>
        </is>
      </c>
      <c r="BC1110" t="inlineStr">
        <is>
          <t>Ration et autres visites</t>
        </is>
      </c>
      <c r="BD1110" t="inlineStr">
        <is>
          <t>CommCare Android, version "2.56"(468040). App v15969. CommCare Version 2.56.0. Build 468040, built on: 2025-02-11</t>
        </is>
      </c>
      <c r="BE1110" t="inlineStr">
        <is>
          <t>commcare_05d78f59-ebda-491c-89b8-6c42bab0e02e</t>
        </is>
      </c>
      <c r="BF1110" t="inlineStr">
        <is>
          <t>19.6754308 -72.1207583 -20.8 9.69</t>
        </is>
      </c>
      <c r="BG1110" t="inlineStr">
        <is>
          <t>f13d8149fc6d39ebe86af18272310ff9</t>
        </is>
      </c>
      <c r="BH1110" t="inlineStr">
        <is>
          <t>d3239f0622024212b2de47425e4be01d</t>
        </is>
      </c>
      <c r="BI1110" t="inlineStr">
        <is>
          <t>15246</t>
        </is>
      </c>
      <c r="BJ1110" t="inlineStr">
        <is>
          <t>XFormInstance</t>
        </is>
      </c>
      <c r="BK1110" t="inlineStr">
        <is>
          <t>a6a0f3bafe8a11efba67bb65fe57b2fe</t>
        </is>
      </c>
      <c r="BL1110" t="b">
        <v>0</v>
      </c>
      <c r="BM1110" t="inlineStr">
        <is>
          <t>---</t>
        </is>
      </c>
      <c r="BN1110" t="inlineStr">
        <is>
          <t>200.113.214.129</t>
        </is>
      </c>
      <c r="BO1110" t="inlineStr">
        <is>
          <t>Eshka Jean Samura</t>
        </is>
      </c>
    </row>
    <row r="1111">
      <c r="A1111" t="inlineStr">
        <is>
          <t>1109</t>
        </is>
      </c>
      <c r="B1111" t="inlineStr">
        <is>
          <t>84281f58-8476-4760-89ca-5b5af99d8813</t>
        </is>
      </c>
      <c r="C1111" t="inlineStr">
        <is>
          <t>2025-03-11</t>
        </is>
      </c>
      <c r="D1111" t="inlineStr">
        <is>
          <t>4</t>
        </is>
      </c>
      <c r="E1111" t="inlineStr">
        <is>
          <t>dekomande club</t>
        </is>
      </c>
      <c r="F1111" t="inlineStr">
        <is>
          <t>0</t>
        </is>
      </c>
      <c r="G1111" t="inlineStr">
        <is>
          <t>dekomande club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---</t>
        </is>
      </c>
      <c r="L1111" t="inlineStr">
        <is>
          <t>---</t>
        </is>
      </c>
      <c r="M1111" t="inlineStr">
        <is>
          <t>---</t>
        </is>
      </c>
      <c r="N1111" t="inlineStr">
        <is>
          <t>---</t>
        </is>
      </c>
      <c r="O1111" t="inlineStr">
        <is>
          <t>---</t>
        </is>
      </c>
      <c r="P1111" t="inlineStr">
        <is>
          <t>---</t>
        </is>
      </c>
      <c r="Q1111" t="inlineStr">
        <is>
          <t>---</t>
        </is>
      </c>
      <c r="R1111" t="inlineStr"/>
      <c r="S1111" t="inlineStr"/>
      <c r="T1111" t="inlineStr"/>
      <c r="U1111" t="inlineStr"/>
      <c r="V1111" t="inlineStr"/>
      <c r="W1111" t="inlineStr"/>
      <c r="X1111" t="inlineStr">
        <is>
          <t>PAP/HAHD/ST00523</t>
        </is>
      </c>
      <c r="Y1111" t="inlineStr">
        <is>
          <t>PAP/HAHD/ST00523</t>
        </is>
      </c>
      <c r="Z1111" t="inlineStr">
        <is>
          <t>2025-03-11 15:52:59</t>
        </is>
      </c>
      <c r="AA1111" t="inlineStr">
        <is>
          <t>2025-03-11 15:51:58</t>
        </is>
      </c>
      <c r="AB1111" t="inlineStr">
        <is>
          <t>2miclene</t>
        </is>
      </c>
      <c r="AC1111" t="inlineStr">
        <is>
          <t>2025-03-11 15:53:05</t>
        </is>
      </c>
      <c r="AD1111" s="1" t="inlineStr">
        <is>
          <t>https://www.commcarehq.org/a/caris-test/reports/form_data/84281f58-8476-4760-89ca-5b5af99d8813/</t>
        </is>
      </c>
      <c r="AE1111" t="inlineStr">
        <is>
          <t>---</t>
        </is>
      </c>
      <c r="AF1111" t="inlineStr">
        <is>
          <t>ea9249cc41404423844ededc884f83b3</t>
        </is>
      </c>
      <c r="AG1111" t="inlineStr">
        <is>
          <t>---</t>
        </is>
      </c>
      <c r="AH1111" t="inlineStr">
        <is>
          <t>2025-03-11 15:52:59</t>
        </is>
      </c>
      <c r="AI1111" t="inlineStr">
        <is>
          <t>64b0a61236f7d987dd45027ebbfc57df</t>
        </is>
      </c>
      <c r="AJ1111" t="inlineStr">
        <is>
          <t>2025-03-11</t>
        </is>
      </c>
      <c r="AK1111" t="inlineStr">
        <is>
          <t>4</t>
        </is>
      </c>
      <c r="AL1111" t="inlineStr">
        <is>
          <t>dekomande club</t>
        </is>
      </c>
      <c r="AM1111" t="inlineStr">
        <is>
          <t>0</t>
        </is>
      </c>
      <c r="AN1111" t="inlineStr">
        <is>
          <t>dekomande club</t>
        </is>
      </c>
      <c r="AO1111" t="inlineStr">
        <is>
          <t>1</t>
        </is>
      </c>
      <c r="AP1111" t="inlineStr">
        <is>
          <t>1</t>
        </is>
      </c>
      <c r="AQ1111" t="inlineStr"/>
      <c r="AR1111" t="inlineStr"/>
      <c r="AS1111" t="inlineStr"/>
      <c r="AT1111" t="inlineStr"/>
      <c r="AU1111" t="inlineStr">
        <is>
          <t>---</t>
        </is>
      </c>
      <c r="AV1111" t="inlineStr">
        <is>
          <t>---</t>
        </is>
      </c>
      <c r="AW1111" t="inlineStr">
        <is>
          <t>---</t>
        </is>
      </c>
      <c r="AX1111" t="inlineStr">
        <is>
          <t>---</t>
        </is>
      </c>
      <c r="AY1111" t="inlineStr">
        <is>
          <t>---</t>
        </is>
      </c>
      <c r="AZ1111" t="inlineStr">
        <is>
          <t>---</t>
        </is>
      </c>
      <c r="BA1111" t="inlineStr">
        <is>
          <t>64b0a61236f7d987dd45027ebbfc57df</t>
        </is>
      </c>
      <c r="BB1111" t="inlineStr">
        <is>
          <t>http://openrosa.org/formdesigner/0B48E039-1E80-49A7-AC24-732B6E788E39</t>
        </is>
      </c>
      <c r="BC1111" t="inlineStr">
        <is>
          <t>Ration et autres visites</t>
        </is>
      </c>
      <c r="BD1111" t="inlineStr">
        <is>
          <t>CommCare Android, version "2.55.0"(467579). App v15969. CommCare Version 2.55.0. Build 467579, built on: 2025-01-15</t>
        </is>
      </c>
      <c r="BE1111" t="inlineStr">
        <is>
          <t>commcare_54a621c2-54d8-40d6-b070-4af9fd73e052</t>
        </is>
      </c>
      <c r="BF1111" t="inlineStr"/>
      <c r="BG1111" t="inlineStr">
        <is>
          <t>f13d8149fc6d39ebe86af18272310ff9</t>
        </is>
      </c>
      <c r="BH1111" t="inlineStr">
        <is>
          <t>d3239f0622024212b2de47425e4be01d</t>
        </is>
      </c>
      <c r="BI1111" t="inlineStr">
        <is>
          <t>15246</t>
        </is>
      </c>
      <c r="BJ1111" t="inlineStr">
        <is>
          <t>XFormInstance</t>
        </is>
      </c>
      <c r="BK1111" t="inlineStr">
        <is>
          <t>5f2df87afe7e11efa98a6327e3555f30</t>
        </is>
      </c>
      <c r="BL1111" t="b">
        <v>0</v>
      </c>
      <c r="BM1111" t="inlineStr">
        <is>
          <t>---</t>
        </is>
      </c>
      <c r="BN1111" t="inlineStr">
        <is>
          <t>200.113.253.78</t>
        </is>
      </c>
      <c r="BO1111" t="inlineStr">
        <is>
          <t>Faderby Charles</t>
        </is>
      </c>
    </row>
    <row r="1112">
      <c r="A1112" t="inlineStr">
        <is>
          <t>1110</t>
        </is>
      </c>
      <c r="B1112" t="inlineStr">
        <is>
          <t>ba37d422-6c5e-49c7-b1d3-53d8e8a0c3bb</t>
        </is>
      </c>
      <c r="C1112" t="inlineStr">
        <is>
          <t>2025-03-11</t>
        </is>
      </c>
      <c r="D1112" t="inlineStr">
        <is>
          <t>4</t>
        </is>
      </c>
      <c r="E1112" t="inlineStr">
        <is>
          <t>decommander club</t>
        </is>
      </c>
      <c r="F1112" t="inlineStr">
        <is>
          <t>0</t>
        </is>
      </c>
      <c r="G1112" t="inlineStr">
        <is>
          <t>decommander club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---</t>
        </is>
      </c>
      <c r="L1112" t="inlineStr">
        <is>
          <t>---</t>
        </is>
      </c>
      <c r="M1112" t="inlineStr">
        <is>
          <t>---</t>
        </is>
      </c>
      <c r="N1112" t="inlineStr">
        <is>
          <t>---</t>
        </is>
      </c>
      <c r="O1112" t="inlineStr">
        <is>
          <t>---</t>
        </is>
      </c>
      <c r="P1112" t="inlineStr">
        <is>
          <t>---</t>
        </is>
      </c>
      <c r="Q1112" t="inlineStr">
        <is>
          <t>---</t>
        </is>
      </c>
      <c r="R1112" t="inlineStr"/>
      <c r="S1112" t="inlineStr"/>
      <c r="T1112" t="inlineStr"/>
      <c r="U1112" t="inlineStr"/>
      <c r="V1112" t="inlineStr"/>
      <c r="W1112" t="inlineStr"/>
      <c r="X1112" t="inlineStr">
        <is>
          <t>PAP/HAHD/ST00523</t>
        </is>
      </c>
      <c r="Y1112" t="inlineStr">
        <is>
          <t>PAP/HAHD/ST00523</t>
        </is>
      </c>
      <c r="Z1112" t="inlineStr">
        <is>
          <t>2025-03-11 15:53:34</t>
        </is>
      </c>
      <c r="AA1112" t="inlineStr">
        <is>
          <t>2025-03-11 15:51:44</t>
        </is>
      </c>
      <c r="AB1112" t="inlineStr">
        <is>
          <t>2yves</t>
        </is>
      </c>
      <c r="AC1112" t="inlineStr">
        <is>
          <t>2025-03-11 15:53:41</t>
        </is>
      </c>
      <c r="AD1112" s="1" t="inlineStr">
        <is>
          <t>https://www.commcarehq.org/a/caris-test/reports/form_data/ba37d422-6c5e-49c7-b1d3-53d8e8a0c3bb/</t>
        </is>
      </c>
      <c r="AE1112" t="inlineStr">
        <is>
          <t>---</t>
        </is>
      </c>
      <c r="AF1112" t="inlineStr">
        <is>
          <t>ea9249cc41404423844ededc884f83b3</t>
        </is>
      </c>
      <c r="AG1112" t="inlineStr">
        <is>
          <t>---</t>
        </is>
      </c>
      <c r="AH1112" t="inlineStr">
        <is>
          <t>2025-03-11 15:53:34</t>
        </is>
      </c>
      <c r="AI1112" t="inlineStr">
        <is>
          <t>e6ee151a4dd54941b4385b43113f68bc</t>
        </is>
      </c>
      <c r="AJ1112" t="inlineStr">
        <is>
          <t>2025-03-11</t>
        </is>
      </c>
      <c r="AK1112" t="inlineStr">
        <is>
          <t>4</t>
        </is>
      </c>
      <c r="AL1112" t="inlineStr">
        <is>
          <t>decommander club</t>
        </is>
      </c>
      <c r="AM1112" t="inlineStr">
        <is>
          <t>0</t>
        </is>
      </c>
      <c r="AN1112" t="inlineStr">
        <is>
          <t>decommander club</t>
        </is>
      </c>
      <c r="AO1112" t="inlineStr">
        <is>
          <t>1</t>
        </is>
      </c>
      <c r="AP1112" t="inlineStr">
        <is>
          <t>1</t>
        </is>
      </c>
      <c r="AQ1112" t="inlineStr"/>
      <c r="AR1112" t="inlineStr"/>
      <c r="AS1112" t="inlineStr"/>
      <c r="AT1112" t="inlineStr"/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inlineStr">
        <is>
          <t>---</t>
        </is>
      </c>
      <c r="BA1112" t="inlineStr">
        <is>
          <t>e6ee151a4dd54941b4385b43113f68bc</t>
        </is>
      </c>
      <c r="BB1112" t="inlineStr">
        <is>
          <t>http://openrosa.org/formdesigner/0B48E039-1E80-49A7-AC24-732B6E788E39</t>
        </is>
      </c>
      <c r="BC1112" t="inlineStr">
        <is>
          <t>Ration et autres visites</t>
        </is>
      </c>
      <c r="BD1112" t="inlineStr">
        <is>
          <t>CommCare Android, version "2.55.0"(467579). App v15969. CommCare Version 2.55.0. Build 467579, built on: 2025-01-15</t>
        </is>
      </c>
      <c r="BE1112" t="inlineStr">
        <is>
          <t>commcare_3d9b4508-ec94-43e7-89c9-02e72ce74d1c</t>
        </is>
      </c>
      <c r="BF1112" t="inlineStr">
        <is>
          <t>18.5250517 -72.4089583 156.4 10.0</t>
        </is>
      </c>
      <c r="BG1112" t="inlineStr">
        <is>
          <t>f13d8149fc6d39ebe86af18272310ff9</t>
        </is>
      </c>
      <c r="BH1112" t="inlineStr">
        <is>
          <t>d3239f0622024212b2de47425e4be01d</t>
        </is>
      </c>
      <c r="BI1112" t="inlineStr">
        <is>
          <t>15246</t>
        </is>
      </c>
      <c r="BJ1112" t="inlineStr">
        <is>
          <t>XFormInstance</t>
        </is>
      </c>
      <c r="BK1112" t="inlineStr">
        <is>
          <t>71646640fde911efb4175930014bb413</t>
        </is>
      </c>
      <c r="BL1112" t="b">
        <v>0</v>
      </c>
      <c r="BM1112" t="inlineStr">
        <is>
          <t>---</t>
        </is>
      </c>
      <c r="BN1112" t="inlineStr">
        <is>
          <t>200.113.214.7</t>
        </is>
      </c>
      <c r="BO1112" t="inlineStr">
        <is>
          <t>Faderby Charles</t>
        </is>
      </c>
    </row>
    <row r="1113">
      <c r="A1113" t="inlineStr">
        <is>
          <t>1111</t>
        </is>
      </c>
      <c r="B1113" t="inlineStr">
        <is>
          <t>896c5541-27dc-4697-8e32-8dc7fb101329</t>
        </is>
      </c>
      <c r="C1113" t="inlineStr">
        <is>
          <t>2025-03-11</t>
        </is>
      </c>
      <c r="D1113" t="inlineStr">
        <is>
          <t>3</t>
        </is>
      </c>
      <c r="E1113" t="inlineStr">
        <is>
          <t>---</t>
        </is>
      </c>
      <c r="F1113" t="inlineStr">
        <is>
          <t>1</t>
        </is>
      </c>
      <c r="G1113" t="inlineStr">
        <is>
          <t>---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---</t>
        </is>
      </c>
      <c r="L1113" t="inlineStr">
        <is>
          <t>---</t>
        </is>
      </c>
      <c r="M1113" t="inlineStr">
        <is>
          <t>---</t>
        </is>
      </c>
      <c r="N1113" t="inlineStr">
        <is>
          <t>---</t>
        </is>
      </c>
      <c r="O1113" t="inlineStr">
        <is>
          <t>---</t>
        </is>
      </c>
      <c r="P1113" t="inlineStr">
        <is>
          <t>---</t>
        </is>
      </c>
      <c r="Q1113" t="inlineStr">
        <is>
          <t>---</t>
        </is>
      </c>
      <c r="R1113" t="inlineStr">
        <is>
          <t>22.0</t>
        </is>
      </c>
      <c r="S1113" t="inlineStr"/>
      <c r="T1113" t="inlineStr">
        <is>
          <t>163.0</t>
        </is>
      </c>
      <c r="U1113">
        <f>HYPERLINK("https://www.commcarehq.org/a/caris-test/api/form_attachment/v1/896c5541-27dc-4697-8e32-8dc7fb101329/1741709329711.jpg")</f>
        <v/>
      </c>
      <c r="V1113" t="inlineStr"/>
      <c r="W1113" t="inlineStr">
        <is>
          <t>18.5308428 -72.3988903 27.72 18.22</t>
        </is>
      </c>
      <c r="X1113" t="inlineStr">
        <is>
          <t>PAP/CHAP/ST02122</t>
        </is>
      </c>
      <c r="Y1113" t="inlineStr">
        <is>
          <t>PAP/CHAP/ST02122</t>
        </is>
      </c>
      <c r="Z1113" t="inlineStr">
        <is>
          <t>2025-03-11 16:11:45</t>
        </is>
      </c>
      <c r="AA1113" t="inlineStr">
        <is>
          <t>2025-03-11 16:08:17</t>
        </is>
      </c>
      <c r="AB1113" t="inlineStr">
        <is>
          <t>2faustin</t>
        </is>
      </c>
      <c r="AC1113" t="inlineStr">
        <is>
          <t>2025-03-11 16:10:52</t>
        </is>
      </c>
      <c r="AD1113" s="1" t="inlineStr">
        <is>
          <t>https://www.commcarehq.org/a/caris-test/reports/form_data/896c5541-27dc-4697-8e32-8dc7fb101329/</t>
        </is>
      </c>
      <c r="AE1113" t="inlineStr">
        <is>
          <t>---</t>
        </is>
      </c>
      <c r="AF1113" t="inlineStr">
        <is>
          <t>3c5a623af057e23a32ae4000_24074</t>
        </is>
      </c>
      <c r="AG1113" t="inlineStr">
        <is>
          <t>OK</t>
        </is>
      </c>
      <c r="AH1113" t="inlineStr">
        <is>
          <t>2025-03-11 16:11:45</t>
        </is>
      </c>
      <c r="AI1113" t="inlineStr">
        <is>
          <t>25302d3773ea035e35c3934e3aa8e141</t>
        </is>
      </c>
      <c r="AJ1113" t="inlineStr">
        <is>
          <t>2025-03-11</t>
        </is>
      </c>
      <c r="AK1113" t="inlineStr">
        <is>
          <t>3</t>
        </is>
      </c>
      <c r="AL1113" t="inlineStr">
        <is>
          <t>---</t>
        </is>
      </c>
      <c r="AM1113" t="inlineStr">
        <is>
          <t>1</t>
        </is>
      </c>
      <c r="AN1113" t="inlineStr">
        <is>
          <t>---</t>
        </is>
      </c>
      <c r="AO1113" t="inlineStr">
        <is>
          <t>1</t>
        </is>
      </c>
      <c r="AP1113" t="inlineStr">
        <is>
          <t>1</t>
        </is>
      </c>
      <c r="AQ1113" t="inlineStr">
        <is>
          <t>22</t>
        </is>
      </c>
      <c r="AR1113" t="inlineStr"/>
      <c r="AS1113" t="inlineStr">
        <is>
          <t>163</t>
        </is>
      </c>
      <c r="AT1113" t="inlineStr">
        <is>
          <t>18.5308428 -72.3988903 27.72 18.22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inlineStr">
        <is>
          <t>---</t>
        </is>
      </c>
      <c r="BA1113" t="inlineStr">
        <is>
          <t>25302d3773ea035e35c3934e3aa8e141</t>
        </is>
      </c>
      <c r="BB1113" t="inlineStr">
        <is>
          <t>http://openrosa.org/formdesigner/0B48E039-1E80-49A7-AC24-732B6E788E39</t>
        </is>
      </c>
      <c r="BC1113" t="inlineStr">
        <is>
          <t>Ration et autres visites</t>
        </is>
      </c>
      <c r="BD1113" t="inlineStr">
        <is>
          <t>CommCare Android, version "2.56"(468045). App v15969. CommCare Version 2.56.0. Build 468045, built on: 2025-03-07</t>
        </is>
      </c>
      <c r="BE1113" t="inlineStr">
        <is>
          <t>commcare_6e883702-a4ce-475b-b43e-3900cbde0394</t>
        </is>
      </c>
      <c r="BF1113" t="inlineStr">
        <is>
          <t>18.5309062 -72.398944 12.12 9.64</t>
        </is>
      </c>
      <c r="BG1113" t="inlineStr">
        <is>
          <t>f13d8149fc6d39ebe86af18272310ff9</t>
        </is>
      </c>
      <c r="BH1113" t="inlineStr">
        <is>
          <t>d3239f0622024212b2de47425e4be01d</t>
        </is>
      </c>
      <c r="BI1113" t="inlineStr">
        <is>
          <t>15246</t>
        </is>
      </c>
      <c r="BJ1113" t="inlineStr">
        <is>
          <t>XFormInstance</t>
        </is>
      </c>
      <c r="BK1113" t="inlineStr">
        <is>
          <t>23c4db8afe8a11efa98c6327e3555f30</t>
        </is>
      </c>
      <c r="BL1113" t="b">
        <v>0</v>
      </c>
      <c r="BM1113" t="inlineStr">
        <is>
          <t>---</t>
        </is>
      </c>
      <c r="BN1113" t="inlineStr">
        <is>
          <t>200.113.234.123</t>
        </is>
      </c>
      <c r="BO1113" t="inlineStr">
        <is>
          <t>Samantha Saint Juste</t>
        </is>
      </c>
    </row>
    <row r="1114">
      <c r="A1114" t="inlineStr">
        <is>
          <t>1112</t>
        </is>
      </c>
      <c r="B1114" t="inlineStr">
        <is>
          <t>e31da675-7112-42b8-a9c7-29ae0bccd05c</t>
        </is>
      </c>
      <c r="C1114" t="inlineStr">
        <is>
          <t>2025-03-11</t>
        </is>
      </c>
      <c r="D1114" t="inlineStr">
        <is>
          <t>3</t>
        </is>
      </c>
      <c r="E1114" t="inlineStr">
        <is>
          <t>---</t>
        </is>
      </c>
      <c r="F1114" t="inlineStr">
        <is>
          <t>1</t>
        </is>
      </c>
      <c r="G1114" t="inlineStr">
        <is>
          <t>---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---</t>
        </is>
      </c>
      <c r="L1114" t="inlineStr">
        <is>
          <t>---</t>
        </is>
      </c>
      <c r="M1114" t="inlineStr">
        <is>
          <t>---</t>
        </is>
      </c>
      <c r="N1114" t="inlineStr">
        <is>
          <t>---</t>
        </is>
      </c>
      <c r="O1114" t="inlineStr">
        <is>
          <t>---</t>
        </is>
      </c>
      <c r="P1114" t="inlineStr">
        <is>
          <t>---</t>
        </is>
      </c>
      <c r="Q1114" t="inlineStr">
        <is>
          <t>---</t>
        </is>
      </c>
      <c r="R1114" t="inlineStr"/>
      <c r="S1114" t="inlineStr"/>
      <c r="T1114" t="inlineStr"/>
      <c r="U1114" t="inlineStr"/>
      <c r="V1114" t="inlineStr"/>
      <c r="W1114" t="inlineStr"/>
      <c r="X1114" t="inlineStr">
        <is>
          <t>CAP/HSCM/ST02449</t>
        </is>
      </c>
      <c r="Y1114" t="inlineStr">
        <is>
          <t>CAP/HSCM/ST02449</t>
        </is>
      </c>
      <c r="Z1114" t="inlineStr">
        <is>
          <t>2025-03-11 17:04:54</t>
        </is>
      </c>
      <c r="AA1114" t="inlineStr">
        <is>
          <t>2025-03-11 17:04:38</t>
        </is>
      </c>
      <c r="AB1114" t="inlineStr">
        <is>
          <t>1fleurgile</t>
        </is>
      </c>
      <c r="AC1114" t="inlineStr">
        <is>
          <t>2025-03-11 17:08:37</t>
        </is>
      </c>
      <c r="AD1114" s="1" t="inlineStr">
        <is>
          <t>https://www.commcarehq.org/a/caris-test/reports/form_data/e31da675-7112-42b8-a9c7-29ae0bccd05c/</t>
        </is>
      </c>
      <c r="AE1114" t="inlineStr">
        <is>
          <t>---</t>
        </is>
      </c>
      <c r="AF1114" t="inlineStr">
        <is>
          <t>cef18b1392a24f8891e3b6940159fdf2</t>
        </is>
      </c>
      <c r="AG1114" t="inlineStr">
        <is>
          <t>OK</t>
        </is>
      </c>
      <c r="AH1114" t="inlineStr">
        <is>
          <t>2025-03-11 17:04:54</t>
        </is>
      </c>
      <c r="AI1114" t="inlineStr">
        <is>
          <t>9cfdf7db54419d22491b2c964b5162b3</t>
        </is>
      </c>
      <c r="AJ1114" t="inlineStr">
        <is>
          <t>2025-03-11</t>
        </is>
      </c>
      <c r="AK1114" t="inlineStr">
        <is>
          <t>3</t>
        </is>
      </c>
      <c r="AL1114" t="inlineStr">
        <is>
          <t>---</t>
        </is>
      </c>
      <c r="AM1114" t="inlineStr">
        <is>
          <t>1</t>
        </is>
      </c>
      <c r="AN1114" t="inlineStr">
        <is>
          <t>---</t>
        </is>
      </c>
      <c r="AO1114" t="inlineStr">
        <is>
          <t>1</t>
        </is>
      </c>
      <c r="AP1114" t="inlineStr">
        <is>
          <t>1</t>
        </is>
      </c>
      <c r="AQ1114" t="inlineStr"/>
      <c r="AR1114" t="inlineStr"/>
      <c r="AS1114" t="inlineStr"/>
      <c r="AT1114" t="inlineStr"/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inlineStr">
        <is>
          <t>---</t>
        </is>
      </c>
      <c r="BA1114" t="inlineStr">
        <is>
          <t>9cfdf7db54419d22491b2c964b5162b3</t>
        </is>
      </c>
      <c r="BB1114" t="inlineStr">
        <is>
          <t>http://openrosa.org/formdesigner/0B48E039-1E80-49A7-AC24-732B6E788E39</t>
        </is>
      </c>
      <c r="BC1114" t="inlineStr">
        <is>
          <t>Ration et autres visites</t>
        </is>
      </c>
      <c r="BD1114" t="inlineStr">
        <is>
          <t>CommCare Android, version "2.55.0"(467579). App v15969. CommCare Version 2.55.0. Build 467579, built on: 2025-01-15</t>
        </is>
      </c>
      <c r="BE1114" t="inlineStr">
        <is>
          <t>commcare_76b456dd-7d90-498a-a785-92f136625a61</t>
        </is>
      </c>
      <c r="BF1114" t="inlineStr">
        <is>
          <t>19.7382533 -72.1944259 -24.9 9.62</t>
        </is>
      </c>
      <c r="BG1114" t="inlineStr">
        <is>
          <t>f13d8149fc6d39ebe86af18272310ff9</t>
        </is>
      </c>
      <c r="BH1114" t="inlineStr">
        <is>
          <t>d3239f0622024212b2de47425e4be01d</t>
        </is>
      </c>
      <c r="BI1114" t="inlineStr">
        <is>
          <t>15246</t>
        </is>
      </c>
      <c r="BJ1114" t="inlineStr">
        <is>
          <t>XFormInstance</t>
        </is>
      </c>
      <c r="BK1114" t="inlineStr">
        <is>
          <t>0d4b6373fdc111efba61bb65fe57b2fe</t>
        </is>
      </c>
      <c r="BL1114" t="b">
        <v>0</v>
      </c>
      <c r="BM1114" t="inlineStr">
        <is>
          <t>---</t>
        </is>
      </c>
      <c r="BN1114" t="inlineStr">
        <is>
          <t>200.113.215.77</t>
        </is>
      </c>
      <c r="BO1114" t="inlineStr">
        <is>
          <t>StÃ©phanie Altidor</t>
        </is>
      </c>
    </row>
    <row r="1115">
      <c r="A1115" t="inlineStr">
        <is>
          <t>1113</t>
        </is>
      </c>
      <c r="B1115" t="inlineStr">
        <is>
          <t>255606d4-4b33-4da8-ab7f-8c80041e19e8</t>
        </is>
      </c>
      <c r="C1115" t="inlineStr">
        <is>
          <t>2025-03-11</t>
        </is>
      </c>
      <c r="D1115" t="inlineStr">
        <is>
          <t>3</t>
        </is>
      </c>
      <c r="E1115" t="inlineStr">
        <is>
          <t>---</t>
        </is>
      </c>
      <c r="F1115" t="inlineStr">
        <is>
          <t>0</t>
        </is>
      </c>
      <c r="G1115" t="inlineStr">
        <is>
          <t>---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---</t>
        </is>
      </c>
      <c r="L1115" t="inlineStr">
        <is>
          <t>---</t>
        </is>
      </c>
      <c r="M1115" t="inlineStr">
        <is>
          <t>---</t>
        </is>
      </c>
      <c r="N1115" t="inlineStr">
        <is>
          <t>---</t>
        </is>
      </c>
      <c r="O1115" t="inlineStr">
        <is>
          <t>---</t>
        </is>
      </c>
      <c r="P1115" t="inlineStr">
        <is>
          <t>---</t>
        </is>
      </c>
      <c r="Q1115" t="inlineStr">
        <is>
          <t>---</t>
        </is>
      </c>
      <c r="R1115" t="inlineStr"/>
      <c r="S1115" t="inlineStr"/>
      <c r="T1115" t="inlineStr"/>
      <c r="U1115" t="inlineStr"/>
      <c r="V1115" t="inlineStr"/>
      <c r="W1115" t="inlineStr"/>
      <c r="X1115" t="inlineStr">
        <is>
          <t>CAP/HSCM/ST01756</t>
        </is>
      </c>
      <c r="Y1115" t="inlineStr">
        <is>
          <t>CAP/HSCM/ST01756</t>
        </is>
      </c>
      <c r="Z1115" t="inlineStr">
        <is>
          <t>2025-03-11 17:07:43</t>
        </is>
      </c>
      <c r="AA1115" t="inlineStr">
        <is>
          <t>2025-03-11 17:07:31</t>
        </is>
      </c>
      <c r="AB1115" t="inlineStr">
        <is>
          <t>1fleurgile</t>
        </is>
      </c>
      <c r="AC1115" t="inlineStr">
        <is>
          <t>2025-03-11 17:08:38</t>
        </is>
      </c>
      <c r="AD1115" s="1" t="inlineStr">
        <is>
          <t>https://www.commcarehq.org/a/caris-test/reports/form_data/255606d4-4b33-4da8-ab7f-8c80041e19e8/</t>
        </is>
      </c>
      <c r="AE1115" t="inlineStr">
        <is>
          <t>---</t>
        </is>
      </c>
      <c r="AF1115" t="inlineStr">
        <is>
          <t>1e96af0a425f4ac1a718b22516d40e67</t>
        </is>
      </c>
      <c r="AG1115" t="inlineStr">
        <is>
          <t>OK</t>
        </is>
      </c>
      <c r="AH1115" t="inlineStr">
        <is>
          <t>2025-03-11 17:07:43</t>
        </is>
      </c>
      <c r="AI1115" t="inlineStr">
        <is>
          <t>9cfdf7db54419d22491b2c964b5162b3</t>
        </is>
      </c>
      <c r="AJ1115" t="inlineStr">
        <is>
          <t>2025-03-11</t>
        </is>
      </c>
      <c r="AK1115" t="inlineStr">
        <is>
          <t>3</t>
        </is>
      </c>
      <c r="AL1115" t="inlineStr">
        <is>
          <t>---</t>
        </is>
      </c>
      <c r="AM1115" t="inlineStr">
        <is>
          <t>0</t>
        </is>
      </c>
      <c r="AN1115" t="inlineStr">
        <is>
          <t>---</t>
        </is>
      </c>
      <c r="AO1115" t="inlineStr">
        <is>
          <t>1</t>
        </is>
      </c>
      <c r="AP1115" t="inlineStr">
        <is>
          <t>1</t>
        </is>
      </c>
      <c r="AQ1115" t="inlineStr"/>
      <c r="AR1115" t="inlineStr"/>
      <c r="AS1115" t="inlineStr"/>
      <c r="AT1115" t="inlineStr"/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inlineStr">
        <is>
          <t>---</t>
        </is>
      </c>
      <c r="BA1115" t="inlineStr">
        <is>
          <t>9cfdf7db54419d22491b2c964b5162b3</t>
        </is>
      </c>
      <c r="BB1115" t="inlineStr">
        <is>
          <t>http://openrosa.org/formdesigner/0B48E039-1E80-49A7-AC24-732B6E788E39</t>
        </is>
      </c>
      <c r="BC1115" t="inlineStr">
        <is>
          <t>Ration et autres visites</t>
        </is>
      </c>
      <c r="BD1115" t="inlineStr">
        <is>
          <t>CommCare Android, version "2.55.0"(467579). App v15969. CommCare Version 2.55.0. Build 467579, built on: 2025-01-15</t>
        </is>
      </c>
      <c r="BE1115" t="inlineStr">
        <is>
          <t>commcare_76b456dd-7d90-498a-a785-92f136625a61</t>
        </is>
      </c>
      <c r="BF1115" t="inlineStr">
        <is>
          <t>19.7382599 -72.1944796 -20.14 6.98</t>
        </is>
      </c>
      <c r="BG1115" t="inlineStr">
        <is>
          <t>f13d8149fc6d39ebe86af18272310ff9</t>
        </is>
      </c>
      <c r="BH1115" t="inlineStr">
        <is>
          <t>d3239f0622024212b2de47425e4be01d</t>
        </is>
      </c>
      <c r="BI1115" t="inlineStr">
        <is>
          <t>15246</t>
        </is>
      </c>
      <c r="BJ1115" t="inlineStr">
        <is>
          <t>XFormInstance</t>
        </is>
      </c>
      <c r="BK1115" t="inlineStr">
        <is>
          <t>0d4b6373fdc111efba61bb65fe57b2fe</t>
        </is>
      </c>
      <c r="BL1115" t="b">
        <v>0</v>
      </c>
      <c r="BM1115" t="inlineStr">
        <is>
          <t>---</t>
        </is>
      </c>
      <c r="BN1115" t="inlineStr">
        <is>
          <t>200.113.215.77</t>
        </is>
      </c>
      <c r="BO1115" t="inlineStr">
        <is>
          <t>Rood Endel Jean</t>
        </is>
      </c>
    </row>
    <row r="1116">
      <c r="A1116" t="inlineStr">
        <is>
          <t>1114</t>
        </is>
      </c>
      <c r="B1116" t="inlineStr">
        <is>
          <t>d7b1257a-b93b-4664-871b-a00df8fa2ea5</t>
        </is>
      </c>
      <c r="C1116" t="inlineStr">
        <is>
          <t>2025-03-11</t>
        </is>
      </c>
      <c r="D1116" t="inlineStr">
        <is>
          <t>3</t>
        </is>
      </c>
      <c r="E1116" t="inlineStr">
        <is>
          <t>---</t>
        </is>
      </c>
      <c r="F1116" t="inlineStr">
        <is>
          <t>0</t>
        </is>
      </c>
      <c r="G1116" t="inlineStr">
        <is>
          <t>---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---</t>
        </is>
      </c>
      <c r="L1116" t="inlineStr">
        <is>
          <t>---</t>
        </is>
      </c>
      <c r="M1116" t="inlineStr">
        <is>
          <t>---</t>
        </is>
      </c>
      <c r="N1116" t="inlineStr">
        <is>
          <t>---</t>
        </is>
      </c>
      <c r="O1116" t="inlineStr">
        <is>
          <t>---</t>
        </is>
      </c>
      <c r="P1116" t="inlineStr">
        <is>
          <t>---</t>
        </is>
      </c>
      <c r="Q1116" t="inlineStr">
        <is>
          <t>---</t>
        </is>
      </c>
      <c r="R1116" t="inlineStr"/>
      <c r="S1116" t="inlineStr"/>
      <c r="T1116" t="inlineStr"/>
      <c r="U1116" t="inlineStr"/>
      <c r="V1116" t="inlineStr"/>
      <c r="W1116" t="inlineStr"/>
      <c r="X1116" t="inlineStr">
        <is>
          <t>CAP/HSCM/ST1757</t>
        </is>
      </c>
      <c r="Y1116" t="inlineStr">
        <is>
          <t>CAP/HSCM/ST1757</t>
        </is>
      </c>
      <c r="Z1116" t="inlineStr">
        <is>
          <t>2025-03-11 17:08:25</t>
        </is>
      </c>
      <c r="AA1116" t="inlineStr">
        <is>
          <t>2025-03-11 17:08:03</t>
        </is>
      </c>
      <c r="AB1116" t="inlineStr">
        <is>
          <t>1fleurgile</t>
        </is>
      </c>
      <c r="AC1116" t="inlineStr">
        <is>
          <t>2025-03-11 17:08:38</t>
        </is>
      </c>
      <c r="AD1116" s="1" t="inlineStr">
        <is>
          <t>https://www.commcarehq.org/a/caris-test/reports/form_data/d7b1257a-b93b-4664-871b-a00df8fa2ea5/</t>
        </is>
      </c>
      <c r="AE1116" t="inlineStr">
        <is>
          <t>---</t>
        </is>
      </c>
      <c r="AF1116" t="inlineStr">
        <is>
          <t>687b577157ac4b24842583b24973366e</t>
        </is>
      </c>
      <c r="AG1116" t="inlineStr">
        <is>
          <t>OK</t>
        </is>
      </c>
      <c r="AH1116" t="inlineStr">
        <is>
          <t>2025-03-11 17:08:25</t>
        </is>
      </c>
      <c r="AI1116" t="inlineStr">
        <is>
          <t>9cfdf7db54419d22491b2c964b5162b3</t>
        </is>
      </c>
      <c r="AJ1116" t="inlineStr">
        <is>
          <t>2025-03-11</t>
        </is>
      </c>
      <c r="AK1116" t="inlineStr">
        <is>
          <t>3</t>
        </is>
      </c>
      <c r="AL1116" t="inlineStr">
        <is>
          <t>---</t>
        </is>
      </c>
      <c r="AM1116" t="inlineStr">
        <is>
          <t>0</t>
        </is>
      </c>
      <c r="AN1116" t="inlineStr">
        <is>
          <t>---</t>
        </is>
      </c>
      <c r="AO1116" t="inlineStr">
        <is>
          <t>1</t>
        </is>
      </c>
      <c r="AP1116" t="inlineStr">
        <is>
          <t>1</t>
        </is>
      </c>
      <c r="AQ1116" t="inlineStr"/>
      <c r="AR1116" t="inlineStr"/>
      <c r="AS1116" t="inlineStr"/>
      <c r="AT1116" t="inlineStr"/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inlineStr">
        <is>
          <t>---</t>
        </is>
      </c>
      <c r="BA1116" t="inlineStr">
        <is>
          <t>9cfdf7db54419d22491b2c964b5162b3</t>
        </is>
      </c>
      <c r="BB1116" t="inlineStr">
        <is>
          <t>http://openrosa.org/formdesigner/0B48E039-1E80-49A7-AC24-732B6E788E39</t>
        </is>
      </c>
      <c r="BC1116" t="inlineStr">
        <is>
          <t>Ration et autres visites</t>
        </is>
      </c>
      <c r="BD1116" t="inlineStr">
        <is>
          <t>CommCare Android, version "2.55.0"(467579). App v15969. CommCare Version 2.55.0. Build 467579, built on: 2025-01-15</t>
        </is>
      </c>
      <c r="BE1116" t="inlineStr">
        <is>
          <t>commcare_76b456dd-7d90-498a-a785-92f136625a61</t>
        </is>
      </c>
      <c r="BF1116" t="inlineStr">
        <is>
          <t>19.7382552 -72.1944941 -15.36 9.74</t>
        </is>
      </c>
      <c r="BG1116" t="inlineStr">
        <is>
          <t>f13d8149fc6d39ebe86af18272310ff9</t>
        </is>
      </c>
      <c r="BH1116" t="inlineStr">
        <is>
          <t>d3239f0622024212b2de47425e4be01d</t>
        </is>
      </c>
      <c r="BI1116" t="inlineStr">
        <is>
          <t>15246</t>
        </is>
      </c>
      <c r="BJ1116" t="inlineStr">
        <is>
          <t>XFormInstance</t>
        </is>
      </c>
      <c r="BK1116" t="inlineStr">
        <is>
          <t>0d4b6373fdc111efba61bb65fe57b2fe</t>
        </is>
      </c>
      <c r="BL1116" t="b">
        <v>0</v>
      </c>
      <c r="BM1116" t="inlineStr">
        <is>
          <t>---</t>
        </is>
      </c>
      <c r="BN1116" t="inlineStr">
        <is>
          <t>200.113.215.77</t>
        </is>
      </c>
      <c r="BO1116" t="inlineStr">
        <is>
          <t>Roudeline Jean</t>
        </is>
      </c>
    </row>
    <row r="1117">
      <c r="A1117" t="inlineStr">
        <is>
          <t>1115</t>
        </is>
      </c>
      <c r="B1117" t="inlineStr">
        <is>
          <t>8680805c-69ac-4ad4-9e3c-f16dbaf436d9</t>
        </is>
      </c>
      <c r="C1117" t="inlineStr">
        <is>
          <t>2025-03-11</t>
        </is>
      </c>
      <c r="D1117" t="inlineStr">
        <is>
          <t>4</t>
        </is>
      </c>
      <c r="E1117" t="inlineStr">
        <is>
          <t>suivi mdcmt</t>
        </is>
      </c>
      <c r="F1117" t="inlineStr">
        <is>
          <t>1</t>
        </is>
      </c>
      <c r="G1117" t="inlineStr">
        <is>
          <t>mdcmt</t>
        </is>
      </c>
      <c r="H1117" t="inlineStr">
        <is>
          <t>1</t>
        </is>
      </c>
      <c r="I1117" t="inlineStr">
        <is>
          <t>0</t>
        </is>
      </c>
      <c r="J1117" t="inlineStr">
        <is>
          <t>---</t>
        </is>
      </c>
      <c r="K1117" t="inlineStr">
        <is>
          <t>---</t>
        </is>
      </c>
      <c r="L1117" t="inlineStr">
        <is>
          <t>---</t>
        </is>
      </c>
      <c r="M1117" t="inlineStr">
        <is>
          <t>---</t>
        </is>
      </c>
      <c r="N1117" t="inlineStr">
        <is>
          <t>---</t>
        </is>
      </c>
      <c r="O1117" t="inlineStr">
        <is>
          <t>---</t>
        </is>
      </c>
      <c r="P1117" t="inlineStr">
        <is>
          <t>---</t>
        </is>
      </c>
      <c r="Q1117" t="inlineStr">
        <is>
          <t>---</t>
        </is>
      </c>
      <c r="R1117" t="inlineStr">
        <is>
          <t>---</t>
        </is>
      </c>
      <c r="S1117" t="inlineStr">
        <is>
          <t>---</t>
        </is>
      </c>
      <c r="T1117" t="inlineStr">
        <is>
          <t>---</t>
        </is>
      </c>
      <c r="U1117" t="inlineStr">
        <is>
          <t>---</t>
        </is>
      </c>
      <c r="V1117" t="inlineStr">
        <is>
          <t>---</t>
        </is>
      </c>
      <c r="W1117" t="inlineStr">
        <is>
          <t>19.6669401 -72.1250703 -13.7 4.82</t>
        </is>
      </c>
      <c r="X1117" t="inlineStr">
        <is>
          <t>CAP/HSCM/SO00606</t>
        </is>
      </c>
      <c r="Y1117" t="inlineStr">
        <is>
          <t>CAP/HSCM/SO00606</t>
        </is>
      </c>
      <c r="Z1117" t="inlineStr">
        <is>
          <t>2025-03-11 17:55:48</t>
        </is>
      </c>
      <c r="AA1117" t="inlineStr">
        <is>
          <t>2025-03-11 17:54:43</t>
        </is>
      </c>
      <c r="AB1117" t="inlineStr">
        <is>
          <t>1maselaine</t>
        </is>
      </c>
      <c r="AC1117" t="inlineStr">
        <is>
          <t>2025-03-11 17:55:48</t>
        </is>
      </c>
      <c r="AD1117" s="1" t="inlineStr">
        <is>
          <t>https://www.commcarehq.org/a/caris-test/reports/form_data/8680805c-69ac-4ad4-9e3c-f16dbaf436d9/</t>
        </is>
      </c>
      <c r="AE1117" t="inlineStr">
        <is>
          <t>---</t>
        </is>
      </c>
      <c r="AF1117" t="inlineStr">
        <is>
          <t>3c5a623af057e23a32ae4000_72864</t>
        </is>
      </c>
      <c r="AG1117" t="inlineStr">
        <is>
          <t>---</t>
        </is>
      </c>
      <c r="AH1117" t="inlineStr">
        <is>
          <t>2025-03-11 17:55:48</t>
        </is>
      </c>
      <c r="AI1117" t="inlineStr">
        <is>
          <t>1b833c2586eb49459103874b6462448b</t>
        </is>
      </c>
      <c r="AJ1117" t="inlineStr">
        <is>
          <t>2025-03-11</t>
        </is>
      </c>
      <c r="AK1117" t="inlineStr">
        <is>
          <t>4</t>
        </is>
      </c>
      <c r="AL1117" t="inlineStr">
        <is>
          <t>suivi mdcmt</t>
        </is>
      </c>
      <c r="AM1117" t="inlineStr">
        <is>
          <t>1</t>
        </is>
      </c>
      <c r="AN1117" t="inlineStr">
        <is>
          <t>mdcmt</t>
        </is>
      </c>
      <c r="AO1117" t="inlineStr">
        <is>
          <t>1</t>
        </is>
      </c>
      <c r="AP1117" t="inlineStr">
        <is>
          <t>0</t>
        </is>
      </c>
      <c r="AQ1117" t="inlineStr">
        <is>
          <t>---</t>
        </is>
      </c>
      <c r="AR1117" t="inlineStr">
        <is>
          <t>---</t>
        </is>
      </c>
      <c r="AS1117" t="inlineStr">
        <is>
          <t>---</t>
        </is>
      </c>
      <c r="AT1117" t="inlineStr">
        <is>
          <t>19.6669401 -72.1250703 -13.7 4.82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inlineStr">
        <is>
          <t>---</t>
        </is>
      </c>
      <c r="BA1117" t="inlineStr">
        <is>
          <t>1b833c2586eb49459103874b6462448b</t>
        </is>
      </c>
      <c r="BB1117" t="inlineStr">
        <is>
          <t>http://openrosa.org/formdesigner/0B48E039-1E80-49A7-AC24-732B6E788E39</t>
        </is>
      </c>
      <c r="BC1117" t="inlineStr">
        <is>
          <t>Ration et autres visites</t>
        </is>
      </c>
      <c r="BD1117" t="inlineStr">
        <is>
          <t>CommCare Android, version "2.56"(468040). App v15969. CommCare Version 2.56.0. Build 468040, built on: 2025-02-11</t>
        </is>
      </c>
      <c r="BE1117" t="inlineStr">
        <is>
          <t>commcare_05d78f59-ebda-491c-89b8-6c42bab0e02e</t>
        </is>
      </c>
      <c r="BF1117" t="inlineStr">
        <is>
          <t>19.6670817 -72.1256933 -13.7 7.9</t>
        </is>
      </c>
      <c r="BG1117" t="inlineStr">
        <is>
          <t>f13d8149fc6d39ebe86af18272310ff9</t>
        </is>
      </c>
      <c r="BH1117" t="inlineStr">
        <is>
          <t>d3239f0622024212b2de47425e4be01d</t>
        </is>
      </c>
      <c r="BI1117" t="inlineStr">
        <is>
          <t>15246</t>
        </is>
      </c>
      <c r="BJ1117" t="inlineStr">
        <is>
          <t>XFormInstance</t>
        </is>
      </c>
      <c r="BK1117" t="inlineStr">
        <is>
          <t>a6a0f3bafe8a11efba67bb65fe57b2fe</t>
        </is>
      </c>
      <c r="BL1117" t="b">
        <v>0</v>
      </c>
      <c r="BM1117" t="inlineStr">
        <is>
          <t>---</t>
        </is>
      </c>
      <c r="BN1117" t="inlineStr">
        <is>
          <t>200.113.214.249</t>
        </is>
      </c>
      <c r="BO1117" t="inlineStr">
        <is>
          <t>Wislin Orelus</t>
        </is>
      </c>
    </row>
    <row r="1118">
      <c r="A1118" t="inlineStr">
        <is>
          <t>1116</t>
        </is>
      </c>
      <c r="B1118" t="inlineStr">
        <is>
          <t>9092b0dc-82f5-4f53-bbb2-4c3e700c56dd</t>
        </is>
      </c>
      <c r="C1118" t="inlineStr">
        <is>
          <t>2025-03-11</t>
        </is>
      </c>
      <c r="D1118" t="inlineStr">
        <is>
          <t>3</t>
        </is>
      </c>
      <c r="E1118" t="inlineStr">
        <is>
          <t>---</t>
        </is>
      </c>
      <c r="F1118" t="inlineStr">
        <is>
          <t>1</t>
        </is>
      </c>
      <c r="G1118" t="inlineStr">
        <is>
          <t>---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---</t>
        </is>
      </c>
      <c r="L1118" t="inlineStr">
        <is>
          <t>---</t>
        </is>
      </c>
      <c r="M1118" t="inlineStr">
        <is>
          <t>---</t>
        </is>
      </c>
      <c r="N1118" t="inlineStr">
        <is>
          <t>---</t>
        </is>
      </c>
      <c r="O1118" t="inlineStr">
        <is>
          <t>---</t>
        </is>
      </c>
      <c r="P1118" t="inlineStr">
        <is>
          <t>---</t>
        </is>
      </c>
      <c r="Q1118" t="inlineStr">
        <is>
          <t>---</t>
        </is>
      </c>
      <c r="R1118" t="inlineStr"/>
      <c r="S1118" t="inlineStr"/>
      <c r="T1118" t="inlineStr"/>
      <c r="U1118" t="inlineStr"/>
      <c r="V1118" t="inlineStr"/>
      <c r="W1118" t="inlineStr">
        <is>
          <t>19.6674282 -72.1258825 -13.5 6.66</t>
        </is>
      </c>
      <c r="X1118" t="inlineStr">
        <is>
          <t>CAP/CALT/ST01305</t>
        </is>
      </c>
      <c r="Y1118" t="inlineStr">
        <is>
          <t>CAP/CALT/ST01305</t>
        </is>
      </c>
      <c r="Z1118" t="inlineStr">
        <is>
          <t>2025-03-11 17:58:09</t>
        </is>
      </c>
      <c r="AA1118" t="inlineStr">
        <is>
          <t>2025-03-11 17:57:52</t>
        </is>
      </c>
      <c r="AB1118" t="inlineStr">
        <is>
          <t>1maselaine</t>
        </is>
      </c>
      <c r="AC1118" t="inlineStr">
        <is>
          <t>2025-03-11 17:58:10</t>
        </is>
      </c>
      <c r="AD1118" s="1" t="inlineStr">
        <is>
          <t>https://www.commcarehq.org/a/caris-test/reports/form_data/9092b0dc-82f5-4f53-bbb2-4c3e700c56dd/</t>
        </is>
      </c>
      <c r="AE1118" t="inlineStr">
        <is>
          <t>---</t>
        </is>
      </c>
      <c r="AF1118" t="inlineStr">
        <is>
          <t>3c5a623af057e23a32ae4000_35410</t>
        </is>
      </c>
      <c r="AG1118" t="inlineStr">
        <is>
          <t>OK</t>
        </is>
      </c>
      <c r="AH1118" t="inlineStr">
        <is>
          <t>2025-03-11 17:58:09</t>
        </is>
      </c>
      <c r="AI1118" t="inlineStr">
        <is>
          <t>1b833c2586eb49459103874b6462448b</t>
        </is>
      </c>
      <c r="AJ1118" t="inlineStr">
        <is>
          <t>2025-03-11</t>
        </is>
      </c>
      <c r="AK1118" t="inlineStr">
        <is>
          <t>3</t>
        </is>
      </c>
      <c r="AL1118" t="inlineStr">
        <is>
          <t>---</t>
        </is>
      </c>
      <c r="AM1118" t="inlineStr">
        <is>
          <t>1</t>
        </is>
      </c>
      <c r="AN1118" t="inlineStr">
        <is>
          <t>---</t>
        </is>
      </c>
      <c r="AO1118" t="inlineStr">
        <is>
          <t>1</t>
        </is>
      </c>
      <c r="AP1118" t="inlineStr">
        <is>
          <t>1</t>
        </is>
      </c>
      <c r="AQ1118" t="inlineStr"/>
      <c r="AR1118" t="inlineStr"/>
      <c r="AS1118" t="inlineStr"/>
      <c r="AT1118" t="inlineStr">
        <is>
          <t>19.6674282 -72.1258825 -13.5 6.66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inlineStr">
        <is>
          <t>---</t>
        </is>
      </c>
      <c r="BA1118" t="inlineStr">
        <is>
          <t>1b833c2586eb49459103874b6462448b</t>
        </is>
      </c>
      <c r="BB1118" t="inlineStr">
        <is>
          <t>http://openrosa.org/formdesigner/0B48E039-1E80-49A7-AC24-732B6E788E39</t>
        </is>
      </c>
      <c r="BC1118" t="inlineStr">
        <is>
          <t>Ration et autres visites</t>
        </is>
      </c>
      <c r="BD1118" t="inlineStr">
        <is>
          <t>CommCare Android, version "2.56"(468040). App v15969. CommCare Version 2.56.0. Build 468040, built on: 2025-02-11</t>
        </is>
      </c>
      <c r="BE1118" t="inlineStr">
        <is>
          <t>commcare_05d78f59-ebda-491c-89b8-6c42bab0e02e</t>
        </is>
      </c>
      <c r="BF1118" t="inlineStr">
        <is>
          <t>19.6674017 -72.125805 -13.7 7.2</t>
        </is>
      </c>
      <c r="BG1118" t="inlineStr">
        <is>
          <t>f13d8149fc6d39ebe86af18272310ff9</t>
        </is>
      </c>
      <c r="BH1118" t="inlineStr">
        <is>
          <t>d3239f0622024212b2de47425e4be01d</t>
        </is>
      </c>
      <c r="BI1118" t="inlineStr">
        <is>
          <t>15246</t>
        </is>
      </c>
      <c r="BJ1118" t="inlineStr">
        <is>
          <t>XFormInstance</t>
        </is>
      </c>
      <c r="BK1118" t="inlineStr">
        <is>
          <t>a6a0f3bafe8a11efba67bb65fe57b2fe</t>
        </is>
      </c>
      <c r="BL1118" t="b">
        <v>0</v>
      </c>
      <c r="BM1118" t="inlineStr">
        <is>
          <t>---</t>
        </is>
      </c>
      <c r="BN1118" t="inlineStr">
        <is>
          <t>200.113.214.249</t>
        </is>
      </c>
      <c r="BO1118" t="inlineStr">
        <is>
          <t>POLO JEAN BAPTISTE</t>
        </is>
      </c>
    </row>
    <row r="1119">
      <c r="A1119" t="inlineStr">
        <is>
          <t>1117</t>
        </is>
      </c>
      <c r="B1119" t="inlineStr">
        <is>
          <t>ed237d8e-444e-4def-99a2-084febae8436</t>
        </is>
      </c>
      <c r="C1119" t="inlineStr">
        <is>
          <t>2025-03-11</t>
        </is>
      </c>
      <c r="D1119" t="inlineStr">
        <is>
          <t>3</t>
        </is>
      </c>
      <c r="E1119" t="inlineStr">
        <is>
          <t>---</t>
        </is>
      </c>
      <c r="F1119" t="inlineStr">
        <is>
          <t>1</t>
        </is>
      </c>
      <c r="G1119" t="inlineStr">
        <is>
          <t>---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---</t>
        </is>
      </c>
      <c r="L1119" t="inlineStr">
        <is>
          <t>---</t>
        </is>
      </c>
      <c r="M1119" t="inlineStr">
        <is>
          <t>---</t>
        </is>
      </c>
      <c r="N1119" t="inlineStr">
        <is>
          <t>---</t>
        </is>
      </c>
      <c r="O1119" t="inlineStr">
        <is>
          <t>---</t>
        </is>
      </c>
      <c r="P1119" t="inlineStr">
        <is>
          <t>---</t>
        </is>
      </c>
      <c r="Q1119" t="inlineStr">
        <is>
          <t>---</t>
        </is>
      </c>
      <c r="R1119" t="inlineStr"/>
      <c r="S1119" t="inlineStr"/>
      <c r="T1119" t="inlineStr"/>
      <c r="U1119" t="inlineStr"/>
      <c r="V1119" t="inlineStr"/>
      <c r="W1119" t="inlineStr">
        <is>
          <t>19.6700979 -72.1254988 -15.4 4.13</t>
        </is>
      </c>
      <c r="X1119" t="inlineStr">
        <is>
          <t>CAP/CALT/ST02617</t>
        </is>
      </c>
      <c r="Y1119" t="inlineStr">
        <is>
          <t>CAP/CALT/ST02617</t>
        </is>
      </c>
      <c r="Z1119" t="inlineStr">
        <is>
          <t>2025-03-11 18:03:12</t>
        </is>
      </c>
      <c r="AA1119" t="inlineStr">
        <is>
          <t>2025-03-11 18:02:43</t>
        </is>
      </c>
      <c r="AB1119" t="inlineStr">
        <is>
          <t>1maselaine</t>
        </is>
      </c>
      <c r="AC1119" t="inlineStr">
        <is>
          <t>2025-03-11 18:03:13</t>
        </is>
      </c>
      <c r="AD1119" s="1" t="inlineStr">
        <is>
          <t>https://www.commcarehq.org/a/caris-test/reports/form_data/ed237d8e-444e-4def-99a2-084febae8436/</t>
        </is>
      </c>
      <c r="AE1119" t="inlineStr">
        <is>
          <t>---</t>
        </is>
      </c>
      <c r="AF1119" t="inlineStr">
        <is>
          <t>3c5a623af057e23a32ae4000_184165</t>
        </is>
      </c>
      <c r="AG1119" t="inlineStr">
        <is>
          <t>OK</t>
        </is>
      </c>
      <c r="AH1119" t="inlineStr">
        <is>
          <t>2025-03-11 18:03:12</t>
        </is>
      </c>
      <c r="AI1119" t="inlineStr">
        <is>
          <t>1b833c2586eb49459103874b6462448b</t>
        </is>
      </c>
      <c r="AJ1119" t="inlineStr">
        <is>
          <t>2025-03-11</t>
        </is>
      </c>
      <c r="AK1119" t="inlineStr">
        <is>
          <t>3</t>
        </is>
      </c>
      <c r="AL1119" t="inlineStr">
        <is>
          <t>---</t>
        </is>
      </c>
      <c r="AM1119" t="inlineStr">
        <is>
          <t>1</t>
        </is>
      </c>
      <c r="AN1119" t="inlineStr">
        <is>
          <t>---</t>
        </is>
      </c>
      <c r="AO1119" t="inlineStr">
        <is>
          <t>1</t>
        </is>
      </c>
      <c r="AP1119" t="inlineStr">
        <is>
          <t>1</t>
        </is>
      </c>
      <c r="AQ1119" t="inlineStr"/>
      <c r="AR1119" t="inlineStr"/>
      <c r="AS1119" t="inlineStr"/>
      <c r="AT1119" t="inlineStr">
        <is>
          <t>19.6700979 -72.1254988 -15.4 4.13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inlineStr">
        <is>
          <t>---</t>
        </is>
      </c>
      <c r="BA1119" t="inlineStr">
        <is>
          <t>1b833c2586eb49459103874b6462448b</t>
        </is>
      </c>
      <c r="BB1119" t="inlineStr">
        <is>
          <t>http://openrosa.org/formdesigner/0B48E039-1E80-49A7-AC24-732B6E788E39</t>
        </is>
      </c>
      <c r="BC1119" t="inlineStr">
        <is>
          <t>Ration et autres visites</t>
        </is>
      </c>
      <c r="BD1119" t="inlineStr">
        <is>
          <t>CommCare Android, version "2.56"(468040). App v15969. CommCare Version 2.56.0. Build 468040, built on: 2025-02-11</t>
        </is>
      </c>
      <c r="BE1119" t="inlineStr">
        <is>
          <t>commcare_05d78f59-ebda-491c-89b8-6c42bab0e02e</t>
        </is>
      </c>
      <c r="BF1119" t="inlineStr">
        <is>
          <t>19.66993 -72.1255833 -13.5 6.9</t>
        </is>
      </c>
      <c r="BG1119" t="inlineStr">
        <is>
          <t>f13d8149fc6d39ebe86af18272310ff9</t>
        </is>
      </c>
      <c r="BH1119" t="inlineStr">
        <is>
          <t>d3239f0622024212b2de47425e4be01d</t>
        </is>
      </c>
      <c r="BI1119" t="inlineStr">
        <is>
          <t>15246</t>
        </is>
      </c>
      <c r="BJ1119" t="inlineStr">
        <is>
          <t>XFormInstance</t>
        </is>
      </c>
      <c r="BK1119" t="inlineStr">
        <is>
          <t>a6a0f3bafe8a11efba67bb65fe57b2fe</t>
        </is>
      </c>
      <c r="BL1119" t="b">
        <v>0</v>
      </c>
      <c r="BM1119" t="inlineStr">
        <is>
          <t>---</t>
        </is>
      </c>
      <c r="BN1119" t="inlineStr">
        <is>
          <t>200.113.214.249</t>
        </is>
      </c>
      <c r="BO1119" t="inlineStr">
        <is>
          <t>Jamesley Rene</t>
        </is>
      </c>
    </row>
    <row r="1120">
      <c r="A1120" t="inlineStr">
        <is>
          <t>1118</t>
        </is>
      </c>
      <c r="B1120" t="inlineStr">
        <is>
          <t>1fad4982-e3f7-4f2f-b4da-286ace60ba6e</t>
        </is>
      </c>
      <c r="C1120" t="inlineStr">
        <is>
          <t>2025-03-10</t>
        </is>
      </c>
      <c r="D1120" t="inlineStr">
        <is>
          <t>3</t>
        </is>
      </c>
      <c r="E1120" t="inlineStr">
        <is>
          <t>---</t>
        </is>
      </c>
      <c r="F1120" t="inlineStr">
        <is>
          <t>0</t>
        </is>
      </c>
      <c r="G1120" t="inlineStr">
        <is>
          <t>---</t>
        </is>
      </c>
      <c r="H1120" t="inlineStr">
        <is>
          <t>1</t>
        </is>
      </c>
      <c r="I1120" t="inlineStr">
        <is>
          <t>0</t>
        </is>
      </c>
      <c r="J1120" t="inlineStr">
        <is>
          <t>---</t>
        </is>
      </c>
      <c r="K1120" t="inlineStr">
        <is>
          <t>---</t>
        </is>
      </c>
      <c r="L1120" t="inlineStr">
        <is>
          <t>---</t>
        </is>
      </c>
      <c r="M1120" t="inlineStr">
        <is>
          <t>---</t>
        </is>
      </c>
      <c r="N1120" t="inlineStr">
        <is>
          <t>---</t>
        </is>
      </c>
      <c r="O1120" t="inlineStr">
        <is>
          <t>---</t>
        </is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inlineStr"/>
      <c r="X1120" t="inlineStr">
        <is>
          <t>PAP/HFSC/ST03911</t>
        </is>
      </c>
      <c r="Y1120" t="inlineStr">
        <is>
          <t>PAP/HFSC/ST03911</t>
        </is>
      </c>
      <c r="Z1120" t="inlineStr">
        <is>
          <t>2025-03-11 18:13:22</t>
        </is>
      </c>
      <c r="AA1120" t="inlineStr">
        <is>
          <t>2025-03-10 15:18:30</t>
        </is>
      </c>
      <c r="AB1120" t="inlineStr">
        <is>
          <t>2alphonse</t>
        </is>
      </c>
      <c r="AC1120" t="inlineStr">
        <is>
          <t>2025-03-11 18:14:02</t>
        </is>
      </c>
      <c r="AD1120" s="1" t="inlineStr">
        <is>
          <t>https://www.commcarehq.org/a/caris-test/reports/form_data/1fad4982-e3f7-4f2f-b4da-286ace60ba6e/</t>
        </is>
      </c>
      <c r="AE1120" t="inlineStr">
        <is>
          <t>---</t>
        </is>
      </c>
      <c r="AF1120" t="inlineStr">
        <is>
          <t>3c5a623af057e23a32ae4000_125891</t>
        </is>
      </c>
      <c r="AG1120" t="inlineStr">
        <is>
          <t>OK</t>
        </is>
      </c>
      <c r="AH1120" t="inlineStr">
        <is>
          <t>2025-03-11 18:13:22</t>
        </is>
      </c>
      <c r="AI1120" t="inlineStr">
        <is>
          <t>fd24bc8fc5740ac5a5cd8e502226cc8a</t>
        </is>
      </c>
      <c r="AJ1120" t="inlineStr">
        <is>
          <t>2025-03-10</t>
        </is>
      </c>
      <c r="AK1120" t="inlineStr">
        <is>
          <t>3</t>
        </is>
      </c>
      <c r="AL1120" t="inlineStr">
        <is>
          <t>---</t>
        </is>
      </c>
      <c r="AM1120" t="inlineStr">
        <is>
          <t>0</t>
        </is>
      </c>
      <c r="AN1120" t="inlineStr">
        <is>
          <t>---</t>
        </is>
      </c>
      <c r="AO1120" t="inlineStr">
        <is>
          <t>1</t>
        </is>
      </c>
      <c r="AP1120" t="inlineStr">
        <is>
          <t>0</t>
        </is>
      </c>
      <c r="AQ1120" t="inlineStr">
        <is>
          <t>---</t>
        </is>
      </c>
      <c r="AR1120" t="inlineStr">
        <is>
          <t>---</t>
        </is>
      </c>
      <c r="AS1120" t="inlineStr">
        <is>
          <t>---</t>
        </is>
      </c>
      <c r="AT1120" t="inlineStr"/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inlineStr">
        <is>
          <t>---</t>
        </is>
      </c>
      <c r="BA1120" t="inlineStr">
        <is>
          <t>fd24bc8fc5740ac5a5cd8e502226cc8a</t>
        </is>
      </c>
      <c r="BB1120" t="inlineStr">
        <is>
          <t>http://openrosa.org/formdesigner/0B48E039-1E80-49A7-AC24-732B6E788E39</t>
        </is>
      </c>
      <c r="BC1120" t="inlineStr">
        <is>
          <t>Ration et autres visites</t>
        </is>
      </c>
      <c r="BD1120" t="inlineStr">
        <is>
          <t>CommCare Android, version "2.55.0"(467579). App v15969. CommCare Version 2.55.0. Build 467579, built on: 2025-01-15</t>
        </is>
      </c>
      <c r="BE1120" t="inlineStr">
        <is>
          <t>commcare_4dc5eea2-03fb-4ae5-9faa-e7b11666bc3e</t>
        </is>
      </c>
      <c r="BF1120" t="inlineStr"/>
      <c r="BG1120" t="inlineStr">
        <is>
          <t>f13d8149fc6d39ebe86af18272310ff9</t>
        </is>
      </c>
      <c r="BH1120" t="inlineStr">
        <is>
          <t>d3239f0622024212b2de47425e4be01d</t>
        </is>
      </c>
      <c r="BI1120" t="inlineStr">
        <is>
          <t>15246</t>
        </is>
      </c>
      <c r="BJ1120" t="inlineStr">
        <is>
          <t>XFormInstance</t>
        </is>
      </c>
      <c r="BK1120" t="inlineStr">
        <is>
          <t>033a9334fb8a11efb003d3290d41d0d6</t>
        </is>
      </c>
      <c r="BL1120" t="b">
        <v>0</v>
      </c>
      <c r="BM1120" t="inlineStr">
        <is>
          <t>---</t>
        </is>
      </c>
      <c r="BN1120" t="inlineStr">
        <is>
          <t>200.113.253.238</t>
        </is>
      </c>
      <c r="BO1120" t="inlineStr">
        <is>
          <t>Louis Myson</t>
        </is>
      </c>
    </row>
    <row r="1121">
      <c r="A1121" t="inlineStr">
        <is>
          <t>1119</t>
        </is>
      </c>
      <c r="B1121" t="inlineStr">
        <is>
          <t>15b712ba-39b6-4750-bfbb-91c68bf8c525</t>
        </is>
      </c>
      <c r="C1121" t="inlineStr">
        <is>
          <t>2025-03-11</t>
        </is>
      </c>
      <c r="D1121" t="inlineStr">
        <is>
          <t>3</t>
        </is>
      </c>
      <c r="E1121" t="inlineStr">
        <is>
          <t>---</t>
        </is>
      </c>
      <c r="F1121" t="inlineStr">
        <is>
          <t>1</t>
        </is>
      </c>
      <c r="G1121" t="inlineStr">
        <is>
          <t>---</t>
        </is>
      </c>
      <c r="H1121" t="inlineStr">
        <is>
          <t>1</t>
        </is>
      </c>
      <c r="I1121" t="inlineStr">
        <is>
          <t>1</t>
        </is>
      </c>
      <c r="J1121" t="inlineStr">
        <is>
          <t>4</t>
        </is>
      </c>
      <c r="K1121" t="inlineStr">
        <is>
          <t>---</t>
        </is>
      </c>
      <c r="L1121" t="inlineStr">
        <is>
          <t>---</t>
        </is>
      </c>
      <c r="M1121" t="inlineStr">
        <is>
          <t>---</t>
        </is>
      </c>
      <c r="N1121" t="inlineStr">
        <is>
          <t>---</t>
        </is>
      </c>
      <c r="O1121" t="inlineStr">
        <is>
          <t>---</t>
        </is>
      </c>
      <c r="P1121" t="inlineStr">
        <is>
          <t>---</t>
        </is>
      </c>
      <c r="Q1121" t="inlineStr">
        <is>
          <t>---</t>
        </is>
      </c>
      <c r="R1121" t="inlineStr">
        <is>
          <t>15.3</t>
        </is>
      </c>
      <c r="S1121" t="inlineStr">
        <is>
          <t>17.8</t>
        </is>
      </c>
      <c r="T1121" t="inlineStr"/>
      <c r="U1121">
        <f>HYPERLINK("https://www.commcarehq.org/a/caris-test/api/form_attachment/v1/15b712ba-39b6-4750-bfbb-91c68bf8c525/1741717014118.jpg")</f>
        <v/>
      </c>
      <c r="V1121" t="inlineStr"/>
      <c r="W1121" t="inlineStr"/>
      <c r="X1121" t="inlineStr">
        <is>
          <t>PAP/HFSC/ST03071</t>
        </is>
      </c>
      <c r="Y1121" t="inlineStr">
        <is>
          <t>PAP/HFSC/ST03071</t>
        </is>
      </c>
      <c r="Z1121" t="inlineStr">
        <is>
          <t>2025-03-11 18:16:58</t>
        </is>
      </c>
      <c r="AA1121" t="inlineStr">
        <is>
          <t>2025-03-11 18:15:39</t>
        </is>
      </c>
      <c r="AB1121" t="inlineStr">
        <is>
          <t>2alphonse</t>
        </is>
      </c>
      <c r="AC1121" t="inlineStr">
        <is>
          <t>2025-03-11 18:17:39</t>
        </is>
      </c>
      <c r="AD1121" s="1" t="inlineStr">
        <is>
          <t>https://www.commcarehq.org/a/caris-test/reports/form_data/15b712ba-39b6-4750-bfbb-91c68bf8c525/</t>
        </is>
      </c>
      <c r="AE1121" t="inlineStr">
        <is>
          <t>---</t>
        </is>
      </c>
      <c r="AF1121" t="inlineStr">
        <is>
          <t>3c5a623af057e23a32ae4000_48100</t>
        </is>
      </c>
      <c r="AG1121" t="inlineStr">
        <is>
          <t>OK</t>
        </is>
      </c>
      <c r="AH1121" t="inlineStr">
        <is>
          <t>2025-03-11 18:16:58</t>
        </is>
      </c>
      <c r="AI1121" t="inlineStr">
        <is>
          <t>fd24bc8fc5740ac5a5cd8e502226cc8a</t>
        </is>
      </c>
      <c r="AJ1121" t="inlineStr">
        <is>
          <t>2025-03-11</t>
        </is>
      </c>
      <c r="AK1121" t="inlineStr">
        <is>
          <t>3</t>
        </is>
      </c>
      <c r="AL1121" t="inlineStr">
        <is>
          <t>---</t>
        </is>
      </c>
      <c r="AM1121" t="inlineStr">
        <is>
          <t>1</t>
        </is>
      </c>
      <c r="AN1121" t="inlineStr">
        <is>
          <t>---</t>
        </is>
      </c>
      <c r="AO1121" t="inlineStr">
        <is>
          <t>1</t>
        </is>
      </c>
      <c r="AP1121" t="inlineStr">
        <is>
          <t>1</t>
        </is>
      </c>
      <c r="AQ1121" t="inlineStr">
        <is>
          <t>15.3</t>
        </is>
      </c>
      <c r="AR1121" t="inlineStr">
        <is>
          <t>17.8</t>
        </is>
      </c>
      <c r="AS1121" t="inlineStr"/>
      <c r="AT1121" t="inlineStr"/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inlineStr">
        <is>
          <t>---</t>
        </is>
      </c>
      <c r="BA1121" t="inlineStr">
        <is>
          <t>fd24bc8fc5740ac5a5cd8e502226cc8a</t>
        </is>
      </c>
      <c r="BB1121" t="inlineStr">
        <is>
          <t>http://openrosa.org/formdesigner/0B48E039-1E80-49A7-AC24-732B6E788E39</t>
        </is>
      </c>
      <c r="BC1121" t="inlineStr">
        <is>
          <t>Ration et autres visites</t>
        </is>
      </c>
      <c r="BD1121" t="inlineStr">
        <is>
          <t>CommCare Android, version "2.55.0"(467579). App v15969. CommCare Version 2.55.0. Build 467579, built on: 2025-01-15</t>
        </is>
      </c>
      <c r="BE1121" t="inlineStr">
        <is>
          <t>commcare_4dc5eea2-03fb-4ae5-9faa-e7b11666bc3e</t>
        </is>
      </c>
      <c r="BF1121" t="inlineStr"/>
      <c r="BG1121" t="inlineStr">
        <is>
          <t>f13d8149fc6d39ebe86af18272310ff9</t>
        </is>
      </c>
      <c r="BH1121" t="inlineStr">
        <is>
          <t>d3239f0622024212b2de47425e4be01d</t>
        </is>
      </c>
      <c r="BI1121" t="inlineStr">
        <is>
          <t>15246</t>
        </is>
      </c>
      <c r="BJ1121" t="inlineStr">
        <is>
          <t>XFormInstance</t>
        </is>
      </c>
      <c r="BK1121" t="inlineStr">
        <is>
          <t>c1a36424fea411efa98d6327e3555f30</t>
        </is>
      </c>
      <c r="BL1121" t="b">
        <v>0</v>
      </c>
      <c r="BM1121" t="inlineStr">
        <is>
          <t>---</t>
        </is>
      </c>
      <c r="BN1121" t="inlineStr">
        <is>
          <t>200.113.253.238</t>
        </is>
      </c>
      <c r="BO1121" t="inlineStr">
        <is>
          <t>Alexandra Joseph</t>
        </is>
      </c>
    </row>
    <row r="1122">
      <c r="A1122" t="inlineStr">
        <is>
          <t>1120</t>
        </is>
      </c>
      <c r="B1122" t="inlineStr">
        <is>
          <t>ea7195be-071a-4c9c-8113-b1d52ac73244</t>
        </is>
      </c>
      <c r="C1122" t="inlineStr">
        <is>
          <t>2025-03-11</t>
        </is>
      </c>
      <c r="D1122" t="inlineStr">
        <is>
          <t>3</t>
        </is>
      </c>
      <c r="E1122" t="inlineStr">
        <is>
          <t>---</t>
        </is>
      </c>
      <c r="F1122" t="inlineStr">
        <is>
          <t>0</t>
        </is>
      </c>
      <c r="G1122" t="inlineStr">
        <is>
          <t>---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---</t>
        </is>
      </c>
      <c r="L1122" t="inlineStr">
        <is>
          <t>---</t>
        </is>
      </c>
      <c r="M1122" t="inlineStr">
        <is>
          <t>---</t>
        </is>
      </c>
      <c r="N1122" t="inlineStr">
        <is>
          <t>---</t>
        </is>
      </c>
      <c r="O1122" t="inlineStr">
        <is>
          <t>---</t>
        </is>
      </c>
      <c r="P1122" t="inlineStr">
        <is>
          <t>---</t>
        </is>
      </c>
      <c r="Q1122" t="inlineStr">
        <is>
          <t>---</t>
        </is>
      </c>
      <c r="R1122" t="inlineStr">
        <is>
          <t>24.0</t>
        </is>
      </c>
      <c r="S1122" t="inlineStr">
        <is>
          <t>40.0</t>
        </is>
      </c>
      <c r="T1122" t="inlineStr">
        <is>
          <t>1.6</t>
        </is>
      </c>
      <c r="U1122">
        <f>HYPERLINK("https://www.commcarehq.org/a/caris-test/api/form_attachment/v1/ea7195be-071a-4c9c-8113-b1d52ac73244/1741725706556.jpg")</f>
        <v/>
      </c>
      <c r="V1122" t="inlineStr"/>
      <c r="W1122" t="inlineStr"/>
      <c r="X1122" t="inlineStr">
        <is>
          <t>GRO/HAMG/00059</t>
        </is>
      </c>
      <c r="Y1122" t="inlineStr">
        <is>
          <t>GRO/HAMG/00059</t>
        </is>
      </c>
      <c r="Z1122" t="inlineStr">
        <is>
          <t>2025-03-11 20:42:01</t>
        </is>
      </c>
      <c r="AA1122" t="inlineStr">
        <is>
          <t>2025-03-11 20:40:24</t>
        </is>
      </c>
      <c r="AB1122" t="inlineStr">
        <is>
          <t>6norvilus</t>
        </is>
      </c>
      <c r="AC1122" t="inlineStr">
        <is>
          <t>2025-03-11 20:33:48</t>
        </is>
      </c>
      <c r="AD1122" s="1" t="inlineStr">
        <is>
          <t>https://www.commcarehq.org/a/caris-test/reports/form_data/ea7195be-071a-4c9c-8113-b1d52ac73244/</t>
        </is>
      </c>
      <c r="AE1122" t="inlineStr">
        <is>
          <t>---</t>
        </is>
      </c>
      <c r="AF1122" t="inlineStr">
        <is>
          <t>aa80a01f9ddc4c34b8b3b588284c09d2</t>
        </is>
      </c>
      <c r="AG1122" t="inlineStr">
        <is>
          <t>OK</t>
        </is>
      </c>
      <c r="AH1122" t="inlineStr">
        <is>
          <t>2025-03-11 20:42:01</t>
        </is>
      </c>
      <c r="AI1122" t="inlineStr">
        <is>
          <t>60825dc3d2144612a8c0588bc9c618f4</t>
        </is>
      </c>
      <c r="AJ1122" t="inlineStr">
        <is>
          <t>2025-03-11</t>
        </is>
      </c>
      <c r="AK1122" t="inlineStr">
        <is>
          <t>3</t>
        </is>
      </c>
      <c r="AL1122" t="inlineStr">
        <is>
          <t>---</t>
        </is>
      </c>
      <c r="AM1122" t="inlineStr">
        <is>
          <t>0</t>
        </is>
      </c>
      <c r="AN1122" t="inlineStr">
        <is>
          <t>---</t>
        </is>
      </c>
      <c r="AO1122" t="inlineStr">
        <is>
          <t>1</t>
        </is>
      </c>
      <c r="AP1122" t="inlineStr">
        <is>
          <t>1</t>
        </is>
      </c>
      <c r="AQ1122" t="inlineStr">
        <is>
          <t>24</t>
        </is>
      </c>
      <c r="AR1122" t="inlineStr">
        <is>
          <t>40</t>
        </is>
      </c>
      <c r="AS1122" t="inlineStr">
        <is>
          <t>1.6</t>
        </is>
      </c>
      <c r="AT1122" t="inlineStr"/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inlineStr">
        <is>
          <t>---</t>
        </is>
      </c>
      <c r="BA1122" t="inlineStr">
        <is>
          <t>60825dc3d2144612a8c0588bc9c618f4</t>
        </is>
      </c>
      <c r="BB1122" t="inlineStr">
        <is>
          <t>http://openrosa.org/formdesigner/0B48E039-1E80-49A7-AC24-732B6E788E39</t>
        </is>
      </c>
      <c r="BC1122" t="inlineStr">
        <is>
          <t>Ration et autres visites</t>
        </is>
      </c>
      <c r="BD1122" t="inlineStr">
        <is>
          <t>CommCare Android, version "2.56"(468027). App v15969. CommCare Version 2.56.0. Build 468027, built on: 2025-01-18</t>
        </is>
      </c>
      <c r="BE1122" t="inlineStr">
        <is>
          <t>commcare_52f6c027-3e99-4ba4-b769-4cad75051ed2</t>
        </is>
      </c>
      <c r="BF1122" t="inlineStr"/>
      <c r="BG1122" t="inlineStr">
        <is>
          <t>f13d8149fc6d39ebe86af18272310ff9</t>
        </is>
      </c>
      <c r="BH1122" t="inlineStr">
        <is>
          <t>d3239f0622024212b2de47425e4be01d</t>
        </is>
      </c>
      <c r="BI1122" t="inlineStr">
        <is>
          <t>15246</t>
        </is>
      </c>
      <c r="BJ1122" t="inlineStr">
        <is>
          <t>XFormInstance</t>
        </is>
      </c>
      <c r="BK1122" t="inlineStr">
        <is>
          <t>cda6cce4fe8f11efba67bb65fe57b2fe</t>
        </is>
      </c>
      <c r="BL1122" t="b">
        <v>0</v>
      </c>
      <c r="BM1122" t="inlineStr">
        <is>
          <t>---</t>
        </is>
      </c>
      <c r="BN1122" t="inlineStr">
        <is>
          <t>200.113.253.154</t>
        </is>
      </c>
      <c r="BO1122" t="inlineStr">
        <is>
          <t>Alberson Jeune</t>
        </is>
      </c>
    </row>
    <row r="1123">
      <c r="A1123" t="inlineStr">
        <is>
          <t>1121</t>
        </is>
      </c>
      <c r="B1123" t="inlineStr">
        <is>
          <t>62ce3ea4-bcb8-49b4-b1f1-7d85800dc8fe</t>
        </is>
      </c>
      <c r="C1123" t="inlineStr">
        <is>
          <t>2025-03-11</t>
        </is>
      </c>
      <c r="D1123" t="inlineStr">
        <is>
          <t>3</t>
        </is>
      </c>
      <c r="E1123" t="inlineStr">
        <is>
          <t>---</t>
        </is>
      </c>
      <c r="F1123" t="inlineStr">
        <is>
          <t>0</t>
        </is>
      </c>
      <c r="G1123" t="inlineStr">
        <is>
          <t>---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---</t>
        </is>
      </c>
      <c r="L1123" t="inlineStr">
        <is>
          <t>---</t>
        </is>
      </c>
      <c r="M1123" t="inlineStr">
        <is>
          <t>---</t>
        </is>
      </c>
      <c r="N1123" t="inlineStr">
        <is>
          <t>---</t>
        </is>
      </c>
      <c r="O1123" t="inlineStr">
        <is>
          <t>---</t>
        </is>
      </c>
      <c r="P1123" t="inlineStr">
        <is>
          <t>---</t>
        </is>
      </c>
      <c r="Q1123" t="inlineStr">
        <is>
          <t>---</t>
        </is>
      </c>
      <c r="R1123" t="inlineStr">
        <is>
          <t>15.0</t>
        </is>
      </c>
      <c r="S1123" t="inlineStr">
        <is>
          <t>20.0</t>
        </is>
      </c>
      <c r="T1123" t="inlineStr">
        <is>
          <t>1.22</t>
        </is>
      </c>
      <c r="U1123">
        <f>HYPERLINK("https://www.commcarehq.org/a/caris-test/api/form_attachment/v1/62ce3ea4-bcb8-49b4-b1f1-7d85800dc8fe/1741725805552.jpg")</f>
        <v/>
      </c>
      <c r="V1123" t="inlineStr"/>
      <c r="W1123" t="inlineStr"/>
      <c r="X1123" t="inlineStr">
        <is>
          <t>GRO/HAMG/ST03179</t>
        </is>
      </c>
      <c r="Y1123" t="inlineStr">
        <is>
          <t>GRO/HAMG/ST03179</t>
        </is>
      </c>
      <c r="Z1123" t="inlineStr">
        <is>
          <t>2025-03-11 20:43:29</t>
        </is>
      </c>
      <c r="AA1123" t="inlineStr">
        <is>
          <t>2025-03-11 20:42:13</t>
        </is>
      </c>
      <c r="AB1123" t="inlineStr">
        <is>
          <t>6norvilus</t>
        </is>
      </c>
      <c r="AC1123" t="inlineStr">
        <is>
          <t>2025-03-11 20:35:15</t>
        </is>
      </c>
      <c r="AD1123" s="1" t="inlineStr">
        <is>
          <t>https://www.commcarehq.org/a/caris-test/reports/form_data/62ce3ea4-bcb8-49b4-b1f1-7d85800dc8fe/</t>
        </is>
      </c>
      <c r="AE1123" t="inlineStr">
        <is>
          <t>---</t>
        </is>
      </c>
      <c r="AF1123" t="inlineStr">
        <is>
          <t>3c5a623af057e23a32ae4000_173112</t>
        </is>
      </c>
      <c r="AG1123" t="inlineStr">
        <is>
          <t>OK</t>
        </is>
      </c>
      <c r="AH1123" t="inlineStr">
        <is>
          <t>2025-03-11 20:43:29</t>
        </is>
      </c>
      <c r="AI1123" t="inlineStr">
        <is>
          <t>60825dc3d2144612a8c0588bc9c618f4</t>
        </is>
      </c>
      <c r="AJ1123" t="inlineStr">
        <is>
          <t>2025-03-11</t>
        </is>
      </c>
      <c r="AK1123" t="inlineStr">
        <is>
          <t>3</t>
        </is>
      </c>
      <c r="AL1123" t="inlineStr">
        <is>
          <t>---</t>
        </is>
      </c>
      <c r="AM1123" t="inlineStr">
        <is>
          <t>0</t>
        </is>
      </c>
      <c r="AN1123" t="inlineStr">
        <is>
          <t>---</t>
        </is>
      </c>
      <c r="AO1123" t="inlineStr">
        <is>
          <t>1</t>
        </is>
      </c>
      <c r="AP1123" t="inlineStr">
        <is>
          <t>1</t>
        </is>
      </c>
      <c r="AQ1123" t="inlineStr">
        <is>
          <t>15</t>
        </is>
      </c>
      <c r="AR1123" t="inlineStr">
        <is>
          <t>20</t>
        </is>
      </c>
      <c r="AS1123" t="inlineStr">
        <is>
          <t>1.22</t>
        </is>
      </c>
      <c r="AT1123" t="inlineStr"/>
      <c r="AU1123" t="inlineStr">
        <is>
          <t>---</t>
        </is>
      </c>
      <c r="AV1123" t="inlineStr">
        <is>
          <t>---</t>
        </is>
      </c>
      <c r="AW1123" t="inlineStr">
        <is>
          <t>---</t>
        </is>
      </c>
      <c r="AX1123" t="inlineStr">
        <is>
          <t>---</t>
        </is>
      </c>
      <c r="AY1123" t="inlineStr">
        <is>
          <t>---</t>
        </is>
      </c>
      <c r="AZ1123" t="inlineStr">
        <is>
          <t>---</t>
        </is>
      </c>
      <c r="BA1123" t="inlineStr">
        <is>
          <t>60825dc3d2144612a8c0588bc9c618f4</t>
        </is>
      </c>
      <c r="BB1123" t="inlineStr">
        <is>
          <t>http://openrosa.org/formdesigner/0B48E039-1E80-49A7-AC24-732B6E788E39</t>
        </is>
      </c>
      <c r="BC1123" t="inlineStr">
        <is>
          <t>Ration et autres visites</t>
        </is>
      </c>
      <c r="BD1123" t="inlineStr">
        <is>
          <t>CommCare Android, version "2.56"(468027). App v15969. CommCare Version 2.56.0. Build 468027, built on: 2025-01-18</t>
        </is>
      </c>
      <c r="BE1123" t="inlineStr">
        <is>
          <t>commcare_52f6c027-3e99-4ba4-b769-4cad75051ed2</t>
        </is>
      </c>
      <c r="BF1123" t="inlineStr"/>
      <c r="BG1123" t="inlineStr">
        <is>
          <t>f13d8149fc6d39ebe86af18272310ff9</t>
        </is>
      </c>
      <c r="BH1123" t="inlineStr">
        <is>
          <t>d3239f0622024212b2de47425e4be01d</t>
        </is>
      </c>
      <c r="BI1123" t="inlineStr">
        <is>
          <t>15246</t>
        </is>
      </c>
      <c r="BJ1123" t="inlineStr">
        <is>
          <t>XFormInstance</t>
        </is>
      </c>
      <c r="BK1123" t="inlineStr">
        <is>
          <t>cda6cce4fe8f11efba67bb65fe57b2fe</t>
        </is>
      </c>
      <c r="BL1123" t="b">
        <v>0</v>
      </c>
      <c r="BM1123" t="inlineStr">
        <is>
          <t>---</t>
        </is>
      </c>
      <c r="BN1123" t="inlineStr">
        <is>
          <t>200.113.253.154</t>
        </is>
      </c>
      <c r="BO1123" t="inlineStr">
        <is>
          <t>Jhon Carlo Celestin</t>
        </is>
      </c>
    </row>
    <row r="1124">
      <c r="A1124" t="inlineStr">
        <is>
          <t>1122</t>
        </is>
      </c>
      <c r="B1124" t="inlineStr">
        <is>
          <t>e952f024-4e61-496c-8fc0-0140109354e2</t>
        </is>
      </c>
      <c r="C1124" t="inlineStr">
        <is>
          <t>2025-03-11</t>
        </is>
      </c>
      <c r="D1124" t="inlineStr">
        <is>
          <t>3 4</t>
        </is>
      </c>
      <c r="E1124" t="inlineStr">
        <is>
          <t>suivi medical</t>
        </is>
      </c>
      <c r="F1124" t="inlineStr">
        <is>
          <t>0</t>
        </is>
      </c>
      <c r="G1124" t="inlineStr">
        <is>
          <t>---</t>
        </is>
      </c>
      <c r="H1124" t="inlineStr">
        <is>
          <t>1</t>
        </is>
      </c>
      <c r="I1124" t="inlineStr">
        <is>
          <t>1</t>
        </is>
      </c>
      <c r="J1124" t="inlineStr"/>
      <c r="K1124" t="inlineStr">
        <is>
          <t>---</t>
        </is>
      </c>
      <c r="L1124" t="inlineStr">
        <is>
          <t>---</t>
        </is>
      </c>
      <c r="M1124" t="inlineStr">
        <is>
          <t>---</t>
        </is>
      </c>
      <c r="N1124" t="inlineStr">
        <is>
          <t>---</t>
        </is>
      </c>
      <c r="O1124" t="inlineStr">
        <is>
          <t>---</t>
        </is>
      </c>
      <c r="P1124" t="inlineStr">
        <is>
          <t>---</t>
        </is>
      </c>
      <c r="Q1124" t="inlineStr">
        <is>
          <t>---</t>
        </is>
      </c>
      <c r="R1124" t="inlineStr"/>
      <c r="S1124" t="inlineStr"/>
      <c r="T1124" t="inlineStr"/>
      <c r="U1124" t="inlineStr"/>
      <c r="V1124" t="inlineStr"/>
      <c r="W1124" t="inlineStr"/>
      <c r="X1124" t="inlineStr">
        <is>
          <t>MOR/CMSM/PED00102</t>
        </is>
      </c>
      <c r="Y1124" t="inlineStr">
        <is>
          <t>MOR/CMSM/PED00102</t>
        </is>
      </c>
      <c r="Z1124" t="inlineStr">
        <is>
          <t>2025-03-11 20:46:24</t>
        </is>
      </c>
      <c r="AA1124" t="inlineStr">
        <is>
          <t>2025-03-11 20:45:47</t>
        </is>
      </c>
      <c r="AB1124" t="inlineStr">
        <is>
          <t>1evana</t>
        </is>
      </c>
      <c r="AC1124" t="inlineStr">
        <is>
          <t>2025-03-11 20:46:01</t>
        </is>
      </c>
      <c r="AD1124" s="1" t="inlineStr">
        <is>
          <t>https://www.commcarehq.org/a/caris-test/reports/form_data/e952f024-4e61-496c-8fc0-0140109354e2/</t>
        </is>
      </c>
      <c r="AE1124" t="inlineStr">
        <is>
          <t>---</t>
        </is>
      </c>
      <c r="AF1124" t="inlineStr">
        <is>
          <t>3c5a623af057e23a32ae4000_42703</t>
        </is>
      </c>
      <c r="AG1124" t="inlineStr">
        <is>
          <t>OK</t>
        </is>
      </c>
      <c r="AH1124" t="inlineStr">
        <is>
          <t>2025-03-11 20:46:24</t>
        </is>
      </c>
      <c r="AI1124" t="inlineStr">
        <is>
          <t>675a66fd8f8f48fd178738cd11c8c9b2</t>
        </is>
      </c>
      <c r="AJ1124" t="inlineStr">
        <is>
          <t>2025-03-11</t>
        </is>
      </c>
      <c r="AK1124" t="inlineStr">
        <is>
          <t>3 4</t>
        </is>
      </c>
      <c r="AL1124" t="inlineStr">
        <is>
          <t>suivi medical</t>
        </is>
      </c>
      <c r="AM1124" t="inlineStr">
        <is>
          <t>0</t>
        </is>
      </c>
      <c r="AN1124" t="inlineStr">
        <is>
          <t>---</t>
        </is>
      </c>
      <c r="AO1124" t="inlineStr">
        <is>
          <t>1</t>
        </is>
      </c>
      <c r="AP1124" t="inlineStr">
        <is>
          <t>1</t>
        </is>
      </c>
      <c r="AQ1124" t="inlineStr"/>
      <c r="AR1124" t="inlineStr"/>
      <c r="AS1124" t="inlineStr"/>
      <c r="AT1124" t="inlineStr"/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inlineStr">
        <is>
          <t>---</t>
        </is>
      </c>
      <c r="BA1124" t="inlineStr">
        <is>
          <t>675a66fd8f8f48fd178738cd11c8c9b2</t>
        </is>
      </c>
      <c r="BB1124" t="inlineStr">
        <is>
          <t>http://openrosa.org/formdesigner/0B48E039-1E80-49A7-AC24-732B6E788E39</t>
        </is>
      </c>
      <c r="BC1124" t="inlineStr">
        <is>
          <t>Ration et autres visites</t>
        </is>
      </c>
      <c r="BD1124" t="inlineStr">
        <is>
          <t>CommCare Android, version "2.55.0"(467579). App v15969. CommCare Version 2.55.0. Build 467579, built on: 2025-01-15</t>
        </is>
      </c>
      <c r="BE1124" t="inlineStr">
        <is>
          <t>commcare_e1fe266d-14e3-4298-9699-21b818975650</t>
        </is>
      </c>
      <c r="BF1124" t="inlineStr">
        <is>
          <t>19.4054755 -71.7781181 679.92 22.03</t>
        </is>
      </c>
      <c r="BG1124" t="inlineStr">
        <is>
          <t>f13d8149fc6d39ebe86af18272310ff9</t>
        </is>
      </c>
      <c r="BH1124" t="inlineStr">
        <is>
          <t>d3239f0622024212b2de47425e4be01d</t>
        </is>
      </c>
      <c r="BI1124" t="inlineStr">
        <is>
          <t>15246</t>
        </is>
      </c>
      <c r="BJ1124" t="inlineStr">
        <is>
          <t>XFormInstance</t>
        </is>
      </c>
      <c r="BK1124" t="inlineStr">
        <is>
          <t>cd9fca82fe7311efb41c5930014bb413</t>
        </is>
      </c>
      <c r="BL1124" t="b">
        <v>0</v>
      </c>
      <c r="BM1124" t="inlineStr">
        <is>
          <t>---</t>
        </is>
      </c>
      <c r="BN1124" t="inlineStr">
        <is>
          <t>200.113.230.143</t>
        </is>
      </c>
      <c r="BO1124" t="inlineStr">
        <is>
          <t>Awens Jean</t>
        </is>
      </c>
    </row>
    <row r="1125">
      <c r="A1125" t="inlineStr">
        <is>
          <t>1123</t>
        </is>
      </c>
      <c r="B1125" t="inlineStr">
        <is>
          <t>66a0ae11-644e-4e3c-a579-ca1cded912b3</t>
        </is>
      </c>
      <c r="C1125" t="inlineStr">
        <is>
          <t>2025-03-11</t>
        </is>
      </c>
      <c r="D1125" t="inlineStr">
        <is>
          <t>3 4</t>
        </is>
      </c>
      <c r="E1125" t="inlineStr">
        <is>
          <t>Suivi medical</t>
        </is>
      </c>
      <c r="F1125" t="inlineStr">
        <is>
          <t>0</t>
        </is>
      </c>
      <c r="G1125" t="inlineStr">
        <is>
          <t>---</t>
        </is>
      </c>
      <c r="H1125" t="inlineStr">
        <is>
          <t>1</t>
        </is>
      </c>
      <c r="I1125" t="inlineStr">
        <is>
          <t>1</t>
        </is>
      </c>
      <c r="J1125" t="inlineStr"/>
      <c r="K1125" t="inlineStr">
        <is>
          <t>---</t>
        </is>
      </c>
      <c r="L1125" t="inlineStr">
        <is>
          <t>---</t>
        </is>
      </c>
      <c r="M1125" t="inlineStr">
        <is>
          <t>---</t>
        </is>
      </c>
      <c r="N1125" t="inlineStr">
        <is>
          <t>---</t>
        </is>
      </c>
      <c r="O1125" t="inlineStr">
        <is>
          <t>---</t>
        </is>
      </c>
      <c r="P1125" t="inlineStr">
        <is>
          <t>---</t>
        </is>
      </c>
      <c r="Q1125" t="inlineStr">
        <is>
          <t>---</t>
        </is>
      </c>
      <c r="R1125" t="inlineStr"/>
      <c r="S1125" t="inlineStr"/>
      <c r="T1125" t="inlineStr"/>
      <c r="U1125" t="inlineStr"/>
      <c r="V1125" t="inlineStr"/>
      <c r="W1125" t="inlineStr"/>
      <c r="X1125" t="inlineStr">
        <is>
          <t>MOR/CMSM/ST00496</t>
        </is>
      </c>
      <c r="Y1125" t="inlineStr">
        <is>
          <t>MOR/CMSM/ST00496</t>
        </is>
      </c>
      <c r="Z1125" t="inlineStr">
        <is>
          <t>2025-03-11 20:47:09</t>
        </is>
      </c>
      <c r="AA1125" t="inlineStr">
        <is>
          <t>2025-03-11 20:46:40</t>
        </is>
      </c>
      <c r="AB1125" t="inlineStr">
        <is>
          <t>1evana</t>
        </is>
      </c>
      <c r="AC1125" t="inlineStr">
        <is>
          <t>2025-03-11 20:46:47</t>
        </is>
      </c>
      <c r="AD1125" s="1" t="inlineStr">
        <is>
          <t>https://www.commcarehq.org/a/caris-test/reports/form_data/66a0ae11-644e-4e3c-a579-ca1cded912b3/</t>
        </is>
      </c>
      <c r="AE1125" t="inlineStr">
        <is>
          <t>---</t>
        </is>
      </c>
      <c r="AF1125" t="inlineStr">
        <is>
          <t>3c5a623af057e23a32ae4000_50600</t>
        </is>
      </c>
      <c r="AG1125" t="inlineStr">
        <is>
          <t>OK</t>
        </is>
      </c>
      <c r="AH1125" t="inlineStr">
        <is>
          <t>2025-03-11 20:47:09</t>
        </is>
      </c>
      <c r="AI1125" t="inlineStr">
        <is>
          <t>675a66fd8f8f48fd178738cd11c8c9b2</t>
        </is>
      </c>
      <c r="AJ1125" t="inlineStr">
        <is>
          <t>2025-03-11</t>
        </is>
      </c>
      <c r="AK1125" t="inlineStr">
        <is>
          <t>3 4</t>
        </is>
      </c>
      <c r="AL1125" t="inlineStr">
        <is>
          <t>Suivi medical</t>
        </is>
      </c>
      <c r="AM1125" t="inlineStr">
        <is>
          <t>0</t>
        </is>
      </c>
      <c r="AN1125" t="inlineStr">
        <is>
          <t>---</t>
        </is>
      </c>
      <c r="AO1125" t="inlineStr">
        <is>
          <t>1</t>
        </is>
      </c>
      <c r="AP1125" t="inlineStr">
        <is>
          <t>1</t>
        </is>
      </c>
      <c r="AQ1125" t="inlineStr"/>
      <c r="AR1125" t="inlineStr"/>
      <c r="AS1125" t="inlineStr"/>
      <c r="AT1125" t="inlineStr"/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inlineStr">
        <is>
          <t>---</t>
        </is>
      </c>
      <c r="BA1125" t="inlineStr">
        <is>
          <t>675a66fd8f8f48fd178738cd11c8c9b2</t>
        </is>
      </c>
      <c r="BB1125" t="inlineStr">
        <is>
          <t>http://openrosa.org/formdesigner/0B48E039-1E80-49A7-AC24-732B6E788E39</t>
        </is>
      </c>
      <c r="BC1125" t="inlineStr">
        <is>
          <t>Ration et autres visites</t>
        </is>
      </c>
      <c r="BD1125" t="inlineStr">
        <is>
          <t>CommCare Android, version "2.55.0"(467579). App v15969. CommCare Version 2.55.0. Build 467579, built on: 2025-01-15</t>
        </is>
      </c>
      <c r="BE1125" t="inlineStr">
        <is>
          <t>commcare_e1fe266d-14e3-4298-9699-21b818975650</t>
        </is>
      </c>
      <c r="BF1125" t="inlineStr">
        <is>
          <t>19.405473 -71.7781102 680.25 34.32</t>
        </is>
      </c>
      <c r="BG1125" t="inlineStr">
        <is>
          <t>f13d8149fc6d39ebe86af18272310ff9</t>
        </is>
      </c>
      <c r="BH1125" t="inlineStr">
        <is>
          <t>d3239f0622024212b2de47425e4be01d</t>
        </is>
      </c>
      <c r="BI1125" t="inlineStr">
        <is>
          <t>15246</t>
        </is>
      </c>
      <c r="BJ1125" t="inlineStr">
        <is>
          <t>XFormInstance</t>
        </is>
      </c>
      <c r="BK1125" t="inlineStr">
        <is>
          <t>cd9fca82fe7311efb41c5930014bb413</t>
        </is>
      </c>
      <c r="BL1125" t="b">
        <v>0</v>
      </c>
      <c r="BM1125" t="inlineStr">
        <is>
          <t>---</t>
        </is>
      </c>
      <c r="BN1125" t="inlineStr">
        <is>
          <t>200.113.230.143</t>
        </is>
      </c>
      <c r="BO1125" t="inlineStr">
        <is>
          <t>Rosedalande Toussaint</t>
        </is>
      </c>
    </row>
    <row r="1126">
      <c r="A1126" t="inlineStr">
        <is>
          <t>1124</t>
        </is>
      </c>
      <c r="B1126" t="inlineStr">
        <is>
          <t>8b036a50-18e1-4a9d-8fac-0c5bd75de126</t>
        </is>
      </c>
      <c r="C1126" t="inlineStr">
        <is>
          <t>2025-03-11</t>
        </is>
      </c>
      <c r="D1126" t="inlineStr">
        <is>
          <t>4</t>
        </is>
      </c>
      <c r="E1126" t="inlineStr">
        <is>
          <t>Pour Adhérence/ club .m t pote ti mamba pou li.</t>
        </is>
      </c>
      <c r="F1126" t="inlineStr">
        <is>
          <t>1</t>
        </is>
      </c>
      <c r="G1126" t="inlineStr">
        <is>
          <t>Pour adhérence.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---</t>
        </is>
      </c>
      <c r="L1126" t="inlineStr">
        <is>
          <t>---</t>
        </is>
      </c>
      <c r="M1126" t="inlineStr">
        <is>
          <t>---</t>
        </is>
      </c>
      <c r="N1126" t="inlineStr">
        <is>
          <t>---</t>
        </is>
      </c>
      <c r="O1126" t="inlineStr">
        <is>
          <t>---</t>
        </is>
      </c>
      <c r="P1126" t="inlineStr">
        <is>
          <t>---</t>
        </is>
      </c>
      <c r="Q1126" t="inlineStr">
        <is>
          <t>---</t>
        </is>
      </c>
      <c r="R1126" t="inlineStr">
        <is>
          <t>13.0</t>
        </is>
      </c>
      <c r="S1126" t="inlineStr">
        <is>
          <t>13.3</t>
        </is>
      </c>
      <c r="T1126" t="inlineStr"/>
      <c r="U1126">
        <f>HYPERLINK("https://www.commcarehq.org/a/caris-test/api/form_attachment/v1/8b036a50-18e1-4a9d-8fac-0c5bd75de126/1741708036883.jpg")</f>
        <v/>
      </c>
      <c r="V1126" t="inlineStr"/>
      <c r="W1126" t="inlineStr"/>
      <c r="X1126" t="inlineStr">
        <is>
          <t>PDP/HCAH/PED00088</t>
        </is>
      </c>
      <c r="Y1126" t="inlineStr">
        <is>
          <t>PDP/HCAH/PED00088</t>
        </is>
      </c>
      <c r="Z1126" t="inlineStr">
        <is>
          <t>2025-03-11 15:47:29</t>
        </is>
      </c>
      <c r="AA1126" t="inlineStr">
        <is>
          <t>2025-03-11 15:45:19</t>
        </is>
      </c>
      <c r="AB1126" t="inlineStr">
        <is>
          <t>5edeline</t>
        </is>
      </c>
      <c r="AC1126" t="inlineStr">
        <is>
          <t>2025-03-11 20:59:48</t>
        </is>
      </c>
      <c r="AD1126" s="1" t="inlineStr">
        <is>
          <t>https://www.commcarehq.org/a/caris-test/reports/form_data/8b036a50-18e1-4a9d-8fac-0c5bd75de126/</t>
        </is>
      </c>
      <c r="AE1126" t="inlineStr">
        <is>
          <t>---</t>
        </is>
      </c>
      <c r="AF1126" t="inlineStr">
        <is>
          <t>3c5a623af057e23a32ae4000_111148</t>
        </is>
      </c>
      <c r="AG1126" t="inlineStr">
        <is>
          <t>---</t>
        </is>
      </c>
      <c r="AH1126" t="inlineStr">
        <is>
          <t>2025-03-11 15:47:29</t>
        </is>
      </c>
      <c r="AI1126" t="inlineStr">
        <is>
          <t>49c83a0dcc274f1a85f9433f3309532d</t>
        </is>
      </c>
      <c r="AJ1126" t="inlineStr">
        <is>
          <t>2025-03-11</t>
        </is>
      </c>
      <c r="AK1126" t="inlineStr">
        <is>
          <t>4</t>
        </is>
      </c>
      <c r="AL1126" t="inlineStr">
        <is>
          <t>Pour Adhérence/ club .m t pote ti mamba pou li.</t>
        </is>
      </c>
      <c r="AM1126" t="inlineStr">
        <is>
          <t>1</t>
        </is>
      </c>
      <c r="AN1126" t="inlineStr">
        <is>
          <t>Pour adhérence.</t>
        </is>
      </c>
      <c r="AO1126" t="inlineStr">
        <is>
          <t>1</t>
        </is>
      </c>
      <c r="AP1126" t="inlineStr">
        <is>
          <t>1</t>
        </is>
      </c>
      <c r="AQ1126" t="inlineStr">
        <is>
          <t>13</t>
        </is>
      </c>
      <c r="AR1126" t="inlineStr">
        <is>
          <t>13.3</t>
        </is>
      </c>
      <c r="AS1126" t="inlineStr"/>
      <c r="AT1126" t="inlineStr"/>
      <c r="AU1126" t="inlineStr">
        <is>
          <t>---</t>
        </is>
      </c>
      <c r="AV1126" t="inlineStr">
        <is>
          <t>---</t>
        </is>
      </c>
      <c r="AW1126" t="inlineStr">
        <is>
          <t>---</t>
        </is>
      </c>
      <c r="AX1126" t="inlineStr">
        <is>
          <t>---</t>
        </is>
      </c>
      <c r="AY1126" t="inlineStr">
        <is>
          <t>---</t>
        </is>
      </c>
      <c r="AZ1126" t="inlineStr">
        <is>
          <t>---</t>
        </is>
      </c>
      <c r="BA1126" t="inlineStr">
        <is>
          <t>49c83a0dcc274f1a85f9433f3309532d</t>
        </is>
      </c>
      <c r="BB1126" t="inlineStr">
        <is>
          <t>http://openrosa.org/formdesigner/0B48E039-1E80-49A7-AC24-732B6E788E39</t>
        </is>
      </c>
      <c r="BC1126" t="inlineStr">
        <is>
          <t>Ration et autres visites</t>
        </is>
      </c>
      <c r="BD1126" t="inlineStr">
        <is>
          <t>CommCare Android, version "2.56"(468045). App v15969. CommCare Version 2.56.0. Build 468045, built on: 2025-03-07</t>
        </is>
      </c>
      <c r="BE1126" t="inlineStr">
        <is>
          <t>commcare_f5c01cb3-ad69-46f7-81c0-4740896f4262</t>
        </is>
      </c>
      <c r="BF1126" t="inlineStr">
        <is>
          <t>19.9341759 -72.8473015 -22.0 100.0</t>
        </is>
      </c>
      <c r="BG1126" t="inlineStr">
        <is>
          <t>f13d8149fc6d39ebe86af18272310ff9</t>
        </is>
      </c>
      <c r="BH1126" t="inlineStr">
        <is>
          <t>d3239f0622024212b2de47425e4be01d</t>
        </is>
      </c>
      <c r="BI1126" t="inlineStr">
        <is>
          <t>15246</t>
        </is>
      </c>
      <c r="BJ1126" t="inlineStr">
        <is>
          <t>XFormInstance</t>
        </is>
      </c>
      <c r="BK1126" t="inlineStr">
        <is>
          <t>154beabafe7d11efb41c5930014bb413</t>
        </is>
      </c>
      <c r="BL1126" t="b">
        <v>0</v>
      </c>
      <c r="BM1126" t="inlineStr">
        <is>
          <t>---</t>
        </is>
      </c>
      <c r="BN1126" t="inlineStr">
        <is>
          <t>190.115.174.165</t>
        </is>
      </c>
      <c r="BO1126" t="inlineStr">
        <is>
          <t>Ronalguens Fatal</t>
        </is>
      </c>
    </row>
    <row r="1127">
      <c r="A1127" t="inlineStr">
        <is>
          <t>1125</t>
        </is>
      </c>
      <c r="B1127" t="inlineStr">
        <is>
          <t>1eba45ac-26a5-48ac-ac80-d16605e6bf2a</t>
        </is>
      </c>
      <c r="C1127" t="inlineStr">
        <is>
          <t>2025-03-11</t>
        </is>
      </c>
      <c r="D1127" t="inlineStr">
        <is>
          <t>4</t>
        </is>
      </c>
      <c r="E1127" t="inlineStr">
        <is>
          <t>Annulation/Repport club</t>
        </is>
      </c>
      <c r="F1127" t="inlineStr">
        <is>
          <t>1</t>
        </is>
      </c>
      <c r="G1127" t="inlineStr">
        <is>
          <t>injoignable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---</t>
        </is>
      </c>
      <c r="L1127" t="inlineStr">
        <is>
          <t>---</t>
        </is>
      </c>
      <c r="M1127" t="inlineStr">
        <is>
          <t>---</t>
        </is>
      </c>
      <c r="N1127" t="inlineStr">
        <is>
          <t>---</t>
        </is>
      </c>
      <c r="O1127" t="inlineStr">
        <is>
          <t>---</t>
        </is>
      </c>
      <c r="P1127" t="inlineStr">
        <is>
          <t>---</t>
        </is>
      </c>
      <c r="Q1127" t="inlineStr">
        <is>
          <t>---</t>
        </is>
      </c>
      <c r="R1127" t="inlineStr">
        <is>
          <t>19.5</t>
        </is>
      </c>
      <c r="S1127" t="inlineStr"/>
      <c r="T1127" t="inlineStr">
        <is>
          <t>126.0</t>
        </is>
      </c>
      <c r="U1127">
        <f>HYPERLINK("https://www.commcarehq.org/a/caris-test/api/form_attachment/v1/1eba45ac-26a5-48ac-ac80-d16605e6bf2a/1741705935012.jpg")</f>
        <v/>
      </c>
      <c r="V1127" t="inlineStr"/>
      <c r="W1127" t="inlineStr"/>
      <c r="X1127" t="inlineStr">
        <is>
          <t>PAP/CHAP/ST02816</t>
        </is>
      </c>
      <c r="Y1127" t="inlineStr">
        <is>
          <t>PAP/CHAP/ST02816</t>
        </is>
      </c>
      <c r="Z1127" t="inlineStr">
        <is>
          <t>2025-03-11 15:12:21</t>
        </is>
      </c>
      <c r="AA1127" t="inlineStr">
        <is>
          <t>2025-03-11 15:10:27</t>
        </is>
      </c>
      <c r="AB1127" t="inlineStr">
        <is>
          <t>2faustin</t>
        </is>
      </c>
      <c r="AC1127" t="inlineStr">
        <is>
          <t>2025-03-11 21:11:43</t>
        </is>
      </c>
      <c r="AD1127" s="1" t="inlineStr">
        <is>
          <t>https://www.commcarehq.org/a/caris-test/reports/form_data/1eba45ac-26a5-48ac-ac80-d16605e6bf2a/</t>
        </is>
      </c>
      <c r="AE1127" t="inlineStr">
        <is>
          <t>---</t>
        </is>
      </c>
      <c r="AF1127" t="inlineStr">
        <is>
          <t>3c5a623af057e23a32ae4000_47468</t>
        </is>
      </c>
      <c r="AG1127" t="inlineStr">
        <is>
          <t>---</t>
        </is>
      </c>
      <c r="AH1127" t="inlineStr">
        <is>
          <t>2025-03-11 15:12:21</t>
        </is>
      </c>
      <c r="AI1127" t="inlineStr">
        <is>
          <t>25302d3773ea035e35c3934e3aa8e141</t>
        </is>
      </c>
      <c r="AJ1127" t="inlineStr">
        <is>
          <t>2025-03-11</t>
        </is>
      </c>
      <c r="AK1127" t="inlineStr">
        <is>
          <t>4</t>
        </is>
      </c>
      <c r="AL1127" t="inlineStr">
        <is>
          <t>Annulation/Repport club</t>
        </is>
      </c>
      <c r="AM1127" t="inlineStr">
        <is>
          <t>1</t>
        </is>
      </c>
      <c r="AN1127" t="inlineStr">
        <is>
          <t>injoignable</t>
        </is>
      </c>
      <c r="AO1127" t="inlineStr">
        <is>
          <t>1</t>
        </is>
      </c>
      <c r="AP1127" t="inlineStr">
        <is>
          <t>1</t>
        </is>
      </c>
      <c r="AQ1127" t="inlineStr">
        <is>
          <t>19.5</t>
        </is>
      </c>
      <c r="AR1127" t="inlineStr"/>
      <c r="AS1127" t="inlineStr">
        <is>
          <t>126</t>
        </is>
      </c>
      <c r="AT1127" t="inlineStr"/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inlineStr">
        <is>
          <t>---</t>
        </is>
      </c>
      <c r="BA1127" t="inlineStr">
        <is>
          <t>25302d3773ea035e35c3934e3aa8e141</t>
        </is>
      </c>
      <c r="BB1127" t="inlineStr">
        <is>
          <t>http://openrosa.org/formdesigner/0B48E039-1E80-49A7-AC24-732B6E788E39</t>
        </is>
      </c>
      <c r="BC1127" t="inlineStr">
        <is>
          <t>Ration et autres visites</t>
        </is>
      </c>
      <c r="BD1127" t="inlineStr">
        <is>
          <t>CommCare Android, version "2.56"(468045). App v15969. CommCare Version 2.56.0. Build 468045, built on: 2025-03-07</t>
        </is>
      </c>
      <c r="BE1127" t="inlineStr">
        <is>
          <t>commcare_6e883702-a4ce-475b-b43e-3900cbde0394</t>
        </is>
      </c>
      <c r="BF1127" t="inlineStr">
        <is>
          <t>18.5392485 -72.4060261 0.0 1899.99</t>
        </is>
      </c>
      <c r="BG1127" t="inlineStr">
        <is>
          <t>f13d8149fc6d39ebe86af18272310ff9</t>
        </is>
      </c>
      <c r="BH1127" t="inlineStr">
        <is>
          <t>d3239f0622024212b2de47425e4be01d</t>
        </is>
      </c>
      <c r="BI1127" t="inlineStr">
        <is>
          <t>15246</t>
        </is>
      </c>
      <c r="BJ1127" t="inlineStr">
        <is>
          <t>XFormInstance</t>
        </is>
      </c>
      <c r="BK1127" t="inlineStr">
        <is>
          <t>23c4db8afe8a11efa98c6327e3555f30</t>
        </is>
      </c>
      <c r="BL1127" t="b">
        <v>0</v>
      </c>
      <c r="BM1127" t="inlineStr">
        <is>
          <t>---</t>
        </is>
      </c>
      <c r="BN1127" t="inlineStr">
        <is>
          <t>200.113.234.178</t>
        </is>
      </c>
      <c r="BO1127" t="inlineStr">
        <is>
          <t>Steevenson Jean-Velus</t>
        </is>
      </c>
    </row>
    <row r="1128">
      <c r="A1128" t="inlineStr">
        <is>
          <t>1126</t>
        </is>
      </c>
      <c r="B1128" t="inlineStr">
        <is>
          <t>00f9b367-5814-4137-bf1a-554b6070af47</t>
        </is>
      </c>
      <c r="C1128" t="inlineStr">
        <is>
          <t>2025-03-11</t>
        </is>
      </c>
      <c r="D1128" t="inlineStr">
        <is>
          <t>10</t>
        </is>
      </c>
      <c r="E1128" t="inlineStr">
        <is>
          <t>---</t>
        </is>
      </c>
      <c r="F1128" t="inlineStr">
        <is>
          <t>1</t>
        </is>
      </c>
      <c r="G1128" t="inlineStr">
        <is>
          <t>---</t>
        </is>
      </c>
      <c r="H1128" t="inlineStr">
        <is>
          <t>1</t>
        </is>
      </c>
      <c r="I1128" t="inlineStr">
        <is>
          <t>1</t>
        </is>
      </c>
      <c r="J1128" t="inlineStr">
        <is>
          <t>2</t>
        </is>
      </c>
      <c r="K1128" t="inlineStr">
        <is>
          <t>---</t>
        </is>
      </c>
      <c r="L1128" t="inlineStr">
        <is>
          <t>---</t>
        </is>
      </c>
      <c r="M1128" t="inlineStr">
        <is>
          <t>---</t>
        </is>
      </c>
      <c r="N1128" t="inlineStr">
        <is>
          <t>---</t>
        </is>
      </c>
      <c r="O1128" t="inlineStr">
        <is>
          <t>---</t>
        </is>
      </c>
      <c r="P1128" t="inlineStr">
        <is>
          <t>---</t>
        </is>
      </c>
      <c r="Q1128" t="inlineStr">
        <is>
          <t>---</t>
        </is>
      </c>
      <c r="R1128" t="inlineStr"/>
      <c r="S1128" t="inlineStr"/>
      <c r="T1128" t="inlineStr"/>
      <c r="U1128">
        <f>HYPERLINK("https://www.commcarehq.org/a/caris-test/api/form_attachment/v1/00f9b367-5814-4137-bf1a-554b6070af47/1741710443054.jpg")</f>
        <v/>
      </c>
      <c r="V1128" t="inlineStr"/>
      <c r="W1128" t="inlineStr"/>
      <c r="X1128" t="inlineStr">
        <is>
          <t>PAP/NPFS/ST03810</t>
        </is>
      </c>
      <c r="Y1128" t="inlineStr">
        <is>
          <t>PAP/NPFS/ST03810</t>
        </is>
      </c>
      <c r="Z1128" t="inlineStr">
        <is>
          <t>2025-03-11 16:27:27</t>
        </is>
      </c>
      <c r="AA1128" t="inlineStr">
        <is>
          <t>2025-03-11 16:27:05</t>
        </is>
      </c>
      <c r="AB1128" t="inlineStr">
        <is>
          <t>2christelle</t>
        </is>
      </c>
      <c r="AC1128" t="inlineStr">
        <is>
          <t>2025-03-11 21:48:28</t>
        </is>
      </c>
      <c r="AD1128" s="1" t="inlineStr">
        <is>
          <t>https://www.commcarehq.org/a/caris-test/reports/form_data/00f9b367-5814-4137-bf1a-554b6070af47/</t>
        </is>
      </c>
      <c r="AE1128" t="inlineStr">
        <is>
          <t>---</t>
        </is>
      </c>
      <c r="AF1128" t="inlineStr">
        <is>
          <t>3c5a623af057e23a32ae4000_103296</t>
        </is>
      </c>
      <c r="AG1128" t="inlineStr">
        <is>
          <t>---</t>
        </is>
      </c>
      <c r="AH1128" t="inlineStr">
        <is>
          <t>2025-03-11 16:27:27</t>
        </is>
      </c>
      <c r="AI1128" t="inlineStr">
        <is>
          <t>246df32431d94e4a97fb5b1b8bef6b0e</t>
        </is>
      </c>
      <c r="AJ1128" t="inlineStr">
        <is>
          <t>2025-03-11</t>
        </is>
      </c>
      <c r="AK1128" t="inlineStr">
        <is>
          <t>10</t>
        </is>
      </c>
      <c r="AL1128" t="inlineStr">
        <is>
          <t>---</t>
        </is>
      </c>
      <c r="AM1128" t="inlineStr">
        <is>
          <t>1</t>
        </is>
      </c>
      <c r="AN1128" t="inlineStr">
        <is>
          <t>---</t>
        </is>
      </c>
      <c r="AO1128" t="inlineStr">
        <is>
          <t>1</t>
        </is>
      </c>
      <c r="AP1128" t="inlineStr">
        <is>
          <t>1</t>
        </is>
      </c>
      <c r="AQ1128" t="inlineStr"/>
      <c r="AR1128" t="inlineStr"/>
      <c r="AS1128" t="inlineStr"/>
      <c r="AT1128" t="inlineStr"/>
      <c r="AU1128" t="inlineStr">
        <is>
          <t>---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inlineStr">
        <is>
          <t>---</t>
        </is>
      </c>
      <c r="BA1128" t="inlineStr">
        <is>
          <t>246df32431d94e4a97fb5b1b8bef6b0e</t>
        </is>
      </c>
      <c r="BB1128" t="inlineStr">
        <is>
          <t>http://openrosa.org/formdesigner/0B48E039-1E80-49A7-AC24-732B6E788E39</t>
        </is>
      </c>
      <c r="BC1128" t="inlineStr">
        <is>
          <t>Ration et autres visites</t>
        </is>
      </c>
      <c r="BD1128" t="inlineStr">
        <is>
          <t>CommCare Android, version "2.56"(468040). App v15969. CommCare Version 2.56.0. Build 468040, built on: 2025-02-11</t>
        </is>
      </c>
      <c r="BE1128" t="inlineStr">
        <is>
          <t>commcare_95f1782f-8426-4434-b328-8386bbd0e352</t>
        </is>
      </c>
      <c r="BF1128" t="inlineStr">
        <is>
          <t>18.5163276 -72.2892401 323.6 9.19</t>
        </is>
      </c>
      <c r="BG1128" t="inlineStr">
        <is>
          <t>f13d8149fc6d39ebe86af18272310ff9</t>
        </is>
      </c>
      <c r="BH1128" t="inlineStr">
        <is>
          <t>d3239f0622024212b2de47425e4be01d</t>
        </is>
      </c>
      <c r="BI1128" t="inlineStr">
        <is>
          <t>15246</t>
        </is>
      </c>
      <c r="BJ1128" t="inlineStr">
        <is>
          <t>XFormInstance</t>
        </is>
      </c>
      <c r="BK1128" t="inlineStr">
        <is>
          <t>3a889968fdba11efb01dd3290d41d0d6</t>
        </is>
      </c>
      <c r="BL1128" t="b">
        <v>0</v>
      </c>
      <c r="BM1128" t="inlineStr">
        <is>
          <t>---</t>
        </is>
      </c>
      <c r="BN1128" t="inlineStr">
        <is>
          <t>200.113.214.107</t>
        </is>
      </c>
      <c r="BO1128" t="inlineStr">
        <is>
          <t>Shildley Leika Pamphile</t>
        </is>
      </c>
    </row>
    <row r="1129">
      <c r="A1129" t="inlineStr">
        <is>
          <t>1127</t>
        </is>
      </c>
      <c r="B1129" t="inlineStr">
        <is>
          <t>b5974ff1-1909-4d9e-ad44-65771dd09598</t>
        </is>
      </c>
      <c r="C1129" t="inlineStr">
        <is>
          <t>2025-03-11</t>
        </is>
      </c>
      <c r="D1129" t="inlineStr">
        <is>
          <t>4</t>
        </is>
      </c>
      <c r="E1129" t="inlineStr">
        <is>
          <t>pour prise de mesure</t>
        </is>
      </c>
      <c r="F1129" t="inlineStr">
        <is>
          <t>0</t>
        </is>
      </c>
      <c r="G1129" t="inlineStr">
        <is>
          <t>Téléphone non disponible</t>
        </is>
      </c>
      <c r="H1129" t="inlineStr">
        <is>
          <t>1</t>
        </is>
      </c>
      <c r="I1129" t="inlineStr">
        <is>
          <t>0</t>
        </is>
      </c>
      <c r="J1129" t="inlineStr">
        <is>
          <t>---</t>
        </is>
      </c>
      <c r="K1129" t="inlineStr">
        <is>
          <t>---</t>
        </is>
      </c>
      <c r="L1129" t="inlineStr">
        <is>
          <t>---</t>
        </is>
      </c>
      <c r="M1129" t="inlineStr">
        <is>
          <t>---</t>
        </is>
      </c>
      <c r="N1129" t="inlineStr">
        <is>
          <t>---</t>
        </is>
      </c>
      <c r="O1129" t="inlineStr">
        <is>
          <t>---</t>
        </is>
      </c>
      <c r="P1129" t="inlineStr">
        <is>
          <t>---</t>
        </is>
      </c>
      <c r="Q1129" t="inlineStr">
        <is>
          <t>---</t>
        </is>
      </c>
      <c r="R1129" t="inlineStr">
        <is>
          <t>---</t>
        </is>
      </c>
      <c r="S1129" t="inlineStr">
        <is>
          <t>---</t>
        </is>
      </c>
      <c r="T1129" t="inlineStr">
        <is>
          <t>---</t>
        </is>
      </c>
      <c r="U1129" t="inlineStr">
        <is>
          <t>---</t>
        </is>
      </c>
      <c r="V1129" t="inlineStr">
        <is>
          <t>---</t>
        </is>
      </c>
      <c r="W1129" t="inlineStr"/>
      <c r="X1129" t="inlineStr">
        <is>
          <t>PAP/NPFS/00155457</t>
        </is>
      </c>
      <c r="Y1129" t="inlineStr">
        <is>
          <t>PAP/NPFS/00155457</t>
        </is>
      </c>
      <c r="Z1129" t="inlineStr">
        <is>
          <t>2025-03-11 21:57:16</t>
        </is>
      </c>
      <c r="AA1129" t="inlineStr">
        <is>
          <t>2025-03-11 21:56:46</t>
        </is>
      </c>
      <c r="AB1129" t="inlineStr">
        <is>
          <t>2christelle</t>
        </is>
      </c>
      <c r="AC1129" t="inlineStr">
        <is>
          <t>2025-03-11 21:57:34</t>
        </is>
      </c>
      <c r="AD1129" s="1" t="inlineStr">
        <is>
          <t>https://www.commcarehq.org/a/caris-test/reports/form_data/b5974ff1-1909-4d9e-ad44-65771dd09598/</t>
        </is>
      </c>
      <c r="AE1129" t="inlineStr">
        <is>
          <t>---</t>
        </is>
      </c>
      <c r="AF1129" t="inlineStr">
        <is>
          <t>3c5a623af057e23a32ae4000_45830</t>
        </is>
      </c>
      <c r="AG1129" t="inlineStr">
        <is>
          <t>---</t>
        </is>
      </c>
      <c r="AH1129" t="inlineStr">
        <is>
          <t>2025-03-11 21:57:16</t>
        </is>
      </c>
      <c r="AI1129" t="inlineStr">
        <is>
          <t>246df32431d94e4a97fb5b1b8bef6b0e</t>
        </is>
      </c>
      <c r="AJ1129" t="inlineStr">
        <is>
          <t>2025-03-11</t>
        </is>
      </c>
      <c r="AK1129" t="inlineStr">
        <is>
          <t>4</t>
        </is>
      </c>
      <c r="AL1129" t="inlineStr">
        <is>
          <t>pour prise de mesure</t>
        </is>
      </c>
      <c r="AM1129" t="inlineStr">
        <is>
          <t>0</t>
        </is>
      </c>
      <c r="AN1129" t="inlineStr">
        <is>
          <t>Téléphone non disponible</t>
        </is>
      </c>
      <c r="AO1129" t="inlineStr">
        <is>
          <t>1</t>
        </is>
      </c>
      <c r="AP1129" t="inlineStr">
        <is>
          <t>0</t>
        </is>
      </c>
      <c r="AQ1129" t="inlineStr">
        <is>
          <t>---</t>
        </is>
      </c>
      <c r="AR1129" t="inlineStr">
        <is>
          <t>---</t>
        </is>
      </c>
      <c r="AS1129" t="inlineStr">
        <is>
          <t>---</t>
        </is>
      </c>
      <c r="AT1129" t="inlineStr"/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inlineStr">
        <is>
          <t>---</t>
        </is>
      </c>
      <c r="BA1129" t="inlineStr">
        <is>
          <t>246df32431d94e4a97fb5b1b8bef6b0e</t>
        </is>
      </c>
      <c r="BB1129" t="inlineStr">
        <is>
          <t>http://openrosa.org/formdesigner/0B48E039-1E80-49A7-AC24-732B6E788E39</t>
        </is>
      </c>
      <c r="BC1129" t="inlineStr">
        <is>
          <t>Ration et autres visites</t>
        </is>
      </c>
      <c r="BD1129" t="inlineStr">
        <is>
          <t>CommCare Android, version "2.56"(468040). App v15969. CommCare Version 2.56.0. Build 468040, built on: 2025-02-11</t>
        </is>
      </c>
      <c r="BE1129" t="inlineStr">
        <is>
          <t>commcare_95f1782f-8426-4434-b328-8386bbd0e352</t>
        </is>
      </c>
      <c r="BF1129" t="inlineStr">
        <is>
          <t>18.4703603 -72.2893108 1233.0 8.0</t>
        </is>
      </c>
      <c r="BG1129" t="inlineStr">
        <is>
          <t>f13d8149fc6d39ebe86af18272310ff9</t>
        </is>
      </c>
      <c r="BH1129" t="inlineStr">
        <is>
          <t>d3239f0622024212b2de47425e4be01d</t>
        </is>
      </c>
      <c r="BI1129" t="inlineStr">
        <is>
          <t>15246</t>
        </is>
      </c>
      <c r="BJ1129" t="inlineStr">
        <is>
          <t>XFormInstance</t>
        </is>
      </c>
      <c r="BK1129" t="inlineStr">
        <is>
          <t>50437ae8fec311efb4215930014bb413</t>
        </is>
      </c>
      <c r="BL1129" t="b">
        <v>0</v>
      </c>
      <c r="BM1129" t="inlineStr">
        <is>
          <t>---</t>
        </is>
      </c>
      <c r="BN1129" t="inlineStr">
        <is>
          <t>200.113.214.244</t>
        </is>
      </c>
      <c r="BO1129" t="inlineStr">
        <is>
          <t>Grasmine Richaella Dorce</t>
        </is>
      </c>
    </row>
    <row r="1130">
      <c r="A1130" t="inlineStr">
        <is>
          <t>1128</t>
        </is>
      </c>
      <c r="B1130" t="inlineStr">
        <is>
          <t>41eded2e-b50a-4676-a6c8-8ee7c9906aa2</t>
        </is>
      </c>
      <c r="C1130" t="inlineStr">
        <is>
          <t>2025-03-11</t>
        </is>
      </c>
      <c r="D1130" t="inlineStr">
        <is>
          <t>3</t>
        </is>
      </c>
      <c r="E1130" t="inlineStr">
        <is>
          <t>---</t>
        </is>
      </c>
      <c r="F1130" t="inlineStr">
        <is>
          <t>1</t>
        </is>
      </c>
      <c r="G1130" t="inlineStr">
        <is>
          <t>---</t>
        </is>
      </c>
      <c r="H1130" t="inlineStr">
        <is>
          <t>1</t>
        </is>
      </c>
      <c r="I1130" t="inlineStr">
        <is>
          <t>0</t>
        </is>
      </c>
      <c r="J1130" t="inlineStr">
        <is>
          <t>---</t>
        </is>
      </c>
      <c r="K1130" t="inlineStr">
        <is>
          <t>---</t>
        </is>
      </c>
      <c r="L1130" t="inlineStr">
        <is>
          <t>---</t>
        </is>
      </c>
      <c r="M1130" t="inlineStr">
        <is>
          <t>---</t>
        </is>
      </c>
      <c r="N1130" t="inlineStr">
        <is>
          <t>---</t>
        </is>
      </c>
      <c r="O1130" t="inlineStr">
        <is>
          <t>---</t>
        </is>
      </c>
      <c r="P1130" t="inlineStr">
        <is>
          <t>---</t>
        </is>
      </c>
      <c r="Q1130" t="inlineStr">
        <is>
          <t>---</t>
        </is>
      </c>
      <c r="R1130" t="inlineStr">
        <is>
          <t>---</t>
        </is>
      </c>
      <c r="S1130" t="inlineStr">
        <is>
          <t>---</t>
        </is>
      </c>
      <c r="T1130" t="inlineStr">
        <is>
          <t>---</t>
        </is>
      </c>
      <c r="U1130" t="inlineStr">
        <is>
          <t>---</t>
        </is>
      </c>
      <c r="V1130" t="inlineStr">
        <is>
          <t>---</t>
        </is>
      </c>
      <c r="W1130" t="inlineStr">
        <is>
          <t>18.5405017 -72.5672257 8.19 16.55</t>
        </is>
      </c>
      <c r="X1130" t="inlineStr">
        <is>
          <t>LEG/HSCL/ST00475</t>
        </is>
      </c>
      <c r="Y1130" t="inlineStr">
        <is>
          <t>LEG/HSCL/ST00475</t>
        </is>
      </c>
      <c r="Z1130" t="inlineStr">
        <is>
          <t>2025-03-11 15:40:14</t>
        </is>
      </c>
      <c r="AA1130" t="inlineStr">
        <is>
          <t>2025-01-14 19:56:02</t>
        </is>
      </c>
      <c r="AB1130" t="inlineStr">
        <is>
          <t>2toussaint</t>
        </is>
      </c>
      <c r="AC1130" t="inlineStr">
        <is>
          <t>2025-03-11 22:41:44</t>
        </is>
      </c>
      <c r="AD1130" s="1" t="inlineStr">
        <is>
          <t>https://www.commcarehq.org/a/caris-test/reports/form_data/41eded2e-b50a-4676-a6c8-8ee7c9906aa2/</t>
        </is>
      </c>
      <c r="AE1130" t="inlineStr">
        <is>
          <t>---</t>
        </is>
      </c>
      <c r="AF1130" t="inlineStr">
        <is>
          <t>3c5a623af057e23a32ae4000_106509</t>
        </is>
      </c>
      <c r="AG1130" t="inlineStr">
        <is>
          <t>OK</t>
        </is>
      </c>
      <c r="AH1130" t="inlineStr">
        <is>
          <t>2025-03-11 15:40:14</t>
        </is>
      </c>
      <c r="AI1130" t="inlineStr">
        <is>
          <t>bf15ded1c441caeee7b3790beacaa107</t>
        </is>
      </c>
      <c r="AJ1130" t="inlineStr">
        <is>
          <t>2025-03-11</t>
        </is>
      </c>
      <c r="AK1130" t="inlineStr">
        <is>
          <t>3</t>
        </is>
      </c>
      <c r="AL1130" t="inlineStr">
        <is>
          <t>---</t>
        </is>
      </c>
      <c r="AM1130" t="inlineStr">
        <is>
          <t>1</t>
        </is>
      </c>
      <c r="AN1130" t="inlineStr">
        <is>
          <t>---</t>
        </is>
      </c>
      <c r="AO1130" t="inlineStr">
        <is>
          <t>1</t>
        </is>
      </c>
      <c r="AP1130" t="inlineStr">
        <is>
          <t>0</t>
        </is>
      </c>
      <c r="AQ1130" t="inlineStr">
        <is>
          <t>---</t>
        </is>
      </c>
      <c r="AR1130" t="inlineStr">
        <is>
          <t>---</t>
        </is>
      </c>
      <c r="AS1130" t="inlineStr">
        <is>
          <t>---</t>
        </is>
      </c>
      <c r="AT1130" t="inlineStr">
        <is>
          <t>18.5405017 -72.5672257 8.19 16.55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inlineStr">
        <is>
          <t>---</t>
        </is>
      </c>
      <c r="BA1130" t="inlineStr">
        <is>
          <t>bf15ded1c441caeee7b3790beacaa107</t>
        </is>
      </c>
      <c r="BB1130" t="inlineStr">
        <is>
          <t>http://openrosa.org/formdesigner/0B48E039-1E80-49A7-AC24-732B6E788E39</t>
        </is>
      </c>
      <c r="BC1130" t="inlineStr">
        <is>
          <t>Ration et autres visites</t>
        </is>
      </c>
      <c r="BD1130" t="inlineStr">
        <is>
          <t>CommCare Android, version "2.54.1"(467561). App v15929. CommCare Version 2.54.1. Build 467561, built on: 2024-10-25</t>
        </is>
      </c>
      <c r="BE1130" t="inlineStr">
        <is>
          <t>commcare_6ba4fa04-2ee5-4472-8c22-35182b767bd8</t>
        </is>
      </c>
      <c r="BF1130" t="inlineStr">
        <is>
          <t>18.5405017 -72.5672257 8.19 16.55</t>
        </is>
      </c>
      <c r="BG1130" t="inlineStr">
        <is>
          <t>f13d8149fc6d39ebe86af18272310ff9</t>
        </is>
      </c>
      <c r="BH1130" t="inlineStr">
        <is>
          <t>d3239f0622024212b2de47425e4be01d</t>
        </is>
      </c>
      <c r="BI1130" t="inlineStr">
        <is>
          <t>15246</t>
        </is>
      </c>
      <c r="BJ1130" t="inlineStr">
        <is>
          <t>XFormInstance</t>
        </is>
      </c>
      <c r="BK1130" t="inlineStr">
        <is>
          <t>e3e59f8afd1d11efb012d3290d41d0d6</t>
        </is>
      </c>
      <c r="BL1130" t="b">
        <v>0</v>
      </c>
      <c r="BM1130" t="inlineStr">
        <is>
          <t>---</t>
        </is>
      </c>
      <c r="BN1130" t="inlineStr">
        <is>
          <t>200.113.230.79</t>
        </is>
      </c>
      <c r="BO1130" t="inlineStr">
        <is>
          <t>Sandina Fiefie</t>
        </is>
      </c>
    </row>
    <row r="1131">
      <c r="A1131" t="inlineStr">
        <is>
          <t>1129</t>
        </is>
      </c>
      <c r="B1131" t="inlineStr">
        <is>
          <t>07283b46-8781-4681-9fbd-6ea8e6536189</t>
        </is>
      </c>
      <c r="C1131" t="inlineStr">
        <is>
          <t>2025-03-11</t>
        </is>
      </c>
      <c r="D1131" t="inlineStr">
        <is>
          <t>10</t>
        </is>
      </c>
      <c r="E1131" t="inlineStr">
        <is>
          <t>---</t>
        </is>
      </c>
      <c r="F1131" t="inlineStr">
        <is>
          <t>1</t>
        </is>
      </c>
      <c r="G1131" t="inlineStr">
        <is>
          <t>---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---</t>
        </is>
      </c>
      <c r="L1131" t="inlineStr">
        <is>
          <t>---</t>
        </is>
      </c>
      <c r="M1131" t="inlineStr">
        <is>
          <t>---</t>
        </is>
      </c>
      <c r="N1131" t="inlineStr">
        <is>
          <t>---</t>
        </is>
      </c>
      <c r="O1131" t="inlineStr">
        <is>
          <t>---</t>
        </is>
      </c>
      <c r="P1131" t="inlineStr">
        <is>
          <t>---</t>
        </is>
      </c>
      <c r="Q1131" t="inlineStr">
        <is>
          <t>---</t>
        </is>
      </c>
      <c r="R1131" t="inlineStr"/>
      <c r="S1131" t="inlineStr"/>
      <c r="T1131" t="inlineStr"/>
      <c r="U1131" t="inlineStr"/>
      <c r="V1131" t="inlineStr"/>
      <c r="W1131" t="inlineStr"/>
      <c r="X1131" t="inlineStr">
        <is>
          <t>PAP/HFSC/ST03516</t>
        </is>
      </c>
      <c r="Y1131" t="inlineStr">
        <is>
          <t>PAP/HFSC/ST03516</t>
        </is>
      </c>
      <c r="Z1131" t="inlineStr">
        <is>
          <t>2025-03-12 00:18:03</t>
        </is>
      </c>
      <c r="AA1131" t="inlineStr">
        <is>
          <t>2025-03-12 00:16:21</t>
        </is>
      </c>
      <c r="AB1131" t="inlineStr">
        <is>
          <t>2paula</t>
        </is>
      </c>
      <c r="AC1131" t="inlineStr">
        <is>
          <t>2025-03-12 00:18:04</t>
        </is>
      </c>
      <c r="AD1131" s="1" t="inlineStr">
        <is>
          <t>https://www.commcarehq.org/a/caris-test/reports/form_data/07283b46-8781-4681-9fbd-6ea8e6536189/</t>
        </is>
      </c>
      <c r="AE1131" t="inlineStr">
        <is>
          <t>---</t>
        </is>
      </c>
      <c r="AF1131" t="inlineStr">
        <is>
          <t>3c5a623af057e23a32ae4000_74260</t>
        </is>
      </c>
      <c r="AG1131" t="inlineStr">
        <is>
          <t>---</t>
        </is>
      </c>
      <c r="AH1131" t="inlineStr">
        <is>
          <t>2025-03-12 00:18:03</t>
        </is>
      </c>
      <c r="AI1131" t="inlineStr">
        <is>
          <t>e5870524d7474eb1ae50f2c4107b4683</t>
        </is>
      </c>
      <c r="AJ1131" t="inlineStr">
        <is>
          <t>2025-03-11</t>
        </is>
      </c>
      <c r="AK1131" t="inlineStr">
        <is>
          <t>10</t>
        </is>
      </c>
      <c r="AL1131" t="inlineStr">
        <is>
          <t>---</t>
        </is>
      </c>
      <c r="AM1131" t="inlineStr">
        <is>
          <t>1</t>
        </is>
      </c>
      <c r="AN1131" t="inlineStr">
        <is>
          <t>---</t>
        </is>
      </c>
      <c r="AO1131" t="inlineStr">
        <is>
          <t>1</t>
        </is>
      </c>
      <c r="AP1131" t="inlineStr">
        <is>
          <t>1</t>
        </is>
      </c>
      <c r="AQ1131" t="inlineStr"/>
      <c r="AR1131" t="inlineStr"/>
      <c r="AS1131" t="inlineStr"/>
      <c r="AT1131" t="inlineStr"/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inlineStr">
        <is>
          <t>---</t>
        </is>
      </c>
      <c r="BA1131" t="inlineStr">
        <is>
          <t>e5870524d7474eb1ae50f2c4107b4683</t>
        </is>
      </c>
      <c r="BB1131" t="inlineStr">
        <is>
          <t>http://openrosa.org/formdesigner/0B48E039-1E80-49A7-AC24-732B6E788E39</t>
        </is>
      </c>
      <c r="BC1131" t="inlineStr">
        <is>
          <t>Ration et autres visites</t>
        </is>
      </c>
      <c r="BD1131" t="inlineStr">
        <is>
          <t>CommCare Android, version "2.56"(468045). App v15969. CommCare Version 2.56.0. Build 468045, built on: 2025-03-07</t>
        </is>
      </c>
      <c r="BE1131" t="inlineStr">
        <is>
          <t>commcare_1a638df5-b750-4196-ba65-fa624981c493</t>
        </is>
      </c>
      <c r="BF1131" t="inlineStr"/>
      <c r="BG1131" t="inlineStr">
        <is>
          <t>f13d8149fc6d39ebe86af18272310ff9</t>
        </is>
      </c>
      <c r="BH1131" t="inlineStr">
        <is>
          <t>d3239f0622024212b2de47425e4be01d</t>
        </is>
      </c>
      <c r="BI1131" t="inlineStr">
        <is>
          <t>15246</t>
        </is>
      </c>
      <c r="BJ1131" t="inlineStr">
        <is>
          <t>XFormInstance</t>
        </is>
      </c>
      <c r="BK1131" t="inlineStr">
        <is>
          <t>fafc9bbcfed311efb02ad3290d41d0d6</t>
        </is>
      </c>
      <c r="BL1131" t="b">
        <v>0</v>
      </c>
      <c r="BM1131" t="inlineStr">
        <is>
          <t>---</t>
        </is>
      </c>
      <c r="BN1131" t="inlineStr">
        <is>
          <t>200.113.248.99</t>
        </is>
      </c>
      <c r="BO1131" t="inlineStr">
        <is>
          <t>Cindia Jean</t>
        </is>
      </c>
    </row>
    <row r="1132">
      <c r="A1132" t="inlineStr">
        <is>
          <t>1130</t>
        </is>
      </c>
      <c r="B1132" t="inlineStr">
        <is>
          <t>3c7e1d92-9bb3-49b6-ab43-77c6b7ffdee7</t>
        </is>
      </c>
      <c r="C1132" t="inlineStr">
        <is>
          <t>2025-03-11</t>
        </is>
      </c>
      <c r="D1132" t="inlineStr">
        <is>
          <t>12</t>
        </is>
      </c>
      <c r="E1132" t="inlineStr">
        <is>
          <t>---</t>
        </is>
      </c>
      <c r="F1132" t="inlineStr">
        <is>
          <t>1</t>
        </is>
      </c>
      <c r="G1132" t="inlineStr">
        <is>
          <t>---</t>
        </is>
      </c>
      <c r="H1132" t="inlineStr">
        <is>
          <t>1</t>
        </is>
      </c>
      <c r="I1132" t="inlineStr">
        <is>
          <t>1</t>
        </is>
      </c>
      <c r="J1132" t="inlineStr"/>
      <c r="K1132" t="inlineStr">
        <is>
          <t>---</t>
        </is>
      </c>
      <c r="L1132" t="inlineStr">
        <is>
          <t>---</t>
        </is>
      </c>
      <c r="M1132" t="inlineStr">
        <is>
          <t>---</t>
        </is>
      </c>
      <c r="N1132" t="inlineStr">
        <is>
          <t>---</t>
        </is>
      </c>
      <c r="O1132" t="inlineStr">
        <is>
          <t>---</t>
        </is>
      </c>
      <c r="P1132" t="inlineStr">
        <is>
          <t>---</t>
        </is>
      </c>
      <c r="Q1132" t="inlineStr">
        <is>
          <t>---</t>
        </is>
      </c>
      <c r="R1132" t="inlineStr"/>
      <c r="S1132" t="inlineStr"/>
      <c r="T1132" t="inlineStr"/>
      <c r="U1132" t="inlineStr"/>
      <c r="V1132" t="inlineStr"/>
      <c r="W1132" t="inlineStr"/>
      <c r="X1132" t="inlineStr">
        <is>
          <t>PAP/HFSC/ST01251</t>
        </is>
      </c>
      <c r="Y1132" t="inlineStr">
        <is>
          <t>PAP/HFSC/ST01251</t>
        </is>
      </c>
      <c r="Z1132" t="inlineStr">
        <is>
          <t>2025-03-12 00:25:58</t>
        </is>
      </c>
      <c r="AA1132" t="inlineStr">
        <is>
          <t>2025-03-12 00:25:01</t>
        </is>
      </c>
      <c r="AB1132" t="inlineStr">
        <is>
          <t>2paula</t>
        </is>
      </c>
      <c r="AC1132" t="inlineStr">
        <is>
          <t>2025-03-12 00:26:04</t>
        </is>
      </c>
      <c r="AD1132" s="1" t="inlineStr">
        <is>
          <t>https://www.commcarehq.org/a/caris-test/reports/form_data/3c7e1d92-9bb3-49b6-ab43-77c6b7ffdee7/</t>
        </is>
      </c>
      <c r="AE1132" t="inlineStr">
        <is>
          <t>---</t>
        </is>
      </c>
      <c r="AF1132" t="inlineStr">
        <is>
          <t>3c5a623af057e23a32ae4000_17652</t>
        </is>
      </c>
      <c r="AG1132" t="inlineStr">
        <is>
          <t>---</t>
        </is>
      </c>
      <c r="AH1132" t="inlineStr">
        <is>
          <t>2025-03-12 00:25:58</t>
        </is>
      </c>
      <c r="AI1132" t="inlineStr">
        <is>
          <t>e5870524d7474eb1ae50f2c4107b4683</t>
        </is>
      </c>
      <c r="AJ1132" t="inlineStr">
        <is>
          <t>2025-03-11</t>
        </is>
      </c>
      <c r="AK1132" t="inlineStr">
        <is>
          <t>12</t>
        </is>
      </c>
      <c r="AL1132" t="inlineStr">
        <is>
          <t>---</t>
        </is>
      </c>
      <c r="AM1132" t="inlineStr">
        <is>
          <t>1</t>
        </is>
      </c>
      <c r="AN1132" t="inlineStr">
        <is>
          <t>---</t>
        </is>
      </c>
      <c r="AO1132" t="inlineStr">
        <is>
          <t>1</t>
        </is>
      </c>
      <c r="AP1132" t="inlineStr">
        <is>
          <t>1</t>
        </is>
      </c>
      <c r="AQ1132" t="inlineStr"/>
      <c r="AR1132" t="inlineStr"/>
      <c r="AS1132" t="inlineStr"/>
      <c r="AT1132" t="inlineStr"/>
      <c r="AU1132" t="inlineStr">
        <is>
          <t>---</t>
        </is>
      </c>
      <c r="AV1132" t="inlineStr">
        <is>
          <t>---</t>
        </is>
      </c>
      <c r="AW1132" t="inlineStr">
        <is>
          <t>---</t>
        </is>
      </c>
      <c r="AX1132" t="inlineStr">
        <is>
          <t>---</t>
        </is>
      </c>
      <c r="AY1132" t="inlineStr">
        <is>
          <t>---</t>
        </is>
      </c>
      <c r="AZ1132" t="inlineStr">
        <is>
          <t>---</t>
        </is>
      </c>
      <c r="BA1132" t="inlineStr">
        <is>
          <t>e5870524d7474eb1ae50f2c4107b4683</t>
        </is>
      </c>
      <c r="BB1132" t="inlineStr">
        <is>
          <t>http://openrosa.org/formdesigner/0B48E039-1E80-49A7-AC24-732B6E788E39</t>
        </is>
      </c>
      <c r="BC1132" t="inlineStr">
        <is>
          <t>Ration et autres visites</t>
        </is>
      </c>
      <c r="BD1132" t="inlineStr">
        <is>
          <t>CommCare Android, version "2.56"(468045). App v15969. CommCare Version 2.56.0. Build 468045, built on: 2025-03-07</t>
        </is>
      </c>
      <c r="BE1132" t="inlineStr">
        <is>
          <t>commcare_1a638df5-b750-4196-ba65-fa624981c493</t>
        </is>
      </c>
      <c r="BF1132" t="inlineStr"/>
      <c r="BG1132" t="inlineStr">
        <is>
          <t>f13d8149fc6d39ebe86af18272310ff9</t>
        </is>
      </c>
      <c r="BH1132" t="inlineStr">
        <is>
          <t>d3239f0622024212b2de47425e4be01d</t>
        </is>
      </c>
      <c r="BI1132" t="inlineStr">
        <is>
          <t>15246</t>
        </is>
      </c>
      <c r="BJ1132" t="inlineStr">
        <is>
          <t>XFormInstance</t>
        </is>
      </c>
      <c r="BK1132" t="inlineStr">
        <is>
          <t>fafc9bbcfed311efb02ad3290d41d0d6</t>
        </is>
      </c>
      <c r="BL1132" t="b">
        <v>0</v>
      </c>
      <c r="BM1132" t="inlineStr">
        <is>
          <t>---</t>
        </is>
      </c>
      <c r="BN1132" t="inlineStr">
        <is>
          <t>200.113.248.99</t>
        </is>
      </c>
      <c r="BO1132" t="inlineStr">
        <is>
          <t>David  Lucson</t>
        </is>
      </c>
    </row>
    <row r="1133">
      <c r="A1133" t="inlineStr">
        <is>
          <t>1131</t>
        </is>
      </c>
      <c r="B1133" t="inlineStr">
        <is>
          <t>1de496d6-6010-4d2c-88e1-4823660dc4d9</t>
        </is>
      </c>
      <c r="C1133" t="inlineStr">
        <is>
          <t>2025-03-11</t>
        </is>
      </c>
      <c r="D1133" t="inlineStr">
        <is>
          <t>4</t>
        </is>
      </c>
      <c r="E1133" t="inlineStr">
        <is>
          <t>bonbon</t>
        </is>
      </c>
      <c r="F1133" t="inlineStr">
        <is>
          <t>1</t>
        </is>
      </c>
      <c r="G1133" t="inlineStr">
        <is>
          <t>bonbon</t>
        </is>
      </c>
      <c r="H1133" t="inlineStr">
        <is>
          <t>1</t>
        </is>
      </c>
      <c r="I1133" t="inlineStr">
        <is>
          <t>1</t>
        </is>
      </c>
      <c r="J1133" t="inlineStr">
        <is>
          <t>3</t>
        </is>
      </c>
      <c r="K1133" t="inlineStr">
        <is>
          <t>---</t>
        </is>
      </c>
      <c r="L1133" t="inlineStr">
        <is>
          <t>---</t>
        </is>
      </c>
      <c r="M1133" t="inlineStr">
        <is>
          <t>---</t>
        </is>
      </c>
      <c r="N1133" t="inlineStr">
        <is>
          <t>---</t>
        </is>
      </c>
      <c r="O1133" t="inlineStr">
        <is>
          <t>---</t>
        </is>
      </c>
      <c r="P1133" t="inlineStr">
        <is>
          <t>---</t>
        </is>
      </c>
      <c r="Q1133" t="inlineStr">
        <is>
          <t>---</t>
        </is>
      </c>
      <c r="R1133" t="inlineStr"/>
      <c r="S1133" t="inlineStr"/>
      <c r="T1133" t="inlineStr"/>
      <c r="U1133">
        <f>HYPERLINK("https://www.commcarehq.org/a/caris-test/api/form_attachment/v1/1de496d6-6010-4d2c-88e1-4823660dc4d9/1741741784115.jpg")</f>
        <v/>
      </c>
      <c r="V1133" t="inlineStr"/>
      <c r="W1133" t="inlineStr"/>
      <c r="X1133" t="inlineStr">
        <is>
          <t>PAP/HAHD/ST00375</t>
        </is>
      </c>
      <c r="Y1133" t="inlineStr">
        <is>
          <t>PAP/HAHD/ST00375</t>
        </is>
      </c>
      <c r="Z1133" t="inlineStr">
        <is>
          <t>2025-03-12 01:11:14</t>
        </is>
      </c>
      <c r="AA1133" t="inlineStr">
        <is>
          <t>2025-03-12 01:05:48</t>
        </is>
      </c>
      <c r="AB1133" t="inlineStr">
        <is>
          <t>2yves</t>
        </is>
      </c>
      <c r="AC1133" t="inlineStr">
        <is>
          <t>2025-03-12 01:11:19</t>
        </is>
      </c>
      <c r="AD1133" s="1" t="inlineStr">
        <is>
          <t>https://www.commcarehq.org/a/caris-test/reports/form_data/1de496d6-6010-4d2c-88e1-4823660dc4d9/</t>
        </is>
      </c>
      <c r="AE1133" t="inlineStr">
        <is>
          <t>---</t>
        </is>
      </c>
      <c r="AF1133" t="inlineStr">
        <is>
          <t>7bb276a841f7492e811c08507b0047bd</t>
        </is>
      </c>
      <c r="AG1133" t="inlineStr">
        <is>
          <t>---</t>
        </is>
      </c>
      <c r="AH1133" t="inlineStr">
        <is>
          <t>2025-03-12 01:11:14</t>
        </is>
      </c>
      <c r="AI1133" t="inlineStr">
        <is>
          <t>e6ee151a4dd54941b4385b43113f68bc</t>
        </is>
      </c>
      <c r="AJ1133" t="inlineStr">
        <is>
          <t>2025-03-11</t>
        </is>
      </c>
      <c r="AK1133" t="inlineStr">
        <is>
          <t>4</t>
        </is>
      </c>
      <c r="AL1133" t="inlineStr">
        <is>
          <t>bonbon</t>
        </is>
      </c>
      <c r="AM1133" t="inlineStr">
        <is>
          <t>1</t>
        </is>
      </c>
      <c r="AN1133" t="inlineStr">
        <is>
          <t>bonbon</t>
        </is>
      </c>
      <c r="AO1133" t="inlineStr">
        <is>
          <t>1</t>
        </is>
      </c>
      <c r="AP1133" t="inlineStr">
        <is>
          <t>1</t>
        </is>
      </c>
      <c r="AQ1133" t="inlineStr"/>
      <c r="AR1133" t="inlineStr"/>
      <c r="AS1133" t="inlineStr"/>
      <c r="AT1133" t="inlineStr"/>
      <c r="AU1133" t="inlineStr">
        <is>
          <t>---</t>
        </is>
      </c>
      <c r="AV1133" t="inlineStr">
        <is>
          <t>---</t>
        </is>
      </c>
      <c r="AW1133" t="inlineStr">
        <is>
          <t>---</t>
        </is>
      </c>
      <c r="AX1133" t="inlineStr">
        <is>
          <t>---</t>
        </is>
      </c>
      <c r="AY1133" t="inlineStr">
        <is>
          <t>---</t>
        </is>
      </c>
      <c r="AZ1133" t="inlineStr">
        <is>
          <t>---</t>
        </is>
      </c>
      <c r="BA1133" t="inlineStr">
        <is>
          <t>e6ee151a4dd54941b4385b43113f68bc</t>
        </is>
      </c>
      <c r="BB1133" t="inlineStr">
        <is>
          <t>http://openrosa.org/formdesigner/0B48E039-1E80-49A7-AC24-732B6E788E39</t>
        </is>
      </c>
      <c r="BC1133" t="inlineStr">
        <is>
          <t>Ration et autres visites</t>
        </is>
      </c>
      <c r="BD1133" t="inlineStr">
        <is>
          <t>CommCare Android, version "2.55.0"(467579). App v15969. CommCare Version 2.55.0. Build 467579, built on: 2025-01-15</t>
        </is>
      </c>
      <c r="BE1133" t="inlineStr">
        <is>
          <t>commcare_3d9b4508-ec94-43e7-89c9-02e72ce74d1c</t>
        </is>
      </c>
      <c r="BF1133" t="inlineStr">
        <is>
          <t>18.5362432 -72.3903838 -8.6 110.4</t>
        </is>
      </c>
      <c r="BG1133" t="inlineStr">
        <is>
          <t>f13d8149fc6d39ebe86af18272310ff9</t>
        </is>
      </c>
      <c r="BH1133" t="inlineStr">
        <is>
          <t>d3239f0622024212b2de47425e4be01d</t>
        </is>
      </c>
      <c r="BI1133" t="inlineStr">
        <is>
          <t>15246</t>
        </is>
      </c>
      <c r="BJ1133" t="inlineStr">
        <is>
          <t>XFormInstance</t>
        </is>
      </c>
      <c r="BK1133" t="inlineStr">
        <is>
          <t>71646640fde911efb4175930014bb413</t>
        </is>
      </c>
      <c r="BL1133" t="b">
        <v>0</v>
      </c>
      <c r="BM1133" t="inlineStr">
        <is>
          <t>---</t>
        </is>
      </c>
      <c r="BN1133" t="inlineStr">
        <is>
          <t>200.113.222.50</t>
        </is>
      </c>
      <c r="BO1133" t="inlineStr">
        <is>
          <t>Francklin Pierre</t>
        </is>
      </c>
    </row>
    <row r="1134">
      <c r="A1134" t="inlineStr">
        <is>
          <t>1132</t>
        </is>
      </c>
      <c r="B1134" t="inlineStr">
        <is>
          <t>386d5d06-ed49-4a22-b079-f272a5355521</t>
        </is>
      </c>
      <c r="C1134" t="inlineStr">
        <is>
          <t>2025-03-11</t>
        </is>
      </c>
      <c r="D1134" t="inlineStr">
        <is>
          <t>3</t>
        </is>
      </c>
      <c r="E1134" t="inlineStr">
        <is>
          <t>---</t>
        </is>
      </c>
      <c r="F1134" t="inlineStr">
        <is>
          <t>0</t>
        </is>
      </c>
      <c r="G1134" t="inlineStr">
        <is>
          <t>---</t>
        </is>
      </c>
      <c r="H1134" t="inlineStr">
        <is>
          <t>1</t>
        </is>
      </c>
      <c r="I1134" t="inlineStr">
        <is>
          <t>0</t>
        </is>
      </c>
      <c r="J1134" t="inlineStr">
        <is>
          <t>---</t>
        </is>
      </c>
      <c r="K1134" t="inlineStr">
        <is>
          <t>---</t>
        </is>
      </c>
      <c r="L1134" t="inlineStr">
        <is>
          <t>---</t>
        </is>
      </c>
      <c r="M1134" t="inlineStr">
        <is>
          <t>---</t>
        </is>
      </c>
      <c r="N1134" t="inlineStr">
        <is>
          <t>---</t>
        </is>
      </c>
      <c r="O1134" t="inlineStr">
        <is>
          <t>---</t>
        </is>
      </c>
      <c r="P1134" t="inlineStr">
        <is>
          <t>---</t>
        </is>
      </c>
      <c r="Q1134" t="inlineStr">
        <is>
          <t>---</t>
        </is>
      </c>
      <c r="R1134" t="inlineStr">
        <is>
          <t>---</t>
        </is>
      </c>
      <c r="S1134" t="inlineStr">
        <is>
          <t>---</t>
        </is>
      </c>
      <c r="T1134" t="inlineStr">
        <is>
          <t>---</t>
        </is>
      </c>
      <c r="U1134" t="inlineStr">
        <is>
          <t>---</t>
        </is>
      </c>
      <c r="V1134" t="inlineStr">
        <is>
          <t>---</t>
        </is>
      </c>
      <c r="W1134" t="inlineStr"/>
      <c r="X1134" t="inlineStr">
        <is>
          <t>GON/CDIR/PED00168</t>
        </is>
      </c>
      <c r="Y1134" t="inlineStr">
        <is>
          <t>GON/CDIR/PED00168</t>
        </is>
      </c>
      <c r="Z1134" t="inlineStr">
        <is>
          <t>2025-03-12 02:12:23</t>
        </is>
      </c>
      <c r="AA1134" t="inlineStr">
        <is>
          <t>2025-03-12 02:11:58</t>
        </is>
      </c>
      <c r="AB1134" t="inlineStr">
        <is>
          <t>6cheranor</t>
        </is>
      </c>
      <c r="AC1134" t="inlineStr">
        <is>
          <t>2025-03-12 02:12:26</t>
        </is>
      </c>
      <c r="AD1134" s="1" t="inlineStr">
        <is>
          <t>https://www.commcarehq.org/a/caris-test/reports/form_data/386d5d06-ed49-4a22-b079-f272a5355521/</t>
        </is>
      </c>
      <c r="AE1134" t="inlineStr">
        <is>
          <t>---</t>
        </is>
      </c>
      <c r="AF1134" t="inlineStr">
        <is>
          <t>3c5a623af057e23a32ae4000_38214</t>
        </is>
      </c>
      <c r="AG1134" t="inlineStr">
        <is>
          <t>OK</t>
        </is>
      </c>
      <c r="AH1134" t="inlineStr">
        <is>
          <t>2025-03-12 02:12:23</t>
        </is>
      </c>
      <c r="AI1134" t="inlineStr">
        <is>
          <t>29b7f1edbe6082f038dd4ec8d0ae7a9d</t>
        </is>
      </c>
      <c r="AJ1134" t="inlineStr">
        <is>
          <t>2025-03-11</t>
        </is>
      </c>
      <c r="AK1134" t="inlineStr">
        <is>
          <t>3</t>
        </is>
      </c>
      <c r="AL1134" t="inlineStr">
        <is>
          <t>---</t>
        </is>
      </c>
      <c r="AM1134" t="inlineStr">
        <is>
          <t>0</t>
        </is>
      </c>
      <c r="AN1134" t="inlineStr">
        <is>
          <t>---</t>
        </is>
      </c>
      <c r="AO1134" t="inlineStr">
        <is>
          <t>1</t>
        </is>
      </c>
      <c r="AP1134" t="inlineStr">
        <is>
          <t>0</t>
        </is>
      </c>
      <c r="AQ1134" t="inlineStr">
        <is>
          <t>---</t>
        </is>
      </c>
      <c r="AR1134" t="inlineStr">
        <is>
          <t>---</t>
        </is>
      </c>
      <c r="AS1134" t="inlineStr">
        <is>
          <t>---</t>
        </is>
      </c>
      <c r="AT1134" t="inlineStr"/>
      <c r="AU1134" t="inlineStr">
        <is>
          <t>---</t>
        </is>
      </c>
      <c r="AV1134" t="inlineStr">
        <is>
          <t>---</t>
        </is>
      </c>
      <c r="AW1134" t="inlineStr">
        <is>
          <t>---</t>
        </is>
      </c>
      <c r="AX1134" t="inlineStr">
        <is>
          <t>---</t>
        </is>
      </c>
      <c r="AY1134" t="inlineStr">
        <is>
          <t>---</t>
        </is>
      </c>
      <c r="AZ1134" t="inlineStr">
        <is>
          <t>---</t>
        </is>
      </c>
      <c r="BA1134" t="inlineStr">
        <is>
          <t>29b7f1edbe6082f038dd4ec8d0ae7a9d</t>
        </is>
      </c>
      <c r="BB1134" t="inlineStr">
        <is>
          <t>http://openrosa.org/formdesigner/0B48E039-1E80-49A7-AC24-732B6E788E39</t>
        </is>
      </c>
      <c r="BC1134" t="inlineStr">
        <is>
          <t>Ration et autres visites</t>
        </is>
      </c>
      <c r="BD1134" t="inlineStr">
        <is>
          <t>CommCare Android, version "2.55.0"(467579). App v15969. CommCare Version 2.55.0. Build 467579, built on: 2025-01-15</t>
        </is>
      </c>
      <c r="BE1134" t="inlineStr">
        <is>
          <t>commcare_e5a4e59a-31e9-47c0-99a3-baf23089b238</t>
        </is>
      </c>
      <c r="BF1134" t="inlineStr"/>
      <c r="BG1134" t="inlineStr">
        <is>
          <t>f13d8149fc6d39ebe86af18272310ff9</t>
        </is>
      </c>
      <c r="BH1134" t="inlineStr">
        <is>
          <t>d3239f0622024212b2de47425e4be01d</t>
        </is>
      </c>
      <c r="BI1134" t="inlineStr">
        <is>
          <t>15246</t>
        </is>
      </c>
      <c r="BJ1134" t="inlineStr">
        <is>
          <t>XFormInstance</t>
        </is>
      </c>
      <c r="BK1134" t="inlineStr">
        <is>
          <t>4c2f1077fe7111efba67bb65fe57b2fe</t>
        </is>
      </c>
      <c r="BL1134" t="b">
        <v>0</v>
      </c>
      <c r="BM1134" t="inlineStr">
        <is>
          <t>---</t>
        </is>
      </c>
      <c r="BN1134" t="inlineStr">
        <is>
          <t>200.113.238.93</t>
        </is>
      </c>
      <c r="BO1134" t="inlineStr">
        <is>
          <t>Gabriella Joseph</t>
        </is>
      </c>
    </row>
    <row r="1135">
      <c r="A1135" t="inlineStr">
        <is>
          <t>1133</t>
        </is>
      </c>
      <c r="B1135" t="inlineStr">
        <is>
          <t>8dc52570-83d5-4df5-8593-9d591bfe68f5</t>
        </is>
      </c>
      <c r="C1135" t="inlineStr">
        <is>
          <t>2025-03-11</t>
        </is>
      </c>
      <c r="D1135" t="inlineStr">
        <is>
          <t>3</t>
        </is>
      </c>
      <c r="E1135" t="inlineStr">
        <is>
          <t>---</t>
        </is>
      </c>
      <c r="F1135" t="inlineStr">
        <is>
          <t>0</t>
        </is>
      </c>
      <c r="G1135" t="inlineStr">
        <is>
          <t>---</t>
        </is>
      </c>
      <c r="H1135" t="inlineStr">
        <is>
          <t>1</t>
        </is>
      </c>
      <c r="I1135" t="inlineStr">
        <is>
          <t>0</t>
        </is>
      </c>
      <c r="J1135" t="inlineStr">
        <is>
          <t>---</t>
        </is>
      </c>
      <c r="K1135" t="inlineStr">
        <is>
          <t>---</t>
        </is>
      </c>
      <c r="L1135" t="inlineStr">
        <is>
          <t>---</t>
        </is>
      </c>
      <c r="M1135" t="inlineStr">
        <is>
          <t>---</t>
        </is>
      </c>
      <c r="N1135" t="inlineStr">
        <is>
          <t>---</t>
        </is>
      </c>
      <c r="O1135" t="inlineStr">
        <is>
          <t>---</t>
        </is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inlineStr"/>
      <c r="X1135" t="inlineStr">
        <is>
          <t>GON/CDIR/PED00282</t>
        </is>
      </c>
      <c r="Y1135" t="inlineStr">
        <is>
          <t>GON/CDIR/PED00282</t>
        </is>
      </c>
      <c r="Z1135" t="inlineStr">
        <is>
          <t>2025-03-12 02:13:34</t>
        </is>
      </c>
      <c r="AA1135" t="inlineStr">
        <is>
          <t>2025-03-12 02:12:59</t>
        </is>
      </c>
      <c r="AB1135" t="inlineStr">
        <is>
          <t>6cheranor</t>
        </is>
      </c>
      <c r="AC1135" t="inlineStr">
        <is>
          <t>2025-03-12 02:13:38</t>
        </is>
      </c>
      <c r="AD1135" s="1" t="inlineStr">
        <is>
          <t>https://www.commcarehq.org/a/caris-test/reports/form_data/8dc52570-83d5-4df5-8593-9d591bfe68f5/</t>
        </is>
      </c>
      <c r="AE1135" t="inlineStr">
        <is>
          <t>---</t>
        </is>
      </c>
      <c r="AF1135" t="inlineStr">
        <is>
          <t>3c5a623af057e23a32ae4000_107137</t>
        </is>
      </c>
      <c r="AG1135" t="inlineStr">
        <is>
          <t>OK</t>
        </is>
      </c>
      <c r="AH1135" t="inlineStr">
        <is>
          <t>2025-03-12 02:13:34</t>
        </is>
      </c>
      <c r="AI1135" t="inlineStr">
        <is>
          <t>29b7f1edbe6082f038dd4ec8d0ae7a9d</t>
        </is>
      </c>
      <c r="AJ1135" t="inlineStr">
        <is>
          <t>2025-03-11</t>
        </is>
      </c>
      <c r="AK1135" t="inlineStr">
        <is>
          <t>3</t>
        </is>
      </c>
      <c r="AL1135" t="inlineStr">
        <is>
          <t>---</t>
        </is>
      </c>
      <c r="AM1135" t="inlineStr">
        <is>
          <t>0</t>
        </is>
      </c>
      <c r="AN1135" t="inlineStr">
        <is>
          <t>---</t>
        </is>
      </c>
      <c r="AO1135" t="inlineStr">
        <is>
          <t>1</t>
        </is>
      </c>
      <c r="AP1135" t="inlineStr">
        <is>
          <t>0</t>
        </is>
      </c>
      <c r="AQ1135" t="inlineStr">
        <is>
          <t>---</t>
        </is>
      </c>
      <c r="AR1135" t="inlineStr">
        <is>
          <t>---</t>
        </is>
      </c>
      <c r="AS1135" t="inlineStr">
        <is>
          <t>---</t>
        </is>
      </c>
      <c r="AT1135" t="inlineStr"/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inlineStr">
        <is>
          <t>---</t>
        </is>
      </c>
      <c r="BA1135" t="inlineStr">
        <is>
          <t>29b7f1edbe6082f038dd4ec8d0ae7a9d</t>
        </is>
      </c>
      <c r="BB1135" t="inlineStr">
        <is>
          <t>http://openrosa.org/formdesigner/0B48E039-1E80-49A7-AC24-732B6E788E39</t>
        </is>
      </c>
      <c r="BC1135" t="inlineStr">
        <is>
          <t>Ration et autres visites</t>
        </is>
      </c>
      <c r="BD1135" t="inlineStr">
        <is>
          <t>CommCare Android, version "2.55.0"(467579). App v15969. CommCare Version 2.55.0. Build 467579, built on: 2025-01-15</t>
        </is>
      </c>
      <c r="BE1135" t="inlineStr">
        <is>
          <t>commcare_e5a4e59a-31e9-47c0-99a3-baf23089b238</t>
        </is>
      </c>
      <c r="BF1135" t="inlineStr"/>
      <c r="BG1135" t="inlineStr">
        <is>
          <t>f13d8149fc6d39ebe86af18272310ff9</t>
        </is>
      </c>
      <c r="BH1135" t="inlineStr">
        <is>
          <t>d3239f0622024212b2de47425e4be01d</t>
        </is>
      </c>
      <c r="BI1135" t="inlineStr">
        <is>
          <t>15246</t>
        </is>
      </c>
      <c r="BJ1135" t="inlineStr">
        <is>
          <t>XFormInstance</t>
        </is>
      </c>
      <c r="BK1135" t="inlineStr">
        <is>
          <t>4c2f1077fe7111efba67bb65fe57b2fe</t>
        </is>
      </c>
      <c r="BL1135" t="b">
        <v>0</v>
      </c>
      <c r="BM1135" t="inlineStr">
        <is>
          <t>---</t>
        </is>
      </c>
      <c r="BN1135" t="inlineStr">
        <is>
          <t>200.113.238.93</t>
        </is>
      </c>
      <c r="BO1135" t="inlineStr">
        <is>
          <t>Edeline Louis</t>
        </is>
      </c>
    </row>
    <row r="1136">
      <c r="A1136" t="inlineStr">
        <is>
          <t>1134</t>
        </is>
      </c>
      <c r="B1136" t="inlineStr">
        <is>
          <t>da84359f-f54b-4f17-ae0f-5a2d4fca546e</t>
        </is>
      </c>
      <c r="C1136" t="inlineStr">
        <is>
          <t>2025-03-11</t>
        </is>
      </c>
      <c r="D1136" t="inlineStr">
        <is>
          <t>3</t>
        </is>
      </c>
      <c r="E1136" t="inlineStr">
        <is>
          <t>---</t>
        </is>
      </c>
      <c r="F1136" t="inlineStr">
        <is>
          <t>0</t>
        </is>
      </c>
      <c r="G1136" t="inlineStr">
        <is>
          <t>---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---</t>
        </is>
      </c>
      <c r="L1136" t="inlineStr">
        <is>
          <t>---</t>
        </is>
      </c>
      <c r="M1136" t="inlineStr">
        <is>
          <t>---</t>
        </is>
      </c>
      <c r="N1136" t="inlineStr">
        <is>
          <t>---</t>
        </is>
      </c>
      <c r="O1136" t="inlineStr">
        <is>
          <t>---</t>
        </is>
      </c>
      <c r="P1136" t="inlineStr">
        <is>
          <t>---</t>
        </is>
      </c>
      <c r="Q1136" t="inlineStr">
        <is>
          <t>---</t>
        </is>
      </c>
      <c r="R1136" t="inlineStr"/>
      <c r="S1136" t="inlineStr"/>
      <c r="T1136" t="inlineStr"/>
      <c r="U1136" t="inlineStr"/>
      <c r="V1136" t="inlineStr"/>
      <c r="W1136" t="inlineStr"/>
      <c r="X1136" t="inlineStr">
        <is>
          <t>GON/CDIR/PED00115</t>
        </is>
      </c>
      <c r="Y1136" t="inlineStr">
        <is>
          <t>GON/CDIR/PED00115</t>
        </is>
      </c>
      <c r="Z1136" t="inlineStr">
        <is>
          <t>2025-03-12 02:15:57</t>
        </is>
      </c>
      <c r="AA1136" t="inlineStr">
        <is>
          <t>2025-03-12 02:14:52</t>
        </is>
      </c>
      <c r="AB1136" t="inlineStr">
        <is>
          <t>6cheranor</t>
        </is>
      </c>
      <c r="AC1136" t="inlineStr">
        <is>
          <t>2025-03-12 02:16:00</t>
        </is>
      </c>
      <c r="AD1136" s="1" t="inlineStr">
        <is>
          <t>https://www.commcarehq.org/a/caris-test/reports/form_data/da84359f-f54b-4f17-ae0f-5a2d4fca546e/</t>
        </is>
      </c>
      <c r="AE1136" t="inlineStr">
        <is>
          <t>---</t>
        </is>
      </c>
      <c r="AF1136" t="inlineStr">
        <is>
          <t>3c5a623af057e23a32ae4000_30214</t>
        </is>
      </c>
      <c r="AG1136" t="inlineStr">
        <is>
          <t>OK</t>
        </is>
      </c>
      <c r="AH1136" t="inlineStr">
        <is>
          <t>2025-03-12 02:15:57</t>
        </is>
      </c>
      <c r="AI1136" t="inlineStr">
        <is>
          <t>29b7f1edbe6082f038dd4ec8d0ae7a9d</t>
        </is>
      </c>
      <c r="AJ1136" t="inlineStr">
        <is>
          <t>2025-03-11</t>
        </is>
      </c>
      <c r="AK1136" t="inlineStr">
        <is>
          <t>3</t>
        </is>
      </c>
      <c r="AL1136" t="inlineStr">
        <is>
          <t>---</t>
        </is>
      </c>
      <c r="AM1136" t="inlineStr">
        <is>
          <t>0</t>
        </is>
      </c>
      <c r="AN1136" t="inlineStr">
        <is>
          <t>---</t>
        </is>
      </c>
      <c r="AO1136" t="inlineStr">
        <is>
          <t>1</t>
        </is>
      </c>
      <c r="AP1136" t="inlineStr">
        <is>
          <t>1</t>
        </is>
      </c>
      <c r="AQ1136" t="inlineStr"/>
      <c r="AR1136" t="inlineStr"/>
      <c r="AS1136" t="inlineStr"/>
      <c r="AT1136" t="inlineStr"/>
      <c r="AU1136" t="inlineStr">
        <is>
          <t>---</t>
        </is>
      </c>
      <c r="AV1136" t="inlineStr">
        <is>
          <t>---</t>
        </is>
      </c>
      <c r="AW1136" t="inlineStr">
        <is>
          <t>---</t>
        </is>
      </c>
      <c r="AX1136" t="inlineStr">
        <is>
          <t>---</t>
        </is>
      </c>
      <c r="AY1136" t="inlineStr">
        <is>
          <t>---</t>
        </is>
      </c>
      <c r="AZ1136" t="inlineStr">
        <is>
          <t>---</t>
        </is>
      </c>
      <c r="BA1136" t="inlineStr">
        <is>
          <t>29b7f1edbe6082f038dd4ec8d0ae7a9d</t>
        </is>
      </c>
      <c r="BB1136" t="inlineStr">
        <is>
          <t>http://openrosa.org/formdesigner/0B48E039-1E80-49A7-AC24-732B6E788E39</t>
        </is>
      </c>
      <c r="BC1136" t="inlineStr">
        <is>
          <t>Ration et autres visites</t>
        </is>
      </c>
      <c r="BD1136" t="inlineStr">
        <is>
          <t>CommCare Android, version "2.55.0"(467579). App v15969. CommCare Version 2.55.0. Build 467579, built on: 2025-01-15</t>
        </is>
      </c>
      <c r="BE1136" t="inlineStr">
        <is>
          <t>commcare_e5a4e59a-31e9-47c0-99a3-baf23089b238</t>
        </is>
      </c>
      <c r="BF1136" t="inlineStr"/>
      <c r="BG1136" t="inlineStr">
        <is>
          <t>f13d8149fc6d39ebe86af18272310ff9</t>
        </is>
      </c>
      <c r="BH1136" t="inlineStr">
        <is>
          <t>d3239f0622024212b2de47425e4be01d</t>
        </is>
      </c>
      <c r="BI1136" t="inlineStr">
        <is>
          <t>15246</t>
        </is>
      </c>
      <c r="BJ1136" t="inlineStr">
        <is>
          <t>XFormInstance</t>
        </is>
      </c>
      <c r="BK1136" t="inlineStr">
        <is>
          <t>4c2f1077fe7111efba67bb65fe57b2fe</t>
        </is>
      </c>
      <c r="BL1136" t="b">
        <v>0</v>
      </c>
      <c r="BM1136" t="inlineStr">
        <is>
          <t>---</t>
        </is>
      </c>
      <c r="BN1136" t="inlineStr">
        <is>
          <t>200.113.238.93</t>
        </is>
      </c>
      <c r="BO1136" t="inlineStr">
        <is>
          <t>Gabriella P. Francesca Alcindor</t>
        </is>
      </c>
    </row>
    <row r="1137">
      <c r="A1137" t="inlineStr">
        <is>
          <t>1135</t>
        </is>
      </c>
      <c r="B1137" t="inlineStr">
        <is>
          <t>e89dbc1b-bdfb-4bdc-b64b-e8b6db98b57b</t>
        </is>
      </c>
      <c r="C1137" t="inlineStr">
        <is>
          <t>2025-03-12</t>
        </is>
      </c>
      <c r="D1137" t="inlineStr">
        <is>
          <t>3 4</t>
        </is>
      </c>
      <c r="E1137" t="inlineStr">
        <is>
          <t>Livraison bonbon</t>
        </is>
      </c>
      <c r="F1137" t="inlineStr">
        <is>
          <t>1</t>
        </is>
      </c>
      <c r="G1137" t="inlineStr">
        <is>
          <t>---</t>
        </is>
      </c>
      <c r="H1137" t="inlineStr">
        <is>
          <t>1</t>
        </is>
      </c>
      <c r="I1137" t="inlineStr">
        <is>
          <t>0</t>
        </is>
      </c>
      <c r="J1137" t="inlineStr">
        <is>
          <t>---</t>
        </is>
      </c>
      <c r="K1137" t="inlineStr">
        <is>
          <t>---</t>
        </is>
      </c>
      <c r="L1137" t="inlineStr">
        <is>
          <t>---</t>
        </is>
      </c>
      <c r="M1137" t="inlineStr">
        <is>
          <t>---</t>
        </is>
      </c>
      <c r="N1137" t="inlineStr">
        <is>
          <t>---</t>
        </is>
      </c>
      <c r="O1137" t="inlineStr">
        <is>
          <t>---</t>
        </is>
      </c>
      <c r="P1137" t="inlineStr">
        <is>
          <t>---</t>
        </is>
      </c>
      <c r="Q1137" t="inlineStr">
        <is>
          <t>---</t>
        </is>
      </c>
      <c r="R1137" t="inlineStr">
        <is>
          <t>---</t>
        </is>
      </c>
      <c r="S1137" t="inlineStr">
        <is>
          <t>---</t>
        </is>
      </c>
      <c r="T1137" t="inlineStr">
        <is>
          <t>---</t>
        </is>
      </c>
      <c r="U1137" t="inlineStr">
        <is>
          <t>---</t>
        </is>
      </c>
      <c r="V1137" t="inlineStr">
        <is>
          <t>---</t>
        </is>
      </c>
      <c r="W1137" t="inlineStr">
        <is>
          <t>18.524928 -72.3694728 40.89 10.72</t>
        </is>
      </c>
      <c r="X1137" t="inlineStr">
        <is>
          <t>PAP/CHAP/ST02128</t>
        </is>
      </c>
      <c r="Y1137" t="inlineStr">
        <is>
          <t>PAP/CHAP/ST02128</t>
        </is>
      </c>
      <c r="Z1137" t="inlineStr">
        <is>
          <t>2025-03-12 15:19:45</t>
        </is>
      </c>
      <c r="AA1137" t="inlineStr">
        <is>
          <t>2025-03-12 15:19:05</t>
        </is>
      </c>
      <c r="AB1137" t="inlineStr">
        <is>
          <t>2faustin</t>
        </is>
      </c>
      <c r="AC1137" t="inlineStr">
        <is>
          <t>2025-03-12 14:18:02</t>
        </is>
      </c>
      <c r="AD1137" s="1" t="inlineStr">
        <is>
          <t>https://www.commcarehq.org/a/caris-test/reports/form_data/e89dbc1b-bdfb-4bdc-b64b-e8b6db98b57b/</t>
        </is>
      </c>
      <c r="AE1137" t="inlineStr">
        <is>
          <t>---</t>
        </is>
      </c>
      <c r="AF1137" t="inlineStr">
        <is>
          <t>3c5a623af057e23a32ae4000_22473</t>
        </is>
      </c>
      <c r="AG1137" t="inlineStr">
        <is>
          <t>OK</t>
        </is>
      </c>
      <c r="AH1137" t="inlineStr">
        <is>
          <t>2025-03-12 15:19:45</t>
        </is>
      </c>
      <c r="AI1137" t="inlineStr">
        <is>
          <t>25302d3773ea035e35c3934e3aa8e141</t>
        </is>
      </c>
      <c r="AJ1137" t="inlineStr">
        <is>
          <t>2025-03-12</t>
        </is>
      </c>
      <c r="AK1137" t="inlineStr">
        <is>
          <t>3 4</t>
        </is>
      </c>
      <c r="AL1137" t="inlineStr">
        <is>
          <t>Livraison bonbon</t>
        </is>
      </c>
      <c r="AM1137" t="inlineStr">
        <is>
          <t>1</t>
        </is>
      </c>
      <c r="AN1137" t="inlineStr">
        <is>
          <t>---</t>
        </is>
      </c>
      <c r="AO1137" t="inlineStr">
        <is>
          <t>1</t>
        </is>
      </c>
      <c r="AP1137" t="inlineStr">
        <is>
          <t>0</t>
        </is>
      </c>
      <c r="AQ1137" t="inlineStr">
        <is>
          <t>---</t>
        </is>
      </c>
      <c r="AR1137" t="inlineStr">
        <is>
          <t>---</t>
        </is>
      </c>
      <c r="AS1137" t="inlineStr">
        <is>
          <t>---</t>
        </is>
      </c>
      <c r="AT1137" t="inlineStr">
        <is>
          <t>18.524928 -72.3694728 40.89 10.72</t>
        </is>
      </c>
      <c r="AU1137" t="inlineStr">
        <is>
          <t>---</t>
        </is>
      </c>
      <c r="AV1137" t="inlineStr">
        <is>
          <t>---</t>
        </is>
      </c>
      <c r="AW1137" t="inlineStr">
        <is>
          <t>---</t>
        </is>
      </c>
      <c r="AX1137" t="inlineStr">
        <is>
          <t>---</t>
        </is>
      </c>
      <c r="AY1137" t="inlineStr">
        <is>
          <t>---</t>
        </is>
      </c>
      <c r="AZ1137" t="inlineStr">
        <is>
          <t>---</t>
        </is>
      </c>
      <c r="BA1137" t="inlineStr">
        <is>
          <t>25302d3773ea035e35c3934e3aa8e141</t>
        </is>
      </c>
      <c r="BB1137" t="inlineStr">
        <is>
          <t>http://openrosa.org/formdesigner/0B48E039-1E80-49A7-AC24-732B6E788E39</t>
        </is>
      </c>
      <c r="BC1137" t="inlineStr">
        <is>
          <t>Ration et autres visites</t>
        </is>
      </c>
      <c r="BD1137" t="inlineStr">
        <is>
          <t>CommCare Android, version "2.56"(468045). App v15969. CommCare Version 2.56.0. Build 468045, built on: 2025-03-07</t>
        </is>
      </c>
      <c r="BE1137" t="inlineStr">
        <is>
          <t>commcare_6e883702-a4ce-475b-b43e-3900cbde0394</t>
        </is>
      </c>
      <c r="BF1137" t="inlineStr">
        <is>
          <t>18.5249169 -72.3695004 40.89 9.64</t>
        </is>
      </c>
      <c r="BG1137" t="inlineStr">
        <is>
          <t>f13d8149fc6d39ebe86af18272310ff9</t>
        </is>
      </c>
      <c r="BH1137" t="inlineStr">
        <is>
          <t>d3239f0622024212b2de47425e4be01d</t>
        </is>
      </c>
      <c r="BI1137" t="inlineStr">
        <is>
          <t>15246</t>
        </is>
      </c>
      <c r="BJ1137" t="inlineStr">
        <is>
          <t>XFormInstance</t>
        </is>
      </c>
      <c r="BK1137" t="inlineStr">
        <is>
          <t>b4a811c8ff4911efba6dbb65fe57b2fe</t>
        </is>
      </c>
      <c r="BL1137" t="b">
        <v>0</v>
      </c>
      <c r="BM1137" t="inlineStr">
        <is>
          <t>---</t>
        </is>
      </c>
      <c r="BN1137" t="inlineStr">
        <is>
          <t>200.113.251.126</t>
        </is>
      </c>
      <c r="BO1137" t="inlineStr">
        <is>
          <t>Djoulie Tilys</t>
        </is>
      </c>
    </row>
    <row r="1138">
      <c r="A1138" t="inlineStr">
        <is>
          <t>1136</t>
        </is>
      </c>
      <c r="B1138" t="inlineStr">
        <is>
          <t>967b9513-1312-42e4-9aa5-1ce34ddab232</t>
        </is>
      </c>
      <c r="C1138" t="inlineStr">
        <is>
          <t>2025-03-12</t>
        </is>
      </c>
      <c r="D1138" t="inlineStr">
        <is>
          <t>3 10 12</t>
        </is>
      </c>
      <c r="E1138" t="inlineStr">
        <is>
          <t>---</t>
        </is>
      </c>
      <c r="F1138" t="inlineStr">
        <is>
          <t>1</t>
        </is>
      </c>
      <c r="G1138" t="inlineStr">
        <is>
          <t>---</t>
        </is>
      </c>
      <c r="H1138" t="inlineStr">
        <is>
          <t>1</t>
        </is>
      </c>
      <c r="I1138" t="inlineStr">
        <is>
          <t>1</t>
        </is>
      </c>
      <c r="J1138" t="inlineStr"/>
      <c r="K1138" t="inlineStr">
        <is>
          <t>---</t>
        </is>
      </c>
      <c r="L1138" t="inlineStr">
        <is>
          <t>---</t>
        </is>
      </c>
      <c r="M1138" t="inlineStr">
        <is>
          <t>---</t>
        </is>
      </c>
      <c r="N1138" t="inlineStr">
        <is>
          <t>---</t>
        </is>
      </c>
      <c r="O1138" t="inlineStr">
        <is>
          <t>---</t>
        </is>
      </c>
      <c r="P1138" t="inlineStr">
        <is>
          <t>---</t>
        </is>
      </c>
      <c r="Q1138" t="inlineStr">
        <is>
          <t>---</t>
        </is>
      </c>
      <c r="R1138" t="inlineStr"/>
      <c r="S1138" t="inlineStr"/>
      <c r="T1138" t="inlineStr"/>
      <c r="U1138" t="inlineStr"/>
      <c r="V1138" t="inlineStr"/>
      <c r="W1138" t="inlineStr"/>
      <c r="X1138" t="inlineStr">
        <is>
          <t>PAP/NPFS/ST02736</t>
        </is>
      </c>
      <c r="Y1138" t="inlineStr">
        <is>
          <t>PAP/NPFS/ST02736</t>
        </is>
      </c>
      <c r="Z1138" t="inlineStr">
        <is>
          <t>2025-03-12 14:19:50</t>
        </is>
      </c>
      <c r="AA1138" t="inlineStr">
        <is>
          <t>2025-03-12 14:19:04</t>
        </is>
      </c>
      <c r="AB1138" t="inlineStr">
        <is>
          <t>2paula</t>
        </is>
      </c>
      <c r="AC1138" t="inlineStr">
        <is>
          <t>2025-03-12 14:20:16</t>
        </is>
      </c>
      <c r="AD1138" s="1" t="inlineStr">
        <is>
          <t>https://www.commcarehq.org/a/caris-test/reports/form_data/967b9513-1312-42e4-9aa5-1ce34ddab232/</t>
        </is>
      </c>
      <c r="AE1138" t="inlineStr">
        <is>
          <t>---</t>
        </is>
      </c>
      <c r="AF1138" t="inlineStr">
        <is>
          <t>3c5a623af057e23a32ae4000_27452</t>
        </is>
      </c>
      <c r="AG1138" t="inlineStr">
        <is>
          <t>OK</t>
        </is>
      </c>
      <c r="AH1138" t="inlineStr">
        <is>
          <t>2025-03-12 14:19:50</t>
        </is>
      </c>
      <c r="AI1138" t="inlineStr">
        <is>
          <t>e5870524d7474eb1ae50f2c4107b4683</t>
        </is>
      </c>
      <c r="AJ1138" t="inlineStr">
        <is>
          <t>2025-03-12</t>
        </is>
      </c>
      <c r="AK1138" t="inlineStr">
        <is>
          <t>3 10 12</t>
        </is>
      </c>
      <c r="AL1138" t="inlineStr">
        <is>
          <t>---</t>
        </is>
      </c>
      <c r="AM1138" t="inlineStr">
        <is>
          <t>1</t>
        </is>
      </c>
      <c r="AN1138" t="inlineStr">
        <is>
          <t>---</t>
        </is>
      </c>
      <c r="AO1138" t="inlineStr">
        <is>
          <t>1</t>
        </is>
      </c>
      <c r="AP1138" t="inlineStr">
        <is>
          <t>1</t>
        </is>
      </c>
      <c r="AQ1138" t="inlineStr"/>
      <c r="AR1138" t="inlineStr"/>
      <c r="AS1138" t="inlineStr"/>
      <c r="AT1138" t="inlineStr"/>
      <c r="AU1138" t="inlineStr">
        <is>
          <t>---</t>
        </is>
      </c>
      <c r="AV1138" t="inlineStr">
        <is>
          <t>---</t>
        </is>
      </c>
      <c r="AW1138" t="inlineStr">
        <is>
          <t>---</t>
        </is>
      </c>
      <c r="AX1138" t="inlineStr">
        <is>
          <t>---</t>
        </is>
      </c>
      <c r="AY1138" t="inlineStr">
        <is>
          <t>---</t>
        </is>
      </c>
      <c r="AZ1138" t="inlineStr">
        <is>
          <t>---</t>
        </is>
      </c>
      <c r="BA1138" t="inlineStr">
        <is>
          <t>e5870524d7474eb1ae50f2c4107b4683</t>
        </is>
      </c>
      <c r="BB1138" t="inlineStr">
        <is>
          <t>http://openrosa.org/formdesigner/0B48E039-1E80-49A7-AC24-732B6E788E39</t>
        </is>
      </c>
      <c r="BC1138" t="inlineStr">
        <is>
          <t>Ration et autres visites</t>
        </is>
      </c>
      <c r="BD1138" t="inlineStr">
        <is>
          <t>CommCare Android, version "2.56"(468045). App v15969. CommCare Version 2.56.0. Build 468045, built on: 2025-03-07</t>
        </is>
      </c>
      <c r="BE1138" t="inlineStr">
        <is>
          <t>commcare_1a638df5-b750-4196-ba65-fa624981c493</t>
        </is>
      </c>
      <c r="BF1138" t="inlineStr"/>
      <c r="BG1138" t="inlineStr">
        <is>
          <t>f13d8149fc6d39ebe86af18272310ff9</t>
        </is>
      </c>
      <c r="BH1138" t="inlineStr">
        <is>
          <t>d3239f0622024212b2de47425e4be01d</t>
        </is>
      </c>
      <c r="BI1138" t="inlineStr">
        <is>
          <t>15246</t>
        </is>
      </c>
      <c r="BJ1138" t="inlineStr">
        <is>
          <t>XFormInstance</t>
        </is>
      </c>
      <c r="BK1138" t="inlineStr">
        <is>
          <t>1f994ae2ff4c11efa9a06327e3555f30</t>
        </is>
      </c>
      <c r="BL1138" t="b">
        <v>0</v>
      </c>
      <c r="BM1138" t="inlineStr">
        <is>
          <t>---</t>
        </is>
      </c>
      <c r="BN1138" t="inlineStr">
        <is>
          <t>200.113.248.65</t>
        </is>
      </c>
      <c r="BO1138" t="inlineStr">
        <is>
          <t>Joseph Angelo</t>
        </is>
      </c>
    </row>
    <row r="1139">
      <c r="A1139" t="inlineStr">
        <is>
          <t>1137</t>
        </is>
      </c>
      <c r="B1139" t="inlineStr">
        <is>
          <t>4a12e0a5-ae53-4464-8524-e7a6116c6ca0</t>
        </is>
      </c>
      <c r="C1139" t="inlineStr">
        <is>
          <t>2025-03-12</t>
        </is>
      </c>
      <c r="D1139" t="inlineStr">
        <is>
          <t>3</t>
        </is>
      </c>
      <c r="E1139" t="inlineStr">
        <is>
          <t>---</t>
        </is>
      </c>
      <c r="F1139" t="inlineStr">
        <is>
          <t>1</t>
        </is>
      </c>
      <c r="G1139" t="inlineStr">
        <is>
          <t>---</t>
        </is>
      </c>
      <c r="H1139" t="inlineStr">
        <is>
          <t>1</t>
        </is>
      </c>
      <c r="I1139" t="inlineStr">
        <is>
          <t>0</t>
        </is>
      </c>
      <c r="J1139" t="inlineStr">
        <is>
          <t>---</t>
        </is>
      </c>
      <c r="K1139" t="inlineStr">
        <is>
          <t>---</t>
        </is>
      </c>
      <c r="L1139" t="inlineStr">
        <is>
          <t>---</t>
        </is>
      </c>
      <c r="M1139" t="inlineStr">
        <is>
          <t>---</t>
        </is>
      </c>
      <c r="N1139" t="inlineStr">
        <is>
          <t>---</t>
        </is>
      </c>
      <c r="O1139" t="inlineStr">
        <is>
          <t>---</t>
        </is>
      </c>
      <c r="P1139" t="inlineStr">
        <is>
          <t>---</t>
        </is>
      </c>
      <c r="Q1139" t="inlineStr">
        <is>
          <t>---</t>
        </is>
      </c>
      <c r="R1139" t="inlineStr">
        <is>
          <t>---</t>
        </is>
      </c>
      <c r="S1139" t="inlineStr">
        <is>
          <t>---</t>
        </is>
      </c>
      <c r="T1139" t="inlineStr">
        <is>
          <t>---</t>
        </is>
      </c>
      <c r="U1139" t="inlineStr">
        <is>
          <t>---</t>
        </is>
      </c>
      <c r="V1139" t="inlineStr">
        <is>
          <t>---</t>
        </is>
      </c>
      <c r="W1139" t="inlineStr">
        <is>
          <t>18.5280086 -72.3716569 19.47 4.28</t>
        </is>
      </c>
      <c r="X1139" t="inlineStr">
        <is>
          <t>PAP/CHAP/ST02339</t>
        </is>
      </c>
      <c r="Y1139" t="inlineStr">
        <is>
          <t>PAP/CHAP/ST02339</t>
        </is>
      </c>
      <c r="Z1139" t="inlineStr">
        <is>
          <t>2025-03-12 16:14:25</t>
        </is>
      </c>
      <c r="AA1139" t="inlineStr">
        <is>
          <t>2025-03-12 16:14:00</t>
        </is>
      </c>
      <c r="AB1139" t="inlineStr">
        <is>
          <t>2faustin</t>
        </is>
      </c>
      <c r="AC1139" t="inlineStr">
        <is>
          <t>2025-03-12 15:12:43</t>
        </is>
      </c>
      <c r="AD1139" s="1" t="inlineStr">
        <is>
          <t>https://www.commcarehq.org/a/caris-test/reports/form_data/4a12e0a5-ae53-4464-8524-e7a6116c6ca0/</t>
        </is>
      </c>
      <c r="AE1139" t="inlineStr">
        <is>
          <t>---</t>
        </is>
      </c>
      <c r="AF1139" t="inlineStr">
        <is>
          <t>3c5a623af057e23a32ae4000_33845</t>
        </is>
      </c>
      <c r="AG1139" t="inlineStr">
        <is>
          <t>OK</t>
        </is>
      </c>
      <c r="AH1139" t="inlineStr">
        <is>
          <t>2025-03-12 16:14:25</t>
        </is>
      </c>
      <c r="AI1139" t="inlineStr">
        <is>
          <t>25302d3773ea035e35c3934e3aa8e141</t>
        </is>
      </c>
      <c r="AJ1139" t="inlineStr">
        <is>
          <t>2025-03-12</t>
        </is>
      </c>
      <c r="AK1139" t="inlineStr">
        <is>
          <t>3</t>
        </is>
      </c>
      <c r="AL1139" t="inlineStr">
        <is>
          <t>---</t>
        </is>
      </c>
      <c r="AM1139" t="inlineStr">
        <is>
          <t>1</t>
        </is>
      </c>
      <c r="AN1139" t="inlineStr">
        <is>
          <t>---</t>
        </is>
      </c>
      <c r="AO1139" t="inlineStr">
        <is>
          <t>1</t>
        </is>
      </c>
      <c r="AP1139" t="inlineStr">
        <is>
          <t>0</t>
        </is>
      </c>
      <c r="AQ1139" t="inlineStr">
        <is>
          <t>---</t>
        </is>
      </c>
      <c r="AR1139" t="inlineStr">
        <is>
          <t>---</t>
        </is>
      </c>
      <c r="AS1139" t="inlineStr">
        <is>
          <t>---</t>
        </is>
      </c>
      <c r="AT1139" t="inlineStr">
        <is>
          <t>18.5280086 -72.3716569 19.47 4.28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inlineStr">
        <is>
          <t>---</t>
        </is>
      </c>
      <c r="BA1139" t="inlineStr">
        <is>
          <t>25302d3773ea035e35c3934e3aa8e141</t>
        </is>
      </c>
      <c r="BB1139" t="inlineStr">
        <is>
          <t>http://openrosa.org/formdesigner/0B48E039-1E80-49A7-AC24-732B6E788E39</t>
        </is>
      </c>
      <c r="BC1139" t="inlineStr">
        <is>
          <t>Ration et autres visites</t>
        </is>
      </c>
      <c r="BD1139" t="inlineStr">
        <is>
          <t>CommCare Android, version "2.56"(468045). App v15969. CommCare Version 2.56.0. Build 468045, built on: 2025-03-07</t>
        </is>
      </c>
      <c r="BE1139" t="inlineStr">
        <is>
          <t>commcare_6e883702-a4ce-475b-b43e-3900cbde0394</t>
        </is>
      </c>
      <c r="BF1139" t="inlineStr">
        <is>
          <t>18.5279808 -72.3716377 12.11 3.21</t>
        </is>
      </c>
      <c r="BG1139" t="inlineStr">
        <is>
          <t>f13d8149fc6d39ebe86af18272310ff9</t>
        </is>
      </c>
      <c r="BH1139" t="inlineStr">
        <is>
          <t>d3239f0622024212b2de47425e4be01d</t>
        </is>
      </c>
      <c r="BI1139" t="inlineStr">
        <is>
          <t>15246</t>
        </is>
      </c>
      <c r="BJ1139" t="inlineStr">
        <is>
          <t>XFormInstance</t>
        </is>
      </c>
      <c r="BK1139" t="inlineStr">
        <is>
          <t>b4a811c8ff4911efba6dbb65fe57b2fe</t>
        </is>
      </c>
      <c r="BL1139" t="b">
        <v>0</v>
      </c>
      <c r="BM1139" t="inlineStr">
        <is>
          <t>---</t>
        </is>
      </c>
      <c r="BN1139" t="inlineStr">
        <is>
          <t>200.113.230.99</t>
        </is>
      </c>
      <c r="BO1139" t="inlineStr">
        <is>
          <t>Junise Guerrier</t>
        </is>
      </c>
    </row>
    <row r="1140">
      <c r="A1140" t="inlineStr">
        <is>
          <t>1138</t>
        </is>
      </c>
      <c r="B1140" t="inlineStr">
        <is>
          <t>f9c8b3ef-0b92-4a7b-ab54-6090534c4c4c</t>
        </is>
      </c>
      <c r="C1140" t="inlineStr">
        <is>
          <t>2025-03-12</t>
        </is>
      </c>
      <c r="D1140" t="inlineStr">
        <is>
          <t>4</t>
        </is>
      </c>
      <c r="E1140" t="inlineStr">
        <is>
          <t>bonbons</t>
        </is>
      </c>
      <c r="F1140" t="inlineStr">
        <is>
          <t>1</t>
        </is>
      </c>
      <c r="G1140" t="inlineStr">
        <is>
          <t>nb li pala men c gd frè a mw bay bal bonbons ak manmannl ki la paske li pa janm ret nan kay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---</t>
        </is>
      </c>
      <c r="L1140" t="inlineStr">
        <is>
          <t>---</t>
        </is>
      </c>
      <c r="M1140" t="inlineStr">
        <is>
          <t>---</t>
        </is>
      </c>
      <c r="N1140" t="inlineStr">
        <is>
          <t>---</t>
        </is>
      </c>
      <c r="O1140" t="inlineStr">
        <is>
          <t>---</t>
        </is>
      </c>
      <c r="P1140" t="inlineStr">
        <is>
          <t>---</t>
        </is>
      </c>
      <c r="Q1140" t="inlineStr">
        <is>
          <t>---</t>
        </is>
      </c>
      <c r="R1140" t="inlineStr"/>
      <c r="S1140" t="inlineStr"/>
      <c r="T1140" t="inlineStr"/>
      <c r="U1140">
        <f>HYPERLINK("https://www.commcarehq.org/a/caris-test/api/form_attachment/v1/f9c8b3ef-0b92-4a7b-ab54-6090534c4c4c/1741792330335.jpg")</f>
        <v/>
      </c>
      <c r="V1140" t="inlineStr"/>
      <c r="W1140" t="inlineStr"/>
      <c r="X1140" t="inlineStr">
        <is>
          <t>PAP/HAHD/ST00887</t>
        </is>
      </c>
      <c r="Y1140" t="inlineStr">
        <is>
          <t>PAP/HAHD/ST00887</t>
        </is>
      </c>
      <c r="Z1140" t="inlineStr">
        <is>
          <t>2025-03-12 15:14:24</t>
        </is>
      </c>
      <c r="AA1140" t="inlineStr">
        <is>
          <t>2025-03-12 15:10:02</t>
        </is>
      </c>
      <c r="AB1140" t="inlineStr">
        <is>
          <t>2miclene</t>
        </is>
      </c>
      <c r="AC1140" t="inlineStr">
        <is>
          <t>2025-03-12 15:14:27</t>
        </is>
      </c>
      <c r="AD1140" s="1" t="inlineStr">
        <is>
          <t>https://www.commcarehq.org/a/caris-test/reports/form_data/f9c8b3ef-0b92-4a7b-ab54-6090534c4c4c/</t>
        </is>
      </c>
      <c r="AE1140" t="inlineStr">
        <is>
          <t>---</t>
        </is>
      </c>
      <c r="AF1140" t="inlineStr">
        <is>
          <t>3c5a623af057e23a32ae4000_45754</t>
        </is>
      </c>
      <c r="AG1140" t="inlineStr">
        <is>
          <t>---</t>
        </is>
      </c>
      <c r="AH1140" t="inlineStr">
        <is>
          <t>2025-03-12 15:14:24</t>
        </is>
      </c>
      <c r="AI1140" t="inlineStr">
        <is>
          <t>64b0a61236f7d987dd45027ebbfc57df</t>
        </is>
      </c>
      <c r="AJ1140" t="inlineStr">
        <is>
          <t>2025-03-12</t>
        </is>
      </c>
      <c r="AK1140" t="inlineStr">
        <is>
          <t>4</t>
        </is>
      </c>
      <c r="AL1140" t="inlineStr">
        <is>
          <t>bonbons</t>
        </is>
      </c>
      <c r="AM1140" t="inlineStr">
        <is>
          <t>1</t>
        </is>
      </c>
      <c r="AN1140" t="inlineStr">
        <is>
          <t>nb li pala men c gd frè a mw bay bal bonbons ak manmannl ki la paske li pa janm ret nan kay</t>
        </is>
      </c>
      <c r="AO1140" t="inlineStr">
        <is>
          <t>1</t>
        </is>
      </c>
      <c r="AP1140" t="inlineStr">
        <is>
          <t>1</t>
        </is>
      </c>
      <c r="AQ1140" t="inlineStr"/>
      <c r="AR1140" t="inlineStr"/>
      <c r="AS1140" t="inlineStr"/>
      <c r="AT1140" t="inlineStr"/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inlineStr">
        <is>
          <t>---</t>
        </is>
      </c>
      <c r="BA1140" t="inlineStr">
        <is>
          <t>64b0a61236f7d987dd45027ebbfc57df</t>
        </is>
      </c>
      <c r="BB1140" t="inlineStr">
        <is>
          <t>http://openrosa.org/formdesigner/0B48E039-1E80-49A7-AC24-732B6E788E39</t>
        </is>
      </c>
      <c r="BC1140" t="inlineStr">
        <is>
          <t>Ration et autres visites</t>
        </is>
      </c>
      <c r="BD1140" t="inlineStr">
        <is>
          <t>CommCare Android, version "2.55.0"(467579). App v15969. CommCare Version 2.55.0. Build 467579, built on: 2025-01-15</t>
        </is>
      </c>
      <c r="BE1140" t="inlineStr">
        <is>
          <t>commcare_54a621c2-54d8-40d6-b070-4af9fd73e052</t>
        </is>
      </c>
      <c r="BF1140" t="inlineStr">
        <is>
          <t>18.5378676 -72.3945502 69.0 6.0</t>
        </is>
      </c>
      <c r="BG1140" t="inlineStr">
        <is>
          <t>f13d8149fc6d39ebe86af18272310ff9</t>
        </is>
      </c>
      <c r="BH1140" t="inlineStr">
        <is>
          <t>d3239f0622024212b2de47425e4be01d</t>
        </is>
      </c>
      <c r="BI1140" t="inlineStr">
        <is>
          <t>15246</t>
        </is>
      </c>
      <c r="BJ1140" t="inlineStr">
        <is>
          <t>XFormInstance</t>
        </is>
      </c>
      <c r="BK1140" t="inlineStr">
        <is>
          <t>c5b03fe2ff5311efb030d3290d41d0d6</t>
        </is>
      </c>
      <c r="BL1140" t="b">
        <v>0</v>
      </c>
      <c r="BM1140" t="inlineStr">
        <is>
          <t>---</t>
        </is>
      </c>
      <c r="BN1140" t="inlineStr">
        <is>
          <t>200.113.253.247</t>
        </is>
      </c>
      <c r="BO1140" t="inlineStr">
        <is>
          <t>Chrismay Renfort</t>
        </is>
      </c>
    </row>
    <row r="1141">
      <c r="A1141" t="inlineStr">
        <is>
          <t>1139</t>
        </is>
      </c>
      <c r="B1141" t="inlineStr">
        <is>
          <t>57f39dc9-a16e-4f44-bfcc-b192b2f815fc</t>
        </is>
      </c>
      <c r="C1141" t="inlineStr">
        <is>
          <t>2025-03-12</t>
        </is>
      </c>
      <c r="D1141" t="inlineStr">
        <is>
          <t>4</t>
        </is>
      </c>
      <c r="E1141" t="inlineStr">
        <is>
          <t>bonbon</t>
        </is>
      </c>
      <c r="F1141" t="inlineStr">
        <is>
          <t>1</t>
        </is>
      </c>
      <c r="G1141" t="inlineStr">
        <is>
          <t>le bénéficiaire n'était pas présent , on a donné les bonbons à son grand frère</t>
        </is>
      </c>
      <c r="H1141" t="inlineStr">
        <is>
          <t>0</t>
        </is>
      </c>
      <c r="I1141" t="inlineStr">
        <is>
          <t>1</t>
        </is>
      </c>
      <c r="J1141" t="inlineStr">
        <is>
          <t>1</t>
        </is>
      </c>
      <c r="K1141" t="inlineStr">
        <is>
          <t>---</t>
        </is>
      </c>
      <c r="L1141" t="inlineStr">
        <is>
          <t>---</t>
        </is>
      </c>
      <c r="M1141" t="inlineStr">
        <is>
          <t>---</t>
        </is>
      </c>
      <c r="N1141" t="inlineStr">
        <is>
          <t>---</t>
        </is>
      </c>
      <c r="O1141" t="inlineStr">
        <is>
          <t>---</t>
        </is>
      </c>
      <c r="P1141" t="inlineStr">
        <is>
          <t>---</t>
        </is>
      </c>
      <c r="Q1141" t="inlineStr">
        <is>
          <t>---</t>
        </is>
      </c>
      <c r="R1141" t="inlineStr"/>
      <c r="S1141" t="inlineStr"/>
      <c r="T1141" t="inlineStr"/>
      <c r="U1141">
        <f>HYPERLINK("https://www.commcarehq.org/a/caris-test/api/form_attachment/v1/57f39dc9-a16e-4f44-bfcc-b192b2f815fc/1741792316949.jpg")</f>
        <v/>
      </c>
      <c r="V1141" t="inlineStr"/>
      <c r="W1141" t="inlineStr"/>
      <c r="X1141" t="inlineStr">
        <is>
          <t>PAP/HAHD/ST00887</t>
        </is>
      </c>
      <c r="Y1141" t="inlineStr">
        <is>
          <t>PAP/HAHD/ST00887</t>
        </is>
      </c>
      <c r="Z1141" t="inlineStr">
        <is>
          <t>2025-03-12 15:18:06</t>
        </is>
      </c>
      <c r="AA1141" t="inlineStr">
        <is>
          <t>2025-03-12 15:09:13</t>
        </is>
      </c>
      <c r="AB1141" t="inlineStr">
        <is>
          <t>2yves</t>
        </is>
      </c>
      <c r="AC1141" t="inlineStr">
        <is>
          <t>2025-03-12 15:18:07</t>
        </is>
      </c>
      <c r="AD1141" s="1" t="inlineStr">
        <is>
          <t>https://www.commcarehq.org/a/caris-test/reports/form_data/57f39dc9-a16e-4f44-bfcc-b192b2f815fc/</t>
        </is>
      </c>
      <c r="AE1141" t="inlineStr">
        <is>
          <t>---</t>
        </is>
      </c>
      <c r="AF1141" t="inlineStr">
        <is>
          <t>3c5a623af057e23a32ae4000_45754</t>
        </is>
      </c>
      <c r="AG1141" t="inlineStr">
        <is>
          <t>---</t>
        </is>
      </c>
      <c r="AH1141" t="inlineStr">
        <is>
          <t>2025-03-12 15:18:06</t>
        </is>
      </c>
      <c r="AI1141" t="inlineStr">
        <is>
          <t>e6ee151a4dd54941b4385b43113f68bc</t>
        </is>
      </c>
      <c r="AJ1141" t="inlineStr">
        <is>
          <t>2025-03-12</t>
        </is>
      </c>
      <c r="AK1141" t="inlineStr">
        <is>
          <t>4</t>
        </is>
      </c>
      <c r="AL1141" t="inlineStr">
        <is>
          <t>bonbon</t>
        </is>
      </c>
      <c r="AM1141" t="inlineStr">
        <is>
          <t>1</t>
        </is>
      </c>
      <c r="AN1141" t="inlineStr">
        <is>
          <t>le bénéficiaire n'était pas présent , on a donné les bonbons à son grand frère</t>
        </is>
      </c>
      <c r="AO1141" t="inlineStr">
        <is>
          <t>0</t>
        </is>
      </c>
      <c r="AP1141" t="inlineStr">
        <is>
          <t>1</t>
        </is>
      </c>
      <c r="AQ1141" t="inlineStr"/>
      <c r="AR1141" t="inlineStr"/>
      <c r="AS1141" t="inlineStr"/>
      <c r="AT1141" t="inlineStr"/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inlineStr">
        <is>
          <t>---</t>
        </is>
      </c>
      <c r="BA1141" t="inlineStr">
        <is>
          <t>e6ee151a4dd54941b4385b43113f68bc</t>
        </is>
      </c>
      <c r="BB1141" t="inlineStr">
        <is>
          <t>http://openrosa.org/formdesigner/0B48E039-1E80-49A7-AC24-732B6E788E39</t>
        </is>
      </c>
      <c r="BC1141" t="inlineStr">
        <is>
          <t>Ration et autres visites</t>
        </is>
      </c>
      <c r="BD1141" t="inlineStr">
        <is>
          <t>CommCare Android, version "2.55.0"(467579). App v15969. CommCare Version 2.55.0. Build 467579, built on: 2025-01-15</t>
        </is>
      </c>
      <c r="BE1141" t="inlineStr">
        <is>
          <t>commcare_3d9b4508-ec94-43e7-89c9-02e72ce74d1c</t>
        </is>
      </c>
      <c r="BF1141" t="inlineStr">
        <is>
          <t>18.537681 -72.3942072 1.1 5.09</t>
        </is>
      </c>
      <c r="BG1141" t="inlineStr">
        <is>
          <t>f13d8149fc6d39ebe86af18272310ff9</t>
        </is>
      </c>
      <c r="BH1141" t="inlineStr">
        <is>
          <t>d3239f0622024212b2de47425e4be01d</t>
        </is>
      </c>
      <c r="BI1141" t="inlineStr">
        <is>
          <t>15246</t>
        </is>
      </c>
      <c r="BJ1141" t="inlineStr">
        <is>
          <t>XFormInstance</t>
        </is>
      </c>
      <c r="BK1141" t="inlineStr">
        <is>
          <t>117990d8fedf11efb4215930014bb413</t>
        </is>
      </c>
      <c r="BL1141" t="b">
        <v>0</v>
      </c>
      <c r="BM1141" t="inlineStr">
        <is>
          <t>---</t>
        </is>
      </c>
      <c r="BN1141" t="inlineStr">
        <is>
          <t>200.113.214.193</t>
        </is>
      </c>
      <c r="BO1141" t="inlineStr">
        <is>
          <t>Chrismay Renfort</t>
        </is>
      </c>
    </row>
    <row r="1142">
      <c r="A1142" t="inlineStr">
        <is>
          <t>1140</t>
        </is>
      </c>
      <c r="B1142" t="inlineStr">
        <is>
          <t>7a2020c7-b0cf-4e63-a60f-db04a527849f</t>
        </is>
      </c>
      <c r="C1142" t="inlineStr">
        <is>
          <t>2025-03-11</t>
        </is>
      </c>
      <c r="D1142" t="inlineStr">
        <is>
          <t>3</t>
        </is>
      </c>
      <c r="E1142" t="inlineStr">
        <is>
          <t>---</t>
        </is>
      </c>
      <c r="F1142" t="inlineStr">
        <is>
          <t>0</t>
        </is>
      </c>
      <c r="G1142" t="inlineStr">
        <is>
          <t>---</t>
        </is>
      </c>
      <c r="H1142" t="inlineStr">
        <is>
          <t>1</t>
        </is>
      </c>
      <c r="I1142" t="inlineStr">
        <is>
          <t>0</t>
        </is>
      </c>
      <c r="J1142" t="inlineStr">
        <is>
          <t>---</t>
        </is>
      </c>
      <c r="K1142" t="inlineStr">
        <is>
          <t>---</t>
        </is>
      </c>
      <c r="L1142" t="inlineStr">
        <is>
          <t>---</t>
        </is>
      </c>
      <c r="M1142" t="inlineStr">
        <is>
          <t>---</t>
        </is>
      </c>
      <c r="N1142" t="inlineStr">
        <is>
          <t>---</t>
        </is>
      </c>
      <c r="O1142" t="inlineStr">
        <is>
          <t>---</t>
        </is>
      </c>
      <c r="P1142" t="inlineStr">
        <is>
          <t>---</t>
        </is>
      </c>
      <c r="Q1142" t="inlineStr">
        <is>
          <t>---</t>
        </is>
      </c>
      <c r="R1142" t="inlineStr">
        <is>
          <t>---</t>
        </is>
      </c>
      <c r="S1142" t="inlineStr">
        <is>
          <t>---</t>
        </is>
      </c>
      <c r="T1142" t="inlineStr">
        <is>
          <t>---</t>
        </is>
      </c>
      <c r="U1142" t="inlineStr">
        <is>
          <t>---</t>
        </is>
      </c>
      <c r="V1142" t="inlineStr">
        <is>
          <t>---</t>
        </is>
      </c>
      <c r="W1142" t="inlineStr"/>
      <c r="X1142" t="inlineStr">
        <is>
          <t>GON/CSKS/PED00256</t>
        </is>
      </c>
      <c r="Y1142" t="inlineStr">
        <is>
          <t>GON/CSKS/PED00256</t>
        </is>
      </c>
      <c r="Z1142" t="inlineStr">
        <is>
          <t>2025-03-11 22:40:29</t>
        </is>
      </c>
      <c r="AA1142" t="inlineStr">
        <is>
          <t>2025-03-11 22:34:55</t>
        </is>
      </c>
      <c r="AB1142" t="inlineStr">
        <is>
          <t>6dorena</t>
        </is>
      </c>
      <c r="AC1142" t="inlineStr">
        <is>
          <t>2025-03-12 16:26:03</t>
        </is>
      </c>
      <c r="AD1142" s="1" t="inlineStr">
        <is>
          <t>https://www.commcarehq.org/a/caris-test/reports/form_data/7a2020c7-b0cf-4e63-a60f-db04a527849f/</t>
        </is>
      </c>
      <c r="AE1142" t="inlineStr">
        <is>
          <t>---</t>
        </is>
      </c>
      <c r="AF1142" t="inlineStr">
        <is>
          <t>3c5a623af057e23a32ae4000_83666</t>
        </is>
      </c>
      <c r="AG1142" t="inlineStr">
        <is>
          <t>OK</t>
        </is>
      </c>
      <c r="AH1142" t="inlineStr">
        <is>
          <t>2025-03-11 22:40:29</t>
        </is>
      </c>
      <c r="AI1142" t="inlineStr">
        <is>
          <t>3964b2205a0f20868524be13aab0b786</t>
        </is>
      </c>
      <c r="AJ1142" t="inlineStr">
        <is>
          <t>2025-03-11</t>
        </is>
      </c>
      <c r="AK1142" t="inlineStr">
        <is>
          <t>3</t>
        </is>
      </c>
      <c r="AL1142" t="inlineStr">
        <is>
          <t>---</t>
        </is>
      </c>
      <c r="AM1142" t="inlineStr">
        <is>
          <t>0</t>
        </is>
      </c>
      <c r="AN1142" t="inlineStr">
        <is>
          <t>---</t>
        </is>
      </c>
      <c r="AO1142" t="inlineStr">
        <is>
          <t>1</t>
        </is>
      </c>
      <c r="AP1142" t="inlineStr">
        <is>
          <t>0</t>
        </is>
      </c>
      <c r="AQ1142" t="inlineStr">
        <is>
          <t>---</t>
        </is>
      </c>
      <c r="AR1142" t="inlineStr">
        <is>
          <t>---</t>
        </is>
      </c>
      <c r="AS1142" t="inlineStr">
        <is>
          <t>---</t>
        </is>
      </c>
      <c r="AT1142" t="inlineStr"/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inlineStr">
        <is>
          <t>---</t>
        </is>
      </c>
      <c r="BA1142" t="inlineStr">
        <is>
          <t>3964b2205a0f20868524be13aab0b786</t>
        </is>
      </c>
      <c r="BB1142" t="inlineStr">
        <is>
          <t>http://openrosa.org/formdesigner/0B48E039-1E80-49A7-AC24-732B6E788E39</t>
        </is>
      </c>
      <c r="BC1142" t="inlineStr">
        <is>
          <t>Ration et autres visites</t>
        </is>
      </c>
      <c r="BD1142" t="inlineStr">
        <is>
          <t>CommCare Android, version "2.55.0"(467579). App v15969. CommCare Version 2.55.0. Build 467579, built on: 2025-01-15</t>
        </is>
      </c>
      <c r="BE1142" t="inlineStr">
        <is>
          <t>commcare_8bfa4fa8-c694-426a-969e-07ff9318179f</t>
        </is>
      </c>
      <c r="BF1142" t="inlineStr"/>
      <c r="BG1142" t="inlineStr">
        <is>
          <t>f13d8149fc6d39ebe86af18272310ff9</t>
        </is>
      </c>
      <c r="BH1142" t="inlineStr">
        <is>
          <t>d3239f0622024212b2de47425e4be01d</t>
        </is>
      </c>
      <c r="BI1142" t="inlineStr">
        <is>
          <t>15246</t>
        </is>
      </c>
      <c r="BJ1142" t="inlineStr">
        <is>
          <t>XFormInstance</t>
        </is>
      </c>
      <c r="BK1142" t="inlineStr">
        <is>
          <t>618a280afdc011efb01ed3290d41d0d6</t>
        </is>
      </c>
      <c r="BL1142" t="b">
        <v>0</v>
      </c>
      <c r="BM1142" t="inlineStr">
        <is>
          <t>---</t>
        </is>
      </c>
      <c r="BN1142" t="inlineStr">
        <is>
          <t>200.113.253.107</t>
        </is>
      </c>
      <c r="BO1142" t="inlineStr">
        <is>
          <t>Louvenson Sanon</t>
        </is>
      </c>
    </row>
    <row r="1143">
      <c r="A1143" t="inlineStr">
        <is>
          <t>1141</t>
        </is>
      </c>
      <c r="B1143" t="inlineStr">
        <is>
          <t>0a8d5af2-f025-45d9-8f60-d7ccc92a2569</t>
        </is>
      </c>
      <c r="C1143" t="inlineStr">
        <is>
          <t>2025-03-11</t>
        </is>
      </c>
      <c r="D1143" t="inlineStr">
        <is>
          <t>3</t>
        </is>
      </c>
      <c r="E1143" t="inlineStr">
        <is>
          <t>---</t>
        </is>
      </c>
      <c r="F1143" t="inlineStr">
        <is>
          <t>0</t>
        </is>
      </c>
      <c r="G1143" t="inlineStr">
        <is>
          <t>---</t>
        </is>
      </c>
      <c r="H1143" t="inlineStr">
        <is>
          <t>1</t>
        </is>
      </c>
      <c r="I1143" t="inlineStr">
        <is>
          <t>0</t>
        </is>
      </c>
      <c r="J1143" t="inlineStr">
        <is>
          <t>---</t>
        </is>
      </c>
      <c r="K1143" t="inlineStr">
        <is>
          <t>---</t>
        </is>
      </c>
      <c r="L1143" t="inlineStr">
        <is>
          <t>---</t>
        </is>
      </c>
      <c r="M1143" t="inlineStr">
        <is>
          <t>---</t>
        </is>
      </c>
      <c r="N1143" t="inlineStr">
        <is>
          <t>---</t>
        </is>
      </c>
      <c r="O1143" t="inlineStr">
        <is>
          <t>---</t>
        </is>
      </c>
      <c r="P1143" t="inlineStr">
        <is>
          <t>---</t>
        </is>
      </c>
      <c r="Q1143" t="inlineStr">
        <is>
          <t>---</t>
        </is>
      </c>
      <c r="R1143" t="inlineStr">
        <is>
          <t>---</t>
        </is>
      </c>
      <c r="S1143" t="inlineStr">
        <is>
          <t>---</t>
        </is>
      </c>
      <c r="T1143" t="inlineStr">
        <is>
          <t>---</t>
        </is>
      </c>
      <c r="U1143" t="inlineStr">
        <is>
          <t>---</t>
        </is>
      </c>
      <c r="V1143" t="inlineStr">
        <is>
          <t>---</t>
        </is>
      </c>
      <c r="W1143" t="inlineStr"/>
      <c r="X1143" t="inlineStr">
        <is>
          <t>GON/CSKS/PED00300</t>
        </is>
      </c>
      <c r="Y1143" t="inlineStr">
        <is>
          <t>GON/CSKS/PED00300</t>
        </is>
      </c>
      <c r="Z1143" t="inlineStr">
        <is>
          <t>2025-03-11 22:41:03</t>
        </is>
      </c>
      <c r="AA1143" t="inlineStr">
        <is>
          <t>2025-03-11 22:40:51</t>
        </is>
      </c>
      <c r="AB1143" t="inlineStr">
        <is>
          <t>6dorena</t>
        </is>
      </c>
      <c r="AC1143" t="inlineStr">
        <is>
          <t>2025-03-12 16:26:05</t>
        </is>
      </c>
      <c r="AD1143" s="1" t="inlineStr">
        <is>
          <t>https://www.commcarehq.org/a/caris-test/reports/form_data/0a8d5af2-f025-45d9-8f60-d7ccc92a2569/</t>
        </is>
      </c>
      <c r="AE1143" t="inlineStr">
        <is>
          <t>---</t>
        </is>
      </c>
      <c r="AF1143" t="inlineStr">
        <is>
          <t>3c5a623af057e23a32ae4000_132085</t>
        </is>
      </c>
      <c r="AG1143" t="inlineStr">
        <is>
          <t>OK</t>
        </is>
      </c>
      <c r="AH1143" t="inlineStr">
        <is>
          <t>2025-03-11 22:41:03</t>
        </is>
      </c>
      <c r="AI1143" t="inlineStr">
        <is>
          <t>3964b2205a0f20868524be13aab0b786</t>
        </is>
      </c>
      <c r="AJ1143" t="inlineStr">
        <is>
          <t>2025-03-11</t>
        </is>
      </c>
      <c r="AK1143" t="inlineStr">
        <is>
          <t>3</t>
        </is>
      </c>
      <c r="AL1143" t="inlineStr">
        <is>
          <t>---</t>
        </is>
      </c>
      <c r="AM1143" t="inlineStr">
        <is>
          <t>0</t>
        </is>
      </c>
      <c r="AN1143" t="inlineStr">
        <is>
          <t>---</t>
        </is>
      </c>
      <c r="AO1143" t="inlineStr">
        <is>
          <t>1</t>
        </is>
      </c>
      <c r="AP1143" t="inlineStr">
        <is>
          <t>0</t>
        </is>
      </c>
      <c r="AQ1143" t="inlineStr">
        <is>
          <t>---</t>
        </is>
      </c>
      <c r="AR1143" t="inlineStr">
        <is>
          <t>---</t>
        </is>
      </c>
      <c r="AS1143" t="inlineStr">
        <is>
          <t>---</t>
        </is>
      </c>
      <c r="AT1143" t="inlineStr"/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inlineStr">
        <is>
          <t>---</t>
        </is>
      </c>
      <c r="BA1143" t="inlineStr">
        <is>
          <t>3964b2205a0f20868524be13aab0b786</t>
        </is>
      </c>
      <c r="BB1143" t="inlineStr">
        <is>
          <t>http://openrosa.org/formdesigner/0B48E039-1E80-49A7-AC24-732B6E788E39</t>
        </is>
      </c>
      <c r="BC1143" t="inlineStr">
        <is>
          <t>Ration et autres visites</t>
        </is>
      </c>
      <c r="BD1143" t="inlineStr">
        <is>
          <t>CommCare Android, version "2.55.0"(467579). App v15969. CommCare Version 2.55.0. Build 467579, built on: 2025-01-15</t>
        </is>
      </c>
      <c r="BE1143" t="inlineStr">
        <is>
          <t>commcare_8bfa4fa8-c694-426a-969e-07ff9318179f</t>
        </is>
      </c>
      <c r="BF1143" t="inlineStr"/>
      <c r="BG1143" t="inlineStr">
        <is>
          <t>f13d8149fc6d39ebe86af18272310ff9</t>
        </is>
      </c>
      <c r="BH1143" t="inlineStr">
        <is>
          <t>d3239f0622024212b2de47425e4be01d</t>
        </is>
      </c>
      <c r="BI1143" t="inlineStr">
        <is>
          <t>15246</t>
        </is>
      </c>
      <c r="BJ1143" t="inlineStr">
        <is>
          <t>XFormInstance</t>
        </is>
      </c>
      <c r="BK1143" t="inlineStr">
        <is>
          <t>618a280afdc011efb01ed3290d41d0d6</t>
        </is>
      </c>
      <c r="BL1143" t="b">
        <v>0</v>
      </c>
      <c r="BM1143" t="inlineStr">
        <is>
          <t>---</t>
        </is>
      </c>
      <c r="BN1143" t="inlineStr">
        <is>
          <t>200.113.253.107</t>
        </is>
      </c>
      <c r="BO1143" t="inlineStr">
        <is>
          <t>Wisdarlie Jacques</t>
        </is>
      </c>
    </row>
    <row r="1144">
      <c r="A1144" t="inlineStr">
        <is>
          <t>1142</t>
        </is>
      </c>
      <c r="B1144" t="inlineStr">
        <is>
          <t>ed58e22b-706d-40fa-9281-4d9b3de5ab37</t>
        </is>
      </c>
      <c r="C1144" t="inlineStr">
        <is>
          <t>2025-03-11</t>
        </is>
      </c>
      <c r="D1144" t="inlineStr">
        <is>
          <t>3</t>
        </is>
      </c>
      <c r="E1144" t="inlineStr">
        <is>
          <t>---</t>
        </is>
      </c>
      <c r="F1144" t="inlineStr">
        <is>
          <t>0</t>
        </is>
      </c>
      <c r="G1144" t="inlineStr">
        <is>
          <t>---</t>
        </is>
      </c>
      <c r="H1144" t="inlineStr">
        <is>
          <t>0</t>
        </is>
      </c>
      <c r="I1144" t="inlineStr">
        <is>
          <t>0</t>
        </is>
      </c>
      <c r="J1144" t="inlineStr">
        <is>
          <t>---</t>
        </is>
      </c>
      <c r="K1144" t="inlineStr">
        <is>
          <t>---</t>
        </is>
      </c>
      <c r="L1144" t="inlineStr">
        <is>
          <t>---</t>
        </is>
      </c>
      <c r="M1144" t="inlineStr">
        <is>
          <t>---</t>
        </is>
      </c>
      <c r="N1144" t="inlineStr">
        <is>
          <t>---</t>
        </is>
      </c>
      <c r="O1144" t="inlineStr">
        <is>
          <t>---</t>
        </is>
      </c>
      <c r="P1144" t="inlineStr">
        <is>
          <t>---</t>
        </is>
      </c>
      <c r="Q1144" t="inlineStr">
        <is>
          <t>---</t>
        </is>
      </c>
      <c r="R1144" t="inlineStr">
        <is>
          <t>---</t>
        </is>
      </c>
      <c r="S1144" t="inlineStr">
        <is>
          <t>---</t>
        </is>
      </c>
      <c r="T1144" t="inlineStr">
        <is>
          <t>---</t>
        </is>
      </c>
      <c r="U1144" t="inlineStr">
        <is>
          <t>---</t>
        </is>
      </c>
      <c r="V1144" t="inlineStr">
        <is>
          <t>---</t>
        </is>
      </c>
      <c r="W1144" t="inlineStr"/>
      <c r="X1144" t="inlineStr">
        <is>
          <t>GON/CSKS/PED00229</t>
        </is>
      </c>
      <c r="Y1144" t="inlineStr">
        <is>
          <t>GON/CSKS/PED00229</t>
        </is>
      </c>
      <c r="Z1144" t="inlineStr">
        <is>
          <t>2025-03-11 22:41:50</t>
        </is>
      </c>
      <c r="AA1144" t="inlineStr">
        <is>
          <t>2025-03-11 22:41:29</t>
        </is>
      </c>
      <c r="AB1144" t="inlineStr">
        <is>
          <t>6dorena</t>
        </is>
      </c>
      <c r="AC1144" t="inlineStr">
        <is>
          <t>2025-03-12 16:26:06</t>
        </is>
      </c>
      <c r="AD1144" s="1" t="inlineStr">
        <is>
          <t>https://www.commcarehq.org/a/caris-test/reports/form_data/ed58e22b-706d-40fa-9281-4d9b3de5ab37/</t>
        </is>
      </c>
      <c r="AE1144" t="inlineStr">
        <is>
          <t>---</t>
        </is>
      </c>
      <c r="AF1144" t="inlineStr">
        <is>
          <t>3c5a623af057e23a32ae4000_50995</t>
        </is>
      </c>
      <c r="AG1144" t="inlineStr">
        <is>
          <t>OK</t>
        </is>
      </c>
      <c r="AH1144" t="inlineStr">
        <is>
          <t>2025-03-11 22:41:50</t>
        </is>
      </c>
      <c r="AI1144" t="inlineStr">
        <is>
          <t>3964b2205a0f20868524be13aab0b786</t>
        </is>
      </c>
      <c r="AJ1144" t="inlineStr">
        <is>
          <t>2025-03-11</t>
        </is>
      </c>
      <c r="AK1144" t="inlineStr">
        <is>
          <t>3</t>
        </is>
      </c>
      <c r="AL1144" t="inlineStr">
        <is>
          <t>---</t>
        </is>
      </c>
      <c r="AM1144" t="inlineStr">
        <is>
          <t>0</t>
        </is>
      </c>
      <c r="AN1144" t="inlineStr">
        <is>
          <t>---</t>
        </is>
      </c>
      <c r="AO1144" t="inlineStr">
        <is>
          <t>0</t>
        </is>
      </c>
      <c r="AP1144" t="inlineStr">
        <is>
          <t>0</t>
        </is>
      </c>
      <c r="AQ1144" t="inlineStr">
        <is>
          <t>---</t>
        </is>
      </c>
      <c r="AR1144" t="inlineStr">
        <is>
          <t>---</t>
        </is>
      </c>
      <c r="AS1144" t="inlineStr">
        <is>
          <t>---</t>
        </is>
      </c>
      <c r="AT1144" t="inlineStr"/>
      <c r="AU1144" t="inlineStr">
        <is>
          <t>---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inlineStr">
        <is>
          <t>---</t>
        </is>
      </c>
      <c r="BA1144" t="inlineStr">
        <is>
          <t>3964b2205a0f20868524be13aab0b786</t>
        </is>
      </c>
      <c r="BB1144" t="inlineStr">
        <is>
          <t>http://openrosa.org/formdesigner/0B48E039-1E80-49A7-AC24-732B6E788E39</t>
        </is>
      </c>
      <c r="BC1144" t="inlineStr">
        <is>
          <t>Ration et autres visites</t>
        </is>
      </c>
      <c r="BD1144" t="inlineStr">
        <is>
          <t>CommCare Android, version "2.55.0"(467579). App v15969. CommCare Version 2.55.0. Build 467579, built on: 2025-01-15</t>
        </is>
      </c>
      <c r="BE1144" t="inlineStr">
        <is>
          <t>commcare_8bfa4fa8-c694-426a-969e-07ff9318179f</t>
        </is>
      </c>
      <c r="BF1144" t="inlineStr"/>
      <c r="BG1144" t="inlineStr">
        <is>
          <t>f13d8149fc6d39ebe86af18272310ff9</t>
        </is>
      </c>
      <c r="BH1144" t="inlineStr">
        <is>
          <t>d3239f0622024212b2de47425e4be01d</t>
        </is>
      </c>
      <c r="BI1144" t="inlineStr">
        <is>
          <t>15246</t>
        </is>
      </c>
      <c r="BJ1144" t="inlineStr">
        <is>
          <t>XFormInstance</t>
        </is>
      </c>
      <c r="BK1144" t="inlineStr">
        <is>
          <t>618a280afdc011efb01ed3290d41d0d6</t>
        </is>
      </c>
      <c r="BL1144" t="b">
        <v>0</v>
      </c>
      <c r="BM1144" t="inlineStr">
        <is>
          <t>---</t>
        </is>
      </c>
      <c r="BN1144" t="inlineStr">
        <is>
          <t>200.113.253.107</t>
        </is>
      </c>
      <c r="BO1144" t="inlineStr">
        <is>
          <t>Djekerwens Séjour</t>
        </is>
      </c>
    </row>
    <row r="1145">
      <c r="A1145" t="inlineStr">
        <is>
          <t>1143</t>
        </is>
      </c>
      <c r="B1145" t="inlineStr">
        <is>
          <t>e86a1eb6-0141-4062-b92a-45a2c46e8f8f</t>
        </is>
      </c>
      <c r="C1145" t="inlineStr">
        <is>
          <t>2025-03-12</t>
        </is>
      </c>
      <c r="D1145" t="inlineStr">
        <is>
          <t>3</t>
        </is>
      </c>
      <c r="E1145" t="inlineStr">
        <is>
          <t>---</t>
        </is>
      </c>
      <c r="F1145" t="inlineStr">
        <is>
          <t>0</t>
        </is>
      </c>
      <c r="G1145" t="inlineStr">
        <is>
          <t>---</t>
        </is>
      </c>
      <c r="H1145" t="inlineStr">
        <is>
          <t>1</t>
        </is>
      </c>
      <c r="I1145" t="inlineStr">
        <is>
          <t>0</t>
        </is>
      </c>
      <c r="J1145" t="inlineStr">
        <is>
          <t>---</t>
        </is>
      </c>
      <c r="K1145" t="inlineStr">
        <is>
          <t>---</t>
        </is>
      </c>
      <c r="L1145" t="inlineStr">
        <is>
          <t>---</t>
        </is>
      </c>
      <c r="M1145" t="inlineStr">
        <is>
          <t>---</t>
        </is>
      </c>
      <c r="N1145" t="inlineStr">
        <is>
          <t>---</t>
        </is>
      </c>
      <c r="O1145" t="inlineStr">
        <is>
          <t>---</t>
        </is>
      </c>
      <c r="P1145" t="inlineStr">
        <is>
          <t>---</t>
        </is>
      </c>
      <c r="Q1145" t="inlineStr">
        <is>
          <t>---</t>
        </is>
      </c>
      <c r="R1145" t="inlineStr">
        <is>
          <t>---</t>
        </is>
      </c>
      <c r="S1145" t="inlineStr">
        <is>
          <t>---</t>
        </is>
      </c>
      <c r="T1145" t="inlineStr">
        <is>
          <t>---</t>
        </is>
      </c>
      <c r="U1145" t="inlineStr">
        <is>
          <t>---</t>
        </is>
      </c>
      <c r="V1145" t="inlineStr">
        <is>
          <t>---</t>
        </is>
      </c>
      <c r="W1145" t="inlineStr"/>
      <c r="X1145" t="inlineStr">
        <is>
          <t>PIG/HOBP/00164</t>
        </is>
      </c>
      <c r="Y1145" t="inlineStr">
        <is>
          <t>PIG/HOBP/00164</t>
        </is>
      </c>
      <c r="Z1145" t="inlineStr">
        <is>
          <t>2025-03-12 16:52:00</t>
        </is>
      </c>
      <c r="AA1145" t="inlineStr">
        <is>
          <t>2025-03-12 16:51:34</t>
        </is>
      </c>
      <c r="AB1145" t="inlineStr">
        <is>
          <t>1ketly</t>
        </is>
      </c>
      <c r="AC1145" t="inlineStr">
        <is>
          <t>2025-03-12 16:52:02</t>
        </is>
      </c>
      <c r="AD1145" s="1" t="inlineStr">
        <is>
          <t>https://www.commcarehq.org/a/caris-test/reports/form_data/e86a1eb6-0141-4062-b92a-45a2c46e8f8f/</t>
        </is>
      </c>
      <c r="AE1145" t="inlineStr">
        <is>
          <t>---</t>
        </is>
      </c>
      <c r="AF1145" t="inlineStr">
        <is>
          <t>3c5a623af057e23a32ae4000_23932</t>
        </is>
      </c>
      <c r="AG1145" t="inlineStr">
        <is>
          <t>OK</t>
        </is>
      </c>
      <c r="AH1145" t="inlineStr">
        <is>
          <t>2025-03-12 16:52:00</t>
        </is>
      </c>
      <c r="AI1145" t="inlineStr">
        <is>
          <t>a75dfcb32c444e83a4857eabadf7dd0f</t>
        </is>
      </c>
      <c r="AJ1145" t="inlineStr">
        <is>
          <t>2025-03-12</t>
        </is>
      </c>
      <c r="AK1145" t="inlineStr">
        <is>
          <t>3</t>
        </is>
      </c>
      <c r="AL1145" t="inlineStr">
        <is>
          <t>---</t>
        </is>
      </c>
      <c r="AM1145" t="inlineStr">
        <is>
          <t>0</t>
        </is>
      </c>
      <c r="AN1145" t="inlineStr">
        <is>
          <t>---</t>
        </is>
      </c>
      <c r="AO1145" t="inlineStr">
        <is>
          <t>1</t>
        </is>
      </c>
      <c r="AP1145" t="inlineStr">
        <is>
          <t>0</t>
        </is>
      </c>
      <c r="AQ1145" t="inlineStr">
        <is>
          <t>---</t>
        </is>
      </c>
      <c r="AR1145" t="inlineStr">
        <is>
          <t>---</t>
        </is>
      </c>
      <c r="AS1145" t="inlineStr">
        <is>
          <t>---</t>
        </is>
      </c>
      <c r="AT1145" t="inlineStr"/>
      <c r="AU1145" t="inlineStr">
        <is>
          <t>---</t>
        </is>
      </c>
      <c r="AV1145" t="inlineStr">
        <is>
          <t>---</t>
        </is>
      </c>
      <c r="AW1145" t="inlineStr">
        <is>
          <t>---</t>
        </is>
      </c>
      <c r="AX1145" t="inlineStr">
        <is>
          <t>---</t>
        </is>
      </c>
      <c r="AY1145" t="inlineStr">
        <is>
          <t>---</t>
        </is>
      </c>
      <c r="AZ1145" t="inlineStr">
        <is>
          <t>---</t>
        </is>
      </c>
      <c r="BA1145" t="inlineStr">
        <is>
          <t>a75dfcb32c444e83a4857eabadf7dd0f</t>
        </is>
      </c>
      <c r="BB1145" t="inlineStr">
        <is>
          <t>http://openrosa.org/formdesigner/0B48E039-1E80-49A7-AC24-732B6E788E39</t>
        </is>
      </c>
      <c r="BC1145" t="inlineStr">
        <is>
          <t>Ration et autres visites</t>
        </is>
      </c>
      <c r="BD1145" t="inlineStr">
        <is>
          <t>CommCare Android, version "2.56"(468040). App v15969. CommCare Version 2.56.0. Build 468040, built on: 2025-02-11</t>
        </is>
      </c>
      <c r="BE1145" t="inlineStr">
        <is>
          <t>commcare_173380f7-b37d-43d8-ba2b-b49ceb66cb2e</t>
        </is>
      </c>
      <c r="BF1145" t="inlineStr">
        <is>
          <t>19.4387857 -72.2047598 363.0 13.6</t>
        </is>
      </c>
      <c r="BG1145" t="inlineStr">
        <is>
          <t>f13d8149fc6d39ebe86af18272310ff9</t>
        </is>
      </c>
      <c r="BH1145" t="inlineStr">
        <is>
          <t>d3239f0622024212b2de47425e4be01d</t>
        </is>
      </c>
      <c r="BI1145" t="inlineStr">
        <is>
          <t>15246</t>
        </is>
      </c>
      <c r="BJ1145" t="inlineStr">
        <is>
          <t>XFormInstance</t>
        </is>
      </c>
      <c r="BK1145" t="inlineStr">
        <is>
          <t>1b330018ff6211efb031d3290d41d0d6</t>
        </is>
      </c>
      <c r="BL1145" t="b">
        <v>0</v>
      </c>
      <c r="BM1145" t="inlineStr">
        <is>
          <t>---</t>
        </is>
      </c>
      <c r="BN1145" t="inlineStr">
        <is>
          <t>200.113.248.39</t>
        </is>
      </c>
      <c r="BO1145" t="inlineStr">
        <is>
          <t>mervil Jn Tony</t>
        </is>
      </c>
    </row>
    <row r="1146">
      <c r="A1146" t="inlineStr">
        <is>
          <t>1144</t>
        </is>
      </c>
      <c r="B1146" t="inlineStr">
        <is>
          <t>7ffb027f-c484-4eab-9f79-0907e9ee2353</t>
        </is>
      </c>
      <c r="C1146" t="inlineStr">
        <is>
          <t>2025-03-12</t>
        </is>
      </c>
      <c r="D1146" t="inlineStr">
        <is>
          <t>3</t>
        </is>
      </c>
      <c r="E1146" t="inlineStr">
        <is>
          <t>---</t>
        </is>
      </c>
      <c r="F1146" t="inlineStr">
        <is>
          <t>0</t>
        </is>
      </c>
      <c r="G1146" t="inlineStr">
        <is>
          <t>---</t>
        </is>
      </c>
      <c r="H1146" t="inlineStr">
        <is>
          <t>1</t>
        </is>
      </c>
      <c r="I1146" t="inlineStr">
        <is>
          <t>1</t>
        </is>
      </c>
      <c r="J1146" t="inlineStr"/>
      <c r="K1146" t="inlineStr">
        <is>
          <t>---</t>
        </is>
      </c>
      <c r="L1146" t="inlineStr">
        <is>
          <t>---</t>
        </is>
      </c>
      <c r="M1146" t="inlineStr">
        <is>
          <t>---</t>
        </is>
      </c>
      <c r="N1146" t="inlineStr">
        <is>
          <t>---</t>
        </is>
      </c>
      <c r="O1146" t="inlineStr">
        <is>
          <t>---</t>
        </is>
      </c>
      <c r="P1146" t="inlineStr">
        <is>
          <t>---</t>
        </is>
      </c>
      <c r="Q1146" t="inlineStr">
        <is>
          <t>---</t>
        </is>
      </c>
      <c r="R1146" t="inlineStr"/>
      <c r="S1146" t="inlineStr"/>
      <c r="T1146" t="inlineStr"/>
      <c r="U1146" t="inlineStr"/>
      <c r="V1146" t="inlineStr"/>
      <c r="W1146" t="inlineStr"/>
      <c r="X1146" t="inlineStr">
        <is>
          <t>LIM/HOSJ/SO01076</t>
        </is>
      </c>
      <c r="Y1146" t="inlineStr">
        <is>
          <t>LIM/HOSJ/SO01076</t>
        </is>
      </c>
      <c r="Z1146" t="inlineStr">
        <is>
          <t>2025-03-12 17:00:32</t>
        </is>
      </c>
      <c r="AA1146" t="inlineStr">
        <is>
          <t>2025-03-12 17:00:22</t>
        </is>
      </c>
      <c r="AB1146" t="inlineStr">
        <is>
          <t>1jeanelie</t>
        </is>
      </c>
      <c r="AC1146" t="inlineStr">
        <is>
          <t>2025-03-12 17:00:32</t>
        </is>
      </c>
      <c r="AD1146" s="1" t="inlineStr">
        <is>
          <t>https://www.commcarehq.org/a/caris-test/reports/form_data/7ffb027f-c484-4eab-9f79-0907e9ee2353/</t>
        </is>
      </c>
      <c r="AE1146" t="inlineStr">
        <is>
          <t>---</t>
        </is>
      </c>
      <c r="AF1146" t="inlineStr">
        <is>
          <t>2cba54afae10402d9c9bb7c6d9bf81bd</t>
        </is>
      </c>
      <c r="AG1146" t="inlineStr">
        <is>
          <t>OK</t>
        </is>
      </c>
      <c r="AH1146" t="inlineStr">
        <is>
          <t>2025-03-12 17:00:32</t>
        </is>
      </c>
      <c r="AI1146" t="inlineStr">
        <is>
          <t>1b922c6cae0e4a4e9e08c400d46b6ba7</t>
        </is>
      </c>
      <c r="AJ1146" t="inlineStr">
        <is>
          <t>2025-03-12</t>
        </is>
      </c>
      <c r="AK1146" t="inlineStr">
        <is>
          <t>3</t>
        </is>
      </c>
      <c r="AL1146" t="inlineStr">
        <is>
          <t>---</t>
        </is>
      </c>
      <c r="AM1146" t="inlineStr">
        <is>
          <t>0</t>
        </is>
      </c>
      <c r="AN1146" t="inlineStr">
        <is>
          <t>---</t>
        </is>
      </c>
      <c r="AO1146" t="inlineStr">
        <is>
          <t>1</t>
        </is>
      </c>
      <c r="AP1146" t="inlineStr">
        <is>
          <t>1</t>
        </is>
      </c>
      <c r="AQ1146" t="inlineStr"/>
      <c r="AR1146" t="inlineStr"/>
      <c r="AS1146" t="inlineStr"/>
      <c r="AT1146" t="inlineStr"/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inlineStr">
        <is>
          <t>---</t>
        </is>
      </c>
      <c r="BA1146" t="inlineStr">
        <is>
          <t>1b922c6cae0e4a4e9e08c400d46b6ba7</t>
        </is>
      </c>
      <c r="BB1146" t="inlineStr">
        <is>
          <t>http://openrosa.org/formdesigner/0B48E039-1E80-49A7-AC24-732B6E788E39</t>
        </is>
      </c>
      <c r="BC1146" t="inlineStr">
        <is>
          <t>Ration et autres visites</t>
        </is>
      </c>
      <c r="BD1146" t="inlineStr">
        <is>
          <t>CommCare Android, version "2.55.0"(467579). App v15969. CommCare Version 2.55.0. Build 467579, built on: 2025-01-15</t>
        </is>
      </c>
      <c r="BE1146" t="inlineStr">
        <is>
          <t>commcare_734f7fdd-cbb1-463f-aa8e-b4bd89e56188</t>
        </is>
      </c>
      <c r="BF1146" t="inlineStr"/>
      <c r="BG1146" t="inlineStr">
        <is>
          <t>f13d8149fc6d39ebe86af18272310ff9</t>
        </is>
      </c>
      <c r="BH1146" t="inlineStr">
        <is>
          <t>d3239f0622024212b2de47425e4be01d</t>
        </is>
      </c>
      <c r="BI1146" t="inlineStr">
        <is>
          <t>15246</t>
        </is>
      </c>
      <c r="BJ1146" t="inlineStr">
        <is>
          <t>XFormInstance</t>
        </is>
      </c>
      <c r="BK1146" t="inlineStr">
        <is>
          <t>4932952afe8911efb41f5930014bb413</t>
        </is>
      </c>
      <c r="BL1146" t="b">
        <v>0</v>
      </c>
      <c r="BM1146" t="inlineStr">
        <is>
          <t>---</t>
        </is>
      </c>
      <c r="BN1146" t="inlineStr">
        <is>
          <t>200.113.253.56</t>
        </is>
      </c>
      <c r="BO1146" t="inlineStr">
        <is>
          <t>Nathalie Ambroise</t>
        </is>
      </c>
    </row>
    <row r="1147">
      <c r="A1147" t="inlineStr">
        <is>
          <t>1145</t>
        </is>
      </c>
      <c r="B1147" t="inlineStr">
        <is>
          <t>83cc6db8-d742-4332-9402-5c55e2cd96c4</t>
        </is>
      </c>
      <c r="C1147" t="inlineStr">
        <is>
          <t>2025-03-12</t>
        </is>
      </c>
      <c r="D1147" t="inlineStr">
        <is>
          <t>3</t>
        </is>
      </c>
      <c r="E1147" t="inlineStr">
        <is>
          <t>---</t>
        </is>
      </c>
      <c r="F1147" t="inlineStr">
        <is>
          <t>0</t>
        </is>
      </c>
      <c r="G1147" t="inlineStr">
        <is>
          <t>---</t>
        </is>
      </c>
      <c r="H1147" t="inlineStr">
        <is>
          <t>1</t>
        </is>
      </c>
      <c r="I1147" t="inlineStr">
        <is>
          <t>1</t>
        </is>
      </c>
      <c r="J1147" t="inlineStr"/>
      <c r="K1147" t="inlineStr">
        <is>
          <t>---</t>
        </is>
      </c>
      <c r="L1147" t="inlineStr">
        <is>
          <t>---</t>
        </is>
      </c>
      <c r="M1147" t="inlineStr">
        <is>
          <t>---</t>
        </is>
      </c>
      <c r="N1147" t="inlineStr">
        <is>
          <t>---</t>
        </is>
      </c>
      <c r="O1147" t="inlineStr">
        <is>
          <t>---</t>
        </is>
      </c>
      <c r="P1147" t="inlineStr">
        <is>
          <t>---</t>
        </is>
      </c>
      <c r="Q1147" t="inlineStr">
        <is>
          <t>---</t>
        </is>
      </c>
      <c r="R1147" t="inlineStr"/>
      <c r="S1147" t="inlineStr"/>
      <c r="T1147" t="inlineStr"/>
      <c r="U1147" t="inlineStr"/>
      <c r="V1147" t="inlineStr"/>
      <c r="W1147" t="inlineStr"/>
      <c r="X1147" t="inlineStr">
        <is>
          <t>LIM/HOSJ/SO00248</t>
        </is>
      </c>
      <c r="Y1147" t="inlineStr">
        <is>
          <t>LIM/HOSJ/SO00248</t>
        </is>
      </c>
      <c r="Z1147" t="inlineStr">
        <is>
          <t>2025-03-12 17:00:52</t>
        </is>
      </c>
      <c r="AA1147" t="inlineStr">
        <is>
          <t>2025-03-12 17:00:45</t>
        </is>
      </c>
      <c r="AB1147" t="inlineStr">
        <is>
          <t>1jeanelie</t>
        </is>
      </c>
      <c r="AC1147" t="inlineStr">
        <is>
          <t>2025-03-12 17:00:52</t>
        </is>
      </c>
      <c r="AD1147" s="1" t="inlineStr">
        <is>
          <t>https://www.commcarehq.org/a/caris-test/reports/form_data/83cc6db8-d742-4332-9402-5c55e2cd96c4/</t>
        </is>
      </c>
      <c r="AE1147" t="inlineStr">
        <is>
          <t>---</t>
        </is>
      </c>
      <c r="AF1147" t="inlineStr">
        <is>
          <t>3c5a623af057e23a32ae4000_16653</t>
        </is>
      </c>
      <c r="AG1147" t="inlineStr">
        <is>
          <t>OK</t>
        </is>
      </c>
      <c r="AH1147" t="inlineStr">
        <is>
          <t>2025-03-12 17:00:52</t>
        </is>
      </c>
      <c r="AI1147" t="inlineStr">
        <is>
          <t>1b922c6cae0e4a4e9e08c400d46b6ba7</t>
        </is>
      </c>
      <c r="AJ1147" t="inlineStr">
        <is>
          <t>2025-03-12</t>
        </is>
      </c>
      <c r="AK1147" t="inlineStr">
        <is>
          <t>3</t>
        </is>
      </c>
      <c r="AL1147" t="inlineStr">
        <is>
          <t>---</t>
        </is>
      </c>
      <c r="AM1147" t="inlineStr">
        <is>
          <t>0</t>
        </is>
      </c>
      <c r="AN1147" t="inlineStr">
        <is>
          <t>---</t>
        </is>
      </c>
      <c r="AO1147" t="inlineStr">
        <is>
          <t>1</t>
        </is>
      </c>
      <c r="AP1147" t="inlineStr">
        <is>
          <t>1</t>
        </is>
      </c>
      <c r="AQ1147" t="inlineStr"/>
      <c r="AR1147" t="inlineStr"/>
      <c r="AS1147" t="inlineStr"/>
      <c r="AT1147" t="inlineStr"/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inlineStr">
        <is>
          <t>---</t>
        </is>
      </c>
      <c r="BA1147" t="inlineStr">
        <is>
          <t>1b922c6cae0e4a4e9e08c400d46b6ba7</t>
        </is>
      </c>
      <c r="BB1147" t="inlineStr">
        <is>
          <t>http://openrosa.org/formdesigner/0B48E039-1E80-49A7-AC24-732B6E788E39</t>
        </is>
      </c>
      <c r="BC1147" t="inlineStr">
        <is>
          <t>Ration et autres visites</t>
        </is>
      </c>
      <c r="BD1147" t="inlineStr">
        <is>
          <t>CommCare Android, version "2.55.0"(467579). App v15969. CommCare Version 2.55.0. Build 467579, built on: 2025-01-15</t>
        </is>
      </c>
      <c r="BE1147" t="inlineStr">
        <is>
          <t>commcare_734f7fdd-cbb1-463f-aa8e-b4bd89e56188</t>
        </is>
      </c>
      <c r="BF1147" t="inlineStr"/>
      <c r="BG1147" t="inlineStr">
        <is>
          <t>f13d8149fc6d39ebe86af18272310ff9</t>
        </is>
      </c>
      <c r="BH1147" t="inlineStr">
        <is>
          <t>d3239f0622024212b2de47425e4be01d</t>
        </is>
      </c>
      <c r="BI1147" t="inlineStr">
        <is>
          <t>15246</t>
        </is>
      </c>
      <c r="BJ1147" t="inlineStr">
        <is>
          <t>XFormInstance</t>
        </is>
      </c>
      <c r="BK1147" t="inlineStr">
        <is>
          <t>4932952afe8911efb41f5930014bb413</t>
        </is>
      </c>
      <c r="BL1147" t="b">
        <v>0</v>
      </c>
      <c r="BM1147" t="inlineStr">
        <is>
          <t>---</t>
        </is>
      </c>
      <c r="BN1147" t="inlineStr">
        <is>
          <t>200.113.253.56</t>
        </is>
      </c>
      <c r="BO1147" t="inlineStr">
        <is>
          <t>Edilson Ambroise</t>
        </is>
      </c>
    </row>
    <row r="1148">
      <c r="A1148" t="inlineStr">
        <is>
          <t>1146</t>
        </is>
      </c>
      <c r="B1148" t="inlineStr">
        <is>
          <t>f566ac50-5af0-4a65-bf21-cf8e04939940</t>
        </is>
      </c>
      <c r="C1148" t="inlineStr">
        <is>
          <t>2025-03-12</t>
        </is>
      </c>
      <c r="D1148" t="inlineStr">
        <is>
          <t>10</t>
        </is>
      </c>
      <c r="E1148" t="inlineStr">
        <is>
          <t>---</t>
        </is>
      </c>
      <c r="F1148" t="inlineStr">
        <is>
          <t>1</t>
        </is>
      </c>
      <c r="G1148" t="inlineStr">
        <is>
          <t>---</t>
        </is>
      </c>
      <c r="H1148" t="inlineStr">
        <is>
          <t>1</t>
        </is>
      </c>
      <c r="I1148" t="inlineStr">
        <is>
          <t>1</t>
        </is>
      </c>
      <c r="J1148" t="inlineStr"/>
      <c r="K1148" t="inlineStr">
        <is>
          <t>---</t>
        </is>
      </c>
      <c r="L1148" t="inlineStr">
        <is>
          <t>---</t>
        </is>
      </c>
      <c r="M1148" t="inlineStr">
        <is>
          <t>---</t>
        </is>
      </c>
      <c r="N1148" t="inlineStr">
        <is>
          <t>---</t>
        </is>
      </c>
      <c r="O1148" t="inlineStr">
        <is>
          <t>---</t>
        </is>
      </c>
      <c r="P1148" t="inlineStr">
        <is>
          <t>---</t>
        </is>
      </c>
      <c r="Q1148" t="inlineStr">
        <is>
          <t>---</t>
        </is>
      </c>
      <c r="R1148" t="inlineStr"/>
      <c r="S1148" t="inlineStr"/>
      <c r="T1148" t="inlineStr"/>
      <c r="U1148">
        <f>HYPERLINK("https://www.commcarehq.org/a/caris-test/api/form_attachment/v1/f566ac50-5af0-4a65-bf21-cf8e04939940/1741799246219.jpg")</f>
        <v/>
      </c>
      <c r="V1148" t="inlineStr"/>
      <c r="W1148" t="inlineStr"/>
      <c r="X1148" t="inlineStr">
        <is>
          <t>PAP/HOFP/ST01811</t>
        </is>
      </c>
      <c r="Y1148" t="inlineStr">
        <is>
          <t>PAP/HOFP/ST01811</t>
        </is>
      </c>
      <c r="Z1148" t="inlineStr">
        <is>
          <t>2025-03-12 17:07:28</t>
        </is>
      </c>
      <c r="AA1148" t="inlineStr">
        <is>
          <t>2025-03-12 17:06:34</t>
        </is>
      </c>
      <c r="AB1148" t="inlineStr">
        <is>
          <t>2mercelie</t>
        </is>
      </c>
      <c r="AC1148" t="inlineStr">
        <is>
          <t>2025-03-12 17:07:29</t>
        </is>
      </c>
      <c r="AD1148" s="1" t="inlineStr">
        <is>
          <t>https://www.commcarehq.org/a/caris-test/reports/form_data/f566ac50-5af0-4a65-bf21-cf8e04939940/</t>
        </is>
      </c>
      <c r="AE1148" t="inlineStr">
        <is>
          <t>---</t>
        </is>
      </c>
      <c r="AF1148" t="inlineStr">
        <is>
          <t>3c5a623af057e23a32ae4000_172522</t>
        </is>
      </c>
      <c r="AG1148" t="inlineStr">
        <is>
          <t>---</t>
        </is>
      </c>
      <c r="AH1148" t="inlineStr">
        <is>
          <t>2025-03-12 17:07:28</t>
        </is>
      </c>
      <c r="AI1148" t="inlineStr">
        <is>
          <t>2e62b218304042258ccf31696d2c0d45</t>
        </is>
      </c>
      <c r="AJ1148" t="inlineStr">
        <is>
          <t>2025-03-12</t>
        </is>
      </c>
      <c r="AK1148" t="inlineStr">
        <is>
          <t>10</t>
        </is>
      </c>
      <c r="AL1148" t="inlineStr">
        <is>
          <t>---</t>
        </is>
      </c>
      <c r="AM1148" t="inlineStr">
        <is>
          <t>1</t>
        </is>
      </c>
      <c r="AN1148" t="inlineStr">
        <is>
          <t>---</t>
        </is>
      </c>
      <c r="AO1148" t="inlineStr">
        <is>
          <t>1</t>
        </is>
      </c>
      <c r="AP1148" t="inlineStr">
        <is>
          <t>1</t>
        </is>
      </c>
      <c r="AQ1148" t="inlineStr"/>
      <c r="AR1148" t="inlineStr"/>
      <c r="AS1148" t="inlineStr"/>
      <c r="AT1148" t="inlineStr"/>
      <c r="AU1148" t="inlineStr">
        <is>
          <t>---</t>
        </is>
      </c>
      <c r="AV1148" t="inlineStr">
        <is>
          <t>---</t>
        </is>
      </c>
      <c r="AW1148" t="inlineStr">
        <is>
          <t>---</t>
        </is>
      </c>
      <c r="AX1148" t="inlineStr">
        <is>
          <t>---</t>
        </is>
      </c>
      <c r="AY1148" t="inlineStr">
        <is>
          <t>---</t>
        </is>
      </c>
      <c r="AZ1148" t="inlineStr">
        <is>
          <t>---</t>
        </is>
      </c>
      <c r="BA1148" t="inlineStr">
        <is>
          <t>2e62b218304042258ccf31696d2c0d45</t>
        </is>
      </c>
      <c r="BB1148" t="inlineStr">
        <is>
          <t>http://openrosa.org/formdesigner/0B48E039-1E80-49A7-AC24-732B6E788E39</t>
        </is>
      </c>
      <c r="BC1148" t="inlineStr">
        <is>
          <t>Ration et autres visites</t>
        </is>
      </c>
      <c r="BD1148" t="inlineStr">
        <is>
          <t>CommCare Android, version "2.56"(468045). App v15969. CommCare Version 2.56.0. Build 468045, built on: 2025-03-07</t>
        </is>
      </c>
      <c r="BE1148" t="inlineStr">
        <is>
          <t>commcare_e07abcec-4b87-4031-85ab-59fcf73e643c</t>
        </is>
      </c>
      <c r="BF1148" t="inlineStr"/>
      <c r="BG1148" t="inlineStr">
        <is>
          <t>f13d8149fc6d39ebe86af18272310ff9</t>
        </is>
      </c>
      <c r="BH1148" t="inlineStr">
        <is>
          <t>d3239f0622024212b2de47425e4be01d</t>
        </is>
      </c>
      <c r="BI1148" t="inlineStr">
        <is>
          <t>15246</t>
        </is>
      </c>
      <c r="BJ1148" t="inlineStr">
        <is>
          <t>XFormInstance</t>
        </is>
      </c>
      <c r="BK1148" t="inlineStr">
        <is>
          <t>18ebe742ff6311efba71bb65fe57b2fe</t>
        </is>
      </c>
      <c r="BL1148" t="b">
        <v>0</v>
      </c>
      <c r="BM1148" t="inlineStr">
        <is>
          <t>---</t>
        </is>
      </c>
      <c r="BN1148" t="inlineStr">
        <is>
          <t>190.115.171.109</t>
        </is>
      </c>
      <c r="BO1148" t="inlineStr">
        <is>
          <t>Samantha TOUSSAINT</t>
        </is>
      </c>
    </row>
    <row r="1149">
      <c r="A1149" t="inlineStr">
        <is>
          <t>1147</t>
        </is>
      </c>
      <c r="B1149" t="inlineStr">
        <is>
          <t>afa567e6-9761-4c4a-a3f6-48d0130d8d80</t>
        </is>
      </c>
      <c r="C1149" t="inlineStr">
        <is>
          <t>2025-03-12</t>
        </is>
      </c>
      <c r="D1149" t="inlineStr">
        <is>
          <t>3</t>
        </is>
      </c>
      <c r="E1149" t="inlineStr">
        <is>
          <t>---</t>
        </is>
      </c>
      <c r="F1149" t="inlineStr">
        <is>
          <t>0</t>
        </is>
      </c>
      <c r="G1149" t="inlineStr">
        <is>
          <t>---</t>
        </is>
      </c>
      <c r="H1149" t="inlineStr">
        <is>
          <t>1</t>
        </is>
      </c>
      <c r="I1149" t="inlineStr">
        <is>
          <t>1</t>
        </is>
      </c>
      <c r="J1149" t="inlineStr"/>
      <c r="K1149" t="inlineStr">
        <is>
          <t>---</t>
        </is>
      </c>
      <c r="L1149" t="inlineStr">
        <is>
          <t>---</t>
        </is>
      </c>
      <c r="M1149" t="inlineStr">
        <is>
          <t>---</t>
        </is>
      </c>
      <c r="N1149" t="inlineStr">
        <is>
          <t>---</t>
        </is>
      </c>
      <c r="O1149" t="inlineStr">
        <is>
          <t>---</t>
        </is>
      </c>
      <c r="P1149" t="inlineStr">
        <is>
          <t>---</t>
        </is>
      </c>
      <c r="Q1149" t="inlineStr">
        <is>
          <t>---</t>
        </is>
      </c>
      <c r="R1149" t="inlineStr"/>
      <c r="S1149" t="inlineStr"/>
      <c r="T1149" t="inlineStr"/>
      <c r="U1149" t="inlineStr"/>
      <c r="V1149" t="inlineStr"/>
      <c r="W1149" t="inlineStr"/>
      <c r="X1149" t="inlineStr">
        <is>
          <t>PIG/CSSR/ST00758</t>
        </is>
      </c>
      <c r="Y1149" t="inlineStr">
        <is>
          <t>PIG/CSSR/ST00758</t>
        </is>
      </c>
      <c r="Z1149" t="inlineStr">
        <is>
          <t>2025-03-12 18:50:03</t>
        </is>
      </c>
      <c r="AA1149" t="inlineStr">
        <is>
          <t>2025-03-12 18:49:54</t>
        </is>
      </c>
      <c r="AB1149" t="inlineStr">
        <is>
          <t>1ketly</t>
        </is>
      </c>
      <c r="AC1149" t="inlineStr">
        <is>
          <t>2025-03-12 18:50:04</t>
        </is>
      </c>
      <c r="AD1149" s="1" t="inlineStr">
        <is>
          <t>https://www.commcarehq.org/a/caris-test/reports/form_data/afa567e6-9761-4c4a-a3f6-48d0130d8d80/</t>
        </is>
      </c>
      <c r="AE1149" t="inlineStr">
        <is>
          <t>---</t>
        </is>
      </c>
      <c r="AF1149" t="inlineStr">
        <is>
          <t>3c5a623af057e23a32ae4000_71893</t>
        </is>
      </c>
      <c r="AG1149" t="inlineStr">
        <is>
          <t>OK</t>
        </is>
      </c>
      <c r="AH1149" t="inlineStr">
        <is>
          <t>2025-03-12 18:50:03</t>
        </is>
      </c>
      <c r="AI1149" t="inlineStr">
        <is>
          <t>a75dfcb32c444e83a4857eabadf7dd0f</t>
        </is>
      </c>
      <c r="AJ1149" t="inlineStr">
        <is>
          <t>2025-03-12</t>
        </is>
      </c>
      <c r="AK1149" t="inlineStr">
        <is>
          <t>3</t>
        </is>
      </c>
      <c r="AL1149" t="inlineStr">
        <is>
          <t>---</t>
        </is>
      </c>
      <c r="AM1149" t="inlineStr">
        <is>
          <t>0</t>
        </is>
      </c>
      <c r="AN1149" t="inlineStr">
        <is>
          <t>---</t>
        </is>
      </c>
      <c r="AO1149" t="inlineStr">
        <is>
          <t>1</t>
        </is>
      </c>
      <c r="AP1149" t="inlineStr">
        <is>
          <t>1</t>
        </is>
      </c>
      <c r="AQ1149" t="inlineStr"/>
      <c r="AR1149" t="inlineStr"/>
      <c r="AS1149" t="inlineStr"/>
      <c r="AT1149" t="inlineStr"/>
      <c r="AU1149" t="inlineStr">
        <is>
          <t>---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inlineStr">
        <is>
          <t>---</t>
        </is>
      </c>
      <c r="BA1149" t="inlineStr">
        <is>
          <t>a75dfcb32c444e83a4857eabadf7dd0f</t>
        </is>
      </c>
      <c r="BB1149" t="inlineStr">
        <is>
          <t>http://openrosa.org/formdesigner/0B48E039-1E80-49A7-AC24-732B6E788E39</t>
        </is>
      </c>
      <c r="BC1149" t="inlineStr">
        <is>
          <t>Ration et autres visites</t>
        </is>
      </c>
      <c r="BD1149" t="inlineStr">
        <is>
          <t>CommCare Android, version "2.56"(468040). App v15969. CommCare Version 2.56.0. Build 468040, built on: 2025-02-11</t>
        </is>
      </c>
      <c r="BE1149" t="inlineStr">
        <is>
          <t>commcare_173380f7-b37d-43d8-ba2b-b49ceb66cb2e</t>
        </is>
      </c>
      <c r="BF1149" t="inlineStr">
        <is>
          <t>19.4386674 -72.2047769 426.0 33.75</t>
        </is>
      </c>
      <c r="BG1149" t="inlineStr">
        <is>
          <t>f13d8149fc6d39ebe86af18272310ff9</t>
        </is>
      </c>
      <c r="BH1149" t="inlineStr">
        <is>
          <t>d3239f0622024212b2de47425e4be01d</t>
        </is>
      </c>
      <c r="BI1149" t="inlineStr">
        <is>
          <t>15246</t>
        </is>
      </c>
      <c r="BJ1149" t="inlineStr">
        <is>
          <t>XFormInstance</t>
        </is>
      </c>
      <c r="BK1149" t="inlineStr">
        <is>
          <t>9ef51188ff7211efa9a46327e3555f30</t>
        </is>
      </c>
      <c r="BL1149" t="b">
        <v>0</v>
      </c>
      <c r="BM1149" t="inlineStr">
        <is>
          <t>---</t>
        </is>
      </c>
      <c r="BN1149" t="inlineStr">
        <is>
          <t>200.113.248.39</t>
        </is>
      </c>
      <c r="BO1149" t="inlineStr">
        <is>
          <t xml:space="preserve"> Wilcardo Jean</t>
        </is>
      </c>
    </row>
    <row r="1150">
      <c r="A1150" t="inlineStr">
        <is>
          <t>1148</t>
        </is>
      </c>
      <c r="B1150" t="inlineStr">
        <is>
          <t>36f7f81d-2d42-4039-8fcb-f4fbdd3f4a52</t>
        </is>
      </c>
      <c r="C1150" t="inlineStr">
        <is>
          <t>2025-03-12</t>
        </is>
      </c>
      <c r="D1150" t="inlineStr">
        <is>
          <t>3</t>
        </is>
      </c>
      <c r="E1150" t="inlineStr">
        <is>
          <t>---</t>
        </is>
      </c>
      <c r="F1150" t="inlineStr">
        <is>
          <t>1</t>
        </is>
      </c>
      <c r="G1150" t="inlineStr">
        <is>
          <t>---</t>
        </is>
      </c>
      <c r="H1150" t="inlineStr">
        <is>
          <t>1</t>
        </is>
      </c>
      <c r="I1150" t="inlineStr">
        <is>
          <t>0</t>
        </is>
      </c>
      <c r="J1150" t="inlineStr">
        <is>
          <t>---</t>
        </is>
      </c>
      <c r="K1150" t="inlineStr">
        <is>
          <t>---</t>
        </is>
      </c>
      <c r="L1150" t="inlineStr">
        <is>
          <t>---</t>
        </is>
      </c>
      <c r="M1150" t="inlineStr">
        <is>
          <t>---</t>
        </is>
      </c>
      <c r="N1150" t="inlineStr">
        <is>
          <t>---</t>
        </is>
      </c>
      <c r="O1150" t="inlineStr">
        <is>
          <t>---</t>
        </is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inlineStr">
        <is>
          <t>18.5172067 -72.3831874 -7.81 8.57</t>
        </is>
      </c>
      <c r="X1150" t="inlineStr">
        <is>
          <t>PAP/CHAP/ST02391</t>
        </is>
      </c>
      <c r="Y1150" t="inlineStr">
        <is>
          <t>PAP/CHAP/ST02391</t>
        </is>
      </c>
      <c r="Z1150" t="inlineStr">
        <is>
          <t>2025-03-12 19:59:56</t>
        </is>
      </c>
      <c r="AA1150" t="inlineStr">
        <is>
          <t>2025-03-12 19:24:43</t>
        </is>
      </c>
      <c r="AB1150" t="inlineStr">
        <is>
          <t>2faustin</t>
        </is>
      </c>
      <c r="AC1150" t="inlineStr">
        <is>
          <t>2025-03-12 18:58:14</t>
        </is>
      </c>
      <c r="AD1150" s="1" t="inlineStr">
        <is>
          <t>https://www.commcarehq.org/a/caris-test/reports/form_data/36f7f81d-2d42-4039-8fcb-f4fbdd3f4a52/</t>
        </is>
      </c>
      <c r="AE1150" t="inlineStr">
        <is>
          <t>---</t>
        </is>
      </c>
      <c r="AF1150" t="inlineStr">
        <is>
          <t>3c5a623af057e23a32ae4000_47466</t>
        </is>
      </c>
      <c r="AG1150" t="inlineStr">
        <is>
          <t>OK</t>
        </is>
      </c>
      <c r="AH1150" t="inlineStr">
        <is>
          <t>2025-03-12 19:59:56</t>
        </is>
      </c>
      <c r="AI1150" t="inlineStr">
        <is>
          <t>25302d3773ea035e35c3934e3aa8e141</t>
        </is>
      </c>
      <c r="AJ1150" t="inlineStr">
        <is>
          <t>2025-03-12</t>
        </is>
      </c>
      <c r="AK1150" t="inlineStr">
        <is>
          <t>3</t>
        </is>
      </c>
      <c r="AL1150" t="inlineStr">
        <is>
          <t>---</t>
        </is>
      </c>
      <c r="AM1150" t="inlineStr">
        <is>
          <t>1</t>
        </is>
      </c>
      <c r="AN1150" t="inlineStr">
        <is>
          <t>---</t>
        </is>
      </c>
      <c r="AO1150" t="inlineStr">
        <is>
          <t>1</t>
        </is>
      </c>
      <c r="AP1150" t="inlineStr">
        <is>
          <t>0</t>
        </is>
      </c>
      <c r="AQ1150" t="inlineStr">
        <is>
          <t>---</t>
        </is>
      </c>
      <c r="AR1150" t="inlineStr">
        <is>
          <t>---</t>
        </is>
      </c>
      <c r="AS1150" t="inlineStr">
        <is>
          <t>---</t>
        </is>
      </c>
      <c r="AT1150" t="inlineStr">
        <is>
          <t>18.5172067 -72.3831874 -7.81 8.57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inlineStr">
        <is>
          <t>---</t>
        </is>
      </c>
      <c r="BA1150" t="inlineStr">
        <is>
          <t>25302d3773ea035e35c3934e3aa8e141</t>
        </is>
      </c>
      <c r="BB1150" t="inlineStr">
        <is>
          <t>http://openrosa.org/formdesigner/0B48E039-1E80-49A7-AC24-732B6E788E39</t>
        </is>
      </c>
      <c r="BC1150" t="inlineStr">
        <is>
          <t>Ration et autres visites</t>
        </is>
      </c>
      <c r="BD1150" t="inlineStr">
        <is>
          <t>CommCare Android, version "2.56"(468045). App v15969. CommCare Version 2.56.0. Build 468045, built on: 2025-03-07</t>
        </is>
      </c>
      <c r="BE1150" t="inlineStr">
        <is>
          <t>commcare_6e883702-a4ce-475b-b43e-3900cbde0394</t>
        </is>
      </c>
      <c r="BF1150" t="inlineStr">
        <is>
          <t>18.5172299 -72.3832519 -7.81 9.64</t>
        </is>
      </c>
      <c r="BG1150" t="inlineStr">
        <is>
          <t>f13d8149fc6d39ebe86af18272310ff9</t>
        </is>
      </c>
      <c r="BH1150" t="inlineStr">
        <is>
          <t>d3239f0622024212b2de47425e4be01d</t>
        </is>
      </c>
      <c r="BI1150" t="inlineStr">
        <is>
          <t>15246</t>
        </is>
      </c>
      <c r="BJ1150" t="inlineStr">
        <is>
          <t>XFormInstance</t>
        </is>
      </c>
      <c r="BK1150" t="inlineStr">
        <is>
          <t>b4a811c8ff4911efba6dbb65fe57b2fe</t>
        </is>
      </c>
      <c r="BL1150" t="b">
        <v>0</v>
      </c>
      <c r="BM1150" t="inlineStr">
        <is>
          <t>---</t>
        </is>
      </c>
      <c r="BN1150" t="inlineStr">
        <is>
          <t>200.113.230.160</t>
        </is>
      </c>
      <c r="BO1150" t="inlineStr">
        <is>
          <t>Ruth Maelle Gilbert</t>
        </is>
      </c>
    </row>
    <row r="1151">
      <c r="A1151" t="inlineStr">
        <is>
          <t>1149</t>
        </is>
      </c>
      <c r="B1151" t="inlineStr">
        <is>
          <t>c8b76c90-bc5c-4345-9b0c-0f91f1be5c67</t>
        </is>
      </c>
      <c r="C1151" t="inlineStr">
        <is>
          <t>2025-03-12</t>
        </is>
      </c>
      <c r="D1151" t="inlineStr">
        <is>
          <t>3</t>
        </is>
      </c>
      <c r="E1151" t="inlineStr">
        <is>
          <t>---</t>
        </is>
      </c>
      <c r="F1151" t="inlineStr">
        <is>
          <t>0</t>
        </is>
      </c>
      <c r="G1151" t="inlineStr">
        <is>
          <t>---</t>
        </is>
      </c>
      <c r="H1151" t="inlineStr">
        <is>
          <t>1</t>
        </is>
      </c>
      <c r="I1151" t="inlineStr">
        <is>
          <t>0</t>
        </is>
      </c>
      <c r="J1151" t="inlineStr">
        <is>
          <t>---</t>
        </is>
      </c>
      <c r="K1151" t="inlineStr">
        <is>
          <t>---</t>
        </is>
      </c>
      <c r="L1151" t="inlineStr">
        <is>
          <t>---</t>
        </is>
      </c>
      <c r="M1151" t="inlineStr">
        <is>
          <t>---</t>
        </is>
      </c>
      <c r="N1151" t="inlineStr">
        <is>
          <t>---</t>
        </is>
      </c>
      <c r="O1151" t="inlineStr">
        <is>
          <t>---</t>
        </is>
      </c>
      <c r="P1151" t="inlineStr">
        <is>
          <t>---</t>
        </is>
      </c>
      <c r="Q1151" t="inlineStr">
        <is>
          <t>---</t>
        </is>
      </c>
      <c r="R1151" t="inlineStr">
        <is>
          <t>---</t>
        </is>
      </c>
      <c r="S1151" t="inlineStr">
        <is>
          <t>---</t>
        </is>
      </c>
      <c r="T1151" t="inlineStr">
        <is>
          <t>---</t>
        </is>
      </c>
      <c r="U1151" t="inlineStr">
        <is>
          <t>---</t>
        </is>
      </c>
      <c r="V1151" t="inlineStr">
        <is>
          <t>---</t>
        </is>
      </c>
      <c r="W1151" t="inlineStr"/>
      <c r="X1151" t="inlineStr">
        <is>
          <t>PIG/CSSR/ST00883</t>
        </is>
      </c>
      <c r="Y1151" t="inlineStr">
        <is>
          <t>PIG/CSSR/ST00883</t>
        </is>
      </c>
      <c r="Z1151" t="inlineStr">
        <is>
          <t>2025-03-12 20:30:12</t>
        </is>
      </c>
      <c r="AA1151" t="inlineStr">
        <is>
          <t>2025-03-12 20:29:45</t>
        </is>
      </c>
      <c r="AB1151" t="inlineStr">
        <is>
          <t>1ketly</t>
        </is>
      </c>
      <c r="AC1151" t="inlineStr">
        <is>
          <t>2025-03-12 20:30:18</t>
        </is>
      </c>
      <c r="AD1151" s="1" t="inlineStr">
        <is>
          <t>https://www.commcarehq.org/a/caris-test/reports/form_data/c8b76c90-bc5c-4345-9b0c-0f91f1be5c67/</t>
        </is>
      </c>
      <c r="AE1151" t="inlineStr">
        <is>
          <t>---</t>
        </is>
      </c>
      <c r="AF1151" t="inlineStr">
        <is>
          <t>3c5a623af057e23a32ae4000_173429</t>
        </is>
      </c>
      <c r="AG1151" t="inlineStr">
        <is>
          <t>OK</t>
        </is>
      </c>
      <c r="AH1151" t="inlineStr">
        <is>
          <t>2025-03-12 20:30:12</t>
        </is>
      </c>
      <c r="AI1151" t="inlineStr">
        <is>
          <t>a75dfcb32c444e83a4857eabadf7dd0f</t>
        </is>
      </c>
      <c r="AJ1151" t="inlineStr">
        <is>
          <t>2025-03-12</t>
        </is>
      </c>
      <c r="AK1151" t="inlineStr">
        <is>
          <t>3</t>
        </is>
      </c>
      <c r="AL1151" t="inlineStr">
        <is>
          <t>---</t>
        </is>
      </c>
      <c r="AM1151" t="inlineStr">
        <is>
          <t>0</t>
        </is>
      </c>
      <c r="AN1151" t="inlineStr">
        <is>
          <t>---</t>
        </is>
      </c>
      <c r="AO1151" t="inlineStr">
        <is>
          <t>1</t>
        </is>
      </c>
      <c r="AP1151" t="inlineStr">
        <is>
          <t>0</t>
        </is>
      </c>
      <c r="AQ1151" t="inlineStr">
        <is>
          <t>---</t>
        </is>
      </c>
      <c r="AR1151" t="inlineStr">
        <is>
          <t>---</t>
        </is>
      </c>
      <c r="AS1151" t="inlineStr">
        <is>
          <t>---</t>
        </is>
      </c>
      <c r="AT1151" t="inlineStr"/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inlineStr">
        <is>
          <t>---</t>
        </is>
      </c>
      <c r="BA1151" t="inlineStr">
        <is>
          <t>a75dfcb32c444e83a4857eabadf7dd0f</t>
        </is>
      </c>
      <c r="BB1151" t="inlineStr">
        <is>
          <t>http://openrosa.org/formdesigner/0B48E039-1E80-49A7-AC24-732B6E788E39</t>
        </is>
      </c>
      <c r="BC1151" t="inlineStr">
        <is>
          <t>Ration et autres visites</t>
        </is>
      </c>
      <c r="BD1151" t="inlineStr">
        <is>
          <t>CommCare Android, version "2.56"(468040). App v15969. CommCare Version 2.56.0. Build 468040, built on: 2025-02-11</t>
        </is>
      </c>
      <c r="BE1151" t="inlineStr">
        <is>
          <t>commcare_173380f7-b37d-43d8-ba2b-b49ceb66cb2e</t>
        </is>
      </c>
      <c r="BF1151" t="inlineStr">
        <is>
          <t>19.4387971 -72.2047334 372.0 13.0</t>
        </is>
      </c>
      <c r="BG1151" t="inlineStr">
        <is>
          <t>f13d8149fc6d39ebe86af18272310ff9</t>
        </is>
      </c>
      <c r="BH1151" t="inlineStr">
        <is>
          <t>d3239f0622024212b2de47425e4be01d</t>
        </is>
      </c>
      <c r="BI1151" t="inlineStr">
        <is>
          <t>15246</t>
        </is>
      </c>
      <c r="BJ1151" t="inlineStr">
        <is>
          <t>XFormInstance</t>
        </is>
      </c>
      <c r="BK1151" t="inlineStr">
        <is>
          <t>5add98deff7311efa9a56327e3555f30</t>
        </is>
      </c>
      <c r="BL1151" t="b">
        <v>0</v>
      </c>
      <c r="BM1151" t="inlineStr">
        <is>
          <t>---</t>
        </is>
      </c>
      <c r="BN1151" t="inlineStr">
        <is>
          <t>200.113.215.227</t>
        </is>
      </c>
      <c r="BO1151" t="inlineStr">
        <is>
          <t>Kerby Philippe</t>
        </is>
      </c>
    </row>
    <row r="1152">
      <c r="A1152" t="inlineStr">
        <is>
          <t>1150</t>
        </is>
      </c>
      <c r="B1152" t="inlineStr">
        <is>
          <t>5c24a52a-66bc-4718-87cd-a72a5303b8e8</t>
        </is>
      </c>
      <c r="C1152" t="inlineStr">
        <is>
          <t>2025-03-10</t>
        </is>
      </c>
      <c r="D1152" t="inlineStr">
        <is>
          <t>3</t>
        </is>
      </c>
      <c r="E1152" t="inlineStr">
        <is>
          <t>---</t>
        </is>
      </c>
      <c r="F1152" t="inlineStr">
        <is>
          <t>1</t>
        </is>
      </c>
      <c r="G1152" t="inlineStr">
        <is>
          <t>---</t>
        </is>
      </c>
      <c r="H1152" t="inlineStr">
        <is>
          <t>1</t>
        </is>
      </c>
      <c r="I1152" t="inlineStr">
        <is>
          <t>1</t>
        </is>
      </c>
      <c r="J1152" t="inlineStr"/>
      <c r="K1152" t="inlineStr">
        <is>
          <t>---</t>
        </is>
      </c>
      <c r="L1152" t="inlineStr">
        <is>
          <t>---</t>
        </is>
      </c>
      <c r="M1152" t="inlineStr">
        <is>
          <t>---</t>
        </is>
      </c>
      <c r="N1152" t="inlineStr">
        <is>
          <t>---</t>
        </is>
      </c>
      <c r="O1152" t="inlineStr">
        <is>
          <t>---</t>
        </is>
      </c>
      <c r="P1152" t="inlineStr">
        <is>
          <t>---</t>
        </is>
      </c>
      <c r="Q1152" t="inlineStr">
        <is>
          <t>---</t>
        </is>
      </c>
      <c r="R1152" t="inlineStr"/>
      <c r="S1152" t="inlineStr"/>
      <c r="T1152" t="inlineStr"/>
      <c r="U1152" t="inlineStr"/>
      <c r="V1152" t="inlineStr"/>
      <c r="W1152" t="inlineStr"/>
      <c r="X1152" t="inlineStr">
        <is>
          <t>PAP/OBCG/ST00572</t>
        </is>
      </c>
      <c r="Y1152" t="inlineStr">
        <is>
          <t>PAP/OBCG/ST00572</t>
        </is>
      </c>
      <c r="Z1152" t="inlineStr">
        <is>
          <t>2025-03-10 23:03:58</t>
        </is>
      </c>
      <c r="AA1152" t="inlineStr">
        <is>
          <t>2025-03-10 23:03:43</t>
        </is>
      </c>
      <c r="AB1152" t="inlineStr">
        <is>
          <t>2nerette</t>
        </is>
      </c>
      <c r="AC1152" t="inlineStr">
        <is>
          <t>2025-03-12 20:51:26</t>
        </is>
      </c>
      <c r="AD1152" s="1" t="inlineStr">
        <is>
          <t>https://www.commcarehq.org/a/caris-test/reports/form_data/5c24a52a-66bc-4718-87cd-a72a5303b8e8/</t>
        </is>
      </c>
      <c r="AE1152" t="inlineStr">
        <is>
          <t>---</t>
        </is>
      </c>
      <c r="AF1152" t="inlineStr">
        <is>
          <t>3c5a623af057e23a32ae4000_46380</t>
        </is>
      </c>
      <c r="AG1152" t="inlineStr">
        <is>
          <t>OK</t>
        </is>
      </c>
      <c r="AH1152" t="inlineStr">
        <is>
          <t>2025-03-10 23:03:58</t>
        </is>
      </c>
      <c r="AI1152" t="inlineStr">
        <is>
          <t>d77ddc4818153d60a6f87d96eec121c9</t>
        </is>
      </c>
      <c r="AJ1152" t="inlineStr">
        <is>
          <t>2025-03-10</t>
        </is>
      </c>
      <c r="AK1152" t="inlineStr">
        <is>
          <t>3</t>
        </is>
      </c>
      <c r="AL1152" t="inlineStr">
        <is>
          <t>---</t>
        </is>
      </c>
      <c r="AM1152" t="inlineStr">
        <is>
          <t>1</t>
        </is>
      </c>
      <c r="AN1152" t="inlineStr">
        <is>
          <t>---</t>
        </is>
      </c>
      <c r="AO1152" t="inlineStr">
        <is>
          <t>1</t>
        </is>
      </c>
      <c r="AP1152" t="inlineStr">
        <is>
          <t>1</t>
        </is>
      </c>
      <c r="AQ1152" t="inlineStr"/>
      <c r="AR1152" t="inlineStr"/>
      <c r="AS1152" t="inlineStr"/>
      <c r="AT1152" t="inlineStr"/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inlineStr">
        <is>
          <t>---</t>
        </is>
      </c>
      <c r="BA1152" t="inlineStr">
        <is>
          <t>d77ddc4818153d60a6f87d96eec121c9</t>
        </is>
      </c>
      <c r="BB1152" t="inlineStr">
        <is>
          <t>http://openrosa.org/formdesigner/0B48E039-1E80-49A7-AC24-732B6E788E39</t>
        </is>
      </c>
      <c r="BC1152" t="inlineStr">
        <is>
          <t>Ration et autres visites</t>
        </is>
      </c>
      <c r="BD1152" t="inlineStr">
        <is>
          <t>CommCare Android, version "2.56"(468027). App v15969. CommCare Version 2.56.0. Build 468027, built on: 2025-01-18</t>
        </is>
      </c>
      <c r="BE1152" t="inlineStr">
        <is>
          <t>commcare_5e46c5fa-c55d-4fff-85db-40b0d0c36965</t>
        </is>
      </c>
      <c r="BF1152" t="inlineStr"/>
      <c r="BG1152" t="inlineStr">
        <is>
          <t>f13d8149fc6d39ebe86af18272310ff9</t>
        </is>
      </c>
      <c r="BH1152" t="inlineStr">
        <is>
          <t>d3239f0622024212b2de47425e4be01d</t>
        </is>
      </c>
      <c r="BI1152" t="inlineStr">
        <is>
          <t>15246</t>
        </is>
      </c>
      <c r="BJ1152" t="inlineStr">
        <is>
          <t>XFormInstance</t>
        </is>
      </c>
      <c r="BK1152" t="inlineStr">
        <is>
          <t>f616827efdbc11efa9846327e3555f30</t>
        </is>
      </c>
      <c r="BL1152" t="b">
        <v>0</v>
      </c>
      <c r="BM1152" t="inlineStr">
        <is>
          <t>---</t>
        </is>
      </c>
      <c r="BN1152" t="inlineStr">
        <is>
          <t>200.113.238.174</t>
        </is>
      </c>
      <c r="BO1152" t="inlineStr">
        <is>
          <t>Jefter Civil</t>
        </is>
      </c>
    </row>
    <row r="1153">
      <c r="A1153" t="inlineStr">
        <is>
          <t>1151</t>
        </is>
      </c>
      <c r="B1153" t="inlineStr">
        <is>
          <t>afa3ff6c-5616-435c-97fb-0fd564400b89</t>
        </is>
      </c>
      <c r="C1153" t="inlineStr">
        <is>
          <t>2025-03-10</t>
        </is>
      </c>
      <c r="D1153" t="inlineStr">
        <is>
          <t>3 4</t>
        </is>
      </c>
      <c r="E1153" t="inlineStr">
        <is>
          <t>li ret nan leçon</t>
        </is>
      </c>
      <c r="F1153" t="inlineStr">
        <is>
          <t>1</t>
        </is>
      </c>
      <c r="G1153" t="inlineStr">
        <is>
          <t>---</t>
        </is>
      </c>
      <c r="H1153" t="inlineStr">
        <is>
          <t>1</t>
        </is>
      </c>
      <c r="I1153" t="inlineStr">
        <is>
          <t>0</t>
        </is>
      </c>
      <c r="J1153" t="inlineStr">
        <is>
          <t>---</t>
        </is>
      </c>
      <c r="K1153" t="inlineStr">
        <is>
          <t>---</t>
        </is>
      </c>
      <c r="L1153" t="inlineStr">
        <is>
          <t>---</t>
        </is>
      </c>
      <c r="M1153" t="inlineStr">
        <is>
          <t>---</t>
        </is>
      </c>
      <c r="N1153" t="inlineStr">
        <is>
          <t>---</t>
        </is>
      </c>
      <c r="O1153" t="inlineStr">
        <is>
          <t>---</t>
        </is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inlineStr"/>
      <c r="X1153" t="inlineStr">
        <is>
          <t>PAP/OBCG/ST01013</t>
        </is>
      </c>
      <c r="Y1153" t="inlineStr">
        <is>
          <t>PAP/OBCG/ST01013</t>
        </is>
      </c>
      <c r="Z1153" t="inlineStr">
        <is>
          <t>2025-03-10 23:06:15</t>
        </is>
      </c>
      <c r="AA1153" t="inlineStr">
        <is>
          <t>2025-03-10 23:05:36</t>
        </is>
      </c>
      <c r="AB1153" t="inlineStr">
        <is>
          <t>2nerette</t>
        </is>
      </c>
      <c r="AC1153" t="inlineStr">
        <is>
          <t>2025-03-12 20:51:26</t>
        </is>
      </c>
      <c r="AD1153" s="1" t="inlineStr">
        <is>
          <t>https://www.commcarehq.org/a/caris-test/reports/form_data/afa3ff6c-5616-435c-97fb-0fd564400b89/</t>
        </is>
      </c>
      <c r="AE1153" t="inlineStr">
        <is>
          <t>---</t>
        </is>
      </c>
      <c r="AF1153" t="inlineStr">
        <is>
          <t>3c5a623af057e23a32ae4000_127510</t>
        </is>
      </c>
      <c r="AG1153" t="inlineStr">
        <is>
          <t>OK</t>
        </is>
      </c>
      <c r="AH1153" t="inlineStr">
        <is>
          <t>2025-03-10 23:06:15</t>
        </is>
      </c>
      <c r="AI1153" t="inlineStr">
        <is>
          <t>d77ddc4818153d60a6f87d96eec121c9</t>
        </is>
      </c>
      <c r="AJ1153" t="inlineStr">
        <is>
          <t>2025-03-10</t>
        </is>
      </c>
      <c r="AK1153" t="inlineStr">
        <is>
          <t>3 4</t>
        </is>
      </c>
      <c r="AL1153" t="inlineStr">
        <is>
          <t>li ret nan leçon</t>
        </is>
      </c>
      <c r="AM1153" t="inlineStr">
        <is>
          <t>1</t>
        </is>
      </c>
      <c r="AN1153" t="inlineStr">
        <is>
          <t>---</t>
        </is>
      </c>
      <c r="AO1153" t="inlineStr">
        <is>
          <t>1</t>
        </is>
      </c>
      <c r="AP1153" t="inlineStr">
        <is>
          <t>0</t>
        </is>
      </c>
      <c r="AQ1153" t="inlineStr">
        <is>
          <t>---</t>
        </is>
      </c>
      <c r="AR1153" t="inlineStr">
        <is>
          <t>---</t>
        </is>
      </c>
      <c r="AS1153" t="inlineStr">
        <is>
          <t>---</t>
        </is>
      </c>
      <c r="AT1153" t="inlineStr"/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inlineStr">
        <is>
          <t>---</t>
        </is>
      </c>
      <c r="BA1153" t="inlineStr">
        <is>
          <t>d77ddc4818153d60a6f87d96eec121c9</t>
        </is>
      </c>
      <c r="BB1153" t="inlineStr">
        <is>
          <t>http://openrosa.org/formdesigner/0B48E039-1E80-49A7-AC24-732B6E788E39</t>
        </is>
      </c>
      <c r="BC1153" t="inlineStr">
        <is>
          <t>Ration et autres visites</t>
        </is>
      </c>
      <c r="BD1153" t="inlineStr">
        <is>
          <t>CommCare Android, version "2.56"(468027). App v15969. CommCare Version 2.56.0. Build 468027, built on: 2025-01-18</t>
        </is>
      </c>
      <c r="BE1153" t="inlineStr">
        <is>
          <t>commcare_5e46c5fa-c55d-4fff-85db-40b0d0c36965</t>
        </is>
      </c>
      <c r="BF1153" t="inlineStr"/>
      <c r="BG1153" t="inlineStr">
        <is>
          <t>f13d8149fc6d39ebe86af18272310ff9</t>
        </is>
      </c>
      <c r="BH1153" t="inlineStr">
        <is>
          <t>d3239f0622024212b2de47425e4be01d</t>
        </is>
      </c>
      <c r="BI1153" t="inlineStr">
        <is>
          <t>15246</t>
        </is>
      </c>
      <c r="BJ1153" t="inlineStr">
        <is>
          <t>XFormInstance</t>
        </is>
      </c>
      <c r="BK1153" t="inlineStr">
        <is>
          <t>f616827efdbc11efa9846327e3555f30</t>
        </is>
      </c>
      <c r="BL1153" t="b">
        <v>0</v>
      </c>
      <c r="BM1153" t="inlineStr">
        <is>
          <t>---</t>
        </is>
      </c>
      <c r="BN1153" t="inlineStr">
        <is>
          <t>200.113.238.174</t>
        </is>
      </c>
      <c r="BO1153" t="inlineStr">
        <is>
          <t>Dana Vilsaint</t>
        </is>
      </c>
    </row>
    <row r="1154">
      <c r="A1154" t="inlineStr">
        <is>
          <t>1152</t>
        </is>
      </c>
      <c r="B1154" t="inlineStr">
        <is>
          <t>9652aa1e-b5a1-43c8-9d48-fa96d44b2ce2</t>
        </is>
      </c>
      <c r="C1154" t="inlineStr">
        <is>
          <t>2025-03-10</t>
        </is>
      </c>
      <c r="D1154" t="inlineStr">
        <is>
          <t>3 4</t>
        </is>
      </c>
      <c r="E1154" t="inlineStr">
        <is>
          <t>motivation pou c.v</t>
        </is>
      </c>
      <c r="F1154" t="inlineStr">
        <is>
          <t>1</t>
        </is>
      </c>
      <c r="G1154" t="inlineStr">
        <is>
          <t>---</t>
        </is>
      </c>
      <c r="H1154" t="inlineStr">
        <is>
          <t>1</t>
        </is>
      </c>
      <c r="I1154" t="inlineStr">
        <is>
          <t>0</t>
        </is>
      </c>
      <c r="J1154" t="inlineStr">
        <is>
          <t>---</t>
        </is>
      </c>
      <c r="K1154" t="inlineStr">
        <is>
          <t>---</t>
        </is>
      </c>
      <c r="L1154" t="inlineStr">
        <is>
          <t>---</t>
        </is>
      </c>
      <c r="M1154" t="inlineStr">
        <is>
          <t>---</t>
        </is>
      </c>
      <c r="N1154" t="inlineStr">
        <is>
          <t>---</t>
        </is>
      </c>
      <c r="O1154" t="inlineStr">
        <is>
          <t>---</t>
        </is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inlineStr"/>
      <c r="X1154" t="inlineStr">
        <is>
          <t>PAP/OBCG/ST01013</t>
        </is>
      </c>
      <c r="Y1154" t="inlineStr">
        <is>
          <t>PAP/OBCG/ST01013</t>
        </is>
      </c>
      <c r="Z1154" t="inlineStr">
        <is>
          <t>2025-03-10 23:23:47</t>
        </is>
      </c>
      <c r="AA1154" t="inlineStr">
        <is>
          <t>2025-03-10 23:23:16</t>
        </is>
      </c>
      <c r="AB1154" t="inlineStr">
        <is>
          <t>2nerette</t>
        </is>
      </c>
      <c r="AC1154" t="inlineStr">
        <is>
          <t>2025-03-12 20:51:31</t>
        </is>
      </c>
      <c r="AD1154" s="1" t="inlineStr">
        <is>
          <t>https://www.commcarehq.org/a/caris-test/reports/form_data/9652aa1e-b5a1-43c8-9d48-fa96d44b2ce2/</t>
        </is>
      </c>
      <c r="AE1154" t="inlineStr">
        <is>
          <t>---</t>
        </is>
      </c>
      <c r="AF1154" t="inlineStr">
        <is>
          <t>3c5a623af057e23a32ae4000_127510</t>
        </is>
      </c>
      <c r="AG1154" t="inlineStr">
        <is>
          <t>OK</t>
        </is>
      </c>
      <c r="AH1154" t="inlineStr">
        <is>
          <t>2025-03-10 23:23:47</t>
        </is>
      </c>
      <c r="AI1154" t="inlineStr">
        <is>
          <t>d77ddc4818153d60a6f87d96eec121c9</t>
        </is>
      </c>
      <c r="AJ1154" t="inlineStr">
        <is>
          <t>2025-03-10</t>
        </is>
      </c>
      <c r="AK1154" t="inlineStr">
        <is>
          <t>3 4</t>
        </is>
      </c>
      <c r="AL1154" t="inlineStr">
        <is>
          <t>motivation pou c.v</t>
        </is>
      </c>
      <c r="AM1154" t="inlineStr">
        <is>
          <t>1</t>
        </is>
      </c>
      <c r="AN1154" t="inlineStr">
        <is>
          <t>---</t>
        </is>
      </c>
      <c r="AO1154" t="inlineStr">
        <is>
          <t>1</t>
        </is>
      </c>
      <c r="AP1154" t="inlineStr">
        <is>
          <t>0</t>
        </is>
      </c>
      <c r="AQ1154" t="inlineStr">
        <is>
          <t>---</t>
        </is>
      </c>
      <c r="AR1154" t="inlineStr">
        <is>
          <t>---</t>
        </is>
      </c>
      <c r="AS1154" t="inlineStr">
        <is>
          <t>---</t>
        </is>
      </c>
      <c r="AT1154" t="inlineStr"/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inlineStr">
        <is>
          <t>---</t>
        </is>
      </c>
      <c r="BA1154" t="inlineStr">
        <is>
          <t>d77ddc4818153d60a6f87d96eec121c9</t>
        </is>
      </c>
      <c r="BB1154" t="inlineStr">
        <is>
          <t>http://openrosa.org/formdesigner/0B48E039-1E80-49A7-AC24-732B6E788E39</t>
        </is>
      </c>
      <c r="BC1154" t="inlineStr">
        <is>
          <t>Ration et autres visites</t>
        </is>
      </c>
      <c r="BD1154" t="inlineStr">
        <is>
          <t>CommCare Android, version "2.56"(468027). App v15969. CommCare Version 2.56.0. Build 468027, built on: 2025-01-18</t>
        </is>
      </c>
      <c r="BE1154" t="inlineStr">
        <is>
          <t>commcare_5e46c5fa-c55d-4fff-85db-40b0d0c36965</t>
        </is>
      </c>
      <c r="BF1154" t="inlineStr"/>
      <c r="BG1154" t="inlineStr">
        <is>
          <t>f13d8149fc6d39ebe86af18272310ff9</t>
        </is>
      </c>
      <c r="BH1154" t="inlineStr">
        <is>
          <t>d3239f0622024212b2de47425e4be01d</t>
        </is>
      </c>
      <c r="BI1154" t="inlineStr">
        <is>
          <t>15246</t>
        </is>
      </c>
      <c r="BJ1154" t="inlineStr">
        <is>
          <t>XFormInstance</t>
        </is>
      </c>
      <c r="BK1154" t="inlineStr">
        <is>
          <t>f616827efdbc11efa9846327e3555f30</t>
        </is>
      </c>
      <c r="BL1154" t="b">
        <v>0</v>
      </c>
      <c r="BM1154" t="inlineStr">
        <is>
          <t>---</t>
        </is>
      </c>
      <c r="BN1154" t="inlineStr">
        <is>
          <t>200.113.238.174</t>
        </is>
      </c>
      <c r="BO1154" t="inlineStr">
        <is>
          <t>Dana Vilsaint</t>
        </is>
      </c>
    </row>
    <row r="1155">
      <c r="A1155" t="inlineStr">
        <is>
          <t>1153</t>
        </is>
      </c>
      <c r="B1155" t="inlineStr">
        <is>
          <t>2333f269-328d-45f4-9d42-ead5d2b971d1</t>
        </is>
      </c>
      <c r="C1155" t="inlineStr">
        <is>
          <t>2025-03-12</t>
        </is>
      </c>
      <c r="D1155" t="inlineStr">
        <is>
          <t>3 4</t>
        </is>
      </c>
      <c r="E1155" t="inlineStr">
        <is>
          <t>Medicament
3/02/25   au.  5/05/ 25</t>
        </is>
      </c>
      <c r="F1155" t="inlineStr">
        <is>
          <t>0</t>
        </is>
      </c>
      <c r="G1155" t="inlineStr">
        <is>
          <t>---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---</t>
        </is>
      </c>
      <c r="L1155" t="inlineStr">
        <is>
          <t>---</t>
        </is>
      </c>
      <c r="M1155" t="inlineStr">
        <is>
          <t>---</t>
        </is>
      </c>
      <c r="N1155" t="inlineStr">
        <is>
          <t>---</t>
        </is>
      </c>
      <c r="O1155" t="inlineStr">
        <is>
          <t>---</t>
        </is>
      </c>
      <c r="P1155" t="inlineStr">
        <is>
          <t>---</t>
        </is>
      </c>
      <c r="Q1155" t="inlineStr">
        <is>
          <t>---</t>
        </is>
      </c>
      <c r="R1155" t="inlineStr"/>
      <c r="S1155" t="inlineStr"/>
      <c r="T1155" t="inlineStr"/>
      <c r="U1155" t="inlineStr"/>
      <c r="V1155" t="inlineStr"/>
      <c r="W1155" t="inlineStr"/>
      <c r="X1155" t="inlineStr">
        <is>
          <t>CAP/CMBV/ST03748</t>
        </is>
      </c>
      <c r="Y1155" t="inlineStr">
        <is>
          <t>CAP/CMBV/ST03748</t>
        </is>
      </c>
      <c r="Z1155" t="inlineStr">
        <is>
          <t>2025-03-12 20:56:21</t>
        </is>
      </c>
      <c r="AA1155" t="inlineStr">
        <is>
          <t>2025-03-12 20:53:39</t>
        </is>
      </c>
      <c r="AB1155" t="inlineStr">
        <is>
          <t>1plyviose</t>
        </is>
      </c>
      <c r="AC1155" t="inlineStr">
        <is>
          <t>2025-03-12 20:57:31</t>
        </is>
      </c>
      <c r="AD1155" s="1" t="inlineStr">
        <is>
          <t>https://www.commcarehq.org/a/caris-test/reports/form_data/2333f269-328d-45f4-9d42-ead5d2b971d1/</t>
        </is>
      </c>
      <c r="AE1155" t="inlineStr">
        <is>
          <t>---</t>
        </is>
      </c>
      <c r="AF1155" t="inlineStr">
        <is>
          <t>3c5a623af057e23a32ae4000_175863</t>
        </is>
      </c>
      <c r="AG1155" t="inlineStr">
        <is>
          <t>OK</t>
        </is>
      </c>
      <c r="AH1155" t="inlineStr">
        <is>
          <t>2025-03-12 20:56:21</t>
        </is>
      </c>
      <c r="AI1155" t="inlineStr">
        <is>
          <t>aab7a2415e99453fbcb8ebd109e92b4f</t>
        </is>
      </c>
      <c r="AJ1155" t="inlineStr">
        <is>
          <t>2025-03-12</t>
        </is>
      </c>
      <c r="AK1155" t="inlineStr">
        <is>
          <t>3 4</t>
        </is>
      </c>
      <c r="AL1155" t="inlineStr">
        <is>
          <t>Medicament
3/02/25   au.  5/05/ 25</t>
        </is>
      </c>
      <c r="AM1155" t="inlineStr">
        <is>
          <t>0</t>
        </is>
      </c>
      <c r="AN1155" t="inlineStr">
        <is>
          <t>---</t>
        </is>
      </c>
      <c r="AO1155" t="inlineStr">
        <is>
          <t>1</t>
        </is>
      </c>
      <c r="AP1155" t="inlineStr">
        <is>
          <t>1</t>
        </is>
      </c>
      <c r="AQ1155" t="inlineStr"/>
      <c r="AR1155" t="inlineStr"/>
      <c r="AS1155" t="inlineStr"/>
      <c r="AT1155" t="inlineStr"/>
      <c r="AU1155" t="inlineStr">
        <is>
          <t>---</t>
        </is>
      </c>
      <c r="AV1155" t="inlineStr">
        <is>
          <t>---</t>
        </is>
      </c>
      <c r="AW1155" t="inlineStr">
        <is>
          <t>---</t>
        </is>
      </c>
      <c r="AX1155" t="inlineStr">
        <is>
          <t>---</t>
        </is>
      </c>
      <c r="AY1155" t="inlineStr">
        <is>
          <t>---</t>
        </is>
      </c>
      <c r="AZ1155" t="inlineStr">
        <is>
          <t>---</t>
        </is>
      </c>
      <c r="BA1155" t="inlineStr">
        <is>
          <t>aab7a2415e99453fbcb8ebd109e92b4f</t>
        </is>
      </c>
      <c r="BB1155" t="inlineStr">
        <is>
          <t>http://openrosa.org/formdesigner/0B48E039-1E80-49A7-AC24-732B6E788E39</t>
        </is>
      </c>
      <c r="BC1155" t="inlineStr">
        <is>
          <t>Ration et autres visites</t>
        </is>
      </c>
      <c r="BD1155" t="inlineStr">
        <is>
          <t>CommCare Android, version "2.55.0"(467579). App v15969. CommCare Version 2.55.0. Build 467579, built on: 2025-01-15</t>
        </is>
      </c>
      <c r="BE1155" t="inlineStr">
        <is>
          <t>commcare_d17d77c2-a7e5-4f4b-9b21-6b80894e9762</t>
        </is>
      </c>
      <c r="BF1155" t="inlineStr"/>
      <c r="BG1155" t="inlineStr">
        <is>
          <t>f13d8149fc6d39ebe86af18272310ff9</t>
        </is>
      </c>
      <c r="BH1155" t="inlineStr">
        <is>
          <t>d3239f0622024212b2de47425e4be01d</t>
        </is>
      </c>
      <c r="BI1155" t="inlineStr">
        <is>
          <t>15246</t>
        </is>
      </c>
      <c r="BJ1155" t="inlineStr">
        <is>
          <t>XFormInstance</t>
        </is>
      </c>
      <c r="BK1155" t="inlineStr">
        <is>
          <t>8ff595f6ff7a11efb031d3290d41d0d6</t>
        </is>
      </c>
      <c r="BL1155" t="b">
        <v>0</v>
      </c>
      <c r="BM1155" t="inlineStr">
        <is>
          <t>---</t>
        </is>
      </c>
      <c r="BN1155" t="inlineStr">
        <is>
          <t>200.113.248.159</t>
        </is>
      </c>
      <c r="BO1155" t="inlineStr">
        <is>
          <t>Kensley Solimand</t>
        </is>
      </c>
    </row>
    <row r="1156">
      <c r="A1156" t="inlineStr">
        <is>
          <t>1154</t>
        </is>
      </c>
      <c r="B1156" t="inlineStr">
        <is>
          <t>bbf2e526-c2b2-467d-a6fe-8f38f2d934a2</t>
        </is>
      </c>
      <c r="C1156" t="inlineStr">
        <is>
          <t>2025-03-12</t>
        </is>
      </c>
      <c r="D1156" t="inlineStr">
        <is>
          <t>3</t>
        </is>
      </c>
      <c r="E1156" t="inlineStr">
        <is>
          <t>---</t>
        </is>
      </c>
      <c r="F1156" t="inlineStr">
        <is>
          <t>0</t>
        </is>
      </c>
      <c r="G1156" t="inlineStr">
        <is>
          <t>---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---</t>
        </is>
      </c>
      <c r="L1156" t="inlineStr">
        <is>
          <t>---</t>
        </is>
      </c>
      <c r="M1156" t="inlineStr">
        <is>
          <t>---</t>
        </is>
      </c>
      <c r="N1156" t="inlineStr">
        <is>
          <t>---</t>
        </is>
      </c>
      <c r="O1156" t="inlineStr">
        <is>
          <t>---</t>
        </is>
      </c>
      <c r="P1156" t="inlineStr">
        <is>
          <t>---</t>
        </is>
      </c>
      <c r="Q1156" t="inlineStr">
        <is>
          <t>---</t>
        </is>
      </c>
      <c r="R1156" t="inlineStr"/>
      <c r="S1156" t="inlineStr"/>
      <c r="T1156" t="inlineStr"/>
      <c r="U1156" t="inlineStr"/>
      <c r="V1156" t="inlineStr"/>
      <c r="W1156" t="inlineStr"/>
      <c r="X1156" t="inlineStr">
        <is>
          <t>GON/CSKS/ST01497</t>
        </is>
      </c>
      <c r="Y1156" t="inlineStr">
        <is>
          <t>GON/CSKS/ST01497</t>
        </is>
      </c>
      <c r="Z1156" t="inlineStr">
        <is>
          <t>2025-03-12 21:57:14</t>
        </is>
      </c>
      <c r="AA1156" t="inlineStr">
        <is>
          <t>2025-03-12 21:57:00</t>
        </is>
      </c>
      <c r="AB1156" t="inlineStr">
        <is>
          <t>6dorena</t>
        </is>
      </c>
      <c r="AC1156" t="inlineStr">
        <is>
          <t>2025-03-12 20:57:36</t>
        </is>
      </c>
      <c r="AD1156" s="1" t="inlineStr">
        <is>
          <t>https://www.commcarehq.org/a/caris-test/reports/form_data/bbf2e526-c2b2-467d-a6fe-8f38f2d934a2/</t>
        </is>
      </c>
      <c r="AE1156" t="inlineStr">
        <is>
          <t>---</t>
        </is>
      </c>
      <c r="AF1156" t="inlineStr">
        <is>
          <t>3c5a623af057e23a32ae4000_33868</t>
        </is>
      </c>
      <c r="AG1156" t="inlineStr">
        <is>
          <t>OK</t>
        </is>
      </c>
      <c r="AH1156" t="inlineStr">
        <is>
          <t>2025-03-12 21:57:14</t>
        </is>
      </c>
      <c r="AI1156" t="inlineStr">
        <is>
          <t>3964b2205a0f20868524be13aab0b786</t>
        </is>
      </c>
      <c r="AJ1156" t="inlineStr">
        <is>
          <t>2025-03-12</t>
        </is>
      </c>
      <c r="AK1156" t="inlineStr">
        <is>
          <t>3</t>
        </is>
      </c>
      <c r="AL1156" t="inlineStr">
        <is>
          <t>---</t>
        </is>
      </c>
      <c r="AM1156" t="inlineStr">
        <is>
          <t>0</t>
        </is>
      </c>
      <c r="AN1156" t="inlineStr">
        <is>
          <t>---</t>
        </is>
      </c>
      <c r="AO1156" t="inlineStr">
        <is>
          <t>1</t>
        </is>
      </c>
      <c r="AP1156" t="inlineStr">
        <is>
          <t>1</t>
        </is>
      </c>
      <c r="AQ1156" t="inlineStr"/>
      <c r="AR1156" t="inlineStr"/>
      <c r="AS1156" t="inlineStr"/>
      <c r="AT1156" t="inlineStr"/>
      <c r="AU1156" t="inlineStr">
        <is>
          <t>---</t>
        </is>
      </c>
      <c r="AV1156" t="inlineStr">
        <is>
          <t>---</t>
        </is>
      </c>
      <c r="AW1156" t="inlineStr">
        <is>
          <t>---</t>
        </is>
      </c>
      <c r="AX1156" t="inlineStr">
        <is>
          <t>---</t>
        </is>
      </c>
      <c r="AY1156" t="inlineStr">
        <is>
          <t>---</t>
        </is>
      </c>
      <c r="AZ1156" t="inlineStr">
        <is>
          <t>---</t>
        </is>
      </c>
      <c r="BA1156" t="inlineStr">
        <is>
          <t>3964b2205a0f20868524be13aab0b786</t>
        </is>
      </c>
      <c r="BB1156" t="inlineStr">
        <is>
          <t>http://openrosa.org/formdesigner/0B48E039-1E80-49A7-AC24-732B6E788E39</t>
        </is>
      </c>
      <c r="BC1156" t="inlineStr">
        <is>
          <t>Ration et autres visites</t>
        </is>
      </c>
      <c r="BD1156" t="inlineStr">
        <is>
          <t>CommCare Android, version "2.55.0"(467579). App v15969. CommCare Version 2.55.0. Build 467579, built on: 2025-01-15</t>
        </is>
      </c>
      <c r="BE1156" t="inlineStr">
        <is>
          <t>commcare_8bfa4fa8-c694-426a-969e-07ff9318179f</t>
        </is>
      </c>
      <c r="BF1156" t="inlineStr"/>
      <c r="BG1156" t="inlineStr">
        <is>
          <t>f13d8149fc6d39ebe86af18272310ff9</t>
        </is>
      </c>
      <c r="BH1156" t="inlineStr">
        <is>
          <t>d3239f0622024212b2de47425e4be01d</t>
        </is>
      </c>
      <c r="BI1156" t="inlineStr">
        <is>
          <t>15246</t>
        </is>
      </c>
      <c r="BJ1156" t="inlineStr">
        <is>
          <t>XFormInstance</t>
        </is>
      </c>
      <c r="BK1156" t="inlineStr">
        <is>
          <t>b644c8bdff5e11efb4285930014bb413</t>
        </is>
      </c>
      <c r="BL1156" t="b">
        <v>0</v>
      </c>
      <c r="BM1156" t="inlineStr">
        <is>
          <t>---</t>
        </is>
      </c>
      <c r="BN1156" t="inlineStr">
        <is>
          <t>200.113.253.87</t>
        </is>
      </c>
      <c r="BO1156" t="inlineStr">
        <is>
          <t>Miguelson Etienne</t>
        </is>
      </c>
    </row>
    <row r="1157">
      <c r="A1157" t="inlineStr">
        <is>
          <t>1155</t>
        </is>
      </c>
      <c r="B1157" t="inlineStr">
        <is>
          <t>dbaf437b-a81e-43ab-95de-09188cb0373b</t>
        </is>
      </c>
      <c r="C1157" t="inlineStr">
        <is>
          <t>2025-03-12</t>
        </is>
      </c>
      <c r="D1157" t="inlineStr">
        <is>
          <t>3</t>
        </is>
      </c>
      <c r="E1157" t="inlineStr">
        <is>
          <t>---</t>
        </is>
      </c>
      <c r="F1157" t="inlineStr">
        <is>
          <t>0</t>
        </is>
      </c>
      <c r="G1157" t="inlineStr">
        <is>
          <t>---</t>
        </is>
      </c>
      <c r="H1157" t="inlineStr">
        <is>
          <t>1</t>
        </is>
      </c>
      <c r="I1157" t="inlineStr">
        <is>
          <t>0</t>
        </is>
      </c>
      <c r="J1157" t="inlineStr">
        <is>
          <t>---</t>
        </is>
      </c>
      <c r="K1157" t="inlineStr">
        <is>
          <t>---</t>
        </is>
      </c>
      <c r="L1157" t="inlineStr">
        <is>
          <t>---</t>
        </is>
      </c>
      <c r="M1157" t="inlineStr">
        <is>
          <t>---</t>
        </is>
      </c>
      <c r="N1157" t="inlineStr">
        <is>
          <t>---</t>
        </is>
      </c>
      <c r="O1157" t="inlineStr">
        <is>
          <t>---</t>
        </is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inlineStr"/>
      <c r="X1157" t="inlineStr">
        <is>
          <t>GON/CSKS/00186</t>
        </is>
      </c>
      <c r="Y1157" t="inlineStr">
        <is>
          <t>GON/CSKS/00186</t>
        </is>
      </c>
      <c r="Z1157" t="inlineStr">
        <is>
          <t>2025-03-12 21:57:56</t>
        </is>
      </c>
      <c r="AA1157" t="inlineStr">
        <is>
          <t>2025-03-12 21:57:28</t>
        </is>
      </c>
      <c r="AB1157" t="inlineStr">
        <is>
          <t>6dorena</t>
        </is>
      </c>
      <c r="AC1157" t="inlineStr">
        <is>
          <t>2025-03-12 20:58:24</t>
        </is>
      </c>
      <c r="AD1157" s="1" t="inlineStr">
        <is>
          <t>https://www.commcarehq.org/a/caris-test/reports/form_data/dbaf437b-a81e-43ab-95de-09188cb0373b/</t>
        </is>
      </c>
      <c r="AE1157" t="inlineStr">
        <is>
          <t>---</t>
        </is>
      </c>
      <c r="AF1157" t="inlineStr">
        <is>
          <t>3c5a623af057e23a32ae4000_14367</t>
        </is>
      </c>
      <c r="AG1157" t="inlineStr">
        <is>
          <t>OK</t>
        </is>
      </c>
      <c r="AH1157" t="inlineStr">
        <is>
          <t>2025-03-12 21:57:56</t>
        </is>
      </c>
      <c r="AI1157" t="inlineStr">
        <is>
          <t>3964b2205a0f20868524be13aab0b786</t>
        </is>
      </c>
      <c r="AJ1157" t="inlineStr">
        <is>
          <t>2025-03-12</t>
        </is>
      </c>
      <c r="AK1157" t="inlineStr">
        <is>
          <t>3</t>
        </is>
      </c>
      <c r="AL1157" t="inlineStr">
        <is>
          <t>---</t>
        </is>
      </c>
      <c r="AM1157" t="inlineStr">
        <is>
          <t>0</t>
        </is>
      </c>
      <c r="AN1157" t="inlineStr">
        <is>
          <t>---</t>
        </is>
      </c>
      <c r="AO1157" t="inlineStr">
        <is>
          <t>1</t>
        </is>
      </c>
      <c r="AP1157" t="inlineStr">
        <is>
          <t>0</t>
        </is>
      </c>
      <c r="AQ1157" t="inlineStr">
        <is>
          <t>---</t>
        </is>
      </c>
      <c r="AR1157" t="inlineStr">
        <is>
          <t>---</t>
        </is>
      </c>
      <c r="AS1157" t="inlineStr">
        <is>
          <t>---</t>
        </is>
      </c>
      <c r="AT1157" t="inlineStr"/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inlineStr">
        <is>
          <t>---</t>
        </is>
      </c>
      <c r="BA1157" t="inlineStr">
        <is>
          <t>3964b2205a0f20868524be13aab0b786</t>
        </is>
      </c>
      <c r="BB1157" t="inlineStr">
        <is>
          <t>http://openrosa.org/formdesigner/0B48E039-1E80-49A7-AC24-732B6E788E39</t>
        </is>
      </c>
      <c r="BC1157" t="inlineStr">
        <is>
          <t>Ration et autres visites</t>
        </is>
      </c>
      <c r="BD1157" t="inlineStr">
        <is>
          <t>CommCare Android, version "2.55.0"(467579). App v15969. CommCare Version 2.55.0. Build 467579, built on: 2025-01-15</t>
        </is>
      </c>
      <c r="BE1157" t="inlineStr">
        <is>
          <t>commcare_8bfa4fa8-c694-426a-969e-07ff9318179f</t>
        </is>
      </c>
      <c r="BF1157" t="inlineStr"/>
      <c r="BG1157" t="inlineStr">
        <is>
          <t>f13d8149fc6d39ebe86af18272310ff9</t>
        </is>
      </c>
      <c r="BH1157" t="inlineStr">
        <is>
          <t>d3239f0622024212b2de47425e4be01d</t>
        </is>
      </c>
      <c r="BI1157" t="inlineStr">
        <is>
          <t>15246</t>
        </is>
      </c>
      <c r="BJ1157" t="inlineStr">
        <is>
          <t>XFormInstance</t>
        </is>
      </c>
      <c r="BK1157" t="inlineStr">
        <is>
          <t>b644c8bdff5e11efb4285930014bb413</t>
        </is>
      </c>
      <c r="BL1157" t="b">
        <v>0</v>
      </c>
      <c r="BM1157" t="inlineStr">
        <is>
          <t>---</t>
        </is>
      </c>
      <c r="BN1157" t="inlineStr">
        <is>
          <t>200.113.253.87</t>
        </is>
      </c>
      <c r="BO1157" t="inlineStr">
        <is>
          <t>Edwens Jeanniton</t>
        </is>
      </c>
    </row>
    <row r="1158">
      <c r="A1158" t="inlineStr">
        <is>
          <t>1156</t>
        </is>
      </c>
      <c r="B1158" t="inlineStr">
        <is>
          <t>f7f48a5a-867c-4d9c-8a90-8c62c617a933</t>
        </is>
      </c>
      <c r="C1158" t="inlineStr">
        <is>
          <t>2025-03-12</t>
        </is>
      </c>
      <c r="D1158" t="inlineStr">
        <is>
          <t>3</t>
        </is>
      </c>
      <c r="E1158" t="inlineStr">
        <is>
          <t>---</t>
        </is>
      </c>
      <c r="F1158" t="inlineStr">
        <is>
          <t>0</t>
        </is>
      </c>
      <c r="G1158" t="inlineStr">
        <is>
          <t>---</t>
        </is>
      </c>
      <c r="H1158" t="inlineStr">
        <is>
          <t>1</t>
        </is>
      </c>
      <c r="I1158" t="inlineStr">
        <is>
          <t>0</t>
        </is>
      </c>
      <c r="J1158" t="inlineStr">
        <is>
          <t>---</t>
        </is>
      </c>
      <c r="K1158" t="inlineStr">
        <is>
          <t>---</t>
        </is>
      </c>
      <c r="L1158" t="inlineStr">
        <is>
          <t>---</t>
        </is>
      </c>
      <c r="M1158" t="inlineStr">
        <is>
          <t>---</t>
        </is>
      </c>
      <c r="N1158" t="inlineStr">
        <is>
          <t>---</t>
        </is>
      </c>
      <c r="O1158" t="inlineStr">
        <is>
          <t>---</t>
        </is>
      </c>
      <c r="P1158" t="inlineStr">
        <is>
          <t>---</t>
        </is>
      </c>
      <c r="Q1158" t="inlineStr">
        <is>
          <t>---</t>
        </is>
      </c>
      <c r="R1158" t="inlineStr">
        <is>
          <t>---</t>
        </is>
      </c>
      <c r="S1158" t="inlineStr">
        <is>
          <t>---</t>
        </is>
      </c>
      <c r="T1158" t="inlineStr">
        <is>
          <t>---</t>
        </is>
      </c>
      <c r="U1158" t="inlineStr">
        <is>
          <t>---</t>
        </is>
      </c>
      <c r="V1158" t="inlineStr">
        <is>
          <t>---</t>
        </is>
      </c>
      <c r="W1158" t="inlineStr"/>
      <c r="X1158" t="inlineStr">
        <is>
          <t>GON/CSKS/ST00985</t>
        </is>
      </c>
      <c r="Y1158" t="inlineStr">
        <is>
          <t>GON/CSKS/ST00985</t>
        </is>
      </c>
      <c r="Z1158" t="inlineStr">
        <is>
          <t>2025-03-12 21:58:27</t>
        </is>
      </c>
      <c r="AA1158" t="inlineStr">
        <is>
          <t>2025-03-12 21:58:10</t>
        </is>
      </c>
      <c r="AB1158" t="inlineStr">
        <is>
          <t>6dorena</t>
        </is>
      </c>
      <c r="AC1158" t="inlineStr">
        <is>
          <t>2025-03-12 20:58:44</t>
        </is>
      </c>
      <c r="AD1158" s="1" t="inlineStr">
        <is>
          <t>https://www.commcarehq.org/a/caris-test/reports/form_data/f7f48a5a-867c-4d9c-8a90-8c62c617a933/</t>
        </is>
      </c>
      <c r="AE1158" t="inlineStr">
        <is>
          <t>---</t>
        </is>
      </c>
      <c r="AF1158" t="inlineStr">
        <is>
          <t>3c5a623af057e23a32ae4000_23485</t>
        </is>
      </c>
      <c r="AG1158" t="inlineStr">
        <is>
          <t>OK</t>
        </is>
      </c>
      <c r="AH1158" t="inlineStr">
        <is>
          <t>2025-03-12 21:58:27</t>
        </is>
      </c>
      <c r="AI1158" t="inlineStr">
        <is>
          <t>3964b2205a0f20868524be13aab0b786</t>
        </is>
      </c>
      <c r="AJ1158" t="inlineStr">
        <is>
          <t>2025-03-12</t>
        </is>
      </c>
      <c r="AK1158" t="inlineStr">
        <is>
          <t>3</t>
        </is>
      </c>
      <c r="AL1158" t="inlineStr">
        <is>
          <t>---</t>
        </is>
      </c>
      <c r="AM1158" t="inlineStr">
        <is>
          <t>0</t>
        </is>
      </c>
      <c r="AN1158" t="inlineStr">
        <is>
          <t>---</t>
        </is>
      </c>
      <c r="AO1158" t="inlineStr">
        <is>
          <t>1</t>
        </is>
      </c>
      <c r="AP1158" t="inlineStr">
        <is>
          <t>0</t>
        </is>
      </c>
      <c r="AQ1158" t="inlineStr">
        <is>
          <t>---</t>
        </is>
      </c>
      <c r="AR1158" t="inlineStr">
        <is>
          <t>---</t>
        </is>
      </c>
      <c r="AS1158" t="inlineStr">
        <is>
          <t>---</t>
        </is>
      </c>
      <c r="AT1158" t="inlineStr"/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inlineStr">
        <is>
          <t>---</t>
        </is>
      </c>
      <c r="BA1158" t="inlineStr">
        <is>
          <t>3964b2205a0f20868524be13aab0b786</t>
        </is>
      </c>
      <c r="BB1158" t="inlineStr">
        <is>
          <t>http://openrosa.org/formdesigner/0B48E039-1E80-49A7-AC24-732B6E788E39</t>
        </is>
      </c>
      <c r="BC1158" t="inlineStr">
        <is>
          <t>Ration et autres visites</t>
        </is>
      </c>
      <c r="BD1158" t="inlineStr">
        <is>
          <t>CommCare Android, version "2.55.0"(467579). App v15969. CommCare Version 2.55.0. Build 467579, built on: 2025-01-15</t>
        </is>
      </c>
      <c r="BE1158" t="inlineStr">
        <is>
          <t>commcare_8bfa4fa8-c694-426a-969e-07ff9318179f</t>
        </is>
      </c>
      <c r="BF1158" t="inlineStr"/>
      <c r="BG1158" t="inlineStr">
        <is>
          <t>f13d8149fc6d39ebe86af18272310ff9</t>
        </is>
      </c>
      <c r="BH1158" t="inlineStr">
        <is>
          <t>d3239f0622024212b2de47425e4be01d</t>
        </is>
      </c>
      <c r="BI1158" t="inlineStr">
        <is>
          <t>15246</t>
        </is>
      </c>
      <c r="BJ1158" t="inlineStr">
        <is>
          <t>XFormInstance</t>
        </is>
      </c>
      <c r="BK1158" t="inlineStr">
        <is>
          <t>b644c8bdff5e11efb4285930014bb413</t>
        </is>
      </c>
      <c r="BL1158" t="b">
        <v>0</v>
      </c>
      <c r="BM1158" t="inlineStr">
        <is>
          <t>---</t>
        </is>
      </c>
      <c r="BN1158" t="inlineStr">
        <is>
          <t>200.113.253.87</t>
        </is>
      </c>
      <c r="BO1158" t="inlineStr">
        <is>
          <t>Gessica/Jessikar Delphin</t>
        </is>
      </c>
    </row>
    <row r="1159">
      <c r="A1159" t="inlineStr">
        <is>
          <t>1157</t>
        </is>
      </c>
      <c r="B1159" t="inlineStr">
        <is>
          <t>9c261bfe-8148-442b-afef-3d08f1deaaf4</t>
        </is>
      </c>
      <c r="C1159" t="inlineStr">
        <is>
          <t>2025-03-12</t>
        </is>
      </c>
      <c r="D1159" t="inlineStr">
        <is>
          <t>3</t>
        </is>
      </c>
      <c r="E1159" t="inlineStr">
        <is>
          <t>---</t>
        </is>
      </c>
      <c r="F1159" t="inlineStr">
        <is>
          <t>0</t>
        </is>
      </c>
      <c r="G1159" t="inlineStr">
        <is>
          <t>---</t>
        </is>
      </c>
      <c r="H1159" t="inlineStr">
        <is>
          <t>1</t>
        </is>
      </c>
      <c r="I1159" t="inlineStr">
        <is>
          <t>0</t>
        </is>
      </c>
      <c r="J1159" t="inlineStr">
        <is>
          <t>---</t>
        </is>
      </c>
      <c r="K1159" t="inlineStr">
        <is>
          <t>---</t>
        </is>
      </c>
      <c r="L1159" t="inlineStr">
        <is>
          <t>---</t>
        </is>
      </c>
      <c r="M1159" t="inlineStr">
        <is>
          <t>---</t>
        </is>
      </c>
      <c r="N1159" t="inlineStr">
        <is>
          <t>---</t>
        </is>
      </c>
      <c r="O1159" t="inlineStr">
        <is>
          <t>---</t>
        </is>
      </c>
      <c r="P1159" t="inlineStr">
        <is>
          <t>---</t>
        </is>
      </c>
      <c r="Q1159" t="inlineStr">
        <is>
          <t>---</t>
        </is>
      </c>
      <c r="R1159" t="inlineStr">
        <is>
          <t>---</t>
        </is>
      </c>
      <c r="S1159" t="inlineStr">
        <is>
          <t>---</t>
        </is>
      </c>
      <c r="T1159" t="inlineStr">
        <is>
          <t>---</t>
        </is>
      </c>
      <c r="U1159" t="inlineStr">
        <is>
          <t>---</t>
        </is>
      </c>
      <c r="V1159" t="inlineStr">
        <is>
          <t>---</t>
        </is>
      </c>
      <c r="W1159" t="inlineStr"/>
      <c r="X1159" t="inlineStr">
        <is>
          <t>GON/CSKS/ST01939</t>
        </is>
      </c>
      <c r="Y1159" t="inlineStr">
        <is>
          <t>GON/CSKS/ST01939</t>
        </is>
      </c>
      <c r="Z1159" t="inlineStr">
        <is>
          <t>2025-03-12 21:59:35</t>
        </is>
      </c>
      <c r="AA1159" t="inlineStr">
        <is>
          <t>2025-03-12 21:59:18</t>
        </is>
      </c>
      <c r="AB1159" t="inlineStr">
        <is>
          <t>6dorena</t>
        </is>
      </c>
      <c r="AC1159" t="inlineStr">
        <is>
          <t>2025-03-12 20:59:45</t>
        </is>
      </c>
      <c r="AD1159" s="1" t="inlineStr">
        <is>
          <t>https://www.commcarehq.org/a/caris-test/reports/form_data/9c261bfe-8148-442b-afef-3d08f1deaaf4/</t>
        </is>
      </c>
      <c r="AE1159" t="inlineStr">
        <is>
          <t>---</t>
        </is>
      </c>
      <c r="AF1159" t="inlineStr">
        <is>
          <t>3c5a623af057e23a32ae4000_45672</t>
        </is>
      </c>
      <c r="AG1159" t="inlineStr">
        <is>
          <t>OK</t>
        </is>
      </c>
      <c r="AH1159" t="inlineStr">
        <is>
          <t>2025-03-12 21:59:35</t>
        </is>
      </c>
      <c r="AI1159" t="inlineStr">
        <is>
          <t>3964b2205a0f20868524be13aab0b786</t>
        </is>
      </c>
      <c r="AJ1159" t="inlineStr">
        <is>
          <t>2025-03-12</t>
        </is>
      </c>
      <c r="AK1159" t="inlineStr">
        <is>
          <t>3</t>
        </is>
      </c>
      <c r="AL1159" t="inlineStr">
        <is>
          <t>---</t>
        </is>
      </c>
      <c r="AM1159" t="inlineStr">
        <is>
          <t>0</t>
        </is>
      </c>
      <c r="AN1159" t="inlineStr">
        <is>
          <t>---</t>
        </is>
      </c>
      <c r="AO1159" t="inlineStr">
        <is>
          <t>1</t>
        </is>
      </c>
      <c r="AP1159" t="inlineStr">
        <is>
          <t>0</t>
        </is>
      </c>
      <c r="AQ1159" t="inlineStr">
        <is>
          <t>---</t>
        </is>
      </c>
      <c r="AR1159" t="inlineStr">
        <is>
          <t>---</t>
        </is>
      </c>
      <c r="AS1159" t="inlineStr">
        <is>
          <t>---</t>
        </is>
      </c>
      <c r="AT1159" t="inlineStr"/>
      <c r="AU1159" t="inlineStr">
        <is>
          <t>---</t>
        </is>
      </c>
      <c r="AV1159" t="inlineStr">
        <is>
          <t>---</t>
        </is>
      </c>
      <c r="AW1159" t="inlineStr">
        <is>
          <t>---</t>
        </is>
      </c>
      <c r="AX1159" t="inlineStr">
        <is>
          <t>---</t>
        </is>
      </c>
      <c r="AY1159" t="inlineStr">
        <is>
          <t>---</t>
        </is>
      </c>
      <c r="AZ1159" t="inlineStr">
        <is>
          <t>---</t>
        </is>
      </c>
      <c r="BA1159" t="inlineStr">
        <is>
          <t>3964b2205a0f20868524be13aab0b786</t>
        </is>
      </c>
      <c r="BB1159" t="inlineStr">
        <is>
          <t>http://openrosa.org/formdesigner/0B48E039-1E80-49A7-AC24-732B6E788E39</t>
        </is>
      </c>
      <c r="BC1159" t="inlineStr">
        <is>
          <t>Ration et autres visites</t>
        </is>
      </c>
      <c r="BD1159" t="inlineStr">
        <is>
          <t>CommCare Android, version "2.55.0"(467579). App v15969. CommCare Version 2.55.0. Build 467579, built on: 2025-01-15</t>
        </is>
      </c>
      <c r="BE1159" t="inlineStr">
        <is>
          <t>commcare_8bfa4fa8-c694-426a-969e-07ff9318179f</t>
        </is>
      </c>
      <c r="BF1159" t="inlineStr"/>
      <c r="BG1159" t="inlineStr">
        <is>
          <t>f13d8149fc6d39ebe86af18272310ff9</t>
        </is>
      </c>
      <c r="BH1159" t="inlineStr">
        <is>
          <t>d3239f0622024212b2de47425e4be01d</t>
        </is>
      </c>
      <c r="BI1159" t="inlineStr">
        <is>
          <t>15246</t>
        </is>
      </c>
      <c r="BJ1159" t="inlineStr">
        <is>
          <t>XFormInstance</t>
        </is>
      </c>
      <c r="BK1159" t="inlineStr">
        <is>
          <t>b644c8bdff5e11efb4285930014bb413</t>
        </is>
      </c>
      <c r="BL1159" t="b">
        <v>0</v>
      </c>
      <c r="BM1159" t="inlineStr">
        <is>
          <t>---</t>
        </is>
      </c>
      <c r="BN1159" t="inlineStr">
        <is>
          <t>200.113.253.87</t>
        </is>
      </c>
      <c r="BO1159" t="inlineStr">
        <is>
          <t>Quinsberley Arelus</t>
        </is>
      </c>
    </row>
    <row r="1160">
      <c r="A1160" t="inlineStr">
        <is>
          <t>1158</t>
        </is>
      </c>
      <c r="B1160" t="inlineStr">
        <is>
          <t>3ae532e3-4038-41e2-8d3c-19766205e14a</t>
        </is>
      </c>
      <c r="C1160" t="inlineStr">
        <is>
          <t>2025-03-12</t>
        </is>
      </c>
      <c r="D1160" t="inlineStr">
        <is>
          <t>3</t>
        </is>
      </c>
      <c r="E1160" t="inlineStr">
        <is>
          <t>---</t>
        </is>
      </c>
      <c r="F1160" t="inlineStr">
        <is>
          <t>0</t>
        </is>
      </c>
      <c r="G1160" t="inlineStr">
        <is>
          <t>---</t>
        </is>
      </c>
      <c r="H1160" t="inlineStr">
        <is>
          <t>1</t>
        </is>
      </c>
      <c r="I1160" t="inlineStr">
        <is>
          <t>0</t>
        </is>
      </c>
      <c r="J1160" t="inlineStr">
        <is>
          <t>---</t>
        </is>
      </c>
      <c r="K1160" t="inlineStr">
        <is>
          <t>---</t>
        </is>
      </c>
      <c r="L1160" t="inlineStr">
        <is>
          <t>---</t>
        </is>
      </c>
      <c r="M1160" t="inlineStr">
        <is>
          <t>---</t>
        </is>
      </c>
      <c r="N1160" t="inlineStr">
        <is>
          <t>---</t>
        </is>
      </c>
      <c r="O1160" t="inlineStr">
        <is>
          <t>---</t>
        </is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inlineStr"/>
      <c r="X1160" t="inlineStr">
        <is>
          <t>GON/CSKS/00448</t>
        </is>
      </c>
      <c r="Y1160" t="inlineStr">
        <is>
          <t>GON/CSKS/00448</t>
        </is>
      </c>
      <c r="Z1160" t="inlineStr">
        <is>
          <t>2025-03-12 22:00:12</t>
        </is>
      </c>
      <c r="AA1160" t="inlineStr">
        <is>
          <t>2025-03-12 21:59:49</t>
        </is>
      </c>
      <c r="AB1160" t="inlineStr">
        <is>
          <t>6dorena</t>
        </is>
      </c>
      <c r="AC1160" t="inlineStr">
        <is>
          <t>2025-03-12 21:00:24</t>
        </is>
      </c>
      <c r="AD1160" s="1" t="inlineStr">
        <is>
          <t>https://www.commcarehq.org/a/caris-test/reports/form_data/3ae532e3-4038-41e2-8d3c-19766205e14a/</t>
        </is>
      </c>
      <c r="AE1160" t="inlineStr">
        <is>
          <t>---</t>
        </is>
      </c>
      <c r="AF1160" t="inlineStr">
        <is>
          <t>4a60d049d2a34dbcadbf8d074a72a2d9</t>
        </is>
      </c>
      <c r="AG1160" t="inlineStr">
        <is>
          <t>OK</t>
        </is>
      </c>
      <c r="AH1160" t="inlineStr">
        <is>
          <t>2025-03-12 22:00:12</t>
        </is>
      </c>
      <c r="AI1160" t="inlineStr">
        <is>
          <t>3964b2205a0f20868524be13aab0b786</t>
        </is>
      </c>
      <c r="AJ1160" t="inlineStr">
        <is>
          <t>2025-03-12</t>
        </is>
      </c>
      <c r="AK1160" t="inlineStr">
        <is>
          <t>3</t>
        </is>
      </c>
      <c r="AL1160" t="inlineStr">
        <is>
          <t>---</t>
        </is>
      </c>
      <c r="AM1160" t="inlineStr">
        <is>
          <t>0</t>
        </is>
      </c>
      <c r="AN1160" t="inlineStr">
        <is>
          <t>---</t>
        </is>
      </c>
      <c r="AO1160" t="inlineStr">
        <is>
          <t>1</t>
        </is>
      </c>
      <c r="AP1160" t="inlineStr">
        <is>
          <t>0</t>
        </is>
      </c>
      <c r="AQ1160" t="inlineStr">
        <is>
          <t>---</t>
        </is>
      </c>
      <c r="AR1160" t="inlineStr">
        <is>
          <t>---</t>
        </is>
      </c>
      <c r="AS1160" t="inlineStr">
        <is>
          <t>---</t>
        </is>
      </c>
      <c r="AT1160" t="inlineStr"/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inlineStr">
        <is>
          <t>---</t>
        </is>
      </c>
      <c r="BA1160" t="inlineStr">
        <is>
          <t>3964b2205a0f20868524be13aab0b786</t>
        </is>
      </c>
      <c r="BB1160" t="inlineStr">
        <is>
          <t>http://openrosa.org/formdesigner/0B48E039-1E80-49A7-AC24-732B6E788E39</t>
        </is>
      </c>
      <c r="BC1160" t="inlineStr">
        <is>
          <t>Ration et autres visites</t>
        </is>
      </c>
      <c r="BD1160" t="inlineStr">
        <is>
          <t>CommCare Android, version "2.55.0"(467579). App v15969. CommCare Version 2.55.0. Build 467579, built on: 2025-01-15</t>
        </is>
      </c>
      <c r="BE1160" t="inlineStr">
        <is>
          <t>commcare_8bfa4fa8-c694-426a-969e-07ff9318179f</t>
        </is>
      </c>
      <c r="BF1160" t="inlineStr"/>
      <c r="BG1160" t="inlineStr">
        <is>
          <t>f13d8149fc6d39ebe86af18272310ff9</t>
        </is>
      </c>
      <c r="BH1160" t="inlineStr">
        <is>
          <t>d3239f0622024212b2de47425e4be01d</t>
        </is>
      </c>
      <c r="BI1160" t="inlineStr">
        <is>
          <t>15246</t>
        </is>
      </c>
      <c r="BJ1160" t="inlineStr">
        <is>
          <t>XFormInstance</t>
        </is>
      </c>
      <c r="BK1160" t="inlineStr">
        <is>
          <t>b644c8bdff5e11efb4285930014bb413</t>
        </is>
      </c>
      <c r="BL1160" t="b">
        <v>0</v>
      </c>
      <c r="BM1160" t="inlineStr">
        <is>
          <t>---</t>
        </is>
      </c>
      <c r="BN1160" t="inlineStr">
        <is>
          <t>200.113.253.87</t>
        </is>
      </c>
      <c r="BO1160" t="inlineStr">
        <is>
          <t>Clauderson Celira/Estilien</t>
        </is>
      </c>
    </row>
    <row r="1161">
      <c r="A1161" t="inlineStr">
        <is>
          <t>1159</t>
        </is>
      </c>
      <c r="B1161" t="inlineStr">
        <is>
          <t>4690b396-6b12-4a9e-9dbe-e54b5d551cbc</t>
        </is>
      </c>
      <c r="C1161" t="inlineStr">
        <is>
          <t>2025-03-12</t>
        </is>
      </c>
      <c r="D1161" t="inlineStr">
        <is>
          <t>3</t>
        </is>
      </c>
      <c r="E1161" t="inlineStr">
        <is>
          <t>---</t>
        </is>
      </c>
      <c r="F1161" t="inlineStr">
        <is>
          <t>0</t>
        </is>
      </c>
      <c r="G1161" t="inlineStr">
        <is>
          <t>---</t>
        </is>
      </c>
      <c r="H1161" t="inlineStr">
        <is>
          <t>1</t>
        </is>
      </c>
      <c r="I1161" t="inlineStr">
        <is>
          <t>0</t>
        </is>
      </c>
      <c r="J1161" t="inlineStr">
        <is>
          <t>---</t>
        </is>
      </c>
      <c r="K1161" t="inlineStr">
        <is>
          <t>---</t>
        </is>
      </c>
      <c r="L1161" t="inlineStr">
        <is>
          <t>---</t>
        </is>
      </c>
      <c r="M1161" t="inlineStr">
        <is>
          <t>---</t>
        </is>
      </c>
      <c r="N1161" t="inlineStr">
        <is>
          <t>---</t>
        </is>
      </c>
      <c r="O1161" t="inlineStr">
        <is>
          <t>---</t>
        </is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inlineStr">
        <is>
          <t>19.6099723 -72.0313687 15.4 4.81</t>
        </is>
      </c>
      <c r="X1161" t="inlineStr">
        <is>
          <t>CAP/CALT/ST02046</t>
        </is>
      </c>
      <c r="Y1161" t="inlineStr">
        <is>
          <t>CAP/CALT/ST02046</t>
        </is>
      </c>
      <c r="Z1161" t="inlineStr">
        <is>
          <t>2025-03-12 21:13:49</t>
        </is>
      </c>
      <c r="AA1161" t="inlineStr">
        <is>
          <t>2025-03-12 21:13:11</t>
        </is>
      </c>
      <c r="AB1161" t="inlineStr">
        <is>
          <t>1irania</t>
        </is>
      </c>
      <c r="AC1161" t="inlineStr">
        <is>
          <t>2025-03-12 21:13:51</t>
        </is>
      </c>
      <c r="AD1161" s="1" t="inlineStr">
        <is>
          <t>https://www.commcarehq.org/a/caris-test/reports/form_data/4690b396-6b12-4a9e-9dbe-e54b5d551cbc/</t>
        </is>
      </c>
      <c r="AE1161" t="inlineStr">
        <is>
          <t>---</t>
        </is>
      </c>
      <c r="AF1161" t="inlineStr">
        <is>
          <t>3c5a623af057e23a32ae4000_104270</t>
        </is>
      </c>
      <c r="AG1161" t="inlineStr">
        <is>
          <t>OK</t>
        </is>
      </c>
      <c r="AH1161" t="inlineStr">
        <is>
          <t>2025-03-12 21:13:49</t>
        </is>
      </c>
      <c r="AI1161" t="inlineStr">
        <is>
          <t>42a82b7de9e609ae71648670ad4c56aa</t>
        </is>
      </c>
      <c r="AJ1161" t="inlineStr">
        <is>
          <t>2025-03-12</t>
        </is>
      </c>
      <c r="AK1161" t="inlineStr">
        <is>
          <t>3</t>
        </is>
      </c>
      <c r="AL1161" t="inlineStr">
        <is>
          <t>---</t>
        </is>
      </c>
      <c r="AM1161" t="inlineStr">
        <is>
          <t>0</t>
        </is>
      </c>
      <c r="AN1161" t="inlineStr">
        <is>
          <t>---</t>
        </is>
      </c>
      <c r="AO1161" t="inlineStr">
        <is>
          <t>1</t>
        </is>
      </c>
      <c r="AP1161" t="inlineStr">
        <is>
          <t>0</t>
        </is>
      </c>
      <c r="AQ1161" t="inlineStr">
        <is>
          <t>---</t>
        </is>
      </c>
      <c r="AR1161" t="inlineStr">
        <is>
          <t>---</t>
        </is>
      </c>
      <c r="AS1161" t="inlineStr">
        <is>
          <t>---</t>
        </is>
      </c>
      <c r="AT1161" t="inlineStr">
        <is>
          <t>19.6099723 -72.0313687 15.4 4.81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inlineStr">
        <is>
          <t>---</t>
        </is>
      </c>
      <c r="BA1161" t="inlineStr">
        <is>
          <t>42a82b7de9e609ae71648670ad4c56aa</t>
        </is>
      </c>
      <c r="BB1161" t="inlineStr">
        <is>
          <t>http://openrosa.org/formdesigner/0B48E039-1E80-49A7-AC24-732B6E788E39</t>
        </is>
      </c>
      <c r="BC1161" t="inlineStr">
        <is>
          <t>Ration et autres visites</t>
        </is>
      </c>
      <c r="BD1161" t="inlineStr">
        <is>
          <t>CommCare Android, version "2.56"(468027). App v15969. CommCare Version 2.56.0. Build 468027, built on: 2025-01-18</t>
        </is>
      </c>
      <c r="BE1161" t="inlineStr">
        <is>
          <t>commcare_6c8d6b29-ddee-4573-a4bf-ff173bbf52d8</t>
        </is>
      </c>
      <c r="BF1161" t="inlineStr">
        <is>
          <t>19.6098938 -72.0313497 55.5 7.34</t>
        </is>
      </c>
      <c r="BG1161" t="inlineStr">
        <is>
          <t>f13d8149fc6d39ebe86af18272310ff9</t>
        </is>
      </c>
      <c r="BH1161" t="inlineStr">
        <is>
          <t>d3239f0622024212b2de47425e4be01d</t>
        </is>
      </c>
      <c r="BI1161" t="inlineStr">
        <is>
          <t>15246</t>
        </is>
      </c>
      <c r="BJ1161" t="inlineStr">
        <is>
          <t>XFormInstance</t>
        </is>
      </c>
      <c r="BK1161" t="inlineStr">
        <is>
          <t>758f5d88ff3d11efba6bbb65fe57b2fe</t>
        </is>
      </c>
      <c r="BL1161" t="b">
        <v>0</v>
      </c>
      <c r="BM1161" t="inlineStr">
        <is>
          <t>---</t>
        </is>
      </c>
      <c r="BN1161" t="inlineStr">
        <is>
          <t>200.113.234.80</t>
        </is>
      </c>
      <c r="BO1161" t="inlineStr">
        <is>
          <t>WILKENDY PIERRE</t>
        </is>
      </c>
    </row>
    <row r="1162">
      <c r="A1162" t="inlineStr">
        <is>
          <t>1160</t>
        </is>
      </c>
      <c r="B1162" t="inlineStr">
        <is>
          <t>0fac6c35-8e43-4c97-a08f-ca89537cc489</t>
        </is>
      </c>
      <c r="C1162" t="inlineStr">
        <is>
          <t>2025-03-12</t>
        </is>
      </c>
      <c r="D1162" t="inlineStr">
        <is>
          <t>1</t>
        </is>
      </c>
      <c r="E1162" t="inlineStr">
        <is>
          <t>---</t>
        </is>
      </c>
      <c r="F1162" t="inlineStr">
        <is>
          <t>1</t>
        </is>
      </c>
      <c r="G1162" t="inlineStr">
        <is>
          <t>---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---</t>
        </is>
      </c>
      <c r="L1162" t="inlineStr">
        <is>
          <t>---</t>
        </is>
      </c>
      <c r="M1162" t="inlineStr"/>
      <c r="N1162" t="inlineStr">
        <is>
          <t>---</t>
        </is>
      </c>
      <c r="O1162" t="inlineStr">
        <is>
          <t>---</t>
        </is>
      </c>
      <c r="P1162" t="inlineStr">
        <is>
          <t>---</t>
        </is>
      </c>
      <c r="Q1162" t="inlineStr">
        <is>
          <t>---</t>
        </is>
      </c>
      <c r="R1162" t="inlineStr"/>
      <c r="S1162" t="inlineStr"/>
      <c r="T1162" t="inlineStr"/>
      <c r="U1162">
        <f>HYPERLINK("https://www.commcarehq.org/a/caris-test/api/form_attachment/v1/0fac6c35-8e43-4c97-a08f-ca89537cc489/1741801546974.jpg")</f>
        <v/>
      </c>
      <c r="V1162" t="inlineStr"/>
      <c r="W1162" t="inlineStr">
        <is>
          <t>18.5184045 -72.6084591 20.99 13.21</t>
        </is>
      </c>
      <c r="X1162" t="inlineStr">
        <is>
          <t>LEG/HSCL/ST00588</t>
        </is>
      </c>
      <c r="Y1162" t="inlineStr">
        <is>
          <t>LEG/HSCL/ST00588</t>
        </is>
      </c>
      <c r="Z1162" t="inlineStr">
        <is>
          <t>2025-03-12 17:46:29</t>
        </is>
      </c>
      <c r="AA1162" t="inlineStr">
        <is>
          <t>2025-03-12 17:45:17</t>
        </is>
      </c>
      <c r="AB1162" t="inlineStr">
        <is>
          <t>2toussaint</t>
        </is>
      </c>
      <c r="AC1162" t="inlineStr">
        <is>
          <t>2025-03-12 22:46:30</t>
        </is>
      </c>
      <c r="AD1162" s="1" t="inlineStr">
        <is>
          <t>https://www.commcarehq.org/a/caris-test/reports/form_data/0fac6c35-8e43-4c97-a08f-ca89537cc489/</t>
        </is>
      </c>
      <c r="AE1162" t="inlineStr">
        <is>
          <t>---</t>
        </is>
      </c>
      <c r="AF1162" t="inlineStr">
        <is>
          <t>3c5a623af057e23a32ae4000_124104</t>
        </is>
      </c>
      <c r="AG1162" t="inlineStr">
        <is>
          <t>---</t>
        </is>
      </c>
      <c r="AH1162" t="inlineStr">
        <is>
          <t>2025-03-12 17:46:29</t>
        </is>
      </c>
      <c r="AI1162" t="inlineStr">
        <is>
          <t>bf15ded1c441caeee7b3790beacaa107</t>
        </is>
      </c>
      <c r="AJ1162" t="inlineStr">
        <is>
          <t>2025-03-12</t>
        </is>
      </c>
      <c r="AK1162" t="inlineStr">
        <is>
          <t>1</t>
        </is>
      </c>
      <c r="AL1162" t="inlineStr">
        <is>
          <t>---</t>
        </is>
      </c>
      <c r="AM1162" t="inlineStr">
        <is>
          <t>1</t>
        </is>
      </c>
      <c r="AN1162" t="inlineStr">
        <is>
          <t>---</t>
        </is>
      </c>
      <c r="AO1162" t="inlineStr">
        <is>
          <t>1</t>
        </is>
      </c>
      <c r="AP1162" t="inlineStr">
        <is>
          <t>1</t>
        </is>
      </c>
      <c r="AQ1162" t="inlineStr"/>
      <c r="AR1162" t="inlineStr"/>
      <c r="AS1162" t="inlineStr"/>
      <c r="AT1162" t="inlineStr">
        <is>
          <t>18.5184045 -72.6084591 20.99 13.21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inlineStr">
        <is>
          <t>---</t>
        </is>
      </c>
      <c r="BA1162" t="inlineStr">
        <is>
          <t>bf15ded1c441caeee7b3790beacaa107</t>
        </is>
      </c>
      <c r="BB1162" t="inlineStr">
        <is>
          <t>http://openrosa.org/formdesigner/0B48E039-1E80-49A7-AC24-732B6E788E39</t>
        </is>
      </c>
      <c r="BC1162" t="inlineStr">
        <is>
          <t>Ration et autres visites</t>
        </is>
      </c>
      <c r="BD1162" t="inlineStr">
        <is>
          <t>CommCare Android, version "2.55.0"(467579). App v15969. CommCare Version 2.55.0. Build 467579, built on: 2025-01-15</t>
        </is>
      </c>
      <c r="BE1162" t="inlineStr">
        <is>
          <t>commcare_6ba4fa04-2ee5-4472-8c22-35182b767bd8</t>
        </is>
      </c>
      <c r="BF1162" t="inlineStr">
        <is>
          <t>18.5184727 -72.6084664 35.83 9.86</t>
        </is>
      </c>
      <c r="BG1162" t="inlineStr">
        <is>
          <t>f13d8149fc6d39ebe86af18272310ff9</t>
        </is>
      </c>
      <c r="BH1162" t="inlineStr">
        <is>
          <t>d3239f0622024212b2de47425e4be01d</t>
        </is>
      </c>
      <c r="BI1162" t="inlineStr">
        <is>
          <t>15246</t>
        </is>
      </c>
      <c r="BJ1162" t="inlineStr">
        <is>
          <t>XFormInstance</t>
        </is>
      </c>
      <c r="BK1162" t="inlineStr">
        <is>
          <t>aff75f16feca11efb4215930014bb413</t>
        </is>
      </c>
      <c r="BL1162" t="b">
        <v>0</v>
      </c>
      <c r="BM1162" t="inlineStr">
        <is>
          <t>---</t>
        </is>
      </c>
      <c r="BN1162" t="inlineStr">
        <is>
          <t>200.113.248.245</t>
        </is>
      </c>
      <c r="BO1162" t="inlineStr">
        <is>
          <t>Joel Jean Julien</t>
        </is>
      </c>
    </row>
    <row r="1163">
      <c r="A1163" t="inlineStr">
        <is>
          <t>1161</t>
        </is>
      </c>
      <c r="B1163" t="inlineStr">
        <is>
          <t>6c53f180-bc83-4507-b182-50f572115160</t>
        </is>
      </c>
      <c r="C1163" t="inlineStr">
        <is>
          <t>2025-03-12</t>
        </is>
      </c>
      <c r="D1163" t="inlineStr">
        <is>
          <t>3</t>
        </is>
      </c>
      <c r="E1163" t="inlineStr">
        <is>
          <t>---</t>
        </is>
      </c>
      <c r="F1163" t="inlineStr">
        <is>
          <t>1</t>
        </is>
      </c>
      <c r="G1163" t="inlineStr">
        <is>
          <t>---</t>
        </is>
      </c>
      <c r="H1163" t="inlineStr">
        <is>
          <t>1</t>
        </is>
      </c>
      <c r="I1163" t="inlineStr">
        <is>
          <t>0</t>
        </is>
      </c>
      <c r="J1163" t="inlineStr">
        <is>
          <t>---</t>
        </is>
      </c>
      <c r="K1163" t="inlineStr">
        <is>
          <t>---</t>
        </is>
      </c>
      <c r="L1163" t="inlineStr">
        <is>
          <t>---</t>
        </is>
      </c>
      <c r="M1163" t="inlineStr">
        <is>
          <t>---</t>
        </is>
      </c>
      <c r="N1163" t="inlineStr">
        <is>
          <t>---</t>
        </is>
      </c>
      <c r="O1163" t="inlineStr">
        <is>
          <t>---</t>
        </is>
      </c>
      <c r="P1163" t="inlineStr">
        <is>
          <t>---</t>
        </is>
      </c>
      <c r="Q1163" t="inlineStr">
        <is>
          <t>---</t>
        </is>
      </c>
      <c r="R1163" t="inlineStr">
        <is>
          <t>---</t>
        </is>
      </c>
      <c r="S1163" t="inlineStr">
        <is>
          <t>---</t>
        </is>
      </c>
      <c r="T1163" t="inlineStr">
        <is>
          <t>---</t>
        </is>
      </c>
      <c r="U1163" t="inlineStr">
        <is>
          <t>---</t>
        </is>
      </c>
      <c r="V1163" t="inlineStr">
        <is>
          <t>---</t>
        </is>
      </c>
      <c r="W1163" t="inlineStr">
        <is>
          <t>18.5133098 -72.6143547 9.32 6.12</t>
        </is>
      </c>
      <c r="X1163" t="inlineStr">
        <is>
          <t>LEG/HSCL/ST00926</t>
        </is>
      </c>
      <c r="Y1163" t="inlineStr">
        <is>
          <t>LEG/HSCL/ST00926</t>
        </is>
      </c>
      <c r="Z1163" t="inlineStr">
        <is>
          <t>2025-03-12 18:27:55</t>
        </is>
      </c>
      <c r="AA1163" t="inlineStr">
        <is>
          <t>2025-03-12 18:18:55</t>
        </is>
      </c>
      <c r="AB1163" t="inlineStr">
        <is>
          <t>2toussaint</t>
        </is>
      </c>
      <c r="AC1163" t="inlineStr">
        <is>
          <t>2025-03-12 22:46:32</t>
        </is>
      </c>
      <c r="AD1163" s="1" t="inlineStr">
        <is>
          <t>https://www.commcarehq.org/a/caris-test/reports/form_data/6c53f180-bc83-4507-b182-50f572115160/</t>
        </is>
      </c>
      <c r="AE1163" t="inlineStr">
        <is>
          <t>---</t>
        </is>
      </c>
      <c r="AF1163" t="inlineStr">
        <is>
          <t>3c5a623af057e23a32ae4000_163743</t>
        </is>
      </c>
      <c r="AG1163" t="inlineStr">
        <is>
          <t>OK</t>
        </is>
      </c>
      <c r="AH1163" t="inlineStr">
        <is>
          <t>2025-03-12 18:27:55</t>
        </is>
      </c>
      <c r="AI1163" t="inlineStr">
        <is>
          <t>bf15ded1c441caeee7b3790beacaa107</t>
        </is>
      </c>
      <c r="AJ1163" t="inlineStr">
        <is>
          <t>2025-03-12</t>
        </is>
      </c>
      <c r="AK1163" t="inlineStr">
        <is>
          <t>3</t>
        </is>
      </c>
      <c r="AL1163" t="inlineStr">
        <is>
          <t>---</t>
        </is>
      </c>
      <c r="AM1163" t="inlineStr">
        <is>
          <t>1</t>
        </is>
      </c>
      <c r="AN1163" t="inlineStr">
        <is>
          <t>---</t>
        </is>
      </c>
      <c r="AO1163" t="inlineStr">
        <is>
          <t>1</t>
        </is>
      </c>
      <c r="AP1163" t="inlineStr">
        <is>
          <t>0</t>
        </is>
      </c>
      <c r="AQ1163" t="inlineStr">
        <is>
          <t>---</t>
        </is>
      </c>
      <c r="AR1163" t="inlineStr">
        <is>
          <t>---</t>
        </is>
      </c>
      <c r="AS1163" t="inlineStr">
        <is>
          <t>---</t>
        </is>
      </c>
      <c r="AT1163" t="inlineStr">
        <is>
          <t>18.5133098 -72.6143547 9.32 6.12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inlineStr">
        <is>
          <t>---</t>
        </is>
      </c>
      <c r="BA1163" t="inlineStr">
        <is>
          <t>bf15ded1c441caeee7b3790beacaa107</t>
        </is>
      </c>
      <c r="BB1163" t="inlineStr">
        <is>
          <t>http://openrosa.org/formdesigner/0B48E039-1E80-49A7-AC24-732B6E788E39</t>
        </is>
      </c>
      <c r="BC1163" t="inlineStr">
        <is>
          <t>Ration et autres visites</t>
        </is>
      </c>
      <c r="BD1163" t="inlineStr">
        <is>
          <t>CommCare Android, version "2.55.0"(467579). App v15969. CommCare Version 2.55.0. Build 467579, built on: 2025-01-15</t>
        </is>
      </c>
      <c r="BE1163" t="inlineStr">
        <is>
          <t>commcare_6ba4fa04-2ee5-4472-8c22-35182b767bd8</t>
        </is>
      </c>
      <c r="BF1163" t="inlineStr">
        <is>
          <t>18.5133098 -72.6143547 9.32 6.12</t>
        </is>
      </c>
      <c r="BG1163" t="inlineStr">
        <is>
          <t>f13d8149fc6d39ebe86af18272310ff9</t>
        </is>
      </c>
      <c r="BH1163" t="inlineStr">
        <is>
          <t>d3239f0622024212b2de47425e4be01d</t>
        </is>
      </c>
      <c r="BI1163" t="inlineStr">
        <is>
          <t>15246</t>
        </is>
      </c>
      <c r="BJ1163" t="inlineStr">
        <is>
          <t>XFormInstance</t>
        </is>
      </c>
      <c r="BK1163" t="inlineStr">
        <is>
          <t>aff75f16feca11efb4215930014bb413</t>
        </is>
      </c>
      <c r="BL1163" t="b">
        <v>0</v>
      </c>
      <c r="BM1163" t="inlineStr">
        <is>
          <t>---</t>
        </is>
      </c>
      <c r="BN1163" t="inlineStr">
        <is>
          <t>200.113.248.245</t>
        </is>
      </c>
      <c r="BO1163" t="inlineStr">
        <is>
          <t>Ladde Samanialine Guerdanaelle</t>
        </is>
      </c>
    </row>
    <row r="1164">
      <c r="A1164" t="inlineStr">
        <is>
          <t>1162</t>
        </is>
      </c>
      <c r="B1164" t="inlineStr">
        <is>
          <t>255bd85a-dbd3-4c56-9c7e-634d5574ee16</t>
        </is>
      </c>
      <c r="C1164" t="inlineStr">
        <is>
          <t>2025-03-12</t>
        </is>
      </c>
      <c r="D1164" t="inlineStr">
        <is>
          <t>3</t>
        </is>
      </c>
      <c r="E1164" t="inlineStr">
        <is>
          <t>---</t>
        </is>
      </c>
      <c r="F1164" t="inlineStr">
        <is>
          <t>0</t>
        </is>
      </c>
      <c r="G1164" t="inlineStr">
        <is>
          <t>---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---</t>
        </is>
      </c>
      <c r="L1164" t="inlineStr">
        <is>
          <t>---</t>
        </is>
      </c>
      <c r="M1164" t="inlineStr">
        <is>
          <t>---</t>
        </is>
      </c>
      <c r="N1164" t="inlineStr">
        <is>
          <t>---</t>
        </is>
      </c>
      <c r="O1164" t="inlineStr">
        <is>
          <t>---</t>
        </is>
      </c>
      <c r="P1164" t="inlineStr">
        <is>
          <t>---</t>
        </is>
      </c>
      <c r="Q1164" t="inlineStr">
        <is>
          <t>---</t>
        </is>
      </c>
      <c r="R1164" t="inlineStr">
        <is>
          <t>15.2</t>
        </is>
      </c>
      <c r="S1164" t="inlineStr">
        <is>
          <t>16.0</t>
        </is>
      </c>
      <c r="T1164" t="inlineStr">
        <is>
          <t>111.0</t>
        </is>
      </c>
      <c r="U1164" t="inlineStr"/>
      <c r="V1164" t="inlineStr"/>
      <c r="W1164" t="inlineStr"/>
      <c r="X1164" t="inlineStr">
        <is>
          <t>GON/CDIR/PED00191</t>
        </is>
      </c>
      <c r="Y1164" t="inlineStr">
        <is>
          <t>GON/CDIR/PED00191</t>
        </is>
      </c>
      <c r="Z1164" t="inlineStr">
        <is>
          <t>2025-03-13 01:57:19</t>
        </is>
      </c>
      <c r="AA1164" t="inlineStr">
        <is>
          <t>2025-03-13 01:55:48</t>
        </is>
      </c>
      <c r="AB1164" t="inlineStr">
        <is>
          <t>6cheranor</t>
        </is>
      </c>
      <c r="AC1164" t="inlineStr">
        <is>
          <t>2025-03-13 02:07:19</t>
        </is>
      </c>
      <c r="AD1164" s="1" t="inlineStr">
        <is>
          <t>https://www.commcarehq.org/a/caris-test/reports/form_data/255bd85a-dbd3-4c56-9c7e-634d5574ee16/</t>
        </is>
      </c>
      <c r="AE1164" t="inlineStr">
        <is>
          <t>---</t>
        </is>
      </c>
      <c r="AF1164" t="inlineStr">
        <is>
          <t>3c5a623af057e23a32ae4000_43433</t>
        </is>
      </c>
      <c r="AG1164" t="inlineStr">
        <is>
          <t>OK</t>
        </is>
      </c>
      <c r="AH1164" t="inlineStr">
        <is>
          <t>2025-03-13 01:57:19</t>
        </is>
      </c>
      <c r="AI1164" t="inlineStr">
        <is>
          <t>29b7f1edbe6082f038dd4ec8d0ae7a9d</t>
        </is>
      </c>
      <c r="AJ1164" t="inlineStr">
        <is>
          <t>2025-03-12</t>
        </is>
      </c>
      <c r="AK1164" t="inlineStr">
        <is>
          <t>3</t>
        </is>
      </c>
      <c r="AL1164" t="inlineStr">
        <is>
          <t>---</t>
        </is>
      </c>
      <c r="AM1164" t="inlineStr">
        <is>
          <t>0</t>
        </is>
      </c>
      <c r="AN1164" t="inlineStr">
        <is>
          <t>---</t>
        </is>
      </c>
      <c r="AO1164" t="inlineStr">
        <is>
          <t>1</t>
        </is>
      </c>
      <c r="AP1164" t="inlineStr">
        <is>
          <t>1</t>
        </is>
      </c>
      <c r="AQ1164" t="inlineStr">
        <is>
          <t>15.2</t>
        </is>
      </c>
      <c r="AR1164" t="inlineStr">
        <is>
          <t>16</t>
        </is>
      </c>
      <c r="AS1164" t="inlineStr">
        <is>
          <t>111</t>
        </is>
      </c>
      <c r="AT1164" t="inlineStr"/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inlineStr">
        <is>
          <t>---</t>
        </is>
      </c>
      <c r="BA1164" t="inlineStr">
        <is>
          <t>29b7f1edbe6082f038dd4ec8d0ae7a9d</t>
        </is>
      </c>
      <c r="BB1164" t="inlineStr">
        <is>
          <t>http://openrosa.org/formdesigner/0B48E039-1E80-49A7-AC24-732B6E788E39</t>
        </is>
      </c>
      <c r="BC1164" t="inlineStr">
        <is>
          <t>Ration et autres visites</t>
        </is>
      </c>
      <c r="BD1164" t="inlineStr">
        <is>
          <t>CommCare Android, version "2.55.0"(467579). App v15969. CommCare Version 2.55.0. Build 467579, built on: 2025-01-15</t>
        </is>
      </c>
      <c r="BE1164" t="inlineStr">
        <is>
          <t>commcare_e5a4e59a-31e9-47c0-99a3-baf23089b238</t>
        </is>
      </c>
      <c r="BF1164" t="inlineStr"/>
      <c r="BG1164" t="inlineStr">
        <is>
          <t>f13d8149fc6d39ebe86af18272310ff9</t>
        </is>
      </c>
      <c r="BH1164" t="inlineStr">
        <is>
          <t>d3239f0622024212b2de47425e4be01d</t>
        </is>
      </c>
      <c r="BI1164" t="inlineStr">
        <is>
          <t>15246</t>
        </is>
      </c>
      <c r="BJ1164" t="inlineStr">
        <is>
          <t>XFormInstance</t>
        </is>
      </c>
      <c r="BK1164" t="inlineStr">
        <is>
          <t>4c2f1077fe7111efba67bb65fe57b2fe</t>
        </is>
      </c>
      <c r="BL1164" t="b">
        <v>0</v>
      </c>
      <c r="BM1164" t="inlineStr">
        <is>
          <t>---</t>
        </is>
      </c>
      <c r="BN1164" t="inlineStr">
        <is>
          <t>200.113.238.31</t>
        </is>
      </c>
      <c r="BO1164" t="inlineStr">
        <is>
          <t>Marie-Flore Phanord</t>
        </is>
      </c>
    </row>
    <row r="1165">
      <c r="A1165" t="inlineStr">
        <is>
          <t>1163</t>
        </is>
      </c>
      <c r="B1165" t="inlineStr">
        <is>
          <t>a86c3f73-9090-4e22-9580-bf158b442a90</t>
        </is>
      </c>
      <c r="C1165" t="inlineStr">
        <is>
          <t>2025-03-12</t>
        </is>
      </c>
      <c r="D1165" t="inlineStr">
        <is>
          <t>3</t>
        </is>
      </c>
      <c r="E1165" t="inlineStr">
        <is>
          <t>---</t>
        </is>
      </c>
      <c r="F1165" t="inlineStr">
        <is>
          <t>0</t>
        </is>
      </c>
      <c r="G1165" t="inlineStr">
        <is>
          <t>---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---</t>
        </is>
      </c>
      <c r="L1165" t="inlineStr">
        <is>
          <t>---</t>
        </is>
      </c>
      <c r="M1165" t="inlineStr">
        <is>
          <t>---</t>
        </is>
      </c>
      <c r="N1165" t="inlineStr">
        <is>
          <t>---</t>
        </is>
      </c>
      <c r="O1165" t="inlineStr">
        <is>
          <t>---</t>
        </is>
      </c>
      <c r="P1165" t="inlineStr">
        <is>
          <t>---</t>
        </is>
      </c>
      <c r="Q1165" t="inlineStr">
        <is>
          <t>---</t>
        </is>
      </c>
      <c r="R1165" t="inlineStr">
        <is>
          <t>16.5</t>
        </is>
      </c>
      <c r="S1165" t="inlineStr">
        <is>
          <t>18.1</t>
        </is>
      </c>
      <c r="T1165" t="inlineStr">
        <is>
          <t>112.0</t>
        </is>
      </c>
      <c r="U1165" t="inlineStr"/>
      <c r="V1165" t="inlineStr"/>
      <c r="W1165" t="inlineStr"/>
      <c r="X1165" t="inlineStr">
        <is>
          <t>GON/CDIR/ST01570</t>
        </is>
      </c>
      <c r="Y1165" t="inlineStr">
        <is>
          <t>GON/CDIR/ST01570</t>
        </is>
      </c>
      <c r="Z1165" t="inlineStr">
        <is>
          <t>2025-03-13 01:59:46</t>
        </is>
      </c>
      <c r="AA1165" t="inlineStr">
        <is>
          <t>2025-03-13 01:58:18</t>
        </is>
      </c>
      <c r="AB1165" t="inlineStr">
        <is>
          <t>6cheranor</t>
        </is>
      </c>
      <c r="AC1165" t="inlineStr">
        <is>
          <t>2025-03-13 02:07:20</t>
        </is>
      </c>
      <c r="AD1165" s="1" t="inlineStr">
        <is>
          <t>https://www.commcarehq.org/a/caris-test/reports/form_data/a86c3f73-9090-4e22-9580-bf158b442a90/</t>
        </is>
      </c>
      <c r="AE1165" t="inlineStr">
        <is>
          <t>---</t>
        </is>
      </c>
      <c r="AF1165" t="inlineStr">
        <is>
          <t>3c5a623af057e23a32ae4000_45077</t>
        </is>
      </c>
      <c r="AG1165" t="inlineStr">
        <is>
          <t>OK</t>
        </is>
      </c>
      <c r="AH1165" t="inlineStr">
        <is>
          <t>2025-03-13 01:59:46</t>
        </is>
      </c>
      <c r="AI1165" t="inlineStr">
        <is>
          <t>29b7f1edbe6082f038dd4ec8d0ae7a9d</t>
        </is>
      </c>
      <c r="AJ1165" t="inlineStr">
        <is>
          <t>2025-03-12</t>
        </is>
      </c>
      <c r="AK1165" t="inlineStr">
        <is>
          <t>3</t>
        </is>
      </c>
      <c r="AL1165" t="inlineStr">
        <is>
          <t>---</t>
        </is>
      </c>
      <c r="AM1165" t="inlineStr">
        <is>
          <t>0</t>
        </is>
      </c>
      <c r="AN1165" t="inlineStr">
        <is>
          <t>---</t>
        </is>
      </c>
      <c r="AO1165" t="inlineStr">
        <is>
          <t>1</t>
        </is>
      </c>
      <c r="AP1165" t="inlineStr">
        <is>
          <t>1</t>
        </is>
      </c>
      <c r="AQ1165" t="inlineStr">
        <is>
          <t>16.5</t>
        </is>
      </c>
      <c r="AR1165" t="inlineStr">
        <is>
          <t>18.1</t>
        </is>
      </c>
      <c r="AS1165" t="inlineStr">
        <is>
          <t>112</t>
        </is>
      </c>
      <c r="AT1165" t="inlineStr"/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inlineStr">
        <is>
          <t>---</t>
        </is>
      </c>
      <c r="BA1165" t="inlineStr">
        <is>
          <t>29b7f1edbe6082f038dd4ec8d0ae7a9d</t>
        </is>
      </c>
      <c r="BB1165" t="inlineStr">
        <is>
          <t>http://openrosa.org/formdesigner/0B48E039-1E80-49A7-AC24-732B6E788E39</t>
        </is>
      </c>
      <c r="BC1165" t="inlineStr">
        <is>
          <t>Ration et autres visites</t>
        </is>
      </c>
      <c r="BD1165" t="inlineStr">
        <is>
          <t>CommCare Android, version "2.55.0"(467579). App v15969. CommCare Version 2.55.0. Build 467579, built on: 2025-01-15</t>
        </is>
      </c>
      <c r="BE1165" t="inlineStr">
        <is>
          <t>commcare_e5a4e59a-31e9-47c0-99a3-baf23089b238</t>
        </is>
      </c>
      <c r="BF1165" t="inlineStr"/>
      <c r="BG1165" t="inlineStr">
        <is>
          <t>f13d8149fc6d39ebe86af18272310ff9</t>
        </is>
      </c>
      <c r="BH1165" t="inlineStr">
        <is>
          <t>d3239f0622024212b2de47425e4be01d</t>
        </is>
      </c>
      <c r="BI1165" t="inlineStr">
        <is>
          <t>15246</t>
        </is>
      </c>
      <c r="BJ1165" t="inlineStr">
        <is>
          <t>XFormInstance</t>
        </is>
      </c>
      <c r="BK1165" t="inlineStr">
        <is>
          <t>4c2f1077fe7111efba67bb65fe57b2fe</t>
        </is>
      </c>
      <c r="BL1165" t="b">
        <v>0</v>
      </c>
      <c r="BM1165" t="inlineStr">
        <is>
          <t>---</t>
        </is>
      </c>
      <c r="BN1165" t="inlineStr">
        <is>
          <t>200.113.238.31</t>
        </is>
      </c>
      <c r="BO1165" t="inlineStr">
        <is>
          <t>Bednaicka Jacques/ Prophète</t>
        </is>
      </c>
    </row>
    <row r="1166">
      <c r="A1166" t="inlineStr">
        <is>
          <t>1164</t>
        </is>
      </c>
      <c r="B1166" t="inlineStr">
        <is>
          <t>b97f3a61-be84-4f82-8592-648442f27744</t>
        </is>
      </c>
      <c r="C1166" t="inlineStr">
        <is>
          <t>2025-03-10</t>
        </is>
      </c>
      <c r="D1166" t="inlineStr">
        <is>
          <t>4</t>
        </is>
      </c>
      <c r="E1166" t="inlineStr">
        <is>
          <t>achat des nourritures</t>
        </is>
      </c>
      <c r="F1166" t="inlineStr">
        <is>
          <t>1</t>
        </is>
      </c>
      <c r="G1166" t="inlineStr">
        <is>
          <t>oui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---</t>
        </is>
      </c>
      <c r="L1166" t="inlineStr">
        <is>
          <t>---</t>
        </is>
      </c>
      <c r="M1166" t="inlineStr">
        <is>
          <t>---</t>
        </is>
      </c>
      <c r="N1166" t="inlineStr">
        <is>
          <t>---</t>
        </is>
      </c>
      <c r="O1166" t="inlineStr">
        <is>
          <t>---</t>
        </is>
      </c>
      <c r="P1166" t="inlineStr">
        <is>
          <t>---</t>
        </is>
      </c>
      <c r="Q1166" t="inlineStr">
        <is>
          <t>---</t>
        </is>
      </c>
      <c r="R1166" t="inlineStr"/>
      <c r="S1166" t="inlineStr"/>
      <c r="T1166" t="inlineStr"/>
      <c r="U1166" t="inlineStr"/>
      <c r="V1166" t="inlineStr"/>
      <c r="W1166" t="inlineStr"/>
      <c r="X1166" t="inlineStr">
        <is>
          <t>PAP/NPFS/ST00365</t>
        </is>
      </c>
      <c r="Y1166" t="inlineStr">
        <is>
          <t>PAP/NPFS/ST00365</t>
        </is>
      </c>
      <c r="Z1166" t="inlineStr">
        <is>
          <t>2025-03-13 08:19:21</t>
        </is>
      </c>
      <c r="AA1166" t="inlineStr">
        <is>
          <t>2025-03-13 08:16:37</t>
        </is>
      </c>
      <c r="AB1166" t="inlineStr">
        <is>
          <t>2styves</t>
        </is>
      </c>
      <c r="AC1166" t="inlineStr">
        <is>
          <t>2025-03-13 08:19:25</t>
        </is>
      </c>
      <c r="AD1166" s="1" t="inlineStr">
        <is>
          <t>https://www.commcarehq.org/a/caris-test/reports/form_data/b97f3a61-be84-4f82-8592-648442f27744/</t>
        </is>
      </c>
      <c r="AE1166" t="inlineStr">
        <is>
          <t>---</t>
        </is>
      </c>
      <c r="AF1166" t="inlineStr">
        <is>
          <t>3e30a3c39fb6434384339cbc3c56673e</t>
        </is>
      </c>
      <c r="AG1166" t="inlineStr">
        <is>
          <t>---</t>
        </is>
      </c>
      <c r="AH1166" t="inlineStr">
        <is>
          <t>2025-03-13 08:19:21</t>
        </is>
      </c>
      <c r="AI1166" t="inlineStr">
        <is>
          <t>778b85ff647948a2b74cfc8d7846aba5</t>
        </is>
      </c>
      <c r="AJ1166" t="inlineStr">
        <is>
          <t>2025-03-10</t>
        </is>
      </c>
      <c r="AK1166" t="inlineStr">
        <is>
          <t>4</t>
        </is>
      </c>
      <c r="AL1166" t="inlineStr">
        <is>
          <t>achat des nourritures</t>
        </is>
      </c>
      <c r="AM1166" t="inlineStr">
        <is>
          <t>1</t>
        </is>
      </c>
      <c r="AN1166" t="inlineStr">
        <is>
          <t>oui</t>
        </is>
      </c>
      <c r="AO1166" t="inlineStr">
        <is>
          <t>1</t>
        </is>
      </c>
      <c r="AP1166" t="inlineStr">
        <is>
          <t>1</t>
        </is>
      </c>
      <c r="AQ1166" t="inlineStr"/>
      <c r="AR1166" t="inlineStr"/>
      <c r="AS1166" t="inlineStr"/>
      <c r="AT1166" t="inlineStr"/>
      <c r="AU1166" t="inlineStr">
        <is>
          <t>---</t>
        </is>
      </c>
      <c r="AV1166" t="inlineStr">
        <is>
          <t>---</t>
        </is>
      </c>
      <c r="AW1166" t="inlineStr">
        <is>
          <t>---</t>
        </is>
      </c>
      <c r="AX1166" t="inlineStr">
        <is>
          <t>---</t>
        </is>
      </c>
      <c r="AY1166" t="inlineStr">
        <is>
          <t>---</t>
        </is>
      </c>
      <c r="AZ1166" t="inlineStr">
        <is>
          <t>---</t>
        </is>
      </c>
      <c r="BA1166" t="inlineStr">
        <is>
          <t>778b85ff647948a2b74cfc8d7846aba5</t>
        </is>
      </c>
      <c r="BB1166" t="inlineStr">
        <is>
          <t>http://openrosa.org/formdesigner/0B48E039-1E80-49A7-AC24-732B6E788E39</t>
        </is>
      </c>
      <c r="BC1166" t="inlineStr">
        <is>
          <t>Ration et autres visites</t>
        </is>
      </c>
      <c r="BD1166" t="inlineStr">
        <is>
          <t>CommCare Android, version "2.56"(468040). App v15969. CommCare Version 2.56.0. Build 468040, built on: 2025-02-11</t>
        </is>
      </c>
      <c r="BE1166" t="inlineStr">
        <is>
          <t>commcare_99e364ac-f097-4367-9549-47dce913a4be</t>
        </is>
      </c>
      <c r="BF1166" t="inlineStr">
        <is>
          <t>18.5892123 -72.3129332 161.1 10.0</t>
        </is>
      </c>
      <c r="BG1166" t="inlineStr">
        <is>
          <t>f13d8149fc6d39ebe86af18272310ff9</t>
        </is>
      </c>
      <c r="BH1166" t="inlineStr">
        <is>
          <t>d3239f0622024212b2de47425e4be01d</t>
        </is>
      </c>
      <c r="BI1166" t="inlineStr">
        <is>
          <t>15246</t>
        </is>
      </c>
      <c r="BJ1166" t="inlineStr">
        <is>
          <t>XFormInstance</t>
        </is>
      </c>
      <c r="BK1166" t="inlineStr">
        <is>
          <t>ff4d85a4ffe211efb033d3290d41d0d6</t>
        </is>
      </c>
      <c r="BL1166" t="b">
        <v>0</v>
      </c>
      <c r="BM1166" t="inlineStr">
        <is>
          <t>---</t>
        </is>
      </c>
      <c r="BN1166" t="inlineStr">
        <is>
          <t>200.113.215.105</t>
        </is>
      </c>
      <c r="BO1166" t="inlineStr">
        <is>
          <t>Volcy Floreal</t>
        </is>
      </c>
    </row>
    <row r="1167">
      <c r="A1167" t="inlineStr">
        <is>
          <t>1165</t>
        </is>
      </c>
      <c r="B1167" t="inlineStr">
        <is>
          <t>04020795-b1e4-45c0-b4ba-9b716ee6f42d</t>
        </is>
      </c>
      <c r="C1167" t="inlineStr">
        <is>
          <t>2025-03-12</t>
        </is>
      </c>
      <c r="D1167" t="inlineStr">
        <is>
          <t>4</t>
        </is>
      </c>
      <c r="E1167" t="inlineStr">
        <is>
          <t>distribition des medicaments</t>
        </is>
      </c>
      <c r="F1167" t="inlineStr">
        <is>
          <t>1</t>
        </is>
      </c>
      <c r="G1167" t="inlineStr">
        <is>
          <t>oui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---</t>
        </is>
      </c>
      <c r="L1167" t="inlineStr">
        <is>
          <t>---</t>
        </is>
      </c>
      <c r="M1167" t="inlineStr">
        <is>
          <t>---</t>
        </is>
      </c>
      <c r="N1167" t="inlineStr">
        <is>
          <t>---</t>
        </is>
      </c>
      <c r="O1167" t="inlineStr">
        <is>
          <t>---</t>
        </is>
      </c>
      <c r="P1167" t="inlineStr">
        <is>
          <t>---</t>
        </is>
      </c>
      <c r="Q1167" t="inlineStr">
        <is>
          <t>---</t>
        </is>
      </c>
      <c r="R1167" t="inlineStr"/>
      <c r="S1167" t="inlineStr"/>
      <c r="T1167" t="inlineStr"/>
      <c r="U1167" t="inlineStr"/>
      <c r="V1167" t="inlineStr"/>
      <c r="W1167" t="inlineStr"/>
      <c r="X1167" t="inlineStr">
        <is>
          <t>PAP/NPFS/ST03215</t>
        </is>
      </c>
      <c r="Y1167" t="inlineStr">
        <is>
          <t>PAP/NPFS/ST03215</t>
        </is>
      </c>
      <c r="Z1167" t="inlineStr">
        <is>
          <t>2025-03-13 08:24:11</t>
        </is>
      </c>
      <c r="AA1167" t="inlineStr">
        <is>
          <t>2025-03-13 08:22:47</t>
        </is>
      </c>
      <c r="AB1167" t="inlineStr">
        <is>
          <t>2styves</t>
        </is>
      </c>
      <c r="AC1167" t="inlineStr">
        <is>
          <t>2025-03-13 08:24:13</t>
        </is>
      </c>
      <c r="AD1167" s="1" t="inlineStr">
        <is>
          <t>https://www.commcarehq.org/a/caris-test/reports/form_data/04020795-b1e4-45c0-b4ba-9b716ee6f42d/</t>
        </is>
      </c>
      <c r="AE1167" t="inlineStr">
        <is>
          <t>---</t>
        </is>
      </c>
      <c r="AF1167" t="inlineStr">
        <is>
          <t>3c5a623af057e23a32ae4000_40617</t>
        </is>
      </c>
      <c r="AG1167" t="inlineStr">
        <is>
          <t>---</t>
        </is>
      </c>
      <c r="AH1167" t="inlineStr">
        <is>
          <t>2025-03-13 08:24:11</t>
        </is>
      </c>
      <c r="AI1167" t="inlineStr">
        <is>
          <t>778b85ff647948a2b74cfc8d7846aba5</t>
        </is>
      </c>
      <c r="AJ1167" t="inlineStr">
        <is>
          <t>2025-03-12</t>
        </is>
      </c>
      <c r="AK1167" t="inlineStr">
        <is>
          <t>4</t>
        </is>
      </c>
      <c r="AL1167" t="inlineStr">
        <is>
          <t>distribition des medicaments</t>
        </is>
      </c>
      <c r="AM1167" t="inlineStr">
        <is>
          <t>1</t>
        </is>
      </c>
      <c r="AN1167" t="inlineStr">
        <is>
          <t>oui</t>
        </is>
      </c>
      <c r="AO1167" t="inlineStr">
        <is>
          <t>1</t>
        </is>
      </c>
      <c r="AP1167" t="inlineStr">
        <is>
          <t>1</t>
        </is>
      </c>
      <c r="AQ1167" t="inlineStr"/>
      <c r="AR1167" t="inlineStr"/>
      <c r="AS1167" t="inlineStr"/>
      <c r="AT1167" t="inlineStr"/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inlineStr">
        <is>
          <t>---</t>
        </is>
      </c>
      <c r="BA1167" t="inlineStr">
        <is>
          <t>778b85ff647948a2b74cfc8d7846aba5</t>
        </is>
      </c>
      <c r="BB1167" t="inlineStr">
        <is>
          <t>http://openrosa.org/formdesigner/0B48E039-1E80-49A7-AC24-732B6E788E39</t>
        </is>
      </c>
      <c r="BC1167" t="inlineStr">
        <is>
          <t>Ration et autres visites</t>
        </is>
      </c>
      <c r="BD1167" t="inlineStr">
        <is>
          <t>CommCare Android, version "2.56"(468040). App v15969. CommCare Version 2.56.0. Build 468040, built on: 2025-02-11</t>
        </is>
      </c>
      <c r="BE1167" t="inlineStr">
        <is>
          <t>commcare_99e364ac-f097-4367-9549-47dce913a4be</t>
        </is>
      </c>
      <c r="BF1167" t="inlineStr">
        <is>
          <t>18.5891443 -72.3129796 -11.31 9.93</t>
        </is>
      </c>
      <c r="BG1167" t="inlineStr">
        <is>
          <t>f13d8149fc6d39ebe86af18272310ff9</t>
        </is>
      </c>
      <c r="BH1167" t="inlineStr">
        <is>
          <t>d3239f0622024212b2de47425e4be01d</t>
        </is>
      </c>
      <c r="BI1167" t="inlineStr">
        <is>
          <t>15246</t>
        </is>
      </c>
      <c r="BJ1167" t="inlineStr">
        <is>
          <t>XFormInstance</t>
        </is>
      </c>
      <c r="BK1167" t="inlineStr">
        <is>
          <t>ff4d85a4ffe211efb033d3290d41d0d6</t>
        </is>
      </c>
      <c r="BL1167" t="b">
        <v>0</v>
      </c>
      <c r="BM1167" t="inlineStr">
        <is>
          <t>---</t>
        </is>
      </c>
      <c r="BN1167" t="inlineStr">
        <is>
          <t>200.113.215.105</t>
        </is>
      </c>
      <c r="BO1167" t="inlineStr">
        <is>
          <t>Joseph Mercidieu</t>
        </is>
      </c>
    </row>
    <row r="1168">
      <c r="A1168" t="inlineStr">
        <is>
          <t>1166</t>
        </is>
      </c>
      <c r="B1168" t="inlineStr">
        <is>
          <t>cf13f825-8d3f-44d0-af6b-322bd0567ff6</t>
        </is>
      </c>
      <c r="C1168" t="inlineStr">
        <is>
          <t>2025-03-11</t>
        </is>
      </c>
      <c r="D1168" t="inlineStr">
        <is>
          <t>4</t>
        </is>
      </c>
      <c r="E1168" t="inlineStr">
        <is>
          <t>impossibilite de trouve l.adresse</t>
        </is>
      </c>
      <c r="F1168" t="inlineStr">
        <is>
          <t>0</t>
        </is>
      </c>
      <c r="G1168" t="inlineStr">
        <is>
          <t>pour nouveau contact</t>
        </is>
      </c>
      <c r="H1168" t="inlineStr">
        <is>
          <t>0</t>
        </is>
      </c>
      <c r="I1168" t="inlineStr">
        <is>
          <t>0</t>
        </is>
      </c>
      <c r="J1168" t="inlineStr">
        <is>
          <t>---</t>
        </is>
      </c>
      <c r="K1168" t="inlineStr">
        <is>
          <t>---</t>
        </is>
      </c>
      <c r="L1168" t="inlineStr">
        <is>
          <t>---</t>
        </is>
      </c>
      <c r="M1168" t="inlineStr">
        <is>
          <t>---</t>
        </is>
      </c>
      <c r="N1168" t="inlineStr">
        <is>
          <t>---</t>
        </is>
      </c>
      <c r="O1168" t="inlineStr">
        <is>
          <t>---</t>
        </is>
      </c>
      <c r="P1168" t="inlineStr">
        <is>
          <t>---</t>
        </is>
      </c>
      <c r="Q1168" t="inlineStr">
        <is>
          <t>---</t>
        </is>
      </c>
      <c r="R1168" t="inlineStr">
        <is>
          <t>---</t>
        </is>
      </c>
      <c r="S1168" t="inlineStr">
        <is>
          <t>---</t>
        </is>
      </c>
      <c r="T1168" t="inlineStr">
        <is>
          <t>---</t>
        </is>
      </c>
      <c r="U1168" t="inlineStr">
        <is>
          <t>---</t>
        </is>
      </c>
      <c r="V1168" t="inlineStr">
        <is>
          <t>---</t>
        </is>
      </c>
      <c r="W1168" t="inlineStr"/>
      <c r="X1168" t="inlineStr">
        <is>
          <t>PAP/HBMP/ST03059</t>
        </is>
      </c>
      <c r="Y1168" t="inlineStr">
        <is>
          <t>PAP/HBMP/ST03059</t>
        </is>
      </c>
      <c r="Z1168" t="inlineStr">
        <is>
          <t>2025-03-11 19:50:03</t>
        </is>
      </c>
      <c r="AA1168" t="inlineStr">
        <is>
          <t>2025-03-11 19:47:30</t>
        </is>
      </c>
      <c r="AB1168" t="inlineStr">
        <is>
          <t>2higgie</t>
        </is>
      </c>
      <c r="AC1168" t="inlineStr">
        <is>
          <t>2025-03-13 12:23:35</t>
        </is>
      </c>
      <c r="AD1168" s="1" t="inlineStr">
        <is>
          <t>https://www.commcarehq.org/a/caris-test/reports/form_data/cf13f825-8d3f-44d0-af6b-322bd0567ff6/</t>
        </is>
      </c>
      <c r="AE1168" t="inlineStr">
        <is>
          <t>---</t>
        </is>
      </c>
      <c r="AF1168" t="inlineStr">
        <is>
          <t>3c5a623af057e23a32ae4000_10155</t>
        </is>
      </c>
      <c r="AG1168" t="inlineStr">
        <is>
          <t>---</t>
        </is>
      </c>
      <c r="AH1168" t="inlineStr">
        <is>
          <t>2025-03-11 19:50:03</t>
        </is>
      </c>
      <c r="AI1168" t="inlineStr">
        <is>
          <t>04b63b4d09b5f758ab1bb4b49b51e9d0</t>
        </is>
      </c>
      <c r="AJ1168" t="inlineStr">
        <is>
          <t>2025-03-11</t>
        </is>
      </c>
      <c r="AK1168" t="inlineStr">
        <is>
          <t>4</t>
        </is>
      </c>
      <c r="AL1168" t="inlineStr">
        <is>
          <t>impossibilite de trouve l.adresse</t>
        </is>
      </c>
      <c r="AM1168" t="inlineStr">
        <is>
          <t>0</t>
        </is>
      </c>
      <c r="AN1168" t="inlineStr">
        <is>
          <t>pour nouveau contact</t>
        </is>
      </c>
      <c r="AO1168" t="inlineStr">
        <is>
          <t>0</t>
        </is>
      </c>
      <c r="AP1168" t="inlineStr">
        <is>
          <t>0</t>
        </is>
      </c>
      <c r="AQ1168" t="inlineStr">
        <is>
          <t>---</t>
        </is>
      </c>
      <c r="AR1168" t="inlineStr">
        <is>
          <t>---</t>
        </is>
      </c>
      <c r="AS1168" t="inlineStr">
        <is>
          <t>---</t>
        </is>
      </c>
      <c r="AT1168" t="inlineStr"/>
      <c r="AU1168" t="inlineStr">
        <is>
          <t>---</t>
        </is>
      </c>
      <c r="AV1168" t="inlineStr">
        <is>
          <t>---</t>
        </is>
      </c>
      <c r="AW1168" t="inlineStr">
        <is>
          <t>---</t>
        </is>
      </c>
      <c r="AX1168" t="inlineStr">
        <is>
          <t>---</t>
        </is>
      </c>
      <c r="AY1168" t="inlineStr">
        <is>
          <t>---</t>
        </is>
      </c>
      <c r="AZ1168" t="inlineStr">
        <is>
          <t>---</t>
        </is>
      </c>
      <c r="BA1168" t="inlineStr">
        <is>
          <t>04b63b4d09b5f758ab1bb4b49b51e9d0</t>
        </is>
      </c>
      <c r="BB1168" t="inlineStr">
        <is>
          <t>http://openrosa.org/formdesigner/0B48E039-1E80-49A7-AC24-732B6E788E39</t>
        </is>
      </c>
      <c r="BC1168" t="inlineStr">
        <is>
          <t>Ration et autres visites</t>
        </is>
      </c>
      <c r="BD1168" t="inlineStr">
        <is>
          <t>CommCare Android, version "2.56"(468045). App v15969. CommCare Version 2.56.0. Build 468045, built on: 2025-03-07</t>
        </is>
      </c>
      <c r="BE1168" t="inlineStr">
        <is>
          <t>commcare_f379e98d-deb2-406c-bb23-c551c5606f69</t>
        </is>
      </c>
      <c r="BF1168" t="inlineStr"/>
      <c r="BG1168" t="inlineStr">
        <is>
          <t>f13d8149fc6d39ebe86af18272310ff9</t>
        </is>
      </c>
      <c r="BH1168" t="inlineStr">
        <is>
          <t>d3239f0622024212b2de47425e4be01d</t>
        </is>
      </c>
      <c r="BI1168" t="inlineStr">
        <is>
          <t>15246</t>
        </is>
      </c>
      <c r="BJ1168" t="inlineStr">
        <is>
          <t>XFormInstance</t>
        </is>
      </c>
      <c r="BK1168" t="inlineStr">
        <is>
          <t>17addaecfe6f11efa9886327e3555f30</t>
        </is>
      </c>
      <c r="BL1168" t="b">
        <v>0</v>
      </c>
      <c r="BM1168" t="inlineStr">
        <is>
          <t>---</t>
        </is>
      </c>
      <c r="BN1168" t="inlineStr">
        <is>
          <t>190.115.190.52</t>
        </is>
      </c>
      <c r="BO1168" t="inlineStr">
        <is>
          <t>Vilaine Soirime</t>
        </is>
      </c>
    </row>
    <row r="1169">
      <c r="A1169" t="inlineStr">
        <is>
          <t>1167</t>
        </is>
      </c>
      <c r="B1169" t="inlineStr">
        <is>
          <t>588ce4a5-f0fe-41fa-980f-20b5d446af6a</t>
        </is>
      </c>
      <c r="C1169" t="inlineStr">
        <is>
          <t>2025-03-12</t>
        </is>
      </c>
      <c r="D1169" t="inlineStr">
        <is>
          <t>4</t>
        </is>
      </c>
      <c r="E1169" t="inlineStr">
        <is>
          <t>apporter 2 sachets de bonbon pour sarah</t>
        </is>
      </c>
      <c r="F1169" t="inlineStr">
        <is>
          <t>1</t>
        </is>
      </c>
      <c r="G1169" t="inlineStr">
        <is>
          <t>visite dom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---</t>
        </is>
      </c>
      <c r="L1169" t="inlineStr">
        <is>
          <t>---</t>
        </is>
      </c>
      <c r="M1169" t="inlineStr">
        <is>
          <t>---</t>
        </is>
      </c>
      <c r="N1169" t="inlineStr">
        <is>
          <t>---</t>
        </is>
      </c>
      <c r="O1169" t="inlineStr">
        <is>
          <t>---</t>
        </is>
      </c>
      <c r="P1169" t="inlineStr">
        <is>
          <t>---</t>
        </is>
      </c>
      <c r="Q1169" t="inlineStr">
        <is>
          <t>---</t>
        </is>
      </c>
      <c r="R1169" t="inlineStr">
        <is>
          <t>13.5</t>
        </is>
      </c>
      <c r="S1169" t="inlineStr">
        <is>
          <t>14.8</t>
        </is>
      </c>
      <c r="T1169" t="inlineStr">
        <is>
          <t>20.0</t>
        </is>
      </c>
      <c r="U1169">
        <f>HYPERLINK("https://www.commcarehq.org/a/caris-test/api/form_attachment/v1/588ce4a5-f0fe-41fa-980f-20b5d446af6a/1741778959159.jpg")</f>
        <v/>
      </c>
      <c r="V1169" t="inlineStr"/>
      <c r="W1169" t="inlineStr"/>
      <c r="X1169" t="inlineStr">
        <is>
          <t>PAP/HBMP/ST05229</t>
        </is>
      </c>
      <c r="Y1169" t="inlineStr">
        <is>
          <t>PAP/HBMP/ST05229</t>
        </is>
      </c>
      <c r="Z1169" t="inlineStr">
        <is>
          <t>2025-03-12 11:29:26</t>
        </is>
      </c>
      <c r="AA1169" t="inlineStr">
        <is>
          <t>2025-03-12 11:25:30</t>
        </is>
      </c>
      <c r="AB1169" t="inlineStr">
        <is>
          <t>2higgie</t>
        </is>
      </c>
      <c r="AC1169" t="inlineStr">
        <is>
          <t>2025-03-13 12:23:46</t>
        </is>
      </c>
      <c r="AD1169" s="1" t="inlineStr">
        <is>
          <t>https://www.commcarehq.org/a/caris-test/reports/form_data/588ce4a5-f0fe-41fa-980f-20b5d446af6a/</t>
        </is>
      </c>
      <c r="AE1169" t="inlineStr">
        <is>
          <t>---</t>
        </is>
      </c>
      <c r="AF1169" t="inlineStr">
        <is>
          <t>3c5a623af057e23a32ae4000_179100</t>
        </is>
      </c>
      <c r="AG1169" t="inlineStr">
        <is>
          <t>---</t>
        </is>
      </c>
      <c r="AH1169" t="inlineStr">
        <is>
          <t>2025-03-12 11:29:26</t>
        </is>
      </c>
      <c r="AI1169" t="inlineStr">
        <is>
          <t>04b63b4d09b5f758ab1bb4b49b51e9d0</t>
        </is>
      </c>
      <c r="AJ1169" t="inlineStr">
        <is>
          <t>2025-03-12</t>
        </is>
      </c>
      <c r="AK1169" t="inlineStr">
        <is>
          <t>4</t>
        </is>
      </c>
      <c r="AL1169" t="inlineStr">
        <is>
          <t>apporter 2 sachets de bonbon pour sarah</t>
        </is>
      </c>
      <c r="AM1169" t="inlineStr">
        <is>
          <t>1</t>
        </is>
      </c>
      <c r="AN1169" t="inlineStr">
        <is>
          <t>visite dom</t>
        </is>
      </c>
      <c r="AO1169" t="inlineStr">
        <is>
          <t>1</t>
        </is>
      </c>
      <c r="AP1169" t="inlineStr">
        <is>
          <t>1</t>
        </is>
      </c>
      <c r="AQ1169" t="inlineStr">
        <is>
          <t>13.5</t>
        </is>
      </c>
      <c r="AR1169" t="inlineStr">
        <is>
          <t>14.8</t>
        </is>
      </c>
      <c r="AS1169" t="inlineStr">
        <is>
          <t>20</t>
        </is>
      </c>
      <c r="AT1169" t="inlineStr"/>
      <c r="AU1169" t="inlineStr">
        <is>
          <t>---</t>
        </is>
      </c>
      <c r="AV1169" t="inlineStr">
        <is>
          <t>---</t>
        </is>
      </c>
      <c r="AW1169" t="inlineStr">
        <is>
          <t>---</t>
        </is>
      </c>
      <c r="AX1169" t="inlineStr">
        <is>
          <t>---</t>
        </is>
      </c>
      <c r="AY1169" t="inlineStr">
        <is>
          <t>---</t>
        </is>
      </c>
      <c r="AZ1169" t="inlineStr">
        <is>
          <t>---</t>
        </is>
      </c>
      <c r="BA1169" t="inlineStr">
        <is>
          <t>04b63b4d09b5f758ab1bb4b49b51e9d0</t>
        </is>
      </c>
      <c r="BB1169" t="inlineStr">
        <is>
          <t>http://openrosa.org/formdesigner/0B48E039-1E80-49A7-AC24-732B6E788E39</t>
        </is>
      </c>
      <c r="BC1169" t="inlineStr">
        <is>
          <t>Ration et autres visites</t>
        </is>
      </c>
      <c r="BD1169" t="inlineStr">
        <is>
          <t>CommCare Android, version "2.56"(468045). App v15969. CommCare Version 2.56.0. Build 468045, built on: 2025-03-07</t>
        </is>
      </c>
      <c r="BE1169" t="inlineStr">
        <is>
          <t>commcare_f379e98d-deb2-406c-bb23-c551c5606f69</t>
        </is>
      </c>
      <c r="BF1169" t="inlineStr"/>
      <c r="BG1169" t="inlineStr">
        <is>
          <t>f13d8149fc6d39ebe86af18272310ff9</t>
        </is>
      </c>
      <c r="BH1169" t="inlineStr">
        <is>
          <t>d3239f0622024212b2de47425e4be01d</t>
        </is>
      </c>
      <c r="BI1169" t="inlineStr">
        <is>
          <t>15246</t>
        </is>
      </c>
      <c r="BJ1169" t="inlineStr">
        <is>
          <t>XFormInstance</t>
        </is>
      </c>
      <c r="BK1169" t="inlineStr">
        <is>
          <t>17addaecfe6f11efa9886327e3555f30</t>
        </is>
      </c>
      <c r="BL1169" t="b">
        <v>0</v>
      </c>
      <c r="BM1169" t="inlineStr">
        <is>
          <t>---</t>
        </is>
      </c>
      <c r="BN1169" t="inlineStr">
        <is>
          <t>190.115.190.52</t>
        </is>
      </c>
      <c r="BO1169" t="inlineStr">
        <is>
          <t>Pierre Sarah</t>
        </is>
      </c>
    </row>
    <row r="1170">
      <c r="A1170" t="inlineStr">
        <is>
          <t>1168</t>
        </is>
      </c>
      <c r="B1170" t="inlineStr">
        <is>
          <t>dd53027b-2e70-4b1e-bdfa-7cf4d65a70fb</t>
        </is>
      </c>
      <c r="C1170" t="inlineStr">
        <is>
          <t>2025-03-12</t>
        </is>
      </c>
      <c r="D1170" t="inlineStr">
        <is>
          <t>3 4</t>
        </is>
      </c>
      <c r="E1170" t="inlineStr">
        <is>
          <t>Suivi md</t>
        </is>
      </c>
      <c r="F1170" t="inlineStr">
        <is>
          <t>0</t>
        </is>
      </c>
      <c r="G1170" t="inlineStr">
        <is>
          <t>---</t>
        </is>
      </c>
      <c r="H1170" t="inlineStr">
        <is>
          <t>1</t>
        </is>
      </c>
      <c r="I1170" t="inlineStr">
        <is>
          <t>0</t>
        </is>
      </c>
      <c r="J1170" t="inlineStr">
        <is>
          <t>---</t>
        </is>
      </c>
      <c r="K1170" t="inlineStr">
        <is>
          <t>---</t>
        </is>
      </c>
      <c r="L1170" t="inlineStr">
        <is>
          <t>---</t>
        </is>
      </c>
      <c r="M1170" t="inlineStr">
        <is>
          <t>---</t>
        </is>
      </c>
      <c r="N1170" t="inlineStr">
        <is>
          <t>---</t>
        </is>
      </c>
      <c r="O1170" t="inlineStr">
        <is>
          <t>---</t>
        </is>
      </c>
      <c r="P1170" t="inlineStr">
        <is>
          <t>---</t>
        </is>
      </c>
      <c r="Q1170" t="inlineStr">
        <is>
          <t>---</t>
        </is>
      </c>
      <c r="R1170" t="inlineStr">
        <is>
          <t>---</t>
        </is>
      </c>
      <c r="S1170" t="inlineStr">
        <is>
          <t>---</t>
        </is>
      </c>
      <c r="T1170" t="inlineStr">
        <is>
          <t>---</t>
        </is>
      </c>
      <c r="U1170" t="inlineStr">
        <is>
          <t>---</t>
        </is>
      </c>
      <c r="V1170" t="inlineStr">
        <is>
          <t>---</t>
        </is>
      </c>
      <c r="W1170" t="inlineStr"/>
      <c r="X1170" t="inlineStr">
        <is>
          <t>MOR/CMSM/ST00485</t>
        </is>
      </c>
      <c r="Y1170" t="inlineStr">
        <is>
          <t>MOR/CMSM/ST00485</t>
        </is>
      </c>
      <c r="Z1170" t="inlineStr">
        <is>
          <t>2025-03-12 16:58:57</t>
        </is>
      </c>
      <c r="AA1170" t="inlineStr">
        <is>
          <t>2025-03-12 16:58:20</t>
        </is>
      </c>
      <c r="AB1170" t="inlineStr">
        <is>
          <t>1evana</t>
        </is>
      </c>
      <c r="AC1170" t="inlineStr">
        <is>
          <t>2025-03-13 12:28:57</t>
        </is>
      </c>
      <c r="AD1170" s="1" t="inlineStr">
        <is>
          <t>https://www.commcarehq.org/a/caris-test/reports/form_data/dd53027b-2e70-4b1e-bdfa-7cf4d65a70fb/</t>
        </is>
      </c>
      <c r="AE1170" t="inlineStr">
        <is>
          <t>---</t>
        </is>
      </c>
      <c r="AF1170" t="inlineStr">
        <is>
          <t>3c5a623af057e23a32ae4000_50594</t>
        </is>
      </c>
      <c r="AG1170" t="inlineStr">
        <is>
          <t>OK</t>
        </is>
      </c>
      <c r="AH1170" t="inlineStr">
        <is>
          <t>2025-03-12 16:58:57</t>
        </is>
      </c>
      <c r="AI1170" t="inlineStr">
        <is>
          <t>675a66fd8f8f48fd178738cd11c8c9b2</t>
        </is>
      </c>
      <c r="AJ1170" t="inlineStr">
        <is>
          <t>2025-03-12</t>
        </is>
      </c>
      <c r="AK1170" t="inlineStr">
        <is>
          <t>3 4</t>
        </is>
      </c>
      <c r="AL1170" t="inlineStr">
        <is>
          <t>Suivi md</t>
        </is>
      </c>
      <c r="AM1170" t="inlineStr">
        <is>
          <t>0</t>
        </is>
      </c>
      <c r="AN1170" t="inlineStr">
        <is>
          <t>---</t>
        </is>
      </c>
      <c r="AO1170" t="inlineStr">
        <is>
          <t>1</t>
        </is>
      </c>
      <c r="AP1170" t="inlineStr">
        <is>
          <t>0</t>
        </is>
      </c>
      <c r="AQ1170" t="inlineStr">
        <is>
          <t>---</t>
        </is>
      </c>
      <c r="AR1170" t="inlineStr">
        <is>
          <t>---</t>
        </is>
      </c>
      <c r="AS1170" t="inlineStr">
        <is>
          <t>---</t>
        </is>
      </c>
      <c r="AT1170" t="inlineStr"/>
      <c r="AU1170" t="inlineStr">
        <is>
          <t>---</t>
        </is>
      </c>
      <c r="AV1170" t="inlineStr">
        <is>
          <t>---</t>
        </is>
      </c>
      <c r="AW1170" t="inlineStr">
        <is>
          <t>---</t>
        </is>
      </c>
      <c r="AX1170" t="inlineStr">
        <is>
          <t>---</t>
        </is>
      </c>
      <c r="AY1170" t="inlineStr">
        <is>
          <t>---</t>
        </is>
      </c>
      <c r="AZ1170" t="inlineStr">
        <is>
          <t>---</t>
        </is>
      </c>
      <c r="BA1170" t="inlineStr">
        <is>
          <t>675a66fd8f8f48fd178738cd11c8c9b2</t>
        </is>
      </c>
      <c r="BB1170" t="inlineStr">
        <is>
          <t>http://openrosa.org/formdesigner/0B48E039-1E80-49A7-AC24-732B6E788E39</t>
        </is>
      </c>
      <c r="BC1170" t="inlineStr">
        <is>
          <t>Ration et autres visites</t>
        </is>
      </c>
      <c r="BD1170" t="inlineStr">
        <is>
          <t>CommCare Android, version "2.55.0"(467579). App v15969. CommCare Version 2.55.0. Build 467579, built on: 2025-01-15</t>
        </is>
      </c>
      <c r="BE1170" t="inlineStr">
        <is>
          <t>commcare_e1fe266d-14e3-4298-9699-21b818975650</t>
        </is>
      </c>
      <c r="BF1170" t="inlineStr">
        <is>
          <t>19.378089 -71.8334273 600.6 9.64</t>
        </is>
      </c>
      <c r="BG1170" t="inlineStr">
        <is>
          <t>f13d8149fc6d39ebe86af18272310ff9</t>
        </is>
      </c>
      <c r="BH1170" t="inlineStr">
        <is>
          <t>d3239f0622024212b2de47425e4be01d</t>
        </is>
      </c>
      <c r="BI1170" t="inlineStr">
        <is>
          <t>15246</t>
        </is>
      </c>
      <c r="BJ1170" t="inlineStr">
        <is>
          <t>XFormInstance</t>
        </is>
      </c>
      <c r="BK1170" t="inlineStr">
        <is>
          <t>edf908e2feba11efa98e6327e3555f30</t>
        </is>
      </c>
      <c r="BL1170" t="b">
        <v>0</v>
      </c>
      <c r="BM1170" t="inlineStr">
        <is>
          <t>---</t>
        </is>
      </c>
      <c r="BN1170" t="inlineStr">
        <is>
          <t>200.113.230.73</t>
        </is>
      </c>
      <c r="BO1170" t="inlineStr">
        <is>
          <t>Ketiana Joseph</t>
        </is>
      </c>
    </row>
    <row r="1171">
      <c r="A1171" t="inlineStr">
        <is>
          <t>1169</t>
        </is>
      </c>
      <c r="B1171" t="inlineStr">
        <is>
          <t>b9d6b853-5621-40af-a7e0-28590edef8b8</t>
        </is>
      </c>
      <c r="C1171" t="inlineStr">
        <is>
          <t>2025-03-12</t>
        </is>
      </c>
      <c r="D1171" t="inlineStr">
        <is>
          <t>3 4</t>
        </is>
      </c>
      <c r="E1171" t="inlineStr">
        <is>
          <t>Suivi md</t>
        </is>
      </c>
      <c r="F1171" t="inlineStr">
        <is>
          <t>0</t>
        </is>
      </c>
      <c r="G1171" t="inlineStr">
        <is>
          <t>---</t>
        </is>
      </c>
      <c r="H1171" t="inlineStr">
        <is>
          <t>1</t>
        </is>
      </c>
      <c r="I1171" t="inlineStr">
        <is>
          <t>0</t>
        </is>
      </c>
      <c r="J1171" t="inlineStr">
        <is>
          <t>---</t>
        </is>
      </c>
      <c r="K1171" t="inlineStr">
        <is>
          <t>---</t>
        </is>
      </c>
      <c r="L1171" t="inlineStr">
        <is>
          <t>---</t>
        </is>
      </c>
      <c r="M1171" t="inlineStr">
        <is>
          <t>---</t>
        </is>
      </c>
      <c r="N1171" t="inlineStr">
        <is>
          <t>---</t>
        </is>
      </c>
      <c r="O1171" t="inlineStr">
        <is>
          <t>---</t>
        </is>
      </c>
      <c r="P1171" t="inlineStr">
        <is>
          <t>---</t>
        </is>
      </c>
      <c r="Q1171" t="inlineStr">
        <is>
          <t>---</t>
        </is>
      </c>
      <c r="R1171" t="inlineStr">
        <is>
          <t>---</t>
        </is>
      </c>
      <c r="S1171" t="inlineStr">
        <is>
          <t>---</t>
        </is>
      </c>
      <c r="T1171" t="inlineStr">
        <is>
          <t>---</t>
        </is>
      </c>
      <c r="U1171" t="inlineStr">
        <is>
          <t>---</t>
        </is>
      </c>
      <c r="V1171" t="inlineStr">
        <is>
          <t>---</t>
        </is>
      </c>
      <c r="W1171" t="inlineStr"/>
      <c r="X1171" t="inlineStr">
        <is>
          <t>MOR/CMSM/ST00304</t>
        </is>
      </c>
      <c r="Y1171" t="inlineStr">
        <is>
          <t>MOR/CMSM/ST00304</t>
        </is>
      </c>
      <c r="Z1171" t="inlineStr">
        <is>
          <t>2025-03-12 16:59:55</t>
        </is>
      </c>
      <c r="AA1171" t="inlineStr">
        <is>
          <t>2025-03-12 16:59:33</t>
        </is>
      </c>
      <c r="AB1171" t="inlineStr">
        <is>
          <t>1evana</t>
        </is>
      </c>
      <c r="AC1171" t="inlineStr">
        <is>
          <t>2025-03-13 12:28:57</t>
        </is>
      </c>
      <c r="AD1171" s="1" t="inlineStr">
        <is>
          <t>https://www.commcarehq.org/a/caris-test/reports/form_data/b9d6b853-5621-40af-a7e0-28590edef8b8/</t>
        </is>
      </c>
      <c r="AE1171" t="inlineStr">
        <is>
          <t>---</t>
        </is>
      </c>
      <c r="AF1171" t="inlineStr">
        <is>
          <t>3c5a623af057e23a32ae4000_50589</t>
        </is>
      </c>
      <c r="AG1171" t="inlineStr">
        <is>
          <t>OK</t>
        </is>
      </c>
      <c r="AH1171" t="inlineStr">
        <is>
          <t>2025-03-12 16:59:55</t>
        </is>
      </c>
      <c r="AI1171" t="inlineStr">
        <is>
          <t>675a66fd8f8f48fd178738cd11c8c9b2</t>
        </is>
      </c>
      <c r="AJ1171" t="inlineStr">
        <is>
          <t>2025-03-12</t>
        </is>
      </c>
      <c r="AK1171" t="inlineStr">
        <is>
          <t>3 4</t>
        </is>
      </c>
      <c r="AL1171" t="inlineStr">
        <is>
          <t>Suivi md</t>
        </is>
      </c>
      <c r="AM1171" t="inlineStr">
        <is>
          <t>0</t>
        </is>
      </c>
      <c r="AN1171" t="inlineStr">
        <is>
          <t>---</t>
        </is>
      </c>
      <c r="AO1171" t="inlineStr">
        <is>
          <t>1</t>
        </is>
      </c>
      <c r="AP1171" t="inlineStr">
        <is>
          <t>0</t>
        </is>
      </c>
      <c r="AQ1171" t="inlineStr">
        <is>
          <t>---</t>
        </is>
      </c>
      <c r="AR1171" t="inlineStr">
        <is>
          <t>---</t>
        </is>
      </c>
      <c r="AS1171" t="inlineStr">
        <is>
          <t>---</t>
        </is>
      </c>
      <c r="AT1171" t="inlineStr"/>
      <c r="AU1171" t="inlineStr">
        <is>
          <t>---</t>
        </is>
      </c>
      <c r="AV1171" t="inlineStr">
        <is>
          <t>---</t>
        </is>
      </c>
      <c r="AW1171" t="inlineStr">
        <is>
          <t>---</t>
        </is>
      </c>
      <c r="AX1171" t="inlineStr">
        <is>
          <t>---</t>
        </is>
      </c>
      <c r="AY1171" t="inlineStr">
        <is>
          <t>---</t>
        </is>
      </c>
      <c r="AZ1171" t="inlineStr">
        <is>
          <t>---</t>
        </is>
      </c>
      <c r="BA1171" t="inlineStr">
        <is>
          <t>675a66fd8f8f48fd178738cd11c8c9b2</t>
        </is>
      </c>
      <c r="BB1171" t="inlineStr">
        <is>
          <t>http://openrosa.org/formdesigner/0B48E039-1E80-49A7-AC24-732B6E788E39</t>
        </is>
      </c>
      <c r="BC1171" t="inlineStr">
        <is>
          <t>Ration et autres visites</t>
        </is>
      </c>
      <c r="BD1171" t="inlineStr">
        <is>
          <t>CommCare Android, version "2.55.0"(467579). App v15969. CommCare Version 2.55.0. Build 467579, built on: 2025-01-15</t>
        </is>
      </c>
      <c r="BE1171" t="inlineStr">
        <is>
          <t>commcare_e1fe266d-14e3-4298-9699-21b818975650</t>
        </is>
      </c>
      <c r="BF1171" t="inlineStr">
        <is>
          <t>19.3780486 -71.8334435 619.21 10.72</t>
        </is>
      </c>
      <c r="BG1171" t="inlineStr">
        <is>
          <t>f13d8149fc6d39ebe86af18272310ff9</t>
        </is>
      </c>
      <c r="BH1171" t="inlineStr">
        <is>
          <t>d3239f0622024212b2de47425e4be01d</t>
        </is>
      </c>
      <c r="BI1171" t="inlineStr">
        <is>
          <t>15246</t>
        </is>
      </c>
      <c r="BJ1171" t="inlineStr">
        <is>
          <t>XFormInstance</t>
        </is>
      </c>
      <c r="BK1171" t="inlineStr">
        <is>
          <t>edf908e2feba11efa98e6327e3555f30</t>
        </is>
      </c>
      <c r="BL1171" t="b">
        <v>0</v>
      </c>
      <c r="BM1171" t="inlineStr">
        <is>
          <t>---</t>
        </is>
      </c>
      <c r="BN1171" t="inlineStr">
        <is>
          <t>200.113.230.73</t>
        </is>
      </c>
      <c r="BO1171" t="inlineStr">
        <is>
          <t>Rukervens Joseph</t>
        </is>
      </c>
    </row>
    <row r="1172">
      <c r="A1172" t="inlineStr">
        <is>
          <t>1170</t>
        </is>
      </c>
      <c r="B1172" t="inlineStr">
        <is>
          <t>30e17178-a63b-440e-8e52-2fe90c0d8dbf</t>
        </is>
      </c>
      <c r="C1172" t="inlineStr">
        <is>
          <t>2025-03-12</t>
        </is>
      </c>
      <c r="D1172" t="inlineStr">
        <is>
          <t>3 4</t>
        </is>
      </c>
      <c r="E1172" t="inlineStr">
        <is>
          <t>Suivi medicament</t>
        </is>
      </c>
      <c r="F1172" t="inlineStr">
        <is>
          <t>0</t>
        </is>
      </c>
      <c r="G1172" t="inlineStr">
        <is>
          <t>---</t>
        </is>
      </c>
      <c r="H1172" t="inlineStr">
        <is>
          <t>1</t>
        </is>
      </c>
      <c r="I1172" t="inlineStr">
        <is>
          <t>0</t>
        </is>
      </c>
      <c r="J1172" t="inlineStr">
        <is>
          <t>---</t>
        </is>
      </c>
      <c r="K1172" t="inlineStr">
        <is>
          <t>---</t>
        </is>
      </c>
      <c r="L1172" t="inlineStr">
        <is>
          <t>---</t>
        </is>
      </c>
      <c r="M1172" t="inlineStr">
        <is>
          <t>---</t>
        </is>
      </c>
      <c r="N1172" t="inlineStr">
        <is>
          <t>---</t>
        </is>
      </c>
      <c r="O1172" t="inlineStr">
        <is>
          <t>---</t>
        </is>
      </c>
      <c r="P1172" t="inlineStr">
        <is>
          <t>---</t>
        </is>
      </c>
      <c r="Q1172" t="inlineStr">
        <is>
          <t>---</t>
        </is>
      </c>
      <c r="R1172" t="inlineStr">
        <is>
          <t>---</t>
        </is>
      </c>
      <c r="S1172" t="inlineStr">
        <is>
          <t>---</t>
        </is>
      </c>
      <c r="T1172" t="inlineStr">
        <is>
          <t>---</t>
        </is>
      </c>
      <c r="U1172" t="inlineStr">
        <is>
          <t>---</t>
        </is>
      </c>
      <c r="V1172" t="inlineStr">
        <is>
          <t>---</t>
        </is>
      </c>
      <c r="W1172" t="inlineStr"/>
      <c r="X1172" t="inlineStr">
        <is>
          <t>MOR/CMSM/PED00086</t>
        </is>
      </c>
      <c r="Y1172" t="inlineStr">
        <is>
          <t>MOR/CMSM/PED00086</t>
        </is>
      </c>
      <c r="Z1172" t="inlineStr">
        <is>
          <t>2025-03-13 12:31:34</t>
        </is>
      </c>
      <c r="AA1172" t="inlineStr">
        <is>
          <t>2025-03-13 12:30:50</t>
        </is>
      </c>
      <c r="AB1172" t="inlineStr">
        <is>
          <t>1evana</t>
        </is>
      </c>
      <c r="AC1172" t="inlineStr">
        <is>
          <t>2025-03-13 12:31:16</t>
        </is>
      </c>
      <c r="AD1172" s="1" t="inlineStr">
        <is>
          <t>https://www.commcarehq.org/a/caris-test/reports/form_data/30e17178-a63b-440e-8e52-2fe90c0d8dbf/</t>
        </is>
      </c>
      <c r="AE1172" t="inlineStr">
        <is>
          <t>---</t>
        </is>
      </c>
      <c r="AF1172" t="inlineStr">
        <is>
          <t>3c5a623af057e23a32ae4000_37277</t>
        </is>
      </c>
      <c r="AG1172" t="inlineStr">
        <is>
          <t>OK</t>
        </is>
      </c>
      <c r="AH1172" t="inlineStr">
        <is>
          <t>2025-03-13 12:31:34</t>
        </is>
      </c>
      <c r="AI1172" t="inlineStr">
        <is>
          <t>675a66fd8f8f48fd178738cd11c8c9b2</t>
        </is>
      </c>
      <c r="AJ1172" t="inlineStr">
        <is>
          <t>2025-03-12</t>
        </is>
      </c>
      <c r="AK1172" t="inlineStr">
        <is>
          <t>3 4</t>
        </is>
      </c>
      <c r="AL1172" t="inlineStr">
        <is>
          <t>Suivi medicament</t>
        </is>
      </c>
      <c r="AM1172" t="inlineStr">
        <is>
          <t>0</t>
        </is>
      </c>
      <c r="AN1172" t="inlineStr">
        <is>
          <t>---</t>
        </is>
      </c>
      <c r="AO1172" t="inlineStr">
        <is>
          <t>1</t>
        </is>
      </c>
      <c r="AP1172" t="inlineStr">
        <is>
          <t>0</t>
        </is>
      </c>
      <c r="AQ1172" t="inlineStr">
        <is>
          <t>---</t>
        </is>
      </c>
      <c r="AR1172" t="inlineStr">
        <is>
          <t>---</t>
        </is>
      </c>
      <c r="AS1172" t="inlineStr">
        <is>
          <t>---</t>
        </is>
      </c>
      <c r="AT1172" t="inlineStr"/>
      <c r="AU1172" t="inlineStr">
        <is>
          <t>---</t>
        </is>
      </c>
      <c r="AV1172" t="inlineStr">
        <is>
          <t>---</t>
        </is>
      </c>
      <c r="AW1172" t="inlineStr">
        <is>
          <t>---</t>
        </is>
      </c>
      <c r="AX1172" t="inlineStr">
        <is>
          <t>---</t>
        </is>
      </c>
      <c r="AY1172" t="inlineStr">
        <is>
          <t>---</t>
        </is>
      </c>
      <c r="AZ1172" t="inlineStr">
        <is>
          <t>---</t>
        </is>
      </c>
      <c r="BA1172" t="inlineStr">
        <is>
          <t>675a66fd8f8f48fd178738cd11c8c9b2</t>
        </is>
      </c>
      <c r="BB1172" t="inlineStr">
        <is>
          <t>http://openrosa.org/formdesigner/0B48E039-1E80-49A7-AC24-732B6E788E39</t>
        </is>
      </c>
      <c r="BC1172" t="inlineStr">
        <is>
          <t>Ration et autres visites</t>
        </is>
      </c>
      <c r="BD1172" t="inlineStr">
        <is>
          <t>CommCare Android, version "2.55.0"(467579). App v15969. CommCare Version 2.55.0. Build 467579, built on: 2025-01-15</t>
        </is>
      </c>
      <c r="BE1172" t="inlineStr">
        <is>
          <t>commcare_e1fe266d-14e3-4298-9699-21b818975650</t>
        </is>
      </c>
      <c r="BF1172" t="inlineStr">
        <is>
          <t>19.4055274 -71.7780451 631.95 38.59</t>
        </is>
      </c>
      <c r="BG1172" t="inlineStr">
        <is>
          <t>f13d8149fc6d39ebe86af18272310ff9</t>
        </is>
      </c>
      <c r="BH1172" t="inlineStr">
        <is>
          <t>d3239f0622024212b2de47425e4be01d</t>
        </is>
      </c>
      <c r="BI1172" t="inlineStr">
        <is>
          <t>15246</t>
        </is>
      </c>
      <c r="BJ1172" t="inlineStr">
        <is>
          <t>XFormInstance</t>
        </is>
      </c>
      <c r="BK1172" t="inlineStr">
        <is>
          <t>bd915e1e000611f0b034d3290d41d0d6</t>
        </is>
      </c>
      <c r="BL1172" t="b">
        <v>0</v>
      </c>
      <c r="BM1172" t="inlineStr">
        <is>
          <t>---</t>
        </is>
      </c>
      <c r="BN1172" t="inlineStr">
        <is>
          <t>200.113.230.73</t>
        </is>
      </c>
      <c r="BO1172" t="inlineStr">
        <is>
          <t>Wanderson Alteus</t>
        </is>
      </c>
    </row>
    <row r="1173">
      <c r="A1173" t="inlineStr">
        <is>
          <t>1171</t>
        </is>
      </c>
      <c r="B1173" t="inlineStr">
        <is>
          <t>287ed380-1b42-4dec-a3c8-e088d2695227</t>
        </is>
      </c>
      <c r="C1173" t="inlineStr">
        <is>
          <t>2025-03-12</t>
        </is>
      </c>
      <c r="D1173" t="inlineStr">
        <is>
          <t>4</t>
        </is>
      </c>
      <c r="E1173" t="inlineStr">
        <is>
          <t>apporter 2 sachets bonbons</t>
        </is>
      </c>
      <c r="F1173" t="inlineStr">
        <is>
          <t>1</t>
        </is>
      </c>
      <c r="G1173" t="inlineStr">
        <is>
          <t>2 sachets bonbons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---</t>
        </is>
      </c>
      <c r="L1173" t="inlineStr">
        <is>
          <t>---</t>
        </is>
      </c>
      <c r="M1173" t="inlineStr">
        <is>
          <t>---</t>
        </is>
      </c>
      <c r="N1173" t="inlineStr">
        <is>
          <t>---</t>
        </is>
      </c>
      <c r="O1173" t="inlineStr">
        <is>
          <t>---</t>
        </is>
      </c>
      <c r="P1173" t="inlineStr">
        <is>
          <t>---</t>
        </is>
      </c>
      <c r="Q1173" t="inlineStr">
        <is>
          <t>---</t>
        </is>
      </c>
      <c r="R1173" t="inlineStr">
        <is>
          <t>13.5</t>
        </is>
      </c>
      <c r="S1173" t="inlineStr">
        <is>
          <t>14.8</t>
        </is>
      </c>
      <c r="T1173" t="inlineStr">
        <is>
          <t>1.2</t>
        </is>
      </c>
      <c r="U1173">
        <f>HYPERLINK("https://www.commcarehq.org/a/caris-test/api/form_attachment/v1/287ed380-1b42-4dec-a3c8-e088d2695227/1741871302767.jpg")</f>
        <v/>
      </c>
      <c r="V1173" t="inlineStr"/>
      <c r="W1173" t="inlineStr"/>
      <c r="X1173" t="inlineStr">
        <is>
          <t>PAP/HBMP/ST05229</t>
        </is>
      </c>
      <c r="Y1173" t="inlineStr">
        <is>
          <t>PAP/HBMP/ST05229</t>
        </is>
      </c>
      <c r="Z1173" t="inlineStr">
        <is>
          <t>2025-03-13 13:08:32</t>
        </is>
      </c>
      <c r="AA1173" t="inlineStr">
        <is>
          <t>2025-03-13 13:05:48</t>
        </is>
      </c>
      <c r="AB1173" t="inlineStr">
        <is>
          <t>2higgie</t>
        </is>
      </c>
      <c r="AC1173" t="inlineStr">
        <is>
          <t>2025-03-13 13:08:33</t>
        </is>
      </c>
      <c r="AD1173" s="1" t="inlineStr">
        <is>
          <t>https://www.commcarehq.org/a/caris-test/reports/form_data/287ed380-1b42-4dec-a3c8-e088d2695227/</t>
        </is>
      </c>
      <c r="AE1173" t="inlineStr">
        <is>
          <t>---</t>
        </is>
      </c>
      <c r="AF1173" t="inlineStr">
        <is>
          <t>3c5a623af057e23a32ae4000_179100</t>
        </is>
      </c>
      <c r="AG1173" t="inlineStr">
        <is>
          <t>---</t>
        </is>
      </c>
      <c r="AH1173" t="inlineStr">
        <is>
          <t>2025-03-13 13:08:32</t>
        </is>
      </c>
      <c r="AI1173" t="inlineStr">
        <is>
          <t>04b63b4d09b5f758ab1bb4b49b51e9d0</t>
        </is>
      </c>
      <c r="AJ1173" t="inlineStr">
        <is>
          <t>2025-03-12</t>
        </is>
      </c>
      <c r="AK1173" t="inlineStr">
        <is>
          <t>4</t>
        </is>
      </c>
      <c r="AL1173" t="inlineStr">
        <is>
          <t>apporter 2 sachets bonbons</t>
        </is>
      </c>
      <c r="AM1173" t="inlineStr">
        <is>
          <t>1</t>
        </is>
      </c>
      <c r="AN1173" t="inlineStr">
        <is>
          <t>2 sachets bonbons</t>
        </is>
      </c>
      <c r="AO1173" t="inlineStr">
        <is>
          <t>1</t>
        </is>
      </c>
      <c r="AP1173" t="inlineStr">
        <is>
          <t>1</t>
        </is>
      </c>
      <c r="AQ1173" t="inlineStr">
        <is>
          <t>13.5</t>
        </is>
      </c>
      <c r="AR1173" t="inlineStr">
        <is>
          <t>14.8</t>
        </is>
      </c>
      <c r="AS1173" t="inlineStr">
        <is>
          <t>1.2</t>
        </is>
      </c>
      <c r="AT1173" t="inlineStr"/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inlineStr">
        <is>
          <t>---</t>
        </is>
      </c>
      <c r="BA1173" t="inlineStr">
        <is>
          <t>04b63b4d09b5f758ab1bb4b49b51e9d0</t>
        </is>
      </c>
      <c r="BB1173" t="inlineStr">
        <is>
          <t>http://openrosa.org/formdesigner/0B48E039-1E80-49A7-AC24-732B6E788E39</t>
        </is>
      </c>
      <c r="BC1173" t="inlineStr">
        <is>
          <t>Ration et autres visites</t>
        </is>
      </c>
      <c r="BD1173" t="inlineStr">
        <is>
          <t>CommCare Android, version "2.56"(468045). App v15969. CommCare Version 2.56.0. Build 468045, built on: 2025-03-07</t>
        </is>
      </c>
      <c r="BE1173" t="inlineStr">
        <is>
          <t>commcare_f379e98d-deb2-406c-bb23-c551c5606f69</t>
        </is>
      </c>
      <c r="BF1173" t="inlineStr"/>
      <c r="BG1173" t="inlineStr">
        <is>
          <t>f13d8149fc6d39ebe86af18272310ff9</t>
        </is>
      </c>
      <c r="BH1173" t="inlineStr">
        <is>
          <t>d3239f0622024212b2de47425e4be01d</t>
        </is>
      </c>
      <c r="BI1173" t="inlineStr">
        <is>
          <t>15246</t>
        </is>
      </c>
      <c r="BJ1173" t="inlineStr">
        <is>
          <t>XFormInstance</t>
        </is>
      </c>
      <c r="BK1173" t="inlineStr">
        <is>
          <t>041a8b36000611f0ba80bb65fe57b2fe</t>
        </is>
      </c>
      <c r="BL1173" t="b">
        <v>0</v>
      </c>
      <c r="BM1173" t="inlineStr">
        <is>
          <t>---</t>
        </is>
      </c>
      <c r="BN1173" t="inlineStr">
        <is>
          <t>190.115.190.52</t>
        </is>
      </c>
      <c r="BO1173" t="inlineStr">
        <is>
          <t>Pierre Sarah</t>
        </is>
      </c>
    </row>
    <row r="1174">
      <c r="A1174" t="inlineStr">
        <is>
          <t>1172</t>
        </is>
      </c>
      <c r="B1174" t="inlineStr">
        <is>
          <t>769e45af-2ac8-4237-a801-b00cb4a602e9</t>
        </is>
      </c>
      <c r="C1174" t="inlineStr">
        <is>
          <t>2025-03-12</t>
        </is>
      </c>
      <c r="D1174" t="inlineStr">
        <is>
          <t>10</t>
        </is>
      </c>
      <c r="E1174" t="inlineStr">
        <is>
          <t>---</t>
        </is>
      </c>
      <c r="F1174" t="inlineStr">
        <is>
          <t>1</t>
        </is>
      </c>
      <c r="G1174" t="inlineStr">
        <is>
          <t>---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---</t>
        </is>
      </c>
      <c r="L1174" t="inlineStr">
        <is>
          <t>---</t>
        </is>
      </c>
      <c r="M1174" t="inlineStr">
        <is>
          <t>---</t>
        </is>
      </c>
      <c r="N1174" t="inlineStr">
        <is>
          <t>---</t>
        </is>
      </c>
      <c r="O1174" t="inlineStr">
        <is>
          <t>---</t>
        </is>
      </c>
      <c r="P1174" t="inlineStr">
        <is>
          <t>---</t>
        </is>
      </c>
      <c r="Q1174" t="inlineStr">
        <is>
          <t>---</t>
        </is>
      </c>
      <c r="R1174" t="inlineStr"/>
      <c r="S1174" t="inlineStr">
        <is>
          <t>19.0</t>
        </is>
      </c>
      <c r="T1174" t="inlineStr">
        <is>
          <t>118.0</t>
        </is>
      </c>
      <c r="U1174" t="inlineStr"/>
      <c r="V1174" t="inlineStr"/>
      <c r="W1174" t="inlineStr"/>
      <c r="X1174" t="inlineStr">
        <is>
          <t>PAP/GCHO/ST07941</t>
        </is>
      </c>
      <c r="Y1174" t="inlineStr">
        <is>
          <t>PAP/GCHO/ST07941</t>
        </is>
      </c>
      <c r="Z1174" t="inlineStr">
        <is>
          <t>2025-03-12 23:51:14</t>
        </is>
      </c>
      <c r="AA1174" t="inlineStr">
        <is>
          <t>2025-03-12 23:50:05</t>
        </is>
      </c>
      <c r="AB1174" t="inlineStr">
        <is>
          <t>2nathalie</t>
        </is>
      </c>
      <c r="AC1174" t="inlineStr">
        <is>
          <t>2025-03-13 15:22:16</t>
        </is>
      </c>
      <c r="AD1174" s="1" t="inlineStr">
        <is>
          <t>https://www.commcarehq.org/a/caris-test/reports/form_data/769e45af-2ac8-4237-a801-b00cb4a602e9/</t>
        </is>
      </c>
      <c r="AE1174" t="inlineStr">
        <is>
          <t>---</t>
        </is>
      </c>
      <c r="AF1174" t="inlineStr">
        <is>
          <t>3c5a623af057e23a32ae4000_162952</t>
        </is>
      </c>
      <c r="AG1174" t="inlineStr">
        <is>
          <t>---</t>
        </is>
      </c>
      <c r="AH1174" t="inlineStr">
        <is>
          <t>2025-03-12 23:51:14</t>
        </is>
      </c>
      <c r="AI1174" t="inlineStr">
        <is>
          <t>3c7e14bc31cb425997c89e194bb7c839</t>
        </is>
      </c>
      <c r="AJ1174" t="inlineStr">
        <is>
          <t>2025-03-12</t>
        </is>
      </c>
      <c r="AK1174" t="inlineStr">
        <is>
          <t>10</t>
        </is>
      </c>
      <c r="AL1174" t="inlineStr">
        <is>
          <t>---</t>
        </is>
      </c>
      <c r="AM1174" t="inlineStr">
        <is>
          <t>1</t>
        </is>
      </c>
      <c r="AN1174" t="inlineStr">
        <is>
          <t>---</t>
        </is>
      </c>
      <c r="AO1174" t="inlineStr">
        <is>
          <t>1</t>
        </is>
      </c>
      <c r="AP1174" t="inlineStr">
        <is>
          <t>1</t>
        </is>
      </c>
      <c r="AQ1174" t="inlineStr"/>
      <c r="AR1174" t="inlineStr">
        <is>
          <t>19</t>
        </is>
      </c>
      <c r="AS1174" t="inlineStr">
        <is>
          <t>118</t>
        </is>
      </c>
      <c r="AT1174" t="inlineStr"/>
      <c r="AU1174" t="inlineStr">
        <is>
          <t>---</t>
        </is>
      </c>
      <c r="AV1174" t="inlineStr">
        <is>
          <t>---</t>
        </is>
      </c>
      <c r="AW1174" t="inlineStr">
        <is>
          <t>---</t>
        </is>
      </c>
      <c r="AX1174" t="inlineStr">
        <is>
          <t>---</t>
        </is>
      </c>
      <c r="AY1174" t="inlineStr">
        <is>
          <t>---</t>
        </is>
      </c>
      <c r="AZ1174" t="inlineStr">
        <is>
          <t>---</t>
        </is>
      </c>
      <c r="BA1174" t="inlineStr">
        <is>
          <t>3c7e14bc31cb425997c89e194bb7c839</t>
        </is>
      </c>
      <c r="BB1174" t="inlineStr">
        <is>
          <t>http://openrosa.org/formdesigner/0B48E039-1E80-49A7-AC24-732B6E788E39</t>
        </is>
      </c>
      <c r="BC1174" t="inlineStr">
        <is>
          <t>Ration et autres visites</t>
        </is>
      </c>
      <c r="BD1174" t="inlineStr">
        <is>
          <t>CommCare Android, version "2.56"(468038). App v15969. CommCare Version 2.56.0. Build 468038, built on: 2025-02-06</t>
        </is>
      </c>
      <c r="BE1174" t="inlineStr">
        <is>
          <t>commcare_03216a9b-083b-41ac-b53f-fe4f1b36c5ed</t>
        </is>
      </c>
      <c r="BF1174" t="inlineStr"/>
      <c r="BG1174" t="inlineStr">
        <is>
          <t>f13d8149fc6d39ebe86af18272310ff9</t>
        </is>
      </c>
      <c r="BH1174" t="inlineStr">
        <is>
          <t>d3239f0622024212b2de47425e4be01d</t>
        </is>
      </c>
      <c r="BI1174" t="inlineStr">
        <is>
          <t>15246</t>
        </is>
      </c>
      <c r="BJ1174" t="inlineStr">
        <is>
          <t>XFormInstance</t>
        </is>
      </c>
      <c r="BK1174" t="inlineStr">
        <is>
          <t>e3fb4698fdbb11efb01dd3290d41d0d6</t>
        </is>
      </c>
      <c r="BL1174" t="b">
        <v>0</v>
      </c>
      <c r="BM1174" t="inlineStr">
        <is>
          <t>---</t>
        </is>
      </c>
      <c r="BN1174" t="inlineStr">
        <is>
          <t>200.113.214.138</t>
        </is>
      </c>
      <c r="BO1174" t="inlineStr">
        <is>
          <t>Allandina/Micheneida Pierre/Estanis</t>
        </is>
      </c>
    </row>
    <row r="1175">
      <c r="A1175" t="inlineStr">
        <is>
          <t>1173</t>
        </is>
      </c>
      <c r="B1175" t="inlineStr">
        <is>
          <t>88202a0a-15c9-4bd6-a958-442e871101b9</t>
        </is>
      </c>
      <c r="C1175" t="inlineStr">
        <is>
          <t>2025-03-12</t>
        </is>
      </c>
      <c r="D1175" t="inlineStr">
        <is>
          <t>8</t>
        </is>
      </c>
      <c r="E1175" t="inlineStr">
        <is>
          <t>---</t>
        </is>
      </c>
      <c r="F1175" t="inlineStr">
        <is>
          <t>1</t>
        </is>
      </c>
      <c r="G1175" t="inlineStr">
        <is>
          <t>---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---</t>
        </is>
      </c>
      <c r="L1175" t="inlineStr">
        <is>
          <t>---</t>
        </is>
      </c>
      <c r="M1175" t="inlineStr">
        <is>
          <t>---</t>
        </is>
      </c>
      <c r="N1175" t="inlineStr">
        <is>
          <t>---</t>
        </is>
      </c>
      <c r="O1175" t="inlineStr">
        <is>
          <t>---</t>
        </is>
      </c>
      <c r="P1175" t="inlineStr">
        <is>
          <t>---</t>
        </is>
      </c>
      <c r="Q1175" t="inlineStr">
        <is>
          <t>---</t>
        </is>
      </c>
      <c r="R1175" t="inlineStr"/>
      <c r="S1175" t="inlineStr"/>
      <c r="T1175" t="inlineStr"/>
      <c r="U1175" t="inlineStr"/>
      <c r="V1175" t="inlineStr"/>
      <c r="W1175" t="inlineStr"/>
      <c r="X1175" t="inlineStr">
        <is>
          <t>PAP/GCHO/6190</t>
        </is>
      </c>
      <c r="Y1175" t="inlineStr">
        <is>
          <t>PAP/GCHO/6190</t>
        </is>
      </c>
      <c r="Z1175" t="inlineStr">
        <is>
          <t>2025-03-12 23:54:53</t>
        </is>
      </c>
      <c r="AA1175" t="inlineStr">
        <is>
          <t>2025-03-12 23:54:02</t>
        </is>
      </c>
      <c r="AB1175" t="inlineStr">
        <is>
          <t>2nathalie</t>
        </is>
      </c>
      <c r="AC1175" t="inlineStr">
        <is>
          <t>2025-03-13 15:22:19</t>
        </is>
      </c>
      <c r="AD1175" s="1" t="inlineStr">
        <is>
          <t>https://www.commcarehq.org/a/caris-test/reports/form_data/88202a0a-15c9-4bd6-a958-442e871101b9/</t>
        </is>
      </c>
      <c r="AE1175" t="inlineStr">
        <is>
          <t>---</t>
        </is>
      </c>
      <c r="AF1175" t="inlineStr">
        <is>
          <t>e8557d0fbe3c4ebe8eda4f34319ee20b</t>
        </is>
      </c>
      <c r="AG1175" t="inlineStr">
        <is>
          <t>---</t>
        </is>
      </c>
      <c r="AH1175" t="inlineStr">
        <is>
          <t>2025-03-12 23:54:53</t>
        </is>
      </c>
      <c r="AI1175" t="inlineStr">
        <is>
          <t>3c7e14bc31cb425997c89e194bb7c839</t>
        </is>
      </c>
      <c r="AJ1175" t="inlineStr">
        <is>
          <t>2025-03-12</t>
        </is>
      </c>
      <c r="AK1175" t="inlineStr">
        <is>
          <t>8</t>
        </is>
      </c>
      <c r="AL1175" t="inlineStr">
        <is>
          <t>---</t>
        </is>
      </c>
      <c r="AM1175" t="inlineStr">
        <is>
          <t>1</t>
        </is>
      </c>
      <c r="AN1175" t="inlineStr">
        <is>
          <t>---</t>
        </is>
      </c>
      <c r="AO1175" t="inlineStr">
        <is>
          <t>1</t>
        </is>
      </c>
      <c r="AP1175" t="inlineStr">
        <is>
          <t>1</t>
        </is>
      </c>
      <c r="AQ1175" t="inlineStr"/>
      <c r="AR1175" t="inlineStr"/>
      <c r="AS1175" t="inlineStr"/>
      <c r="AT1175" t="inlineStr"/>
      <c r="AU1175" t="inlineStr">
        <is>
          <t>---</t>
        </is>
      </c>
      <c r="AV1175" t="inlineStr">
        <is>
          <t>---</t>
        </is>
      </c>
      <c r="AW1175" t="inlineStr">
        <is>
          <t>---</t>
        </is>
      </c>
      <c r="AX1175" t="inlineStr">
        <is>
          <t>---</t>
        </is>
      </c>
      <c r="AY1175" t="inlineStr">
        <is>
          <t>---</t>
        </is>
      </c>
      <c r="AZ1175" t="inlineStr">
        <is>
          <t>---</t>
        </is>
      </c>
      <c r="BA1175" t="inlineStr">
        <is>
          <t>3c7e14bc31cb425997c89e194bb7c839</t>
        </is>
      </c>
      <c r="BB1175" t="inlineStr">
        <is>
          <t>http://openrosa.org/formdesigner/0B48E039-1E80-49A7-AC24-732B6E788E39</t>
        </is>
      </c>
      <c r="BC1175" t="inlineStr">
        <is>
          <t>Ration et autres visites</t>
        </is>
      </c>
      <c r="BD1175" t="inlineStr">
        <is>
          <t>CommCare Android, version "2.56"(468038). App v15969. CommCare Version 2.56.0. Build 468038, built on: 2025-02-06</t>
        </is>
      </c>
      <c r="BE1175" t="inlineStr">
        <is>
          <t>commcare_03216a9b-083b-41ac-b53f-fe4f1b36c5ed</t>
        </is>
      </c>
      <c r="BF1175" t="inlineStr"/>
      <c r="BG1175" t="inlineStr">
        <is>
          <t>f13d8149fc6d39ebe86af18272310ff9</t>
        </is>
      </c>
      <c r="BH1175" t="inlineStr">
        <is>
          <t>d3239f0622024212b2de47425e4be01d</t>
        </is>
      </c>
      <c r="BI1175" t="inlineStr">
        <is>
          <t>15246</t>
        </is>
      </c>
      <c r="BJ1175" t="inlineStr">
        <is>
          <t>XFormInstance</t>
        </is>
      </c>
      <c r="BK1175" t="inlineStr">
        <is>
          <t>e3fb4698fdbb11efb01dd3290d41d0d6</t>
        </is>
      </c>
      <c r="BL1175" t="b">
        <v>0</v>
      </c>
      <c r="BM1175" t="inlineStr">
        <is>
          <t>---</t>
        </is>
      </c>
      <c r="BN1175" t="inlineStr">
        <is>
          <t>200.113.214.138</t>
        </is>
      </c>
      <c r="BO1175" t="inlineStr">
        <is>
          <t>Jolicoeur Nickson</t>
        </is>
      </c>
    </row>
    <row r="1176">
      <c r="A1176" t="inlineStr">
        <is>
          <t>1174</t>
        </is>
      </c>
      <c r="B1176" t="inlineStr">
        <is>
          <t>ac2f6598-2879-41fe-bfa8-98c712e1cd16</t>
        </is>
      </c>
      <c r="C1176" t="inlineStr">
        <is>
          <t>2025-03-13</t>
        </is>
      </c>
      <c r="D1176" t="inlineStr">
        <is>
          <t>3</t>
        </is>
      </c>
      <c r="E1176" t="inlineStr">
        <is>
          <t>---</t>
        </is>
      </c>
      <c r="F1176" t="inlineStr">
        <is>
          <t>0</t>
        </is>
      </c>
      <c r="G1176" t="inlineStr">
        <is>
          <t>---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---</t>
        </is>
      </c>
      <c r="L1176" t="inlineStr">
        <is>
          <t>---</t>
        </is>
      </c>
      <c r="M1176" t="inlineStr">
        <is>
          <t>---</t>
        </is>
      </c>
      <c r="N1176" t="inlineStr">
        <is>
          <t>---</t>
        </is>
      </c>
      <c r="O1176" t="inlineStr">
        <is>
          <t>---</t>
        </is>
      </c>
      <c r="P1176" t="inlineStr">
        <is>
          <t>---</t>
        </is>
      </c>
      <c r="Q1176" t="inlineStr">
        <is>
          <t>---</t>
        </is>
      </c>
      <c r="R1176" t="inlineStr"/>
      <c r="S1176" t="inlineStr"/>
      <c r="T1176" t="inlineStr"/>
      <c r="U1176" t="inlineStr"/>
      <c r="V1176" t="inlineStr"/>
      <c r="W1176" t="inlineStr">
        <is>
          <t>19.6200697 -72.024152 31.02 17.76</t>
        </is>
      </c>
      <c r="X1176" t="inlineStr">
        <is>
          <t>CAP/CALT/ST01008</t>
        </is>
      </c>
      <c r="Y1176" t="inlineStr">
        <is>
          <t>CAP/CALT/ST01008</t>
        </is>
      </c>
      <c r="Z1176" t="inlineStr">
        <is>
          <t>2025-03-13 15:33:59</t>
        </is>
      </c>
      <c r="AA1176" t="inlineStr">
        <is>
          <t>2025-03-13 15:32:54</t>
        </is>
      </c>
      <c r="AB1176" t="inlineStr">
        <is>
          <t>1irania</t>
        </is>
      </c>
      <c r="AC1176" t="inlineStr">
        <is>
          <t>2025-03-13 15:34:01</t>
        </is>
      </c>
      <c r="AD1176" s="1" t="inlineStr">
        <is>
          <t>https://www.commcarehq.org/a/caris-test/reports/form_data/ac2f6598-2879-41fe-bfa8-98c712e1cd16/</t>
        </is>
      </c>
      <c r="AE1176" t="inlineStr">
        <is>
          <t>---</t>
        </is>
      </c>
      <c r="AF1176" t="inlineStr">
        <is>
          <t>3c5a623af057e23a32ae4000_26420</t>
        </is>
      </c>
      <c r="AG1176" t="inlineStr">
        <is>
          <t>OK</t>
        </is>
      </c>
      <c r="AH1176" t="inlineStr">
        <is>
          <t>2025-03-13 15:33:59</t>
        </is>
      </c>
      <c r="AI1176" t="inlineStr">
        <is>
          <t>42a82b7de9e609ae71648670ad4c56aa</t>
        </is>
      </c>
      <c r="AJ1176" t="inlineStr">
        <is>
          <t>2025-03-13</t>
        </is>
      </c>
      <c r="AK1176" t="inlineStr">
        <is>
          <t>3</t>
        </is>
      </c>
      <c r="AL1176" t="inlineStr">
        <is>
          <t>---</t>
        </is>
      </c>
      <c r="AM1176" t="inlineStr">
        <is>
          <t>0</t>
        </is>
      </c>
      <c r="AN1176" t="inlineStr">
        <is>
          <t>---</t>
        </is>
      </c>
      <c r="AO1176" t="inlineStr">
        <is>
          <t>1</t>
        </is>
      </c>
      <c r="AP1176" t="inlineStr">
        <is>
          <t>1</t>
        </is>
      </c>
      <c r="AQ1176" t="inlineStr"/>
      <c r="AR1176" t="inlineStr"/>
      <c r="AS1176" t="inlineStr"/>
      <c r="AT1176" t="inlineStr">
        <is>
          <t>19.6200697 -72.024152 31.02 17.76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inlineStr">
        <is>
          <t>---</t>
        </is>
      </c>
      <c r="BA1176" t="inlineStr">
        <is>
          <t>42a82b7de9e609ae71648670ad4c56aa</t>
        </is>
      </c>
      <c r="BB1176" t="inlineStr">
        <is>
          <t>http://openrosa.org/formdesigner/0B48E039-1E80-49A7-AC24-732B6E788E39</t>
        </is>
      </c>
      <c r="BC1176" t="inlineStr">
        <is>
          <t>Ration et autres visites</t>
        </is>
      </c>
      <c r="BD1176" t="inlineStr">
        <is>
          <t>CommCare Android, version "2.56"(468027). App v15969. CommCare Version 2.56.0. Build 468027, built on: 2025-01-18</t>
        </is>
      </c>
      <c r="BE1176" t="inlineStr">
        <is>
          <t>commcare_6c8d6b29-ddee-4573-a4bf-ff173bbf52d8</t>
        </is>
      </c>
      <c r="BF1176" t="inlineStr">
        <is>
          <t>19.6201583 -72.0241276 -1.54 13.13</t>
        </is>
      </c>
      <c r="BG1176" t="inlineStr">
        <is>
          <t>f13d8149fc6d39ebe86af18272310ff9</t>
        </is>
      </c>
      <c r="BH1176" t="inlineStr">
        <is>
          <t>d3239f0622024212b2de47425e4be01d</t>
        </is>
      </c>
      <c r="BI1176" t="inlineStr">
        <is>
          <t>15246</t>
        </is>
      </c>
      <c r="BJ1176" t="inlineStr">
        <is>
          <t>XFormInstance</t>
        </is>
      </c>
      <c r="BK1176" t="inlineStr">
        <is>
          <t>f5cf7524001811f0a9b26327e3555f30</t>
        </is>
      </c>
      <c r="BL1176" t="b">
        <v>0</v>
      </c>
      <c r="BM1176" t="inlineStr">
        <is>
          <t>---</t>
        </is>
      </c>
      <c r="BN1176" t="inlineStr">
        <is>
          <t>200.113.234.71</t>
        </is>
      </c>
      <c r="BO1176" t="inlineStr">
        <is>
          <t>Jamesly Dolcin</t>
        </is>
      </c>
    </row>
    <row r="1177">
      <c r="A1177" t="inlineStr">
        <is>
          <t>1175</t>
        </is>
      </c>
      <c r="B1177" t="inlineStr">
        <is>
          <t>9ff2f9a4-8083-4e95-a519-dba941a11a02</t>
        </is>
      </c>
      <c r="C1177" t="inlineStr">
        <is>
          <t>2025-03-13</t>
        </is>
      </c>
      <c r="D1177" t="inlineStr">
        <is>
          <t>3</t>
        </is>
      </c>
      <c r="E1177" t="inlineStr">
        <is>
          <t>---</t>
        </is>
      </c>
      <c r="F1177" t="inlineStr">
        <is>
          <t>0</t>
        </is>
      </c>
      <c r="G1177" t="inlineStr">
        <is>
          <t>---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---</t>
        </is>
      </c>
      <c r="L1177" t="inlineStr">
        <is>
          <t>---</t>
        </is>
      </c>
      <c r="M1177" t="inlineStr">
        <is>
          <t>---</t>
        </is>
      </c>
      <c r="N1177" t="inlineStr">
        <is>
          <t>---</t>
        </is>
      </c>
      <c r="O1177" t="inlineStr">
        <is>
          <t>---</t>
        </is>
      </c>
      <c r="P1177" t="inlineStr">
        <is>
          <t>---</t>
        </is>
      </c>
      <c r="Q1177" t="inlineStr">
        <is>
          <t>---</t>
        </is>
      </c>
      <c r="R1177" t="inlineStr"/>
      <c r="S1177" t="inlineStr">
        <is>
          <t>59.4</t>
        </is>
      </c>
      <c r="T1177" t="inlineStr"/>
      <c r="U1177">
        <f>HYPERLINK("https://www.commcarehq.org/a/caris-test/api/form_attachment/v1/9ff2f9a4-8083-4e95-a519-dba941a11a02/1741880165494.jpg")</f>
        <v/>
      </c>
      <c r="V1177">
        <f>HYPERLINK("https://www.commcarehq.org/a/caris-test/api/form_attachment/v1/9ff2f9a4-8083-4e95-a519-dba941a11a02/1741880220834.jpg")</f>
        <v/>
      </c>
      <c r="W1177" t="inlineStr">
        <is>
          <t>19.6202529 -72.0238854 4.0 13.55</t>
        </is>
      </c>
      <c r="X1177" t="inlineStr">
        <is>
          <t>CAP/CALT/ST01008</t>
        </is>
      </c>
      <c r="Y1177" t="inlineStr">
        <is>
          <t>CAP/CALT/ST01008</t>
        </is>
      </c>
      <c r="Z1177" t="inlineStr">
        <is>
          <t>2025-03-13 15:37:22</t>
        </is>
      </c>
      <c r="AA1177" t="inlineStr">
        <is>
          <t>2025-03-13 15:35:32</t>
        </is>
      </c>
      <c r="AB1177" t="inlineStr">
        <is>
          <t>1irania</t>
        </is>
      </c>
      <c r="AC1177" t="inlineStr">
        <is>
          <t>2025-03-13 15:37:25</t>
        </is>
      </c>
      <c r="AD1177" s="1" t="inlineStr">
        <is>
          <t>https://www.commcarehq.org/a/caris-test/reports/form_data/9ff2f9a4-8083-4e95-a519-dba941a11a02/</t>
        </is>
      </c>
      <c r="AE1177" t="inlineStr">
        <is>
          <t>---</t>
        </is>
      </c>
      <c r="AF1177" t="inlineStr">
        <is>
          <t>3c5a623af057e23a32ae4000_26420</t>
        </is>
      </c>
      <c r="AG1177" t="inlineStr">
        <is>
          <t>OK</t>
        </is>
      </c>
      <c r="AH1177" t="inlineStr">
        <is>
          <t>2025-03-13 15:37:22</t>
        </is>
      </c>
      <c r="AI1177" t="inlineStr">
        <is>
          <t>42a82b7de9e609ae71648670ad4c56aa</t>
        </is>
      </c>
      <c r="AJ1177" t="inlineStr">
        <is>
          <t>2025-03-13</t>
        </is>
      </c>
      <c r="AK1177" t="inlineStr">
        <is>
          <t>3</t>
        </is>
      </c>
      <c r="AL1177" t="inlineStr">
        <is>
          <t>---</t>
        </is>
      </c>
      <c r="AM1177" t="inlineStr">
        <is>
          <t>0</t>
        </is>
      </c>
      <c r="AN1177" t="inlineStr">
        <is>
          <t>---</t>
        </is>
      </c>
      <c r="AO1177" t="inlineStr">
        <is>
          <t>1</t>
        </is>
      </c>
      <c r="AP1177" t="inlineStr">
        <is>
          <t>1</t>
        </is>
      </c>
      <c r="AQ1177" t="inlineStr"/>
      <c r="AR1177" t="inlineStr">
        <is>
          <t>59.4</t>
        </is>
      </c>
      <c r="AS1177" t="inlineStr"/>
      <c r="AT1177" t="inlineStr">
        <is>
          <t>19.6202529 -72.0238854 4.0 13.55</t>
        </is>
      </c>
      <c r="AU1177" t="inlineStr">
        <is>
          <t>---</t>
        </is>
      </c>
      <c r="AV1177" t="inlineStr">
        <is>
          <t>---</t>
        </is>
      </c>
      <c r="AW1177" t="inlineStr">
        <is>
          <t>---</t>
        </is>
      </c>
      <c r="AX1177" t="inlineStr">
        <is>
          <t>---</t>
        </is>
      </c>
      <c r="AY1177" t="inlineStr">
        <is>
          <t>---</t>
        </is>
      </c>
      <c r="AZ1177" t="inlineStr">
        <is>
          <t>---</t>
        </is>
      </c>
      <c r="BA1177" t="inlineStr">
        <is>
          <t>42a82b7de9e609ae71648670ad4c56aa</t>
        </is>
      </c>
      <c r="BB1177" t="inlineStr">
        <is>
          <t>http://openrosa.org/formdesigner/0B48E039-1E80-49A7-AC24-732B6E788E39</t>
        </is>
      </c>
      <c r="BC1177" t="inlineStr">
        <is>
          <t>Ration et autres visites</t>
        </is>
      </c>
      <c r="BD1177" t="inlineStr">
        <is>
          <t>CommCare Android, version "2.56"(468027). App v15969. CommCare Version 2.56.0. Build 468027, built on: 2025-01-18</t>
        </is>
      </c>
      <c r="BE1177" t="inlineStr">
        <is>
          <t>commcare_6c8d6b29-ddee-4573-a4bf-ff173bbf52d8</t>
        </is>
      </c>
      <c r="BF1177" t="inlineStr">
        <is>
          <t>19.6201495 -72.0241018 -26.9 8.39</t>
        </is>
      </c>
      <c r="BG1177" t="inlineStr">
        <is>
          <t>f13d8149fc6d39ebe86af18272310ff9</t>
        </is>
      </c>
      <c r="BH1177" t="inlineStr">
        <is>
          <t>d3239f0622024212b2de47425e4be01d</t>
        </is>
      </c>
      <c r="BI1177" t="inlineStr">
        <is>
          <t>15246</t>
        </is>
      </c>
      <c r="BJ1177" t="inlineStr">
        <is>
          <t>XFormInstance</t>
        </is>
      </c>
      <c r="BK1177" t="inlineStr">
        <is>
          <t>f5cf7524001811f0a9b26327e3555f30</t>
        </is>
      </c>
      <c r="BL1177" t="b">
        <v>0</v>
      </c>
      <c r="BM1177" t="inlineStr">
        <is>
          <t>---</t>
        </is>
      </c>
      <c r="BN1177" t="inlineStr">
        <is>
          <t>200.113.234.71</t>
        </is>
      </c>
      <c r="BO1177" t="inlineStr">
        <is>
          <t>Jamesly Dolcin</t>
        </is>
      </c>
    </row>
    <row r="1178">
      <c r="A1178" t="inlineStr">
        <is>
          <t>1176</t>
        </is>
      </c>
      <c r="B1178" t="inlineStr">
        <is>
          <t>d00df192-eacd-428a-a740-6a60b53a79c0</t>
        </is>
      </c>
      <c r="C1178" t="inlineStr">
        <is>
          <t>2025-03-13</t>
        </is>
      </c>
      <c r="D1178" t="inlineStr">
        <is>
          <t>3</t>
        </is>
      </c>
      <c r="E1178" t="inlineStr">
        <is>
          <t>---</t>
        </is>
      </c>
      <c r="F1178" t="inlineStr">
        <is>
          <t>0</t>
        </is>
      </c>
      <c r="G1178" t="inlineStr">
        <is>
          <t>---</t>
        </is>
      </c>
      <c r="H1178" t="inlineStr">
        <is>
          <t>1</t>
        </is>
      </c>
      <c r="I1178" t="inlineStr">
        <is>
          <t>1</t>
        </is>
      </c>
      <c r="J1178" t="inlineStr"/>
      <c r="K1178" t="inlineStr">
        <is>
          <t>---</t>
        </is>
      </c>
      <c r="L1178" t="inlineStr">
        <is>
          <t>---</t>
        </is>
      </c>
      <c r="M1178" t="inlineStr">
        <is>
          <t>---</t>
        </is>
      </c>
      <c r="N1178" t="inlineStr">
        <is>
          <t>---</t>
        </is>
      </c>
      <c r="O1178" t="inlineStr">
        <is>
          <t>---</t>
        </is>
      </c>
      <c r="P1178" t="inlineStr">
        <is>
          <t>---</t>
        </is>
      </c>
      <c r="Q1178" t="inlineStr">
        <is>
          <t>---</t>
        </is>
      </c>
      <c r="R1178" t="inlineStr"/>
      <c r="S1178" t="inlineStr"/>
      <c r="T1178" t="inlineStr"/>
      <c r="U1178" t="inlineStr"/>
      <c r="V1178" t="inlineStr"/>
      <c r="W1178" t="inlineStr"/>
      <c r="X1178" t="inlineStr">
        <is>
          <t>LIM/HOSJ/ST00017</t>
        </is>
      </c>
      <c r="Y1178" t="inlineStr">
        <is>
          <t>LIM/HOSJ/ST00017</t>
        </is>
      </c>
      <c r="Z1178" t="inlineStr">
        <is>
          <t>2025-03-13 16:31:08</t>
        </is>
      </c>
      <c r="AA1178" t="inlineStr">
        <is>
          <t>2025-03-13 16:31:00</t>
        </is>
      </c>
      <c r="AB1178" t="inlineStr">
        <is>
          <t>1jeanelie</t>
        </is>
      </c>
      <c r="AC1178" t="inlineStr">
        <is>
          <t>2025-03-13 16:31:08</t>
        </is>
      </c>
      <c r="AD1178" s="1" t="inlineStr">
        <is>
          <t>https://www.commcarehq.org/a/caris-test/reports/form_data/d00df192-eacd-428a-a740-6a60b53a79c0/</t>
        </is>
      </c>
      <c r="AE1178" t="inlineStr">
        <is>
          <t>---</t>
        </is>
      </c>
      <c r="AF1178" t="inlineStr">
        <is>
          <t>5ed0c62ff92943a88d7eaa8aa6da61b1</t>
        </is>
      </c>
      <c r="AG1178" t="inlineStr">
        <is>
          <t>OK</t>
        </is>
      </c>
      <c r="AH1178" t="inlineStr">
        <is>
          <t>2025-03-13 16:31:08</t>
        </is>
      </c>
      <c r="AI1178" t="inlineStr">
        <is>
          <t>1b922c6cae0e4a4e9e08c400d46b6ba7</t>
        </is>
      </c>
      <c r="AJ1178" t="inlineStr">
        <is>
          <t>2025-03-13</t>
        </is>
      </c>
      <c r="AK1178" t="inlineStr">
        <is>
          <t>3</t>
        </is>
      </c>
      <c r="AL1178" t="inlineStr">
        <is>
          <t>---</t>
        </is>
      </c>
      <c r="AM1178" t="inlineStr">
        <is>
          <t>0</t>
        </is>
      </c>
      <c r="AN1178" t="inlineStr">
        <is>
          <t>---</t>
        </is>
      </c>
      <c r="AO1178" t="inlineStr">
        <is>
          <t>1</t>
        </is>
      </c>
      <c r="AP1178" t="inlineStr">
        <is>
          <t>1</t>
        </is>
      </c>
      <c r="AQ1178" t="inlineStr"/>
      <c r="AR1178" t="inlineStr"/>
      <c r="AS1178" t="inlineStr"/>
      <c r="AT1178" t="inlineStr"/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inlineStr">
        <is>
          <t>---</t>
        </is>
      </c>
      <c r="BA1178" t="inlineStr">
        <is>
          <t>1b922c6cae0e4a4e9e08c400d46b6ba7</t>
        </is>
      </c>
      <c r="BB1178" t="inlineStr">
        <is>
          <t>http://openrosa.org/formdesigner/0B48E039-1E80-49A7-AC24-732B6E788E39</t>
        </is>
      </c>
      <c r="BC1178" t="inlineStr">
        <is>
          <t>Ration et autres visites</t>
        </is>
      </c>
      <c r="BD1178" t="inlineStr">
        <is>
          <t>CommCare Android, version "2.55.0"(467579). App v15969. CommCare Version 2.55.0. Build 467579, built on: 2025-01-15</t>
        </is>
      </c>
      <c r="BE1178" t="inlineStr">
        <is>
          <t>commcare_734f7fdd-cbb1-463f-aa8e-b4bd89e56188</t>
        </is>
      </c>
      <c r="BF1178" t="inlineStr"/>
      <c r="BG1178" t="inlineStr">
        <is>
          <t>f13d8149fc6d39ebe86af18272310ff9</t>
        </is>
      </c>
      <c r="BH1178" t="inlineStr">
        <is>
          <t>d3239f0622024212b2de47425e4be01d</t>
        </is>
      </c>
      <c r="BI1178" t="inlineStr">
        <is>
          <t>15246</t>
        </is>
      </c>
      <c r="BJ1178" t="inlineStr">
        <is>
          <t>XFormInstance</t>
        </is>
      </c>
      <c r="BK1178" t="inlineStr">
        <is>
          <t>f9830876002611f0ba82bb65fe57b2fe</t>
        </is>
      </c>
      <c r="BL1178" t="b">
        <v>0</v>
      </c>
      <c r="BM1178" t="inlineStr">
        <is>
          <t>---</t>
        </is>
      </c>
      <c r="BN1178" t="inlineStr">
        <is>
          <t>200.113.214.178</t>
        </is>
      </c>
      <c r="BO1178" t="inlineStr">
        <is>
          <t>Lovelie Oxius</t>
        </is>
      </c>
    </row>
    <row r="1179">
      <c r="A1179" t="inlineStr">
        <is>
          <t>1177</t>
        </is>
      </c>
      <c r="B1179" t="inlineStr">
        <is>
          <t>c5e8c4d5-e8ab-44b2-9bf4-b922721f77b4</t>
        </is>
      </c>
      <c r="C1179" t="inlineStr">
        <is>
          <t>2025-03-13</t>
        </is>
      </c>
      <c r="D1179" t="inlineStr">
        <is>
          <t>3</t>
        </is>
      </c>
      <c r="E1179" t="inlineStr">
        <is>
          <t>---</t>
        </is>
      </c>
      <c r="F1179" t="inlineStr">
        <is>
          <t>0</t>
        </is>
      </c>
      <c r="G1179" t="inlineStr">
        <is>
          <t>---</t>
        </is>
      </c>
      <c r="H1179" t="inlineStr">
        <is>
          <t>1</t>
        </is>
      </c>
      <c r="I1179" t="inlineStr">
        <is>
          <t>1</t>
        </is>
      </c>
      <c r="J1179" t="inlineStr"/>
      <c r="K1179" t="inlineStr">
        <is>
          <t>---</t>
        </is>
      </c>
      <c r="L1179" t="inlineStr">
        <is>
          <t>---</t>
        </is>
      </c>
      <c r="M1179" t="inlineStr">
        <is>
          <t>---</t>
        </is>
      </c>
      <c r="N1179" t="inlineStr">
        <is>
          <t>---</t>
        </is>
      </c>
      <c r="O1179" t="inlineStr">
        <is>
          <t>---</t>
        </is>
      </c>
      <c r="P1179" t="inlineStr">
        <is>
          <t>---</t>
        </is>
      </c>
      <c r="Q1179" t="inlineStr">
        <is>
          <t>---</t>
        </is>
      </c>
      <c r="R1179" t="inlineStr"/>
      <c r="S1179" t="inlineStr"/>
      <c r="T1179" t="inlineStr"/>
      <c r="U1179" t="inlineStr"/>
      <c r="V1179" t="inlineStr"/>
      <c r="W1179" t="inlineStr"/>
      <c r="X1179" t="inlineStr">
        <is>
          <t>LIM/HOSJ/ST00525</t>
        </is>
      </c>
      <c r="Y1179" t="inlineStr">
        <is>
          <t>LIM/HOSJ/ST00525</t>
        </is>
      </c>
      <c r="Z1179" t="inlineStr">
        <is>
          <t>2025-03-13 16:31:50</t>
        </is>
      </c>
      <c r="AA1179" t="inlineStr">
        <is>
          <t>2025-03-13 16:31:42</t>
        </is>
      </c>
      <c r="AB1179" t="inlineStr">
        <is>
          <t>1jeanelie</t>
        </is>
      </c>
      <c r="AC1179" t="inlineStr">
        <is>
          <t>2025-03-13 16:31:49</t>
        </is>
      </c>
      <c r="AD1179" s="1" t="inlineStr">
        <is>
          <t>https://www.commcarehq.org/a/caris-test/reports/form_data/c5e8c4d5-e8ab-44b2-9bf4-b922721f77b4/</t>
        </is>
      </c>
      <c r="AE1179" t="inlineStr">
        <is>
          <t>---</t>
        </is>
      </c>
      <c r="AF1179" t="inlineStr">
        <is>
          <t>1800341d034e47928898fbf0ee43cfe4</t>
        </is>
      </c>
      <c r="AG1179" t="inlineStr">
        <is>
          <t>OK</t>
        </is>
      </c>
      <c r="AH1179" t="inlineStr">
        <is>
          <t>2025-03-13 16:31:50</t>
        </is>
      </c>
      <c r="AI1179" t="inlineStr">
        <is>
          <t>1b922c6cae0e4a4e9e08c400d46b6ba7</t>
        </is>
      </c>
      <c r="AJ1179" t="inlineStr">
        <is>
          <t>2025-03-13</t>
        </is>
      </c>
      <c r="AK1179" t="inlineStr">
        <is>
          <t>3</t>
        </is>
      </c>
      <c r="AL1179" t="inlineStr">
        <is>
          <t>---</t>
        </is>
      </c>
      <c r="AM1179" t="inlineStr">
        <is>
          <t>0</t>
        </is>
      </c>
      <c r="AN1179" t="inlineStr">
        <is>
          <t>---</t>
        </is>
      </c>
      <c r="AO1179" t="inlineStr">
        <is>
          <t>1</t>
        </is>
      </c>
      <c r="AP1179" t="inlineStr">
        <is>
          <t>1</t>
        </is>
      </c>
      <c r="AQ1179" t="inlineStr"/>
      <c r="AR1179" t="inlineStr"/>
      <c r="AS1179" t="inlineStr"/>
      <c r="AT1179" t="inlineStr"/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inlineStr">
        <is>
          <t>---</t>
        </is>
      </c>
      <c r="BA1179" t="inlineStr">
        <is>
          <t>1b922c6cae0e4a4e9e08c400d46b6ba7</t>
        </is>
      </c>
      <c r="BB1179" t="inlineStr">
        <is>
          <t>http://openrosa.org/formdesigner/0B48E039-1E80-49A7-AC24-732B6E788E39</t>
        </is>
      </c>
      <c r="BC1179" t="inlineStr">
        <is>
          <t>Ration et autres visites</t>
        </is>
      </c>
      <c r="BD1179" t="inlineStr">
        <is>
          <t>CommCare Android, version "2.55.0"(467579). App v15969. CommCare Version 2.55.0. Build 467579, built on: 2025-01-15</t>
        </is>
      </c>
      <c r="BE1179" t="inlineStr">
        <is>
          <t>commcare_734f7fdd-cbb1-463f-aa8e-b4bd89e56188</t>
        </is>
      </c>
      <c r="BF1179" t="inlineStr"/>
      <c r="BG1179" t="inlineStr">
        <is>
          <t>f13d8149fc6d39ebe86af18272310ff9</t>
        </is>
      </c>
      <c r="BH1179" t="inlineStr">
        <is>
          <t>d3239f0622024212b2de47425e4be01d</t>
        </is>
      </c>
      <c r="BI1179" t="inlineStr">
        <is>
          <t>15246</t>
        </is>
      </c>
      <c r="BJ1179" t="inlineStr">
        <is>
          <t>XFormInstance</t>
        </is>
      </c>
      <c r="BK1179" t="inlineStr">
        <is>
          <t>f9830876002611f0ba82bb65fe57b2fe</t>
        </is>
      </c>
      <c r="BL1179" t="b">
        <v>0</v>
      </c>
      <c r="BM1179" t="inlineStr">
        <is>
          <t>---</t>
        </is>
      </c>
      <c r="BN1179" t="inlineStr">
        <is>
          <t>200.113.214.178</t>
        </is>
      </c>
      <c r="BO1179" t="inlineStr">
        <is>
          <t>WATNISE PLAISIR</t>
        </is>
      </c>
    </row>
    <row r="1180">
      <c r="A1180" t="inlineStr">
        <is>
          <t>1178</t>
        </is>
      </c>
      <c r="B1180" t="inlineStr">
        <is>
          <t>87f27a6b-d6ab-4149-a596-b40a1f46a4e6</t>
        </is>
      </c>
      <c r="C1180" t="inlineStr">
        <is>
          <t>2025-03-12</t>
        </is>
      </c>
      <c r="D1180" t="inlineStr">
        <is>
          <t>3 4</t>
        </is>
      </c>
      <c r="E1180" t="inlineStr">
        <is>
          <t>Prise de mesures</t>
        </is>
      </c>
      <c r="F1180" t="inlineStr">
        <is>
          <t>1</t>
        </is>
      </c>
      <c r="G1180" t="inlineStr">
        <is>
          <t>---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---</t>
        </is>
      </c>
      <c r="L1180" t="inlineStr">
        <is>
          <t>---</t>
        </is>
      </c>
      <c r="M1180" t="inlineStr">
        <is>
          <t>---</t>
        </is>
      </c>
      <c r="N1180" t="inlineStr">
        <is>
          <t>---</t>
        </is>
      </c>
      <c r="O1180" t="inlineStr">
        <is>
          <t>---</t>
        </is>
      </c>
      <c r="P1180" t="inlineStr">
        <is>
          <t>---</t>
        </is>
      </c>
      <c r="Q1180" t="inlineStr">
        <is>
          <t>---</t>
        </is>
      </c>
      <c r="R1180" t="inlineStr">
        <is>
          <t>17.8</t>
        </is>
      </c>
      <c r="S1180" t="inlineStr"/>
      <c r="T1180" t="inlineStr">
        <is>
          <t>137.0</t>
        </is>
      </c>
      <c r="U1180">
        <f>HYPERLINK("https://www.commcarehq.org/a/caris-test/api/form_attachment/v1/87f27a6b-d6ab-4149-a596-b40a1f46a4e6/1741803384425.jpg")</f>
        <v/>
      </c>
      <c r="V1180" t="inlineStr"/>
      <c r="W1180" t="inlineStr">
        <is>
          <t>18.5595437 -72.2725203 56.0 5.0</t>
        </is>
      </c>
      <c r="X1180" t="inlineStr">
        <is>
          <t>PAP/NPFS/ST02559</t>
        </is>
      </c>
      <c r="Y1180" t="inlineStr">
        <is>
          <t>PAP/NPFS/ST02559</t>
        </is>
      </c>
      <c r="Z1180" t="inlineStr">
        <is>
          <t>2025-03-12 18:17:04</t>
        </is>
      </c>
      <c r="AA1180" t="inlineStr">
        <is>
          <t>2025-03-12 18:15:32</t>
        </is>
      </c>
      <c r="AB1180" t="inlineStr">
        <is>
          <t>2christelle</t>
        </is>
      </c>
      <c r="AC1180" t="inlineStr">
        <is>
          <t>2025-03-13 17:38:28</t>
        </is>
      </c>
      <c r="AD1180" s="1" t="inlineStr">
        <is>
          <t>https://www.commcarehq.org/a/caris-test/reports/form_data/87f27a6b-d6ab-4149-a596-b40a1f46a4e6/</t>
        </is>
      </c>
      <c r="AE1180" t="inlineStr">
        <is>
          <t>---</t>
        </is>
      </c>
      <c r="AF1180" t="inlineStr">
        <is>
          <t>3c5a623af057e23a32ae4000_25041</t>
        </is>
      </c>
      <c r="AG1180" t="inlineStr">
        <is>
          <t>OK</t>
        </is>
      </c>
      <c r="AH1180" t="inlineStr">
        <is>
          <t>2025-03-12 18:17:04</t>
        </is>
      </c>
      <c r="AI1180" t="inlineStr">
        <is>
          <t>246df32431d94e4a97fb5b1b8bef6b0e</t>
        </is>
      </c>
      <c r="AJ1180" t="inlineStr">
        <is>
          <t>2025-03-12</t>
        </is>
      </c>
      <c r="AK1180" t="inlineStr">
        <is>
          <t>3 4</t>
        </is>
      </c>
      <c r="AL1180" t="inlineStr">
        <is>
          <t>Prise de mesures</t>
        </is>
      </c>
      <c r="AM1180" t="inlineStr">
        <is>
          <t>1</t>
        </is>
      </c>
      <c r="AN1180" t="inlineStr">
        <is>
          <t>---</t>
        </is>
      </c>
      <c r="AO1180" t="inlineStr">
        <is>
          <t>1</t>
        </is>
      </c>
      <c r="AP1180" t="inlineStr">
        <is>
          <t>1</t>
        </is>
      </c>
      <c r="AQ1180" t="inlineStr">
        <is>
          <t>17.8</t>
        </is>
      </c>
      <c r="AR1180" t="inlineStr"/>
      <c r="AS1180" t="inlineStr">
        <is>
          <t>137</t>
        </is>
      </c>
      <c r="AT1180" t="inlineStr">
        <is>
          <t>18.5595437 -72.2725203 56.0 5.0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inlineStr">
        <is>
          <t>---</t>
        </is>
      </c>
      <c r="BA1180" t="inlineStr">
        <is>
          <t>246df32431d94e4a97fb5b1b8bef6b0e</t>
        </is>
      </c>
      <c r="BB1180" t="inlineStr">
        <is>
          <t>http://openrosa.org/formdesigner/0B48E039-1E80-49A7-AC24-732B6E788E39</t>
        </is>
      </c>
      <c r="BC1180" t="inlineStr">
        <is>
          <t>Ration et autres visites</t>
        </is>
      </c>
      <c r="BD1180" t="inlineStr">
        <is>
          <t>CommCare Android, version "2.56"(468040). App v15969. CommCare Version 2.56.0. Build 468040, built on: 2025-02-11</t>
        </is>
      </c>
      <c r="BE1180" t="inlineStr">
        <is>
          <t>commcare_95f1782f-8426-4434-b328-8386bbd0e352</t>
        </is>
      </c>
      <c r="BF1180" t="inlineStr">
        <is>
          <t>18.5596913 -72.2725575 63.29 8.0</t>
        </is>
      </c>
      <c r="BG1180" t="inlineStr">
        <is>
          <t>f13d8149fc6d39ebe86af18272310ff9</t>
        </is>
      </c>
      <c r="BH1180" t="inlineStr">
        <is>
          <t>d3239f0622024212b2de47425e4be01d</t>
        </is>
      </c>
      <c r="BI1180" t="inlineStr">
        <is>
          <t>15246</t>
        </is>
      </c>
      <c r="BJ1180" t="inlineStr">
        <is>
          <t>XFormInstance</t>
        </is>
      </c>
      <c r="BK1180" t="inlineStr">
        <is>
          <t>dc78fa06fec311efa98f6327e3555f30</t>
        </is>
      </c>
      <c r="BL1180" t="b">
        <v>0</v>
      </c>
      <c r="BM1180" t="inlineStr">
        <is>
          <t>---</t>
        </is>
      </c>
      <c r="BN1180" t="inlineStr">
        <is>
          <t>200.113.214.250</t>
        </is>
      </c>
      <c r="BO1180" t="inlineStr">
        <is>
          <t>Dany Destine</t>
        </is>
      </c>
    </row>
    <row r="1181">
      <c r="A1181" t="inlineStr">
        <is>
          <t>1179</t>
        </is>
      </c>
      <c r="B1181" t="inlineStr">
        <is>
          <t>41923218-4a1d-4417-bf0e-5e1a30d6d61a</t>
        </is>
      </c>
      <c r="C1181" t="inlineStr">
        <is>
          <t>2025-03-13</t>
        </is>
      </c>
      <c r="D1181" t="inlineStr">
        <is>
          <t>3</t>
        </is>
      </c>
      <c r="E1181" t="inlineStr">
        <is>
          <t>---</t>
        </is>
      </c>
      <c r="F1181" t="inlineStr">
        <is>
          <t>0</t>
        </is>
      </c>
      <c r="G1181" t="inlineStr">
        <is>
          <t>---</t>
        </is>
      </c>
      <c r="H1181" t="inlineStr">
        <is>
          <t>1</t>
        </is>
      </c>
      <c r="I1181" t="inlineStr">
        <is>
          <t>0</t>
        </is>
      </c>
      <c r="J1181" t="inlineStr">
        <is>
          <t>---</t>
        </is>
      </c>
      <c r="K1181" t="inlineStr">
        <is>
          <t>---</t>
        </is>
      </c>
      <c r="L1181" t="inlineStr">
        <is>
          <t>---</t>
        </is>
      </c>
      <c r="M1181" t="inlineStr">
        <is>
          <t>---</t>
        </is>
      </c>
      <c r="N1181" t="inlineStr">
        <is>
          <t>---</t>
        </is>
      </c>
      <c r="O1181" t="inlineStr">
        <is>
          <t>---</t>
        </is>
      </c>
      <c r="P1181" t="inlineStr">
        <is>
          <t>---</t>
        </is>
      </c>
      <c r="Q1181" t="inlineStr">
        <is>
          <t>---</t>
        </is>
      </c>
      <c r="R1181" t="inlineStr">
        <is>
          <t>---</t>
        </is>
      </c>
      <c r="S1181" t="inlineStr">
        <is>
          <t>---</t>
        </is>
      </c>
      <c r="T1181" t="inlineStr">
        <is>
          <t>---</t>
        </is>
      </c>
      <c r="U1181" t="inlineStr">
        <is>
          <t>---</t>
        </is>
      </c>
      <c r="V1181" t="inlineStr">
        <is>
          <t>---</t>
        </is>
      </c>
      <c r="W1181" t="inlineStr"/>
      <c r="X1181" t="inlineStr">
        <is>
          <t>CAP/CMSO/ST03188</t>
        </is>
      </c>
      <c r="Y1181" t="inlineStr">
        <is>
          <t>CAP/CMSO/ST03188</t>
        </is>
      </c>
      <c r="Z1181" t="inlineStr">
        <is>
          <t>2025-03-13 18:05:50</t>
        </is>
      </c>
      <c r="AA1181" t="inlineStr">
        <is>
          <t>2025-03-13 18:05:35</t>
        </is>
      </c>
      <c r="AB1181" t="inlineStr">
        <is>
          <t>1rose</t>
        </is>
      </c>
      <c r="AC1181" t="inlineStr">
        <is>
          <t>2025-03-13 18:00:44</t>
        </is>
      </c>
      <c r="AD1181" s="1" t="inlineStr">
        <is>
          <t>https://www.commcarehq.org/a/caris-test/reports/form_data/41923218-4a1d-4417-bf0e-5e1a30d6d61a/</t>
        </is>
      </c>
      <c r="AE1181" t="inlineStr">
        <is>
          <t>---</t>
        </is>
      </c>
      <c r="AF1181" t="inlineStr">
        <is>
          <t>3c5a623af057e23a32ae4000_170921</t>
        </is>
      </c>
      <c r="AG1181" t="inlineStr">
        <is>
          <t>OK</t>
        </is>
      </c>
      <c r="AH1181" t="inlineStr">
        <is>
          <t>2025-03-13 18:05:50</t>
        </is>
      </c>
      <c r="AI1181" t="inlineStr">
        <is>
          <t>2dea52d1789dbc2c3c784b18002f6f8d</t>
        </is>
      </c>
      <c r="AJ1181" t="inlineStr">
        <is>
          <t>2025-03-13</t>
        </is>
      </c>
      <c r="AK1181" t="inlineStr">
        <is>
          <t>3</t>
        </is>
      </c>
      <c r="AL1181" t="inlineStr">
        <is>
          <t>---</t>
        </is>
      </c>
      <c r="AM1181" t="inlineStr">
        <is>
          <t>0</t>
        </is>
      </c>
      <c r="AN1181" t="inlineStr">
        <is>
          <t>---</t>
        </is>
      </c>
      <c r="AO1181" t="inlineStr">
        <is>
          <t>1</t>
        </is>
      </c>
      <c r="AP1181" t="inlineStr">
        <is>
          <t>0</t>
        </is>
      </c>
      <c r="AQ1181" t="inlineStr">
        <is>
          <t>---</t>
        </is>
      </c>
      <c r="AR1181" t="inlineStr">
        <is>
          <t>---</t>
        </is>
      </c>
      <c r="AS1181" t="inlineStr">
        <is>
          <t>---</t>
        </is>
      </c>
      <c r="AT1181" t="inlineStr"/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inlineStr">
        <is>
          <t>---</t>
        </is>
      </c>
      <c r="BA1181" t="inlineStr">
        <is>
          <t>2dea52d1789dbc2c3c784b18002f6f8d</t>
        </is>
      </c>
      <c r="BB1181" t="inlineStr">
        <is>
          <t>http://openrosa.org/formdesigner/0B48E039-1E80-49A7-AC24-732B6E788E39</t>
        </is>
      </c>
      <c r="BC1181" t="inlineStr">
        <is>
          <t>Ration et autres visites</t>
        </is>
      </c>
      <c r="BD1181" t="inlineStr">
        <is>
          <t>CommCare Android, version "2.56"(468040). App v15969. CommCare Version 2.56.0. Build 468040, built on: 2025-02-11</t>
        </is>
      </c>
      <c r="BE1181" t="inlineStr">
        <is>
          <t>commcare_6f11ce87-99a9-46e8-b6bd-276036be1616</t>
        </is>
      </c>
      <c r="BF1181" t="inlineStr">
        <is>
          <t>19.5414688 -71.74295 33.0 10.0</t>
        </is>
      </c>
      <c r="BG1181" t="inlineStr">
        <is>
          <t>f13d8149fc6d39ebe86af18272310ff9</t>
        </is>
      </c>
      <c r="BH1181" t="inlineStr">
        <is>
          <t>d3239f0622024212b2de47425e4be01d</t>
        </is>
      </c>
      <c r="BI1181" t="inlineStr">
        <is>
          <t>15246</t>
        </is>
      </c>
      <c r="BJ1181" t="inlineStr">
        <is>
          <t>XFormInstance</t>
        </is>
      </c>
      <c r="BK1181" t="inlineStr">
        <is>
          <t>0235ebb0003511f0ba82bb65fe57b2fe</t>
        </is>
      </c>
      <c r="BL1181" t="b">
        <v>0</v>
      </c>
      <c r="BM1181" t="inlineStr">
        <is>
          <t>---</t>
        </is>
      </c>
      <c r="BN1181" t="inlineStr">
        <is>
          <t>200.113.248.221</t>
        </is>
      </c>
      <c r="BO1181" t="inlineStr">
        <is>
          <t>Joril Metellus</t>
        </is>
      </c>
    </row>
    <row r="1182">
      <c r="A1182" t="inlineStr">
        <is>
          <t>1180</t>
        </is>
      </c>
      <c r="B1182" t="inlineStr">
        <is>
          <t>f460504f-bb8f-4517-8fcb-aeac24d642fb</t>
        </is>
      </c>
      <c r="C1182" t="inlineStr">
        <is>
          <t>2025-03-13</t>
        </is>
      </c>
      <c r="D1182" t="inlineStr">
        <is>
          <t>3</t>
        </is>
      </c>
      <c r="E1182" t="inlineStr">
        <is>
          <t>---</t>
        </is>
      </c>
      <c r="F1182" t="inlineStr">
        <is>
          <t>0</t>
        </is>
      </c>
      <c r="G1182" t="inlineStr">
        <is>
          <t>---</t>
        </is>
      </c>
      <c r="H1182" t="inlineStr">
        <is>
          <t>1</t>
        </is>
      </c>
      <c r="I1182" t="inlineStr">
        <is>
          <t>0</t>
        </is>
      </c>
      <c r="J1182" t="inlineStr">
        <is>
          <t>---</t>
        </is>
      </c>
      <c r="K1182" t="inlineStr">
        <is>
          <t>---</t>
        </is>
      </c>
      <c r="L1182" t="inlineStr">
        <is>
          <t>---</t>
        </is>
      </c>
      <c r="M1182" t="inlineStr">
        <is>
          <t>---</t>
        </is>
      </c>
      <c r="N1182" t="inlineStr">
        <is>
          <t>---</t>
        </is>
      </c>
      <c r="O1182" t="inlineStr">
        <is>
          <t>---</t>
        </is>
      </c>
      <c r="P1182" t="inlineStr">
        <is>
          <t>---</t>
        </is>
      </c>
      <c r="Q1182" t="inlineStr">
        <is>
          <t>---</t>
        </is>
      </c>
      <c r="R1182" t="inlineStr">
        <is>
          <t>---</t>
        </is>
      </c>
      <c r="S1182" t="inlineStr">
        <is>
          <t>---</t>
        </is>
      </c>
      <c r="T1182" t="inlineStr">
        <is>
          <t>---</t>
        </is>
      </c>
      <c r="U1182" t="inlineStr">
        <is>
          <t>---</t>
        </is>
      </c>
      <c r="V1182" t="inlineStr">
        <is>
          <t>---</t>
        </is>
      </c>
      <c r="W1182" t="inlineStr"/>
      <c r="X1182" t="inlineStr">
        <is>
          <t>CAP/CMSO/ST03173</t>
        </is>
      </c>
      <c r="Y1182" t="inlineStr">
        <is>
          <t>CAP/CMSO/ST03173</t>
        </is>
      </c>
      <c r="Z1182" t="inlineStr">
        <is>
          <t>2025-03-13 18:06:19</t>
        </is>
      </c>
      <c r="AA1182" t="inlineStr">
        <is>
          <t>2025-03-13 18:06:10</t>
        </is>
      </c>
      <c r="AB1182" t="inlineStr">
        <is>
          <t>1rose</t>
        </is>
      </c>
      <c r="AC1182" t="inlineStr">
        <is>
          <t>2025-03-13 18:01:13</t>
        </is>
      </c>
      <c r="AD1182" s="1" t="inlineStr">
        <is>
          <t>https://www.commcarehq.org/a/caris-test/reports/form_data/f460504f-bb8f-4517-8fcb-aeac24d642fb/</t>
        </is>
      </c>
      <c r="AE1182" t="inlineStr">
        <is>
          <t>---</t>
        </is>
      </c>
      <c r="AF1182" t="inlineStr">
        <is>
          <t>3c5a623af057e23a32ae4000_168587</t>
        </is>
      </c>
      <c r="AG1182" t="inlineStr">
        <is>
          <t>OK</t>
        </is>
      </c>
      <c r="AH1182" t="inlineStr">
        <is>
          <t>2025-03-13 18:06:19</t>
        </is>
      </c>
      <c r="AI1182" t="inlineStr">
        <is>
          <t>2dea52d1789dbc2c3c784b18002f6f8d</t>
        </is>
      </c>
      <c r="AJ1182" t="inlineStr">
        <is>
          <t>2025-03-13</t>
        </is>
      </c>
      <c r="AK1182" t="inlineStr">
        <is>
          <t>3</t>
        </is>
      </c>
      <c r="AL1182" t="inlineStr">
        <is>
          <t>---</t>
        </is>
      </c>
      <c r="AM1182" t="inlineStr">
        <is>
          <t>0</t>
        </is>
      </c>
      <c r="AN1182" t="inlineStr">
        <is>
          <t>---</t>
        </is>
      </c>
      <c r="AO1182" t="inlineStr">
        <is>
          <t>1</t>
        </is>
      </c>
      <c r="AP1182" t="inlineStr">
        <is>
          <t>0</t>
        </is>
      </c>
      <c r="AQ1182" t="inlineStr">
        <is>
          <t>---</t>
        </is>
      </c>
      <c r="AR1182" t="inlineStr">
        <is>
          <t>---</t>
        </is>
      </c>
      <c r="AS1182" t="inlineStr">
        <is>
          <t>---</t>
        </is>
      </c>
      <c r="AT1182" t="inlineStr"/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inlineStr">
        <is>
          <t>---</t>
        </is>
      </c>
      <c r="BA1182" t="inlineStr">
        <is>
          <t>2dea52d1789dbc2c3c784b18002f6f8d</t>
        </is>
      </c>
      <c r="BB1182" t="inlineStr">
        <is>
          <t>http://openrosa.org/formdesigner/0B48E039-1E80-49A7-AC24-732B6E788E39</t>
        </is>
      </c>
      <c r="BC1182" t="inlineStr">
        <is>
          <t>Ration et autres visites</t>
        </is>
      </c>
      <c r="BD1182" t="inlineStr">
        <is>
          <t>CommCare Android, version "2.56"(468040). App v15969. CommCare Version 2.56.0. Build 468040, built on: 2025-02-11</t>
        </is>
      </c>
      <c r="BE1182" t="inlineStr">
        <is>
          <t>commcare_6f11ce87-99a9-46e8-b6bd-276036be1616</t>
        </is>
      </c>
      <c r="BF1182" t="inlineStr">
        <is>
          <t>19.5414884 -71.7429878 43.0 28.5</t>
        </is>
      </c>
      <c r="BG1182" t="inlineStr">
        <is>
          <t>f13d8149fc6d39ebe86af18272310ff9</t>
        </is>
      </c>
      <c r="BH1182" t="inlineStr">
        <is>
          <t>d3239f0622024212b2de47425e4be01d</t>
        </is>
      </c>
      <c r="BI1182" t="inlineStr">
        <is>
          <t>15246</t>
        </is>
      </c>
      <c r="BJ1182" t="inlineStr">
        <is>
          <t>XFormInstance</t>
        </is>
      </c>
      <c r="BK1182" t="inlineStr">
        <is>
          <t>0235ebb0003511f0ba82bb65fe57b2fe</t>
        </is>
      </c>
      <c r="BL1182" t="b">
        <v>0</v>
      </c>
      <c r="BM1182" t="inlineStr">
        <is>
          <t>---</t>
        </is>
      </c>
      <c r="BN1182" t="inlineStr">
        <is>
          <t>200.113.248.221</t>
        </is>
      </c>
      <c r="BO1182" t="inlineStr">
        <is>
          <t>katianna Charles</t>
        </is>
      </c>
    </row>
    <row r="1183">
      <c r="A1183" t="inlineStr">
        <is>
          <t>1181</t>
        </is>
      </c>
      <c r="B1183" t="inlineStr">
        <is>
          <t>1931d2e2-07c7-4ca6-b290-e448d960f09e</t>
        </is>
      </c>
      <c r="C1183" t="inlineStr">
        <is>
          <t>2025-03-13</t>
        </is>
      </c>
      <c r="D1183" t="inlineStr">
        <is>
          <t>3</t>
        </is>
      </c>
      <c r="E1183" t="inlineStr">
        <is>
          <t>---</t>
        </is>
      </c>
      <c r="F1183" t="inlineStr">
        <is>
          <t>1</t>
        </is>
      </c>
      <c r="G1183" t="inlineStr">
        <is>
          <t>---</t>
        </is>
      </c>
      <c r="H1183" t="inlineStr">
        <is>
          <t>1</t>
        </is>
      </c>
      <c r="I1183" t="inlineStr">
        <is>
          <t>0</t>
        </is>
      </c>
      <c r="J1183" t="inlineStr">
        <is>
          <t>---</t>
        </is>
      </c>
      <c r="K1183" t="inlineStr">
        <is>
          <t>---</t>
        </is>
      </c>
      <c r="L1183" t="inlineStr">
        <is>
          <t>---</t>
        </is>
      </c>
      <c r="M1183" t="inlineStr">
        <is>
          <t>---</t>
        </is>
      </c>
      <c r="N1183" t="inlineStr">
        <is>
          <t>---</t>
        </is>
      </c>
      <c r="O1183" t="inlineStr">
        <is>
          <t>---</t>
        </is>
      </c>
      <c r="P1183" t="inlineStr">
        <is>
          <t>---</t>
        </is>
      </c>
      <c r="Q1183" t="inlineStr">
        <is>
          <t>---</t>
        </is>
      </c>
      <c r="R1183" t="inlineStr">
        <is>
          <t>---</t>
        </is>
      </c>
      <c r="S1183" t="inlineStr">
        <is>
          <t>---</t>
        </is>
      </c>
      <c r="T1183" t="inlineStr">
        <is>
          <t>---</t>
        </is>
      </c>
      <c r="U1183" t="inlineStr">
        <is>
          <t>---</t>
        </is>
      </c>
      <c r="V1183" t="inlineStr">
        <is>
          <t>---</t>
        </is>
      </c>
      <c r="W1183" t="inlineStr"/>
      <c r="X1183" t="inlineStr">
        <is>
          <t>CAP/CMSO/ST00422</t>
        </is>
      </c>
      <c r="Y1183" t="inlineStr">
        <is>
          <t>CAP/CMSO/ST00422</t>
        </is>
      </c>
      <c r="Z1183" t="inlineStr">
        <is>
          <t>2025-03-13 18:07:01</t>
        </is>
      </c>
      <c r="AA1183" t="inlineStr">
        <is>
          <t>2025-03-13 18:06:48</t>
        </is>
      </c>
      <c r="AB1183" t="inlineStr">
        <is>
          <t>1rose</t>
        </is>
      </c>
      <c r="AC1183" t="inlineStr">
        <is>
          <t>2025-03-13 18:01:56</t>
        </is>
      </c>
      <c r="AD1183" s="1" t="inlineStr">
        <is>
          <t>https://www.commcarehq.org/a/caris-test/reports/form_data/1931d2e2-07c7-4ca6-b290-e448d960f09e/</t>
        </is>
      </c>
      <c r="AE1183" t="inlineStr">
        <is>
          <t>---</t>
        </is>
      </c>
      <c r="AF1183" t="inlineStr">
        <is>
          <t>127be10b592040c883ba0dece802498c</t>
        </is>
      </c>
      <c r="AG1183" t="inlineStr">
        <is>
          <t>OK</t>
        </is>
      </c>
      <c r="AH1183" t="inlineStr">
        <is>
          <t>2025-03-13 18:07:01</t>
        </is>
      </c>
      <c r="AI1183" t="inlineStr">
        <is>
          <t>2dea52d1789dbc2c3c784b18002f6f8d</t>
        </is>
      </c>
      <c r="AJ1183" t="inlineStr">
        <is>
          <t>2025-03-13</t>
        </is>
      </c>
      <c r="AK1183" t="inlineStr">
        <is>
          <t>3</t>
        </is>
      </c>
      <c r="AL1183" t="inlineStr">
        <is>
          <t>---</t>
        </is>
      </c>
      <c r="AM1183" t="inlineStr">
        <is>
          <t>1</t>
        </is>
      </c>
      <c r="AN1183" t="inlineStr">
        <is>
          <t>---</t>
        </is>
      </c>
      <c r="AO1183" t="inlineStr">
        <is>
          <t>1</t>
        </is>
      </c>
      <c r="AP1183" t="inlineStr">
        <is>
          <t>0</t>
        </is>
      </c>
      <c r="AQ1183" t="inlineStr">
        <is>
          <t>---</t>
        </is>
      </c>
      <c r="AR1183" t="inlineStr">
        <is>
          <t>---</t>
        </is>
      </c>
      <c r="AS1183" t="inlineStr">
        <is>
          <t>---</t>
        </is>
      </c>
      <c r="AT1183" t="inlineStr"/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inlineStr">
        <is>
          <t>---</t>
        </is>
      </c>
      <c r="BA1183" t="inlineStr">
        <is>
          <t>2dea52d1789dbc2c3c784b18002f6f8d</t>
        </is>
      </c>
      <c r="BB1183" t="inlineStr">
        <is>
          <t>http://openrosa.org/formdesigner/0B48E039-1E80-49A7-AC24-732B6E788E39</t>
        </is>
      </c>
      <c r="BC1183" t="inlineStr">
        <is>
          <t>Ration et autres visites</t>
        </is>
      </c>
      <c r="BD1183" t="inlineStr">
        <is>
          <t>CommCare Android, version "2.56"(468040). App v15969. CommCare Version 2.56.0. Build 468040, built on: 2025-02-11</t>
        </is>
      </c>
      <c r="BE1183" t="inlineStr">
        <is>
          <t>commcare_6f11ce87-99a9-46e8-b6bd-276036be1616</t>
        </is>
      </c>
      <c r="BF1183" t="inlineStr">
        <is>
          <t>19.5415093 -71.7429995 25.0 9.5</t>
        </is>
      </c>
      <c r="BG1183" t="inlineStr">
        <is>
          <t>f13d8149fc6d39ebe86af18272310ff9</t>
        </is>
      </c>
      <c r="BH1183" t="inlineStr">
        <is>
          <t>d3239f0622024212b2de47425e4be01d</t>
        </is>
      </c>
      <c r="BI1183" t="inlineStr">
        <is>
          <t>15246</t>
        </is>
      </c>
      <c r="BJ1183" t="inlineStr">
        <is>
          <t>XFormInstance</t>
        </is>
      </c>
      <c r="BK1183" t="inlineStr">
        <is>
          <t>0235ebb0003511f0ba82bb65fe57b2fe</t>
        </is>
      </c>
      <c r="BL1183" t="b">
        <v>0</v>
      </c>
      <c r="BM1183" t="inlineStr">
        <is>
          <t>---</t>
        </is>
      </c>
      <c r="BN1183" t="inlineStr">
        <is>
          <t>200.113.248.221</t>
        </is>
      </c>
      <c r="BO1183" t="inlineStr">
        <is>
          <t>ANDERLINE NOEL</t>
        </is>
      </c>
    </row>
    <row r="1184">
      <c r="A1184" t="inlineStr">
        <is>
          <t>1182</t>
        </is>
      </c>
      <c r="B1184" t="inlineStr">
        <is>
          <t>7f8fd42b-9087-4a7e-94ae-c7bcd648c922</t>
        </is>
      </c>
      <c r="C1184" t="inlineStr">
        <is>
          <t>2025-03-13</t>
        </is>
      </c>
      <c r="D1184" t="inlineStr">
        <is>
          <t>3</t>
        </is>
      </c>
      <c r="E1184" t="inlineStr">
        <is>
          <t>---</t>
        </is>
      </c>
      <c r="F1184" t="inlineStr">
        <is>
          <t>0</t>
        </is>
      </c>
      <c r="G1184" t="inlineStr">
        <is>
          <t>---</t>
        </is>
      </c>
      <c r="H1184" t="inlineStr">
        <is>
          <t>1</t>
        </is>
      </c>
      <c r="I1184" t="inlineStr">
        <is>
          <t>0</t>
        </is>
      </c>
      <c r="J1184" t="inlineStr">
        <is>
          <t>---</t>
        </is>
      </c>
      <c r="K1184" t="inlineStr">
        <is>
          <t>---</t>
        </is>
      </c>
      <c r="L1184" t="inlineStr">
        <is>
          <t>---</t>
        </is>
      </c>
      <c r="M1184" t="inlineStr">
        <is>
          <t>---</t>
        </is>
      </c>
      <c r="N1184" t="inlineStr">
        <is>
          <t>---</t>
        </is>
      </c>
      <c r="O1184" t="inlineStr">
        <is>
          <t>---</t>
        </is>
      </c>
      <c r="P1184" t="inlineStr">
        <is>
          <t>---</t>
        </is>
      </c>
      <c r="Q1184" t="inlineStr">
        <is>
          <t>---</t>
        </is>
      </c>
      <c r="R1184" t="inlineStr">
        <is>
          <t>---</t>
        </is>
      </c>
      <c r="S1184" t="inlineStr">
        <is>
          <t>---</t>
        </is>
      </c>
      <c r="T1184" t="inlineStr">
        <is>
          <t>---</t>
        </is>
      </c>
      <c r="U1184" t="inlineStr">
        <is>
          <t>---</t>
        </is>
      </c>
      <c r="V1184" t="inlineStr">
        <is>
          <t>---</t>
        </is>
      </c>
      <c r="W1184" t="inlineStr"/>
      <c r="X1184" t="inlineStr">
        <is>
          <t>CAP/CMSO/ST02065</t>
        </is>
      </c>
      <c r="Y1184" t="inlineStr">
        <is>
          <t>CAP/CMSO/ST02065</t>
        </is>
      </c>
      <c r="Z1184" t="inlineStr">
        <is>
          <t>2025-03-13 18:07:34</t>
        </is>
      </c>
      <c r="AA1184" t="inlineStr">
        <is>
          <t>2025-03-13 18:07:20</t>
        </is>
      </c>
      <c r="AB1184" t="inlineStr">
        <is>
          <t>1rose</t>
        </is>
      </c>
      <c r="AC1184" t="inlineStr">
        <is>
          <t>2025-03-13 18:02:28</t>
        </is>
      </c>
      <c r="AD1184" s="1" t="inlineStr">
        <is>
          <t>https://www.commcarehq.org/a/caris-test/reports/form_data/7f8fd42b-9087-4a7e-94ae-c7bcd648c922/</t>
        </is>
      </c>
      <c r="AE1184" t="inlineStr">
        <is>
          <t>---</t>
        </is>
      </c>
      <c r="AF1184" t="inlineStr">
        <is>
          <t>3c5a623af057e23a32ae4000_30240</t>
        </is>
      </c>
      <c r="AG1184" t="inlineStr">
        <is>
          <t>OK</t>
        </is>
      </c>
      <c r="AH1184" t="inlineStr">
        <is>
          <t>2025-03-13 18:07:34</t>
        </is>
      </c>
      <c r="AI1184" t="inlineStr">
        <is>
          <t>2dea52d1789dbc2c3c784b18002f6f8d</t>
        </is>
      </c>
      <c r="AJ1184" t="inlineStr">
        <is>
          <t>2025-03-13</t>
        </is>
      </c>
      <c r="AK1184" t="inlineStr">
        <is>
          <t>3</t>
        </is>
      </c>
      <c r="AL1184" t="inlineStr">
        <is>
          <t>---</t>
        </is>
      </c>
      <c r="AM1184" t="inlineStr">
        <is>
          <t>0</t>
        </is>
      </c>
      <c r="AN1184" t="inlineStr">
        <is>
          <t>---</t>
        </is>
      </c>
      <c r="AO1184" t="inlineStr">
        <is>
          <t>1</t>
        </is>
      </c>
      <c r="AP1184" t="inlineStr">
        <is>
          <t>0</t>
        </is>
      </c>
      <c r="AQ1184" t="inlineStr">
        <is>
          <t>---</t>
        </is>
      </c>
      <c r="AR1184" t="inlineStr">
        <is>
          <t>---</t>
        </is>
      </c>
      <c r="AS1184" t="inlineStr">
        <is>
          <t>---</t>
        </is>
      </c>
      <c r="AT1184" t="inlineStr"/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inlineStr">
        <is>
          <t>---</t>
        </is>
      </c>
      <c r="BA1184" t="inlineStr">
        <is>
          <t>2dea52d1789dbc2c3c784b18002f6f8d</t>
        </is>
      </c>
      <c r="BB1184" t="inlineStr">
        <is>
          <t>http://openrosa.org/formdesigner/0B48E039-1E80-49A7-AC24-732B6E788E39</t>
        </is>
      </c>
      <c r="BC1184" t="inlineStr">
        <is>
          <t>Ration et autres visites</t>
        </is>
      </c>
      <c r="BD1184" t="inlineStr">
        <is>
          <t>CommCare Android, version "2.56"(468040). App v15969. CommCare Version 2.56.0. Build 468040, built on: 2025-02-11</t>
        </is>
      </c>
      <c r="BE1184" t="inlineStr">
        <is>
          <t>commcare_6f11ce87-99a9-46e8-b6bd-276036be1616</t>
        </is>
      </c>
      <c r="BF1184" t="inlineStr">
        <is>
          <t>19.5414819 -71.7427532 17.0 10.0</t>
        </is>
      </c>
      <c r="BG1184" t="inlineStr">
        <is>
          <t>f13d8149fc6d39ebe86af18272310ff9</t>
        </is>
      </c>
      <c r="BH1184" t="inlineStr">
        <is>
          <t>d3239f0622024212b2de47425e4be01d</t>
        </is>
      </c>
      <c r="BI1184" t="inlineStr">
        <is>
          <t>15246</t>
        </is>
      </c>
      <c r="BJ1184" t="inlineStr">
        <is>
          <t>XFormInstance</t>
        </is>
      </c>
      <c r="BK1184" t="inlineStr">
        <is>
          <t>0235ebb0003511f0ba82bb65fe57b2fe</t>
        </is>
      </c>
      <c r="BL1184" t="b">
        <v>0</v>
      </c>
      <c r="BM1184" t="inlineStr">
        <is>
          <t>---</t>
        </is>
      </c>
      <c r="BN1184" t="inlineStr">
        <is>
          <t>200.113.248.221</t>
        </is>
      </c>
      <c r="BO1184" t="inlineStr">
        <is>
          <t>Bastien/ Jean-Baptiste  Wislin/ Wislain</t>
        </is>
      </c>
    </row>
    <row r="1185">
      <c r="A1185" t="inlineStr">
        <is>
          <t>1183</t>
        </is>
      </c>
      <c r="B1185" t="inlineStr">
        <is>
          <t>10e62fd4-b379-45cf-937a-edbce4149a7a</t>
        </is>
      </c>
      <c r="C1185" t="inlineStr">
        <is>
          <t>2025-03-13</t>
        </is>
      </c>
      <c r="D1185" t="inlineStr">
        <is>
          <t>3</t>
        </is>
      </c>
      <c r="E1185" t="inlineStr">
        <is>
          <t>---</t>
        </is>
      </c>
      <c r="F1185" t="inlineStr">
        <is>
          <t>1</t>
        </is>
      </c>
      <c r="G1185" t="inlineStr">
        <is>
          <t>---</t>
        </is>
      </c>
      <c r="H1185" t="inlineStr">
        <is>
          <t>1</t>
        </is>
      </c>
      <c r="I1185" t="inlineStr">
        <is>
          <t>0</t>
        </is>
      </c>
      <c r="J1185" t="inlineStr">
        <is>
          <t>---</t>
        </is>
      </c>
      <c r="K1185" t="inlineStr">
        <is>
          <t>---</t>
        </is>
      </c>
      <c r="L1185" t="inlineStr">
        <is>
          <t>---</t>
        </is>
      </c>
      <c r="M1185" t="inlineStr">
        <is>
          <t>---</t>
        </is>
      </c>
      <c r="N1185" t="inlineStr">
        <is>
          <t>---</t>
        </is>
      </c>
      <c r="O1185" t="inlineStr">
        <is>
          <t>---</t>
        </is>
      </c>
      <c r="P1185" t="inlineStr">
        <is>
          <t>---</t>
        </is>
      </c>
      <c r="Q1185" t="inlineStr">
        <is>
          <t>---</t>
        </is>
      </c>
      <c r="R1185" t="inlineStr">
        <is>
          <t>---</t>
        </is>
      </c>
      <c r="S1185" t="inlineStr">
        <is>
          <t>---</t>
        </is>
      </c>
      <c r="T1185" t="inlineStr">
        <is>
          <t>---</t>
        </is>
      </c>
      <c r="U1185" t="inlineStr">
        <is>
          <t>---</t>
        </is>
      </c>
      <c r="V1185" t="inlineStr">
        <is>
          <t>---</t>
        </is>
      </c>
      <c r="W1185" t="inlineStr"/>
      <c r="X1185" t="inlineStr">
        <is>
          <t>CAP/CMSO/00165</t>
        </is>
      </c>
      <c r="Y1185" t="inlineStr">
        <is>
          <t>CAP/CMSO/00165</t>
        </is>
      </c>
      <c r="Z1185" t="inlineStr">
        <is>
          <t>2025-03-13 18:11:10</t>
        </is>
      </c>
      <c r="AA1185" t="inlineStr">
        <is>
          <t>2025-03-13 18:10:46</t>
        </is>
      </c>
      <c r="AB1185" t="inlineStr">
        <is>
          <t>1rose</t>
        </is>
      </c>
      <c r="AC1185" t="inlineStr">
        <is>
          <t>2025-03-13 18:06:03</t>
        </is>
      </c>
      <c r="AD1185" s="1" t="inlineStr">
        <is>
          <t>https://www.commcarehq.org/a/caris-test/reports/form_data/10e62fd4-b379-45cf-937a-edbce4149a7a/</t>
        </is>
      </c>
      <c r="AE1185" t="inlineStr">
        <is>
          <t>---</t>
        </is>
      </c>
      <c r="AF1185" t="inlineStr">
        <is>
          <t>3c5a623af057e23a32ae4000_24344</t>
        </is>
      </c>
      <c r="AG1185" t="inlineStr">
        <is>
          <t>OK</t>
        </is>
      </c>
      <c r="AH1185" t="inlineStr">
        <is>
          <t>2025-03-13 18:11:10</t>
        </is>
      </c>
      <c r="AI1185" t="inlineStr">
        <is>
          <t>2dea52d1789dbc2c3c784b18002f6f8d</t>
        </is>
      </c>
      <c r="AJ1185" t="inlineStr">
        <is>
          <t>2025-03-13</t>
        </is>
      </c>
      <c r="AK1185" t="inlineStr">
        <is>
          <t>3</t>
        </is>
      </c>
      <c r="AL1185" t="inlineStr">
        <is>
          <t>---</t>
        </is>
      </c>
      <c r="AM1185" t="inlineStr">
        <is>
          <t>1</t>
        </is>
      </c>
      <c r="AN1185" t="inlineStr">
        <is>
          <t>---</t>
        </is>
      </c>
      <c r="AO1185" t="inlineStr">
        <is>
          <t>1</t>
        </is>
      </c>
      <c r="AP1185" t="inlineStr">
        <is>
          <t>0</t>
        </is>
      </c>
      <c r="AQ1185" t="inlineStr">
        <is>
          <t>---</t>
        </is>
      </c>
      <c r="AR1185" t="inlineStr">
        <is>
          <t>---</t>
        </is>
      </c>
      <c r="AS1185" t="inlineStr">
        <is>
          <t>---</t>
        </is>
      </c>
      <c r="AT1185" t="inlineStr"/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inlineStr">
        <is>
          <t>---</t>
        </is>
      </c>
      <c r="BA1185" t="inlineStr">
        <is>
          <t>2dea52d1789dbc2c3c784b18002f6f8d</t>
        </is>
      </c>
      <c r="BB1185" t="inlineStr">
        <is>
          <t>http://openrosa.org/formdesigner/0B48E039-1E80-49A7-AC24-732B6E788E39</t>
        </is>
      </c>
      <c r="BC1185" t="inlineStr">
        <is>
          <t>Ration et autres visites</t>
        </is>
      </c>
      <c r="BD1185" t="inlineStr">
        <is>
          <t>CommCare Android, version "2.56"(468040). App v15969. CommCare Version 2.56.0. Build 468040, built on: 2025-02-11</t>
        </is>
      </c>
      <c r="BE1185" t="inlineStr">
        <is>
          <t>commcare_6f11ce87-99a9-46e8-b6bd-276036be1616</t>
        </is>
      </c>
      <c r="BF1185" t="inlineStr">
        <is>
          <t>19.5415013 -71.742891 19.0 9.5</t>
        </is>
      </c>
      <c r="BG1185" t="inlineStr">
        <is>
          <t>f13d8149fc6d39ebe86af18272310ff9</t>
        </is>
      </c>
      <c r="BH1185" t="inlineStr">
        <is>
          <t>d3239f0622024212b2de47425e4be01d</t>
        </is>
      </c>
      <c r="BI1185" t="inlineStr">
        <is>
          <t>15246</t>
        </is>
      </c>
      <c r="BJ1185" t="inlineStr">
        <is>
          <t>XFormInstance</t>
        </is>
      </c>
      <c r="BK1185" t="inlineStr">
        <is>
          <t>0235ebb0003511f0ba82bb65fe57b2fe</t>
        </is>
      </c>
      <c r="BL1185" t="b">
        <v>0</v>
      </c>
      <c r="BM1185" t="inlineStr">
        <is>
          <t>---</t>
        </is>
      </c>
      <c r="BN1185" t="inlineStr">
        <is>
          <t>200.113.248.221</t>
        </is>
      </c>
      <c r="BO1185" t="inlineStr">
        <is>
          <t>Landie Sene</t>
        </is>
      </c>
    </row>
    <row r="1186">
      <c r="A1186" t="inlineStr">
        <is>
          <t>1184</t>
        </is>
      </c>
      <c r="B1186" t="inlineStr">
        <is>
          <t>d2e5b35a-bf88-439c-a033-e606517501ef</t>
        </is>
      </c>
      <c r="C1186" t="inlineStr">
        <is>
          <t>2025-03-13</t>
        </is>
      </c>
      <c r="D1186" t="inlineStr">
        <is>
          <t>1</t>
        </is>
      </c>
      <c r="E1186" t="inlineStr">
        <is>
          <t>---</t>
        </is>
      </c>
      <c r="F1186" t="inlineStr">
        <is>
          <t>0</t>
        </is>
      </c>
      <c r="G1186" t="inlineStr">
        <is>
          <t>---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---</t>
        </is>
      </c>
      <c r="L1186" t="inlineStr">
        <is>
          <t>---</t>
        </is>
      </c>
      <c r="M1186" t="inlineStr">
        <is>
          <t>1</t>
        </is>
      </c>
      <c r="N1186" t="inlineStr"/>
      <c r="O1186" t="inlineStr">
        <is>
          <t>---</t>
        </is>
      </c>
      <c r="P1186" t="inlineStr">
        <is>
          <t>---</t>
        </is>
      </c>
      <c r="Q1186" t="inlineStr">
        <is>
          <t>---</t>
        </is>
      </c>
      <c r="R1186" t="inlineStr">
        <is>
          <t>15.0</t>
        </is>
      </c>
      <c r="S1186" t="inlineStr">
        <is>
          <t>25.0</t>
        </is>
      </c>
      <c r="T1186" t="inlineStr"/>
      <c r="U1186">
        <f>HYPERLINK("https://www.commcarehq.org/a/caris-test/api/form_attachment/v1/d2e5b35a-bf88-439c-a033-e606517501ef/1741889226950.jpg")</f>
        <v/>
      </c>
      <c r="V1186" t="inlineStr"/>
      <c r="W1186" t="inlineStr">
        <is>
          <t>18.5070415 -72.6314144 -4.47 20.39</t>
        </is>
      </c>
      <c r="X1186" t="inlineStr">
        <is>
          <t>LEG/HSCL/ST00671</t>
        </is>
      </c>
      <c r="Y1186" t="inlineStr">
        <is>
          <t>LEG/HSCL/ST00671</t>
        </is>
      </c>
      <c r="Z1186" t="inlineStr">
        <is>
          <t>2025-03-13 18:07:15</t>
        </is>
      </c>
      <c r="AA1186" t="inlineStr">
        <is>
          <t>2025-03-13 18:04:54</t>
        </is>
      </c>
      <c r="AB1186" t="inlineStr">
        <is>
          <t>2francesca</t>
        </is>
      </c>
      <c r="AC1186" t="inlineStr">
        <is>
          <t>2025-03-13 18:07:20</t>
        </is>
      </c>
      <c r="AD1186" s="1" t="inlineStr">
        <is>
          <t>https://www.commcarehq.org/a/caris-test/reports/form_data/d2e5b35a-bf88-439c-a033-e606517501ef/</t>
        </is>
      </c>
      <c r="AE1186" t="inlineStr">
        <is>
          <t>---</t>
        </is>
      </c>
      <c r="AF1186" t="inlineStr">
        <is>
          <t>3c5a623af057e23a32ae4000_124098</t>
        </is>
      </c>
      <c r="AG1186" t="inlineStr">
        <is>
          <t>---</t>
        </is>
      </c>
      <c r="AH1186" t="inlineStr">
        <is>
          <t>2025-03-13 18:07:15</t>
        </is>
      </c>
      <c r="AI1186" t="inlineStr">
        <is>
          <t>e108d3187abb44a0a8a40ae0f9d2582f</t>
        </is>
      </c>
      <c r="AJ1186" t="inlineStr">
        <is>
          <t>2025-03-13</t>
        </is>
      </c>
      <c r="AK1186" t="inlineStr">
        <is>
          <t>1</t>
        </is>
      </c>
      <c r="AL1186" t="inlineStr">
        <is>
          <t>---</t>
        </is>
      </c>
      <c r="AM1186" t="inlineStr">
        <is>
          <t>0</t>
        </is>
      </c>
      <c r="AN1186" t="inlineStr">
        <is>
          <t>---</t>
        </is>
      </c>
      <c r="AO1186" t="inlineStr">
        <is>
          <t>1</t>
        </is>
      </c>
      <c r="AP1186" t="inlineStr">
        <is>
          <t>1</t>
        </is>
      </c>
      <c r="AQ1186" t="inlineStr">
        <is>
          <t>15</t>
        </is>
      </c>
      <c r="AR1186" t="inlineStr">
        <is>
          <t>25</t>
        </is>
      </c>
      <c r="AS1186" t="inlineStr"/>
      <c r="AT1186" t="inlineStr">
        <is>
          <t>18.5070415 -72.6314144 -4.47 20.39</t>
        </is>
      </c>
      <c r="AU1186" t="inlineStr">
        <is>
          <t>---</t>
        </is>
      </c>
      <c r="AV1186" t="inlineStr">
        <is>
          <t>---</t>
        </is>
      </c>
      <c r="AW1186" t="inlineStr">
        <is>
          <t>---</t>
        </is>
      </c>
      <c r="AX1186" t="inlineStr">
        <is>
          <t>---</t>
        </is>
      </c>
      <c r="AY1186" t="inlineStr">
        <is>
          <t>---</t>
        </is>
      </c>
      <c r="AZ1186" t="inlineStr">
        <is>
          <t>---</t>
        </is>
      </c>
      <c r="BA1186" t="inlineStr">
        <is>
          <t>e108d3187abb44a0a8a40ae0f9d2582f</t>
        </is>
      </c>
      <c r="BB1186" t="inlineStr">
        <is>
          <t>http://openrosa.org/formdesigner/0B48E039-1E80-49A7-AC24-732B6E788E39</t>
        </is>
      </c>
      <c r="BC1186" t="inlineStr">
        <is>
          <t>Ration et autres visites</t>
        </is>
      </c>
      <c r="BD1186" t="inlineStr">
        <is>
          <t>CommCare Android, version "2.55.0"(467579). App v15969. CommCare Version 2.55.0. Build 467579, built on: 2025-01-15</t>
        </is>
      </c>
      <c r="BE1186" t="inlineStr">
        <is>
          <t>commcare_61586a7d-5c7d-439f-977e-7eb93d40e271</t>
        </is>
      </c>
      <c r="BF1186" t="inlineStr">
        <is>
          <t>18.5069534 -72.6312257 -4.5 0.98</t>
        </is>
      </c>
      <c r="BG1186" t="inlineStr">
        <is>
          <t>f13d8149fc6d39ebe86af18272310ff9</t>
        </is>
      </c>
      <c r="BH1186" t="inlineStr">
        <is>
          <t>d3239f0622024212b2de47425e4be01d</t>
        </is>
      </c>
      <c r="BI1186" t="inlineStr">
        <is>
          <t>15246</t>
        </is>
      </c>
      <c r="BJ1186" t="inlineStr">
        <is>
          <t>XFormInstance</t>
        </is>
      </c>
      <c r="BK1186" t="inlineStr">
        <is>
          <t>7fdccf46003411f0ba82bb65fe57b2fe</t>
        </is>
      </c>
      <c r="BL1186" t="b">
        <v>0</v>
      </c>
      <c r="BM1186" t="inlineStr">
        <is>
          <t>---</t>
        </is>
      </c>
      <c r="BN1186" t="inlineStr">
        <is>
          <t>200.113.230.1</t>
        </is>
      </c>
      <c r="BO1186" t="inlineStr">
        <is>
          <t>---</t>
        </is>
      </c>
    </row>
    <row r="1187">
      <c r="A1187" t="inlineStr">
        <is>
          <t>1185</t>
        </is>
      </c>
      <c r="B1187" t="inlineStr">
        <is>
          <t>a054b87a-dd82-4a34-8d96-44e45ce66e1f</t>
        </is>
      </c>
      <c r="C1187" t="inlineStr">
        <is>
          <t>2025-03-12</t>
        </is>
      </c>
      <c r="D1187" t="inlineStr">
        <is>
          <t>4</t>
        </is>
      </c>
      <c r="E1187" t="inlineStr">
        <is>
          <t>suivi médical</t>
        </is>
      </c>
      <c r="F1187" t="inlineStr">
        <is>
          <t>0</t>
        </is>
      </c>
      <c r="G1187" t="inlineStr">
        <is>
          <t>n</t>
        </is>
      </c>
      <c r="H1187" t="inlineStr">
        <is>
          <t>0</t>
        </is>
      </c>
      <c r="I1187" t="inlineStr">
        <is>
          <t>1</t>
        </is>
      </c>
      <c r="J1187" t="inlineStr">
        <is>
          <t>2</t>
        </is>
      </c>
      <c r="K1187" t="inlineStr">
        <is>
          <t>---</t>
        </is>
      </c>
      <c r="L1187" t="inlineStr">
        <is>
          <t>---</t>
        </is>
      </c>
      <c r="M1187" t="inlineStr">
        <is>
          <t>---</t>
        </is>
      </c>
      <c r="N1187" t="inlineStr">
        <is>
          <t>---</t>
        </is>
      </c>
      <c r="O1187" t="inlineStr">
        <is>
          <t>---</t>
        </is>
      </c>
      <c r="P1187" t="inlineStr">
        <is>
          <t>---</t>
        </is>
      </c>
      <c r="Q1187" t="inlineStr">
        <is>
          <t>---</t>
        </is>
      </c>
      <c r="R1187" t="inlineStr"/>
      <c r="S1187" t="inlineStr"/>
      <c r="T1187" t="inlineStr"/>
      <c r="U1187">
        <f>HYPERLINK("https://www.commcarehq.org/a/caris-test/api/form_attachment/v1/a054b87a-dd82-4a34-8d96-44e45ce66e1f/1741803197471.jpg")</f>
        <v/>
      </c>
      <c r="V1187" t="inlineStr"/>
      <c r="W1187" t="inlineStr">
        <is>
          <t>18.5073072 -72.6309842 67.25 82.5</t>
        </is>
      </c>
      <c r="X1187" t="inlineStr">
        <is>
          <t>LEG/HSCL/ST00671</t>
        </is>
      </c>
      <c r="Y1187" t="inlineStr">
        <is>
          <t>LEG/HSCL/ST00671</t>
        </is>
      </c>
      <c r="Z1187" t="inlineStr">
        <is>
          <t>2025-03-12 18:13:31</t>
        </is>
      </c>
      <c r="AA1187" t="inlineStr">
        <is>
          <t>2025-03-12 18:11:49</t>
        </is>
      </c>
      <c r="AB1187" t="inlineStr">
        <is>
          <t>2francesca</t>
        </is>
      </c>
      <c r="AC1187" t="inlineStr">
        <is>
          <t>2025-03-13 18:13:32</t>
        </is>
      </c>
      <c r="AD1187" s="1" t="inlineStr">
        <is>
          <t>https://www.commcarehq.org/a/caris-test/reports/form_data/a054b87a-dd82-4a34-8d96-44e45ce66e1f/</t>
        </is>
      </c>
      <c r="AE1187" t="inlineStr">
        <is>
          <t>---</t>
        </is>
      </c>
      <c r="AF1187" t="inlineStr">
        <is>
          <t>3c5a623af057e23a32ae4000_124098</t>
        </is>
      </c>
      <c r="AG1187" t="inlineStr">
        <is>
          <t>---</t>
        </is>
      </c>
      <c r="AH1187" t="inlineStr">
        <is>
          <t>2025-03-12 18:13:31</t>
        </is>
      </c>
      <c r="AI1187" t="inlineStr">
        <is>
          <t>e108d3187abb44a0a8a40ae0f9d2582f</t>
        </is>
      </c>
      <c r="AJ1187" t="inlineStr">
        <is>
          <t>2025-03-12</t>
        </is>
      </c>
      <c r="AK1187" t="inlineStr">
        <is>
          <t>4</t>
        </is>
      </c>
      <c r="AL1187" t="inlineStr">
        <is>
          <t>suivi médical</t>
        </is>
      </c>
      <c r="AM1187" t="inlineStr">
        <is>
          <t>0</t>
        </is>
      </c>
      <c r="AN1187" t="inlineStr">
        <is>
          <t>n</t>
        </is>
      </c>
      <c r="AO1187" t="inlineStr">
        <is>
          <t>0</t>
        </is>
      </c>
      <c r="AP1187" t="inlineStr">
        <is>
          <t>1</t>
        </is>
      </c>
      <c r="AQ1187" t="inlineStr"/>
      <c r="AR1187" t="inlineStr"/>
      <c r="AS1187" t="inlineStr"/>
      <c r="AT1187" t="inlineStr">
        <is>
          <t>18.5073072 -72.6309842 67.25 82.5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inlineStr">
        <is>
          <t>---</t>
        </is>
      </c>
      <c r="BA1187" t="inlineStr">
        <is>
          <t>e108d3187abb44a0a8a40ae0f9d2582f</t>
        </is>
      </c>
      <c r="BB1187" t="inlineStr">
        <is>
          <t>http://openrosa.org/formdesigner/0B48E039-1E80-49A7-AC24-732B6E788E39</t>
        </is>
      </c>
      <c r="BC1187" t="inlineStr">
        <is>
          <t>Ration et autres visites</t>
        </is>
      </c>
      <c r="BD1187" t="inlineStr">
        <is>
          <t>CommCare Android, version "2.55.0"(467579). App v15969. CommCare Version 2.55.0. Build 467579, built on: 2025-01-15</t>
        </is>
      </c>
      <c r="BE1187" t="inlineStr">
        <is>
          <t>commcare_61586a7d-5c7d-439f-977e-7eb93d40e271</t>
        </is>
      </c>
      <c r="BF1187" t="inlineStr">
        <is>
          <t>18.5071386 -72.6309664 67.21 0.95</t>
        </is>
      </c>
      <c r="BG1187" t="inlineStr">
        <is>
          <t>f13d8149fc6d39ebe86af18272310ff9</t>
        </is>
      </c>
      <c r="BH1187" t="inlineStr">
        <is>
          <t>d3239f0622024212b2de47425e4be01d</t>
        </is>
      </c>
      <c r="BI1187" t="inlineStr">
        <is>
          <t>15246</t>
        </is>
      </c>
      <c r="BJ1187" t="inlineStr">
        <is>
          <t>XFormInstance</t>
        </is>
      </c>
      <c r="BK1187" t="inlineStr">
        <is>
          <t>7fdccf46003411f0ba82bb65fe57b2fe</t>
        </is>
      </c>
      <c r="BL1187" t="b">
        <v>0</v>
      </c>
      <c r="BM1187" t="inlineStr">
        <is>
          <t>---</t>
        </is>
      </c>
      <c r="BN1187" t="inlineStr">
        <is>
          <t>200.113.230.1</t>
        </is>
      </c>
      <c r="BO1187" t="inlineStr">
        <is>
          <t>---</t>
        </is>
      </c>
    </row>
    <row r="1188">
      <c r="A1188" t="inlineStr">
        <is>
          <t>1186</t>
        </is>
      </c>
      <c r="B1188" t="inlineStr">
        <is>
          <t>6bea4706-8030-4ad5-9ff7-e3adab32018b</t>
        </is>
      </c>
      <c r="C1188" t="inlineStr">
        <is>
          <t>2025-03-11</t>
        </is>
      </c>
      <c r="D1188" t="inlineStr">
        <is>
          <t>10</t>
        </is>
      </c>
      <c r="E1188" t="inlineStr">
        <is>
          <t>---</t>
        </is>
      </c>
      <c r="F1188" t="inlineStr">
        <is>
          <t>0</t>
        </is>
      </c>
      <c r="G1188" t="inlineStr">
        <is>
          <t>---</t>
        </is>
      </c>
      <c r="H1188" t="inlineStr">
        <is>
          <t>1</t>
        </is>
      </c>
      <c r="I1188" t="inlineStr">
        <is>
          <t>1</t>
        </is>
      </c>
      <c r="J1188" t="inlineStr">
        <is>
          <t>2</t>
        </is>
      </c>
      <c r="K1188" t="inlineStr">
        <is>
          <t>---</t>
        </is>
      </c>
      <c r="L1188" t="inlineStr">
        <is>
          <t>---</t>
        </is>
      </c>
      <c r="M1188" t="inlineStr">
        <is>
          <t>---</t>
        </is>
      </c>
      <c r="N1188" t="inlineStr">
        <is>
          <t>---</t>
        </is>
      </c>
      <c r="O1188" t="inlineStr">
        <is>
          <t>---</t>
        </is>
      </c>
      <c r="P1188" t="inlineStr">
        <is>
          <t>---</t>
        </is>
      </c>
      <c r="Q1188" t="inlineStr">
        <is>
          <t>---</t>
        </is>
      </c>
      <c r="R1188" t="inlineStr"/>
      <c r="S1188" t="inlineStr"/>
      <c r="T1188" t="inlineStr"/>
      <c r="U1188">
        <f>HYPERLINK("https://www.commcarehq.org/a/caris-test/api/form_attachment/v1/6bea4706-8030-4ad5-9ff7-e3adab32018b/1741717418057.jpg")</f>
        <v/>
      </c>
      <c r="V1188" t="inlineStr"/>
      <c r="W1188" t="inlineStr">
        <is>
          <t>18.5063886 -72.6309723 1.62 102.33</t>
        </is>
      </c>
      <c r="X1188" t="inlineStr">
        <is>
          <t>LEG/HSCL/ST00671</t>
        </is>
      </c>
      <c r="Y1188" t="inlineStr">
        <is>
          <t>LEG/HSCL/ST00671</t>
        </is>
      </c>
      <c r="Z1188" t="inlineStr">
        <is>
          <t>2025-03-11 18:23:50</t>
        </is>
      </c>
      <c r="AA1188" t="inlineStr">
        <is>
          <t>2025-03-11 18:22:30</t>
        </is>
      </c>
      <c r="AB1188" t="inlineStr">
        <is>
          <t>2francesca</t>
        </is>
      </c>
      <c r="AC1188" t="inlineStr">
        <is>
          <t>2025-03-13 18:36:45</t>
        </is>
      </c>
      <c r="AD1188" s="1" t="inlineStr">
        <is>
          <t>https://www.commcarehq.org/a/caris-test/reports/form_data/6bea4706-8030-4ad5-9ff7-e3adab32018b/</t>
        </is>
      </c>
      <c r="AE1188" t="inlineStr">
        <is>
          <t>---</t>
        </is>
      </c>
      <c r="AF1188" t="inlineStr">
        <is>
          <t>3c5a623af057e23a32ae4000_124098</t>
        </is>
      </c>
      <c r="AG1188" t="inlineStr">
        <is>
          <t>---</t>
        </is>
      </c>
      <c r="AH1188" t="inlineStr">
        <is>
          <t>2025-03-11 18:23:50</t>
        </is>
      </c>
      <c r="AI1188" t="inlineStr">
        <is>
          <t>e108d3187abb44a0a8a40ae0f9d2582f</t>
        </is>
      </c>
      <c r="AJ1188" t="inlineStr">
        <is>
          <t>2025-03-11</t>
        </is>
      </c>
      <c r="AK1188" t="inlineStr">
        <is>
          <t>10</t>
        </is>
      </c>
      <c r="AL1188" t="inlineStr">
        <is>
          <t>---</t>
        </is>
      </c>
      <c r="AM1188" t="inlineStr">
        <is>
          <t>0</t>
        </is>
      </c>
      <c r="AN1188" t="inlineStr">
        <is>
          <t>---</t>
        </is>
      </c>
      <c r="AO1188" t="inlineStr">
        <is>
          <t>1</t>
        </is>
      </c>
      <c r="AP1188" t="inlineStr">
        <is>
          <t>1</t>
        </is>
      </c>
      <c r="AQ1188" t="inlineStr"/>
      <c r="AR1188" t="inlineStr"/>
      <c r="AS1188" t="inlineStr"/>
      <c r="AT1188" t="inlineStr">
        <is>
          <t>18.5063886 -72.6309723 1.62 102.33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inlineStr">
        <is>
          <t>---</t>
        </is>
      </c>
      <c r="BA1188" t="inlineStr">
        <is>
          <t>e108d3187abb44a0a8a40ae0f9d2582f</t>
        </is>
      </c>
      <c r="BB1188" t="inlineStr">
        <is>
          <t>http://openrosa.org/formdesigner/0B48E039-1E80-49A7-AC24-732B6E788E39</t>
        </is>
      </c>
      <c r="BC1188" t="inlineStr">
        <is>
          <t>Ration et autres visites</t>
        </is>
      </c>
      <c r="BD1188" t="inlineStr">
        <is>
          <t>CommCare Android, version "2.55.0"(467579). App v15969. CommCare Version 2.55.0. Build 467579, built on: 2025-01-15</t>
        </is>
      </c>
      <c r="BE1188" t="inlineStr">
        <is>
          <t>commcare_61586a7d-5c7d-439f-977e-7eb93d40e271</t>
        </is>
      </c>
      <c r="BF1188" t="inlineStr">
        <is>
          <t>18.506391 -72.6309723 1.4 2.48</t>
        </is>
      </c>
      <c r="BG1188" t="inlineStr">
        <is>
          <t>f13d8149fc6d39ebe86af18272310ff9</t>
        </is>
      </c>
      <c r="BH1188" t="inlineStr">
        <is>
          <t>d3239f0622024212b2de47425e4be01d</t>
        </is>
      </c>
      <c r="BI1188" t="inlineStr">
        <is>
          <t>15246</t>
        </is>
      </c>
      <c r="BJ1188" t="inlineStr">
        <is>
          <t>XFormInstance</t>
        </is>
      </c>
      <c r="BK1188" t="inlineStr">
        <is>
          <t>7fdccf46003411f0ba82bb65fe57b2fe</t>
        </is>
      </c>
      <c r="BL1188" t="b">
        <v>0</v>
      </c>
      <c r="BM1188" t="inlineStr">
        <is>
          <t>---</t>
        </is>
      </c>
      <c r="BN1188" t="inlineStr">
        <is>
          <t>200.113.230.243</t>
        </is>
      </c>
      <c r="BO1188" t="inlineStr">
        <is>
          <t>---</t>
        </is>
      </c>
    </row>
    <row r="1189">
      <c r="A1189" t="inlineStr">
        <is>
          <t>1187</t>
        </is>
      </c>
      <c r="B1189" t="inlineStr">
        <is>
          <t>3812a540-7c70-4d1c-8ac3-b86577609ab3</t>
        </is>
      </c>
      <c r="C1189" t="inlineStr">
        <is>
          <t>2025-03-11</t>
        </is>
      </c>
      <c r="D1189" t="inlineStr">
        <is>
          <t>4</t>
        </is>
      </c>
      <c r="E1189" t="inlineStr">
        <is>
          <t>prise contact</t>
        </is>
      </c>
      <c r="F1189" t="inlineStr">
        <is>
          <t>0</t>
        </is>
      </c>
      <c r="G1189" t="inlineStr">
        <is>
          <t>n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---</t>
        </is>
      </c>
      <c r="L1189" t="inlineStr">
        <is>
          <t>---</t>
        </is>
      </c>
      <c r="M1189" t="inlineStr">
        <is>
          <t>---</t>
        </is>
      </c>
      <c r="N1189" t="inlineStr">
        <is>
          <t>---</t>
        </is>
      </c>
      <c r="O1189" t="inlineStr">
        <is>
          <t>---</t>
        </is>
      </c>
      <c r="P1189" t="inlineStr">
        <is>
          <t>---</t>
        </is>
      </c>
      <c r="Q1189" t="inlineStr">
        <is>
          <t>---</t>
        </is>
      </c>
      <c r="R1189" t="inlineStr">
        <is>
          <t>13.0</t>
        </is>
      </c>
      <c r="S1189" t="inlineStr">
        <is>
          <t>10.7</t>
        </is>
      </c>
      <c r="T1189" t="inlineStr">
        <is>
          <t>80.0</t>
        </is>
      </c>
      <c r="U1189" t="inlineStr"/>
      <c r="V1189" t="inlineStr"/>
      <c r="W1189" t="inlineStr">
        <is>
          <t>18.5072124 -72.6312917 -3.34 48.9</t>
        </is>
      </c>
      <c r="X1189" t="inlineStr">
        <is>
          <t>LEG/HSCL/ST01128</t>
        </is>
      </c>
      <c r="Y1189" t="inlineStr">
        <is>
          <t>LEG/HSCL/ST01128</t>
        </is>
      </c>
      <c r="Z1189" t="inlineStr">
        <is>
          <t>2025-03-11 18:32:10</t>
        </is>
      </c>
      <c r="AA1189" t="inlineStr">
        <is>
          <t>2025-03-11 18:26:18</t>
        </is>
      </c>
      <c r="AB1189" t="inlineStr">
        <is>
          <t>2francesca</t>
        </is>
      </c>
      <c r="AC1189" t="inlineStr">
        <is>
          <t>2025-03-13 18:36:45</t>
        </is>
      </c>
      <c r="AD1189" s="1" t="inlineStr">
        <is>
          <t>https://www.commcarehq.org/a/caris-test/reports/form_data/3812a540-7c70-4d1c-8ac3-b86577609ab3/</t>
        </is>
      </c>
      <c r="AE1189" t="inlineStr">
        <is>
          <t>---</t>
        </is>
      </c>
      <c r="AF1189" t="inlineStr">
        <is>
          <t>3c5a623af057e23a32ae4000_193817</t>
        </is>
      </c>
      <c r="AG1189" t="inlineStr">
        <is>
          <t>---</t>
        </is>
      </c>
      <c r="AH1189" t="inlineStr">
        <is>
          <t>2025-03-11 18:32:10</t>
        </is>
      </c>
      <c r="AI1189" t="inlineStr">
        <is>
          <t>e108d3187abb44a0a8a40ae0f9d2582f</t>
        </is>
      </c>
      <c r="AJ1189" t="inlineStr">
        <is>
          <t>2025-03-11</t>
        </is>
      </c>
      <c r="AK1189" t="inlineStr">
        <is>
          <t>4</t>
        </is>
      </c>
      <c r="AL1189" t="inlineStr">
        <is>
          <t>prise contact</t>
        </is>
      </c>
      <c r="AM1189" t="inlineStr">
        <is>
          <t>0</t>
        </is>
      </c>
      <c r="AN1189" t="inlineStr">
        <is>
          <t>n</t>
        </is>
      </c>
      <c r="AO1189" t="inlineStr">
        <is>
          <t>1</t>
        </is>
      </c>
      <c r="AP1189" t="inlineStr">
        <is>
          <t>1</t>
        </is>
      </c>
      <c r="AQ1189" t="inlineStr">
        <is>
          <t>13</t>
        </is>
      </c>
      <c r="AR1189" t="inlineStr">
        <is>
          <t>10.7</t>
        </is>
      </c>
      <c r="AS1189" t="inlineStr">
        <is>
          <t>80</t>
        </is>
      </c>
      <c r="AT1189" t="inlineStr">
        <is>
          <t>18.5072124 -72.6312917 -3.34 48.9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inlineStr">
        <is>
          <t>---</t>
        </is>
      </c>
      <c r="BA1189" t="inlineStr">
        <is>
          <t>e108d3187abb44a0a8a40ae0f9d2582f</t>
        </is>
      </c>
      <c r="BB1189" t="inlineStr">
        <is>
          <t>http://openrosa.org/formdesigner/0B48E039-1E80-49A7-AC24-732B6E788E39</t>
        </is>
      </c>
      <c r="BC1189" t="inlineStr">
        <is>
          <t>Ration et autres visites</t>
        </is>
      </c>
      <c r="BD1189" t="inlineStr">
        <is>
          <t>CommCare Android, version "2.55.0"(467579). App v15969. CommCare Version 2.55.0. Build 467579, built on: 2025-01-15</t>
        </is>
      </c>
      <c r="BE1189" t="inlineStr">
        <is>
          <t>commcare_61586a7d-5c7d-439f-977e-7eb93d40e271</t>
        </is>
      </c>
      <c r="BF1189" t="inlineStr">
        <is>
          <t>18.5070692 -72.6311545 -1.62 1.29</t>
        </is>
      </c>
      <c r="BG1189" t="inlineStr">
        <is>
          <t>f13d8149fc6d39ebe86af18272310ff9</t>
        </is>
      </c>
      <c r="BH1189" t="inlineStr">
        <is>
          <t>d3239f0622024212b2de47425e4be01d</t>
        </is>
      </c>
      <c r="BI1189" t="inlineStr">
        <is>
          <t>15246</t>
        </is>
      </c>
      <c r="BJ1189" t="inlineStr">
        <is>
          <t>XFormInstance</t>
        </is>
      </c>
      <c r="BK1189" t="inlineStr">
        <is>
          <t>7fdccf46003411f0ba82bb65fe57b2fe</t>
        </is>
      </c>
      <c r="BL1189" t="b">
        <v>0</v>
      </c>
      <c r="BM1189" t="inlineStr">
        <is>
          <t>---</t>
        </is>
      </c>
      <c r="BN1189" t="inlineStr">
        <is>
          <t>200.113.230.243</t>
        </is>
      </c>
      <c r="BO1189" t="inlineStr">
        <is>
          <t xml:space="preserve">Dort Esther </t>
        </is>
      </c>
    </row>
    <row r="1190">
      <c r="A1190" t="inlineStr">
        <is>
          <t>1188</t>
        </is>
      </c>
      <c r="B1190" t="inlineStr">
        <is>
          <t>8c28513c-176d-49a1-a0ff-510009524ae8</t>
        </is>
      </c>
      <c r="C1190" t="inlineStr">
        <is>
          <t>2025-03-13</t>
        </is>
      </c>
      <c r="D1190" t="inlineStr">
        <is>
          <t>3</t>
        </is>
      </c>
      <c r="E1190" t="inlineStr">
        <is>
          <t>---</t>
        </is>
      </c>
      <c r="F1190" t="inlineStr">
        <is>
          <t>0</t>
        </is>
      </c>
      <c r="G1190" t="inlineStr">
        <is>
          <t>---</t>
        </is>
      </c>
      <c r="H1190" t="inlineStr">
        <is>
          <t>1</t>
        </is>
      </c>
      <c r="I1190" t="inlineStr">
        <is>
          <t>1</t>
        </is>
      </c>
      <c r="J1190" t="inlineStr"/>
      <c r="K1190" t="inlineStr">
        <is>
          <t>---</t>
        </is>
      </c>
      <c r="L1190" t="inlineStr">
        <is>
          <t>---</t>
        </is>
      </c>
      <c r="M1190" t="inlineStr">
        <is>
          <t>---</t>
        </is>
      </c>
      <c r="N1190" t="inlineStr">
        <is>
          <t>---</t>
        </is>
      </c>
      <c r="O1190" t="inlineStr">
        <is>
          <t>---</t>
        </is>
      </c>
      <c r="P1190" t="inlineStr">
        <is>
          <t>---</t>
        </is>
      </c>
      <c r="Q1190" t="inlineStr">
        <is>
          <t>---</t>
        </is>
      </c>
      <c r="R1190" t="inlineStr"/>
      <c r="S1190" t="inlineStr"/>
      <c r="T1190" t="inlineStr"/>
      <c r="U1190" t="inlineStr"/>
      <c r="V1190" t="inlineStr"/>
      <c r="W1190" t="inlineStr"/>
      <c r="X1190" t="inlineStr">
        <is>
          <t>PIG/CSSR/ST00976</t>
        </is>
      </c>
      <c r="Y1190" t="inlineStr">
        <is>
          <t>PIG/CSSR/ST00976</t>
        </is>
      </c>
      <c r="Z1190" t="inlineStr">
        <is>
          <t>2025-03-13 19:10:16</t>
        </is>
      </c>
      <c r="AA1190" t="inlineStr">
        <is>
          <t>2025-03-13 19:09:11</t>
        </is>
      </c>
      <c r="AB1190" t="inlineStr">
        <is>
          <t>1ketly</t>
        </is>
      </c>
      <c r="AC1190" t="inlineStr">
        <is>
          <t>2025-03-13 19:19:45</t>
        </is>
      </c>
      <c r="AD1190" s="1" t="inlineStr">
        <is>
          <t>https://www.commcarehq.org/a/caris-test/reports/form_data/8c28513c-176d-49a1-a0ff-510009524ae8/</t>
        </is>
      </c>
      <c r="AE1190" t="inlineStr">
        <is>
          <t>---</t>
        </is>
      </c>
      <c r="AF1190" t="inlineStr">
        <is>
          <t>3c5a623af057e23a32ae4000_194353</t>
        </is>
      </c>
      <c r="AG1190" t="inlineStr">
        <is>
          <t>OK</t>
        </is>
      </c>
      <c r="AH1190" t="inlineStr">
        <is>
          <t>2025-03-13 19:10:16</t>
        </is>
      </c>
      <c r="AI1190" t="inlineStr">
        <is>
          <t>a75dfcb32c444e83a4857eabadf7dd0f</t>
        </is>
      </c>
      <c r="AJ1190" t="inlineStr">
        <is>
          <t>2025-03-13</t>
        </is>
      </c>
      <c r="AK1190" t="inlineStr">
        <is>
          <t>3</t>
        </is>
      </c>
      <c r="AL1190" t="inlineStr">
        <is>
          <t>---</t>
        </is>
      </c>
      <c r="AM1190" t="inlineStr">
        <is>
          <t>0</t>
        </is>
      </c>
      <c r="AN1190" t="inlineStr">
        <is>
          <t>---</t>
        </is>
      </c>
      <c r="AO1190" t="inlineStr">
        <is>
          <t>1</t>
        </is>
      </c>
      <c r="AP1190" t="inlineStr">
        <is>
          <t>1</t>
        </is>
      </c>
      <c r="AQ1190" t="inlineStr"/>
      <c r="AR1190" t="inlineStr"/>
      <c r="AS1190" t="inlineStr"/>
      <c r="AT1190" t="inlineStr"/>
      <c r="AU1190" t="inlineStr">
        <is>
          <t>---</t>
        </is>
      </c>
      <c r="AV1190" t="inlineStr">
        <is>
          <t>---</t>
        </is>
      </c>
      <c r="AW1190" t="inlineStr">
        <is>
          <t>---</t>
        </is>
      </c>
      <c r="AX1190" t="inlineStr">
        <is>
          <t>---</t>
        </is>
      </c>
      <c r="AY1190" t="inlineStr">
        <is>
          <t>---</t>
        </is>
      </c>
      <c r="AZ1190" t="inlineStr">
        <is>
          <t>---</t>
        </is>
      </c>
      <c r="BA1190" t="inlineStr">
        <is>
          <t>a75dfcb32c444e83a4857eabadf7dd0f</t>
        </is>
      </c>
      <c r="BB1190" t="inlineStr">
        <is>
          <t>http://openrosa.org/formdesigner/0B48E039-1E80-49A7-AC24-732B6E788E39</t>
        </is>
      </c>
      <c r="BC1190" t="inlineStr">
        <is>
          <t>Ration et autres visites</t>
        </is>
      </c>
      <c r="BD1190" t="inlineStr">
        <is>
          <t>CommCare Android, version "2.56"(468040). App v15969. CommCare Version 2.56.0. Build 468040, built on: 2025-02-11</t>
        </is>
      </c>
      <c r="BE1190" t="inlineStr">
        <is>
          <t>commcare_173380f7-b37d-43d8-ba2b-b49ceb66cb2e</t>
        </is>
      </c>
      <c r="BF1190" t="inlineStr">
        <is>
          <t>19.4389508 -72.2047251 351.0 38.0</t>
        </is>
      </c>
      <c r="BG1190" t="inlineStr">
        <is>
          <t>f13d8149fc6d39ebe86af18272310ff9</t>
        </is>
      </c>
      <c r="BH1190" t="inlineStr">
        <is>
          <t>d3239f0622024212b2de47425e4be01d</t>
        </is>
      </c>
      <c r="BI1190" t="inlineStr">
        <is>
          <t>15246</t>
        </is>
      </c>
      <c r="BJ1190" t="inlineStr">
        <is>
          <t>XFormInstance</t>
        </is>
      </c>
      <c r="BK1190" t="inlineStr">
        <is>
          <t>c87a32ea000d11f0b034d3290d41d0d6</t>
        </is>
      </c>
      <c r="BL1190" t="b">
        <v>0</v>
      </c>
      <c r="BM1190" t="inlineStr">
        <is>
          <t>---</t>
        </is>
      </c>
      <c r="BN1190" t="inlineStr">
        <is>
          <t>200.113.215.176</t>
        </is>
      </c>
      <c r="BO1190" t="inlineStr">
        <is>
          <t>Djainalie Mondesir</t>
        </is>
      </c>
    </row>
    <row r="1191">
      <c r="A1191" t="inlineStr">
        <is>
          <t>1189</t>
        </is>
      </c>
      <c r="B1191" t="inlineStr">
        <is>
          <t>3243fada-219a-4d92-9dea-ce3839a46edf</t>
        </is>
      </c>
      <c r="C1191" t="inlineStr">
        <is>
          <t>2025-03-13</t>
        </is>
      </c>
      <c r="D1191" t="inlineStr">
        <is>
          <t>3</t>
        </is>
      </c>
      <c r="E1191" t="inlineStr">
        <is>
          <t>---</t>
        </is>
      </c>
      <c r="F1191" t="inlineStr">
        <is>
          <t>0</t>
        </is>
      </c>
      <c r="G1191" t="inlineStr">
        <is>
          <t>---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---</t>
        </is>
      </c>
      <c r="L1191" t="inlineStr">
        <is>
          <t>---</t>
        </is>
      </c>
      <c r="M1191" t="inlineStr">
        <is>
          <t>---</t>
        </is>
      </c>
      <c r="N1191" t="inlineStr">
        <is>
          <t>---</t>
        </is>
      </c>
      <c r="O1191" t="inlineStr">
        <is>
          <t>---</t>
        </is>
      </c>
      <c r="P1191" t="inlineStr">
        <is>
          <t>---</t>
        </is>
      </c>
      <c r="Q1191" t="inlineStr">
        <is>
          <t>---</t>
        </is>
      </c>
      <c r="R1191" t="inlineStr">
        <is>
          <t>20.0</t>
        </is>
      </c>
      <c r="S1191" t="inlineStr">
        <is>
          <t>35.0</t>
        </is>
      </c>
      <c r="T1191" t="inlineStr">
        <is>
          <t>1.44</t>
        </is>
      </c>
      <c r="U1191">
        <f>HYPERLINK("https://www.commcarehq.org/a/caris-test/api/form_attachment/v1/3243fada-219a-4d92-9dea-ce3839a46edf/1741897770816.jpg")</f>
        <v/>
      </c>
      <c r="V1191" t="inlineStr"/>
      <c r="W1191" t="inlineStr"/>
      <c r="X1191" t="inlineStr">
        <is>
          <t>GRO/HAMG/ST01641</t>
        </is>
      </c>
      <c r="Y1191" t="inlineStr">
        <is>
          <t>GRO/HAMG/ST01641</t>
        </is>
      </c>
      <c r="Z1191" t="inlineStr">
        <is>
          <t>2025-03-13 20:29:34</t>
        </is>
      </c>
      <c r="AA1191" t="inlineStr">
        <is>
          <t>2025-03-13 20:28:36</t>
        </is>
      </c>
      <c r="AB1191" t="inlineStr">
        <is>
          <t>6norvilus</t>
        </is>
      </c>
      <c r="AC1191" t="inlineStr">
        <is>
          <t>2025-03-13 20:21:16</t>
        </is>
      </c>
      <c r="AD1191" s="1" t="inlineStr">
        <is>
          <t>https://www.commcarehq.org/a/caris-test/reports/form_data/3243fada-219a-4d92-9dea-ce3839a46edf/</t>
        </is>
      </c>
      <c r="AE1191" t="inlineStr">
        <is>
          <t>---</t>
        </is>
      </c>
      <c r="AF1191" t="inlineStr">
        <is>
          <t>3c5a623af057e23a32ae4000_23169</t>
        </is>
      </c>
      <c r="AG1191" t="inlineStr">
        <is>
          <t>OK</t>
        </is>
      </c>
      <c r="AH1191" t="inlineStr">
        <is>
          <t>2025-03-13 20:29:34</t>
        </is>
      </c>
      <c r="AI1191" t="inlineStr">
        <is>
          <t>60825dc3d2144612a8c0588bc9c618f4</t>
        </is>
      </c>
      <c r="AJ1191" t="inlineStr">
        <is>
          <t>2025-03-13</t>
        </is>
      </c>
      <c r="AK1191" t="inlineStr">
        <is>
          <t>3</t>
        </is>
      </c>
      <c r="AL1191" t="inlineStr">
        <is>
          <t>---</t>
        </is>
      </c>
      <c r="AM1191" t="inlineStr">
        <is>
          <t>0</t>
        </is>
      </c>
      <c r="AN1191" t="inlineStr">
        <is>
          <t>---</t>
        </is>
      </c>
      <c r="AO1191" t="inlineStr">
        <is>
          <t>1</t>
        </is>
      </c>
      <c r="AP1191" t="inlineStr">
        <is>
          <t>1</t>
        </is>
      </c>
      <c r="AQ1191" t="inlineStr">
        <is>
          <t>20</t>
        </is>
      </c>
      <c r="AR1191" t="inlineStr">
        <is>
          <t>35</t>
        </is>
      </c>
      <c r="AS1191" t="inlineStr">
        <is>
          <t>1.44</t>
        </is>
      </c>
      <c r="AT1191" t="inlineStr"/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inlineStr">
        <is>
          <t>---</t>
        </is>
      </c>
      <c r="BA1191" t="inlineStr">
        <is>
          <t>60825dc3d2144612a8c0588bc9c618f4</t>
        </is>
      </c>
      <c r="BB1191" t="inlineStr">
        <is>
          <t>http://openrosa.org/formdesigner/0B48E039-1E80-49A7-AC24-732B6E788E39</t>
        </is>
      </c>
      <c r="BC1191" t="inlineStr">
        <is>
          <t>Ration et autres visites</t>
        </is>
      </c>
      <c r="BD1191" t="inlineStr">
        <is>
          <t>CommCare Android, version "2.56"(468027). App v15969. CommCare Version 2.56.0. Build 468027, built on: 2025-01-18</t>
        </is>
      </c>
      <c r="BE1191" t="inlineStr">
        <is>
          <t>commcare_52f6c027-3e99-4ba4-b769-4cad75051ed2</t>
        </is>
      </c>
      <c r="BF1191" t="inlineStr"/>
      <c r="BG1191" t="inlineStr">
        <is>
          <t>f13d8149fc6d39ebe86af18272310ff9</t>
        </is>
      </c>
      <c r="BH1191" t="inlineStr">
        <is>
          <t>d3239f0622024212b2de47425e4be01d</t>
        </is>
      </c>
      <c r="BI1191" t="inlineStr">
        <is>
          <t>15246</t>
        </is>
      </c>
      <c r="BJ1191" t="inlineStr">
        <is>
          <t>XFormInstance</t>
        </is>
      </c>
      <c r="BK1191" t="inlineStr">
        <is>
          <t>4a46c33c000f11f0b034d3290d41d0d6</t>
        </is>
      </c>
      <c r="BL1191" t="b">
        <v>0</v>
      </c>
      <c r="BM1191" t="inlineStr">
        <is>
          <t>---</t>
        </is>
      </c>
      <c r="BN1191" t="inlineStr">
        <is>
          <t>200.113.214.214</t>
        </is>
      </c>
      <c r="BO1191" t="inlineStr">
        <is>
          <t>LOVENS SAUREL</t>
        </is>
      </c>
    </row>
    <row r="1192">
      <c r="A1192" t="inlineStr">
        <is>
          <t>1190</t>
        </is>
      </c>
      <c r="B1192" t="inlineStr">
        <is>
          <t>4a567c27-acff-469d-976e-692794d6ab6b</t>
        </is>
      </c>
      <c r="C1192" t="inlineStr">
        <is>
          <t>2025-03-13</t>
        </is>
      </c>
      <c r="D1192" t="inlineStr">
        <is>
          <t>3</t>
        </is>
      </c>
      <c r="E1192" t="inlineStr">
        <is>
          <t>---</t>
        </is>
      </c>
      <c r="F1192" t="inlineStr">
        <is>
          <t>0</t>
        </is>
      </c>
      <c r="G1192" t="inlineStr">
        <is>
          <t>---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---</t>
        </is>
      </c>
      <c r="L1192" t="inlineStr">
        <is>
          <t>---</t>
        </is>
      </c>
      <c r="M1192" t="inlineStr">
        <is>
          <t>---</t>
        </is>
      </c>
      <c r="N1192" t="inlineStr">
        <is>
          <t>---</t>
        </is>
      </c>
      <c r="O1192" t="inlineStr">
        <is>
          <t>---</t>
        </is>
      </c>
      <c r="P1192" t="inlineStr">
        <is>
          <t>---</t>
        </is>
      </c>
      <c r="Q1192" t="inlineStr">
        <is>
          <t>---</t>
        </is>
      </c>
      <c r="R1192" t="inlineStr">
        <is>
          <t>25.0</t>
        </is>
      </c>
      <c r="S1192" t="inlineStr">
        <is>
          <t>50.0</t>
        </is>
      </c>
      <c r="T1192" t="inlineStr">
        <is>
          <t>1.55</t>
        </is>
      </c>
      <c r="U1192">
        <f>HYPERLINK("https://www.commcarehq.org/a/caris-test/api/form_attachment/v1/4a567c27-acff-469d-976e-692794d6ab6b/1741897817320.jpg")</f>
        <v/>
      </c>
      <c r="V1192" t="inlineStr"/>
      <c r="W1192" t="inlineStr"/>
      <c r="X1192" t="inlineStr">
        <is>
          <t>GRO/HAMG/ST01111</t>
        </is>
      </c>
      <c r="Y1192" t="inlineStr">
        <is>
          <t>GRO/HAMG/ST01111</t>
        </is>
      </c>
      <c r="Z1192" t="inlineStr">
        <is>
          <t>2025-03-13 20:30:29</t>
        </is>
      </c>
      <c r="AA1192" t="inlineStr">
        <is>
          <t>2025-03-13 20:29:47</t>
        </is>
      </c>
      <c r="AB1192" t="inlineStr">
        <is>
          <t>6norvilus</t>
        </is>
      </c>
      <c r="AC1192" t="inlineStr">
        <is>
          <t>2025-03-13 20:22:11</t>
        </is>
      </c>
      <c r="AD1192" s="1" t="inlineStr">
        <is>
          <t>https://www.commcarehq.org/a/caris-test/reports/form_data/4a567c27-acff-469d-976e-692794d6ab6b/</t>
        </is>
      </c>
      <c r="AE1192" t="inlineStr">
        <is>
          <t>---</t>
        </is>
      </c>
      <c r="AF1192" t="inlineStr">
        <is>
          <t>20b99595f1cc46c5911779d136c6caf7</t>
        </is>
      </c>
      <c r="AG1192" t="inlineStr">
        <is>
          <t>OK</t>
        </is>
      </c>
      <c r="AH1192" t="inlineStr">
        <is>
          <t>2025-03-13 20:30:29</t>
        </is>
      </c>
      <c r="AI1192" t="inlineStr">
        <is>
          <t>60825dc3d2144612a8c0588bc9c618f4</t>
        </is>
      </c>
      <c r="AJ1192" t="inlineStr">
        <is>
          <t>2025-03-13</t>
        </is>
      </c>
      <c r="AK1192" t="inlineStr">
        <is>
          <t>3</t>
        </is>
      </c>
      <c r="AL1192" t="inlineStr">
        <is>
          <t>---</t>
        </is>
      </c>
      <c r="AM1192" t="inlineStr">
        <is>
          <t>0</t>
        </is>
      </c>
      <c r="AN1192" t="inlineStr">
        <is>
          <t>---</t>
        </is>
      </c>
      <c r="AO1192" t="inlineStr">
        <is>
          <t>1</t>
        </is>
      </c>
      <c r="AP1192" t="inlineStr">
        <is>
          <t>1</t>
        </is>
      </c>
      <c r="AQ1192" t="inlineStr">
        <is>
          <t>25</t>
        </is>
      </c>
      <c r="AR1192" t="inlineStr">
        <is>
          <t>50</t>
        </is>
      </c>
      <c r="AS1192" t="inlineStr">
        <is>
          <t>1.55</t>
        </is>
      </c>
      <c r="AT1192" t="inlineStr"/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inlineStr">
        <is>
          <t>---</t>
        </is>
      </c>
      <c r="BA1192" t="inlineStr">
        <is>
          <t>60825dc3d2144612a8c0588bc9c618f4</t>
        </is>
      </c>
      <c r="BB1192" t="inlineStr">
        <is>
          <t>http://openrosa.org/formdesigner/0B48E039-1E80-49A7-AC24-732B6E788E39</t>
        </is>
      </c>
      <c r="BC1192" t="inlineStr">
        <is>
          <t>Ration et autres visites</t>
        </is>
      </c>
      <c r="BD1192" t="inlineStr">
        <is>
          <t>CommCare Android, version "2.56"(468027). App v15969. CommCare Version 2.56.0. Build 468027, built on: 2025-01-18</t>
        </is>
      </c>
      <c r="BE1192" t="inlineStr">
        <is>
          <t>commcare_52f6c027-3e99-4ba4-b769-4cad75051ed2</t>
        </is>
      </c>
      <c r="BF1192" t="inlineStr"/>
      <c r="BG1192" t="inlineStr">
        <is>
          <t>f13d8149fc6d39ebe86af18272310ff9</t>
        </is>
      </c>
      <c r="BH1192" t="inlineStr">
        <is>
          <t>d3239f0622024212b2de47425e4be01d</t>
        </is>
      </c>
      <c r="BI1192" t="inlineStr">
        <is>
          <t>15246</t>
        </is>
      </c>
      <c r="BJ1192" t="inlineStr">
        <is>
          <t>XFormInstance</t>
        </is>
      </c>
      <c r="BK1192" t="inlineStr">
        <is>
          <t>4a46c33c000f11f0b034d3290d41d0d6</t>
        </is>
      </c>
      <c r="BL1192" t="b">
        <v>0</v>
      </c>
      <c r="BM1192" t="inlineStr">
        <is>
          <t>---</t>
        </is>
      </c>
      <c r="BN1192" t="inlineStr">
        <is>
          <t>200.113.214.214</t>
        </is>
      </c>
      <c r="BO1192" t="inlineStr">
        <is>
          <t>Dieuvincia Gerard</t>
        </is>
      </c>
    </row>
    <row r="1193">
      <c r="A1193" t="inlineStr">
        <is>
          <t>1191</t>
        </is>
      </c>
      <c r="B1193" t="inlineStr">
        <is>
          <t>dbd30459-4c78-41b7-9919-8d9211a78017</t>
        </is>
      </c>
      <c r="C1193" t="inlineStr">
        <is>
          <t>2025-03-13</t>
        </is>
      </c>
      <c r="D1193" t="inlineStr">
        <is>
          <t>4</t>
        </is>
      </c>
      <c r="E1193" t="inlineStr">
        <is>
          <t>apporter du bonbon</t>
        </is>
      </c>
      <c r="F1193" t="inlineStr">
        <is>
          <t>1</t>
        </is>
      </c>
      <c r="G1193" t="inlineStr">
        <is>
          <t>apporter du bonbon</t>
        </is>
      </c>
      <c r="H1193" t="inlineStr">
        <is>
          <t>1</t>
        </is>
      </c>
      <c r="I1193" t="inlineStr">
        <is>
          <t>1</t>
        </is>
      </c>
      <c r="J1193" t="inlineStr"/>
      <c r="K1193" t="inlineStr">
        <is>
          <t>---</t>
        </is>
      </c>
      <c r="L1193" t="inlineStr">
        <is>
          <t>---</t>
        </is>
      </c>
      <c r="M1193" t="inlineStr">
        <is>
          <t>---</t>
        </is>
      </c>
      <c r="N1193" t="inlineStr">
        <is>
          <t>---</t>
        </is>
      </c>
      <c r="O1193" t="inlineStr">
        <is>
          <t>---</t>
        </is>
      </c>
      <c r="P1193" t="inlineStr">
        <is>
          <t>---</t>
        </is>
      </c>
      <c r="Q1193" t="inlineStr">
        <is>
          <t>---</t>
        </is>
      </c>
      <c r="R1193" t="inlineStr"/>
      <c r="S1193" t="inlineStr"/>
      <c r="T1193" t="inlineStr"/>
      <c r="U1193">
        <f>HYPERLINK("https://www.commcarehq.org/a/caris-test/api/form_attachment/v1/dbd30459-4c78-41b7-9919-8d9211a78017/1741898652053.jpg")</f>
        <v/>
      </c>
      <c r="V1193" t="inlineStr"/>
      <c r="W1193" t="inlineStr"/>
      <c r="X1193" t="inlineStr">
        <is>
          <t>PAP/HOFP/ST01802</t>
        </is>
      </c>
      <c r="Y1193" t="inlineStr">
        <is>
          <t>PAP/HOFP/ST01802</t>
        </is>
      </c>
      <c r="Z1193" t="inlineStr">
        <is>
          <t>2025-03-13 20:44:19</t>
        </is>
      </c>
      <c r="AA1193" t="inlineStr">
        <is>
          <t>2025-03-13 20:42:02</t>
        </is>
      </c>
      <c r="AB1193" t="inlineStr">
        <is>
          <t>2mercelie</t>
        </is>
      </c>
      <c r="AC1193" t="inlineStr">
        <is>
          <t>2025-03-13 20:44:20</t>
        </is>
      </c>
      <c r="AD1193" s="1" t="inlineStr">
        <is>
          <t>https://www.commcarehq.org/a/caris-test/reports/form_data/dbd30459-4c78-41b7-9919-8d9211a78017/</t>
        </is>
      </c>
      <c r="AE1193" t="inlineStr">
        <is>
          <t>---</t>
        </is>
      </c>
      <c r="AF1193" t="inlineStr">
        <is>
          <t>3c5a623af057e23a32ae4000_166811</t>
        </is>
      </c>
      <c r="AG1193" t="inlineStr">
        <is>
          <t>---</t>
        </is>
      </c>
      <c r="AH1193" t="inlineStr">
        <is>
          <t>2025-03-13 20:44:19</t>
        </is>
      </c>
      <c r="AI1193" t="inlineStr">
        <is>
          <t>2e62b218304042258ccf31696d2c0d45</t>
        </is>
      </c>
      <c r="AJ1193" t="inlineStr">
        <is>
          <t>2025-03-13</t>
        </is>
      </c>
      <c r="AK1193" t="inlineStr">
        <is>
          <t>4</t>
        </is>
      </c>
      <c r="AL1193" t="inlineStr">
        <is>
          <t>apporter du bonbon</t>
        </is>
      </c>
      <c r="AM1193" t="inlineStr">
        <is>
          <t>1</t>
        </is>
      </c>
      <c r="AN1193" t="inlineStr">
        <is>
          <t>apporter du bonbon</t>
        </is>
      </c>
      <c r="AO1193" t="inlineStr">
        <is>
          <t>1</t>
        </is>
      </c>
      <c r="AP1193" t="inlineStr">
        <is>
          <t>1</t>
        </is>
      </c>
      <c r="AQ1193" t="inlineStr"/>
      <c r="AR1193" t="inlineStr"/>
      <c r="AS1193" t="inlineStr"/>
      <c r="AT1193" t="inlineStr"/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inlineStr">
        <is>
          <t>---</t>
        </is>
      </c>
      <c r="BA1193" t="inlineStr">
        <is>
          <t>2e62b218304042258ccf31696d2c0d45</t>
        </is>
      </c>
      <c r="BB1193" t="inlineStr">
        <is>
          <t>http://openrosa.org/formdesigner/0B48E039-1E80-49A7-AC24-732B6E788E39</t>
        </is>
      </c>
      <c r="BC1193" t="inlineStr">
        <is>
          <t>Ration et autres visites</t>
        </is>
      </c>
      <c r="BD1193" t="inlineStr">
        <is>
          <t>CommCare Android, version "2.56"(468045). App v15969. CommCare Version 2.56.0. Build 468045, built on: 2025-03-07</t>
        </is>
      </c>
      <c r="BE1193" t="inlineStr">
        <is>
          <t>commcare_e07abcec-4b87-4031-85ab-59fcf73e643c</t>
        </is>
      </c>
      <c r="BF1193" t="inlineStr"/>
      <c r="BG1193" t="inlineStr">
        <is>
          <t>f13d8149fc6d39ebe86af18272310ff9</t>
        </is>
      </c>
      <c r="BH1193" t="inlineStr">
        <is>
          <t>d3239f0622024212b2de47425e4be01d</t>
        </is>
      </c>
      <c r="BI1193" t="inlineStr">
        <is>
          <t>15246</t>
        </is>
      </c>
      <c r="BJ1193" t="inlineStr">
        <is>
          <t>XFormInstance</t>
        </is>
      </c>
      <c r="BK1193" t="inlineStr">
        <is>
          <t>b562f5ba004a11f0ba83bb65fe57b2fe</t>
        </is>
      </c>
      <c r="BL1193" t="b">
        <v>0</v>
      </c>
      <c r="BM1193" t="inlineStr">
        <is>
          <t>---</t>
        </is>
      </c>
      <c r="BN1193" t="inlineStr">
        <is>
          <t>200.113.238.82</t>
        </is>
      </c>
      <c r="BO1193" t="inlineStr">
        <is>
          <t>Dodley Emile</t>
        </is>
      </c>
    </row>
    <row r="1194">
      <c r="A1194" t="inlineStr">
        <is>
          <t>1192</t>
        </is>
      </c>
      <c r="B1194" t="inlineStr">
        <is>
          <t>9fb8635c-33c4-4b84-83ea-d06d65ab6337</t>
        </is>
      </c>
      <c r="C1194" t="inlineStr">
        <is>
          <t>2025-03-13</t>
        </is>
      </c>
      <c r="D1194" t="inlineStr">
        <is>
          <t>4</t>
        </is>
      </c>
      <c r="E1194" t="inlineStr">
        <is>
          <t>apporter du bonbon</t>
        </is>
      </c>
      <c r="F1194" t="inlineStr">
        <is>
          <t>1</t>
        </is>
      </c>
      <c r="G1194" t="inlineStr">
        <is>
          <t>apporter du bonbon</t>
        </is>
      </c>
      <c r="H1194" t="inlineStr">
        <is>
          <t>1</t>
        </is>
      </c>
      <c r="I1194" t="inlineStr">
        <is>
          <t>1</t>
        </is>
      </c>
      <c r="J1194" t="inlineStr"/>
      <c r="K1194" t="inlineStr">
        <is>
          <t>---</t>
        </is>
      </c>
      <c r="L1194" t="inlineStr">
        <is>
          <t>---</t>
        </is>
      </c>
      <c r="M1194" t="inlineStr">
        <is>
          <t>---</t>
        </is>
      </c>
      <c r="N1194" t="inlineStr">
        <is>
          <t>---</t>
        </is>
      </c>
      <c r="O1194" t="inlineStr">
        <is>
          <t>---</t>
        </is>
      </c>
      <c r="P1194" t="inlineStr">
        <is>
          <t>---</t>
        </is>
      </c>
      <c r="Q1194" t="inlineStr">
        <is>
          <t>---</t>
        </is>
      </c>
      <c r="R1194" t="inlineStr"/>
      <c r="S1194" t="inlineStr"/>
      <c r="T1194" t="inlineStr"/>
      <c r="U1194">
        <f>HYPERLINK("https://www.commcarehq.org/a/caris-test/api/form_attachment/v1/9fb8635c-33c4-4b84-83ea-d06d65ab6337/1741898761414.jpg")</f>
        <v/>
      </c>
      <c r="V1194" t="inlineStr"/>
      <c r="W1194" t="inlineStr"/>
      <c r="X1194" t="inlineStr">
        <is>
          <t>PAP/HOFP/ST00834</t>
        </is>
      </c>
      <c r="Y1194" t="inlineStr">
        <is>
          <t>PAP/HOFP/ST00834</t>
        </is>
      </c>
      <c r="Z1194" t="inlineStr">
        <is>
          <t>2025-03-13 20:46:07</t>
        </is>
      </c>
      <c r="AA1194" t="inlineStr">
        <is>
          <t>2025-03-13 20:44:38</t>
        </is>
      </c>
      <c r="AB1194" t="inlineStr">
        <is>
          <t>2mercelie</t>
        </is>
      </c>
      <c r="AC1194" t="inlineStr">
        <is>
          <t>2025-03-13 20:46:08</t>
        </is>
      </c>
      <c r="AD1194" s="1" t="inlineStr">
        <is>
          <t>https://www.commcarehq.org/a/caris-test/reports/form_data/9fb8635c-33c4-4b84-83ea-d06d65ab6337/</t>
        </is>
      </c>
      <c r="AE1194" t="inlineStr">
        <is>
          <t>---</t>
        </is>
      </c>
      <c r="AF1194" t="inlineStr">
        <is>
          <t>3c5a623af057e23a32ae4000_130618</t>
        </is>
      </c>
      <c r="AG1194" t="inlineStr">
        <is>
          <t>---</t>
        </is>
      </c>
      <c r="AH1194" t="inlineStr">
        <is>
          <t>2025-03-13 20:46:07</t>
        </is>
      </c>
      <c r="AI1194" t="inlineStr">
        <is>
          <t>2e62b218304042258ccf31696d2c0d45</t>
        </is>
      </c>
      <c r="AJ1194" t="inlineStr">
        <is>
          <t>2025-03-13</t>
        </is>
      </c>
      <c r="AK1194" t="inlineStr">
        <is>
          <t>4</t>
        </is>
      </c>
      <c r="AL1194" t="inlineStr">
        <is>
          <t>apporter du bonbon</t>
        </is>
      </c>
      <c r="AM1194" t="inlineStr">
        <is>
          <t>1</t>
        </is>
      </c>
      <c r="AN1194" t="inlineStr">
        <is>
          <t>apporter du bonbon</t>
        </is>
      </c>
      <c r="AO1194" t="inlineStr">
        <is>
          <t>1</t>
        </is>
      </c>
      <c r="AP1194" t="inlineStr">
        <is>
          <t>1</t>
        </is>
      </c>
      <c r="AQ1194" t="inlineStr"/>
      <c r="AR1194" t="inlineStr"/>
      <c r="AS1194" t="inlineStr"/>
      <c r="AT1194" t="inlineStr"/>
      <c r="AU1194" t="inlineStr">
        <is>
          <t>---</t>
        </is>
      </c>
      <c r="AV1194" t="inlineStr">
        <is>
          <t>---</t>
        </is>
      </c>
      <c r="AW1194" t="inlineStr">
        <is>
          <t>---</t>
        </is>
      </c>
      <c r="AX1194" t="inlineStr">
        <is>
          <t>---</t>
        </is>
      </c>
      <c r="AY1194" t="inlineStr">
        <is>
          <t>---</t>
        </is>
      </c>
      <c r="AZ1194" t="inlineStr">
        <is>
          <t>---</t>
        </is>
      </c>
      <c r="BA1194" t="inlineStr">
        <is>
          <t>2e62b218304042258ccf31696d2c0d45</t>
        </is>
      </c>
      <c r="BB1194" t="inlineStr">
        <is>
          <t>http://openrosa.org/formdesigner/0B48E039-1E80-49A7-AC24-732B6E788E39</t>
        </is>
      </c>
      <c r="BC1194" t="inlineStr">
        <is>
          <t>Ration et autres visites</t>
        </is>
      </c>
      <c r="BD1194" t="inlineStr">
        <is>
          <t>CommCare Android, version "2.56"(468045). App v15969. CommCare Version 2.56.0. Build 468045, built on: 2025-03-07</t>
        </is>
      </c>
      <c r="BE1194" t="inlineStr">
        <is>
          <t>commcare_e07abcec-4b87-4031-85ab-59fcf73e643c</t>
        </is>
      </c>
      <c r="BF1194" t="inlineStr"/>
      <c r="BG1194" t="inlineStr">
        <is>
          <t>f13d8149fc6d39ebe86af18272310ff9</t>
        </is>
      </c>
      <c r="BH1194" t="inlineStr">
        <is>
          <t>d3239f0622024212b2de47425e4be01d</t>
        </is>
      </c>
      <c r="BI1194" t="inlineStr">
        <is>
          <t>15246</t>
        </is>
      </c>
      <c r="BJ1194" t="inlineStr">
        <is>
          <t>XFormInstance</t>
        </is>
      </c>
      <c r="BK1194" t="inlineStr">
        <is>
          <t>b562f5ba004a11f0ba83bb65fe57b2fe</t>
        </is>
      </c>
      <c r="BL1194" t="b">
        <v>0</v>
      </c>
      <c r="BM1194" t="inlineStr">
        <is>
          <t>---</t>
        </is>
      </c>
      <c r="BN1194" t="inlineStr">
        <is>
          <t>200.113.238.82</t>
        </is>
      </c>
      <c r="BO1194" t="inlineStr">
        <is>
          <t>Adianika Colo</t>
        </is>
      </c>
    </row>
    <row r="1195">
      <c r="A1195" t="inlineStr">
        <is>
          <t>1193</t>
        </is>
      </c>
      <c r="B1195" t="inlineStr">
        <is>
          <t>2a6135cc-cd24-4514-a1a8-32119b2f9e6d</t>
        </is>
      </c>
      <c r="C1195" t="inlineStr">
        <is>
          <t>2025-03-13</t>
        </is>
      </c>
      <c r="D1195" t="inlineStr">
        <is>
          <t>3</t>
        </is>
      </c>
      <c r="E1195" t="inlineStr">
        <is>
          <t>---</t>
        </is>
      </c>
      <c r="F1195" t="inlineStr">
        <is>
          <t>1</t>
        </is>
      </c>
      <c r="G1195" t="inlineStr">
        <is>
          <t>---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---</t>
        </is>
      </c>
      <c r="L1195" t="inlineStr">
        <is>
          <t>---</t>
        </is>
      </c>
      <c r="M1195" t="inlineStr">
        <is>
          <t>---</t>
        </is>
      </c>
      <c r="N1195" t="inlineStr">
        <is>
          <t>---</t>
        </is>
      </c>
      <c r="O1195" t="inlineStr">
        <is>
          <t>---</t>
        </is>
      </c>
      <c r="P1195" t="inlineStr">
        <is>
          <t>---</t>
        </is>
      </c>
      <c r="Q1195" t="inlineStr">
        <is>
          <t>---</t>
        </is>
      </c>
      <c r="R1195" t="inlineStr">
        <is>
          <t>21.0</t>
        </is>
      </c>
      <c r="S1195" t="inlineStr">
        <is>
          <t>46.9</t>
        </is>
      </c>
      <c r="T1195" t="inlineStr">
        <is>
          <t>153.0</t>
        </is>
      </c>
      <c r="U1195">
        <f>HYPERLINK("https://www.commcarehq.org/a/caris-test/api/form_attachment/v1/2a6135cc-cd24-4514-a1a8-32119b2f9e6d/1741902737953.jpg")</f>
        <v/>
      </c>
      <c r="V1195" t="inlineStr"/>
      <c r="W1195" t="inlineStr"/>
      <c r="X1195" t="inlineStr">
        <is>
          <t>PAP/HAHD/ST00409</t>
        </is>
      </c>
      <c r="Y1195" t="inlineStr">
        <is>
          <t>PAP/HAHD/ST00409</t>
        </is>
      </c>
      <c r="Z1195" t="inlineStr">
        <is>
          <t>2025-03-13 21:52:22</t>
        </is>
      </c>
      <c r="AA1195" t="inlineStr">
        <is>
          <t>2025-03-13 21:50:15</t>
        </is>
      </c>
      <c r="AB1195" t="inlineStr">
        <is>
          <t>2yves</t>
        </is>
      </c>
      <c r="AC1195" t="inlineStr">
        <is>
          <t>2025-03-13 21:53:04</t>
        </is>
      </c>
      <c r="AD1195" s="1" t="inlineStr">
        <is>
          <t>https://www.commcarehq.org/a/caris-test/reports/form_data/2a6135cc-cd24-4514-a1a8-32119b2f9e6d/</t>
        </is>
      </c>
      <c r="AE1195" t="inlineStr">
        <is>
          <t>---</t>
        </is>
      </c>
      <c r="AF1195" t="inlineStr">
        <is>
          <t>b80e4eb2b980449c9af972a2615bd805</t>
        </is>
      </c>
      <c r="AG1195" t="inlineStr">
        <is>
          <t>OK</t>
        </is>
      </c>
      <c r="AH1195" t="inlineStr">
        <is>
          <t>2025-03-13 21:52:22</t>
        </is>
      </c>
      <c r="AI1195" t="inlineStr">
        <is>
          <t>e6ee151a4dd54941b4385b43113f68bc</t>
        </is>
      </c>
      <c r="AJ1195" t="inlineStr">
        <is>
          <t>2025-03-13</t>
        </is>
      </c>
      <c r="AK1195" t="inlineStr">
        <is>
          <t>3</t>
        </is>
      </c>
      <c r="AL1195" t="inlineStr">
        <is>
          <t>---</t>
        </is>
      </c>
      <c r="AM1195" t="inlineStr">
        <is>
          <t>1</t>
        </is>
      </c>
      <c r="AN1195" t="inlineStr">
        <is>
          <t>---</t>
        </is>
      </c>
      <c r="AO1195" t="inlineStr">
        <is>
          <t>1</t>
        </is>
      </c>
      <c r="AP1195" t="inlineStr">
        <is>
          <t>1</t>
        </is>
      </c>
      <c r="AQ1195" t="inlineStr">
        <is>
          <t>21</t>
        </is>
      </c>
      <c r="AR1195" t="inlineStr">
        <is>
          <t>46.9</t>
        </is>
      </c>
      <c r="AS1195" t="inlineStr">
        <is>
          <t>153</t>
        </is>
      </c>
      <c r="AT1195" t="inlineStr"/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inlineStr">
        <is>
          <t>---</t>
        </is>
      </c>
      <c r="BA1195" t="inlineStr">
        <is>
          <t>e6ee151a4dd54941b4385b43113f68bc</t>
        </is>
      </c>
      <c r="BB1195" t="inlineStr">
        <is>
          <t>http://openrosa.org/formdesigner/0B48E039-1E80-49A7-AC24-732B6E788E39</t>
        </is>
      </c>
      <c r="BC1195" t="inlineStr">
        <is>
          <t>Ration et autres visites</t>
        </is>
      </c>
      <c r="BD1195" t="inlineStr">
        <is>
          <t>CommCare Android, version "2.55.0"(467579). App v15969. CommCare Version 2.55.0. Build 467579, built on: 2025-01-15</t>
        </is>
      </c>
      <c r="BE1195" t="inlineStr">
        <is>
          <t>commcare_3d9b4508-ec94-43e7-89c9-02e72ce74d1c</t>
        </is>
      </c>
      <c r="BF1195" t="inlineStr">
        <is>
          <t>18.5361983 -72.3904017 19.79 4.5</t>
        </is>
      </c>
      <c r="BG1195" t="inlineStr">
        <is>
          <t>f13d8149fc6d39ebe86af18272310ff9</t>
        </is>
      </c>
      <c r="BH1195" t="inlineStr">
        <is>
          <t>d3239f0622024212b2de47425e4be01d</t>
        </is>
      </c>
      <c r="BI1195" t="inlineStr">
        <is>
          <t>15246</t>
        </is>
      </c>
      <c r="BJ1195" t="inlineStr">
        <is>
          <t>XFormInstance</t>
        </is>
      </c>
      <c r="BK1195" t="inlineStr">
        <is>
          <t>117990d8fedf11efb4215930014bb413</t>
        </is>
      </c>
      <c r="BL1195" t="b">
        <v>0</v>
      </c>
      <c r="BM1195" t="inlineStr">
        <is>
          <t>---</t>
        </is>
      </c>
      <c r="BN1195" t="inlineStr">
        <is>
          <t>200.113.214.255</t>
        </is>
      </c>
      <c r="BO1195" t="inlineStr">
        <is>
          <t>Esperantha Euphremie Desrosiers</t>
        </is>
      </c>
    </row>
    <row r="1196">
      <c r="A1196" t="inlineStr">
        <is>
          <t>1194</t>
        </is>
      </c>
      <c r="B1196" t="inlineStr">
        <is>
          <t>3a0c3fa5-98e6-456c-99d7-6eb4ce5d1db1</t>
        </is>
      </c>
      <c r="C1196" t="inlineStr">
        <is>
          <t>2025-03-13</t>
        </is>
      </c>
      <c r="D1196" t="inlineStr">
        <is>
          <t>3</t>
        </is>
      </c>
      <c r="E1196" t="inlineStr">
        <is>
          <t>---</t>
        </is>
      </c>
      <c r="F1196" t="inlineStr">
        <is>
          <t>1</t>
        </is>
      </c>
      <c r="G1196" t="inlineStr">
        <is>
          <t>---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---</t>
        </is>
      </c>
      <c r="L1196" t="inlineStr">
        <is>
          <t>---</t>
        </is>
      </c>
      <c r="M1196" t="inlineStr">
        <is>
          <t>---</t>
        </is>
      </c>
      <c r="N1196" t="inlineStr">
        <is>
          <t>---</t>
        </is>
      </c>
      <c r="O1196" t="inlineStr">
        <is>
          <t>---</t>
        </is>
      </c>
      <c r="P1196" t="inlineStr">
        <is>
          <t>---</t>
        </is>
      </c>
      <c r="Q1196" t="inlineStr">
        <is>
          <t>---</t>
        </is>
      </c>
      <c r="R1196" t="inlineStr"/>
      <c r="S1196" t="inlineStr"/>
      <c r="T1196" t="inlineStr"/>
      <c r="U1196" t="inlineStr"/>
      <c r="V1196" t="inlineStr"/>
      <c r="W1196" t="inlineStr"/>
      <c r="X1196" t="inlineStr">
        <is>
          <t>PAP/HAHD/ST00409</t>
        </is>
      </c>
      <c r="Y1196" t="inlineStr">
        <is>
          <t>PAP/HAHD/ST00409</t>
        </is>
      </c>
      <c r="Z1196" t="inlineStr">
        <is>
          <t>2025-03-13 21:51:59</t>
        </is>
      </c>
      <c r="AA1196" t="inlineStr">
        <is>
          <t>2025-03-13 21:50:56</t>
        </is>
      </c>
      <c r="AB1196" t="inlineStr">
        <is>
          <t>2miclene</t>
        </is>
      </c>
      <c r="AC1196" t="inlineStr">
        <is>
          <t>2025-03-13 21:55:01</t>
        </is>
      </c>
      <c r="AD1196" s="1" t="inlineStr">
        <is>
          <t>https://www.commcarehq.org/a/caris-test/reports/form_data/3a0c3fa5-98e6-456c-99d7-6eb4ce5d1db1/</t>
        </is>
      </c>
      <c r="AE1196" t="inlineStr">
        <is>
          <t>---</t>
        </is>
      </c>
      <c r="AF1196" t="inlineStr">
        <is>
          <t>b80e4eb2b980449c9af972a2615bd805</t>
        </is>
      </c>
      <c r="AG1196" t="inlineStr">
        <is>
          <t>OK</t>
        </is>
      </c>
      <c r="AH1196" t="inlineStr">
        <is>
          <t>2025-03-13 21:51:59</t>
        </is>
      </c>
      <c r="AI1196" t="inlineStr">
        <is>
          <t>64b0a61236f7d987dd45027ebbfc57df</t>
        </is>
      </c>
      <c r="AJ1196" t="inlineStr">
        <is>
          <t>2025-03-13</t>
        </is>
      </c>
      <c r="AK1196" t="inlineStr">
        <is>
          <t>3</t>
        </is>
      </c>
      <c r="AL1196" t="inlineStr">
        <is>
          <t>---</t>
        </is>
      </c>
      <c r="AM1196" t="inlineStr">
        <is>
          <t>1</t>
        </is>
      </c>
      <c r="AN1196" t="inlineStr">
        <is>
          <t>---</t>
        </is>
      </c>
      <c r="AO1196" t="inlineStr">
        <is>
          <t>1</t>
        </is>
      </c>
      <c r="AP1196" t="inlineStr">
        <is>
          <t>1</t>
        </is>
      </c>
      <c r="AQ1196" t="inlineStr"/>
      <c r="AR1196" t="inlineStr"/>
      <c r="AS1196" t="inlineStr"/>
      <c r="AT1196" t="inlineStr"/>
      <c r="AU1196" t="inlineStr">
        <is>
          <t>---</t>
        </is>
      </c>
      <c r="AV1196" t="inlineStr">
        <is>
          <t>---</t>
        </is>
      </c>
      <c r="AW1196" t="inlineStr">
        <is>
          <t>---</t>
        </is>
      </c>
      <c r="AX1196" t="inlineStr">
        <is>
          <t>---</t>
        </is>
      </c>
      <c r="AY1196" t="inlineStr">
        <is>
          <t>---</t>
        </is>
      </c>
      <c r="AZ1196" t="inlineStr">
        <is>
          <t>---</t>
        </is>
      </c>
      <c r="BA1196" t="inlineStr">
        <is>
          <t>64b0a61236f7d987dd45027ebbfc57df</t>
        </is>
      </c>
      <c r="BB1196" t="inlineStr">
        <is>
          <t>http://openrosa.org/formdesigner/0B48E039-1E80-49A7-AC24-732B6E788E39</t>
        </is>
      </c>
      <c r="BC1196" t="inlineStr">
        <is>
          <t>Ration et autres visites</t>
        </is>
      </c>
      <c r="BD1196" t="inlineStr">
        <is>
          <t>CommCare Android, version "2.55.0"(467579). App v15969. CommCare Version 2.55.0. Build 467579, built on: 2025-01-15</t>
        </is>
      </c>
      <c r="BE1196" t="inlineStr">
        <is>
          <t>commcare_54a621c2-54d8-40d6-b070-4af9fd73e052</t>
        </is>
      </c>
      <c r="BF1196" t="inlineStr"/>
      <c r="BG1196" t="inlineStr">
        <is>
          <t>f13d8149fc6d39ebe86af18272310ff9</t>
        </is>
      </c>
      <c r="BH1196" t="inlineStr">
        <is>
          <t>d3239f0622024212b2de47425e4be01d</t>
        </is>
      </c>
      <c r="BI1196" t="inlineStr">
        <is>
          <t>15246</t>
        </is>
      </c>
      <c r="BJ1196" t="inlineStr">
        <is>
          <t>XFormInstance</t>
        </is>
      </c>
      <c r="BK1196" t="inlineStr">
        <is>
          <t>c5b03fe2ff5311efb030d3290d41d0d6</t>
        </is>
      </c>
      <c r="BL1196" t="b">
        <v>0</v>
      </c>
      <c r="BM1196" t="inlineStr">
        <is>
          <t>---</t>
        </is>
      </c>
      <c r="BN1196" t="inlineStr">
        <is>
          <t>200.113.214.46</t>
        </is>
      </c>
      <c r="BO1196" t="inlineStr">
        <is>
          <t>Esperantha Euphremie Desrosiers</t>
        </is>
      </c>
    </row>
    <row r="1197">
      <c r="A1197" t="inlineStr">
        <is>
          <t>1195</t>
        </is>
      </c>
      <c r="B1197" t="inlineStr">
        <is>
          <t>4b36ce1b-89cc-4c10-807e-5b00e8c1be90</t>
        </is>
      </c>
      <c r="C1197" t="inlineStr">
        <is>
          <t>2025-03-13</t>
        </is>
      </c>
      <c r="D1197" t="inlineStr">
        <is>
          <t>4</t>
        </is>
      </c>
      <c r="E1197" t="inlineStr">
        <is>
          <t>bonbons</t>
        </is>
      </c>
      <c r="F1197" t="inlineStr">
        <is>
          <t>0</t>
        </is>
      </c>
      <c r="G1197" t="inlineStr">
        <is>
          <t>bonbons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---</t>
        </is>
      </c>
      <c r="L1197" t="inlineStr">
        <is>
          <t>---</t>
        </is>
      </c>
      <c r="M1197" t="inlineStr">
        <is>
          <t>---</t>
        </is>
      </c>
      <c r="N1197" t="inlineStr">
        <is>
          <t>---</t>
        </is>
      </c>
      <c r="O1197" t="inlineStr">
        <is>
          <t>---</t>
        </is>
      </c>
      <c r="P1197" t="inlineStr">
        <is>
          <t>---</t>
        </is>
      </c>
      <c r="Q1197" t="inlineStr">
        <is>
          <t>---</t>
        </is>
      </c>
      <c r="R1197" t="inlineStr"/>
      <c r="S1197" t="inlineStr"/>
      <c r="T1197" t="inlineStr"/>
      <c r="U1197">
        <f>HYPERLINK("https://www.commcarehq.org/a/caris-test/api/form_attachment/v1/4b36ce1b-89cc-4c10-807e-5b00e8c1be90/1741902768493.jpg")</f>
        <v/>
      </c>
      <c r="V1197" t="inlineStr"/>
      <c r="W1197" t="inlineStr"/>
      <c r="X1197" t="inlineStr">
        <is>
          <t>PAP/HAHD/ST00302</t>
        </is>
      </c>
      <c r="Y1197" t="inlineStr">
        <is>
          <t>PAP/HAHD/ST00302</t>
        </is>
      </c>
      <c r="Z1197" t="inlineStr">
        <is>
          <t>2025-03-13 21:52:49</t>
        </is>
      </c>
      <c r="AA1197" t="inlineStr">
        <is>
          <t>2025-03-13 21:52:11</t>
        </is>
      </c>
      <c r="AB1197" t="inlineStr">
        <is>
          <t>2miclene</t>
        </is>
      </c>
      <c r="AC1197" t="inlineStr">
        <is>
          <t>2025-03-13 21:55:02</t>
        </is>
      </c>
      <c r="AD1197" s="1" t="inlineStr">
        <is>
          <t>https://www.commcarehq.org/a/caris-test/reports/form_data/4b36ce1b-89cc-4c10-807e-5b00e8c1be90/</t>
        </is>
      </c>
      <c r="AE1197" t="inlineStr">
        <is>
          <t>---</t>
        </is>
      </c>
      <c r="AF1197" t="inlineStr">
        <is>
          <t>3c5a623af057e23a32ae4000_188519</t>
        </is>
      </c>
      <c r="AG1197" t="inlineStr">
        <is>
          <t>---</t>
        </is>
      </c>
      <c r="AH1197" t="inlineStr">
        <is>
          <t>2025-03-13 21:52:49</t>
        </is>
      </c>
      <c r="AI1197" t="inlineStr">
        <is>
          <t>64b0a61236f7d987dd45027ebbfc57df</t>
        </is>
      </c>
      <c r="AJ1197" t="inlineStr">
        <is>
          <t>2025-03-13</t>
        </is>
      </c>
      <c r="AK1197" t="inlineStr">
        <is>
          <t>4</t>
        </is>
      </c>
      <c r="AL1197" t="inlineStr">
        <is>
          <t>bonbons</t>
        </is>
      </c>
      <c r="AM1197" t="inlineStr">
        <is>
          <t>0</t>
        </is>
      </c>
      <c r="AN1197" t="inlineStr">
        <is>
          <t>bonbons</t>
        </is>
      </c>
      <c r="AO1197" t="inlineStr">
        <is>
          <t>1</t>
        </is>
      </c>
      <c r="AP1197" t="inlineStr">
        <is>
          <t>1</t>
        </is>
      </c>
      <c r="AQ1197" t="inlineStr"/>
      <c r="AR1197" t="inlineStr"/>
      <c r="AS1197" t="inlineStr"/>
      <c r="AT1197" t="inlineStr"/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inlineStr">
        <is>
          <t>---</t>
        </is>
      </c>
      <c r="BA1197" t="inlineStr">
        <is>
          <t>64b0a61236f7d987dd45027ebbfc57df</t>
        </is>
      </c>
      <c r="BB1197" t="inlineStr">
        <is>
          <t>http://openrosa.org/formdesigner/0B48E039-1E80-49A7-AC24-732B6E788E39</t>
        </is>
      </c>
      <c r="BC1197" t="inlineStr">
        <is>
          <t>Ration et autres visites</t>
        </is>
      </c>
      <c r="BD1197" t="inlineStr">
        <is>
          <t>CommCare Android, version "2.55.0"(467579). App v15969. CommCare Version 2.55.0. Build 467579, built on: 2025-01-15</t>
        </is>
      </c>
      <c r="BE1197" t="inlineStr">
        <is>
          <t>commcare_54a621c2-54d8-40d6-b070-4af9fd73e052</t>
        </is>
      </c>
      <c r="BF1197" t="inlineStr"/>
      <c r="BG1197" t="inlineStr">
        <is>
          <t>f13d8149fc6d39ebe86af18272310ff9</t>
        </is>
      </c>
      <c r="BH1197" t="inlineStr">
        <is>
          <t>d3239f0622024212b2de47425e4be01d</t>
        </is>
      </c>
      <c r="BI1197" t="inlineStr">
        <is>
          <t>15246</t>
        </is>
      </c>
      <c r="BJ1197" t="inlineStr">
        <is>
          <t>XFormInstance</t>
        </is>
      </c>
      <c r="BK1197" t="inlineStr">
        <is>
          <t>c5b03fe2ff5311efb030d3290d41d0d6</t>
        </is>
      </c>
      <c r="BL1197" t="b">
        <v>0</v>
      </c>
      <c r="BM1197" t="inlineStr">
        <is>
          <t>---</t>
        </is>
      </c>
      <c r="BN1197" t="inlineStr">
        <is>
          <t>200.113.214.46</t>
        </is>
      </c>
      <c r="BO1197" t="inlineStr">
        <is>
          <t>Eugenita  Simonis</t>
        </is>
      </c>
    </row>
    <row r="1198">
      <c r="A1198" t="inlineStr">
        <is>
          <t>1196</t>
        </is>
      </c>
      <c r="B1198" t="inlineStr">
        <is>
          <t>ee8e1ae9-0b21-471d-bad2-5c447a26d591</t>
        </is>
      </c>
      <c r="C1198" t="inlineStr">
        <is>
          <t>2025-03-13</t>
        </is>
      </c>
      <c r="D1198" t="inlineStr">
        <is>
          <t>3 4</t>
        </is>
      </c>
      <c r="E1198" t="inlineStr">
        <is>
          <t>bonnons</t>
        </is>
      </c>
      <c r="F1198" t="inlineStr">
        <is>
          <t>1</t>
        </is>
      </c>
      <c r="G1198" t="inlineStr">
        <is>
          <t>---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---</t>
        </is>
      </c>
      <c r="L1198" t="inlineStr">
        <is>
          <t>---</t>
        </is>
      </c>
      <c r="M1198" t="inlineStr">
        <is>
          <t>---</t>
        </is>
      </c>
      <c r="N1198" t="inlineStr">
        <is>
          <t>---</t>
        </is>
      </c>
      <c r="O1198" t="inlineStr">
        <is>
          <t>---</t>
        </is>
      </c>
      <c r="P1198" t="inlineStr">
        <is>
          <t>---</t>
        </is>
      </c>
      <c r="Q1198" t="inlineStr">
        <is>
          <t>---</t>
        </is>
      </c>
      <c r="R1198" t="inlineStr">
        <is>
          <t>24.5</t>
        </is>
      </c>
      <c r="S1198" t="inlineStr">
        <is>
          <t>50.9</t>
        </is>
      </c>
      <c r="T1198" t="inlineStr">
        <is>
          <t>161.0</t>
        </is>
      </c>
      <c r="U1198">
        <f>HYPERLINK("https://www.commcarehq.org/a/caris-test/api/form_attachment/v1/ee8e1ae9-0b21-471d-bad2-5c447a26d591/1741902862777.jpg")</f>
        <v/>
      </c>
      <c r="V1198" t="inlineStr"/>
      <c r="W1198" t="inlineStr"/>
      <c r="X1198" t="inlineStr">
        <is>
          <t>PAP/HAHD/ST00363</t>
        </is>
      </c>
      <c r="Y1198" t="inlineStr">
        <is>
          <t>PAP/HAHD/ST00363</t>
        </is>
      </c>
      <c r="Z1198" t="inlineStr">
        <is>
          <t>2025-03-13 21:54:28</t>
        </is>
      </c>
      <c r="AA1198" t="inlineStr">
        <is>
          <t>2025-03-13 21:53:07</t>
        </is>
      </c>
      <c r="AB1198" t="inlineStr">
        <is>
          <t>2miclene</t>
        </is>
      </c>
      <c r="AC1198" t="inlineStr">
        <is>
          <t>2025-03-13 21:55:03</t>
        </is>
      </c>
      <c r="AD1198" s="1" t="inlineStr">
        <is>
          <t>https://www.commcarehq.org/a/caris-test/reports/form_data/ee8e1ae9-0b21-471d-bad2-5c447a26d591/</t>
        </is>
      </c>
      <c r="AE1198" t="inlineStr">
        <is>
          <t>---</t>
        </is>
      </c>
      <c r="AF1198" t="inlineStr">
        <is>
          <t>8ad4975427894024b7ab3e00bedb20ca</t>
        </is>
      </c>
      <c r="AG1198" t="inlineStr">
        <is>
          <t>OK</t>
        </is>
      </c>
      <c r="AH1198" t="inlineStr">
        <is>
          <t>2025-03-13 21:54:28</t>
        </is>
      </c>
      <c r="AI1198" t="inlineStr">
        <is>
          <t>64b0a61236f7d987dd45027ebbfc57df</t>
        </is>
      </c>
      <c r="AJ1198" t="inlineStr">
        <is>
          <t>2025-03-13</t>
        </is>
      </c>
      <c r="AK1198" t="inlineStr">
        <is>
          <t>3 4</t>
        </is>
      </c>
      <c r="AL1198" t="inlineStr">
        <is>
          <t>bonnons</t>
        </is>
      </c>
      <c r="AM1198" t="inlineStr">
        <is>
          <t>1</t>
        </is>
      </c>
      <c r="AN1198" t="inlineStr">
        <is>
          <t>---</t>
        </is>
      </c>
      <c r="AO1198" t="inlineStr">
        <is>
          <t>1</t>
        </is>
      </c>
      <c r="AP1198" t="inlineStr">
        <is>
          <t>1</t>
        </is>
      </c>
      <c r="AQ1198" t="inlineStr">
        <is>
          <t>24.5</t>
        </is>
      </c>
      <c r="AR1198" t="inlineStr">
        <is>
          <t>50.9</t>
        </is>
      </c>
      <c r="AS1198" t="inlineStr">
        <is>
          <t>161</t>
        </is>
      </c>
      <c r="AT1198" t="inlineStr"/>
      <c r="AU1198" t="inlineStr">
        <is>
          <t>---</t>
        </is>
      </c>
      <c r="AV1198" t="inlineStr">
        <is>
          <t>---</t>
        </is>
      </c>
      <c r="AW1198" t="inlineStr">
        <is>
          <t>---</t>
        </is>
      </c>
      <c r="AX1198" t="inlineStr">
        <is>
          <t>---</t>
        </is>
      </c>
      <c r="AY1198" t="inlineStr">
        <is>
          <t>---</t>
        </is>
      </c>
      <c r="AZ1198" t="inlineStr">
        <is>
          <t>---</t>
        </is>
      </c>
      <c r="BA1198" t="inlineStr">
        <is>
          <t>64b0a61236f7d987dd45027ebbfc57df</t>
        </is>
      </c>
      <c r="BB1198" t="inlineStr">
        <is>
          <t>http://openrosa.org/formdesigner/0B48E039-1E80-49A7-AC24-732B6E788E39</t>
        </is>
      </c>
      <c r="BC1198" t="inlineStr">
        <is>
          <t>Ration et autres visites</t>
        </is>
      </c>
      <c r="BD1198" t="inlineStr">
        <is>
          <t>CommCare Android, version "2.55.0"(467579). App v15969. CommCare Version 2.55.0. Build 467579, built on: 2025-01-15</t>
        </is>
      </c>
      <c r="BE1198" t="inlineStr">
        <is>
          <t>commcare_54a621c2-54d8-40d6-b070-4af9fd73e052</t>
        </is>
      </c>
      <c r="BF1198" t="inlineStr"/>
      <c r="BG1198" t="inlineStr">
        <is>
          <t>f13d8149fc6d39ebe86af18272310ff9</t>
        </is>
      </c>
      <c r="BH1198" t="inlineStr">
        <is>
          <t>d3239f0622024212b2de47425e4be01d</t>
        </is>
      </c>
      <c r="BI1198" t="inlineStr">
        <is>
          <t>15246</t>
        </is>
      </c>
      <c r="BJ1198" t="inlineStr">
        <is>
          <t>XFormInstance</t>
        </is>
      </c>
      <c r="BK1198" t="inlineStr">
        <is>
          <t>c5b03fe2ff5311efb030d3290d41d0d6</t>
        </is>
      </c>
      <c r="BL1198" t="b">
        <v>0</v>
      </c>
      <c r="BM1198" t="inlineStr">
        <is>
          <t>---</t>
        </is>
      </c>
      <c r="BN1198" t="inlineStr">
        <is>
          <t>200.113.214.46</t>
        </is>
      </c>
      <c r="BO1198" t="inlineStr">
        <is>
          <t>Eugenson Simonis</t>
        </is>
      </c>
    </row>
    <row r="1199">
      <c r="A1199" t="inlineStr">
        <is>
          <t>1197</t>
        </is>
      </c>
      <c r="B1199" t="inlineStr">
        <is>
          <t>29956cc8-e3b5-4009-bcf5-d7a40ea89bb0</t>
        </is>
      </c>
      <c r="C1199" t="inlineStr">
        <is>
          <t>2025-03-13</t>
        </is>
      </c>
      <c r="D1199" t="inlineStr">
        <is>
          <t>3 4</t>
        </is>
      </c>
      <c r="E1199" t="inlineStr">
        <is>
          <t>bonbon</t>
        </is>
      </c>
      <c r="F1199" t="inlineStr">
        <is>
          <t>0</t>
        </is>
      </c>
      <c r="G1199" t="inlineStr">
        <is>
          <t>---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---</t>
        </is>
      </c>
      <c r="L1199" t="inlineStr">
        <is>
          <t>---</t>
        </is>
      </c>
      <c r="M1199" t="inlineStr">
        <is>
          <t>---</t>
        </is>
      </c>
      <c r="N1199" t="inlineStr">
        <is>
          <t>---</t>
        </is>
      </c>
      <c r="O1199" t="inlineStr">
        <is>
          <t>---</t>
        </is>
      </c>
      <c r="P1199" t="inlineStr">
        <is>
          <t>---</t>
        </is>
      </c>
      <c r="Q1199" t="inlineStr">
        <is>
          <t>---</t>
        </is>
      </c>
      <c r="R1199" t="inlineStr">
        <is>
          <t>24.5</t>
        </is>
      </c>
      <c r="S1199" t="inlineStr">
        <is>
          <t>161.0</t>
        </is>
      </c>
      <c r="T1199" t="inlineStr">
        <is>
          <t>50.9</t>
        </is>
      </c>
      <c r="U1199">
        <f>HYPERLINK("https://www.commcarehq.org/a/caris-test/api/form_attachment/v1/29956cc8-e3b5-4009-bcf5-d7a40ea89bb0/1741902845562.jpg")</f>
        <v/>
      </c>
      <c r="V1199" t="inlineStr"/>
      <c r="W1199" t="inlineStr"/>
      <c r="X1199" t="inlineStr">
        <is>
          <t>PAP/HAHD/ST00363</t>
        </is>
      </c>
      <c r="Y1199" t="inlineStr">
        <is>
          <t>PAP/HAHD/ST00363</t>
        </is>
      </c>
      <c r="Z1199" t="inlineStr">
        <is>
          <t>2025-03-13 21:54:34</t>
        </is>
      </c>
      <c r="AA1199" t="inlineStr">
        <is>
          <t>2025-03-13 21:52:35</t>
        </is>
      </c>
      <c r="AB1199" t="inlineStr">
        <is>
          <t>2yves</t>
        </is>
      </c>
      <c r="AC1199" t="inlineStr">
        <is>
          <t>2025-03-13 22:02:32</t>
        </is>
      </c>
      <c r="AD1199" s="1" t="inlineStr">
        <is>
          <t>https://www.commcarehq.org/a/caris-test/reports/form_data/29956cc8-e3b5-4009-bcf5-d7a40ea89bb0/</t>
        </is>
      </c>
      <c r="AE1199" t="inlineStr">
        <is>
          <t>---</t>
        </is>
      </c>
      <c r="AF1199" t="inlineStr">
        <is>
          <t>8ad4975427894024b7ab3e00bedb20ca</t>
        </is>
      </c>
      <c r="AG1199" t="inlineStr">
        <is>
          <t>OK</t>
        </is>
      </c>
      <c r="AH1199" t="inlineStr">
        <is>
          <t>2025-03-13 21:54:34</t>
        </is>
      </c>
      <c r="AI1199" t="inlineStr">
        <is>
          <t>e6ee151a4dd54941b4385b43113f68bc</t>
        </is>
      </c>
      <c r="AJ1199" t="inlineStr">
        <is>
          <t>2025-03-13</t>
        </is>
      </c>
      <c r="AK1199" t="inlineStr">
        <is>
          <t>3 4</t>
        </is>
      </c>
      <c r="AL1199" t="inlineStr">
        <is>
          <t>bonbon</t>
        </is>
      </c>
      <c r="AM1199" t="inlineStr">
        <is>
          <t>0</t>
        </is>
      </c>
      <c r="AN1199" t="inlineStr">
        <is>
          <t>---</t>
        </is>
      </c>
      <c r="AO1199" t="inlineStr">
        <is>
          <t>1</t>
        </is>
      </c>
      <c r="AP1199" t="inlineStr">
        <is>
          <t>1</t>
        </is>
      </c>
      <c r="AQ1199" t="inlineStr">
        <is>
          <t>24.5</t>
        </is>
      </c>
      <c r="AR1199" t="inlineStr">
        <is>
          <t>161</t>
        </is>
      </c>
      <c r="AS1199" t="inlineStr">
        <is>
          <t>50.9</t>
        </is>
      </c>
      <c r="AT1199" t="inlineStr"/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inlineStr">
        <is>
          <t>---</t>
        </is>
      </c>
      <c r="BA1199" t="inlineStr">
        <is>
          <t>e6ee151a4dd54941b4385b43113f68bc</t>
        </is>
      </c>
      <c r="BB1199" t="inlineStr">
        <is>
          <t>http://openrosa.org/formdesigner/0B48E039-1E80-49A7-AC24-732B6E788E39</t>
        </is>
      </c>
      <c r="BC1199" t="inlineStr">
        <is>
          <t>Ration et autres visites</t>
        </is>
      </c>
      <c r="BD1199" t="inlineStr">
        <is>
          <t>CommCare Android, version "2.55.0"(467579). App v15969. CommCare Version 2.55.0. Build 467579, built on: 2025-01-15</t>
        </is>
      </c>
      <c r="BE1199" t="inlineStr">
        <is>
          <t>commcare_3d9b4508-ec94-43e7-89c9-02e72ce74d1c</t>
        </is>
      </c>
      <c r="BF1199" t="inlineStr">
        <is>
          <t>18.5360817 -72.3910667 13.6 9.5</t>
        </is>
      </c>
      <c r="BG1199" t="inlineStr">
        <is>
          <t>f13d8149fc6d39ebe86af18272310ff9</t>
        </is>
      </c>
      <c r="BH1199" t="inlineStr">
        <is>
          <t>d3239f0622024212b2de47425e4be01d</t>
        </is>
      </c>
      <c r="BI1199" t="inlineStr">
        <is>
          <t>15246</t>
        </is>
      </c>
      <c r="BJ1199" t="inlineStr">
        <is>
          <t>XFormInstance</t>
        </is>
      </c>
      <c r="BK1199" t="inlineStr">
        <is>
          <t>117990d8fedf11efb4215930014bb413</t>
        </is>
      </c>
      <c r="BL1199" t="b">
        <v>0</v>
      </c>
      <c r="BM1199" t="inlineStr">
        <is>
          <t>---</t>
        </is>
      </c>
      <c r="BN1199" t="inlineStr">
        <is>
          <t>200.113.214.76</t>
        </is>
      </c>
      <c r="BO1199" t="inlineStr">
        <is>
          <t>Eugenson Simonis</t>
        </is>
      </c>
    </row>
    <row r="1200">
      <c r="A1200" t="inlineStr">
        <is>
          <t>1198</t>
        </is>
      </c>
      <c r="B1200" t="inlineStr">
        <is>
          <t>480bbaeb-9932-4b72-b91b-2d3405a530b7</t>
        </is>
      </c>
      <c r="C1200" t="inlineStr">
        <is>
          <t>2025-03-13</t>
        </is>
      </c>
      <c r="D1200" t="inlineStr">
        <is>
          <t>4</t>
        </is>
      </c>
      <c r="E1200" t="inlineStr">
        <is>
          <t>bonbon</t>
        </is>
      </c>
      <c r="F1200" t="inlineStr">
        <is>
          <t>0</t>
        </is>
      </c>
      <c r="G1200" t="inlineStr">
        <is>
          <t>bonbons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---</t>
        </is>
      </c>
      <c r="L1200" t="inlineStr">
        <is>
          <t>---</t>
        </is>
      </c>
      <c r="M1200" t="inlineStr">
        <is>
          <t>---</t>
        </is>
      </c>
      <c r="N1200" t="inlineStr">
        <is>
          <t>---</t>
        </is>
      </c>
      <c r="O1200" t="inlineStr">
        <is>
          <t>---</t>
        </is>
      </c>
      <c r="P1200" t="inlineStr">
        <is>
          <t>---</t>
        </is>
      </c>
      <c r="Q1200" t="inlineStr">
        <is>
          <t>---</t>
        </is>
      </c>
      <c r="R1200" t="inlineStr">
        <is>
          <t>15.0</t>
        </is>
      </c>
      <c r="S1200" t="inlineStr">
        <is>
          <t>19.2</t>
        </is>
      </c>
      <c r="T1200" t="inlineStr">
        <is>
          <t>122.0</t>
        </is>
      </c>
      <c r="U1200">
        <f>HYPERLINK("https://www.commcarehq.org/a/caris-test/api/form_attachment/v1/480bbaeb-9932-4b72-b91b-2d3405a530b7/1741903367629.jpg")</f>
        <v/>
      </c>
      <c r="V1200" t="inlineStr"/>
      <c r="W1200" t="inlineStr"/>
      <c r="X1200" t="inlineStr">
        <is>
          <t>PAP/HAHD/ST00302</t>
        </is>
      </c>
      <c r="Y1200" t="inlineStr">
        <is>
          <t>PAP/HAHD/ST00302</t>
        </is>
      </c>
      <c r="Z1200" t="inlineStr">
        <is>
          <t>2025-03-13 22:02:56</t>
        </is>
      </c>
      <c r="AA1200" t="inlineStr">
        <is>
          <t>2025-03-13 22:01:31</t>
        </is>
      </c>
      <c r="AB1200" t="inlineStr">
        <is>
          <t>2yves</t>
        </is>
      </c>
      <c r="AC1200" t="inlineStr">
        <is>
          <t>2025-03-13 22:02:57</t>
        </is>
      </c>
      <c r="AD1200" s="1" t="inlineStr">
        <is>
          <t>https://www.commcarehq.org/a/caris-test/reports/form_data/480bbaeb-9932-4b72-b91b-2d3405a530b7/</t>
        </is>
      </c>
      <c r="AE1200" t="inlineStr">
        <is>
          <t>---</t>
        </is>
      </c>
      <c r="AF1200" t="inlineStr">
        <is>
          <t>3c5a623af057e23a32ae4000_188519</t>
        </is>
      </c>
      <c r="AG1200" t="inlineStr">
        <is>
          <t>---</t>
        </is>
      </c>
      <c r="AH1200" t="inlineStr">
        <is>
          <t>2025-03-13 22:02:56</t>
        </is>
      </c>
      <c r="AI1200" t="inlineStr">
        <is>
          <t>e6ee151a4dd54941b4385b43113f68bc</t>
        </is>
      </c>
      <c r="AJ1200" t="inlineStr">
        <is>
          <t>2025-03-13</t>
        </is>
      </c>
      <c r="AK1200" t="inlineStr">
        <is>
          <t>4</t>
        </is>
      </c>
      <c r="AL1200" t="inlineStr">
        <is>
          <t>bonbon</t>
        </is>
      </c>
      <c r="AM1200" t="inlineStr">
        <is>
          <t>0</t>
        </is>
      </c>
      <c r="AN1200" t="inlineStr">
        <is>
          <t>bonbons</t>
        </is>
      </c>
      <c r="AO1200" t="inlineStr">
        <is>
          <t>1</t>
        </is>
      </c>
      <c r="AP1200" t="inlineStr">
        <is>
          <t>1</t>
        </is>
      </c>
      <c r="AQ1200" t="inlineStr">
        <is>
          <t>15</t>
        </is>
      </c>
      <c r="AR1200" t="inlineStr">
        <is>
          <t>19.2</t>
        </is>
      </c>
      <c r="AS1200" t="inlineStr">
        <is>
          <t>122</t>
        </is>
      </c>
      <c r="AT1200" t="inlineStr"/>
      <c r="AU1200" t="inlineStr">
        <is>
          <t>---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inlineStr">
        <is>
          <t>---</t>
        </is>
      </c>
      <c r="BA1200" t="inlineStr">
        <is>
          <t>e6ee151a4dd54941b4385b43113f68bc</t>
        </is>
      </c>
      <c r="BB1200" t="inlineStr">
        <is>
          <t>http://openrosa.org/formdesigner/0B48E039-1E80-49A7-AC24-732B6E788E39</t>
        </is>
      </c>
      <c r="BC1200" t="inlineStr">
        <is>
          <t>Ration et autres visites</t>
        </is>
      </c>
      <c r="BD1200" t="inlineStr">
        <is>
          <t>CommCare Android, version "2.55.0"(467579). App v15969. CommCare Version 2.55.0. Build 467579, built on: 2025-01-15</t>
        </is>
      </c>
      <c r="BE1200" t="inlineStr">
        <is>
          <t>commcare_3d9b4508-ec94-43e7-89c9-02e72ce74d1c</t>
        </is>
      </c>
      <c r="BF1200" t="inlineStr">
        <is>
          <t>18.5361067 -72.3904533 -9.1 9.8</t>
        </is>
      </c>
      <c r="BG1200" t="inlineStr">
        <is>
          <t>f13d8149fc6d39ebe86af18272310ff9</t>
        </is>
      </c>
      <c r="BH1200" t="inlineStr">
        <is>
          <t>d3239f0622024212b2de47425e4be01d</t>
        </is>
      </c>
      <c r="BI1200" t="inlineStr">
        <is>
          <t>15246</t>
        </is>
      </c>
      <c r="BJ1200" t="inlineStr">
        <is>
          <t>XFormInstance</t>
        </is>
      </c>
      <c r="BK1200" t="inlineStr">
        <is>
          <t>117990d8fedf11efb4215930014bb413</t>
        </is>
      </c>
      <c r="BL1200" t="b">
        <v>0</v>
      </c>
      <c r="BM1200" t="inlineStr">
        <is>
          <t>---</t>
        </is>
      </c>
      <c r="BN1200" t="inlineStr">
        <is>
          <t>200.113.214.76</t>
        </is>
      </c>
      <c r="BO1200" t="inlineStr">
        <is>
          <t>Eugenita  Simonis</t>
        </is>
      </c>
    </row>
    <row r="1201">
      <c r="A1201" t="inlineStr">
        <is>
          <t>1199</t>
        </is>
      </c>
      <c r="B1201" t="inlineStr">
        <is>
          <t>544a5ed5-8fa0-4706-8eb6-827a90754d57</t>
        </is>
      </c>
      <c r="C1201" t="inlineStr">
        <is>
          <t>2025-03-13</t>
        </is>
      </c>
      <c r="D1201" t="inlineStr">
        <is>
          <t>3</t>
        </is>
      </c>
      <c r="E1201" t="inlineStr">
        <is>
          <t>---</t>
        </is>
      </c>
      <c r="F1201" t="inlineStr">
        <is>
          <t>0</t>
        </is>
      </c>
      <c r="G1201" t="inlineStr">
        <is>
          <t>---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---</t>
        </is>
      </c>
      <c r="L1201" t="inlineStr">
        <is>
          <t>---</t>
        </is>
      </c>
      <c r="M1201" t="inlineStr">
        <is>
          <t>---</t>
        </is>
      </c>
      <c r="N1201" t="inlineStr">
        <is>
          <t>---</t>
        </is>
      </c>
      <c r="O1201" t="inlineStr">
        <is>
          <t>---</t>
        </is>
      </c>
      <c r="P1201" t="inlineStr">
        <is>
          <t>---</t>
        </is>
      </c>
      <c r="Q1201" t="inlineStr">
        <is>
          <t>---</t>
        </is>
      </c>
      <c r="R1201" t="inlineStr">
        <is>
          <t>16.0</t>
        </is>
      </c>
      <c r="S1201" t="inlineStr">
        <is>
          <t>17.0</t>
        </is>
      </c>
      <c r="T1201" t="inlineStr">
        <is>
          <t>104.0</t>
        </is>
      </c>
      <c r="U1201" t="inlineStr"/>
      <c r="V1201" t="inlineStr"/>
      <c r="W1201" t="inlineStr"/>
      <c r="X1201" t="inlineStr">
        <is>
          <t>CAP/CMCD/ST01085</t>
        </is>
      </c>
      <c r="Y1201" t="inlineStr">
        <is>
          <t>CAP/CMCD/ST01085</t>
        </is>
      </c>
      <c r="Z1201" t="inlineStr">
        <is>
          <t>2025-03-13 22:24:17</t>
        </is>
      </c>
      <c r="AA1201" t="inlineStr">
        <is>
          <t>2025-03-13 22:23:41</t>
        </is>
      </c>
      <c r="AB1201" t="inlineStr">
        <is>
          <t>1myrlene</t>
        </is>
      </c>
      <c r="AC1201" t="inlineStr">
        <is>
          <t>2025-03-13 22:26:00</t>
        </is>
      </c>
      <c r="AD1201" s="1" t="inlineStr">
        <is>
          <t>https://www.commcarehq.org/a/caris-test/reports/form_data/544a5ed5-8fa0-4706-8eb6-827a90754d57/</t>
        </is>
      </c>
      <c r="AE1201" t="inlineStr">
        <is>
          <t>---</t>
        </is>
      </c>
      <c r="AF1201" t="inlineStr">
        <is>
          <t>3c5a623af057e23a32ae4000_40706</t>
        </is>
      </c>
      <c r="AG1201" t="inlineStr">
        <is>
          <t>OK</t>
        </is>
      </c>
      <c r="AH1201" t="inlineStr">
        <is>
          <t>2025-03-13 22:24:17</t>
        </is>
      </c>
      <c r="AI1201" t="inlineStr">
        <is>
          <t>3a17b92a3c2ea771bdf0205100d2d998</t>
        </is>
      </c>
      <c r="AJ1201" t="inlineStr">
        <is>
          <t>2025-03-13</t>
        </is>
      </c>
      <c r="AK1201" t="inlineStr">
        <is>
          <t>3</t>
        </is>
      </c>
      <c r="AL1201" t="inlineStr">
        <is>
          <t>---</t>
        </is>
      </c>
      <c r="AM1201" t="inlineStr">
        <is>
          <t>0</t>
        </is>
      </c>
      <c r="AN1201" t="inlineStr">
        <is>
          <t>---</t>
        </is>
      </c>
      <c r="AO1201" t="inlineStr">
        <is>
          <t>1</t>
        </is>
      </c>
      <c r="AP1201" t="inlineStr">
        <is>
          <t>1</t>
        </is>
      </c>
      <c r="AQ1201" t="inlineStr">
        <is>
          <t>16</t>
        </is>
      </c>
      <c r="AR1201" t="inlineStr">
        <is>
          <t>17</t>
        </is>
      </c>
      <c r="AS1201" t="inlineStr">
        <is>
          <t>104</t>
        </is>
      </c>
      <c r="AT1201" t="inlineStr"/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inlineStr">
        <is>
          <t>---</t>
        </is>
      </c>
      <c r="BA1201" t="inlineStr">
        <is>
          <t>3a17b92a3c2ea771bdf0205100d2d998</t>
        </is>
      </c>
      <c r="BB1201" t="inlineStr">
        <is>
          <t>http://openrosa.org/formdesigner/0B48E039-1E80-49A7-AC24-732B6E788E39</t>
        </is>
      </c>
      <c r="BC1201" t="inlineStr">
        <is>
          <t>Ration et autres visites</t>
        </is>
      </c>
      <c r="BD1201" t="inlineStr">
        <is>
          <t>CommCare Android, version "2.56"(468045). App v15969. CommCare Version 2.56.0. Build 468045, built on: 2025-03-07</t>
        </is>
      </c>
      <c r="BE1201" t="inlineStr">
        <is>
          <t>commcare_9cc83537-7604-42c7-9b00-4e63388823d7</t>
        </is>
      </c>
      <c r="BF1201" t="inlineStr"/>
      <c r="BG1201" t="inlineStr">
        <is>
          <t>f13d8149fc6d39ebe86af18272310ff9</t>
        </is>
      </c>
      <c r="BH1201" t="inlineStr">
        <is>
          <t>d3239f0622024212b2de47425e4be01d</t>
        </is>
      </c>
      <c r="BI1201" t="inlineStr">
        <is>
          <t>15246</t>
        </is>
      </c>
      <c r="BJ1201" t="inlineStr">
        <is>
          <t>XFormInstance</t>
        </is>
      </c>
      <c r="BK1201" t="inlineStr">
        <is>
          <t>a005b85aff9711efba75bb65fe57b2fe</t>
        </is>
      </c>
      <c r="BL1201" t="b">
        <v>0</v>
      </c>
      <c r="BM1201" t="inlineStr">
        <is>
          <t>---</t>
        </is>
      </c>
      <c r="BN1201" t="inlineStr">
        <is>
          <t>200.113.253.121</t>
        </is>
      </c>
      <c r="BO1201" t="inlineStr">
        <is>
          <t>Dondley Junior Menard</t>
        </is>
      </c>
    </row>
    <row r="1202">
      <c r="A1202" t="inlineStr">
        <is>
          <t>1200</t>
        </is>
      </c>
      <c r="B1202" t="inlineStr">
        <is>
          <t>cbf0f428-e494-4156-a521-1eefe610cd57</t>
        </is>
      </c>
      <c r="C1202" t="inlineStr">
        <is>
          <t>2025-03-13</t>
        </is>
      </c>
      <c r="D1202" t="inlineStr">
        <is>
          <t>3</t>
        </is>
      </c>
      <c r="E1202" t="inlineStr">
        <is>
          <t>---</t>
        </is>
      </c>
      <c r="F1202" t="inlineStr">
        <is>
          <t>1</t>
        </is>
      </c>
      <c r="G1202" t="inlineStr">
        <is>
          <t>---</t>
        </is>
      </c>
      <c r="H1202" t="inlineStr">
        <is>
          <t>1</t>
        </is>
      </c>
      <c r="I1202" t="inlineStr">
        <is>
          <t>1</t>
        </is>
      </c>
      <c r="J1202" t="inlineStr">
        <is>
          <t>2</t>
        </is>
      </c>
      <c r="K1202" t="inlineStr">
        <is>
          <t>---</t>
        </is>
      </c>
      <c r="L1202" t="inlineStr">
        <is>
          <t>---</t>
        </is>
      </c>
      <c r="M1202" t="inlineStr">
        <is>
          <t>---</t>
        </is>
      </c>
      <c r="N1202" t="inlineStr">
        <is>
          <t>---</t>
        </is>
      </c>
      <c r="O1202" t="inlineStr">
        <is>
          <t>---</t>
        </is>
      </c>
      <c r="P1202" t="inlineStr">
        <is>
          <t>---</t>
        </is>
      </c>
      <c r="Q1202" t="inlineStr">
        <is>
          <t>---</t>
        </is>
      </c>
      <c r="R1202" t="inlineStr">
        <is>
          <t>28.0</t>
        </is>
      </c>
      <c r="S1202" t="inlineStr">
        <is>
          <t>72.4</t>
        </is>
      </c>
      <c r="T1202" t="inlineStr">
        <is>
          <t>175.5</t>
        </is>
      </c>
      <c r="U1202" t="inlineStr"/>
      <c r="V1202" t="inlineStr"/>
      <c r="W1202" t="inlineStr"/>
      <c r="X1202" t="inlineStr">
        <is>
          <t>PAP/NPFS/ST00219</t>
        </is>
      </c>
      <c r="Y1202" t="inlineStr">
        <is>
          <t>PAP/NPFS/ST00219</t>
        </is>
      </c>
      <c r="Z1202" t="inlineStr">
        <is>
          <t>2025-03-13 20:39:52</t>
        </is>
      </c>
      <c r="AA1202" t="inlineStr">
        <is>
          <t>2025-03-13 20:35:54</t>
        </is>
      </c>
      <c r="AB1202" t="inlineStr">
        <is>
          <t>2paula</t>
        </is>
      </c>
      <c r="AC1202" t="inlineStr">
        <is>
          <t>2025-03-13 22:50:33</t>
        </is>
      </c>
      <c r="AD1202" s="1" t="inlineStr">
        <is>
          <t>https://www.commcarehq.org/a/caris-test/reports/form_data/cbf0f428-e494-4156-a521-1eefe610cd57/</t>
        </is>
      </c>
      <c r="AE1202" t="inlineStr">
        <is>
          <t>---</t>
        </is>
      </c>
      <c r="AF1202" t="inlineStr">
        <is>
          <t>3c129275647c4989bd864bcb8f30ca34</t>
        </is>
      </c>
      <c r="AG1202" t="inlineStr">
        <is>
          <t>OK</t>
        </is>
      </c>
      <c r="AH1202" t="inlineStr">
        <is>
          <t>2025-03-13 20:39:52</t>
        </is>
      </c>
      <c r="AI1202" t="inlineStr">
        <is>
          <t>e5870524d7474eb1ae50f2c4107b4683</t>
        </is>
      </c>
      <c r="AJ1202" t="inlineStr">
        <is>
          <t>2025-03-13</t>
        </is>
      </c>
      <c r="AK1202" t="inlineStr">
        <is>
          <t>3</t>
        </is>
      </c>
      <c r="AL1202" t="inlineStr">
        <is>
          <t>---</t>
        </is>
      </c>
      <c r="AM1202" t="inlineStr">
        <is>
          <t>1</t>
        </is>
      </c>
      <c r="AN1202" t="inlineStr">
        <is>
          <t>---</t>
        </is>
      </c>
      <c r="AO1202" t="inlineStr">
        <is>
          <t>1</t>
        </is>
      </c>
      <c r="AP1202" t="inlineStr">
        <is>
          <t>1</t>
        </is>
      </c>
      <c r="AQ1202" t="inlineStr">
        <is>
          <t>28</t>
        </is>
      </c>
      <c r="AR1202" t="inlineStr">
        <is>
          <t>72.4</t>
        </is>
      </c>
      <c r="AS1202" t="inlineStr">
        <is>
          <t>175.5</t>
        </is>
      </c>
      <c r="AT1202" t="inlineStr"/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inlineStr">
        <is>
          <t>---</t>
        </is>
      </c>
      <c r="BA1202" t="inlineStr">
        <is>
          <t>e5870524d7474eb1ae50f2c4107b4683</t>
        </is>
      </c>
      <c r="BB1202" t="inlineStr">
        <is>
          <t>http://openrosa.org/formdesigner/0B48E039-1E80-49A7-AC24-732B6E788E39</t>
        </is>
      </c>
      <c r="BC1202" t="inlineStr">
        <is>
          <t>Ration et autres visites</t>
        </is>
      </c>
      <c r="BD1202" t="inlineStr">
        <is>
          <t>CommCare Android, version "2.56"(468045). App v15969. CommCare Version 2.56.0. Build 468045, built on: 2025-03-07</t>
        </is>
      </c>
      <c r="BE1202" t="inlineStr">
        <is>
          <t>commcare_1a638df5-b750-4196-ba65-fa624981c493</t>
        </is>
      </c>
      <c r="BF1202" t="inlineStr"/>
      <c r="BG1202" t="inlineStr">
        <is>
          <t>f13d8149fc6d39ebe86af18272310ff9</t>
        </is>
      </c>
      <c r="BH1202" t="inlineStr">
        <is>
          <t>d3239f0622024212b2de47425e4be01d</t>
        </is>
      </c>
      <c r="BI1202" t="inlineStr">
        <is>
          <t>15246</t>
        </is>
      </c>
      <c r="BJ1202" t="inlineStr">
        <is>
          <t>XFormInstance</t>
        </is>
      </c>
      <c r="BK1202" t="inlineStr">
        <is>
          <t>1f994ae2ff4c11efa9a06327e3555f30</t>
        </is>
      </c>
      <c r="BL1202" t="b">
        <v>0</v>
      </c>
      <c r="BM1202" t="inlineStr">
        <is>
          <t>---</t>
        </is>
      </c>
      <c r="BN1202" t="inlineStr">
        <is>
          <t>200.113.248.117</t>
        </is>
      </c>
      <c r="BO1202" t="inlineStr">
        <is>
          <t>Jouvens Jean</t>
        </is>
      </c>
    </row>
    <row r="1203">
      <c r="A1203" t="inlineStr">
        <is>
          <t>1201</t>
        </is>
      </c>
      <c r="B1203" t="inlineStr">
        <is>
          <t>d804b982-6d2c-4e74-abec-73250b256da6</t>
        </is>
      </c>
      <c r="C1203" t="inlineStr">
        <is>
          <t>2025-03-13</t>
        </is>
      </c>
      <c r="D1203" t="inlineStr">
        <is>
          <t>3</t>
        </is>
      </c>
      <c r="E1203" t="inlineStr">
        <is>
          <t>---</t>
        </is>
      </c>
      <c r="F1203" t="inlineStr">
        <is>
          <t>1</t>
        </is>
      </c>
      <c r="G1203" t="inlineStr">
        <is>
          <t>---</t>
        </is>
      </c>
      <c r="H1203" t="inlineStr">
        <is>
          <t>1</t>
        </is>
      </c>
      <c r="I1203" t="inlineStr">
        <is>
          <t>1</t>
        </is>
      </c>
      <c r="J1203" t="inlineStr"/>
      <c r="K1203" t="inlineStr">
        <is>
          <t>---</t>
        </is>
      </c>
      <c r="L1203" t="inlineStr">
        <is>
          <t>---</t>
        </is>
      </c>
      <c r="M1203" t="inlineStr">
        <is>
          <t>---</t>
        </is>
      </c>
      <c r="N1203" t="inlineStr">
        <is>
          <t>---</t>
        </is>
      </c>
      <c r="O1203" t="inlineStr">
        <is>
          <t>---</t>
        </is>
      </c>
      <c r="P1203" t="inlineStr">
        <is>
          <t>---</t>
        </is>
      </c>
      <c r="Q1203" t="inlineStr">
        <is>
          <t>---</t>
        </is>
      </c>
      <c r="R1203" t="inlineStr"/>
      <c r="S1203" t="inlineStr"/>
      <c r="T1203" t="inlineStr"/>
      <c r="U1203" t="inlineStr"/>
      <c r="V1203" t="inlineStr"/>
      <c r="W1203" t="inlineStr"/>
      <c r="X1203" t="inlineStr">
        <is>
          <t>PAP/NPFS/ST00037</t>
        </is>
      </c>
      <c r="Y1203" t="inlineStr">
        <is>
          <t>PAP/NPFS/ST00037</t>
        </is>
      </c>
      <c r="Z1203" t="inlineStr">
        <is>
          <t>2025-03-13 20:41:55</t>
        </is>
      </c>
      <c r="AA1203" t="inlineStr">
        <is>
          <t>2025-03-13 20:41:24</t>
        </is>
      </c>
      <c r="AB1203" t="inlineStr">
        <is>
          <t>2paula</t>
        </is>
      </c>
      <c r="AC1203" t="inlineStr">
        <is>
          <t>2025-03-13 22:50:35</t>
        </is>
      </c>
      <c r="AD1203" s="1" t="inlineStr">
        <is>
          <t>https://www.commcarehq.org/a/caris-test/reports/form_data/d804b982-6d2c-4e74-abec-73250b256da6/</t>
        </is>
      </c>
      <c r="AE1203" t="inlineStr">
        <is>
          <t>---</t>
        </is>
      </c>
      <c r="AF1203" t="inlineStr">
        <is>
          <t>1bf7e39609f04f2ca116da663ff4e2cb</t>
        </is>
      </c>
      <c r="AG1203" t="inlineStr">
        <is>
          <t>OK</t>
        </is>
      </c>
      <c r="AH1203" t="inlineStr">
        <is>
          <t>2025-03-13 20:41:55</t>
        </is>
      </c>
      <c r="AI1203" t="inlineStr">
        <is>
          <t>e5870524d7474eb1ae50f2c4107b4683</t>
        </is>
      </c>
      <c r="AJ1203" t="inlineStr">
        <is>
          <t>2025-03-13</t>
        </is>
      </c>
      <c r="AK1203" t="inlineStr">
        <is>
          <t>3</t>
        </is>
      </c>
      <c r="AL1203" t="inlineStr">
        <is>
          <t>---</t>
        </is>
      </c>
      <c r="AM1203" t="inlineStr">
        <is>
          <t>1</t>
        </is>
      </c>
      <c r="AN1203" t="inlineStr">
        <is>
          <t>---</t>
        </is>
      </c>
      <c r="AO1203" t="inlineStr">
        <is>
          <t>1</t>
        </is>
      </c>
      <c r="AP1203" t="inlineStr">
        <is>
          <t>1</t>
        </is>
      </c>
      <c r="AQ1203" t="inlineStr"/>
      <c r="AR1203" t="inlineStr"/>
      <c r="AS1203" t="inlineStr"/>
      <c r="AT1203" t="inlineStr"/>
      <c r="AU1203" t="inlineStr">
        <is>
          <t>---</t>
        </is>
      </c>
      <c r="AV1203" t="inlineStr">
        <is>
          <t>---</t>
        </is>
      </c>
      <c r="AW1203" t="inlineStr">
        <is>
          <t>---</t>
        </is>
      </c>
      <c r="AX1203" t="inlineStr">
        <is>
          <t>---</t>
        </is>
      </c>
      <c r="AY1203" t="inlineStr">
        <is>
          <t>---</t>
        </is>
      </c>
      <c r="AZ1203" t="inlineStr">
        <is>
          <t>---</t>
        </is>
      </c>
      <c r="BA1203" t="inlineStr">
        <is>
          <t>e5870524d7474eb1ae50f2c4107b4683</t>
        </is>
      </c>
      <c r="BB1203" t="inlineStr">
        <is>
          <t>http://openrosa.org/formdesigner/0B48E039-1E80-49A7-AC24-732B6E788E39</t>
        </is>
      </c>
      <c r="BC1203" t="inlineStr">
        <is>
          <t>Ration et autres visites</t>
        </is>
      </c>
      <c r="BD1203" t="inlineStr">
        <is>
          <t>CommCare Android, version "2.56"(468045). App v15969. CommCare Version 2.56.0. Build 468045, built on: 2025-03-07</t>
        </is>
      </c>
      <c r="BE1203" t="inlineStr">
        <is>
          <t>commcare_1a638df5-b750-4196-ba65-fa624981c493</t>
        </is>
      </c>
      <c r="BF1203" t="inlineStr"/>
      <c r="BG1203" t="inlineStr">
        <is>
          <t>f13d8149fc6d39ebe86af18272310ff9</t>
        </is>
      </c>
      <c r="BH1203" t="inlineStr">
        <is>
          <t>d3239f0622024212b2de47425e4be01d</t>
        </is>
      </c>
      <c r="BI1203" t="inlineStr">
        <is>
          <t>15246</t>
        </is>
      </c>
      <c r="BJ1203" t="inlineStr">
        <is>
          <t>XFormInstance</t>
        </is>
      </c>
      <c r="BK1203" t="inlineStr">
        <is>
          <t>1f994ae2ff4c11efa9a06327e3555f30</t>
        </is>
      </c>
      <c r="BL1203" t="b">
        <v>0</v>
      </c>
      <c r="BM1203" t="inlineStr">
        <is>
          <t>---</t>
        </is>
      </c>
      <c r="BN1203" t="inlineStr">
        <is>
          <t>200.113.248.117</t>
        </is>
      </c>
      <c r="BO1203" t="inlineStr">
        <is>
          <t>Herold Junior Michaud</t>
        </is>
      </c>
    </row>
    <row r="1204">
      <c r="A1204" t="inlineStr">
        <is>
          <t>1202</t>
        </is>
      </c>
      <c r="B1204" t="inlineStr">
        <is>
          <t>86e7567e-3b76-4b13-993f-04585bf924e3</t>
        </is>
      </c>
      <c r="C1204" t="inlineStr">
        <is>
          <t>2025-03-13</t>
        </is>
      </c>
      <c r="D1204" t="inlineStr">
        <is>
          <t>10 11</t>
        </is>
      </c>
      <c r="E1204" t="inlineStr">
        <is>
          <t>---</t>
        </is>
      </c>
      <c r="F1204" t="inlineStr">
        <is>
          <t>1</t>
        </is>
      </c>
      <c r="G1204" t="inlineStr">
        <is>
          <t>---</t>
        </is>
      </c>
      <c r="H1204" t="inlineStr">
        <is>
          <t>1</t>
        </is>
      </c>
      <c r="I1204" t="inlineStr">
        <is>
          <t>1</t>
        </is>
      </c>
      <c r="J1204" t="inlineStr"/>
      <c r="K1204" t="inlineStr">
        <is>
          <t>---</t>
        </is>
      </c>
      <c r="L1204" t="inlineStr">
        <is>
          <t>---</t>
        </is>
      </c>
      <c r="M1204" t="inlineStr">
        <is>
          <t>---</t>
        </is>
      </c>
      <c r="N1204" t="inlineStr">
        <is>
          <t>---</t>
        </is>
      </c>
      <c r="O1204" t="inlineStr">
        <is>
          <t>---</t>
        </is>
      </c>
      <c r="P1204" t="inlineStr">
        <is>
          <t>---</t>
        </is>
      </c>
      <c r="Q1204" t="inlineStr">
        <is>
          <t>---</t>
        </is>
      </c>
      <c r="R1204" t="inlineStr"/>
      <c r="S1204" t="inlineStr"/>
      <c r="T1204" t="inlineStr"/>
      <c r="U1204" t="inlineStr"/>
      <c r="V1204" t="inlineStr"/>
      <c r="W1204" t="inlineStr"/>
      <c r="X1204" t="inlineStr">
        <is>
          <t>PAP/NPFS/ST00533</t>
        </is>
      </c>
      <c r="Y1204" t="inlineStr">
        <is>
          <t>PAP/NPFS/ST00533</t>
        </is>
      </c>
      <c r="Z1204" t="inlineStr">
        <is>
          <t>2025-03-13 21:22:21</t>
        </is>
      </c>
      <c r="AA1204" t="inlineStr">
        <is>
          <t>2025-03-13 21:21:38</t>
        </is>
      </c>
      <c r="AB1204" t="inlineStr">
        <is>
          <t>2paula</t>
        </is>
      </c>
      <c r="AC1204" t="inlineStr">
        <is>
          <t>2025-03-13 22:50:36</t>
        </is>
      </c>
      <c r="AD1204" s="1" t="inlineStr">
        <is>
          <t>https://www.commcarehq.org/a/caris-test/reports/form_data/86e7567e-3b76-4b13-993f-04585bf924e3/</t>
        </is>
      </c>
      <c r="AE1204" t="inlineStr">
        <is>
          <t>---</t>
        </is>
      </c>
      <c r="AF1204" t="inlineStr">
        <is>
          <t>c76e6f17767b4cc1bfc35a9ef3113356</t>
        </is>
      </c>
      <c r="AG1204" t="inlineStr">
        <is>
          <t>---</t>
        </is>
      </c>
      <c r="AH1204" t="inlineStr">
        <is>
          <t>2025-03-13 21:22:21</t>
        </is>
      </c>
      <c r="AI1204" t="inlineStr">
        <is>
          <t>e5870524d7474eb1ae50f2c4107b4683</t>
        </is>
      </c>
      <c r="AJ1204" t="inlineStr">
        <is>
          <t>2025-03-13</t>
        </is>
      </c>
      <c r="AK1204" t="inlineStr">
        <is>
          <t>10 11</t>
        </is>
      </c>
      <c r="AL1204" t="inlineStr">
        <is>
          <t>---</t>
        </is>
      </c>
      <c r="AM1204" t="inlineStr">
        <is>
          <t>1</t>
        </is>
      </c>
      <c r="AN1204" t="inlineStr">
        <is>
          <t>---</t>
        </is>
      </c>
      <c r="AO1204" t="inlineStr">
        <is>
          <t>1</t>
        </is>
      </c>
      <c r="AP1204" t="inlineStr">
        <is>
          <t>1</t>
        </is>
      </c>
      <c r="AQ1204" t="inlineStr"/>
      <c r="AR1204" t="inlineStr"/>
      <c r="AS1204" t="inlineStr"/>
      <c r="AT1204" t="inlineStr"/>
      <c r="AU1204" t="inlineStr">
        <is>
          <t>---</t>
        </is>
      </c>
      <c r="AV1204" t="inlineStr">
        <is>
          <t>---</t>
        </is>
      </c>
      <c r="AW1204" t="inlineStr">
        <is>
          <t>---</t>
        </is>
      </c>
      <c r="AX1204" t="inlineStr">
        <is>
          <t>---</t>
        </is>
      </c>
      <c r="AY1204" t="inlineStr">
        <is>
          <t>---</t>
        </is>
      </c>
      <c r="AZ1204" t="inlineStr">
        <is>
          <t>---</t>
        </is>
      </c>
      <c r="BA1204" t="inlineStr">
        <is>
          <t>e5870524d7474eb1ae50f2c4107b4683</t>
        </is>
      </c>
      <c r="BB1204" t="inlineStr">
        <is>
          <t>http://openrosa.org/formdesigner/0B48E039-1E80-49A7-AC24-732B6E788E39</t>
        </is>
      </c>
      <c r="BC1204" t="inlineStr">
        <is>
          <t>Ration et autres visites</t>
        </is>
      </c>
      <c r="BD1204" t="inlineStr">
        <is>
          <t>CommCare Android, version "2.56"(468045). App v15969. CommCare Version 2.56.0. Build 468045, built on: 2025-03-07</t>
        </is>
      </c>
      <c r="BE1204" t="inlineStr">
        <is>
          <t>commcare_1a638df5-b750-4196-ba65-fa624981c493</t>
        </is>
      </c>
      <c r="BF1204" t="inlineStr">
        <is>
          <t>18.5894453 -72.2377766 5.89 9.83</t>
        </is>
      </c>
      <c r="BG1204" t="inlineStr">
        <is>
          <t>f13d8149fc6d39ebe86af18272310ff9</t>
        </is>
      </c>
      <c r="BH1204" t="inlineStr">
        <is>
          <t>d3239f0622024212b2de47425e4be01d</t>
        </is>
      </c>
      <c r="BI1204" t="inlineStr">
        <is>
          <t>15246</t>
        </is>
      </c>
      <c r="BJ1204" t="inlineStr">
        <is>
          <t>XFormInstance</t>
        </is>
      </c>
      <c r="BK1204" t="inlineStr">
        <is>
          <t>1f994ae2ff4c11efa9a06327e3555f30</t>
        </is>
      </c>
      <c r="BL1204" t="b">
        <v>0</v>
      </c>
      <c r="BM1204" t="inlineStr">
        <is>
          <t>---</t>
        </is>
      </c>
      <c r="BN1204" t="inlineStr">
        <is>
          <t>200.113.248.117</t>
        </is>
      </c>
      <c r="BO1204" t="inlineStr">
        <is>
          <t>Jordany Louis</t>
        </is>
      </c>
    </row>
    <row r="1205">
      <c r="A1205" t="inlineStr">
        <is>
          <t>1203</t>
        </is>
      </c>
      <c r="B1205" t="inlineStr">
        <is>
          <t>b98f5157-14f6-4e8c-a72d-6d40a78a72f1</t>
        </is>
      </c>
      <c r="C1205" t="inlineStr">
        <is>
          <t>2025-03-13</t>
        </is>
      </c>
      <c r="D1205" t="inlineStr">
        <is>
          <t>10</t>
        </is>
      </c>
      <c r="E1205" t="inlineStr">
        <is>
          <t>---</t>
        </is>
      </c>
      <c r="F1205" t="inlineStr">
        <is>
          <t>1</t>
        </is>
      </c>
      <c r="G1205" t="inlineStr">
        <is>
          <t>---</t>
        </is>
      </c>
      <c r="H1205" t="inlineStr">
        <is>
          <t>1</t>
        </is>
      </c>
      <c r="I1205" t="inlineStr">
        <is>
          <t>1</t>
        </is>
      </c>
      <c r="J1205" t="inlineStr">
        <is>
          <t>2</t>
        </is>
      </c>
      <c r="K1205" t="inlineStr">
        <is>
          <t>---</t>
        </is>
      </c>
      <c r="L1205" t="inlineStr">
        <is>
          <t>---</t>
        </is>
      </c>
      <c r="M1205" t="inlineStr">
        <is>
          <t>---</t>
        </is>
      </c>
      <c r="N1205" t="inlineStr">
        <is>
          <t>---</t>
        </is>
      </c>
      <c r="O1205" t="inlineStr">
        <is>
          <t>---</t>
        </is>
      </c>
      <c r="P1205" t="inlineStr">
        <is>
          <t>---</t>
        </is>
      </c>
      <c r="Q1205" t="inlineStr">
        <is>
          <t>---</t>
        </is>
      </c>
      <c r="R1205" t="inlineStr"/>
      <c r="S1205" t="inlineStr"/>
      <c r="T1205" t="inlineStr"/>
      <c r="U1205" t="inlineStr"/>
      <c r="V1205" t="inlineStr"/>
      <c r="W1205" t="inlineStr"/>
      <c r="X1205" t="inlineStr">
        <is>
          <t>PAP/OGRE/ST00193</t>
        </is>
      </c>
      <c r="Y1205" t="inlineStr">
        <is>
          <t>PAP/OGRE/ST00193</t>
        </is>
      </c>
      <c r="Z1205" t="inlineStr">
        <is>
          <t>2025-03-13 22:57:10</t>
        </is>
      </c>
      <c r="AA1205" t="inlineStr">
        <is>
          <t>2025-03-13 22:55:36</t>
        </is>
      </c>
      <c r="AB1205" t="inlineStr">
        <is>
          <t>2nerlande</t>
        </is>
      </c>
      <c r="AC1205" t="inlineStr">
        <is>
          <t>2025-03-13 22:57:11</t>
        </is>
      </c>
      <c r="AD1205" s="1" t="inlineStr">
        <is>
          <t>https://www.commcarehq.org/a/caris-test/reports/form_data/b98f5157-14f6-4e8c-a72d-6d40a78a72f1/</t>
        </is>
      </c>
      <c r="AE1205" t="inlineStr">
        <is>
          <t>---</t>
        </is>
      </c>
      <c r="AF1205" t="inlineStr">
        <is>
          <t>3c5a623af057e23a32ae4000_194679</t>
        </is>
      </c>
      <c r="AG1205" t="inlineStr">
        <is>
          <t>---</t>
        </is>
      </c>
      <c r="AH1205" t="inlineStr">
        <is>
          <t>2025-03-13 22:57:10</t>
        </is>
      </c>
      <c r="AI1205" t="inlineStr">
        <is>
          <t>d519ffdf3562df6e10e26b4cd6e21e4a</t>
        </is>
      </c>
      <c r="AJ1205" t="inlineStr">
        <is>
          <t>2025-03-13</t>
        </is>
      </c>
      <c r="AK1205" t="inlineStr">
        <is>
          <t>10</t>
        </is>
      </c>
      <c r="AL1205" t="inlineStr">
        <is>
          <t>---</t>
        </is>
      </c>
      <c r="AM1205" t="inlineStr">
        <is>
          <t>1</t>
        </is>
      </c>
      <c r="AN1205" t="inlineStr">
        <is>
          <t>---</t>
        </is>
      </c>
      <c r="AO1205" t="inlineStr">
        <is>
          <t>1</t>
        </is>
      </c>
      <c r="AP1205" t="inlineStr">
        <is>
          <t>1</t>
        </is>
      </c>
      <c r="AQ1205" t="inlineStr"/>
      <c r="AR1205" t="inlineStr"/>
      <c r="AS1205" t="inlineStr"/>
      <c r="AT1205" t="inlineStr"/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inlineStr">
        <is>
          <t>---</t>
        </is>
      </c>
      <c r="BA1205" t="inlineStr">
        <is>
          <t>d519ffdf3562df6e10e26b4cd6e21e4a</t>
        </is>
      </c>
      <c r="BB1205" t="inlineStr">
        <is>
          <t>http://openrosa.org/formdesigner/0B48E039-1E80-49A7-AC24-732B6E788E39</t>
        </is>
      </c>
      <c r="BC1205" t="inlineStr">
        <is>
          <t>Ration et autres visites</t>
        </is>
      </c>
      <c r="BD1205" t="inlineStr">
        <is>
          <t>CommCare Android, version "2.55.0"(467579). App v15969. CommCare Version 2.55.0. Build 467579, built on: 2025-01-15</t>
        </is>
      </c>
      <c r="BE1205" t="inlineStr">
        <is>
          <t>commcare_61586a7d-5c7d-439f-977e-7eb93d40e271</t>
        </is>
      </c>
      <c r="BF1205" t="inlineStr">
        <is>
          <t>18.4877475 -72.6330963 12.59 11.51</t>
        </is>
      </c>
      <c r="BG1205" t="inlineStr">
        <is>
          <t>f13d8149fc6d39ebe86af18272310ff9</t>
        </is>
      </c>
      <c r="BH1205" t="inlineStr">
        <is>
          <t>d3239f0622024212b2de47425e4be01d</t>
        </is>
      </c>
      <c r="BI1205" t="inlineStr">
        <is>
          <t>15246</t>
        </is>
      </c>
      <c r="BJ1205" t="inlineStr">
        <is>
          <t>XFormInstance</t>
        </is>
      </c>
      <c r="BK1205" t="inlineStr">
        <is>
          <t>efb13192005d11f0b4395930014bb413</t>
        </is>
      </c>
      <c r="BL1205" t="b">
        <v>0</v>
      </c>
      <c r="BM1205" t="inlineStr">
        <is>
          <t>---</t>
        </is>
      </c>
      <c r="BN1205" t="inlineStr">
        <is>
          <t>190.102.77.182</t>
        </is>
      </c>
      <c r="BO1205" t="inlineStr">
        <is>
          <t>Mayson Rosiclaire Joseph</t>
        </is>
      </c>
    </row>
    <row r="1206">
      <c r="A1206" t="inlineStr">
        <is>
          <t>1204</t>
        </is>
      </c>
      <c r="B1206" t="inlineStr">
        <is>
          <t>83b9521a-e5de-4bf8-a546-b1bb70775294</t>
        </is>
      </c>
      <c r="C1206" t="inlineStr">
        <is>
          <t>2025-03-13</t>
        </is>
      </c>
      <c r="D1206" t="inlineStr">
        <is>
          <t>3</t>
        </is>
      </c>
      <c r="E1206" t="inlineStr">
        <is>
          <t>---</t>
        </is>
      </c>
      <c r="F1206" t="inlineStr">
        <is>
          <t>0</t>
        </is>
      </c>
      <c r="G1206" t="inlineStr">
        <is>
          <t>---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---</t>
        </is>
      </c>
      <c r="L1206" t="inlineStr">
        <is>
          <t>---</t>
        </is>
      </c>
      <c r="M1206" t="inlineStr">
        <is>
          <t>---</t>
        </is>
      </c>
      <c r="N1206" t="inlineStr">
        <is>
          <t>---</t>
        </is>
      </c>
      <c r="O1206" t="inlineStr">
        <is>
          <t>---</t>
        </is>
      </c>
      <c r="P1206" t="inlineStr">
        <is>
          <t>---</t>
        </is>
      </c>
      <c r="Q1206" t="inlineStr">
        <is>
          <t>---</t>
        </is>
      </c>
      <c r="R1206" t="inlineStr"/>
      <c r="S1206" t="inlineStr"/>
      <c r="T1206" t="inlineStr"/>
      <c r="U1206" t="inlineStr"/>
      <c r="V1206" t="inlineStr"/>
      <c r="W1206" t="inlineStr"/>
      <c r="X1206" t="inlineStr">
        <is>
          <t>CAP/HSCM/ST00923</t>
        </is>
      </c>
      <c r="Y1206" t="inlineStr">
        <is>
          <t>CAP/HSCM/ST00923</t>
        </is>
      </c>
      <c r="Z1206" t="inlineStr">
        <is>
          <t>2025-03-13 17:43:09</t>
        </is>
      </c>
      <c r="AA1206" t="inlineStr">
        <is>
          <t>2025-03-13 17:42:54</t>
        </is>
      </c>
      <c r="AB1206" t="inlineStr">
        <is>
          <t>1fleurgile</t>
        </is>
      </c>
      <c r="AC1206" t="inlineStr">
        <is>
          <t>2025-03-13 23:38:38</t>
        </is>
      </c>
      <c r="AD1206" s="1" t="inlineStr">
        <is>
          <t>https://www.commcarehq.org/a/caris-test/reports/form_data/83b9521a-e5de-4bf8-a546-b1bb70775294/</t>
        </is>
      </c>
      <c r="AE1206" t="inlineStr">
        <is>
          <t>---</t>
        </is>
      </c>
      <c r="AF1206" t="inlineStr">
        <is>
          <t>9b1cb5433cfd4fdba95f5e31a887c201</t>
        </is>
      </c>
      <c r="AG1206" t="inlineStr">
        <is>
          <t>OK</t>
        </is>
      </c>
      <c r="AH1206" t="inlineStr">
        <is>
          <t>2025-03-13 17:43:09</t>
        </is>
      </c>
      <c r="AI1206" t="inlineStr">
        <is>
          <t>9cfdf7db54419d22491b2c964b5162b3</t>
        </is>
      </c>
      <c r="AJ1206" t="inlineStr">
        <is>
          <t>2025-03-13</t>
        </is>
      </c>
      <c r="AK1206" t="inlineStr">
        <is>
          <t>3</t>
        </is>
      </c>
      <c r="AL1206" t="inlineStr">
        <is>
          <t>---</t>
        </is>
      </c>
      <c r="AM1206" t="inlineStr">
        <is>
          <t>0</t>
        </is>
      </c>
      <c r="AN1206" t="inlineStr">
        <is>
          <t>---</t>
        </is>
      </c>
      <c r="AO1206" t="inlineStr">
        <is>
          <t>1</t>
        </is>
      </c>
      <c r="AP1206" t="inlineStr">
        <is>
          <t>1</t>
        </is>
      </c>
      <c r="AQ1206" t="inlineStr"/>
      <c r="AR1206" t="inlineStr"/>
      <c r="AS1206" t="inlineStr"/>
      <c r="AT1206" t="inlineStr"/>
      <c r="AU1206" t="inlineStr">
        <is>
          <t>---</t>
        </is>
      </c>
      <c r="AV1206" t="inlineStr">
        <is>
          <t>---</t>
        </is>
      </c>
      <c r="AW1206" t="inlineStr">
        <is>
          <t>---</t>
        </is>
      </c>
      <c r="AX1206" t="inlineStr">
        <is>
          <t>---</t>
        </is>
      </c>
      <c r="AY1206" t="inlineStr">
        <is>
          <t>---</t>
        </is>
      </c>
      <c r="AZ1206" t="inlineStr">
        <is>
          <t>---</t>
        </is>
      </c>
      <c r="BA1206" t="inlineStr">
        <is>
          <t>9cfdf7db54419d22491b2c964b5162b3</t>
        </is>
      </c>
      <c r="BB1206" t="inlineStr">
        <is>
          <t>http://openrosa.org/formdesigner/0B48E039-1E80-49A7-AC24-732B6E788E39</t>
        </is>
      </c>
      <c r="BC1206" t="inlineStr">
        <is>
          <t>Ration et autres visites</t>
        </is>
      </c>
      <c r="BD1206" t="inlineStr">
        <is>
          <t>CommCare Android, version "2.55.0"(467579). App v15969. CommCare Version 2.55.0. Build 467579, built on: 2025-01-15</t>
        </is>
      </c>
      <c r="BE1206" t="inlineStr">
        <is>
          <t>commcare_76b456dd-7d90-498a-a785-92f136625a61</t>
        </is>
      </c>
      <c r="BF1206" t="inlineStr">
        <is>
          <t>19.7243639 -72.1869156 -11.95 7.16</t>
        </is>
      </c>
      <c r="BG1206" t="inlineStr">
        <is>
          <t>f13d8149fc6d39ebe86af18272310ff9</t>
        </is>
      </c>
      <c r="BH1206" t="inlineStr">
        <is>
          <t>d3239f0622024212b2de47425e4be01d</t>
        </is>
      </c>
      <c r="BI1206" t="inlineStr">
        <is>
          <t>15246</t>
        </is>
      </c>
      <c r="BJ1206" t="inlineStr">
        <is>
          <t>XFormInstance</t>
        </is>
      </c>
      <c r="BK1206" t="inlineStr">
        <is>
          <t>2ec3d074002c11f0b036d3290d41d0d6</t>
        </is>
      </c>
      <c r="BL1206" t="b">
        <v>0</v>
      </c>
      <c r="BM1206" t="inlineStr">
        <is>
          <t>---</t>
        </is>
      </c>
      <c r="BN1206" t="inlineStr">
        <is>
          <t>200.113.238.253</t>
        </is>
      </c>
      <c r="BO1206" t="inlineStr">
        <is>
          <t>Phaniel Gracius</t>
        </is>
      </c>
    </row>
    <row r="1207">
      <c r="A1207" t="inlineStr">
        <is>
          <t>1205</t>
        </is>
      </c>
      <c r="B1207" t="inlineStr">
        <is>
          <t>9b9d41d8-36a5-45a0-bab2-884d4cacdcf7</t>
        </is>
      </c>
      <c r="C1207" t="inlineStr">
        <is>
          <t>2025-03-13</t>
        </is>
      </c>
      <c r="D1207" t="inlineStr">
        <is>
          <t>3</t>
        </is>
      </c>
      <c r="E1207" t="inlineStr">
        <is>
          <t>---</t>
        </is>
      </c>
      <c r="F1207" t="inlineStr">
        <is>
          <t>0</t>
        </is>
      </c>
      <c r="G1207" t="inlineStr">
        <is>
          <t>---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---</t>
        </is>
      </c>
      <c r="L1207" t="inlineStr">
        <is>
          <t>---</t>
        </is>
      </c>
      <c r="M1207" t="inlineStr">
        <is>
          <t>---</t>
        </is>
      </c>
      <c r="N1207" t="inlineStr">
        <is>
          <t>---</t>
        </is>
      </c>
      <c r="O1207" t="inlineStr">
        <is>
          <t>---</t>
        </is>
      </c>
      <c r="P1207" t="inlineStr">
        <is>
          <t>---</t>
        </is>
      </c>
      <c r="Q1207" t="inlineStr">
        <is>
          <t>---</t>
        </is>
      </c>
      <c r="R1207" t="inlineStr"/>
      <c r="S1207" t="inlineStr"/>
      <c r="T1207" t="inlineStr"/>
      <c r="U1207" t="inlineStr"/>
      <c r="V1207" t="inlineStr"/>
      <c r="W1207" t="inlineStr"/>
      <c r="X1207" t="inlineStr">
        <is>
          <t>CAP/HSCM/ST01295</t>
        </is>
      </c>
      <c r="Y1207" t="inlineStr">
        <is>
          <t>CAP/HSCM/ST01295</t>
        </is>
      </c>
      <c r="Z1207" t="inlineStr">
        <is>
          <t>2025-03-13 19:48:51</t>
        </is>
      </c>
      <c r="AA1207" t="inlineStr">
        <is>
          <t>2025-03-13 19:48:39</t>
        </is>
      </c>
      <c r="AB1207" t="inlineStr">
        <is>
          <t>1fleurgile</t>
        </is>
      </c>
      <c r="AC1207" t="inlineStr">
        <is>
          <t>2025-03-13 23:38:39</t>
        </is>
      </c>
      <c r="AD1207" s="1" t="inlineStr">
        <is>
          <t>https://www.commcarehq.org/a/caris-test/reports/form_data/9b9d41d8-36a5-45a0-bab2-884d4cacdcf7/</t>
        </is>
      </c>
      <c r="AE1207" t="inlineStr">
        <is>
          <t>---</t>
        </is>
      </c>
      <c r="AF1207" t="inlineStr">
        <is>
          <t>8bd0d2a0fd19496193ee5cfde1fe92f0</t>
        </is>
      </c>
      <c r="AG1207" t="inlineStr">
        <is>
          <t>OK</t>
        </is>
      </c>
      <c r="AH1207" t="inlineStr">
        <is>
          <t>2025-03-13 19:48:51</t>
        </is>
      </c>
      <c r="AI1207" t="inlineStr">
        <is>
          <t>9cfdf7db54419d22491b2c964b5162b3</t>
        </is>
      </c>
      <c r="AJ1207" t="inlineStr">
        <is>
          <t>2025-03-13</t>
        </is>
      </c>
      <c r="AK1207" t="inlineStr">
        <is>
          <t>3</t>
        </is>
      </c>
      <c r="AL1207" t="inlineStr">
        <is>
          <t>---</t>
        </is>
      </c>
      <c r="AM1207" t="inlineStr">
        <is>
          <t>0</t>
        </is>
      </c>
      <c r="AN1207" t="inlineStr">
        <is>
          <t>---</t>
        </is>
      </c>
      <c r="AO1207" t="inlineStr">
        <is>
          <t>1</t>
        </is>
      </c>
      <c r="AP1207" t="inlineStr">
        <is>
          <t>1</t>
        </is>
      </c>
      <c r="AQ1207" t="inlineStr"/>
      <c r="AR1207" t="inlineStr"/>
      <c r="AS1207" t="inlineStr"/>
      <c r="AT1207" t="inlineStr"/>
      <c r="AU1207" t="inlineStr">
        <is>
          <t>---</t>
        </is>
      </c>
      <c r="AV1207" t="inlineStr">
        <is>
          <t>---</t>
        </is>
      </c>
      <c r="AW1207" t="inlineStr">
        <is>
          <t>---</t>
        </is>
      </c>
      <c r="AX1207" t="inlineStr">
        <is>
          <t>---</t>
        </is>
      </c>
      <c r="AY1207" t="inlineStr">
        <is>
          <t>---</t>
        </is>
      </c>
      <c r="AZ1207" t="inlineStr">
        <is>
          <t>---</t>
        </is>
      </c>
      <c r="BA1207" t="inlineStr">
        <is>
          <t>9cfdf7db54419d22491b2c964b5162b3</t>
        </is>
      </c>
      <c r="BB1207" t="inlineStr">
        <is>
          <t>http://openrosa.org/formdesigner/0B48E039-1E80-49A7-AC24-732B6E788E39</t>
        </is>
      </c>
      <c r="BC1207" t="inlineStr">
        <is>
          <t>Ration et autres visites</t>
        </is>
      </c>
      <c r="BD1207" t="inlineStr">
        <is>
          <t>CommCare Android, version "2.55.0"(467579). App v15969. CommCare Version 2.55.0. Build 467579, built on: 2025-01-15</t>
        </is>
      </c>
      <c r="BE1207" t="inlineStr">
        <is>
          <t>commcare_76b456dd-7d90-498a-a785-92f136625a61</t>
        </is>
      </c>
      <c r="BF1207" t="inlineStr">
        <is>
          <t>19.7558178 -72.2061177 -19.6 4.78</t>
        </is>
      </c>
      <c r="BG1207" t="inlineStr">
        <is>
          <t>f13d8149fc6d39ebe86af18272310ff9</t>
        </is>
      </c>
      <c r="BH1207" t="inlineStr">
        <is>
          <t>d3239f0622024212b2de47425e4be01d</t>
        </is>
      </c>
      <c r="BI1207" t="inlineStr">
        <is>
          <t>15246</t>
        </is>
      </c>
      <c r="BJ1207" t="inlineStr">
        <is>
          <t>XFormInstance</t>
        </is>
      </c>
      <c r="BK1207" t="inlineStr">
        <is>
          <t>2ec3d074002c11f0b036d3290d41d0d6</t>
        </is>
      </c>
      <c r="BL1207" t="b">
        <v>0</v>
      </c>
      <c r="BM1207" t="inlineStr">
        <is>
          <t>---</t>
        </is>
      </c>
      <c r="BN1207" t="inlineStr">
        <is>
          <t>200.113.238.253</t>
        </is>
      </c>
      <c r="BO1207" t="inlineStr">
        <is>
          <t>Shinaïdine Evaris</t>
        </is>
      </c>
    </row>
    <row r="1208">
      <c r="A1208" t="inlineStr">
        <is>
          <t>1206</t>
        </is>
      </c>
      <c r="B1208" t="inlineStr">
        <is>
          <t>aef987a5-8c72-42eb-b5cb-f8fb68acecb0</t>
        </is>
      </c>
      <c r="C1208" t="inlineStr">
        <is>
          <t>2025-03-13</t>
        </is>
      </c>
      <c r="D1208" t="inlineStr">
        <is>
          <t>4</t>
        </is>
      </c>
      <c r="E1208" t="inlineStr">
        <is>
          <t>Dots</t>
        </is>
      </c>
      <c r="F1208" t="inlineStr">
        <is>
          <t>0</t>
        </is>
      </c>
      <c r="G1208" t="inlineStr">
        <is>
          <t>reforcé counseling</t>
        </is>
      </c>
      <c r="H1208" t="inlineStr">
        <is>
          <t>1</t>
        </is>
      </c>
      <c r="I1208" t="inlineStr">
        <is>
          <t>0</t>
        </is>
      </c>
      <c r="J1208" t="inlineStr">
        <is>
          <t>---</t>
        </is>
      </c>
      <c r="K1208" t="inlineStr">
        <is>
          <t>---</t>
        </is>
      </c>
      <c r="L1208" t="inlineStr">
        <is>
          <t>---</t>
        </is>
      </c>
      <c r="M1208" t="inlineStr">
        <is>
          <t>---</t>
        </is>
      </c>
      <c r="N1208" t="inlineStr">
        <is>
          <t>---</t>
        </is>
      </c>
      <c r="O1208" t="inlineStr">
        <is>
          <t>---</t>
        </is>
      </c>
      <c r="P1208" t="inlineStr">
        <is>
          <t>---</t>
        </is>
      </c>
      <c r="Q1208" t="inlineStr">
        <is>
          <t>---</t>
        </is>
      </c>
      <c r="R1208" t="inlineStr">
        <is>
          <t>---</t>
        </is>
      </c>
      <c r="S1208" t="inlineStr">
        <is>
          <t>---</t>
        </is>
      </c>
      <c r="T1208" t="inlineStr">
        <is>
          <t>---</t>
        </is>
      </c>
      <c r="U1208" t="inlineStr">
        <is>
          <t>---</t>
        </is>
      </c>
      <c r="V1208" t="inlineStr">
        <is>
          <t>---</t>
        </is>
      </c>
      <c r="W1208" t="inlineStr"/>
      <c r="X1208" t="inlineStr">
        <is>
          <t>PDP/CMEB/ST05658</t>
        </is>
      </c>
      <c r="Y1208" t="inlineStr">
        <is>
          <t>PDP/CMEB/ST05658</t>
        </is>
      </c>
      <c r="Z1208" t="inlineStr">
        <is>
          <t>2025-03-13 14:36:01</t>
        </is>
      </c>
      <c r="AA1208" t="inlineStr">
        <is>
          <t>2025-03-13 14:35:22</t>
        </is>
      </c>
      <c r="AB1208" t="inlineStr">
        <is>
          <t>5guerlande</t>
        </is>
      </c>
      <c r="AC1208" t="inlineStr">
        <is>
          <t>2025-03-14 02:15:40</t>
        </is>
      </c>
      <c r="AD1208" s="1" t="inlineStr">
        <is>
          <t>https://www.commcarehq.org/a/caris-test/reports/form_data/aef987a5-8c72-42eb-b5cb-f8fb68acecb0/</t>
        </is>
      </c>
      <c r="AE1208" t="inlineStr">
        <is>
          <t>---</t>
        </is>
      </c>
      <c r="AF1208" t="inlineStr">
        <is>
          <t>3c5a623af057e23a32ae4000_188280</t>
        </is>
      </c>
      <c r="AG1208" t="inlineStr">
        <is>
          <t>---</t>
        </is>
      </c>
      <c r="AH1208" t="inlineStr">
        <is>
          <t>2025-03-13 14:36:01</t>
        </is>
      </c>
      <c r="AI1208" t="inlineStr">
        <is>
          <t>1b52563f66be7b3d0843fa02f8f5a965</t>
        </is>
      </c>
      <c r="AJ1208" t="inlineStr">
        <is>
          <t>2025-03-13</t>
        </is>
      </c>
      <c r="AK1208" t="inlineStr">
        <is>
          <t>4</t>
        </is>
      </c>
      <c r="AL1208" t="inlineStr">
        <is>
          <t>Dots</t>
        </is>
      </c>
      <c r="AM1208" t="inlineStr">
        <is>
          <t>0</t>
        </is>
      </c>
      <c r="AN1208" t="inlineStr">
        <is>
          <t>reforcé counseling</t>
        </is>
      </c>
      <c r="AO1208" t="inlineStr">
        <is>
          <t>1</t>
        </is>
      </c>
      <c r="AP1208" t="inlineStr">
        <is>
          <t>0</t>
        </is>
      </c>
      <c r="AQ1208" t="inlineStr">
        <is>
          <t>---</t>
        </is>
      </c>
      <c r="AR1208" t="inlineStr">
        <is>
          <t>---</t>
        </is>
      </c>
      <c r="AS1208" t="inlineStr">
        <is>
          <t>---</t>
        </is>
      </c>
      <c r="AT1208" t="inlineStr"/>
      <c r="AU1208" t="inlineStr">
        <is>
          <t>---</t>
        </is>
      </c>
      <c r="AV1208" t="inlineStr">
        <is>
          <t>---</t>
        </is>
      </c>
      <c r="AW1208" t="inlineStr">
        <is>
          <t>---</t>
        </is>
      </c>
      <c r="AX1208" t="inlineStr">
        <is>
          <t>---</t>
        </is>
      </c>
      <c r="AY1208" t="inlineStr">
        <is>
          <t>---</t>
        </is>
      </c>
      <c r="AZ1208" t="inlineStr">
        <is>
          <t>---</t>
        </is>
      </c>
      <c r="BA1208" t="inlineStr">
        <is>
          <t>1b52563f66be7b3d0843fa02f8f5a965</t>
        </is>
      </c>
      <c r="BB1208" t="inlineStr">
        <is>
          <t>http://openrosa.org/formdesigner/0B48E039-1E80-49A7-AC24-732B6E788E39</t>
        </is>
      </c>
      <c r="BC1208" t="inlineStr">
        <is>
          <t>Ration et autres visites</t>
        </is>
      </c>
      <c r="BD1208" t="inlineStr">
        <is>
          <t>CommCare Android, version "2.56"(468045). App v15969. CommCare Version 2.56.0. Build 468045, built on: 2025-03-07</t>
        </is>
      </c>
      <c r="BE1208" t="inlineStr">
        <is>
          <t>commcare_9bc1f1cb-81e2-474e-9647-4d36802bc2c5</t>
        </is>
      </c>
      <c r="BF1208" t="inlineStr"/>
      <c r="BG1208" t="inlineStr">
        <is>
          <t>f13d8149fc6d39ebe86af18272310ff9</t>
        </is>
      </c>
      <c r="BH1208" t="inlineStr">
        <is>
          <t>d3239f0622024212b2de47425e4be01d</t>
        </is>
      </c>
      <c r="BI1208" t="inlineStr">
        <is>
          <t>15246</t>
        </is>
      </c>
      <c r="BJ1208" t="inlineStr">
        <is>
          <t>XFormInstance</t>
        </is>
      </c>
      <c r="BK1208" t="inlineStr">
        <is>
          <t>69a305b5002f11f0a9b36327e3555f30</t>
        </is>
      </c>
      <c r="BL1208" t="b">
        <v>0</v>
      </c>
      <c r="BM1208" t="inlineStr">
        <is>
          <t>---</t>
        </is>
      </c>
      <c r="BN1208" t="inlineStr">
        <is>
          <t>200.113.214.126</t>
        </is>
      </c>
      <c r="BO1208" t="inlineStr">
        <is>
          <t>Suze Maëlle Reneilla Pierre</t>
        </is>
      </c>
    </row>
    <row r="1209">
      <c r="A1209" t="inlineStr">
        <is>
          <t>1207</t>
        </is>
      </c>
      <c r="B1209" t="inlineStr">
        <is>
          <t>a6b07e70-2d2c-4235-80f2-4c1feb4a8256</t>
        </is>
      </c>
      <c r="C1209" t="inlineStr">
        <is>
          <t>2025-03-13</t>
        </is>
      </c>
      <c r="D1209" t="inlineStr">
        <is>
          <t>4</t>
        </is>
      </c>
      <c r="E1209" t="inlineStr">
        <is>
          <t>Dots</t>
        </is>
      </c>
      <c r="F1209" t="inlineStr">
        <is>
          <t>0</t>
        </is>
      </c>
      <c r="G1209" t="inlineStr">
        <is>
          <t>suivi Arv</t>
        </is>
      </c>
      <c r="H1209" t="inlineStr">
        <is>
          <t>1</t>
        </is>
      </c>
      <c r="I1209" t="inlineStr">
        <is>
          <t>0</t>
        </is>
      </c>
      <c r="J1209" t="inlineStr">
        <is>
          <t>---</t>
        </is>
      </c>
      <c r="K1209" t="inlineStr">
        <is>
          <t>---</t>
        </is>
      </c>
      <c r="L1209" t="inlineStr">
        <is>
          <t>---</t>
        </is>
      </c>
      <c r="M1209" t="inlineStr">
        <is>
          <t>---</t>
        </is>
      </c>
      <c r="N1209" t="inlineStr">
        <is>
          <t>---</t>
        </is>
      </c>
      <c r="O1209" t="inlineStr">
        <is>
          <t>---</t>
        </is>
      </c>
      <c r="P1209" t="inlineStr">
        <is>
          <t>---</t>
        </is>
      </c>
      <c r="Q1209" t="inlineStr">
        <is>
          <t>---</t>
        </is>
      </c>
      <c r="R1209" t="inlineStr">
        <is>
          <t>---</t>
        </is>
      </c>
      <c r="S1209" t="inlineStr">
        <is>
          <t>---</t>
        </is>
      </c>
      <c r="T1209" t="inlineStr">
        <is>
          <t>---</t>
        </is>
      </c>
      <c r="U1209" t="inlineStr">
        <is>
          <t>---</t>
        </is>
      </c>
      <c r="V1209" t="inlineStr">
        <is>
          <t>---</t>
        </is>
      </c>
      <c r="W1209" t="inlineStr"/>
      <c r="X1209" t="inlineStr">
        <is>
          <t>PDP/CMEB/PED00533</t>
        </is>
      </c>
      <c r="Y1209" t="inlineStr">
        <is>
          <t>PDP/CMEB/PED00533</t>
        </is>
      </c>
      <c r="Z1209" t="inlineStr">
        <is>
          <t>2025-03-13 14:38:09</t>
        </is>
      </c>
      <c r="AA1209" t="inlineStr">
        <is>
          <t>2025-03-13 14:36:19</t>
        </is>
      </c>
      <c r="AB1209" t="inlineStr">
        <is>
          <t>5guerlande</t>
        </is>
      </c>
      <c r="AC1209" t="inlineStr">
        <is>
          <t>2025-03-14 02:15:43</t>
        </is>
      </c>
      <c r="AD1209" s="1" t="inlineStr">
        <is>
          <t>https://www.commcarehq.org/a/caris-test/reports/form_data/a6b07e70-2d2c-4235-80f2-4c1feb4a8256/</t>
        </is>
      </c>
      <c r="AE1209" t="inlineStr">
        <is>
          <t>---</t>
        </is>
      </c>
      <c r="AF1209" t="inlineStr">
        <is>
          <t>3c5a623af057e23a32ae4000_23840</t>
        </is>
      </c>
      <c r="AG1209" t="inlineStr">
        <is>
          <t>---</t>
        </is>
      </c>
      <c r="AH1209" t="inlineStr">
        <is>
          <t>2025-03-13 14:38:09</t>
        </is>
      </c>
      <c r="AI1209" t="inlineStr">
        <is>
          <t>1b52563f66be7b3d0843fa02f8f5a965</t>
        </is>
      </c>
      <c r="AJ1209" t="inlineStr">
        <is>
          <t>2025-03-13</t>
        </is>
      </c>
      <c r="AK1209" t="inlineStr">
        <is>
          <t>4</t>
        </is>
      </c>
      <c r="AL1209" t="inlineStr">
        <is>
          <t>Dots</t>
        </is>
      </c>
      <c r="AM1209" t="inlineStr">
        <is>
          <t>0</t>
        </is>
      </c>
      <c r="AN1209" t="inlineStr">
        <is>
          <t>suivi Arv</t>
        </is>
      </c>
      <c r="AO1209" t="inlineStr">
        <is>
          <t>1</t>
        </is>
      </c>
      <c r="AP1209" t="inlineStr">
        <is>
          <t>0</t>
        </is>
      </c>
      <c r="AQ1209" t="inlineStr">
        <is>
          <t>---</t>
        </is>
      </c>
      <c r="AR1209" t="inlineStr">
        <is>
          <t>---</t>
        </is>
      </c>
      <c r="AS1209" t="inlineStr">
        <is>
          <t>---</t>
        </is>
      </c>
      <c r="AT1209" t="inlineStr"/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inlineStr">
        <is>
          <t>---</t>
        </is>
      </c>
      <c r="BA1209" t="inlineStr">
        <is>
          <t>1b52563f66be7b3d0843fa02f8f5a965</t>
        </is>
      </c>
      <c r="BB1209" t="inlineStr">
        <is>
          <t>http://openrosa.org/formdesigner/0B48E039-1E80-49A7-AC24-732B6E788E39</t>
        </is>
      </c>
      <c r="BC1209" t="inlineStr">
        <is>
          <t>Ration et autres visites</t>
        </is>
      </c>
      <c r="BD1209" t="inlineStr">
        <is>
          <t>CommCare Android, version "2.56"(468045). App v15969. CommCare Version 2.56.0. Build 468045, built on: 2025-03-07</t>
        </is>
      </c>
      <c r="BE1209" t="inlineStr">
        <is>
          <t>commcare_9bc1f1cb-81e2-474e-9647-4d36802bc2c5</t>
        </is>
      </c>
      <c r="BF1209" t="inlineStr"/>
      <c r="BG1209" t="inlineStr">
        <is>
          <t>f13d8149fc6d39ebe86af18272310ff9</t>
        </is>
      </c>
      <c r="BH1209" t="inlineStr">
        <is>
          <t>d3239f0622024212b2de47425e4be01d</t>
        </is>
      </c>
      <c r="BI1209" t="inlineStr">
        <is>
          <t>15246</t>
        </is>
      </c>
      <c r="BJ1209" t="inlineStr">
        <is>
          <t>XFormInstance</t>
        </is>
      </c>
      <c r="BK1209" t="inlineStr">
        <is>
          <t>69a305b5002f11f0a9b36327e3555f30</t>
        </is>
      </c>
      <c r="BL1209" t="b">
        <v>0</v>
      </c>
      <c r="BM1209" t="inlineStr">
        <is>
          <t>---</t>
        </is>
      </c>
      <c r="BN1209" t="inlineStr">
        <is>
          <t>200.113.214.126</t>
        </is>
      </c>
      <c r="BO1209" t="inlineStr">
        <is>
          <t>Ameldie Chisemara Bonhomme</t>
        </is>
      </c>
    </row>
    <row r="1210">
      <c r="A1210" t="inlineStr">
        <is>
          <t>1208</t>
        </is>
      </c>
      <c r="B1210" t="inlineStr">
        <is>
          <t>bb05de5a-6973-4806-9b60-500237224e8b</t>
        </is>
      </c>
      <c r="C1210" t="inlineStr">
        <is>
          <t>2025-03-13</t>
        </is>
      </c>
      <c r="D1210" t="inlineStr">
        <is>
          <t>4</t>
        </is>
      </c>
      <c r="E1210" t="inlineStr">
        <is>
          <t>Dots</t>
        </is>
      </c>
      <c r="F1210" t="inlineStr">
        <is>
          <t>0</t>
        </is>
      </c>
      <c r="G1210" t="inlineStr">
        <is>
          <t>suivi Arv</t>
        </is>
      </c>
      <c r="H1210" t="inlineStr">
        <is>
          <t>1</t>
        </is>
      </c>
      <c r="I1210" t="inlineStr">
        <is>
          <t>0</t>
        </is>
      </c>
      <c r="J1210" t="inlineStr">
        <is>
          <t>---</t>
        </is>
      </c>
      <c r="K1210" t="inlineStr">
        <is>
          <t>---</t>
        </is>
      </c>
      <c r="L1210" t="inlineStr">
        <is>
          <t>---</t>
        </is>
      </c>
      <c r="M1210" t="inlineStr">
        <is>
          <t>---</t>
        </is>
      </c>
      <c r="N1210" t="inlineStr">
        <is>
          <t>---</t>
        </is>
      </c>
      <c r="O1210" t="inlineStr">
        <is>
          <t>---</t>
        </is>
      </c>
      <c r="P1210" t="inlineStr">
        <is>
          <t>---</t>
        </is>
      </c>
      <c r="Q1210" t="inlineStr">
        <is>
          <t>---</t>
        </is>
      </c>
      <c r="R1210" t="inlineStr">
        <is>
          <t>---</t>
        </is>
      </c>
      <c r="S1210" t="inlineStr">
        <is>
          <t>---</t>
        </is>
      </c>
      <c r="T1210" t="inlineStr">
        <is>
          <t>---</t>
        </is>
      </c>
      <c r="U1210" t="inlineStr">
        <is>
          <t>---</t>
        </is>
      </c>
      <c r="V1210" t="inlineStr">
        <is>
          <t>---</t>
        </is>
      </c>
      <c r="W1210" t="inlineStr"/>
      <c r="X1210" t="inlineStr">
        <is>
          <t>PDP/CMEB/PED00521</t>
        </is>
      </c>
      <c r="Y1210" t="inlineStr">
        <is>
          <t>PDP/CMEB/PED00521</t>
        </is>
      </c>
      <c r="Z1210" t="inlineStr">
        <is>
          <t>2025-03-13 14:42:33</t>
        </is>
      </c>
      <c r="AA1210" t="inlineStr">
        <is>
          <t>2025-03-13 14:39:39</t>
        </is>
      </c>
      <c r="AB1210" t="inlineStr">
        <is>
          <t>5guerlande</t>
        </is>
      </c>
      <c r="AC1210" t="inlineStr">
        <is>
          <t>2025-03-14 02:16:16</t>
        </is>
      </c>
      <c r="AD1210" s="1" t="inlineStr">
        <is>
          <t>https://www.commcarehq.org/a/caris-test/reports/form_data/bb05de5a-6973-4806-9b60-500237224e8b/</t>
        </is>
      </c>
      <c r="AE1210" t="inlineStr">
        <is>
          <t>---</t>
        </is>
      </c>
      <c r="AF1210" t="inlineStr">
        <is>
          <t>3c5a623af057e23a32ae4000_22842</t>
        </is>
      </c>
      <c r="AG1210" t="inlineStr">
        <is>
          <t>---</t>
        </is>
      </c>
      <c r="AH1210" t="inlineStr">
        <is>
          <t>2025-03-13 14:42:33</t>
        </is>
      </c>
      <c r="AI1210" t="inlineStr">
        <is>
          <t>1b52563f66be7b3d0843fa02f8f5a965</t>
        </is>
      </c>
      <c r="AJ1210" t="inlineStr">
        <is>
          <t>2025-03-13</t>
        </is>
      </c>
      <c r="AK1210" t="inlineStr">
        <is>
          <t>4</t>
        </is>
      </c>
      <c r="AL1210" t="inlineStr">
        <is>
          <t>Dots</t>
        </is>
      </c>
      <c r="AM1210" t="inlineStr">
        <is>
          <t>0</t>
        </is>
      </c>
      <c r="AN1210" t="inlineStr">
        <is>
          <t>suivi Arv</t>
        </is>
      </c>
      <c r="AO1210" t="inlineStr">
        <is>
          <t>1</t>
        </is>
      </c>
      <c r="AP1210" t="inlineStr">
        <is>
          <t>0</t>
        </is>
      </c>
      <c r="AQ1210" t="inlineStr">
        <is>
          <t>---</t>
        </is>
      </c>
      <c r="AR1210" t="inlineStr">
        <is>
          <t>---</t>
        </is>
      </c>
      <c r="AS1210" t="inlineStr">
        <is>
          <t>---</t>
        </is>
      </c>
      <c r="AT1210" t="inlineStr"/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inlineStr">
        <is>
          <t>---</t>
        </is>
      </c>
      <c r="BA1210" t="inlineStr">
        <is>
          <t>1b52563f66be7b3d0843fa02f8f5a965</t>
        </is>
      </c>
      <c r="BB1210" t="inlineStr">
        <is>
          <t>http://openrosa.org/formdesigner/0B48E039-1E80-49A7-AC24-732B6E788E39</t>
        </is>
      </c>
      <c r="BC1210" t="inlineStr">
        <is>
          <t>Ration et autres visites</t>
        </is>
      </c>
      <c r="BD1210" t="inlineStr">
        <is>
          <t>CommCare Android, version "2.56"(468045). App v15969. CommCare Version 2.56.0. Build 468045, built on: 2025-03-07</t>
        </is>
      </c>
      <c r="BE1210" t="inlineStr">
        <is>
          <t>commcare_9bc1f1cb-81e2-474e-9647-4d36802bc2c5</t>
        </is>
      </c>
      <c r="BF1210" t="inlineStr"/>
      <c r="BG1210" t="inlineStr">
        <is>
          <t>f13d8149fc6d39ebe86af18272310ff9</t>
        </is>
      </c>
      <c r="BH1210" t="inlineStr">
        <is>
          <t>d3239f0622024212b2de47425e4be01d</t>
        </is>
      </c>
      <c r="BI1210" t="inlineStr">
        <is>
          <t>15246</t>
        </is>
      </c>
      <c r="BJ1210" t="inlineStr">
        <is>
          <t>XFormInstance</t>
        </is>
      </c>
      <c r="BK1210" t="inlineStr">
        <is>
          <t>69a305b5002f11f0a9b36327e3555f30</t>
        </is>
      </c>
      <c r="BL1210" t="b">
        <v>0</v>
      </c>
      <c r="BM1210" t="inlineStr">
        <is>
          <t>---</t>
        </is>
      </c>
      <c r="BN1210" t="inlineStr">
        <is>
          <t>200.113.214.126</t>
        </is>
      </c>
      <c r="BO1210" t="inlineStr">
        <is>
          <t>Lendsay Lorwens Petit-Dos</t>
        </is>
      </c>
    </row>
    <row r="1211">
      <c r="A1211" t="inlineStr">
        <is>
          <t>1209</t>
        </is>
      </c>
      <c r="B1211" t="inlineStr">
        <is>
          <t>2f5b168e-9eb1-42c8-bd9d-56145c5a429a</t>
        </is>
      </c>
      <c r="C1211" t="inlineStr">
        <is>
          <t>2025-03-13</t>
        </is>
      </c>
      <c r="D1211" t="inlineStr">
        <is>
          <t>4</t>
        </is>
      </c>
      <c r="E1211" t="inlineStr">
        <is>
          <t>Résultat  CV. 16/12/24</t>
        </is>
      </c>
      <c r="F1211" t="inlineStr">
        <is>
          <t>0</t>
        </is>
      </c>
      <c r="G1211" t="inlineStr">
        <is>
          <t>CV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---</t>
        </is>
      </c>
      <c r="L1211" t="inlineStr">
        <is>
          <t>---</t>
        </is>
      </c>
      <c r="M1211" t="inlineStr">
        <is>
          <t>---</t>
        </is>
      </c>
      <c r="N1211" t="inlineStr">
        <is>
          <t>---</t>
        </is>
      </c>
      <c r="O1211" t="inlineStr">
        <is>
          <t>---</t>
        </is>
      </c>
      <c r="P1211" t="inlineStr">
        <is>
          <t>---</t>
        </is>
      </c>
      <c r="Q1211" t="inlineStr">
        <is>
          <t>---</t>
        </is>
      </c>
      <c r="R1211" t="inlineStr"/>
      <c r="S1211" t="inlineStr"/>
      <c r="T1211" t="inlineStr"/>
      <c r="U1211" t="inlineStr"/>
      <c r="V1211" t="inlineStr"/>
      <c r="W1211" t="inlineStr"/>
      <c r="X1211" t="inlineStr">
        <is>
          <t>GON/CDIR/PED00218</t>
        </is>
      </c>
      <c r="Y1211" t="inlineStr">
        <is>
          <t>GON/CDIR/PED00218</t>
        </is>
      </c>
      <c r="Z1211" t="inlineStr">
        <is>
          <t>2025-03-14 03:16:34</t>
        </is>
      </c>
      <c r="AA1211" t="inlineStr">
        <is>
          <t>2025-03-14 03:11:43</t>
        </is>
      </c>
      <c r="AB1211" t="inlineStr">
        <is>
          <t>6cheranor</t>
        </is>
      </c>
      <c r="AC1211" t="inlineStr">
        <is>
          <t>2025-03-14 03:16:43</t>
        </is>
      </c>
      <c r="AD1211" s="1" t="inlineStr">
        <is>
          <t>https://www.commcarehq.org/a/caris-test/reports/form_data/2f5b168e-9eb1-42c8-bd9d-56145c5a429a/</t>
        </is>
      </c>
      <c r="AE1211" t="inlineStr">
        <is>
          <t>---</t>
        </is>
      </c>
      <c r="AF1211" t="inlineStr">
        <is>
          <t>3c5a623af057e23a32ae4000_46825</t>
        </is>
      </c>
      <c r="AG1211" t="inlineStr">
        <is>
          <t>---</t>
        </is>
      </c>
      <c r="AH1211" t="inlineStr">
        <is>
          <t>2025-03-14 03:16:34</t>
        </is>
      </c>
      <c r="AI1211" t="inlineStr">
        <is>
          <t>29b7f1edbe6082f038dd4ec8d0ae7a9d</t>
        </is>
      </c>
      <c r="AJ1211" t="inlineStr">
        <is>
          <t>2025-03-13</t>
        </is>
      </c>
      <c r="AK1211" t="inlineStr">
        <is>
          <t>4</t>
        </is>
      </c>
      <c r="AL1211" t="inlineStr">
        <is>
          <t>Résultat  CV. 16/12/24</t>
        </is>
      </c>
      <c r="AM1211" t="inlineStr">
        <is>
          <t>0</t>
        </is>
      </c>
      <c r="AN1211" t="inlineStr">
        <is>
          <t>CV</t>
        </is>
      </c>
      <c r="AO1211" t="inlineStr">
        <is>
          <t>1</t>
        </is>
      </c>
      <c r="AP1211" t="inlineStr">
        <is>
          <t>1</t>
        </is>
      </c>
      <c r="AQ1211" t="inlineStr"/>
      <c r="AR1211" t="inlineStr"/>
      <c r="AS1211" t="inlineStr"/>
      <c r="AT1211" t="inlineStr"/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inlineStr">
        <is>
          <t>---</t>
        </is>
      </c>
      <c r="BA1211" t="inlineStr">
        <is>
          <t>29b7f1edbe6082f038dd4ec8d0ae7a9d</t>
        </is>
      </c>
      <c r="BB1211" t="inlineStr">
        <is>
          <t>http://openrosa.org/formdesigner/0B48E039-1E80-49A7-AC24-732B6E788E39</t>
        </is>
      </c>
      <c r="BC1211" t="inlineStr">
        <is>
          <t>Ration et autres visites</t>
        </is>
      </c>
      <c r="BD1211" t="inlineStr">
        <is>
          <t>CommCare Android, version "2.55.0"(467579). App v15969. CommCare Version 2.55.0. Build 467579, built on: 2025-01-15</t>
        </is>
      </c>
      <c r="BE1211" t="inlineStr">
        <is>
          <t>commcare_e5a4e59a-31e9-47c0-99a3-baf23089b238</t>
        </is>
      </c>
      <c r="BF1211" t="inlineStr"/>
      <c r="BG1211" t="inlineStr">
        <is>
          <t>f13d8149fc6d39ebe86af18272310ff9</t>
        </is>
      </c>
      <c r="BH1211" t="inlineStr">
        <is>
          <t>d3239f0622024212b2de47425e4be01d</t>
        </is>
      </c>
      <c r="BI1211" t="inlineStr">
        <is>
          <t>15246</t>
        </is>
      </c>
      <c r="BJ1211" t="inlineStr">
        <is>
          <t>XFormInstance</t>
        </is>
      </c>
      <c r="BK1211" t="inlineStr">
        <is>
          <t>f8891a58001411f0b035d3290d41d0d6</t>
        </is>
      </c>
      <c r="BL1211" t="b">
        <v>0</v>
      </c>
      <c r="BM1211" t="inlineStr">
        <is>
          <t>---</t>
        </is>
      </c>
      <c r="BN1211" t="inlineStr">
        <is>
          <t>200.113.238.122</t>
        </is>
      </c>
      <c r="BO1211" t="inlineStr">
        <is>
          <t>Prevencia saralandine Alcindor</t>
        </is>
      </c>
    </row>
    <row r="1212">
      <c r="A1212" t="inlineStr">
        <is>
          <t>1210</t>
        </is>
      </c>
      <c r="B1212" t="inlineStr">
        <is>
          <t>589f40a1-afb7-4842-a341-23aff57cdf18</t>
        </is>
      </c>
      <c r="C1212" t="inlineStr">
        <is>
          <t>2025-03-13</t>
        </is>
      </c>
      <c r="D1212" t="inlineStr">
        <is>
          <t>4</t>
        </is>
      </c>
      <c r="E1212" t="inlineStr">
        <is>
          <t>date.du C V résultat 23/12/24</t>
        </is>
      </c>
      <c r="F1212" t="inlineStr">
        <is>
          <t>0</t>
        </is>
      </c>
      <c r="G1212" t="inlineStr">
        <is>
          <t>résultat CV l23/12/24</t>
        </is>
      </c>
      <c r="H1212" t="inlineStr">
        <is>
          <t>1</t>
        </is>
      </c>
      <c r="I1212" t="inlineStr">
        <is>
          <t>0</t>
        </is>
      </c>
      <c r="J1212" t="inlineStr">
        <is>
          <t>---</t>
        </is>
      </c>
      <c r="K1212" t="inlineStr">
        <is>
          <t>---</t>
        </is>
      </c>
      <c r="L1212" t="inlineStr">
        <is>
          <t>---</t>
        </is>
      </c>
      <c r="M1212" t="inlineStr">
        <is>
          <t>---</t>
        </is>
      </c>
      <c r="N1212" t="inlineStr">
        <is>
          <t>---</t>
        </is>
      </c>
      <c r="O1212" t="inlineStr">
        <is>
          <t>---</t>
        </is>
      </c>
      <c r="P1212" t="inlineStr">
        <is>
          <t>---</t>
        </is>
      </c>
      <c r="Q1212" t="inlineStr">
        <is>
          <t>---</t>
        </is>
      </c>
      <c r="R1212" t="inlineStr">
        <is>
          <t>---</t>
        </is>
      </c>
      <c r="S1212" t="inlineStr">
        <is>
          <t>---</t>
        </is>
      </c>
      <c r="T1212" t="inlineStr">
        <is>
          <t>---</t>
        </is>
      </c>
      <c r="U1212" t="inlineStr">
        <is>
          <t>---</t>
        </is>
      </c>
      <c r="V1212" t="inlineStr">
        <is>
          <t>---</t>
        </is>
      </c>
      <c r="W1212" t="inlineStr"/>
      <c r="X1212" t="inlineStr">
        <is>
          <t>GON/CDIR/PED00233</t>
        </is>
      </c>
      <c r="Y1212" t="inlineStr">
        <is>
          <t>GON/CDIR/PED00233</t>
        </is>
      </c>
      <c r="Z1212" t="inlineStr">
        <is>
          <t>2025-03-14 03:23:43</t>
        </is>
      </c>
      <c r="AA1212" t="inlineStr">
        <is>
          <t>2025-03-14 03:17:00</t>
        </is>
      </c>
      <c r="AB1212" t="inlineStr">
        <is>
          <t>6cheranor</t>
        </is>
      </c>
      <c r="AC1212" t="inlineStr">
        <is>
          <t>2025-03-14 03:23:53</t>
        </is>
      </c>
      <c r="AD1212" s="1" t="inlineStr">
        <is>
          <t>https://www.commcarehq.org/a/caris-test/reports/form_data/589f40a1-afb7-4842-a341-23aff57cdf18/</t>
        </is>
      </c>
      <c r="AE1212" t="inlineStr">
        <is>
          <t>---</t>
        </is>
      </c>
      <c r="AF1212" t="inlineStr">
        <is>
          <t>3c5a623af057e23a32ae4000_50037</t>
        </is>
      </c>
      <c r="AG1212" t="inlineStr">
        <is>
          <t>---</t>
        </is>
      </c>
      <c r="AH1212" t="inlineStr">
        <is>
          <t>2025-03-14 03:23:43</t>
        </is>
      </c>
      <c r="AI1212" t="inlineStr">
        <is>
          <t>29b7f1edbe6082f038dd4ec8d0ae7a9d</t>
        </is>
      </c>
      <c r="AJ1212" t="inlineStr">
        <is>
          <t>2025-03-13</t>
        </is>
      </c>
      <c r="AK1212" t="inlineStr">
        <is>
          <t>4</t>
        </is>
      </c>
      <c r="AL1212" t="inlineStr">
        <is>
          <t>date.du C V résultat 23/12/24</t>
        </is>
      </c>
      <c r="AM1212" t="inlineStr">
        <is>
          <t>0</t>
        </is>
      </c>
      <c r="AN1212" t="inlineStr">
        <is>
          <t>résultat CV l23/12/24</t>
        </is>
      </c>
      <c r="AO1212" t="inlineStr">
        <is>
          <t>1</t>
        </is>
      </c>
      <c r="AP1212" t="inlineStr">
        <is>
          <t>0</t>
        </is>
      </c>
      <c r="AQ1212" t="inlineStr">
        <is>
          <t>---</t>
        </is>
      </c>
      <c r="AR1212" t="inlineStr">
        <is>
          <t>---</t>
        </is>
      </c>
      <c r="AS1212" t="inlineStr">
        <is>
          <t>---</t>
        </is>
      </c>
      <c r="AT1212" t="inlineStr"/>
      <c r="AU1212" t="inlineStr">
        <is>
          <t>---</t>
        </is>
      </c>
      <c r="AV1212" t="inlineStr">
        <is>
          <t>---</t>
        </is>
      </c>
      <c r="AW1212" t="inlineStr">
        <is>
          <t>---</t>
        </is>
      </c>
      <c r="AX1212" t="inlineStr">
        <is>
          <t>---</t>
        </is>
      </c>
      <c r="AY1212" t="inlineStr">
        <is>
          <t>---</t>
        </is>
      </c>
      <c r="AZ1212" t="inlineStr">
        <is>
          <t>---</t>
        </is>
      </c>
      <c r="BA1212" t="inlineStr">
        <is>
          <t>29b7f1edbe6082f038dd4ec8d0ae7a9d</t>
        </is>
      </c>
      <c r="BB1212" t="inlineStr">
        <is>
          <t>http://openrosa.org/formdesigner/0B48E039-1E80-49A7-AC24-732B6E788E39</t>
        </is>
      </c>
      <c r="BC1212" t="inlineStr">
        <is>
          <t>Ration et autres visites</t>
        </is>
      </c>
      <c r="BD1212" t="inlineStr">
        <is>
          <t>CommCare Android, version "2.55.0"(467579). App v15969. CommCare Version 2.55.0. Build 467579, built on: 2025-01-15</t>
        </is>
      </c>
      <c r="BE1212" t="inlineStr">
        <is>
          <t>commcare_e5a4e59a-31e9-47c0-99a3-baf23089b238</t>
        </is>
      </c>
      <c r="BF1212" t="inlineStr"/>
      <c r="BG1212" t="inlineStr">
        <is>
          <t>f13d8149fc6d39ebe86af18272310ff9</t>
        </is>
      </c>
      <c r="BH1212" t="inlineStr">
        <is>
          <t>d3239f0622024212b2de47425e4be01d</t>
        </is>
      </c>
      <c r="BI1212" t="inlineStr">
        <is>
          <t>15246</t>
        </is>
      </c>
      <c r="BJ1212" t="inlineStr">
        <is>
          <t>XFormInstance</t>
        </is>
      </c>
      <c r="BK1212" t="inlineStr">
        <is>
          <t>f8891a58001411f0b035d3290d41d0d6</t>
        </is>
      </c>
      <c r="BL1212" t="b">
        <v>0</v>
      </c>
      <c r="BM1212" t="inlineStr">
        <is>
          <t>---</t>
        </is>
      </c>
      <c r="BN1212" t="inlineStr">
        <is>
          <t>200.113.238.122</t>
        </is>
      </c>
      <c r="BO1212" t="inlineStr">
        <is>
          <t>Wilvens Alcida</t>
        </is>
      </c>
    </row>
    <row r="1213">
      <c r="A1213" t="inlineStr">
        <is>
          <t>1211</t>
        </is>
      </c>
      <c r="B1213" t="inlineStr">
        <is>
          <t>90ec2503-c8ee-41b3-9195-2dd9f31802ff</t>
        </is>
      </c>
      <c r="C1213" t="inlineStr">
        <is>
          <t>2025-03-13</t>
        </is>
      </c>
      <c r="D1213" t="inlineStr">
        <is>
          <t>4</t>
        </is>
      </c>
      <c r="E1213" t="inlineStr">
        <is>
          <t>résultat CV19/12/24</t>
        </is>
      </c>
      <c r="F1213" t="inlineStr">
        <is>
          <t>0</t>
        </is>
      </c>
      <c r="G1213" t="inlineStr">
        <is>
          <t>résultat CV</t>
        </is>
      </c>
      <c r="H1213" t="inlineStr">
        <is>
          <t>1</t>
        </is>
      </c>
      <c r="I1213" t="inlineStr">
        <is>
          <t>0</t>
        </is>
      </c>
      <c r="J1213" t="inlineStr">
        <is>
          <t>---</t>
        </is>
      </c>
      <c r="K1213" t="inlineStr">
        <is>
          <t>---</t>
        </is>
      </c>
      <c r="L1213" t="inlineStr">
        <is>
          <t>---</t>
        </is>
      </c>
      <c r="M1213" t="inlineStr">
        <is>
          <t>---</t>
        </is>
      </c>
      <c r="N1213" t="inlineStr">
        <is>
          <t>---</t>
        </is>
      </c>
      <c r="O1213" t="inlineStr">
        <is>
          <t>---</t>
        </is>
      </c>
      <c r="P1213" t="inlineStr">
        <is>
          <t>---</t>
        </is>
      </c>
      <c r="Q1213" t="inlineStr">
        <is>
          <t>---</t>
        </is>
      </c>
      <c r="R1213" t="inlineStr">
        <is>
          <t>---</t>
        </is>
      </c>
      <c r="S1213" t="inlineStr">
        <is>
          <t>---</t>
        </is>
      </c>
      <c r="T1213" t="inlineStr">
        <is>
          <t>---</t>
        </is>
      </c>
      <c r="U1213" t="inlineStr">
        <is>
          <t>---</t>
        </is>
      </c>
      <c r="V1213" t="inlineStr">
        <is>
          <t>---</t>
        </is>
      </c>
      <c r="W1213" t="inlineStr"/>
      <c r="X1213" t="inlineStr">
        <is>
          <t>GON/CDIR/PED00365</t>
        </is>
      </c>
      <c r="Y1213" t="inlineStr">
        <is>
          <t>GON/CDIR/PED00365</t>
        </is>
      </c>
      <c r="Z1213" t="inlineStr">
        <is>
          <t>2025-03-14 03:31:11</t>
        </is>
      </c>
      <c r="AA1213" t="inlineStr">
        <is>
          <t>2025-03-14 03:28:45</t>
        </is>
      </c>
      <c r="AB1213" t="inlineStr">
        <is>
          <t>6cheranor</t>
        </is>
      </c>
      <c r="AC1213" t="inlineStr">
        <is>
          <t>2025-03-14 03:31:19</t>
        </is>
      </c>
      <c r="AD1213" s="1" t="inlineStr">
        <is>
          <t>https://www.commcarehq.org/a/caris-test/reports/form_data/90ec2503-c8ee-41b3-9195-2dd9f31802ff/</t>
        </is>
      </c>
      <c r="AE1213" t="inlineStr">
        <is>
          <t>---</t>
        </is>
      </c>
      <c r="AF1213" t="inlineStr">
        <is>
          <t>3c5a623af057e23a32ae4000_173133</t>
        </is>
      </c>
      <c r="AG1213" t="inlineStr">
        <is>
          <t>---</t>
        </is>
      </c>
      <c r="AH1213" t="inlineStr">
        <is>
          <t>2025-03-14 03:31:11</t>
        </is>
      </c>
      <c r="AI1213" t="inlineStr">
        <is>
          <t>29b7f1edbe6082f038dd4ec8d0ae7a9d</t>
        </is>
      </c>
      <c r="AJ1213" t="inlineStr">
        <is>
          <t>2025-03-13</t>
        </is>
      </c>
      <c r="AK1213" t="inlineStr">
        <is>
          <t>4</t>
        </is>
      </c>
      <c r="AL1213" t="inlineStr">
        <is>
          <t>résultat CV19/12/24</t>
        </is>
      </c>
      <c r="AM1213" t="inlineStr">
        <is>
          <t>0</t>
        </is>
      </c>
      <c r="AN1213" t="inlineStr">
        <is>
          <t>résultat CV</t>
        </is>
      </c>
      <c r="AO1213" t="inlineStr">
        <is>
          <t>1</t>
        </is>
      </c>
      <c r="AP1213" t="inlineStr">
        <is>
          <t>0</t>
        </is>
      </c>
      <c r="AQ1213" t="inlineStr">
        <is>
          <t>---</t>
        </is>
      </c>
      <c r="AR1213" t="inlineStr">
        <is>
          <t>---</t>
        </is>
      </c>
      <c r="AS1213" t="inlineStr">
        <is>
          <t>---</t>
        </is>
      </c>
      <c r="AT1213" t="inlineStr"/>
      <c r="AU1213" t="inlineStr">
        <is>
          <t>---</t>
        </is>
      </c>
      <c r="AV1213" t="inlineStr">
        <is>
          <t>---</t>
        </is>
      </c>
      <c r="AW1213" t="inlineStr">
        <is>
          <t>---</t>
        </is>
      </c>
      <c r="AX1213" t="inlineStr">
        <is>
          <t>---</t>
        </is>
      </c>
      <c r="AY1213" t="inlineStr">
        <is>
          <t>---</t>
        </is>
      </c>
      <c r="AZ1213" t="inlineStr">
        <is>
          <t>---</t>
        </is>
      </c>
      <c r="BA1213" t="inlineStr">
        <is>
          <t>29b7f1edbe6082f038dd4ec8d0ae7a9d</t>
        </is>
      </c>
      <c r="BB1213" t="inlineStr">
        <is>
          <t>http://openrosa.org/formdesigner/0B48E039-1E80-49A7-AC24-732B6E788E39</t>
        </is>
      </c>
      <c r="BC1213" t="inlineStr">
        <is>
          <t>Ration et autres visites</t>
        </is>
      </c>
      <c r="BD1213" t="inlineStr">
        <is>
          <t>CommCare Android, version "2.55.0"(467579). App v15969. CommCare Version 2.55.0. Build 467579, built on: 2025-01-15</t>
        </is>
      </c>
      <c r="BE1213" t="inlineStr">
        <is>
          <t>commcare_e5a4e59a-31e9-47c0-99a3-baf23089b238</t>
        </is>
      </c>
      <c r="BF1213" t="inlineStr"/>
      <c r="BG1213" t="inlineStr">
        <is>
          <t>f13d8149fc6d39ebe86af18272310ff9</t>
        </is>
      </c>
      <c r="BH1213" t="inlineStr">
        <is>
          <t>d3239f0622024212b2de47425e4be01d</t>
        </is>
      </c>
      <c r="BI1213" t="inlineStr">
        <is>
          <t>15246</t>
        </is>
      </c>
      <c r="BJ1213" t="inlineStr">
        <is>
          <t>XFormInstance</t>
        </is>
      </c>
      <c r="BK1213" t="inlineStr">
        <is>
          <t>f8891a58001411f0b035d3290d41d0d6</t>
        </is>
      </c>
      <c r="BL1213" t="b">
        <v>0</v>
      </c>
      <c r="BM1213" t="inlineStr">
        <is>
          <t>---</t>
        </is>
      </c>
      <c r="BN1213" t="inlineStr">
        <is>
          <t>200.113.238.122</t>
        </is>
      </c>
      <c r="BO1213" t="inlineStr">
        <is>
          <t>Wildens Joseph</t>
        </is>
      </c>
    </row>
    <row r="1214">
      <c r="A1214" t="inlineStr">
        <is>
          <t>1212</t>
        </is>
      </c>
      <c r="B1214" t="inlineStr">
        <is>
          <t>56669f29-0a6b-4d40-ae75-bebd226c1016</t>
        </is>
      </c>
      <c r="C1214" t="inlineStr">
        <is>
          <t>2025-03-13</t>
        </is>
      </c>
      <c r="D1214" t="inlineStr">
        <is>
          <t>4</t>
        </is>
      </c>
      <c r="E1214" t="inlineStr">
        <is>
          <t>suivi medicament</t>
        </is>
      </c>
      <c r="F1214" t="inlineStr">
        <is>
          <t>0</t>
        </is>
      </c>
      <c r="G1214" t="inlineStr">
        <is>
          <t>non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---</t>
        </is>
      </c>
      <c r="L1214" t="inlineStr">
        <is>
          <t>---</t>
        </is>
      </c>
      <c r="M1214" t="inlineStr">
        <is>
          <t>---</t>
        </is>
      </c>
      <c r="N1214" t="inlineStr">
        <is>
          <t>---</t>
        </is>
      </c>
      <c r="O1214" t="inlineStr">
        <is>
          <t>---</t>
        </is>
      </c>
      <c r="P1214" t="inlineStr">
        <is>
          <t>---</t>
        </is>
      </c>
      <c r="Q1214" t="inlineStr">
        <is>
          <t>---</t>
        </is>
      </c>
      <c r="R1214" t="inlineStr"/>
      <c r="S1214" t="inlineStr"/>
      <c r="T1214" t="inlineStr"/>
      <c r="U1214" t="inlineStr"/>
      <c r="V1214" t="inlineStr"/>
      <c r="W1214" t="inlineStr"/>
      <c r="X1214" t="inlineStr">
        <is>
          <t>PAP/NPFS/ST03215</t>
        </is>
      </c>
      <c r="Y1214" t="inlineStr">
        <is>
          <t>PAP/NPFS/ST03215</t>
        </is>
      </c>
      <c r="Z1214" t="inlineStr">
        <is>
          <t>2025-03-14 09:37:07</t>
        </is>
      </c>
      <c r="AA1214" t="inlineStr">
        <is>
          <t>2025-03-14 09:36:17</t>
        </is>
      </c>
      <c r="AB1214" t="inlineStr">
        <is>
          <t>2styves</t>
        </is>
      </c>
      <c r="AC1214" t="inlineStr">
        <is>
          <t>2025-03-14 09:37:12</t>
        </is>
      </c>
      <c r="AD1214" s="1" t="inlineStr">
        <is>
          <t>https://www.commcarehq.org/a/caris-test/reports/form_data/56669f29-0a6b-4d40-ae75-bebd226c1016/</t>
        </is>
      </c>
      <c r="AE1214" t="inlineStr">
        <is>
          <t>---</t>
        </is>
      </c>
      <c r="AF1214" t="inlineStr">
        <is>
          <t>3c5a623af057e23a32ae4000_40617</t>
        </is>
      </c>
      <c r="AG1214" t="inlineStr">
        <is>
          <t>---</t>
        </is>
      </c>
      <c r="AH1214" t="inlineStr">
        <is>
          <t>2025-03-14 09:37:07</t>
        </is>
      </c>
      <c r="AI1214" t="inlineStr">
        <is>
          <t>778b85ff647948a2b74cfc8d7846aba5</t>
        </is>
      </c>
      <c r="AJ1214" t="inlineStr">
        <is>
          <t>2025-03-13</t>
        </is>
      </c>
      <c r="AK1214" t="inlineStr">
        <is>
          <t>4</t>
        </is>
      </c>
      <c r="AL1214" t="inlineStr">
        <is>
          <t>suivi medicament</t>
        </is>
      </c>
      <c r="AM1214" t="inlineStr">
        <is>
          <t>0</t>
        </is>
      </c>
      <c r="AN1214" t="inlineStr">
        <is>
          <t>non</t>
        </is>
      </c>
      <c r="AO1214" t="inlineStr">
        <is>
          <t>1</t>
        </is>
      </c>
      <c r="AP1214" t="inlineStr">
        <is>
          <t>1</t>
        </is>
      </c>
      <c r="AQ1214" t="inlineStr"/>
      <c r="AR1214" t="inlineStr"/>
      <c r="AS1214" t="inlineStr"/>
      <c r="AT1214" t="inlineStr"/>
      <c r="AU1214" t="inlineStr">
        <is>
          <t>---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inlineStr">
        <is>
          <t>---</t>
        </is>
      </c>
      <c r="BA1214" t="inlineStr">
        <is>
          <t>778b85ff647948a2b74cfc8d7846aba5</t>
        </is>
      </c>
      <c r="BB1214" t="inlineStr">
        <is>
          <t>http://openrosa.org/formdesigner/0B48E039-1E80-49A7-AC24-732B6E788E39</t>
        </is>
      </c>
      <c r="BC1214" t="inlineStr">
        <is>
          <t>Ration et autres visites</t>
        </is>
      </c>
      <c r="BD1214" t="inlineStr">
        <is>
          <t>CommCare Android, version "2.56"(468040). App v15969. CommCare Version 2.56.0. Build 468040, built on: 2025-02-11</t>
        </is>
      </c>
      <c r="BE1214" t="inlineStr">
        <is>
          <t>commcare_99e364ac-f097-4367-9549-47dce913a4be</t>
        </is>
      </c>
      <c r="BF1214" t="inlineStr">
        <is>
          <t>18.5886579 -72.3128497 -16.7 9.8</t>
        </is>
      </c>
      <c r="BG1214" t="inlineStr">
        <is>
          <t>f13d8149fc6d39ebe86af18272310ff9</t>
        </is>
      </c>
      <c r="BH1214" t="inlineStr">
        <is>
          <t>d3239f0622024212b2de47425e4be01d</t>
        </is>
      </c>
      <c r="BI1214" t="inlineStr">
        <is>
          <t>15246</t>
        </is>
      </c>
      <c r="BJ1214" t="inlineStr">
        <is>
          <t>XFormInstance</t>
        </is>
      </c>
      <c r="BK1214" t="inlineStr">
        <is>
          <t>6cab6e3400b711f0b037d3290d41d0d6</t>
        </is>
      </c>
      <c r="BL1214" t="b">
        <v>0</v>
      </c>
      <c r="BM1214" t="inlineStr">
        <is>
          <t>---</t>
        </is>
      </c>
      <c r="BN1214" t="inlineStr">
        <is>
          <t>200.113.248.137</t>
        </is>
      </c>
      <c r="BO1214" t="inlineStr">
        <is>
          <t>Joseph Mercidieu</t>
        </is>
      </c>
    </row>
    <row r="1215">
      <c r="A1215" t="inlineStr">
        <is>
          <t>1213</t>
        </is>
      </c>
      <c r="B1215" t="inlineStr">
        <is>
          <t>92f49578-3d72-4a65-87a0-e97cd1fc7a6c</t>
        </is>
      </c>
      <c r="C1215" t="inlineStr">
        <is>
          <t>2025-03-13</t>
        </is>
      </c>
      <c r="D1215" t="inlineStr">
        <is>
          <t>4</t>
        </is>
      </c>
      <c r="E1215" t="inlineStr">
        <is>
          <t>suivi medical</t>
        </is>
      </c>
      <c r="F1215" t="inlineStr">
        <is>
          <t>1</t>
        </is>
      </c>
      <c r="G1215" t="inlineStr">
        <is>
          <t>oui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---</t>
        </is>
      </c>
      <c r="L1215" t="inlineStr">
        <is>
          <t>---</t>
        </is>
      </c>
      <c r="M1215" t="inlineStr">
        <is>
          <t>---</t>
        </is>
      </c>
      <c r="N1215" t="inlineStr">
        <is>
          <t>---</t>
        </is>
      </c>
      <c r="O1215" t="inlineStr">
        <is>
          <t>---</t>
        </is>
      </c>
      <c r="P1215" t="inlineStr">
        <is>
          <t>---</t>
        </is>
      </c>
      <c r="Q1215" t="inlineStr">
        <is>
          <t>---</t>
        </is>
      </c>
      <c r="R1215" t="inlineStr">
        <is>
          <t>20.0</t>
        </is>
      </c>
      <c r="S1215" t="inlineStr">
        <is>
          <t>39.3</t>
        </is>
      </c>
      <c r="T1215" t="inlineStr"/>
      <c r="U1215" t="inlineStr"/>
      <c r="V1215" t="inlineStr"/>
      <c r="W1215" t="inlineStr"/>
      <c r="X1215" t="inlineStr">
        <is>
          <t>STM/CSPP/ST01088</t>
        </is>
      </c>
      <c r="Y1215" t="inlineStr">
        <is>
          <t>STM/CSPP/ST01088</t>
        </is>
      </c>
      <c r="Z1215" t="inlineStr">
        <is>
          <t>2025-03-14 12:13:18</t>
        </is>
      </c>
      <c r="AA1215" t="inlineStr">
        <is>
          <t>2025-03-14 12:12:19</t>
        </is>
      </c>
      <c r="AB1215" t="inlineStr">
        <is>
          <t>2cleonie</t>
        </is>
      </c>
      <c r="AC1215" t="inlineStr">
        <is>
          <t>2025-03-14 12:23:06</t>
        </is>
      </c>
      <c r="AD1215" s="1" t="inlineStr">
        <is>
          <t>https://www.commcarehq.org/a/caris-test/reports/form_data/92f49578-3d72-4a65-87a0-e97cd1fc7a6c/</t>
        </is>
      </c>
      <c r="AE1215" t="inlineStr">
        <is>
          <t>---</t>
        </is>
      </c>
      <c r="AF1215" t="inlineStr">
        <is>
          <t>3c5a623af057e23a32ae4000_26969</t>
        </is>
      </c>
      <c r="AG1215" t="inlineStr">
        <is>
          <t>---</t>
        </is>
      </c>
      <c r="AH1215" t="inlineStr">
        <is>
          <t>2025-03-14 12:13:18</t>
        </is>
      </c>
      <c r="AI1215" t="inlineStr">
        <is>
          <t>cf61c4aba3da4fd3be73b20d2dbdf9af</t>
        </is>
      </c>
      <c r="AJ1215" t="inlineStr">
        <is>
          <t>2025-03-13</t>
        </is>
      </c>
      <c r="AK1215" t="inlineStr">
        <is>
          <t>4</t>
        </is>
      </c>
      <c r="AL1215" t="inlineStr">
        <is>
          <t>suivi medical</t>
        </is>
      </c>
      <c r="AM1215" t="inlineStr">
        <is>
          <t>1</t>
        </is>
      </c>
      <c r="AN1215" t="inlineStr">
        <is>
          <t>oui</t>
        </is>
      </c>
      <c r="AO1215" t="inlineStr">
        <is>
          <t>1</t>
        </is>
      </c>
      <c r="AP1215" t="inlineStr">
        <is>
          <t>1</t>
        </is>
      </c>
      <c r="AQ1215" t="inlineStr">
        <is>
          <t>20</t>
        </is>
      </c>
      <c r="AR1215" t="inlineStr">
        <is>
          <t>39.3</t>
        </is>
      </c>
      <c r="AS1215" t="inlineStr"/>
      <c r="AT1215" t="inlineStr"/>
      <c r="AU1215" t="inlineStr">
        <is>
          <t>---</t>
        </is>
      </c>
      <c r="AV1215" t="inlineStr">
        <is>
          <t>---</t>
        </is>
      </c>
      <c r="AW1215" t="inlineStr">
        <is>
          <t>---</t>
        </is>
      </c>
      <c r="AX1215" t="inlineStr">
        <is>
          <t>---</t>
        </is>
      </c>
      <c r="AY1215" t="inlineStr">
        <is>
          <t>---</t>
        </is>
      </c>
      <c r="AZ1215" t="inlineStr">
        <is>
          <t>---</t>
        </is>
      </c>
      <c r="BA1215" t="inlineStr">
        <is>
          <t>cf61c4aba3da4fd3be73b20d2dbdf9af</t>
        </is>
      </c>
      <c r="BB1215" t="inlineStr">
        <is>
          <t>http://openrosa.org/formdesigner/0B48E039-1E80-49A7-AC24-732B6E788E39</t>
        </is>
      </c>
      <c r="BC1215" t="inlineStr">
        <is>
          <t>Ration et autres visites</t>
        </is>
      </c>
      <c r="BD1215" t="inlineStr">
        <is>
          <t>CommCare Android, version "2.55.0"(467579). App v15969. CommCare Version 2.55.0. Build 467579, built on: 2025-01-15</t>
        </is>
      </c>
      <c r="BE1215" t="inlineStr">
        <is>
          <t>commcare_4b89fcce-8d3a-4e6a-838c-ef337e1b2f53</t>
        </is>
      </c>
      <c r="BF1215" t="inlineStr"/>
      <c r="BG1215" t="inlineStr">
        <is>
          <t>f13d8149fc6d39ebe86af18272310ff9</t>
        </is>
      </c>
      <c r="BH1215" t="inlineStr">
        <is>
          <t>d3239f0622024212b2de47425e4be01d</t>
        </is>
      </c>
      <c r="BI1215" t="inlineStr">
        <is>
          <t>15246</t>
        </is>
      </c>
      <c r="BJ1215" t="inlineStr">
        <is>
          <t>XFormInstance</t>
        </is>
      </c>
      <c r="BK1215" t="inlineStr">
        <is>
          <t>42fbf8e5002611f0b4365930014bb413</t>
        </is>
      </c>
      <c r="BL1215" t="b">
        <v>0</v>
      </c>
      <c r="BM1215" t="inlineStr">
        <is>
          <t>---</t>
        </is>
      </c>
      <c r="BN1215" t="inlineStr">
        <is>
          <t>200.113.214.122</t>
        </is>
      </c>
      <c r="BO1215" t="inlineStr">
        <is>
          <t>Daphkar joseph</t>
        </is>
      </c>
    </row>
    <row r="1216">
      <c r="A1216" t="inlineStr">
        <is>
          <t>1214</t>
        </is>
      </c>
      <c r="B1216" t="inlineStr">
        <is>
          <t>234cc64d-7189-4d7b-8552-8479330fd3d5</t>
        </is>
      </c>
      <c r="C1216" t="inlineStr">
        <is>
          <t>2025-03-13</t>
        </is>
      </c>
      <c r="D1216" t="inlineStr">
        <is>
          <t>4</t>
        </is>
      </c>
      <c r="E1216" t="inlineStr">
        <is>
          <t>suivi maladi</t>
        </is>
      </c>
      <c r="F1216" t="inlineStr">
        <is>
          <t>1</t>
        </is>
      </c>
      <c r="G1216" t="inlineStr">
        <is>
          <t>oui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---</t>
        </is>
      </c>
      <c r="L1216" t="inlineStr">
        <is>
          <t>---</t>
        </is>
      </c>
      <c r="M1216" t="inlineStr">
        <is>
          <t>---</t>
        </is>
      </c>
      <c r="N1216" t="inlineStr">
        <is>
          <t>---</t>
        </is>
      </c>
      <c r="O1216" t="inlineStr">
        <is>
          <t>---</t>
        </is>
      </c>
      <c r="P1216" t="inlineStr">
        <is>
          <t>---</t>
        </is>
      </c>
      <c r="Q1216" t="inlineStr">
        <is>
          <t>---</t>
        </is>
      </c>
      <c r="R1216" t="inlineStr">
        <is>
          <t>16.3</t>
        </is>
      </c>
      <c r="S1216" t="inlineStr">
        <is>
          <t>26.1</t>
        </is>
      </c>
      <c r="T1216" t="inlineStr"/>
      <c r="U1216" t="inlineStr"/>
      <c r="V1216" t="inlineStr"/>
      <c r="W1216" t="inlineStr"/>
      <c r="X1216" t="inlineStr">
        <is>
          <t>STM/CSPP/ST01063</t>
        </is>
      </c>
      <c r="Y1216" t="inlineStr">
        <is>
          <t>STM/CSPP/ST01063</t>
        </is>
      </c>
      <c r="Z1216" t="inlineStr">
        <is>
          <t>2025-03-14 12:15:05</t>
        </is>
      </c>
      <c r="AA1216" t="inlineStr">
        <is>
          <t>2025-03-14 12:13:39</t>
        </is>
      </c>
      <c r="AB1216" t="inlineStr">
        <is>
          <t>2cleonie</t>
        </is>
      </c>
      <c r="AC1216" t="inlineStr">
        <is>
          <t>2025-03-14 12:23:07</t>
        </is>
      </c>
      <c r="AD1216" s="1" t="inlineStr">
        <is>
          <t>https://www.commcarehq.org/a/caris-test/reports/form_data/234cc64d-7189-4d7b-8552-8479330fd3d5/</t>
        </is>
      </c>
      <c r="AE1216" t="inlineStr">
        <is>
          <t>---</t>
        </is>
      </c>
      <c r="AF1216" t="inlineStr">
        <is>
          <t>3c5a623af057e23a32ae4000_26601</t>
        </is>
      </c>
      <c r="AG1216" t="inlineStr">
        <is>
          <t>---</t>
        </is>
      </c>
      <c r="AH1216" t="inlineStr">
        <is>
          <t>2025-03-14 12:15:05</t>
        </is>
      </c>
      <c r="AI1216" t="inlineStr">
        <is>
          <t>cf61c4aba3da4fd3be73b20d2dbdf9af</t>
        </is>
      </c>
      <c r="AJ1216" t="inlineStr">
        <is>
          <t>2025-03-13</t>
        </is>
      </c>
      <c r="AK1216" t="inlineStr">
        <is>
          <t>4</t>
        </is>
      </c>
      <c r="AL1216" t="inlineStr">
        <is>
          <t>suivi maladi</t>
        </is>
      </c>
      <c r="AM1216" t="inlineStr">
        <is>
          <t>1</t>
        </is>
      </c>
      <c r="AN1216" t="inlineStr">
        <is>
          <t>oui</t>
        </is>
      </c>
      <c r="AO1216" t="inlineStr">
        <is>
          <t>1</t>
        </is>
      </c>
      <c r="AP1216" t="inlineStr">
        <is>
          <t>1</t>
        </is>
      </c>
      <c r="AQ1216" t="inlineStr">
        <is>
          <t>16.3</t>
        </is>
      </c>
      <c r="AR1216" t="inlineStr">
        <is>
          <t>26.1</t>
        </is>
      </c>
      <c r="AS1216" t="inlineStr"/>
      <c r="AT1216" t="inlineStr"/>
      <c r="AU1216" t="inlineStr">
        <is>
          <t>---</t>
        </is>
      </c>
      <c r="AV1216" t="inlineStr">
        <is>
          <t>---</t>
        </is>
      </c>
      <c r="AW1216" t="inlineStr">
        <is>
          <t>---</t>
        </is>
      </c>
      <c r="AX1216" t="inlineStr">
        <is>
          <t>---</t>
        </is>
      </c>
      <c r="AY1216" t="inlineStr">
        <is>
          <t>---</t>
        </is>
      </c>
      <c r="AZ1216" t="inlineStr">
        <is>
          <t>---</t>
        </is>
      </c>
      <c r="BA1216" t="inlineStr">
        <is>
          <t>cf61c4aba3da4fd3be73b20d2dbdf9af</t>
        </is>
      </c>
      <c r="BB1216" t="inlineStr">
        <is>
          <t>http://openrosa.org/formdesigner/0B48E039-1E80-49A7-AC24-732B6E788E39</t>
        </is>
      </c>
      <c r="BC1216" t="inlineStr">
        <is>
          <t>Ration et autres visites</t>
        </is>
      </c>
      <c r="BD1216" t="inlineStr">
        <is>
          <t>CommCare Android, version "2.55.0"(467579). App v15969. CommCare Version 2.55.0. Build 467579, built on: 2025-01-15</t>
        </is>
      </c>
      <c r="BE1216" t="inlineStr">
        <is>
          <t>commcare_4b89fcce-8d3a-4e6a-838c-ef337e1b2f53</t>
        </is>
      </c>
      <c r="BF1216" t="inlineStr"/>
      <c r="BG1216" t="inlineStr">
        <is>
          <t>f13d8149fc6d39ebe86af18272310ff9</t>
        </is>
      </c>
      <c r="BH1216" t="inlineStr">
        <is>
          <t>d3239f0622024212b2de47425e4be01d</t>
        </is>
      </c>
      <c r="BI1216" t="inlineStr">
        <is>
          <t>15246</t>
        </is>
      </c>
      <c r="BJ1216" t="inlineStr">
        <is>
          <t>XFormInstance</t>
        </is>
      </c>
      <c r="BK1216" t="inlineStr">
        <is>
          <t>42fbf8e5002611f0b4365930014bb413</t>
        </is>
      </c>
      <c r="BL1216" t="b">
        <v>0</v>
      </c>
      <c r="BM1216" t="inlineStr">
        <is>
          <t>---</t>
        </is>
      </c>
      <c r="BN1216" t="inlineStr">
        <is>
          <t>200.113.214.122</t>
        </is>
      </c>
      <c r="BO1216" t="inlineStr">
        <is>
          <t>Medfatson Joseph</t>
        </is>
      </c>
    </row>
    <row r="1217">
      <c r="A1217" t="inlineStr">
        <is>
          <t>1215</t>
        </is>
      </c>
      <c r="B1217" t="inlineStr">
        <is>
          <t>0b74f88c-1308-47f2-bfba-7a9f96c108ce</t>
        </is>
      </c>
      <c r="C1217" t="inlineStr">
        <is>
          <t>2025-03-13</t>
        </is>
      </c>
      <c r="D1217" t="inlineStr">
        <is>
          <t>3</t>
        </is>
      </c>
      <c r="E1217" t="inlineStr">
        <is>
          <t>---</t>
        </is>
      </c>
      <c r="F1217" t="inlineStr">
        <is>
          <t>1</t>
        </is>
      </c>
      <c r="G1217" t="inlineStr">
        <is>
          <t>---</t>
        </is>
      </c>
      <c r="H1217" t="inlineStr">
        <is>
          <t>1</t>
        </is>
      </c>
      <c r="I1217" t="inlineStr">
        <is>
          <t>0</t>
        </is>
      </c>
      <c r="J1217" t="inlineStr">
        <is>
          <t>---</t>
        </is>
      </c>
      <c r="K1217" t="inlineStr">
        <is>
          <t>---</t>
        </is>
      </c>
      <c r="L1217" t="inlineStr">
        <is>
          <t>---</t>
        </is>
      </c>
      <c r="M1217" t="inlineStr">
        <is>
          <t>---</t>
        </is>
      </c>
      <c r="N1217" t="inlineStr">
        <is>
          <t>---</t>
        </is>
      </c>
      <c r="O1217" t="inlineStr">
        <is>
          <t>---</t>
        </is>
      </c>
      <c r="P1217" t="inlineStr">
        <is>
          <t>---</t>
        </is>
      </c>
      <c r="Q1217" t="inlineStr">
        <is>
          <t>---</t>
        </is>
      </c>
      <c r="R1217" t="inlineStr">
        <is>
          <t>---</t>
        </is>
      </c>
      <c r="S1217" t="inlineStr">
        <is>
          <t>---</t>
        </is>
      </c>
      <c r="T1217" t="inlineStr">
        <is>
          <t>---</t>
        </is>
      </c>
      <c r="U1217" t="inlineStr">
        <is>
          <t>---</t>
        </is>
      </c>
      <c r="V1217" t="inlineStr">
        <is>
          <t>---</t>
        </is>
      </c>
      <c r="W1217" t="inlineStr">
        <is>
          <t>18.5401117 -72.3952417 -6.78 3.21</t>
        </is>
      </c>
      <c r="X1217" t="inlineStr">
        <is>
          <t>PAP/CHAP/ST01079</t>
        </is>
      </c>
      <c r="Y1217" t="inlineStr">
        <is>
          <t>PAP/CHAP/ST01079</t>
        </is>
      </c>
      <c r="Z1217" t="inlineStr">
        <is>
          <t>2025-03-13 16:12:04</t>
        </is>
      </c>
      <c r="AA1217" t="inlineStr">
        <is>
          <t>2025-03-13 15:46:44</t>
        </is>
      </c>
      <c r="AB1217" t="inlineStr">
        <is>
          <t>2faustin</t>
        </is>
      </c>
      <c r="AC1217" t="inlineStr">
        <is>
          <t>2025-03-14 12:31:38</t>
        </is>
      </c>
      <c r="AD1217" s="1" t="inlineStr">
        <is>
          <t>https://www.commcarehq.org/a/caris-test/reports/form_data/0b74f88c-1308-47f2-bfba-7a9f96c108ce/</t>
        </is>
      </c>
      <c r="AE1217" t="inlineStr">
        <is>
          <t>---</t>
        </is>
      </c>
      <c r="AF1217" t="inlineStr">
        <is>
          <t>61a3f029132f44fa9e12d6cfeae9ceeb</t>
        </is>
      </c>
      <c r="AG1217" t="inlineStr">
        <is>
          <t>OK</t>
        </is>
      </c>
      <c r="AH1217" t="inlineStr">
        <is>
          <t>2025-03-13 16:12:04</t>
        </is>
      </c>
      <c r="AI1217" t="inlineStr">
        <is>
          <t>25302d3773ea035e35c3934e3aa8e141</t>
        </is>
      </c>
      <c r="AJ1217" t="inlineStr">
        <is>
          <t>2025-03-13</t>
        </is>
      </c>
      <c r="AK1217" t="inlineStr">
        <is>
          <t>3</t>
        </is>
      </c>
      <c r="AL1217" t="inlineStr">
        <is>
          <t>---</t>
        </is>
      </c>
      <c r="AM1217" t="inlineStr">
        <is>
          <t>1</t>
        </is>
      </c>
      <c r="AN1217" t="inlineStr">
        <is>
          <t>---</t>
        </is>
      </c>
      <c r="AO1217" t="inlineStr">
        <is>
          <t>1</t>
        </is>
      </c>
      <c r="AP1217" t="inlineStr">
        <is>
          <t>0</t>
        </is>
      </c>
      <c r="AQ1217" t="inlineStr">
        <is>
          <t>---</t>
        </is>
      </c>
      <c r="AR1217" t="inlineStr">
        <is>
          <t>---</t>
        </is>
      </c>
      <c r="AS1217" t="inlineStr">
        <is>
          <t>---</t>
        </is>
      </c>
      <c r="AT1217" t="inlineStr">
        <is>
          <t>18.5401117 -72.3952417 -6.78 3.21</t>
        </is>
      </c>
      <c r="AU1217" t="inlineStr">
        <is>
          <t>---</t>
        </is>
      </c>
      <c r="AV1217" t="inlineStr">
        <is>
          <t>---</t>
        </is>
      </c>
      <c r="AW1217" t="inlineStr">
        <is>
          <t>---</t>
        </is>
      </c>
      <c r="AX1217" t="inlineStr">
        <is>
          <t>---</t>
        </is>
      </c>
      <c r="AY1217" t="inlineStr">
        <is>
          <t>---</t>
        </is>
      </c>
      <c r="AZ1217" t="inlineStr">
        <is>
          <t>---</t>
        </is>
      </c>
      <c r="BA1217" t="inlineStr">
        <is>
          <t>25302d3773ea035e35c3934e3aa8e141</t>
        </is>
      </c>
      <c r="BB1217" t="inlineStr">
        <is>
          <t>http://openrosa.org/formdesigner/0B48E039-1E80-49A7-AC24-732B6E788E39</t>
        </is>
      </c>
      <c r="BC1217" t="inlineStr">
        <is>
          <t>Ration et autres visites</t>
        </is>
      </c>
      <c r="BD1217" t="inlineStr">
        <is>
          <t>CommCare Android, version "2.56"(468045). App v15969. CommCare Version 2.56.0. Build 468045, built on: 2025-03-07</t>
        </is>
      </c>
      <c r="BE1217" t="inlineStr">
        <is>
          <t>commcare_6e883702-a4ce-475b-b43e-3900cbde0394</t>
        </is>
      </c>
      <c r="BF1217" t="inlineStr">
        <is>
          <t>18.540649 -72.3928708 -3.5 9.64</t>
        </is>
      </c>
      <c r="BG1217" t="inlineStr">
        <is>
          <t>f13d8149fc6d39ebe86af18272310ff9</t>
        </is>
      </c>
      <c r="BH1217" t="inlineStr">
        <is>
          <t>d3239f0622024212b2de47425e4be01d</t>
        </is>
      </c>
      <c r="BI1217" t="inlineStr">
        <is>
          <t>15246</t>
        </is>
      </c>
      <c r="BJ1217" t="inlineStr">
        <is>
          <t>XFormInstance</t>
        </is>
      </c>
      <c r="BK1217" t="inlineStr">
        <is>
          <t>523ffa90000a11f0b4325930014bb413</t>
        </is>
      </c>
      <c r="BL1217" t="b">
        <v>0</v>
      </c>
      <c r="BM1217" t="inlineStr">
        <is>
          <t>---</t>
        </is>
      </c>
      <c r="BN1217" t="inlineStr">
        <is>
          <t>200.113.230.185</t>
        </is>
      </c>
      <c r="BO1217" t="inlineStr">
        <is>
          <t>Michaël Bwonly Gervais</t>
        </is>
      </c>
    </row>
    <row r="1218">
      <c r="A1218" t="inlineStr">
        <is>
          <t>1216</t>
        </is>
      </c>
      <c r="B1218" t="inlineStr">
        <is>
          <t>d5a80a16-1738-4ff2-ba9a-7596f0e1d5de</t>
        </is>
      </c>
      <c r="C1218" t="inlineStr">
        <is>
          <t>2025-03-14</t>
        </is>
      </c>
      <c r="D1218" t="inlineStr">
        <is>
          <t>3</t>
        </is>
      </c>
      <c r="E1218" t="inlineStr">
        <is>
          <t>---</t>
        </is>
      </c>
      <c r="F1218" t="inlineStr">
        <is>
          <t>0</t>
        </is>
      </c>
      <c r="G1218" t="inlineStr">
        <is>
          <t>---</t>
        </is>
      </c>
      <c r="H1218" t="inlineStr">
        <is>
          <t>1</t>
        </is>
      </c>
      <c r="I1218" t="inlineStr">
        <is>
          <t>1</t>
        </is>
      </c>
      <c r="J1218" t="inlineStr"/>
      <c r="K1218" t="inlineStr">
        <is>
          <t>---</t>
        </is>
      </c>
      <c r="L1218" t="inlineStr">
        <is>
          <t>---</t>
        </is>
      </c>
      <c r="M1218" t="inlineStr">
        <is>
          <t>---</t>
        </is>
      </c>
      <c r="N1218" t="inlineStr">
        <is>
          <t>---</t>
        </is>
      </c>
      <c r="O1218" t="inlineStr">
        <is>
          <t>---</t>
        </is>
      </c>
      <c r="P1218" t="inlineStr">
        <is>
          <t>---</t>
        </is>
      </c>
      <c r="Q1218" t="inlineStr">
        <is>
          <t>---</t>
        </is>
      </c>
      <c r="R1218" t="inlineStr"/>
      <c r="S1218" t="inlineStr"/>
      <c r="T1218" t="inlineStr"/>
      <c r="U1218" t="inlineStr"/>
      <c r="V1218" t="inlineStr"/>
      <c r="W1218" t="inlineStr"/>
      <c r="X1218" t="inlineStr">
        <is>
          <t>LIM/HOSJ/ST02831</t>
        </is>
      </c>
      <c r="Y1218" t="inlineStr">
        <is>
          <t>LIM/HOSJ/ST02831</t>
        </is>
      </c>
      <c r="Z1218" t="inlineStr">
        <is>
          <t>2025-03-14 13:05:13</t>
        </is>
      </c>
      <c r="AA1218" t="inlineStr">
        <is>
          <t>2025-03-14 13:05:06</t>
        </is>
      </c>
      <c r="AB1218" t="inlineStr">
        <is>
          <t>1jeanelie</t>
        </is>
      </c>
      <c r="AC1218" t="inlineStr">
        <is>
          <t>2025-03-14 13:05:13</t>
        </is>
      </c>
      <c r="AD1218" s="1" t="inlineStr">
        <is>
          <t>https://www.commcarehq.org/a/caris-test/reports/form_data/d5a80a16-1738-4ff2-ba9a-7596f0e1d5de/</t>
        </is>
      </c>
      <c r="AE1218" t="inlineStr">
        <is>
          <t>---</t>
        </is>
      </c>
      <c r="AF1218" t="inlineStr">
        <is>
          <t>3c5a623af057e23a32ae4000_123959</t>
        </is>
      </c>
      <c r="AG1218" t="inlineStr">
        <is>
          <t>OK</t>
        </is>
      </c>
      <c r="AH1218" t="inlineStr">
        <is>
          <t>2025-03-14 13:05:13</t>
        </is>
      </c>
      <c r="AI1218" t="inlineStr">
        <is>
          <t>1b922c6cae0e4a4e9e08c400d46b6ba7</t>
        </is>
      </c>
      <c r="AJ1218" t="inlineStr">
        <is>
          <t>2025-03-14</t>
        </is>
      </c>
      <c r="AK1218" t="inlineStr">
        <is>
          <t>3</t>
        </is>
      </c>
      <c r="AL1218" t="inlineStr">
        <is>
          <t>---</t>
        </is>
      </c>
      <c r="AM1218" t="inlineStr">
        <is>
          <t>0</t>
        </is>
      </c>
      <c r="AN1218" t="inlineStr">
        <is>
          <t>---</t>
        </is>
      </c>
      <c r="AO1218" t="inlineStr">
        <is>
          <t>1</t>
        </is>
      </c>
      <c r="AP1218" t="inlineStr">
        <is>
          <t>1</t>
        </is>
      </c>
      <c r="AQ1218" t="inlineStr"/>
      <c r="AR1218" t="inlineStr"/>
      <c r="AS1218" t="inlineStr"/>
      <c r="AT1218" t="inlineStr"/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inlineStr">
        <is>
          <t>---</t>
        </is>
      </c>
      <c r="BA1218" t="inlineStr">
        <is>
          <t>1b922c6cae0e4a4e9e08c400d46b6ba7</t>
        </is>
      </c>
      <c r="BB1218" t="inlineStr">
        <is>
          <t>http://openrosa.org/formdesigner/0B48E039-1E80-49A7-AC24-732B6E788E39</t>
        </is>
      </c>
      <c r="BC1218" t="inlineStr">
        <is>
          <t>Ration et autres visites</t>
        </is>
      </c>
      <c r="BD1218" t="inlineStr">
        <is>
          <t>CommCare Android, version "2.55.0"(467579). App v15969. CommCare Version 2.55.0. Build 467579, built on: 2025-01-15</t>
        </is>
      </c>
      <c r="BE1218" t="inlineStr">
        <is>
          <t>commcare_734f7fdd-cbb1-463f-aa8e-b4bd89e56188</t>
        </is>
      </c>
      <c r="BF1218" t="inlineStr"/>
      <c r="BG1218" t="inlineStr">
        <is>
          <t>f13d8149fc6d39ebe86af18272310ff9</t>
        </is>
      </c>
      <c r="BH1218" t="inlineStr">
        <is>
          <t>d3239f0622024212b2de47425e4be01d</t>
        </is>
      </c>
      <c r="BI1218" t="inlineStr">
        <is>
          <t>15246</t>
        </is>
      </c>
      <c r="BJ1218" t="inlineStr">
        <is>
          <t>XFormInstance</t>
        </is>
      </c>
      <c r="BK1218" t="inlineStr">
        <is>
          <t>ac48c3fa002811f0a9b36327e3555f30</t>
        </is>
      </c>
      <c r="BL1218" t="b">
        <v>0</v>
      </c>
      <c r="BM1218" t="inlineStr">
        <is>
          <t>---</t>
        </is>
      </c>
      <c r="BN1218" t="inlineStr">
        <is>
          <t>200.113.253.217</t>
        </is>
      </c>
      <c r="BO1218" t="inlineStr">
        <is>
          <t>SWAZNER Remy</t>
        </is>
      </c>
    </row>
    <row r="1219">
      <c r="A1219" t="inlineStr">
        <is>
          <t>1217</t>
        </is>
      </c>
      <c r="B1219" t="inlineStr">
        <is>
          <t>65594b0f-55d9-4fa1-bf89-6ccc694f80df</t>
        </is>
      </c>
      <c r="C1219" t="inlineStr">
        <is>
          <t>2025-03-14</t>
        </is>
      </c>
      <c r="D1219" t="inlineStr">
        <is>
          <t>3</t>
        </is>
      </c>
      <c r="E1219" t="inlineStr">
        <is>
          <t>---</t>
        </is>
      </c>
      <c r="F1219" t="inlineStr">
        <is>
          <t>0</t>
        </is>
      </c>
      <c r="G1219" t="inlineStr">
        <is>
          <t>---</t>
        </is>
      </c>
      <c r="H1219" t="inlineStr">
        <is>
          <t>1</t>
        </is>
      </c>
      <c r="I1219" t="inlineStr">
        <is>
          <t>1</t>
        </is>
      </c>
      <c r="J1219" t="inlineStr"/>
      <c r="K1219" t="inlineStr">
        <is>
          <t>---</t>
        </is>
      </c>
      <c r="L1219" t="inlineStr">
        <is>
          <t>---</t>
        </is>
      </c>
      <c r="M1219" t="inlineStr">
        <is>
          <t>---</t>
        </is>
      </c>
      <c r="N1219" t="inlineStr">
        <is>
          <t>---</t>
        </is>
      </c>
      <c r="O1219" t="inlineStr">
        <is>
          <t>---</t>
        </is>
      </c>
      <c r="P1219" t="inlineStr">
        <is>
          <t>---</t>
        </is>
      </c>
      <c r="Q1219" t="inlineStr">
        <is>
          <t>---</t>
        </is>
      </c>
      <c r="R1219" t="inlineStr"/>
      <c r="S1219" t="inlineStr"/>
      <c r="T1219" t="inlineStr"/>
      <c r="U1219" t="inlineStr"/>
      <c r="V1219" t="inlineStr"/>
      <c r="W1219" t="inlineStr"/>
      <c r="X1219" t="inlineStr">
        <is>
          <t>LIM/HOSJ/ST03338</t>
        </is>
      </c>
      <c r="Y1219" t="inlineStr">
        <is>
          <t>LIM/HOSJ/ST03338</t>
        </is>
      </c>
      <c r="Z1219" t="inlineStr">
        <is>
          <t>2025-03-14 13:05:34</t>
        </is>
      </c>
      <c r="AA1219" t="inlineStr">
        <is>
          <t>2025-03-14 13:05:26</t>
        </is>
      </c>
      <c r="AB1219" t="inlineStr">
        <is>
          <t>1jeanelie</t>
        </is>
      </c>
      <c r="AC1219" t="inlineStr">
        <is>
          <t>2025-03-14 13:05:33</t>
        </is>
      </c>
      <c r="AD1219" s="1" t="inlineStr">
        <is>
          <t>https://www.commcarehq.org/a/caris-test/reports/form_data/65594b0f-55d9-4fa1-bf89-6ccc694f80df/</t>
        </is>
      </c>
      <c r="AE1219" t="inlineStr">
        <is>
          <t>---</t>
        </is>
      </c>
      <c r="AF1219" t="inlineStr">
        <is>
          <t>3c5a623af057e23a32ae4000_179111</t>
        </is>
      </c>
      <c r="AG1219" t="inlineStr">
        <is>
          <t>OK</t>
        </is>
      </c>
      <c r="AH1219" t="inlineStr">
        <is>
          <t>2025-03-14 13:05:34</t>
        </is>
      </c>
      <c r="AI1219" t="inlineStr">
        <is>
          <t>1b922c6cae0e4a4e9e08c400d46b6ba7</t>
        </is>
      </c>
      <c r="AJ1219" t="inlineStr">
        <is>
          <t>2025-03-14</t>
        </is>
      </c>
      <c r="AK1219" t="inlineStr">
        <is>
          <t>3</t>
        </is>
      </c>
      <c r="AL1219" t="inlineStr">
        <is>
          <t>---</t>
        </is>
      </c>
      <c r="AM1219" t="inlineStr">
        <is>
          <t>0</t>
        </is>
      </c>
      <c r="AN1219" t="inlineStr">
        <is>
          <t>---</t>
        </is>
      </c>
      <c r="AO1219" t="inlineStr">
        <is>
          <t>1</t>
        </is>
      </c>
      <c r="AP1219" t="inlineStr">
        <is>
          <t>1</t>
        </is>
      </c>
      <c r="AQ1219" t="inlineStr"/>
      <c r="AR1219" t="inlineStr"/>
      <c r="AS1219" t="inlineStr"/>
      <c r="AT1219" t="inlineStr"/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inlineStr">
        <is>
          <t>---</t>
        </is>
      </c>
      <c r="BA1219" t="inlineStr">
        <is>
          <t>1b922c6cae0e4a4e9e08c400d46b6ba7</t>
        </is>
      </c>
      <c r="BB1219" t="inlineStr">
        <is>
          <t>http://openrosa.org/formdesigner/0B48E039-1E80-49A7-AC24-732B6E788E39</t>
        </is>
      </c>
      <c r="BC1219" t="inlineStr">
        <is>
          <t>Ration et autres visites</t>
        </is>
      </c>
      <c r="BD1219" t="inlineStr">
        <is>
          <t>CommCare Android, version "2.55.0"(467579). App v15969. CommCare Version 2.55.0. Build 467579, built on: 2025-01-15</t>
        </is>
      </c>
      <c r="BE1219" t="inlineStr">
        <is>
          <t>commcare_734f7fdd-cbb1-463f-aa8e-b4bd89e56188</t>
        </is>
      </c>
      <c r="BF1219" t="inlineStr"/>
      <c r="BG1219" t="inlineStr">
        <is>
          <t>f13d8149fc6d39ebe86af18272310ff9</t>
        </is>
      </c>
      <c r="BH1219" t="inlineStr">
        <is>
          <t>d3239f0622024212b2de47425e4be01d</t>
        </is>
      </c>
      <c r="BI1219" t="inlineStr">
        <is>
          <t>15246</t>
        </is>
      </c>
      <c r="BJ1219" t="inlineStr">
        <is>
          <t>XFormInstance</t>
        </is>
      </c>
      <c r="BK1219" t="inlineStr">
        <is>
          <t>ac48c3fa002811f0a9b36327e3555f30</t>
        </is>
      </c>
      <c r="BL1219" t="b">
        <v>0</v>
      </c>
      <c r="BM1219" t="inlineStr">
        <is>
          <t>---</t>
        </is>
      </c>
      <c r="BN1219" t="inlineStr">
        <is>
          <t>200.113.253.217</t>
        </is>
      </c>
      <c r="BO1219" t="inlineStr">
        <is>
          <t>Darlens Saintil</t>
        </is>
      </c>
    </row>
    <row r="1220">
      <c r="A1220" t="inlineStr">
        <is>
          <t>1218</t>
        </is>
      </c>
      <c r="B1220" t="inlineStr">
        <is>
          <t>649a61ec-1fe4-4f7d-8936-44af967f3c8f</t>
        </is>
      </c>
      <c r="C1220" t="inlineStr">
        <is>
          <t>2025-03-14</t>
        </is>
      </c>
      <c r="D1220" t="inlineStr">
        <is>
          <t>3</t>
        </is>
      </c>
      <c r="E1220" t="inlineStr">
        <is>
          <t>---</t>
        </is>
      </c>
      <c r="F1220" t="inlineStr">
        <is>
          <t>0</t>
        </is>
      </c>
      <c r="G1220" t="inlineStr">
        <is>
          <t>---</t>
        </is>
      </c>
      <c r="H1220" t="inlineStr">
        <is>
          <t>1</t>
        </is>
      </c>
      <c r="I1220" t="inlineStr">
        <is>
          <t>1</t>
        </is>
      </c>
      <c r="J1220" t="inlineStr"/>
      <c r="K1220" t="inlineStr">
        <is>
          <t>---</t>
        </is>
      </c>
      <c r="L1220" t="inlineStr">
        <is>
          <t>---</t>
        </is>
      </c>
      <c r="M1220" t="inlineStr">
        <is>
          <t>---</t>
        </is>
      </c>
      <c r="N1220" t="inlineStr">
        <is>
          <t>---</t>
        </is>
      </c>
      <c r="O1220" t="inlineStr">
        <is>
          <t>---</t>
        </is>
      </c>
      <c r="P1220" t="inlineStr">
        <is>
          <t>---</t>
        </is>
      </c>
      <c r="Q1220" t="inlineStr">
        <is>
          <t>---</t>
        </is>
      </c>
      <c r="R1220" t="inlineStr"/>
      <c r="S1220" t="inlineStr"/>
      <c r="T1220" t="inlineStr"/>
      <c r="U1220" t="inlineStr"/>
      <c r="V1220" t="inlineStr"/>
      <c r="W1220" t="inlineStr"/>
      <c r="X1220" t="inlineStr">
        <is>
          <t>LIM/HOSJ/SO00503</t>
        </is>
      </c>
      <c r="Y1220" t="inlineStr">
        <is>
          <t>LIM/HOSJ/SO00503</t>
        </is>
      </c>
      <c r="Z1220" t="inlineStr">
        <is>
          <t>2025-03-14 13:05:56</t>
        </is>
      </c>
      <c r="AA1220" t="inlineStr">
        <is>
          <t>2025-03-14 13:05:48</t>
        </is>
      </c>
      <c r="AB1220" t="inlineStr">
        <is>
          <t>1jeanelie</t>
        </is>
      </c>
      <c r="AC1220" t="inlineStr">
        <is>
          <t>2025-03-14 13:05:56</t>
        </is>
      </c>
      <c r="AD1220" s="1" t="inlineStr">
        <is>
          <t>https://www.commcarehq.org/a/caris-test/reports/form_data/649a61ec-1fe4-4f7d-8936-44af967f3c8f/</t>
        </is>
      </c>
      <c r="AE1220" t="inlineStr">
        <is>
          <t>---</t>
        </is>
      </c>
      <c r="AF1220" t="inlineStr">
        <is>
          <t>3c5a623af057e23a32ae4000_44940</t>
        </is>
      </c>
      <c r="AG1220" t="inlineStr">
        <is>
          <t>OK</t>
        </is>
      </c>
      <c r="AH1220" t="inlineStr">
        <is>
          <t>2025-03-14 13:05:56</t>
        </is>
      </c>
      <c r="AI1220" t="inlineStr">
        <is>
          <t>1b922c6cae0e4a4e9e08c400d46b6ba7</t>
        </is>
      </c>
      <c r="AJ1220" t="inlineStr">
        <is>
          <t>2025-03-14</t>
        </is>
      </c>
      <c r="AK1220" t="inlineStr">
        <is>
          <t>3</t>
        </is>
      </c>
      <c r="AL1220" t="inlineStr">
        <is>
          <t>---</t>
        </is>
      </c>
      <c r="AM1220" t="inlineStr">
        <is>
          <t>0</t>
        </is>
      </c>
      <c r="AN1220" t="inlineStr">
        <is>
          <t>---</t>
        </is>
      </c>
      <c r="AO1220" t="inlineStr">
        <is>
          <t>1</t>
        </is>
      </c>
      <c r="AP1220" t="inlineStr">
        <is>
          <t>1</t>
        </is>
      </c>
      <c r="AQ1220" t="inlineStr"/>
      <c r="AR1220" t="inlineStr"/>
      <c r="AS1220" t="inlineStr"/>
      <c r="AT1220" t="inlineStr"/>
      <c r="AU1220" t="inlineStr">
        <is>
          <t>---</t>
        </is>
      </c>
      <c r="AV1220" t="inlineStr">
        <is>
          <t>---</t>
        </is>
      </c>
      <c r="AW1220" t="inlineStr">
        <is>
          <t>---</t>
        </is>
      </c>
      <c r="AX1220" t="inlineStr">
        <is>
          <t>---</t>
        </is>
      </c>
      <c r="AY1220" t="inlineStr">
        <is>
          <t>---</t>
        </is>
      </c>
      <c r="AZ1220" t="inlineStr">
        <is>
          <t>---</t>
        </is>
      </c>
      <c r="BA1220" t="inlineStr">
        <is>
          <t>1b922c6cae0e4a4e9e08c400d46b6ba7</t>
        </is>
      </c>
      <c r="BB1220" t="inlineStr">
        <is>
          <t>http://openrosa.org/formdesigner/0B48E039-1E80-49A7-AC24-732B6E788E39</t>
        </is>
      </c>
      <c r="BC1220" t="inlineStr">
        <is>
          <t>Ration et autres visites</t>
        </is>
      </c>
      <c r="BD1220" t="inlineStr">
        <is>
          <t>CommCare Android, version "2.55.0"(467579). App v15969. CommCare Version 2.55.0. Build 467579, built on: 2025-01-15</t>
        </is>
      </c>
      <c r="BE1220" t="inlineStr">
        <is>
          <t>commcare_734f7fdd-cbb1-463f-aa8e-b4bd89e56188</t>
        </is>
      </c>
      <c r="BF1220" t="inlineStr"/>
      <c r="BG1220" t="inlineStr">
        <is>
          <t>f13d8149fc6d39ebe86af18272310ff9</t>
        </is>
      </c>
      <c r="BH1220" t="inlineStr">
        <is>
          <t>d3239f0622024212b2de47425e4be01d</t>
        </is>
      </c>
      <c r="BI1220" t="inlineStr">
        <is>
          <t>15246</t>
        </is>
      </c>
      <c r="BJ1220" t="inlineStr">
        <is>
          <t>XFormInstance</t>
        </is>
      </c>
      <c r="BK1220" t="inlineStr">
        <is>
          <t>ac48c3fa002811f0a9b36327e3555f30</t>
        </is>
      </c>
      <c r="BL1220" t="b">
        <v>0</v>
      </c>
      <c r="BM1220" t="inlineStr">
        <is>
          <t>---</t>
        </is>
      </c>
      <c r="BN1220" t="inlineStr">
        <is>
          <t>200.113.253.217</t>
        </is>
      </c>
      <c r="BO1220" t="inlineStr">
        <is>
          <t>Lorventz Saintil</t>
        </is>
      </c>
    </row>
    <row r="1221">
      <c r="A1221" t="inlineStr">
        <is>
          <t>1219</t>
        </is>
      </c>
      <c r="B1221" t="inlineStr">
        <is>
          <t>58ae0fe7-8549-48ca-8d97-7bdf0bf9e72f</t>
        </is>
      </c>
      <c r="C1221" t="inlineStr">
        <is>
          <t>2025-03-14</t>
        </is>
      </c>
      <c r="D1221" t="inlineStr">
        <is>
          <t>3</t>
        </is>
      </c>
      <c r="E1221" t="inlineStr">
        <is>
          <t>---</t>
        </is>
      </c>
      <c r="F1221" t="inlineStr">
        <is>
          <t>0</t>
        </is>
      </c>
      <c r="G1221" t="inlineStr">
        <is>
          <t>---</t>
        </is>
      </c>
      <c r="H1221" t="inlineStr">
        <is>
          <t>1</t>
        </is>
      </c>
      <c r="I1221" t="inlineStr">
        <is>
          <t>1</t>
        </is>
      </c>
      <c r="J1221" t="inlineStr"/>
      <c r="K1221" t="inlineStr">
        <is>
          <t>---</t>
        </is>
      </c>
      <c r="L1221" t="inlineStr">
        <is>
          <t>---</t>
        </is>
      </c>
      <c r="M1221" t="inlineStr">
        <is>
          <t>---</t>
        </is>
      </c>
      <c r="N1221" t="inlineStr">
        <is>
          <t>---</t>
        </is>
      </c>
      <c r="O1221" t="inlineStr">
        <is>
          <t>---</t>
        </is>
      </c>
      <c r="P1221" t="inlineStr">
        <is>
          <t>---</t>
        </is>
      </c>
      <c r="Q1221" t="inlineStr">
        <is>
          <t>---</t>
        </is>
      </c>
      <c r="R1221" t="inlineStr"/>
      <c r="S1221" t="inlineStr"/>
      <c r="T1221" t="inlineStr"/>
      <c r="U1221" t="inlineStr"/>
      <c r="V1221" t="inlineStr"/>
      <c r="W1221" t="inlineStr"/>
      <c r="X1221" t="inlineStr">
        <is>
          <t>LIM/HOSJ/SO00574</t>
        </is>
      </c>
      <c r="Y1221" t="inlineStr">
        <is>
          <t>LIM/HOSJ/SO00574</t>
        </is>
      </c>
      <c r="Z1221" t="inlineStr">
        <is>
          <t>2025-03-14 13:06:25</t>
        </is>
      </c>
      <c r="AA1221" t="inlineStr">
        <is>
          <t>2025-03-14 13:06:13</t>
        </is>
      </c>
      <c r="AB1221" t="inlineStr">
        <is>
          <t>1jeanelie</t>
        </is>
      </c>
      <c r="AC1221" t="inlineStr">
        <is>
          <t>2025-03-14 13:06:24</t>
        </is>
      </c>
      <c r="AD1221" s="1" t="inlineStr">
        <is>
          <t>https://www.commcarehq.org/a/caris-test/reports/form_data/58ae0fe7-8549-48ca-8d97-7bdf0bf9e72f/</t>
        </is>
      </c>
      <c r="AE1221" t="inlineStr">
        <is>
          <t>---</t>
        </is>
      </c>
      <c r="AF1221" t="inlineStr">
        <is>
          <t>3c5a623af057e23a32ae4000_64880</t>
        </is>
      </c>
      <c r="AG1221" t="inlineStr">
        <is>
          <t>OK</t>
        </is>
      </c>
      <c r="AH1221" t="inlineStr">
        <is>
          <t>2025-03-14 13:06:25</t>
        </is>
      </c>
      <c r="AI1221" t="inlineStr">
        <is>
          <t>1b922c6cae0e4a4e9e08c400d46b6ba7</t>
        </is>
      </c>
      <c r="AJ1221" t="inlineStr">
        <is>
          <t>2025-03-14</t>
        </is>
      </c>
      <c r="AK1221" t="inlineStr">
        <is>
          <t>3</t>
        </is>
      </c>
      <c r="AL1221" t="inlineStr">
        <is>
          <t>---</t>
        </is>
      </c>
      <c r="AM1221" t="inlineStr">
        <is>
          <t>0</t>
        </is>
      </c>
      <c r="AN1221" t="inlineStr">
        <is>
          <t>---</t>
        </is>
      </c>
      <c r="AO1221" t="inlineStr">
        <is>
          <t>1</t>
        </is>
      </c>
      <c r="AP1221" t="inlineStr">
        <is>
          <t>1</t>
        </is>
      </c>
      <c r="AQ1221" t="inlineStr"/>
      <c r="AR1221" t="inlineStr"/>
      <c r="AS1221" t="inlineStr"/>
      <c r="AT1221" t="inlineStr"/>
      <c r="AU1221" t="inlineStr">
        <is>
          <t>---</t>
        </is>
      </c>
      <c r="AV1221" t="inlineStr">
        <is>
          <t>---</t>
        </is>
      </c>
      <c r="AW1221" t="inlineStr">
        <is>
          <t>---</t>
        </is>
      </c>
      <c r="AX1221" t="inlineStr">
        <is>
          <t>---</t>
        </is>
      </c>
      <c r="AY1221" t="inlineStr">
        <is>
          <t>---</t>
        </is>
      </c>
      <c r="AZ1221" t="inlineStr">
        <is>
          <t>---</t>
        </is>
      </c>
      <c r="BA1221" t="inlineStr">
        <is>
          <t>1b922c6cae0e4a4e9e08c400d46b6ba7</t>
        </is>
      </c>
      <c r="BB1221" t="inlineStr">
        <is>
          <t>http://openrosa.org/formdesigner/0B48E039-1E80-49A7-AC24-732B6E788E39</t>
        </is>
      </c>
      <c r="BC1221" t="inlineStr">
        <is>
          <t>Ration et autres visites</t>
        </is>
      </c>
      <c r="BD1221" t="inlineStr">
        <is>
          <t>CommCare Android, version "2.55.0"(467579). App v15969. CommCare Version 2.55.0. Build 467579, built on: 2025-01-15</t>
        </is>
      </c>
      <c r="BE1221" t="inlineStr">
        <is>
          <t>commcare_734f7fdd-cbb1-463f-aa8e-b4bd89e56188</t>
        </is>
      </c>
      <c r="BF1221" t="inlineStr"/>
      <c r="BG1221" t="inlineStr">
        <is>
          <t>f13d8149fc6d39ebe86af18272310ff9</t>
        </is>
      </c>
      <c r="BH1221" t="inlineStr">
        <is>
          <t>d3239f0622024212b2de47425e4be01d</t>
        </is>
      </c>
      <c r="BI1221" t="inlineStr">
        <is>
          <t>15246</t>
        </is>
      </c>
      <c r="BJ1221" t="inlineStr">
        <is>
          <t>XFormInstance</t>
        </is>
      </c>
      <c r="BK1221" t="inlineStr">
        <is>
          <t>ac48c3fa002811f0a9b36327e3555f30</t>
        </is>
      </c>
      <c r="BL1221" t="b">
        <v>0</v>
      </c>
      <c r="BM1221" t="inlineStr">
        <is>
          <t>---</t>
        </is>
      </c>
      <c r="BN1221" t="inlineStr">
        <is>
          <t>200.113.253.217</t>
        </is>
      </c>
      <c r="BO1221" t="inlineStr">
        <is>
          <t>Pierre Saintalus</t>
        </is>
      </c>
    </row>
    <row r="1222">
      <c r="A1222" t="inlineStr">
        <is>
          <t>1220</t>
        </is>
      </c>
      <c r="B1222" t="inlineStr">
        <is>
          <t>f5c87f28-a623-451c-a546-7b526b574363</t>
        </is>
      </c>
      <c r="C1222" t="inlineStr">
        <is>
          <t>2025-03-13</t>
        </is>
      </c>
      <c r="D1222" t="inlineStr">
        <is>
          <t>8</t>
        </is>
      </c>
      <c r="E1222" t="inlineStr">
        <is>
          <t>---</t>
        </is>
      </c>
      <c r="F1222" t="inlineStr">
        <is>
          <t>1</t>
        </is>
      </c>
      <c r="G1222" t="inlineStr">
        <is>
          <t>---</t>
        </is>
      </c>
      <c r="H1222" t="inlineStr">
        <is>
          <t>1</t>
        </is>
      </c>
      <c r="I1222" t="inlineStr">
        <is>
          <t>1</t>
        </is>
      </c>
      <c r="J1222" t="inlineStr">
        <is>
          <t>2</t>
        </is>
      </c>
      <c r="K1222" t="inlineStr">
        <is>
          <t>---</t>
        </is>
      </c>
      <c r="L1222" t="inlineStr">
        <is>
          <t>---</t>
        </is>
      </c>
      <c r="M1222" t="inlineStr">
        <is>
          <t>---</t>
        </is>
      </c>
      <c r="N1222" t="inlineStr">
        <is>
          <t>---</t>
        </is>
      </c>
      <c r="O1222" t="inlineStr">
        <is>
          <t>---</t>
        </is>
      </c>
      <c r="P1222" t="inlineStr">
        <is>
          <t>---</t>
        </is>
      </c>
      <c r="Q1222" t="inlineStr">
        <is>
          <t>---</t>
        </is>
      </c>
      <c r="R1222" t="inlineStr"/>
      <c r="S1222" t="inlineStr"/>
      <c r="T1222" t="inlineStr"/>
      <c r="U1222">
        <f>HYPERLINK("https://www.commcarehq.org/a/caris-test/api/form_attachment/v1/f5c87f28-a623-451c-a546-7b526b574363/1741910625169.heic")</f>
        <v/>
      </c>
      <c r="V1222" t="inlineStr"/>
      <c r="W1222" t="inlineStr"/>
      <c r="X1222" t="inlineStr">
        <is>
          <t>PAP/GCHO/ST05663</t>
        </is>
      </c>
      <c r="Y1222" t="inlineStr">
        <is>
          <t>PAP/GCHO/ST05663</t>
        </is>
      </c>
      <c r="Z1222" t="inlineStr">
        <is>
          <t>2025-03-14 00:03:57</t>
        </is>
      </c>
      <c r="AA1222" t="inlineStr">
        <is>
          <t>2025-03-14 00:03:03</t>
        </is>
      </c>
      <c r="AB1222" t="inlineStr">
        <is>
          <t>2nathalie</t>
        </is>
      </c>
      <c r="AC1222" t="inlineStr">
        <is>
          <t>2025-03-14 13:33:52</t>
        </is>
      </c>
      <c r="AD1222" s="1" t="inlineStr">
        <is>
          <t>https://www.commcarehq.org/a/caris-test/reports/form_data/f5c87f28-a623-451c-a546-7b526b574363/</t>
        </is>
      </c>
      <c r="AE1222" t="inlineStr">
        <is>
          <t>---</t>
        </is>
      </c>
      <c r="AF1222" t="inlineStr">
        <is>
          <t>3c5a623af057e23a32ae4000_16516</t>
        </is>
      </c>
      <c r="AG1222" t="inlineStr">
        <is>
          <t>---</t>
        </is>
      </c>
      <c r="AH1222" t="inlineStr">
        <is>
          <t>2025-03-14 00:03:57</t>
        </is>
      </c>
      <c r="AI1222" t="inlineStr">
        <is>
          <t>3c7e14bc31cb425997c89e194bb7c839</t>
        </is>
      </c>
      <c r="AJ1222" t="inlineStr">
        <is>
          <t>2025-03-13</t>
        </is>
      </c>
      <c r="AK1222" t="inlineStr">
        <is>
          <t>8</t>
        </is>
      </c>
      <c r="AL1222" t="inlineStr">
        <is>
          <t>---</t>
        </is>
      </c>
      <c r="AM1222" t="inlineStr">
        <is>
          <t>1</t>
        </is>
      </c>
      <c r="AN1222" t="inlineStr">
        <is>
          <t>---</t>
        </is>
      </c>
      <c r="AO1222" t="inlineStr">
        <is>
          <t>1</t>
        </is>
      </c>
      <c r="AP1222" t="inlineStr">
        <is>
          <t>1</t>
        </is>
      </c>
      <c r="AQ1222" t="inlineStr"/>
      <c r="AR1222" t="inlineStr"/>
      <c r="AS1222" t="inlineStr"/>
      <c r="AT1222" t="inlineStr"/>
      <c r="AU1222" t="inlineStr">
        <is>
          <t>---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inlineStr">
        <is>
          <t>---</t>
        </is>
      </c>
      <c r="BA1222" t="inlineStr">
        <is>
          <t>3c7e14bc31cb425997c89e194bb7c839</t>
        </is>
      </c>
      <c r="BB1222" t="inlineStr">
        <is>
          <t>http://openrosa.org/formdesigner/0B48E039-1E80-49A7-AC24-732B6E788E39</t>
        </is>
      </c>
      <c r="BC1222" t="inlineStr">
        <is>
          <t>Ration et autres visites</t>
        </is>
      </c>
      <c r="BD1222" t="inlineStr">
        <is>
          <t>CommCare Android, version "2.56"(468045). App v15969. CommCare Version 2.56.0. Build 468045, built on: 2025-03-07</t>
        </is>
      </c>
      <c r="BE1222" t="inlineStr">
        <is>
          <t>commcare_03216a9b-083b-41ac-b53f-fe4f1b36c5ed</t>
        </is>
      </c>
      <c r="BF1222" t="inlineStr"/>
      <c r="BG1222" t="inlineStr">
        <is>
          <t>f13d8149fc6d39ebe86af18272310ff9</t>
        </is>
      </c>
      <c r="BH1222" t="inlineStr">
        <is>
          <t>d3239f0622024212b2de47425e4be01d</t>
        </is>
      </c>
      <c r="BI1222" t="inlineStr">
        <is>
          <t>15246</t>
        </is>
      </c>
      <c r="BJ1222" t="inlineStr">
        <is>
          <t>XFormInstance</t>
        </is>
      </c>
      <c r="BK1222" t="inlineStr">
        <is>
          <t>45a47cba001f11f0ba82bb65fe57b2fe</t>
        </is>
      </c>
      <c r="BL1222" t="b">
        <v>0</v>
      </c>
      <c r="BM1222" t="inlineStr">
        <is>
          <t>---</t>
        </is>
      </c>
      <c r="BN1222" t="inlineStr">
        <is>
          <t>200.113.214.108</t>
        </is>
      </c>
      <c r="BO1222" t="inlineStr">
        <is>
          <t>Sebastien Eligene</t>
        </is>
      </c>
    </row>
    <row r="1223">
      <c r="A1223" t="inlineStr">
        <is>
          <t>1221</t>
        </is>
      </c>
      <c r="B1223" t="inlineStr">
        <is>
          <t>8a7cd453-3db3-4fe6-99e8-61fe415f3b3d</t>
        </is>
      </c>
      <c r="C1223" t="inlineStr">
        <is>
          <t>2025-03-13</t>
        </is>
      </c>
      <c r="D1223" t="inlineStr">
        <is>
          <t>8</t>
        </is>
      </c>
      <c r="E1223" t="inlineStr">
        <is>
          <t>---</t>
        </is>
      </c>
      <c r="F1223" t="inlineStr">
        <is>
          <t>1</t>
        </is>
      </c>
      <c r="G1223" t="inlineStr">
        <is>
          <t>---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---</t>
        </is>
      </c>
      <c r="L1223" t="inlineStr">
        <is>
          <t>---</t>
        </is>
      </c>
      <c r="M1223" t="inlineStr">
        <is>
          <t>---</t>
        </is>
      </c>
      <c r="N1223" t="inlineStr">
        <is>
          <t>---</t>
        </is>
      </c>
      <c r="O1223" t="inlineStr">
        <is>
          <t>---</t>
        </is>
      </c>
      <c r="P1223" t="inlineStr">
        <is>
          <t>---</t>
        </is>
      </c>
      <c r="Q1223" t="inlineStr">
        <is>
          <t>---</t>
        </is>
      </c>
      <c r="R1223" t="inlineStr"/>
      <c r="S1223" t="inlineStr"/>
      <c r="T1223" t="inlineStr"/>
      <c r="U1223" t="inlineStr"/>
      <c r="V1223" t="inlineStr"/>
      <c r="W1223" t="inlineStr"/>
      <c r="X1223" t="inlineStr">
        <is>
          <t>PAP/GCHO/ST08127</t>
        </is>
      </c>
      <c r="Y1223" t="inlineStr">
        <is>
          <t>PAP/GCHO/ST08127</t>
        </is>
      </c>
      <c r="Z1223" t="inlineStr">
        <is>
          <t>2025-03-14 00:05:55</t>
        </is>
      </c>
      <c r="AA1223" t="inlineStr">
        <is>
          <t>2025-03-14 00:04:30</t>
        </is>
      </c>
      <c r="AB1223" t="inlineStr">
        <is>
          <t>2nathalie</t>
        </is>
      </c>
      <c r="AC1223" t="inlineStr">
        <is>
          <t>2025-03-14 13:33:53</t>
        </is>
      </c>
      <c r="AD1223" s="1" t="inlineStr">
        <is>
          <t>https://www.commcarehq.org/a/caris-test/reports/form_data/8a7cd453-3db3-4fe6-99e8-61fe415f3b3d/</t>
        </is>
      </c>
      <c r="AE1223" t="inlineStr">
        <is>
          <t>---</t>
        </is>
      </c>
      <c r="AF1223" t="inlineStr">
        <is>
          <t>3c5a623af057e23a32ae4000_174606</t>
        </is>
      </c>
      <c r="AG1223" t="inlineStr">
        <is>
          <t>---</t>
        </is>
      </c>
      <c r="AH1223" t="inlineStr">
        <is>
          <t>2025-03-14 00:05:55</t>
        </is>
      </c>
      <c r="AI1223" t="inlineStr">
        <is>
          <t>3c7e14bc31cb425997c89e194bb7c839</t>
        </is>
      </c>
      <c r="AJ1223" t="inlineStr">
        <is>
          <t>2025-03-13</t>
        </is>
      </c>
      <c r="AK1223" t="inlineStr">
        <is>
          <t>8</t>
        </is>
      </c>
      <c r="AL1223" t="inlineStr">
        <is>
          <t>---</t>
        </is>
      </c>
      <c r="AM1223" t="inlineStr">
        <is>
          <t>1</t>
        </is>
      </c>
      <c r="AN1223" t="inlineStr">
        <is>
          <t>---</t>
        </is>
      </c>
      <c r="AO1223" t="inlineStr">
        <is>
          <t>1</t>
        </is>
      </c>
      <c r="AP1223" t="inlineStr">
        <is>
          <t>1</t>
        </is>
      </c>
      <c r="AQ1223" t="inlineStr"/>
      <c r="AR1223" t="inlineStr"/>
      <c r="AS1223" t="inlineStr"/>
      <c r="AT1223" t="inlineStr"/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inlineStr">
        <is>
          <t>---</t>
        </is>
      </c>
      <c r="BA1223" t="inlineStr">
        <is>
          <t>3c7e14bc31cb425997c89e194bb7c839</t>
        </is>
      </c>
      <c r="BB1223" t="inlineStr">
        <is>
          <t>http://openrosa.org/formdesigner/0B48E039-1E80-49A7-AC24-732B6E788E39</t>
        </is>
      </c>
      <c r="BC1223" t="inlineStr">
        <is>
          <t>Ration et autres visites</t>
        </is>
      </c>
      <c r="BD1223" t="inlineStr">
        <is>
          <t>CommCare Android, version "2.56"(468045). App v15969. CommCare Version 2.56.0. Build 468045, built on: 2025-03-07</t>
        </is>
      </c>
      <c r="BE1223" t="inlineStr">
        <is>
          <t>commcare_03216a9b-083b-41ac-b53f-fe4f1b36c5ed</t>
        </is>
      </c>
      <c r="BF1223" t="inlineStr"/>
      <c r="BG1223" t="inlineStr">
        <is>
          <t>f13d8149fc6d39ebe86af18272310ff9</t>
        </is>
      </c>
      <c r="BH1223" t="inlineStr">
        <is>
          <t>d3239f0622024212b2de47425e4be01d</t>
        </is>
      </c>
      <c r="BI1223" t="inlineStr">
        <is>
          <t>15246</t>
        </is>
      </c>
      <c r="BJ1223" t="inlineStr">
        <is>
          <t>XFormInstance</t>
        </is>
      </c>
      <c r="BK1223" t="inlineStr">
        <is>
          <t>45a47cba001f11f0ba82bb65fe57b2fe</t>
        </is>
      </c>
      <c r="BL1223" t="b">
        <v>0</v>
      </c>
      <c r="BM1223" t="inlineStr">
        <is>
          <t>---</t>
        </is>
      </c>
      <c r="BN1223" t="inlineStr">
        <is>
          <t>200.113.214.108</t>
        </is>
      </c>
      <c r="BO1223" t="inlineStr">
        <is>
          <t>Betchaida Charlemagne Charles</t>
        </is>
      </c>
    </row>
    <row r="1224">
      <c r="A1224" t="inlineStr">
        <is>
          <t>1222</t>
        </is>
      </c>
      <c r="B1224" t="inlineStr">
        <is>
          <t>f03c8bbe-3cee-47c2-b5dc-78f1c32d0cc2</t>
        </is>
      </c>
      <c r="C1224" t="inlineStr">
        <is>
          <t>2025-03-13</t>
        </is>
      </c>
      <c r="D1224" t="inlineStr">
        <is>
          <t>8</t>
        </is>
      </c>
      <c r="E1224" t="inlineStr">
        <is>
          <t>---</t>
        </is>
      </c>
      <c r="F1224" t="inlineStr">
        <is>
          <t>1</t>
        </is>
      </c>
      <c r="G1224" t="inlineStr">
        <is>
          <t>---</t>
        </is>
      </c>
      <c r="H1224" t="inlineStr">
        <is>
          <t>1</t>
        </is>
      </c>
      <c r="I1224" t="inlineStr">
        <is>
          <t>1</t>
        </is>
      </c>
      <c r="J1224" t="inlineStr">
        <is>
          <t>2</t>
        </is>
      </c>
      <c r="K1224" t="inlineStr">
        <is>
          <t>---</t>
        </is>
      </c>
      <c r="L1224" t="inlineStr">
        <is>
          <t>---</t>
        </is>
      </c>
      <c r="M1224" t="inlineStr">
        <is>
          <t>---</t>
        </is>
      </c>
      <c r="N1224" t="inlineStr">
        <is>
          <t>---</t>
        </is>
      </c>
      <c r="O1224" t="inlineStr">
        <is>
          <t>---</t>
        </is>
      </c>
      <c r="P1224" t="inlineStr">
        <is>
          <t>---</t>
        </is>
      </c>
      <c r="Q1224" t="inlineStr">
        <is>
          <t>---</t>
        </is>
      </c>
      <c r="R1224" t="inlineStr"/>
      <c r="S1224" t="inlineStr"/>
      <c r="T1224" t="inlineStr"/>
      <c r="U1224">
        <f>HYPERLINK("https://www.commcarehq.org/a/caris-test/api/form_attachment/v1/f03c8bbe-3cee-47c2-b5dc-78f1c32d0cc2/1741910818728.heic")</f>
        <v/>
      </c>
      <c r="V1224" t="inlineStr"/>
      <c r="W1224" t="inlineStr"/>
      <c r="X1224" t="inlineStr">
        <is>
          <t>PAP/GCHO/ST05172</t>
        </is>
      </c>
      <c r="Y1224" t="inlineStr">
        <is>
          <t>PAP/GCHO/ST05172</t>
        </is>
      </c>
      <c r="Z1224" t="inlineStr">
        <is>
          <t>2025-03-14 00:07:15</t>
        </is>
      </c>
      <c r="AA1224" t="inlineStr">
        <is>
          <t>2025-03-14 00:06:33</t>
        </is>
      </c>
      <c r="AB1224" t="inlineStr">
        <is>
          <t>2nathalie</t>
        </is>
      </c>
      <c r="AC1224" t="inlineStr">
        <is>
          <t>2025-03-14 13:33:54</t>
        </is>
      </c>
      <c r="AD1224" s="1" t="inlineStr">
        <is>
          <t>https://www.commcarehq.org/a/caris-test/reports/form_data/f03c8bbe-3cee-47c2-b5dc-78f1c32d0cc2/</t>
        </is>
      </c>
      <c r="AE1224" t="inlineStr">
        <is>
          <t>---</t>
        </is>
      </c>
      <c r="AF1224" t="inlineStr">
        <is>
          <t>17699329bb70465ca140fd768a5c48cd</t>
        </is>
      </c>
      <c r="AG1224" t="inlineStr">
        <is>
          <t>---</t>
        </is>
      </c>
      <c r="AH1224" t="inlineStr">
        <is>
          <t>2025-03-14 00:07:15</t>
        </is>
      </c>
      <c r="AI1224" t="inlineStr">
        <is>
          <t>3c7e14bc31cb425997c89e194bb7c839</t>
        </is>
      </c>
      <c r="AJ1224" t="inlineStr">
        <is>
          <t>2025-03-13</t>
        </is>
      </c>
      <c r="AK1224" t="inlineStr">
        <is>
          <t>8</t>
        </is>
      </c>
      <c r="AL1224" t="inlineStr">
        <is>
          <t>---</t>
        </is>
      </c>
      <c r="AM1224" t="inlineStr">
        <is>
          <t>1</t>
        </is>
      </c>
      <c r="AN1224" t="inlineStr">
        <is>
          <t>---</t>
        </is>
      </c>
      <c r="AO1224" t="inlineStr">
        <is>
          <t>1</t>
        </is>
      </c>
      <c r="AP1224" t="inlineStr">
        <is>
          <t>1</t>
        </is>
      </c>
      <c r="AQ1224" t="inlineStr"/>
      <c r="AR1224" t="inlineStr"/>
      <c r="AS1224" t="inlineStr"/>
      <c r="AT1224" t="inlineStr"/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inlineStr">
        <is>
          <t>---</t>
        </is>
      </c>
      <c r="BA1224" t="inlineStr">
        <is>
          <t>3c7e14bc31cb425997c89e194bb7c839</t>
        </is>
      </c>
      <c r="BB1224" t="inlineStr">
        <is>
          <t>http://openrosa.org/formdesigner/0B48E039-1E80-49A7-AC24-732B6E788E39</t>
        </is>
      </c>
      <c r="BC1224" t="inlineStr">
        <is>
          <t>Ration et autres visites</t>
        </is>
      </c>
      <c r="BD1224" t="inlineStr">
        <is>
          <t>CommCare Android, version "2.56"(468045). App v15969. CommCare Version 2.56.0. Build 468045, built on: 2025-03-07</t>
        </is>
      </c>
      <c r="BE1224" t="inlineStr">
        <is>
          <t>commcare_03216a9b-083b-41ac-b53f-fe4f1b36c5ed</t>
        </is>
      </c>
      <c r="BF1224" t="inlineStr"/>
      <c r="BG1224" t="inlineStr">
        <is>
          <t>f13d8149fc6d39ebe86af18272310ff9</t>
        </is>
      </c>
      <c r="BH1224" t="inlineStr">
        <is>
          <t>d3239f0622024212b2de47425e4be01d</t>
        </is>
      </c>
      <c r="BI1224" t="inlineStr">
        <is>
          <t>15246</t>
        </is>
      </c>
      <c r="BJ1224" t="inlineStr">
        <is>
          <t>XFormInstance</t>
        </is>
      </c>
      <c r="BK1224" t="inlineStr">
        <is>
          <t>45a47cba001f11f0ba82bb65fe57b2fe</t>
        </is>
      </c>
      <c r="BL1224" t="b">
        <v>0</v>
      </c>
      <c r="BM1224" t="inlineStr">
        <is>
          <t>---</t>
        </is>
      </c>
      <c r="BN1224" t="inlineStr">
        <is>
          <t>200.113.214.108</t>
        </is>
      </c>
      <c r="BO1224" t="inlineStr">
        <is>
          <t>Staland Jean-Baptiste</t>
        </is>
      </c>
    </row>
    <row r="1225">
      <c r="A1225" t="inlineStr">
        <is>
          <t>1223</t>
        </is>
      </c>
      <c r="B1225" t="inlineStr">
        <is>
          <t>141667d8-1000-43ca-8461-6cf06991e54f</t>
        </is>
      </c>
      <c r="C1225" t="inlineStr">
        <is>
          <t>2025-03-11</t>
        </is>
      </c>
      <c r="D1225" t="inlineStr">
        <is>
          <t>3</t>
        </is>
      </c>
      <c r="E1225" t="inlineStr">
        <is>
          <t>---</t>
        </is>
      </c>
      <c r="F1225" t="inlineStr">
        <is>
          <t>1</t>
        </is>
      </c>
      <c r="G1225" t="inlineStr">
        <is>
          <t>---</t>
        </is>
      </c>
      <c r="H1225" t="inlineStr">
        <is>
          <t>1</t>
        </is>
      </c>
      <c r="I1225" t="inlineStr">
        <is>
          <t>0</t>
        </is>
      </c>
      <c r="J1225" t="inlineStr">
        <is>
          <t>---</t>
        </is>
      </c>
      <c r="K1225" t="inlineStr">
        <is>
          <t>---</t>
        </is>
      </c>
      <c r="L1225" t="inlineStr">
        <is>
          <t>---</t>
        </is>
      </c>
      <c r="M1225" t="inlineStr">
        <is>
          <t>---</t>
        </is>
      </c>
      <c r="N1225" t="inlineStr">
        <is>
          <t>---</t>
        </is>
      </c>
      <c r="O1225" t="inlineStr">
        <is>
          <t>---</t>
        </is>
      </c>
      <c r="P1225" t="inlineStr">
        <is>
          <t>---</t>
        </is>
      </c>
      <c r="Q1225" t="inlineStr">
        <is>
          <t>---</t>
        </is>
      </c>
      <c r="R1225" t="inlineStr">
        <is>
          <t>---</t>
        </is>
      </c>
      <c r="S1225" t="inlineStr">
        <is>
          <t>---</t>
        </is>
      </c>
      <c r="T1225" t="inlineStr">
        <is>
          <t>---</t>
        </is>
      </c>
      <c r="U1225" t="inlineStr">
        <is>
          <t>---</t>
        </is>
      </c>
      <c r="V1225" t="inlineStr">
        <is>
          <t>---</t>
        </is>
      </c>
      <c r="W1225" t="inlineStr"/>
      <c r="X1225" t="inlineStr">
        <is>
          <t>GON/CSFA/ST00769</t>
        </is>
      </c>
      <c r="Y1225" t="inlineStr">
        <is>
          <t>GON/CSFA/ST00769</t>
        </is>
      </c>
      <c r="Z1225" t="inlineStr">
        <is>
          <t>2025-03-11 15:04:40</t>
        </is>
      </c>
      <c r="AA1225" t="inlineStr">
        <is>
          <t>2025-03-14 15:02:26</t>
        </is>
      </c>
      <c r="AB1225" t="inlineStr">
        <is>
          <t>2kerbentia</t>
        </is>
      </c>
      <c r="AC1225" t="inlineStr">
        <is>
          <t>2025-03-14 14:28:24</t>
        </is>
      </c>
      <c r="AD1225" s="1" t="inlineStr">
        <is>
          <t>https://www.commcarehq.org/a/caris-test/reports/form_data/141667d8-1000-43ca-8461-6cf06991e54f/</t>
        </is>
      </c>
      <c r="AE1225" t="inlineStr">
        <is>
          <t>---</t>
        </is>
      </c>
      <c r="AF1225" t="inlineStr">
        <is>
          <t>3c5a623af057e23a32ae4000_38236</t>
        </is>
      </c>
      <c r="AG1225" t="inlineStr">
        <is>
          <t>OK</t>
        </is>
      </c>
      <c r="AH1225" t="inlineStr">
        <is>
          <t>2025-03-11 15:04:40</t>
        </is>
      </c>
      <c r="AI1225" t="inlineStr">
        <is>
          <t>5819fa98cbfd4057ac2d43ce7b97f349</t>
        </is>
      </c>
      <c r="AJ1225" t="inlineStr">
        <is>
          <t>2025-03-11</t>
        </is>
      </c>
      <c r="AK1225" t="inlineStr">
        <is>
          <t>3</t>
        </is>
      </c>
      <c r="AL1225" t="inlineStr">
        <is>
          <t>---</t>
        </is>
      </c>
      <c r="AM1225" t="inlineStr">
        <is>
          <t>1</t>
        </is>
      </c>
      <c r="AN1225" t="inlineStr">
        <is>
          <t>---</t>
        </is>
      </c>
      <c r="AO1225" t="inlineStr">
        <is>
          <t>1</t>
        </is>
      </c>
      <c r="AP1225" t="inlineStr">
        <is>
          <t>0</t>
        </is>
      </c>
      <c r="AQ1225" t="inlineStr">
        <is>
          <t>---</t>
        </is>
      </c>
      <c r="AR1225" t="inlineStr">
        <is>
          <t>---</t>
        </is>
      </c>
      <c r="AS1225" t="inlineStr">
        <is>
          <t>---</t>
        </is>
      </c>
      <c r="AT1225" t="inlineStr"/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inlineStr">
        <is>
          <t>---</t>
        </is>
      </c>
      <c r="BA1225" t="inlineStr">
        <is>
          <t>5819fa98cbfd4057ac2d43ce7b97f349</t>
        </is>
      </c>
      <c r="BB1225" t="inlineStr">
        <is>
          <t>http://openrosa.org/formdesigner/0B48E039-1E80-49A7-AC24-732B6E788E39</t>
        </is>
      </c>
      <c r="BC1225" t="inlineStr">
        <is>
          <t>Ration et autres visites</t>
        </is>
      </c>
      <c r="BD1225" t="inlineStr">
        <is>
          <t>CommCare Android, version "2.56"(468045). App v15969. CommCare Version 2.56.0. Build 468045, built on: 2025-03-07</t>
        </is>
      </c>
      <c r="BE1225" t="inlineStr">
        <is>
          <t>commcare_729fe4b7-119a-4968-8dd0-3ffab857626a</t>
        </is>
      </c>
      <c r="BF1225" t="inlineStr"/>
      <c r="BG1225" t="inlineStr">
        <is>
          <t>f13d8149fc6d39ebe86af18272310ff9</t>
        </is>
      </c>
      <c r="BH1225" t="inlineStr">
        <is>
          <t>d3239f0622024212b2de47425e4be01d</t>
        </is>
      </c>
      <c r="BI1225" t="inlineStr">
        <is>
          <t>15246</t>
        </is>
      </c>
      <c r="BJ1225" t="inlineStr">
        <is>
          <t>XFormInstance</t>
        </is>
      </c>
      <c r="BK1225" t="inlineStr">
        <is>
          <t>d5ba00d6fdc211efa9846327e3555f30</t>
        </is>
      </c>
      <c r="BL1225" t="b">
        <v>0</v>
      </c>
      <c r="BM1225" t="inlineStr">
        <is>
          <t>---</t>
        </is>
      </c>
      <c r="BN1225" t="inlineStr">
        <is>
          <t>190.120.221.90</t>
        </is>
      </c>
      <c r="BO1225" t="inlineStr">
        <is>
          <t>Lorvens Dormetus</t>
        </is>
      </c>
    </row>
    <row r="1226">
      <c r="A1226" t="inlineStr">
        <is>
          <t>1224</t>
        </is>
      </c>
      <c r="B1226" t="inlineStr">
        <is>
          <t>589aaa01-677a-472b-9281-b26337b65a1f</t>
        </is>
      </c>
      <c r="C1226" t="inlineStr">
        <is>
          <t>2025-03-11</t>
        </is>
      </c>
      <c r="D1226" t="inlineStr">
        <is>
          <t>3</t>
        </is>
      </c>
      <c r="E1226" t="inlineStr">
        <is>
          <t>---</t>
        </is>
      </c>
      <c r="F1226" t="inlineStr">
        <is>
          <t>1</t>
        </is>
      </c>
      <c r="G1226" t="inlineStr">
        <is>
          <t>---</t>
        </is>
      </c>
      <c r="H1226" t="inlineStr">
        <is>
          <t>1</t>
        </is>
      </c>
      <c r="I1226" t="inlineStr">
        <is>
          <t>0</t>
        </is>
      </c>
      <c r="J1226" t="inlineStr">
        <is>
          <t>---</t>
        </is>
      </c>
      <c r="K1226" t="inlineStr">
        <is>
          <t>---</t>
        </is>
      </c>
      <c r="L1226" t="inlineStr">
        <is>
          <t>---</t>
        </is>
      </c>
      <c r="M1226" t="inlineStr">
        <is>
          <t>---</t>
        </is>
      </c>
      <c r="N1226" t="inlineStr">
        <is>
          <t>---</t>
        </is>
      </c>
      <c r="O1226" t="inlineStr">
        <is>
          <t>---</t>
        </is>
      </c>
      <c r="P1226" t="inlineStr">
        <is>
          <t>---</t>
        </is>
      </c>
      <c r="Q1226" t="inlineStr">
        <is>
          <t>---</t>
        </is>
      </c>
      <c r="R1226" t="inlineStr">
        <is>
          <t>---</t>
        </is>
      </c>
      <c r="S1226" t="inlineStr">
        <is>
          <t>---</t>
        </is>
      </c>
      <c r="T1226" t="inlineStr">
        <is>
          <t>---</t>
        </is>
      </c>
      <c r="U1226" t="inlineStr">
        <is>
          <t>---</t>
        </is>
      </c>
      <c r="V1226" t="inlineStr">
        <is>
          <t>---</t>
        </is>
      </c>
      <c r="W1226" t="inlineStr"/>
      <c r="X1226" t="inlineStr">
        <is>
          <t>GON/CSFA/ST01279</t>
        </is>
      </c>
      <c r="Y1226" t="inlineStr">
        <is>
          <t>GON/CSFA/ST01279</t>
        </is>
      </c>
      <c r="Z1226" t="inlineStr">
        <is>
          <t>2025-03-11 15:07:30</t>
        </is>
      </c>
      <c r="AA1226" t="inlineStr">
        <is>
          <t>2025-03-11 15:07:18</t>
        </is>
      </c>
      <c r="AB1226" t="inlineStr">
        <is>
          <t>2kerbentia</t>
        </is>
      </c>
      <c r="AC1226" t="inlineStr">
        <is>
          <t>2025-03-14 14:28:25</t>
        </is>
      </c>
      <c r="AD1226" s="1" t="inlineStr">
        <is>
          <t>https://www.commcarehq.org/a/caris-test/reports/form_data/589aaa01-677a-472b-9281-b26337b65a1f/</t>
        </is>
      </c>
      <c r="AE1226" t="inlineStr">
        <is>
          <t>---</t>
        </is>
      </c>
      <c r="AF1226" t="inlineStr">
        <is>
          <t>3c5a623af057e23a32ae4000_174021</t>
        </is>
      </c>
      <c r="AG1226" t="inlineStr">
        <is>
          <t>OK</t>
        </is>
      </c>
      <c r="AH1226" t="inlineStr">
        <is>
          <t>2025-03-11 15:07:30</t>
        </is>
      </c>
      <c r="AI1226" t="inlineStr">
        <is>
          <t>5819fa98cbfd4057ac2d43ce7b97f349</t>
        </is>
      </c>
      <c r="AJ1226" t="inlineStr">
        <is>
          <t>2025-03-11</t>
        </is>
      </c>
      <c r="AK1226" t="inlineStr">
        <is>
          <t>3</t>
        </is>
      </c>
      <c r="AL1226" t="inlineStr">
        <is>
          <t>---</t>
        </is>
      </c>
      <c r="AM1226" t="inlineStr">
        <is>
          <t>1</t>
        </is>
      </c>
      <c r="AN1226" t="inlineStr">
        <is>
          <t>---</t>
        </is>
      </c>
      <c r="AO1226" t="inlineStr">
        <is>
          <t>1</t>
        </is>
      </c>
      <c r="AP1226" t="inlineStr">
        <is>
          <t>0</t>
        </is>
      </c>
      <c r="AQ1226" t="inlineStr">
        <is>
          <t>---</t>
        </is>
      </c>
      <c r="AR1226" t="inlineStr">
        <is>
          <t>---</t>
        </is>
      </c>
      <c r="AS1226" t="inlineStr">
        <is>
          <t>---</t>
        </is>
      </c>
      <c r="AT1226" t="inlineStr"/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inlineStr">
        <is>
          <t>---</t>
        </is>
      </c>
      <c r="BA1226" t="inlineStr">
        <is>
          <t>5819fa98cbfd4057ac2d43ce7b97f349</t>
        </is>
      </c>
      <c r="BB1226" t="inlineStr">
        <is>
          <t>http://openrosa.org/formdesigner/0B48E039-1E80-49A7-AC24-732B6E788E39</t>
        </is>
      </c>
      <c r="BC1226" t="inlineStr">
        <is>
          <t>Ration et autres visites</t>
        </is>
      </c>
      <c r="BD1226" t="inlineStr">
        <is>
          <t>CommCare Android, version "2.56"(468045). App v15969. CommCare Version 2.56.0. Build 468045, built on: 2025-03-07</t>
        </is>
      </c>
      <c r="BE1226" t="inlineStr">
        <is>
          <t>commcare_729fe4b7-119a-4968-8dd0-3ffab857626a</t>
        </is>
      </c>
      <c r="BF1226" t="inlineStr"/>
      <c r="BG1226" t="inlineStr">
        <is>
          <t>f13d8149fc6d39ebe86af18272310ff9</t>
        </is>
      </c>
      <c r="BH1226" t="inlineStr">
        <is>
          <t>d3239f0622024212b2de47425e4be01d</t>
        </is>
      </c>
      <c r="BI1226" t="inlineStr">
        <is>
          <t>15246</t>
        </is>
      </c>
      <c r="BJ1226" t="inlineStr">
        <is>
          <t>XFormInstance</t>
        </is>
      </c>
      <c r="BK1226" t="inlineStr">
        <is>
          <t>d5ba00d6fdc211efa9846327e3555f30</t>
        </is>
      </c>
      <c r="BL1226" t="b">
        <v>0</v>
      </c>
      <c r="BM1226" t="inlineStr">
        <is>
          <t>---</t>
        </is>
      </c>
      <c r="BN1226" t="inlineStr">
        <is>
          <t>190.120.221.90</t>
        </is>
      </c>
      <c r="BO1226" t="inlineStr">
        <is>
          <t>Justina Gedeus</t>
        </is>
      </c>
    </row>
    <row r="1227">
      <c r="A1227" t="inlineStr">
        <is>
          <t>1225</t>
        </is>
      </c>
      <c r="B1227" t="inlineStr">
        <is>
          <t>d8d1451d-5cdb-4b93-ab61-82ed9dcf48c7</t>
        </is>
      </c>
      <c r="C1227" t="inlineStr">
        <is>
          <t>2025-03-11</t>
        </is>
      </c>
      <c r="D1227" t="inlineStr">
        <is>
          <t>3</t>
        </is>
      </c>
      <c r="E1227" t="inlineStr">
        <is>
          <t>---</t>
        </is>
      </c>
      <c r="F1227" t="inlineStr">
        <is>
          <t>1</t>
        </is>
      </c>
      <c r="G1227" t="inlineStr">
        <is>
          <t>---</t>
        </is>
      </c>
      <c r="H1227" t="inlineStr">
        <is>
          <t>1</t>
        </is>
      </c>
      <c r="I1227" t="inlineStr">
        <is>
          <t>0</t>
        </is>
      </c>
      <c r="J1227" t="inlineStr">
        <is>
          <t>---</t>
        </is>
      </c>
      <c r="K1227" t="inlineStr">
        <is>
          <t>---</t>
        </is>
      </c>
      <c r="L1227" t="inlineStr">
        <is>
          <t>---</t>
        </is>
      </c>
      <c r="M1227" t="inlineStr">
        <is>
          <t>---</t>
        </is>
      </c>
      <c r="N1227" t="inlineStr">
        <is>
          <t>---</t>
        </is>
      </c>
      <c r="O1227" t="inlineStr">
        <is>
          <t>---</t>
        </is>
      </c>
      <c r="P1227" t="inlineStr">
        <is>
          <t>---</t>
        </is>
      </c>
      <c r="Q1227" t="inlineStr">
        <is>
          <t>---</t>
        </is>
      </c>
      <c r="R1227" t="inlineStr">
        <is>
          <t>---</t>
        </is>
      </c>
      <c r="S1227" t="inlineStr">
        <is>
          <t>---</t>
        </is>
      </c>
      <c r="T1227" t="inlineStr">
        <is>
          <t>---</t>
        </is>
      </c>
      <c r="U1227" t="inlineStr">
        <is>
          <t>---</t>
        </is>
      </c>
      <c r="V1227" t="inlineStr">
        <is>
          <t>---</t>
        </is>
      </c>
      <c r="W1227" t="inlineStr"/>
      <c r="X1227" t="inlineStr">
        <is>
          <t>GON/CSFA/ST00733</t>
        </is>
      </c>
      <c r="Y1227" t="inlineStr">
        <is>
          <t>GON/CSFA/ST00733</t>
        </is>
      </c>
      <c r="Z1227" t="inlineStr">
        <is>
          <t>2025-03-11 15:08:00</t>
        </is>
      </c>
      <c r="AA1227" t="inlineStr">
        <is>
          <t>2025-03-11 15:07:46</t>
        </is>
      </c>
      <c r="AB1227" t="inlineStr">
        <is>
          <t>2kerbentia</t>
        </is>
      </c>
      <c r="AC1227" t="inlineStr">
        <is>
          <t>2025-03-14 14:28:27</t>
        </is>
      </c>
      <c r="AD1227" s="1" t="inlineStr">
        <is>
          <t>https://www.commcarehq.org/a/caris-test/reports/form_data/d8d1451d-5cdb-4b93-ab61-82ed9dcf48c7/</t>
        </is>
      </c>
      <c r="AE1227" t="inlineStr">
        <is>
          <t>---</t>
        </is>
      </c>
      <c r="AF1227" t="inlineStr">
        <is>
          <t>3c5a623af057e23a32ae4000_35819</t>
        </is>
      </c>
      <c r="AG1227" t="inlineStr">
        <is>
          <t>OK</t>
        </is>
      </c>
      <c r="AH1227" t="inlineStr">
        <is>
          <t>2025-03-11 15:08:00</t>
        </is>
      </c>
      <c r="AI1227" t="inlineStr">
        <is>
          <t>5819fa98cbfd4057ac2d43ce7b97f349</t>
        </is>
      </c>
      <c r="AJ1227" t="inlineStr">
        <is>
          <t>2025-03-11</t>
        </is>
      </c>
      <c r="AK1227" t="inlineStr">
        <is>
          <t>3</t>
        </is>
      </c>
      <c r="AL1227" t="inlineStr">
        <is>
          <t>---</t>
        </is>
      </c>
      <c r="AM1227" t="inlineStr">
        <is>
          <t>1</t>
        </is>
      </c>
      <c r="AN1227" t="inlineStr">
        <is>
          <t>---</t>
        </is>
      </c>
      <c r="AO1227" t="inlineStr">
        <is>
          <t>1</t>
        </is>
      </c>
      <c r="AP1227" t="inlineStr">
        <is>
          <t>0</t>
        </is>
      </c>
      <c r="AQ1227" t="inlineStr">
        <is>
          <t>---</t>
        </is>
      </c>
      <c r="AR1227" t="inlineStr">
        <is>
          <t>---</t>
        </is>
      </c>
      <c r="AS1227" t="inlineStr">
        <is>
          <t>---</t>
        </is>
      </c>
      <c r="AT1227" t="inlineStr"/>
      <c r="AU1227" t="inlineStr">
        <is>
          <t>---</t>
        </is>
      </c>
      <c r="AV1227" t="inlineStr">
        <is>
          <t>---</t>
        </is>
      </c>
      <c r="AW1227" t="inlineStr">
        <is>
          <t>---</t>
        </is>
      </c>
      <c r="AX1227" t="inlineStr">
        <is>
          <t>---</t>
        </is>
      </c>
      <c r="AY1227" t="inlineStr">
        <is>
          <t>---</t>
        </is>
      </c>
      <c r="AZ1227" t="inlineStr">
        <is>
          <t>---</t>
        </is>
      </c>
      <c r="BA1227" t="inlineStr">
        <is>
          <t>5819fa98cbfd4057ac2d43ce7b97f349</t>
        </is>
      </c>
      <c r="BB1227" t="inlineStr">
        <is>
          <t>http://openrosa.org/formdesigner/0B48E039-1E80-49A7-AC24-732B6E788E39</t>
        </is>
      </c>
      <c r="BC1227" t="inlineStr">
        <is>
          <t>Ration et autres visites</t>
        </is>
      </c>
      <c r="BD1227" t="inlineStr">
        <is>
          <t>CommCare Android, version "2.56"(468045). App v15969. CommCare Version 2.56.0. Build 468045, built on: 2025-03-07</t>
        </is>
      </c>
      <c r="BE1227" t="inlineStr">
        <is>
          <t>commcare_729fe4b7-119a-4968-8dd0-3ffab857626a</t>
        </is>
      </c>
      <c r="BF1227" t="inlineStr"/>
      <c r="BG1227" t="inlineStr">
        <is>
          <t>f13d8149fc6d39ebe86af18272310ff9</t>
        </is>
      </c>
      <c r="BH1227" t="inlineStr">
        <is>
          <t>d3239f0622024212b2de47425e4be01d</t>
        </is>
      </c>
      <c r="BI1227" t="inlineStr">
        <is>
          <t>15246</t>
        </is>
      </c>
      <c r="BJ1227" t="inlineStr">
        <is>
          <t>XFormInstance</t>
        </is>
      </c>
      <c r="BK1227" t="inlineStr">
        <is>
          <t>d5ba00d6fdc211efa9846327e3555f30</t>
        </is>
      </c>
      <c r="BL1227" t="b">
        <v>0</v>
      </c>
      <c r="BM1227" t="inlineStr">
        <is>
          <t>---</t>
        </is>
      </c>
      <c r="BN1227" t="inlineStr">
        <is>
          <t>190.120.221.90</t>
        </is>
      </c>
      <c r="BO1227" t="inlineStr">
        <is>
          <t>Marie Lourdes Pelany</t>
        </is>
      </c>
    </row>
    <row r="1228">
      <c r="A1228" t="inlineStr">
        <is>
          <t>1226</t>
        </is>
      </c>
      <c r="B1228" t="inlineStr">
        <is>
          <t>a093731a-ff7f-40da-a050-60879d76d6c1</t>
        </is>
      </c>
      <c r="C1228" t="inlineStr">
        <is>
          <t>2025-03-11</t>
        </is>
      </c>
      <c r="D1228" t="inlineStr">
        <is>
          <t>3</t>
        </is>
      </c>
      <c r="E1228" t="inlineStr">
        <is>
          <t>---</t>
        </is>
      </c>
      <c r="F1228" t="inlineStr">
        <is>
          <t>1</t>
        </is>
      </c>
      <c r="G1228" t="inlineStr">
        <is>
          <t>---</t>
        </is>
      </c>
      <c r="H1228" t="inlineStr">
        <is>
          <t>1</t>
        </is>
      </c>
      <c r="I1228" t="inlineStr">
        <is>
          <t>0</t>
        </is>
      </c>
      <c r="J1228" t="inlineStr">
        <is>
          <t>---</t>
        </is>
      </c>
      <c r="K1228" t="inlineStr">
        <is>
          <t>---</t>
        </is>
      </c>
      <c r="L1228" t="inlineStr">
        <is>
          <t>---</t>
        </is>
      </c>
      <c r="M1228" t="inlineStr">
        <is>
          <t>---</t>
        </is>
      </c>
      <c r="N1228" t="inlineStr">
        <is>
          <t>---</t>
        </is>
      </c>
      <c r="O1228" t="inlineStr">
        <is>
          <t>---</t>
        </is>
      </c>
      <c r="P1228" t="inlineStr">
        <is>
          <t>---</t>
        </is>
      </c>
      <c r="Q1228" t="inlineStr">
        <is>
          <t>---</t>
        </is>
      </c>
      <c r="R1228" t="inlineStr">
        <is>
          <t>---</t>
        </is>
      </c>
      <c r="S1228" t="inlineStr">
        <is>
          <t>---</t>
        </is>
      </c>
      <c r="T1228" t="inlineStr">
        <is>
          <t>---</t>
        </is>
      </c>
      <c r="U1228" t="inlineStr">
        <is>
          <t>---</t>
        </is>
      </c>
      <c r="V1228" t="inlineStr">
        <is>
          <t>---</t>
        </is>
      </c>
      <c r="W1228" t="inlineStr"/>
      <c r="X1228" t="inlineStr">
        <is>
          <t>GON/CSFA/ST00526</t>
        </is>
      </c>
      <c r="Y1228" t="inlineStr">
        <is>
          <t>GON/CSFA/ST00526</t>
        </is>
      </c>
      <c r="Z1228" t="inlineStr">
        <is>
          <t>2025-03-11 15:08:47</t>
        </is>
      </c>
      <c r="AA1228" t="inlineStr">
        <is>
          <t>2025-03-11 15:08:16</t>
        </is>
      </c>
      <c r="AB1228" t="inlineStr">
        <is>
          <t>2kerbentia</t>
        </is>
      </c>
      <c r="AC1228" t="inlineStr">
        <is>
          <t>2025-03-14 14:28:27</t>
        </is>
      </c>
      <c r="AD1228" s="1" t="inlineStr">
        <is>
          <t>https://www.commcarehq.org/a/caris-test/reports/form_data/a093731a-ff7f-40da-a050-60879d76d6c1/</t>
        </is>
      </c>
      <c r="AE1228" t="inlineStr">
        <is>
          <t>---</t>
        </is>
      </c>
      <c r="AF1228" t="inlineStr">
        <is>
          <t>3c5a623af057e23a32ae4000_26351</t>
        </is>
      </c>
      <c r="AG1228" t="inlineStr">
        <is>
          <t>OK</t>
        </is>
      </c>
      <c r="AH1228" t="inlineStr">
        <is>
          <t>2025-03-11 15:08:47</t>
        </is>
      </c>
      <c r="AI1228" t="inlineStr">
        <is>
          <t>5819fa98cbfd4057ac2d43ce7b97f349</t>
        </is>
      </c>
      <c r="AJ1228" t="inlineStr">
        <is>
          <t>2025-03-11</t>
        </is>
      </c>
      <c r="AK1228" t="inlineStr">
        <is>
          <t>3</t>
        </is>
      </c>
      <c r="AL1228" t="inlineStr">
        <is>
          <t>---</t>
        </is>
      </c>
      <c r="AM1228" t="inlineStr">
        <is>
          <t>1</t>
        </is>
      </c>
      <c r="AN1228" t="inlineStr">
        <is>
          <t>---</t>
        </is>
      </c>
      <c r="AO1228" t="inlineStr">
        <is>
          <t>1</t>
        </is>
      </c>
      <c r="AP1228" t="inlineStr">
        <is>
          <t>0</t>
        </is>
      </c>
      <c r="AQ1228" t="inlineStr">
        <is>
          <t>---</t>
        </is>
      </c>
      <c r="AR1228" t="inlineStr">
        <is>
          <t>---</t>
        </is>
      </c>
      <c r="AS1228" t="inlineStr">
        <is>
          <t>---</t>
        </is>
      </c>
      <c r="AT1228" t="inlineStr"/>
      <c r="AU1228" t="inlineStr">
        <is>
          <t>---</t>
        </is>
      </c>
      <c r="AV1228" t="inlineStr">
        <is>
          <t>---</t>
        </is>
      </c>
      <c r="AW1228" t="inlineStr">
        <is>
          <t>---</t>
        </is>
      </c>
      <c r="AX1228" t="inlineStr">
        <is>
          <t>---</t>
        </is>
      </c>
      <c r="AY1228" t="inlineStr">
        <is>
          <t>---</t>
        </is>
      </c>
      <c r="AZ1228" t="inlineStr">
        <is>
          <t>---</t>
        </is>
      </c>
      <c r="BA1228" t="inlineStr">
        <is>
          <t>5819fa98cbfd4057ac2d43ce7b97f349</t>
        </is>
      </c>
      <c r="BB1228" t="inlineStr">
        <is>
          <t>http://openrosa.org/formdesigner/0B48E039-1E80-49A7-AC24-732B6E788E39</t>
        </is>
      </c>
      <c r="BC1228" t="inlineStr">
        <is>
          <t>Ration et autres visites</t>
        </is>
      </c>
      <c r="BD1228" t="inlineStr">
        <is>
          <t>CommCare Android, version "2.56"(468045). App v15969. CommCare Version 2.56.0. Build 468045, built on: 2025-03-07</t>
        </is>
      </c>
      <c r="BE1228" t="inlineStr">
        <is>
          <t>commcare_729fe4b7-119a-4968-8dd0-3ffab857626a</t>
        </is>
      </c>
      <c r="BF1228" t="inlineStr"/>
      <c r="BG1228" t="inlineStr">
        <is>
          <t>f13d8149fc6d39ebe86af18272310ff9</t>
        </is>
      </c>
      <c r="BH1228" t="inlineStr">
        <is>
          <t>d3239f0622024212b2de47425e4be01d</t>
        </is>
      </c>
      <c r="BI1228" t="inlineStr">
        <is>
          <t>15246</t>
        </is>
      </c>
      <c r="BJ1228" t="inlineStr">
        <is>
          <t>XFormInstance</t>
        </is>
      </c>
      <c r="BK1228" t="inlineStr">
        <is>
          <t>d5ba00d6fdc211efa9846327e3555f30</t>
        </is>
      </c>
      <c r="BL1228" t="b">
        <v>0</v>
      </c>
      <c r="BM1228" t="inlineStr">
        <is>
          <t>---</t>
        </is>
      </c>
      <c r="BN1228" t="inlineStr">
        <is>
          <t>190.120.221.90</t>
        </is>
      </c>
      <c r="BO1228" t="inlineStr">
        <is>
          <t>Bradley Rony Aldo Louissaint</t>
        </is>
      </c>
    </row>
    <row r="1229">
      <c r="A1229" t="inlineStr">
        <is>
          <t>1227</t>
        </is>
      </c>
      <c r="B1229" t="inlineStr">
        <is>
          <t>822f9eb1-c1d1-438e-a604-41d7f9d8affb</t>
        </is>
      </c>
      <c r="C1229" t="inlineStr">
        <is>
          <t>2025-03-11</t>
        </is>
      </c>
      <c r="D1229" t="inlineStr">
        <is>
          <t>3</t>
        </is>
      </c>
      <c r="E1229" t="inlineStr">
        <is>
          <t>---</t>
        </is>
      </c>
      <c r="F1229" t="inlineStr">
        <is>
          <t>1</t>
        </is>
      </c>
      <c r="G1229" t="inlineStr">
        <is>
          <t>---</t>
        </is>
      </c>
      <c r="H1229" t="inlineStr">
        <is>
          <t>1</t>
        </is>
      </c>
      <c r="I1229" t="inlineStr">
        <is>
          <t>0</t>
        </is>
      </c>
      <c r="J1229" t="inlineStr">
        <is>
          <t>---</t>
        </is>
      </c>
      <c r="K1229" t="inlineStr">
        <is>
          <t>---</t>
        </is>
      </c>
      <c r="L1229" t="inlineStr">
        <is>
          <t>---</t>
        </is>
      </c>
      <c r="M1229" t="inlineStr">
        <is>
          <t>---</t>
        </is>
      </c>
      <c r="N1229" t="inlineStr">
        <is>
          <t>---</t>
        </is>
      </c>
      <c r="O1229" t="inlineStr">
        <is>
          <t>---</t>
        </is>
      </c>
      <c r="P1229" t="inlineStr">
        <is>
          <t>---</t>
        </is>
      </c>
      <c r="Q1229" t="inlineStr">
        <is>
          <t>---</t>
        </is>
      </c>
      <c r="R1229" t="inlineStr">
        <is>
          <t>---</t>
        </is>
      </c>
      <c r="S1229" t="inlineStr">
        <is>
          <t>---</t>
        </is>
      </c>
      <c r="T1229" t="inlineStr">
        <is>
          <t>---</t>
        </is>
      </c>
      <c r="U1229" t="inlineStr">
        <is>
          <t>---</t>
        </is>
      </c>
      <c r="V1229" t="inlineStr">
        <is>
          <t>---</t>
        </is>
      </c>
      <c r="W1229" t="inlineStr"/>
      <c r="X1229" t="inlineStr">
        <is>
          <t>GON/CSFA/ST01488</t>
        </is>
      </c>
      <c r="Y1229" t="inlineStr">
        <is>
          <t>GON/CSFA/ST01488</t>
        </is>
      </c>
      <c r="Z1229" t="inlineStr">
        <is>
          <t>2025-03-11 15:09:17</t>
        </is>
      </c>
      <c r="AA1229" t="inlineStr">
        <is>
          <t>2025-03-11 15:09:08</t>
        </is>
      </c>
      <c r="AB1229" t="inlineStr">
        <is>
          <t>2kerbentia</t>
        </is>
      </c>
      <c r="AC1229" t="inlineStr">
        <is>
          <t>2025-03-14 14:28:28</t>
        </is>
      </c>
      <c r="AD1229" s="1" t="inlineStr">
        <is>
          <t>https://www.commcarehq.org/a/caris-test/reports/form_data/822f9eb1-c1d1-438e-a604-41d7f9d8affb/</t>
        </is>
      </c>
      <c r="AE1229" t="inlineStr">
        <is>
          <t>---</t>
        </is>
      </c>
      <c r="AF1229" t="inlineStr">
        <is>
          <t>3c5a623af057e23a32ae4000_196827</t>
        </is>
      </c>
      <c r="AG1229" t="inlineStr">
        <is>
          <t>OK</t>
        </is>
      </c>
      <c r="AH1229" t="inlineStr">
        <is>
          <t>2025-03-11 15:09:17</t>
        </is>
      </c>
      <c r="AI1229" t="inlineStr">
        <is>
          <t>5819fa98cbfd4057ac2d43ce7b97f349</t>
        </is>
      </c>
      <c r="AJ1229" t="inlineStr">
        <is>
          <t>2025-03-11</t>
        </is>
      </c>
      <c r="AK1229" t="inlineStr">
        <is>
          <t>3</t>
        </is>
      </c>
      <c r="AL1229" t="inlineStr">
        <is>
          <t>---</t>
        </is>
      </c>
      <c r="AM1229" t="inlineStr">
        <is>
          <t>1</t>
        </is>
      </c>
      <c r="AN1229" t="inlineStr">
        <is>
          <t>---</t>
        </is>
      </c>
      <c r="AO1229" t="inlineStr">
        <is>
          <t>1</t>
        </is>
      </c>
      <c r="AP1229" t="inlineStr">
        <is>
          <t>0</t>
        </is>
      </c>
      <c r="AQ1229" t="inlineStr">
        <is>
          <t>---</t>
        </is>
      </c>
      <c r="AR1229" t="inlineStr">
        <is>
          <t>---</t>
        </is>
      </c>
      <c r="AS1229" t="inlineStr">
        <is>
          <t>---</t>
        </is>
      </c>
      <c r="AT1229" t="inlineStr"/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inlineStr">
        <is>
          <t>---</t>
        </is>
      </c>
      <c r="BA1229" t="inlineStr">
        <is>
          <t>5819fa98cbfd4057ac2d43ce7b97f349</t>
        </is>
      </c>
      <c r="BB1229" t="inlineStr">
        <is>
          <t>http://openrosa.org/formdesigner/0B48E039-1E80-49A7-AC24-732B6E788E39</t>
        </is>
      </c>
      <c r="BC1229" t="inlineStr">
        <is>
          <t>Ration et autres visites</t>
        </is>
      </c>
      <c r="BD1229" t="inlineStr">
        <is>
          <t>CommCare Android, version "2.56"(468045). App v15969. CommCare Version 2.56.0. Build 468045, built on: 2025-03-07</t>
        </is>
      </c>
      <c r="BE1229" t="inlineStr">
        <is>
          <t>commcare_729fe4b7-119a-4968-8dd0-3ffab857626a</t>
        </is>
      </c>
      <c r="BF1229" t="inlineStr"/>
      <c r="BG1229" t="inlineStr">
        <is>
          <t>f13d8149fc6d39ebe86af18272310ff9</t>
        </is>
      </c>
      <c r="BH1229" t="inlineStr">
        <is>
          <t>d3239f0622024212b2de47425e4be01d</t>
        </is>
      </c>
      <c r="BI1229" t="inlineStr">
        <is>
          <t>15246</t>
        </is>
      </c>
      <c r="BJ1229" t="inlineStr">
        <is>
          <t>XFormInstance</t>
        </is>
      </c>
      <c r="BK1229" t="inlineStr">
        <is>
          <t>d5ba00d6fdc211efa9846327e3555f30</t>
        </is>
      </c>
      <c r="BL1229" t="b">
        <v>0</v>
      </c>
      <c r="BM1229" t="inlineStr">
        <is>
          <t>---</t>
        </is>
      </c>
      <c r="BN1229" t="inlineStr">
        <is>
          <t>190.120.221.90</t>
        </is>
      </c>
      <c r="BO1229" t="inlineStr">
        <is>
          <t>William Novembre</t>
        </is>
      </c>
    </row>
    <row r="1230">
      <c r="A1230" t="inlineStr">
        <is>
          <t>1228</t>
        </is>
      </c>
      <c r="B1230" t="inlineStr">
        <is>
          <t>e8863e76-9b2b-47c4-a196-5bd2252e040e</t>
        </is>
      </c>
      <c r="C1230" t="inlineStr">
        <is>
          <t>2025-03-11</t>
        </is>
      </c>
      <c r="D1230" t="inlineStr">
        <is>
          <t>3</t>
        </is>
      </c>
      <c r="E1230" t="inlineStr">
        <is>
          <t>---</t>
        </is>
      </c>
      <c r="F1230" t="inlineStr">
        <is>
          <t>1</t>
        </is>
      </c>
      <c r="G1230" t="inlineStr">
        <is>
          <t>---</t>
        </is>
      </c>
      <c r="H1230" t="inlineStr">
        <is>
          <t>1</t>
        </is>
      </c>
      <c r="I1230" t="inlineStr">
        <is>
          <t>0</t>
        </is>
      </c>
      <c r="J1230" t="inlineStr">
        <is>
          <t>---</t>
        </is>
      </c>
      <c r="K1230" t="inlineStr">
        <is>
          <t>---</t>
        </is>
      </c>
      <c r="L1230" t="inlineStr">
        <is>
          <t>---</t>
        </is>
      </c>
      <c r="M1230" t="inlineStr">
        <is>
          <t>---</t>
        </is>
      </c>
      <c r="N1230" t="inlineStr">
        <is>
          <t>---</t>
        </is>
      </c>
      <c r="O1230" t="inlineStr">
        <is>
          <t>---</t>
        </is>
      </c>
      <c r="P1230" t="inlineStr">
        <is>
          <t>---</t>
        </is>
      </c>
      <c r="Q1230" t="inlineStr">
        <is>
          <t>---</t>
        </is>
      </c>
      <c r="R1230" t="inlineStr">
        <is>
          <t>---</t>
        </is>
      </c>
      <c r="S1230" t="inlineStr">
        <is>
          <t>---</t>
        </is>
      </c>
      <c r="T1230" t="inlineStr">
        <is>
          <t>---</t>
        </is>
      </c>
      <c r="U1230" t="inlineStr">
        <is>
          <t>---</t>
        </is>
      </c>
      <c r="V1230" t="inlineStr">
        <is>
          <t>---</t>
        </is>
      </c>
      <c r="W1230" t="inlineStr"/>
      <c r="X1230" t="inlineStr">
        <is>
          <t>GON/CSFA/ST001477</t>
        </is>
      </c>
      <c r="Y1230" t="inlineStr">
        <is>
          <t>GON/CSFA/ST001477</t>
        </is>
      </c>
      <c r="Z1230" t="inlineStr">
        <is>
          <t>2025-03-11 15:10:00</t>
        </is>
      </c>
      <c r="AA1230" t="inlineStr">
        <is>
          <t>2025-03-11 15:09:40</t>
        </is>
      </c>
      <c r="AB1230" t="inlineStr">
        <is>
          <t>2kerbentia</t>
        </is>
      </c>
      <c r="AC1230" t="inlineStr">
        <is>
          <t>2025-03-14 14:28:29</t>
        </is>
      </c>
      <c r="AD1230" s="1" t="inlineStr">
        <is>
          <t>https://www.commcarehq.org/a/caris-test/reports/form_data/e8863e76-9b2b-47c4-a196-5bd2252e040e/</t>
        </is>
      </c>
      <c r="AE1230" t="inlineStr">
        <is>
          <t>---</t>
        </is>
      </c>
      <c r="AF1230" t="inlineStr">
        <is>
          <t>3c5a623af057e23a32ae4000_193582</t>
        </is>
      </c>
      <c r="AG1230" t="inlineStr">
        <is>
          <t>OK</t>
        </is>
      </c>
      <c r="AH1230" t="inlineStr">
        <is>
          <t>2025-03-11 15:10:00</t>
        </is>
      </c>
      <c r="AI1230" t="inlineStr">
        <is>
          <t>5819fa98cbfd4057ac2d43ce7b97f349</t>
        </is>
      </c>
      <c r="AJ1230" t="inlineStr">
        <is>
          <t>2025-03-11</t>
        </is>
      </c>
      <c r="AK1230" t="inlineStr">
        <is>
          <t>3</t>
        </is>
      </c>
      <c r="AL1230" t="inlineStr">
        <is>
          <t>---</t>
        </is>
      </c>
      <c r="AM1230" t="inlineStr">
        <is>
          <t>1</t>
        </is>
      </c>
      <c r="AN1230" t="inlineStr">
        <is>
          <t>---</t>
        </is>
      </c>
      <c r="AO1230" t="inlineStr">
        <is>
          <t>1</t>
        </is>
      </c>
      <c r="AP1230" t="inlineStr">
        <is>
          <t>0</t>
        </is>
      </c>
      <c r="AQ1230" t="inlineStr">
        <is>
          <t>---</t>
        </is>
      </c>
      <c r="AR1230" t="inlineStr">
        <is>
          <t>---</t>
        </is>
      </c>
      <c r="AS1230" t="inlineStr">
        <is>
          <t>---</t>
        </is>
      </c>
      <c r="AT1230" t="inlineStr"/>
      <c r="AU1230" t="inlineStr">
        <is>
          <t>---</t>
        </is>
      </c>
      <c r="AV1230" t="inlineStr">
        <is>
          <t>---</t>
        </is>
      </c>
      <c r="AW1230" t="inlineStr">
        <is>
          <t>---</t>
        </is>
      </c>
      <c r="AX1230" t="inlineStr">
        <is>
          <t>---</t>
        </is>
      </c>
      <c r="AY1230" t="inlineStr">
        <is>
          <t>---</t>
        </is>
      </c>
      <c r="AZ1230" t="inlineStr">
        <is>
          <t>---</t>
        </is>
      </c>
      <c r="BA1230" t="inlineStr">
        <is>
          <t>5819fa98cbfd4057ac2d43ce7b97f349</t>
        </is>
      </c>
      <c r="BB1230" t="inlineStr">
        <is>
          <t>http://openrosa.org/formdesigner/0B48E039-1E80-49A7-AC24-732B6E788E39</t>
        </is>
      </c>
      <c r="BC1230" t="inlineStr">
        <is>
          <t>Ration et autres visites</t>
        </is>
      </c>
      <c r="BD1230" t="inlineStr">
        <is>
          <t>CommCare Android, version "2.56"(468045). App v15969. CommCare Version 2.56.0. Build 468045, built on: 2025-03-07</t>
        </is>
      </c>
      <c r="BE1230" t="inlineStr">
        <is>
          <t>commcare_729fe4b7-119a-4968-8dd0-3ffab857626a</t>
        </is>
      </c>
      <c r="BF1230" t="inlineStr"/>
      <c r="BG1230" t="inlineStr">
        <is>
          <t>f13d8149fc6d39ebe86af18272310ff9</t>
        </is>
      </c>
      <c r="BH1230" t="inlineStr">
        <is>
          <t>d3239f0622024212b2de47425e4be01d</t>
        </is>
      </c>
      <c r="BI1230" t="inlineStr">
        <is>
          <t>15246</t>
        </is>
      </c>
      <c r="BJ1230" t="inlineStr">
        <is>
          <t>XFormInstance</t>
        </is>
      </c>
      <c r="BK1230" t="inlineStr">
        <is>
          <t>d5ba00d6fdc211efa9846327e3555f30</t>
        </is>
      </c>
      <c r="BL1230" t="b">
        <v>0</v>
      </c>
      <c r="BM1230" t="inlineStr">
        <is>
          <t>---</t>
        </is>
      </c>
      <c r="BN1230" t="inlineStr">
        <is>
          <t>190.120.221.90</t>
        </is>
      </c>
      <c r="BO1230" t="inlineStr">
        <is>
          <t>Watson Pierre louis</t>
        </is>
      </c>
    </row>
    <row r="1231">
      <c r="A1231" t="inlineStr">
        <is>
          <t>1229</t>
        </is>
      </c>
      <c r="B1231" t="inlineStr">
        <is>
          <t>0529802b-9593-4c8d-a5d8-541a2e78d6ff</t>
        </is>
      </c>
      <c r="C1231" t="inlineStr">
        <is>
          <t>2025-03-13</t>
        </is>
      </c>
      <c r="D1231" t="inlineStr">
        <is>
          <t>3</t>
        </is>
      </c>
      <c r="E1231" t="inlineStr">
        <is>
          <t>---</t>
        </is>
      </c>
      <c r="F1231" t="inlineStr">
        <is>
          <t>1</t>
        </is>
      </c>
      <c r="G1231" t="inlineStr">
        <is>
          <t>---</t>
        </is>
      </c>
      <c r="H1231" t="inlineStr">
        <is>
          <t>0</t>
        </is>
      </c>
      <c r="I1231" t="inlineStr">
        <is>
          <t>1</t>
        </is>
      </c>
      <c r="J1231" t="inlineStr">
        <is>
          <t>3</t>
        </is>
      </c>
      <c r="K1231" t="inlineStr">
        <is>
          <t>---</t>
        </is>
      </c>
      <c r="L1231" t="inlineStr">
        <is>
          <t>---</t>
        </is>
      </c>
      <c r="M1231" t="inlineStr">
        <is>
          <t>---</t>
        </is>
      </c>
      <c r="N1231" t="inlineStr">
        <is>
          <t>---</t>
        </is>
      </c>
      <c r="O1231" t="inlineStr">
        <is>
          <t>---</t>
        </is>
      </c>
      <c r="P1231" t="inlineStr">
        <is>
          <t>---</t>
        </is>
      </c>
      <c r="Q1231" t="inlineStr">
        <is>
          <t>---</t>
        </is>
      </c>
      <c r="R1231" t="inlineStr">
        <is>
          <t>20.5</t>
        </is>
      </c>
      <c r="S1231" t="inlineStr">
        <is>
          <t>36.0</t>
        </is>
      </c>
      <c r="T1231" t="inlineStr"/>
      <c r="U1231" t="inlineStr"/>
      <c r="V1231" t="inlineStr"/>
      <c r="W1231" t="inlineStr"/>
      <c r="X1231" t="inlineStr">
        <is>
          <t>PAP/HSFS/ST01443</t>
        </is>
      </c>
      <c r="Y1231" t="inlineStr">
        <is>
          <t>PAP/HSFS/ST01443</t>
        </is>
      </c>
      <c r="Z1231" t="inlineStr">
        <is>
          <t>2025-03-14 14:49:16</t>
        </is>
      </c>
      <c r="AA1231" t="inlineStr">
        <is>
          <t>2025-03-14 14:48:12</t>
        </is>
      </c>
      <c r="AB1231" t="inlineStr">
        <is>
          <t>2jessica</t>
        </is>
      </c>
      <c r="AC1231" t="inlineStr">
        <is>
          <t>2025-03-14 14:49:17</t>
        </is>
      </c>
      <c r="AD1231" s="1" t="inlineStr">
        <is>
          <t>https://www.commcarehq.org/a/caris-test/reports/form_data/0529802b-9593-4c8d-a5d8-541a2e78d6ff/</t>
        </is>
      </c>
      <c r="AE1231" t="inlineStr">
        <is>
          <t>---</t>
        </is>
      </c>
      <c r="AF1231" t="inlineStr">
        <is>
          <t>3c5a623af057e23a32ae4000_163349</t>
        </is>
      </c>
      <c r="AG1231" t="inlineStr">
        <is>
          <t>OK</t>
        </is>
      </c>
      <c r="AH1231" t="inlineStr">
        <is>
          <t>2025-03-14 14:49:16</t>
        </is>
      </c>
      <c r="AI1231" t="inlineStr">
        <is>
          <t>6b7066b672544b4cabd3a14f9f012e2c</t>
        </is>
      </c>
      <c r="AJ1231" t="inlineStr">
        <is>
          <t>2025-03-13</t>
        </is>
      </c>
      <c r="AK1231" t="inlineStr">
        <is>
          <t>3</t>
        </is>
      </c>
      <c r="AL1231" t="inlineStr">
        <is>
          <t>---</t>
        </is>
      </c>
      <c r="AM1231" t="inlineStr">
        <is>
          <t>1</t>
        </is>
      </c>
      <c r="AN1231" t="inlineStr">
        <is>
          <t>---</t>
        </is>
      </c>
      <c r="AO1231" t="inlineStr">
        <is>
          <t>0</t>
        </is>
      </c>
      <c r="AP1231" t="inlineStr">
        <is>
          <t>1</t>
        </is>
      </c>
      <c r="AQ1231" t="inlineStr">
        <is>
          <t>20.5</t>
        </is>
      </c>
      <c r="AR1231" t="inlineStr">
        <is>
          <t>36</t>
        </is>
      </c>
      <c r="AS1231" t="inlineStr"/>
      <c r="AT1231" t="inlineStr"/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inlineStr">
        <is>
          <t>---</t>
        </is>
      </c>
      <c r="BA1231" t="inlineStr">
        <is>
          <t>6b7066b672544b4cabd3a14f9f012e2c</t>
        </is>
      </c>
      <c r="BB1231" t="inlineStr">
        <is>
          <t>http://openrosa.org/formdesigner/0B48E039-1E80-49A7-AC24-732B6E788E39</t>
        </is>
      </c>
      <c r="BC1231" t="inlineStr">
        <is>
          <t>Ration et autres visites</t>
        </is>
      </c>
      <c r="BD1231" t="inlineStr">
        <is>
          <t>CommCare Android, version "2.56"(468045). App v15969. CommCare Version 2.56.0. Build 468045, built on: 2025-03-07</t>
        </is>
      </c>
      <c r="BE1231" t="inlineStr">
        <is>
          <t>commcare_f18d6b7a-4a28-4b1e-ba72-371ee279da9f</t>
        </is>
      </c>
      <c r="BF1231" t="inlineStr"/>
      <c r="BG1231" t="inlineStr">
        <is>
          <t>f13d8149fc6d39ebe86af18272310ff9</t>
        </is>
      </c>
      <c r="BH1231" t="inlineStr">
        <is>
          <t>d3239f0622024212b2de47425e4be01d</t>
        </is>
      </c>
      <c r="BI1231" t="inlineStr">
        <is>
          <t>15246</t>
        </is>
      </c>
      <c r="BJ1231" t="inlineStr">
        <is>
          <t>XFormInstance</t>
        </is>
      </c>
      <c r="BK1231" t="inlineStr">
        <is>
          <t>41476930003211f0b4385930014bb413</t>
        </is>
      </c>
      <c r="BL1231" t="b">
        <v>0</v>
      </c>
      <c r="BM1231" t="inlineStr">
        <is>
          <t>---</t>
        </is>
      </c>
      <c r="BN1231" t="inlineStr">
        <is>
          <t>200.113.253.22</t>
        </is>
      </c>
      <c r="BO1231" t="inlineStr">
        <is>
          <t>Linsay  Beaubrun</t>
        </is>
      </c>
    </row>
    <row r="1232">
      <c r="A1232" t="inlineStr">
        <is>
          <t>1230</t>
        </is>
      </c>
      <c r="B1232" t="inlineStr">
        <is>
          <t>1b57aa80-c24b-476d-9a95-f298d99bd12e</t>
        </is>
      </c>
      <c r="C1232" t="inlineStr">
        <is>
          <t>2025-03-14</t>
        </is>
      </c>
      <c r="D1232" t="inlineStr">
        <is>
          <t>3</t>
        </is>
      </c>
      <c r="E1232" t="inlineStr">
        <is>
          <t>---</t>
        </is>
      </c>
      <c r="F1232" t="inlineStr">
        <is>
          <t>0</t>
        </is>
      </c>
      <c r="G1232" t="inlineStr">
        <is>
          <t>---</t>
        </is>
      </c>
      <c r="H1232" t="inlineStr">
        <is>
          <t>1</t>
        </is>
      </c>
      <c r="I1232" t="inlineStr">
        <is>
          <t>0</t>
        </is>
      </c>
      <c r="J1232" t="inlineStr">
        <is>
          <t>---</t>
        </is>
      </c>
      <c r="K1232" t="inlineStr">
        <is>
          <t>---</t>
        </is>
      </c>
      <c r="L1232" t="inlineStr">
        <is>
          <t>---</t>
        </is>
      </c>
      <c r="M1232" t="inlineStr">
        <is>
          <t>---</t>
        </is>
      </c>
      <c r="N1232" t="inlineStr">
        <is>
          <t>---</t>
        </is>
      </c>
      <c r="O1232" t="inlineStr">
        <is>
          <t>---</t>
        </is>
      </c>
      <c r="P1232" t="inlineStr">
        <is>
          <t>---</t>
        </is>
      </c>
      <c r="Q1232" t="inlineStr">
        <is>
          <t>---</t>
        </is>
      </c>
      <c r="R1232" t="inlineStr">
        <is>
          <t>---</t>
        </is>
      </c>
      <c r="S1232" t="inlineStr">
        <is>
          <t>---</t>
        </is>
      </c>
      <c r="T1232" t="inlineStr">
        <is>
          <t>---</t>
        </is>
      </c>
      <c r="U1232" t="inlineStr">
        <is>
          <t>---</t>
        </is>
      </c>
      <c r="V1232" t="inlineStr">
        <is>
          <t>---</t>
        </is>
      </c>
      <c r="W1232" t="inlineStr">
        <is>
          <t>19.5609577 -71.7269259 0.69 10.0</t>
        </is>
      </c>
      <c r="X1232" t="inlineStr">
        <is>
          <t>CAP/CMSO/ST03480</t>
        </is>
      </c>
      <c r="Y1232" t="inlineStr">
        <is>
          <t>CAP/CMSO/ST03480</t>
        </is>
      </c>
      <c r="Z1232" t="inlineStr">
        <is>
          <t>2025-03-14 14:59:09</t>
        </is>
      </c>
      <c r="AA1232" t="inlineStr">
        <is>
          <t>2025-03-14 14:58:54</t>
        </is>
      </c>
      <c r="AB1232" t="inlineStr">
        <is>
          <t>1rose</t>
        </is>
      </c>
      <c r="AC1232" t="inlineStr">
        <is>
          <t>2025-03-14 14:54:04</t>
        </is>
      </c>
      <c r="AD1232" s="1" t="inlineStr">
        <is>
          <t>https://www.commcarehq.org/a/caris-test/reports/form_data/1b57aa80-c24b-476d-9a95-f298d99bd12e/</t>
        </is>
      </c>
      <c r="AE1232" t="inlineStr">
        <is>
          <t>---</t>
        </is>
      </c>
      <c r="AF1232" t="inlineStr">
        <is>
          <t>3c5a623af057e23a32ae4000_188184</t>
        </is>
      </c>
      <c r="AG1232" t="inlineStr">
        <is>
          <t>OK</t>
        </is>
      </c>
      <c r="AH1232" t="inlineStr">
        <is>
          <t>2025-03-14 14:59:09</t>
        </is>
      </c>
      <c r="AI1232" t="inlineStr">
        <is>
          <t>2dea52d1789dbc2c3c784b18002f6f8d</t>
        </is>
      </c>
      <c r="AJ1232" t="inlineStr">
        <is>
          <t>2025-03-14</t>
        </is>
      </c>
      <c r="AK1232" t="inlineStr">
        <is>
          <t>3</t>
        </is>
      </c>
      <c r="AL1232" t="inlineStr">
        <is>
          <t>---</t>
        </is>
      </c>
      <c r="AM1232" t="inlineStr">
        <is>
          <t>0</t>
        </is>
      </c>
      <c r="AN1232" t="inlineStr">
        <is>
          <t>---</t>
        </is>
      </c>
      <c r="AO1232" t="inlineStr">
        <is>
          <t>1</t>
        </is>
      </c>
      <c r="AP1232" t="inlineStr">
        <is>
          <t>0</t>
        </is>
      </c>
      <c r="AQ1232" t="inlineStr">
        <is>
          <t>---</t>
        </is>
      </c>
      <c r="AR1232" t="inlineStr">
        <is>
          <t>---</t>
        </is>
      </c>
      <c r="AS1232" t="inlineStr">
        <is>
          <t>---</t>
        </is>
      </c>
      <c r="AT1232" t="inlineStr">
        <is>
          <t>19.5609577 -71.7269259 0.69 10.0</t>
        </is>
      </c>
      <c r="AU1232" t="inlineStr">
        <is>
          <t>---</t>
        </is>
      </c>
      <c r="AV1232" t="inlineStr">
        <is>
          <t>---</t>
        </is>
      </c>
      <c r="AW1232" t="inlineStr">
        <is>
          <t>---</t>
        </is>
      </c>
      <c r="AX1232" t="inlineStr">
        <is>
          <t>---</t>
        </is>
      </c>
      <c r="AY1232" t="inlineStr">
        <is>
          <t>---</t>
        </is>
      </c>
      <c r="AZ1232" t="inlineStr">
        <is>
          <t>---</t>
        </is>
      </c>
      <c r="BA1232" t="inlineStr">
        <is>
          <t>2dea52d1789dbc2c3c784b18002f6f8d</t>
        </is>
      </c>
      <c r="BB1232" t="inlineStr">
        <is>
          <t>http://openrosa.org/formdesigner/0B48E039-1E80-49A7-AC24-732B6E788E39</t>
        </is>
      </c>
      <c r="BC1232" t="inlineStr">
        <is>
          <t>Ration et autres visites</t>
        </is>
      </c>
      <c r="BD1232" t="inlineStr">
        <is>
          <t>CommCare Android, version "2.56"(468040). App v15969. CommCare Version 2.56.0. Build 468040, built on: 2025-02-11</t>
        </is>
      </c>
      <c r="BE1232" t="inlineStr">
        <is>
          <t>commcare_6f11ce87-99a9-46e8-b6bd-276036be1616</t>
        </is>
      </c>
      <c r="BF1232" t="inlineStr">
        <is>
          <t>19.5608033 -71.7271418 0.69 9.0</t>
        </is>
      </c>
      <c r="BG1232" t="inlineStr">
        <is>
          <t>f13d8149fc6d39ebe86af18272310ff9</t>
        </is>
      </c>
      <c r="BH1232" t="inlineStr">
        <is>
          <t>d3239f0622024212b2de47425e4be01d</t>
        </is>
      </c>
      <c r="BI1232" t="inlineStr">
        <is>
          <t>15246</t>
        </is>
      </c>
      <c r="BJ1232" t="inlineStr">
        <is>
          <t>XFormInstance</t>
        </is>
      </c>
      <c r="BK1232" t="inlineStr">
        <is>
          <t>00b403b200e411f0b4405930014bb413</t>
        </is>
      </c>
      <c r="BL1232" t="b">
        <v>0</v>
      </c>
      <c r="BM1232" t="inlineStr">
        <is>
          <t>---</t>
        </is>
      </c>
      <c r="BN1232" t="inlineStr">
        <is>
          <t>200.113.251.249</t>
        </is>
      </c>
      <c r="BO1232" t="inlineStr">
        <is>
          <t>Nehemie Cherestal</t>
        </is>
      </c>
    </row>
    <row r="1233">
      <c r="A1233" t="inlineStr">
        <is>
          <t>1231</t>
        </is>
      </c>
      <c r="B1233" t="inlineStr">
        <is>
          <t>487850c6-72c2-43c3-a5a3-1887c8a9c028</t>
        </is>
      </c>
      <c r="C1233" t="inlineStr">
        <is>
          <t>2025-03-14</t>
        </is>
      </c>
      <c r="D1233" t="inlineStr">
        <is>
          <t>3</t>
        </is>
      </c>
      <c r="E1233" t="inlineStr">
        <is>
          <t>---</t>
        </is>
      </c>
      <c r="F1233" t="inlineStr">
        <is>
          <t>0</t>
        </is>
      </c>
      <c r="G1233" t="inlineStr">
        <is>
          <t>---</t>
        </is>
      </c>
      <c r="H1233" t="inlineStr">
        <is>
          <t>1</t>
        </is>
      </c>
      <c r="I1233" t="inlineStr">
        <is>
          <t>0</t>
        </is>
      </c>
      <c r="J1233" t="inlineStr">
        <is>
          <t>---</t>
        </is>
      </c>
      <c r="K1233" t="inlineStr">
        <is>
          <t>---</t>
        </is>
      </c>
      <c r="L1233" t="inlineStr">
        <is>
          <t>---</t>
        </is>
      </c>
      <c r="M1233" t="inlineStr">
        <is>
          <t>---</t>
        </is>
      </c>
      <c r="N1233" t="inlineStr">
        <is>
          <t>---</t>
        </is>
      </c>
      <c r="O1233" t="inlineStr">
        <is>
          <t>---</t>
        </is>
      </c>
      <c r="P1233" t="inlineStr">
        <is>
          <t>---</t>
        </is>
      </c>
      <c r="Q1233" t="inlineStr">
        <is>
          <t>---</t>
        </is>
      </c>
      <c r="R1233" t="inlineStr">
        <is>
          <t>---</t>
        </is>
      </c>
      <c r="S1233" t="inlineStr">
        <is>
          <t>---</t>
        </is>
      </c>
      <c r="T1233" t="inlineStr">
        <is>
          <t>---</t>
        </is>
      </c>
      <c r="U1233" t="inlineStr">
        <is>
          <t>---</t>
        </is>
      </c>
      <c r="V1233" t="inlineStr">
        <is>
          <t>---</t>
        </is>
      </c>
      <c r="W1233" t="inlineStr">
        <is>
          <t>19.5566118 -71.7304978 -2.31 9.5</t>
        </is>
      </c>
      <c r="X1233" t="inlineStr">
        <is>
          <t>CAP/CMSO/ST03025</t>
        </is>
      </c>
      <c r="Y1233" t="inlineStr">
        <is>
          <t>CAP/CMSO/ST03025</t>
        </is>
      </c>
      <c r="Z1233" t="inlineStr">
        <is>
          <t>2025-03-14 15:10:50</t>
        </is>
      </c>
      <c r="AA1233" t="inlineStr">
        <is>
          <t>2025-03-14 15:10:36</t>
        </is>
      </c>
      <c r="AB1233" t="inlineStr">
        <is>
          <t>1rose</t>
        </is>
      </c>
      <c r="AC1233" t="inlineStr">
        <is>
          <t>2025-03-14 15:05:55</t>
        </is>
      </c>
      <c r="AD1233" s="1" t="inlineStr">
        <is>
          <t>https://www.commcarehq.org/a/caris-test/reports/form_data/487850c6-72c2-43c3-a5a3-1887c8a9c028/</t>
        </is>
      </c>
      <c r="AE1233" t="inlineStr">
        <is>
          <t>---</t>
        </is>
      </c>
      <c r="AF1233" t="inlineStr">
        <is>
          <t>3c5a623af057e23a32ae4000_128701</t>
        </is>
      </c>
      <c r="AG1233" t="inlineStr">
        <is>
          <t>OK</t>
        </is>
      </c>
      <c r="AH1233" t="inlineStr">
        <is>
          <t>2025-03-14 15:10:50</t>
        </is>
      </c>
      <c r="AI1233" t="inlineStr">
        <is>
          <t>2dea52d1789dbc2c3c784b18002f6f8d</t>
        </is>
      </c>
      <c r="AJ1233" t="inlineStr">
        <is>
          <t>2025-03-14</t>
        </is>
      </c>
      <c r="AK1233" t="inlineStr">
        <is>
          <t>3</t>
        </is>
      </c>
      <c r="AL1233" t="inlineStr">
        <is>
          <t>---</t>
        </is>
      </c>
      <c r="AM1233" t="inlineStr">
        <is>
          <t>0</t>
        </is>
      </c>
      <c r="AN1233" t="inlineStr">
        <is>
          <t>---</t>
        </is>
      </c>
      <c r="AO1233" t="inlineStr">
        <is>
          <t>1</t>
        </is>
      </c>
      <c r="AP1233" t="inlineStr">
        <is>
          <t>0</t>
        </is>
      </c>
      <c r="AQ1233" t="inlineStr">
        <is>
          <t>---</t>
        </is>
      </c>
      <c r="AR1233" t="inlineStr">
        <is>
          <t>---</t>
        </is>
      </c>
      <c r="AS1233" t="inlineStr">
        <is>
          <t>---</t>
        </is>
      </c>
      <c r="AT1233" t="inlineStr">
        <is>
          <t>19.5566118 -71.7304978 -2.31 9.5</t>
        </is>
      </c>
      <c r="AU1233" t="inlineStr">
        <is>
          <t>---</t>
        </is>
      </c>
      <c r="AV1233" t="inlineStr">
        <is>
          <t>---</t>
        </is>
      </c>
      <c r="AW1233" t="inlineStr">
        <is>
          <t>---</t>
        </is>
      </c>
      <c r="AX1233" t="inlineStr">
        <is>
          <t>---</t>
        </is>
      </c>
      <c r="AY1233" t="inlineStr">
        <is>
          <t>---</t>
        </is>
      </c>
      <c r="AZ1233" t="inlineStr">
        <is>
          <t>---</t>
        </is>
      </c>
      <c r="BA1233" t="inlineStr">
        <is>
          <t>2dea52d1789dbc2c3c784b18002f6f8d</t>
        </is>
      </c>
      <c r="BB1233" t="inlineStr">
        <is>
          <t>http://openrosa.org/formdesigner/0B48E039-1E80-49A7-AC24-732B6E788E39</t>
        </is>
      </c>
      <c r="BC1233" t="inlineStr">
        <is>
          <t>Ration et autres visites</t>
        </is>
      </c>
      <c r="BD1233" t="inlineStr">
        <is>
          <t>CommCare Android, version "2.56"(468040). App v15969. CommCare Version 2.56.0. Build 468040, built on: 2025-02-11</t>
        </is>
      </c>
      <c r="BE1233" t="inlineStr">
        <is>
          <t>commcare_6f11ce87-99a9-46e8-b6bd-276036be1616</t>
        </is>
      </c>
      <c r="BF1233" t="inlineStr">
        <is>
          <t>19.556577 -71.7304693 -2.31 9.0</t>
        </is>
      </c>
      <c r="BG1233" t="inlineStr">
        <is>
          <t>f13d8149fc6d39ebe86af18272310ff9</t>
        </is>
      </c>
      <c r="BH1233" t="inlineStr">
        <is>
          <t>d3239f0622024212b2de47425e4be01d</t>
        </is>
      </c>
      <c r="BI1233" t="inlineStr">
        <is>
          <t>15246</t>
        </is>
      </c>
      <c r="BJ1233" t="inlineStr">
        <is>
          <t>XFormInstance</t>
        </is>
      </c>
      <c r="BK1233" t="inlineStr">
        <is>
          <t>00b403b200e411f0b4405930014bb413</t>
        </is>
      </c>
      <c r="BL1233" t="b">
        <v>0</v>
      </c>
      <c r="BM1233" t="inlineStr">
        <is>
          <t>---</t>
        </is>
      </c>
      <c r="BN1233" t="inlineStr">
        <is>
          <t>200.113.251.249</t>
        </is>
      </c>
      <c r="BO1233" t="inlineStr">
        <is>
          <t>Loudiana Toussaint</t>
        </is>
      </c>
    </row>
    <row r="1234">
      <c r="A1234" t="inlineStr">
        <is>
          <t>1232</t>
        </is>
      </c>
      <c r="B1234" t="inlineStr">
        <is>
          <t>7770f557-eb0e-41f2-a668-da320500de9a</t>
        </is>
      </c>
      <c r="C1234" t="inlineStr">
        <is>
          <t>2025-03-13</t>
        </is>
      </c>
      <c r="D1234" t="inlineStr">
        <is>
          <t>4</t>
        </is>
      </c>
      <c r="E1234" t="inlineStr">
        <is>
          <t>recherche de son adresse</t>
        </is>
      </c>
      <c r="F1234" t="inlineStr">
        <is>
          <t>1</t>
        </is>
      </c>
      <c r="G1234" t="inlineStr">
        <is>
          <t>pour charge virale</t>
        </is>
      </c>
      <c r="H1234" t="inlineStr">
        <is>
          <t>0</t>
        </is>
      </c>
      <c r="I1234" t="inlineStr">
        <is>
          <t>0</t>
        </is>
      </c>
      <c r="J1234" t="inlineStr">
        <is>
          <t>---</t>
        </is>
      </c>
      <c r="K1234" t="inlineStr">
        <is>
          <t>---</t>
        </is>
      </c>
      <c r="L1234" t="inlineStr">
        <is>
          <t>---</t>
        </is>
      </c>
      <c r="M1234" t="inlineStr">
        <is>
          <t>---</t>
        </is>
      </c>
      <c r="N1234" t="inlineStr">
        <is>
          <t>---</t>
        </is>
      </c>
      <c r="O1234" t="inlineStr">
        <is>
          <t>---</t>
        </is>
      </c>
      <c r="P1234" t="inlineStr">
        <is>
          <t>---</t>
        </is>
      </c>
      <c r="Q1234" t="inlineStr">
        <is>
          <t>---</t>
        </is>
      </c>
      <c r="R1234" t="inlineStr">
        <is>
          <t>---</t>
        </is>
      </c>
      <c r="S1234" t="inlineStr">
        <is>
          <t>---</t>
        </is>
      </c>
      <c r="T1234" t="inlineStr">
        <is>
          <t>---</t>
        </is>
      </c>
      <c r="U1234" t="inlineStr">
        <is>
          <t>---</t>
        </is>
      </c>
      <c r="V1234" t="inlineStr">
        <is>
          <t>---</t>
        </is>
      </c>
      <c r="W1234" t="inlineStr"/>
      <c r="X1234" t="inlineStr">
        <is>
          <t>PAP/HBMP/ST05312</t>
        </is>
      </c>
      <c r="Y1234" t="inlineStr">
        <is>
          <t>PAP/HBMP/ST05312</t>
        </is>
      </c>
      <c r="Z1234" t="inlineStr">
        <is>
          <t>2025-03-14 12:43:17</t>
        </is>
      </c>
      <c r="AA1234" t="inlineStr">
        <is>
          <t>2025-03-14 12:35:01</t>
        </is>
      </c>
      <c r="AB1234" t="inlineStr">
        <is>
          <t>2higgie</t>
        </is>
      </c>
      <c r="AC1234" t="inlineStr">
        <is>
          <t>2025-03-14 15:19:00</t>
        </is>
      </c>
      <c r="AD1234" s="1" t="inlineStr">
        <is>
          <t>https://www.commcarehq.org/a/caris-test/reports/form_data/7770f557-eb0e-41f2-a668-da320500de9a/</t>
        </is>
      </c>
      <c r="AE1234" t="inlineStr">
        <is>
          <t>---</t>
        </is>
      </c>
      <c r="AF1234" t="inlineStr">
        <is>
          <t>3c5a623af057e23a32ae4000_194649</t>
        </is>
      </c>
      <c r="AG1234" t="inlineStr">
        <is>
          <t>---</t>
        </is>
      </c>
      <c r="AH1234" t="inlineStr">
        <is>
          <t>2025-03-14 12:43:17</t>
        </is>
      </c>
      <c r="AI1234" t="inlineStr">
        <is>
          <t>04b63b4d09b5f758ab1bb4b49b51e9d0</t>
        </is>
      </c>
      <c r="AJ1234" t="inlineStr">
        <is>
          <t>2025-03-13</t>
        </is>
      </c>
      <c r="AK1234" t="inlineStr">
        <is>
          <t>4</t>
        </is>
      </c>
      <c r="AL1234" t="inlineStr">
        <is>
          <t>recherche de son adresse</t>
        </is>
      </c>
      <c r="AM1234" t="inlineStr">
        <is>
          <t>1</t>
        </is>
      </c>
      <c r="AN1234" t="inlineStr">
        <is>
          <t>pour charge virale</t>
        </is>
      </c>
      <c r="AO1234" t="inlineStr">
        <is>
          <t>0</t>
        </is>
      </c>
      <c r="AP1234" t="inlineStr">
        <is>
          <t>0</t>
        </is>
      </c>
      <c r="AQ1234" t="inlineStr">
        <is>
          <t>---</t>
        </is>
      </c>
      <c r="AR1234" t="inlineStr">
        <is>
          <t>---</t>
        </is>
      </c>
      <c r="AS1234" t="inlineStr">
        <is>
          <t>---</t>
        </is>
      </c>
      <c r="AT1234" t="inlineStr"/>
      <c r="AU1234" t="inlineStr">
        <is>
          <t>---</t>
        </is>
      </c>
      <c r="AV1234" t="inlineStr">
        <is>
          <t>---</t>
        </is>
      </c>
      <c r="AW1234" t="inlineStr">
        <is>
          <t>---</t>
        </is>
      </c>
      <c r="AX1234" t="inlineStr">
        <is>
          <t>---</t>
        </is>
      </c>
      <c r="AY1234" t="inlineStr">
        <is>
          <t>---</t>
        </is>
      </c>
      <c r="AZ1234" t="inlineStr">
        <is>
          <t>---</t>
        </is>
      </c>
      <c r="BA1234" t="inlineStr">
        <is>
          <t>04b63b4d09b5f758ab1bb4b49b51e9d0</t>
        </is>
      </c>
      <c r="BB1234" t="inlineStr">
        <is>
          <t>http://openrosa.org/formdesigner/0B48E039-1E80-49A7-AC24-732B6E788E39</t>
        </is>
      </c>
      <c r="BC1234" t="inlineStr">
        <is>
          <t>Ration et autres visites</t>
        </is>
      </c>
      <c r="BD1234" t="inlineStr">
        <is>
          <t>CommCare Android, version "2.56"(468045). App v15969. CommCare Version 2.56.0. Build 468045, built on: 2025-03-07</t>
        </is>
      </c>
      <c r="BE1234" t="inlineStr">
        <is>
          <t>commcare_f379e98d-deb2-406c-bb23-c551c5606f69</t>
        </is>
      </c>
      <c r="BF1234" t="inlineStr"/>
      <c r="BG1234" t="inlineStr">
        <is>
          <t>f13d8149fc6d39ebe86af18272310ff9</t>
        </is>
      </c>
      <c r="BH1234" t="inlineStr">
        <is>
          <t>d3239f0622024212b2de47425e4be01d</t>
        </is>
      </c>
      <c r="BI1234" t="inlineStr">
        <is>
          <t>15246</t>
        </is>
      </c>
      <c r="BJ1234" t="inlineStr">
        <is>
          <t>XFormInstance</t>
        </is>
      </c>
      <c r="BK1234" t="inlineStr">
        <is>
          <t>041a8b36000611f0ba80bb65fe57b2fe</t>
        </is>
      </c>
      <c r="BL1234" t="b">
        <v>0</v>
      </c>
      <c r="BM1234" t="inlineStr">
        <is>
          <t>---</t>
        </is>
      </c>
      <c r="BN1234" t="inlineStr">
        <is>
          <t>200.113.214.165</t>
        </is>
      </c>
      <c r="BO1234" t="inlineStr">
        <is>
          <t>Joseph Peterson</t>
        </is>
      </c>
    </row>
    <row r="1235">
      <c r="A1235" t="inlineStr">
        <is>
          <t>1233</t>
        </is>
      </c>
      <c r="B1235" t="inlineStr">
        <is>
          <t>f53acc4f-2e29-4ea9-a6bb-27690b539330</t>
        </is>
      </c>
      <c r="C1235" t="inlineStr">
        <is>
          <t>2025-03-14</t>
        </is>
      </c>
      <c r="D1235" t="inlineStr">
        <is>
          <t>10 4</t>
        </is>
      </c>
      <c r="E1235" t="inlineStr">
        <is>
          <t>selon  le responsable de l.enfant c.est un peu trop il va faire une chose avant d.aller a l.hopital il peut accompagner l.enfant vers les dix heures et demi d,après lui le medecin ne vient aussi tot a l.hopital</t>
        </is>
      </c>
      <c r="F1235" t="inlineStr">
        <is>
          <t>1</t>
        </is>
      </c>
      <c r="G1235" t="inlineStr">
        <is>
          <t>---</t>
        </is>
      </c>
      <c r="H1235" t="inlineStr">
        <is>
          <t>1</t>
        </is>
      </c>
      <c r="I1235" t="inlineStr">
        <is>
          <t>1</t>
        </is>
      </c>
      <c r="J1235" t="inlineStr">
        <is>
          <t>4</t>
        </is>
      </c>
      <c r="K1235" t="inlineStr">
        <is>
          <t>---</t>
        </is>
      </c>
      <c r="L1235" t="inlineStr">
        <is>
          <t>---</t>
        </is>
      </c>
      <c r="M1235" t="inlineStr">
        <is>
          <t>---</t>
        </is>
      </c>
      <c r="N1235" t="inlineStr">
        <is>
          <t>---</t>
        </is>
      </c>
      <c r="O1235" t="inlineStr">
        <is>
          <t>---</t>
        </is>
      </c>
      <c r="P1235" t="inlineStr">
        <is>
          <t>---</t>
        </is>
      </c>
      <c r="Q1235" t="inlineStr">
        <is>
          <t>---</t>
        </is>
      </c>
      <c r="R1235" t="inlineStr"/>
      <c r="S1235" t="inlineStr"/>
      <c r="T1235" t="inlineStr"/>
      <c r="U1235" t="inlineStr"/>
      <c r="V1235" t="inlineStr"/>
      <c r="W1235" t="inlineStr"/>
      <c r="X1235" t="inlineStr">
        <is>
          <t>PAP/HBMP/ST05229</t>
        </is>
      </c>
      <c r="Y1235" t="inlineStr">
        <is>
          <t>PAP/HBMP/ST05229</t>
        </is>
      </c>
      <c r="Z1235" t="inlineStr">
        <is>
          <t>2025-03-14 12:49:35</t>
        </is>
      </c>
      <c r="AA1235" t="inlineStr">
        <is>
          <t>2025-03-14 12:43:34</t>
        </is>
      </c>
      <c r="AB1235" t="inlineStr">
        <is>
          <t>2higgie</t>
        </is>
      </c>
      <c r="AC1235" t="inlineStr">
        <is>
          <t>2025-03-14 15:19:00</t>
        </is>
      </c>
      <c r="AD1235" s="1" t="inlineStr">
        <is>
          <t>https://www.commcarehq.org/a/caris-test/reports/form_data/f53acc4f-2e29-4ea9-a6bb-27690b539330/</t>
        </is>
      </c>
      <c r="AE1235" t="inlineStr">
        <is>
          <t>---</t>
        </is>
      </c>
      <c r="AF1235" t="inlineStr">
        <is>
          <t>3c5a623af057e23a32ae4000_179100</t>
        </is>
      </c>
      <c r="AG1235" t="inlineStr">
        <is>
          <t>---</t>
        </is>
      </c>
      <c r="AH1235" t="inlineStr">
        <is>
          <t>2025-03-14 12:49:35</t>
        </is>
      </c>
      <c r="AI1235" t="inlineStr">
        <is>
          <t>04b63b4d09b5f758ab1bb4b49b51e9d0</t>
        </is>
      </c>
      <c r="AJ1235" t="inlineStr">
        <is>
          <t>2025-03-14</t>
        </is>
      </c>
      <c r="AK1235" t="inlineStr">
        <is>
          <t>10 4</t>
        </is>
      </c>
      <c r="AL1235" t="inlineStr">
        <is>
          <t>selon  le responsable de l.enfant c.est un peu trop il va faire une chose avant d.aller a l.hopital il peut accompagner l.enfant vers les dix heures et demi d,après lui le medecin ne vient aussi tot a l.hopital</t>
        </is>
      </c>
      <c r="AM1235" t="inlineStr">
        <is>
          <t>1</t>
        </is>
      </c>
      <c r="AN1235" t="inlineStr">
        <is>
          <t>---</t>
        </is>
      </c>
      <c r="AO1235" t="inlineStr">
        <is>
          <t>1</t>
        </is>
      </c>
      <c r="AP1235" t="inlineStr">
        <is>
          <t>1</t>
        </is>
      </c>
      <c r="AQ1235" t="inlineStr"/>
      <c r="AR1235" t="inlineStr"/>
      <c r="AS1235" t="inlineStr"/>
      <c r="AT1235" t="inlineStr"/>
      <c r="AU1235" t="inlineStr">
        <is>
          <t>---</t>
        </is>
      </c>
      <c r="AV1235" t="inlineStr">
        <is>
          <t>---</t>
        </is>
      </c>
      <c r="AW1235" t="inlineStr">
        <is>
          <t>---</t>
        </is>
      </c>
      <c r="AX1235" t="inlineStr">
        <is>
          <t>---</t>
        </is>
      </c>
      <c r="AY1235" t="inlineStr">
        <is>
          <t>---</t>
        </is>
      </c>
      <c r="AZ1235" t="inlineStr">
        <is>
          <t>---</t>
        </is>
      </c>
      <c r="BA1235" t="inlineStr">
        <is>
          <t>04b63b4d09b5f758ab1bb4b49b51e9d0</t>
        </is>
      </c>
      <c r="BB1235" t="inlineStr">
        <is>
          <t>http://openrosa.org/formdesigner/0B48E039-1E80-49A7-AC24-732B6E788E39</t>
        </is>
      </c>
      <c r="BC1235" t="inlineStr">
        <is>
          <t>Ration et autres visites</t>
        </is>
      </c>
      <c r="BD1235" t="inlineStr">
        <is>
          <t>CommCare Android, version "2.56"(468045). App v15969. CommCare Version 2.56.0. Build 468045, built on: 2025-03-07</t>
        </is>
      </c>
      <c r="BE1235" t="inlineStr">
        <is>
          <t>commcare_f379e98d-deb2-406c-bb23-c551c5606f69</t>
        </is>
      </c>
      <c r="BF1235" t="inlineStr"/>
      <c r="BG1235" t="inlineStr">
        <is>
          <t>f13d8149fc6d39ebe86af18272310ff9</t>
        </is>
      </c>
      <c r="BH1235" t="inlineStr">
        <is>
          <t>d3239f0622024212b2de47425e4be01d</t>
        </is>
      </c>
      <c r="BI1235" t="inlineStr">
        <is>
          <t>15246</t>
        </is>
      </c>
      <c r="BJ1235" t="inlineStr">
        <is>
          <t>XFormInstance</t>
        </is>
      </c>
      <c r="BK1235" t="inlineStr">
        <is>
          <t>041a8b36000611f0ba80bb65fe57b2fe</t>
        </is>
      </c>
      <c r="BL1235" t="b">
        <v>0</v>
      </c>
      <c r="BM1235" t="inlineStr">
        <is>
          <t>---</t>
        </is>
      </c>
      <c r="BN1235" t="inlineStr">
        <is>
          <t>200.113.214.165</t>
        </is>
      </c>
      <c r="BO1235" t="inlineStr">
        <is>
          <t>Pierre Sarah</t>
        </is>
      </c>
    </row>
    <row r="1236">
      <c r="A1236" t="inlineStr">
        <is>
          <t>1234</t>
        </is>
      </c>
      <c r="B1236" t="inlineStr">
        <is>
          <t>f346acd0-9444-42a5-885f-24b88aebc8b8</t>
        </is>
      </c>
      <c r="C1236" t="inlineStr">
        <is>
          <t>2025-03-14</t>
        </is>
      </c>
      <c r="D1236" t="inlineStr">
        <is>
          <t>3</t>
        </is>
      </c>
      <c r="E1236" t="inlineStr">
        <is>
          <t>---</t>
        </is>
      </c>
      <c r="F1236" t="inlineStr">
        <is>
          <t>0</t>
        </is>
      </c>
      <c r="G1236" t="inlineStr">
        <is>
          <t>---</t>
        </is>
      </c>
      <c r="H1236" t="inlineStr">
        <is>
          <t>1</t>
        </is>
      </c>
      <c r="I1236" t="inlineStr">
        <is>
          <t>0</t>
        </is>
      </c>
      <c r="J1236" t="inlineStr">
        <is>
          <t>---</t>
        </is>
      </c>
      <c r="K1236" t="inlineStr">
        <is>
          <t>---</t>
        </is>
      </c>
      <c r="L1236" t="inlineStr">
        <is>
          <t>---</t>
        </is>
      </c>
      <c r="M1236" t="inlineStr">
        <is>
          <t>---</t>
        </is>
      </c>
      <c r="N1236" t="inlineStr">
        <is>
          <t>---</t>
        </is>
      </c>
      <c r="O1236" t="inlineStr">
        <is>
          <t>---</t>
        </is>
      </c>
      <c r="P1236" t="inlineStr">
        <is>
          <t>---</t>
        </is>
      </c>
      <c r="Q1236" t="inlineStr">
        <is>
          <t>---</t>
        </is>
      </c>
      <c r="R1236" t="inlineStr">
        <is>
          <t>---</t>
        </is>
      </c>
      <c r="S1236" t="inlineStr">
        <is>
          <t>---</t>
        </is>
      </c>
      <c r="T1236" t="inlineStr">
        <is>
          <t>---</t>
        </is>
      </c>
      <c r="U1236" t="inlineStr">
        <is>
          <t>---</t>
        </is>
      </c>
      <c r="V1236" t="inlineStr">
        <is>
          <t>---</t>
        </is>
      </c>
      <c r="W1236" t="inlineStr">
        <is>
          <t>19.5445509 -71.7257557 1.0 12.08</t>
        </is>
      </c>
      <c r="X1236" t="inlineStr">
        <is>
          <t>CAP/CMSO/ST03037</t>
        </is>
      </c>
      <c r="Y1236" t="inlineStr">
        <is>
          <t>CAP/CMSO/ST03037</t>
        </is>
      </c>
      <c r="Z1236" t="inlineStr">
        <is>
          <t>2025-03-14 15:42:31</t>
        </is>
      </c>
      <c r="AA1236" t="inlineStr">
        <is>
          <t>2025-03-14 15:42:19</t>
        </is>
      </c>
      <c r="AB1236" t="inlineStr">
        <is>
          <t>1rose</t>
        </is>
      </c>
      <c r="AC1236" t="inlineStr">
        <is>
          <t>2025-03-14 15:37:26</t>
        </is>
      </c>
      <c r="AD1236" s="1" t="inlineStr">
        <is>
          <t>https://www.commcarehq.org/a/caris-test/reports/form_data/f346acd0-9444-42a5-885f-24b88aebc8b8/</t>
        </is>
      </c>
      <c r="AE1236" t="inlineStr">
        <is>
          <t>---</t>
        </is>
      </c>
      <c r="AF1236" t="inlineStr">
        <is>
          <t>3c5a623af057e23a32ae4000_128708</t>
        </is>
      </c>
      <c r="AG1236" t="inlineStr">
        <is>
          <t>OK</t>
        </is>
      </c>
      <c r="AH1236" t="inlineStr">
        <is>
          <t>2025-03-14 15:42:31</t>
        </is>
      </c>
      <c r="AI1236" t="inlineStr">
        <is>
          <t>2dea52d1789dbc2c3c784b18002f6f8d</t>
        </is>
      </c>
      <c r="AJ1236" t="inlineStr">
        <is>
          <t>2025-03-14</t>
        </is>
      </c>
      <c r="AK1236" t="inlineStr">
        <is>
          <t>3</t>
        </is>
      </c>
      <c r="AL1236" t="inlineStr">
        <is>
          <t>---</t>
        </is>
      </c>
      <c r="AM1236" t="inlineStr">
        <is>
          <t>0</t>
        </is>
      </c>
      <c r="AN1236" t="inlineStr">
        <is>
          <t>---</t>
        </is>
      </c>
      <c r="AO1236" t="inlineStr">
        <is>
          <t>1</t>
        </is>
      </c>
      <c r="AP1236" t="inlineStr">
        <is>
          <t>0</t>
        </is>
      </c>
      <c r="AQ1236" t="inlineStr">
        <is>
          <t>---</t>
        </is>
      </c>
      <c r="AR1236" t="inlineStr">
        <is>
          <t>---</t>
        </is>
      </c>
      <c r="AS1236" t="inlineStr">
        <is>
          <t>---</t>
        </is>
      </c>
      <c r="AT1236" t="inlineStr">
        <is>
          <t>19.5445509 -71.7257557 1.0 12.08</t>
        </is>
      </c>
      <c r="AU1236" t="inlineStr">
        <is>
          <t>---</t>
        </is>
      </c>
      <c r="AV1236" t="inlineStr">
        <is>
          <t>---</t>
        </is>
      </c>
      <c r="AW1236" t="inlineStr">
        <is>
          <t>---</t>
        </is>
      </c>
      <c r="AX1236" t="inlineStr">
        <is>
          <t>---</t>
        </is>
      </c>
      <c r="AY1236" t="inlineStr">
        <is>
          <t>---</t>
        </is>
      </c>
      <c r="AZ1236" t="inlineStr">
        <is>
          <t>---</t>
        </is>
      </c>
      <c r="BA1236" t="inlineStr">
        <is>
          <t>2dea52d1789dbc2c3c784b18002f6f8d</t>
        </is>
      </c>
      <c r="BB1236" t="inlineStr">
        <is>
          <t>http://openrosa.org/formdesigner/0B48E039-1E80-49A7-AC24-732B6E788E39</t>
        </is>
      </c>
      <c r="BC1236" t="inlineStr">
        <is>
          <t>Ration et autres visites</t>
        </is>
      </c>
      <c r="BD1236" t="inlineStr">
        <is>
          <t>CommCare Android, version "2.56"(468040). App v15969. CommCare Version 2.56.0. Build 468040, built on: 2025-02-11</t>
        </is>
      </c>
      <c r="BE1236" t="inlineStr">
        <is>
          <t>commcare_6f11ce87-99a9-46e8-b6bd-276036be1616</t>
        </is>
      </c>
      <c r="BF1236" t="inlineStr">
        <is>
          <t>19.5445521 -71.7257539 1.0 7.6</t>
        </is>
      </c>
      <c r="BG1236" t="inlineStr">
        <is>
          <t>f13d8149fc6d39ebe86af18272310ff9</t>
        </is>
      </c>
      <c r="BH1236" t="inlineStr">
        <is>
          <t>d3239f0622024212b2de47425e4be01d</t>
        </is>
      </c>
      <c r="BI1236" t="inlineStr">
        <is>
          <t>15246</t>
        </is>
      </c>
      <c r="BJ1236" t="inlineStr">
        <is>
          <t>XFormInstance</t>
        </is>
      </c>
      <c r="BK1236" t="inlineStr">
        <is>
          <t>00b403b200e411f0b4405930014bb413</t>
        </is>
      </c>
      <c r="BL1236" t="b">
        <v>0</v>
      </c>
      <c r="BM1236" t="inlineStr">
        <is>
          <t>---</t>
        </is>
      </c>
      <c r="BN1236" t="inlineStr">
        <is>
          <t>200.113.251.249</t>
        </is>
      </c>
      <c r="BO1236" t="inlineStr">
        <is>
          <t>Esaie Saint Vil</t>
        </is>
      </c>
    </row>
    <row r="1237">
      <c r="A1237" t="inlineStr">
        <is>
          <t>1235</t>
        </is>
      </c>
      <c r="B1237" t="inlineStr">
        <is>
          <t>9ed1b85e-e206-4746-a611-b82874814128</t>
        </is>
      </c>
      <c r="C1237" t="inlineStr">
        <is>
          <t>2025-03-14</t>
        </is>
      </c>
      <c r="D1237" t="inlineStr">
        <is>
          <t>3</t>
        </is>
      </c>
      <c r="E1237" t="inlineStr">
        <is>
          <t>---</t>
        </is>
      </c>
      <c r="F1237" t="inlineStr">
        <is>
          <t>1</t>
        </is>
      </c>
      <c r="G1237" t="inlineStr">
        <is>
          <t>---</t>
        </is>
      </c>
      <c r="H1237" t="inlineStr">
        <is>
          <t>1</t>
        </is>
      </c>
      <c r="I1237" t="inlineStr">
        <is>
          <t>0</t>
        </is>
      </c>
      <c r="J1237" t="inlineStr">
        <is>
          <t>---</t>
        </is>
      </c>
      <c r="K1237" t="inlineStr">
        <is>
          <t>---</t>
        </is>
      </c>
      <c r="L1237" t="inlineStr">
        <is>
          <t>---</t>
        </is>
      </c>
      <c r="M1237" t="inlineStr">
        <is>
          <t>---</t>
        </is>
      </c>
      <c r="N1237" t="inlineStr">
        <is>
          <t>---</t>
        </is>
      </c>
      <c r="O1237" t="inlineStr">
        <is>
          <t>---</t>
        </is>
      </c>
      <c r="P1237" t="inlineStr">
        <is>
          <t>---</t>
        </is>
      </c>
      <c r="Q1237" t="inlineStr">
        <is>
          <t>---</t>
        </is>
      </c>
      <c r="R1237" t="inlineStr">
        <is>
          <t>---</t>
        </is>
      </c>
      <c r="S1237" t="inlineStr">
        <is>
          <t>---</t>
        </is>
      </c>
      <c r="T1237" t="inlineStr">
        <is>
          <t>---</t>
        </is>
      </c>
      <c r="U1237" t="inlineStr">
        <is>
          <t>---</t>
        </is>
      </c>
      <c r="V1237" t="inlineStr">
        <is>
          <t>---</t>
        </is>
      </c>
      <c r="W1237" t="inlineStr"/>
      <c r="X1237" t="inlineStr">
        <is>
          <t>CAP/CMSO/ST03132</t>
        </is>
      </c>
      <c r="Y1237" t="inlineStr">
        <is>
          <t>CAP/CMSO/ST03132</t>
        </is>
      </c>
      <c r="Z1237" t="inlineStr">
        <is>
          <t>2025-03-14 15:43:04</t>
        </is>
      </c>
      <c r="AA1237" t="inlineStr">
        <is>
          <t>2025-03-14 15:42:53</t>
        </is>
      </c>
      <c r="AB1237" t="inlineStr">
        <is>
          <t>1rose</t>
        </is>
      </c>
      <c r="AC1237" t="inlineStr">
        <is>
          <t>2025-03-14 15:37:59</t>
        </is>
      </c>
      <c r="AD1237" s="1" t="inlineStr">
        <is>
          <t>https://www.commcarehq.org/a/caris-test/reports/form_data/9ed1b85e-e206-4746-a611-b82874814128/</t>
        </is>
      </c>
      <c r="AE1237" t="inlineStr">
        <is>
          <t>---</t>
        </is>
      </c>
      <c r="AF1237" t="inlineStr">
        <is>
          <t>3c5a623af057e23a32ae4000_172827</t>
        </is>
      </c>
      <c r="AG1237" t="inlineStr">
        <is>
          <t>OK</t>
        </is>
      </c>
      <c r="AH1237" t="inlineStr">
        <is>
          <t>2025-03-14 15:43:04</t>
        </is>
      </c>
      <c r="AI1237" t="inlineStr">
        <is>
          <t>2dea52d1789dbc2c3c784b18002f6f8d</t>
        </is>
      </c>
      <c r="AJ1237" t="inlineStr">
        <is>
          <t>2025-03-14</t>
        </is>
      </c>
      <c r="AK1237" t="inlineStr">
        <is>
          <t>3</t>
        </is>
      </c>
      <c r="AL1237" t="inlineStr">
        <is>
          <t>---</t>
        </is>
      </c>
      <c r="AM1237" t="inlineStr">
        <is>
          <t>1</t>
        </is>
      </c>
      <c r="AN1237" t="inlineStr">
        <is>
          <t>---</t>
        </is>
      </c>
      <c r="AO1237" t="inlineStr">
        <is>
          <t>1</t>
        </is>
      </c>
      <c r="AP1237" t="inlineStr">
        <is>
          <t>0</t>
        </is>
      </c>
      <c r="AQ1237" t="inlineStr">
        <is>
          <t>---</t>
        </is>
      </c>
      <c r="AR1237" t="inlineStr">
        <is>
          <t>---</t>
        </is>
      </c>
      <c r="AS1237" t="inlineStr">
        <is>
          <t>---</t>
        </is>
      </c>
      <c r="AT1237" t="inlineStr"/>
      <c r="AU1237" t="inlineStr">
        <is>
          <t>---</t>
        </is>
      </c>
      <c r="AV1237" t="inlineStr">
        <is>
          <t>---</t>
        </is>
      </c>
      <c r="AW1237" t="inlineStr">
        <is>
          <t>---</t>
        </is>
      </c>
      <c r="AX1237" t="inlineStr">
        <is>
          <t>---</t>
        </is>
      </c>
      <c r="AY1237" t="inlineStr">
        <is>
          <t>---</t>
        </is>
      </c>
      <c r="AZ1237" t="inlineStr">
        <is>
          <t>---</t>
        </is>
      </c>
      <c r="BA1237" t="inlineStr">
        <is>
          <t>2dea52d1789dbc2c3c784b18002f6f8d</t>
        </is>
      </c>
      <c r="BB1237" t="inlineStr">
        <is>
          <t>http://openrosa.org/formdesigner/0B48E039-1E80-49A7-AC24-732B6E788E39</t>
        </is>
      </c>
      <c r="BC1237" t="inlineStr">
        <is>
          <t>Ration et autres visites</t>
        </is>
      </c>
      <c r="BD1237" t="inlineStr">
        <is>
          <t>CommCare Android, version "2.56"(468040). App v15969. CommCare Version 2.56.0. Build 468040, built on: 2025-02-11</t>
        </is>
      </c>
      <c r="BE1237" t="inlineStr">
        <is>
          <t>commcare_6f11ce87-99a9-46e8-b6bd-276036be1616</t>
        </is>
      </c>
      <c r="BF1237" t="inlineStr">
        <is>
          <t>19.5446601 -71.7257449 6.0 9.5</t>
        </is>
      </c>
      <c r="BG1237" t="inlineStr">
        <is>
          <t>f13d8149fc6d39ebe86af18272310ff9</t>
        </is>
      </c>
      <c r="BH1237" t="inlineStr">
        <is>
          <t>d3239f0622024212b2de47425e4be01d</t>
        </is>
      </c>
      <c r="BI1237" t="inlineStr">
        <is>
          <t>15246</t>
        </is>
      </c>
      <c r="BJ1237" t="inlineStr">
        <is>
          <t>XFormInstance</t>
        </is>
      </c>
      <c r="BK1237" t="inlineStr">
        <is>
          <t>00b403b200e411f0b4405930014bb413</t>
        </is>
      </c>
      <c r="BL1237" t="b">
        <v>0</v>
      </c>
      <c r="BM1237" t="inlineStr">
        <is>
          <t>---</t>
        </is>
      </c>
      <c r="BN1237" t="inlineStr">
        <is>
          <t>200.113.251.249</t>
        </is>
      </c>
      <c r="BO1237" t="inlineStr">
        <is>
          <t>Miloura Joseph</t>
        </is>
      </c>
    </row>
    <row r="1238">
      <c r="A1238" t="inlineStr">
        <is>
          <t>1236</t>
        </is>
      </c>
      <c r="B1238" t="inlineStr">
        <is>
          <t>ca8084c4-fd0d-42af-ae5c-0ee863e41c76</t>
        </is>
      </c>
      <c r="C1238" t="inlineStr">
        <is>
          <t>2025-03-14</t>
        </is>
      </c>
      <c r="D1238" t="inlineStr">
        <is>
          <t>8</t>
        </is>
      </c>
      <c r="E1238" t="inlineStr">
        <is>
          <t>---</t>
        </is>
      </c>
      <c r="F1238" t="inlineStr">
        <is>
          <t>1</t>
        </is>
      </c>
      <c r="G1238" t="inlineStr">
        <is>
          <t>---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---</t>
        </is>
      </c>
      <c r="L1238" t="inlineStr">
        <is>
          <t>---</t>
        </is>
      </c>
      <c r="M1238" t="inlineStr">
        <is>
          <t>---</t>
        </is>
      </c>
      <c r="N1238" t="inlineStr">
        <is>
          <t>---</t>
        </is>
      </c>
      <c r="O1238" t="inlineStr">
        <is>
          <t>---</t>
        </is>
      </c>
      <c r="P1238" t="inlineStr">
        <is>
          <t>---</t>
        </is>
      </c>
      <c r="Q1238" t="inlineStr">
        <is>
          <t>---</t>
        </is>
      </c>
      <c r="R1238" t="inlineStr">
        <is>
          <t>15.5</t>
        </is>
      </c>
      <c r="S1238" t="inlineStr">
        <is>
          <t>23.0</t>
        </is>
      </c>
      <c r="T1238" t="inlineStr">
        <is>
          <t>119.0</t>
        </is>
      </c>
      <c r="U1238">
        <f>HYPERLINK("https://www.commcarehq.org/a/caris-test/api/form_attachment/v1/ca8084c4-fd0d-42af-ae5c-0ee863e41c76/1741972265907.heic")</f>
        <v/>
      </c>
      <c r="V1238" t="inlineStr"/>
      <c r="W1238" t="inlineStr"/>
      <c r="X1238" t="inlineStr">
        <is>
          <t>PAP/GCHO/ST07693</t>
        </is>
      </c>
      <c r="Y1238" t="inlineStr">
        <is>
          <t>PAP/GCHO/ST07693</t>
        </is>
      </c>
      <c r="Z1238" t="inlineStr">
        <is>
          <t>2025-03-14 17:11:12</t>
        </is>
      </c>
      <c r="AA1238" t="inlineStr">
        <is>
          <t>2025-03-14 17:10:11</t>
        </is>
      </c>
      <c r="AB1238" t="inlineStr">
        <is>
          <t>2nathalie</t>
        </is>
      </c>
      <c r="AC1238" t="inlineStr">
        <is>
          <t>2025-03-14 17:44:31</t>
        </is>
      </c>
      <c r="AD1238" s="1" t="inlineStr">
        <is>
          <t>https://www.commcarehq.org/a/caris-test/reports/form_data/ca8084c4-fd0d-42af-ae5c-0ee863e41c76/</t>
        </is>
      </c>
      <c r="AE1238" t="inlineStr">
        <is>
          <t>---</t>
        </is>
      </c>
      <c r="AF1238" t="inlineStr">
        <is>
          <t>3c5a623af057e23a32ae4000_126144</t>
        </is>
      </c>
      <c r="AG1238" t="inlineStr">
        <is>
          <t>---</t>
        </is>
      </c>
      <c r="AH1238" t="inlineStr">
        <is>
          <t>2025-03-14 17:11:12</t>
        </is>
      </c>
      <c r="AI1238" t="inlineStr">
        <is>
          <t>3c7e14bc31cb425997c89e194bb7c839</t>
        </is>
      </c>
      <c r="AJ1238" t="inlineStr">
        <is>
          <t>2025-03-14</t>
        </is>
      </c>
      <c r="AK1238" t="inlineStr">
        <is>
          <t>8</t>
        </is>
      </c>
      <c r="AL1238" t="inlineStr">
        <is>
          <t>---</t>
        </is>
      </c>
      <c r="AM1238" t="inlineStr">
        <is>
          <t>1</t>
        </is>
      </c>
      <c r="AN1238" t="inlineStr">
        <is>
          <t>---</t>
        </is>
      </c>
      <c r="AO1238" t="inlineStr">
        <is>
          <t>1</t>
        </is>
      </c>
      <c r="AP1238" t="inlineStr">
        <is>
          <t>1</t>
        </is>
      </c>
      <c r="AQ1238" t="inlineStr">
        <is>
          <t>15.5</t>
        </is>
      </c>
      <c r="AR1238" t="inlineStr">
        <is>
          <t>23</t>
        </is>
      </c>
      <c r="AS1238" t="inlineStr">
        <is>
          <t>119</t>
        </is>
      </c>
      <c r="AT1238" t="inlineStr"/>
      <c r="AU1238" t="inlineStr">
        <is>
          <t>---</t>
        </is>
      </c>
      <c r="AV1238" t="inlineStr">
        <is>
          <t>---</t>
        </is>
      </c>
      <c r="AW1238" t="inlineStr">
        <is>
          <t>---</t>
        </is>
      </c>
      <c r="AX1238" t="inlineStr">
        <is>
          <t>---</t>
        </is>
      </c>
      <c r="AY1238" t="inlineStr">
        <is>
          <t>---</t>
        </is>
      </c>
      <c r="AZ1238" t="inlineStr">
        <is>
          <t>---</t>
        </is>
      </c>
      <c r="BA1238" t="inlineStr">
        <is>
          <t>3c7e14bc31cb425997c89e194bb7c839</t>
        </is>
      </c>
      <c r="BB1238" t="inlineStr">
        <is>
          <t>http://openrosa.org/formdesigner/0B48E039-1E80-49A7-AC24-732B6E788E39</t>
        </is>
      </c>
      <c r="BC1238" t="inlineStr">
        <is>
          <t>Ration et autres visites</t>
        </is>
      </c>
      <c r="BD1238" t="inlineStr">
        <is>
          <t>CommCare Android, version "2.56"(468045). App v15969. CommCare Version 2.56.0. Build 468045, built on: 2025-03-07</t>
        </is>
      </c>
      <c r="BE1238" t="inlineStr">
        <is>
          <t>commcare_03216a9b-083b-41ac-b53f-fe4f1b36c5ed</t>
        </is>
      </c>
      <c r="BF1238" t="inlineStr"/>
      <c r="BG1238" t="inlineStr">
        <is>
          <t>f13d8149fc6d39ebe86af18272310ff9</t>
        </is>
      </c>
      <c r="BH1238" t="inlineStr">
        <is>
          <t>d3239f0622024212b2de47425e4be01d</t>
        </is>
      </c>
      <c r="BI1238" t="inlineStr">
        <is>
          <t>15246</t>
        </is>
      </c>
      <c r="BJ1238" t="inlineStr">
        <is>
          <t>XFormInstance</t>
        </is>
      </c>
      <c r="BK1238" t="inlineStr">
        <is>
          <t>003fe87a00d911f0b039d3290d41d0d6</t>
        </is>
      </c>
      <c r="BL1238" t="b">
        <v>0</v>
      </c>
      <c r="BM1238" t="inlineStr">
        <is>
          <t>---</t>
        </is>
      </c>
      <c r="BN1238" t="inlineStr">
        <is>
          <t>200.113.214.204</t>
        </is>
      </c>
      <c r="BO1238" t="inlineStr">
        <is>
          <t>Ronel Jean Louis</t>
        </is>
      </c>
    </row>
    <row r="1239">
      <c r="A1239" t="inlineStr">
        <is>
          <t>1237</t>
        </is>
      </c>
      <c r="B1239" t="inlineStr">
        <is>
          <t>ed6e8508-d17c-4ba2-9632-bb64d6ee623f</t>
        </is>
      </c>
      <c r="C1239" t="inlineStr">
        <is>
          <t>2025-03-14</t>
        </is>
      </c>
      <c r="D1239" t="inlineStr">
        <is>
          <t>8</t>
        </is>
      </c>
      <c r="E1239" t="inlineStr">
        <is>
          <t>---</t>
        </is>
      </c>
      <c r="F1239" t="inlineStr">
        <is>
          <t>1</t>
        </is>
      </c>
      <c r="G1239" t="inlineStr">
        <is>
          <t>---</t>
        </is>
      </c>
      <c r="H1239" t="inlineStr">
        <is>
          <t>1</t>
        </is>
      </c>
      <c r="I1239" t="inlineStr">
        <is>
          <t>1</t>
        </is>
      </c>
      <c r="J1239" t="inlineStr">
        <is>
          <t>2</t>
        </is>
      </c>
      <c r="K1239" t="inlineStr">
        <is>
          <t>---</t>
        </is>
      </c>
      <c r="L1239" t="inlineStr">
        <is>
          <t>---</t>
        </is>
      </c>
      <c r="M1239" t="inlineStr">
        <is>
          <t>---</t>
        </is>
      </c>
      <c r="N1239" t="inlineStr">
        <is>
          <t>---</t>
        </is>
      </c>
      <c r="O1239" t="inlineStr">
        <is>
          <t>---</t>
        </is>
      </c>
      <c r="P1239" t="inlineStr">
        <is>
          <t>---</t>
        </is>
      </c>
      <c r="Q1239" t="inlineStr">
        <is>
          <t>---</t>
        </is>
      </c>
      <c r="R1239" t="inlineStr"/>
      <c r="S1239" t="inlineStr"/>
      <c r="T1239" t="inlineStr"/>
      <c r="U1239">
        <f>HYPERLINK("https://www.commcarehq.org/a/caris-test/api/form_attachment/v1/ed6e8508-d17c-4ba2-9632-bb64d6ee623f/1741972399529.heic")</f>
        <v/>
      </c>
      <c r="V1239" t="inlineStr"/>
      <c r="W1239" t="inlineStr"/>
      <c r="X1239" t="inlineStr">
        <is>
          <t>PAP/GCHO/ST08127</t>
        </is>
      </c>
      <c r="Y1239" t="inlineStr">
        <is>
          <t>PAP/GCHO/ST08127</t>
        </is>
      </c>
      <c r="Z1239" t="inlineStr">
        <is>
          <t>2025-03-14 17:13:25</t>
        </is>
      </c>
      <c r="AA1239" t="inlineStr">
        <is>
          <t>2025-03-14 17:11:31</t>
        </is>
      </c>
      <c r="AB1239" t="inlineStr">
        <is>
          <t>2nathalie</t>
        </is>
      </c>
      <c r="AC1239" t="inlineStr">
        <is>
          <t>2025-03-14 17:44:35</t>
        </is>
      </c>
      <c r="AD1239" s="1" t="inlineStr">
        <is>
          <t>https://www.commcarehq.org/a/caris-test/reports/form_data/ed6e8508-d17c-4ba2-9632-bb64d6ee623f/</t>
        </is>
      </c>
      <c r="AE1239" t="inlineStr">
        <is>
          <t>---</t>
        </is>
      </c>
      <c r="AF1239" t="inlineStr">
        <is>
          <t>3c5a623af057e23a32ae4000_174606</t>
        </is>
      </c>
      <c r="AG1239" t="inlineStr">
        <is>
          <t>---</t>
        </is>
      </c>
      <c r="AH1239" t="inlineStr">
        <is>
          <t>2025-03-14 17:13:25</t>
        </is>
      </c>
      <c r="AI1239" t="inlineStr">
        <is>
          <t>3c7e14bc31cb425997c89e194bb7c839</t>
        </is>
      </c>
      <c r="AJ1239" t="inlineStr">
        <is>
          <t>2025-03-14</t>
        </is>
      </c>
      <c r="AK1239" t="inlineStr">
        <is>
          <t>8</t>
        </is>
      </c>
      <c r="AL1239" t="inlineStr">
        <is>
          <t>---</t>
        </is>
      </c>
      <c r="AM1239" t="inlineStr">
        <is>
          <t>1</t>
        </is>
      </c>
      <c r="AN1239" t="inlineStr">
        <is>
          <t>---</t>
        </is>
      </c>
      <c r="AO1239" t="inlineStr">
        <is>
          <t>1</t>
        </is>
      </c>
      <c r="AP1239" t="inlineStr">
        <is>
          <t>1</t>
        </is>
      </c>
      <c r="AQ1239" t="inlineStr"/>
      <c r="AR1239" t="inlineStr"/>
      <c r="AS1239" t="inlineStr"/>
      <c r="AT1239" t="inlineStr"/>
      <c r="AU1239" t="inlineStr">
        <is>
          <t>---</t>
        </is>
      </c>
      <c r="AV1239" t="inlineStr">
        <is>
          <t>---</t>
        </is>
      </c>
      <c r="AW1239" t="inlineStr">
        <is>
          <t>---</t>
        </is>
      </c>
      <c r="AX1239" t="inlineStr">
        <is>
          <t>---</t>
        </is>
      </c>
      <c r="AY1239" t="inlineStr">
        <is>
          <t>---</t>
        </is>
      </c>
      <c r="AZ1239" t="inlineStr">
        <is>
          <t>---</t>
        </is>
      </c>
      <c r="BA1239" t="inlineStr">
        <is>
          <t>3c7e14bc31cb425997c89e194bb7c839</t>
        </is>
      </c>
      <c r="BB1239" t="inlineStr">
        <is>
          <t>http://openrosa.org/formdesigner/0B48E039-1E80-49A7-AC24-732B6E788E39</t>
        </is>
      </c>
      <c r="BC1239" t="inlineStr">
        <is>
          <t>Ration et autres visites</t>
        </is>
      </c>
      <c r="BD1239" t="inlineStr">
        <is>
          <t>CommCare Android, version "2.56"(468045). App v15969. CommCare Version 2.56.0. Build 468045, built on: 2025-03-07</t>
        </is>
      </c>
      <c r="BE1239" t="inlineStr">
        <is>
          <t>commcare_03216a9b-083b-41ac-b53f-fe4f1b36c5ed</t>
        </is>
      </c>
      <c r="BF1239" t="inlineStr"/>
      <c r="BG1239" t="inlineStr">
        <is>
          <t>f13d8149fc6d39ebe86af18272310ff9</t>
        </is>
      </c>
      <c r="BH1239" t="inlineStr">
        <is>
          <t>d3239f0622024212b2de47425e4be01d</t>
        </is>
      </c>
      <c r="BI1239" t="inlineStr">
        <is>
          <t>15246</t>
        </is>
      </c>
      <c r="BJ1239" t="inlineStr">
        <is>
          <t>XFormInstance</t>
        </is>
      </c>
      <c r="BK1239" t="inlineStr">
        <is>
          <t>003fe87a00d911f0b039d3290d41d0d6</t>
        </is>
      </c>
      <c r="BL1239" t="b">
        <v>0</v>
      </c>
      <c r="BM1239" t="inlineStr">
        <is>
          <t>---</t>
        </is>
      </c>
      <c r="BN1239" t="inlineStr">
        <is>
          <t>200.113.214.204</t>
        </is>
      </c>
      <c r="BO1239" t="inlineStr">
        <is>
          <t>Betchaida Charlemagne Charles</t>
        </is>
      </c>
    </row>
    <row r="1240">
      <c r="A1240" t="inlineStr">
        <is>
          <t>1238</t>
        </is>
      </c>
      <c r="B1240" t="inlineStr">
        <is>
          <t>2f5a04cc-d300-41c0-9c7f-918145568639</t>
        </is>
      </c>
      <c r="C1240" t="inlineStr">
        <is>
          <t>2025-03-14</t>
        </is>
      </c>
      <c r="D1240" t="inlineStr">
        <is>
          <t>8</t>
        </is>
      </c>
      <c r="E1240" t="inlineStr">
        <is>
          <t>---</t>
        </is>
      </c>
      <c r="F1240" t="inlineStr">
        <is>
          <t>1</t>
        </is>
      </c>
      <c r="G1240" t="inlineStr">
        <is>
          <t>---</t>
        </is>
      </c>
      <c r="H1240" t="inlineStr">
        <is>
          <t>1</t>
        </is>
      </c>
      <c r="I1240" t="inlineStr">
        <is>
          <t>1</t>
        </is>
      </c>
      <c r="J1240" t="inlineStr">
        <is>
          <t>2</t>
        </is>
      </c>
      <c r="K1240" t="inlineStr">
        <is>
          <t>---</t>
        </is>
      </c>
      <c r="L1240" t="inlineStr">
        <is>
          <t>---</t>
        </is>
      </c>
      <c r="M1240" t="inlineStr">
        <is>
          <t>---</t>
        </is>
      </c>
      <c r="N1240" t="inlineStr">
        <is>
          <t>---</t>
        </is>
      </c>
      <c r="O1240" t="inlineStr">
        <is>
          <t>---</t>
        </is>
      </c>
      <c r="P1240" t="inlineStr">
        <is>
          <t>---</t>
        </is>
      </c>
      <c r="Q1240" t="inlineStr">
        <is>
          <t>---</t>
        </is>
      </c>
      <c r="R1240" t="inlineStr"/>
      <c r="S1240" t="inlineStr"/>
      <c r="T1240" t="inlineStr"/>
      <c r="U1240">
        <f>HYPERLINK("https://www.commcarehq.org/a/caris-test/api/form_attachment/v1/2f5a04cc-d300-41c0-9c7f-918145568639/1741972461173.heic")</f>
        <v/>
      </c>
      <c r="V1240" t="inlineStr"/>
      <c r="W1240" t="inlineStr"/>
      <c r="X1240" t="inlineStr">
        <is>
          <t>PAP/GCHO/ST05172</t>
        </is>
      </c>
      <c r="Y1240" t="inlineStr">
        <is>
          <t>PAP/GCHO/ST05172</t>
        </is>
      </c>
      <c r="Z1240" t="inlineStr">
        <is>
          <t>2025-03-14 17:14:29</t>
        </is>
      </c>
      <c r="AA1240" t="inlineStr">
        <is>
          <t>2025-03-14 17:13:57</t>
        </is>
      </c>
      <c r="AB1240" t="inlineStr">
        <is>
          <t>2nathalie</t>
        </is>
      </c>
      <c r="AC1240" t="inlineStr">
        <is>
          <t>2025-03-14 17:44:36</t>
        </is>
      </c>
      <c r="AD1240" s="1" t="inlineStr">
        <is>
          <t>https://www.commcarehq.org/a/caris-test/reports/form_data/2f5a04cc-d300-41c0-9c7f-918145568639/</t>
        </is>
      </c>
      <c r="AE1240" t="inlineStr">
        <is>
          <t>---</t>
        </is>
      </c>
      <c r="AF1240" t="inlineStr">
        <is>
          <t>17699329bb70465ca140fd768a5c48cd</t>
        </is>
      </c>
      <c r="AG1240" t="inlineStr">
        <is>
          <t>---</t>
        </is>
      </c>
      <c r="AH1240" t="inlineStr">
        <is>
          <t>2025-03-14 17:14:29</t>
        </is>
      </c>
      <c r="AI1240" t="inlineStr">
        <is>
          <t>3c7e14bc31cb425997c89e194bb7c839</t>
        </is>
      </c>
      <c r="AJ1240" t="inlineStr">
        <is>
          <t>2025-03-14</t>
        </is>
      </c>
      <c r="AK1240" t="inlineStr">
        <is>
          <t>8</t>
        </is>
      </c>
      <c r="AL1240" t="inlineStr">
        <is>
          <t>---</t>
        </is>
      </c>
      <c r="AM1240" t="inlineStr">
        <is>
          <t>1</t>
        </is>
      </c>
      <c r="AN1240" t="inlineStr">
        <is>
          <t>---</t>
        </is>
      </c>
      <c r="AO1240" t="inlineStr">
        <is>
          <t>1</t>
        </is>
      </c>
      <c r="AP1240" t="inlineStr">
        <is>
          <t>1</t>
        </is>
      </c>
      <c r="AQ1240" t="inlineStr"/>
      <c r="AR1240" t="inlineStr"/>
      <c r="AS1240" t="inlineStr"/>
      <c r="AT1240" t="inlineStr"/>
      <c r="AU1240" t="inlineStr">
        <is>
          <t>---</t>
        </is>
      </c>
      <c r="AV1240" t="inlineStr">
        <is>
          <t>---</t>
        </is>
      </c>
      <c r="AW1240" t="inlineStr">
        <is>
          <t>---</t>
        </is>
      </c>
      <c r="AX1240" t="inlineStr">
        <is>
          <t>---</t>
        </is>
      </c>
      <c r="AY1240" t="inlineStr">
        <is>
          <t>---</t>
        </is>
      </c>
      <c r="AZ1240" t="inlineStr">
        <is>
          <t>---</t>
        </is>
      </c>
      <c r="BA1240" t="inlineStr">
        <is>
          <t>3c7e14bc31cb425997c89e194bb7c839</t>
        </is>
      </c>
      <c r="BB1240" t="inlineStr">
        <is>
          <t>http://openrosa.org/formdesigner/0B48E039-1E80-49A7-AC24-732B6E788E39</t>
        </is>
      </c>
      <c r="BC1240" t="inlineStr">
        <is>
          <t>Ration et autres visites</t>
        </is>
      </c>
      <c r="BD1240" t="inlineStr">
        <is>
          <t>CommCare Android, version "2.56"(468045). App v15969. CommCare Version 2.56.0. Build 468045, built on: 2025-03-07</t>
        </is>
      </c>
      <c r="BE1240" t="inlineStr">
        <is>
          <t>commcare_03216a9b-083b-41ac-b53f-fe4f1b36c5ed</t>
        </is>
      </c>
      <c r="BF1240" t="inlineStr"/>
      <c r="BG1240" t="inlineStr">
        <is>
          <t>f13d8149fc6d39ebe86af18272310ff9</t>
        </is>
      </c>
      <c r="BH1240" t="inlineStr">
        <is>
          <t>d3239f0622024212b2de47425e4be01d</t>
        </is>
      </c>
      <c r="BI1240" t="inlineStr">
        <is>
          <t>15246</t>
        </is>
      </c>
      <c r="BJ1240" t="inlineStr">
        <is>
          <t>XFormInstance</t>
        </is>
      </c>
      <c r="BK1240" t="inlineStr">
        <is>
          <t>003fe87a00d911f0b039d3290d41d0d6</t>
        </is>
      </c>
      <c r="BL1240" t="b">
        <v>0</v>
      </c>
      <c r="BM1240" t="inlineStr">
        <is>
          <t>---</t>
        </is>
      </c>
      <c r="BN1240" t="inlineStr">
        <is>
          <t>200.113.214.204</t>
        </is>
      </c>
      <c r="BO1240" t="inlineStr">
        <is>
          <t>Staland Jean-Baptiste</t>
        </is>
      </c>
    </row>
    <row r="1241">
      <c r="A1241" t="inlineStr">
        <is>
          <t>1239</t>
        </is>
      </c>
      <c r="B1241" t="inlineStr">
        <is>
          <t>898837a7-46da-4341-9b26-acadebac7f6c</t>
        </is>
      </c>
      <c r="C1241" t="inlineStr">
        <is>
          <t>2025-03-14</t>
        </is>
      </c>
      <c r="D1241" t="inlineStr">
        <is>
          <t>3</t>
        </is>
      </c>
      <c r="E1241" t="inlineStr">
        <is>
          <t>---</t>
        </is>
      </c>
      <c r="F1241" t="inlineStr">
        <is>
          <t>1</t>
        </is>
      </c>
      <c r="G1241" t="inlineStr">
        <is>
          <t>---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---</t>
        </is>
      </c>
      <c r="L1241" t="inlineStr">
        <is>
          <t>---</t>
        </is>
      </c>
      <c r="M1241" t="inlineStr">
        <is>
          <t>---</t>
        </is>
      </c>
      <c r="N1241" t="inlineStr">
        <is>
          <t>---</t>
        </is>
      </c>
      <c r="O1241" t="inlineStr">
        <is>
          <t>---</t>
        </is>
      </c>
      <c r="P1241" t="inlineStr">
        <is>
          <t>---</t>
        </is>
      </c>
      <c r="Q1241" t="inlineStr">
        <is>
          <t>---</t>
        </is>
      </c>
      <c r="R1241" t="inlineStr"/>
      <c r="S1241" t="inlineStr"/>
      <c r="T1241" t="inlineStr"/>
      <c r="U1241" t="inlineStr"/>
      <c r="V1241" t="inlineStr"/>
      <c r="W1241" t="inlineStr">
        <is>
          <t>19.7238095 -72.1817624 -25.71 48.9</t>
        </is>
      </c>
      <c r="X1241" t="inlineStr">
        <is>
          <t>CAP/HSCM/ST03288</t>
        </is>
      </c>
      <c r="Y1241" t="inlineStr">
        <is>
          <t>CAP/HSCM/ST03288</t>
        </is>
      </c>
      <c r="Z1241" t="inlineStr">
        <is>
          <t>2025-03-14 18:18:41</t>
        </is>
      </c>
      <c r="AA1241" t="inlineStr">
        <is>
          <t>2025-03-14 18:18:18</t>
        </is>
      </c>
      <c r="AB1241" t="inlineStr">
        <is>
          <t>1maselaine</t>
        </is>
      </c>
      <c r="AC1241" t="inlineStr">
        <is>
          <t>2025-03-14 18:18:44</t>
        </is>
      </c>
      <c r="AD1241" s="1" t="inlineStr">
        <is>
          <t>https://www.commcarehq.org/a/caris-test/reports/form_data/898837a7-46da-4341-9b26-acadebac7f6c/</t>
        </is>
      </c>
      <c r="AE1241" t="inlineStr">
        <is>
          <t>---</t>
        </is>
      </c>
      <c r="AF1241" t="inlineStr">
        <is>
          <t>3c5a623af057e23a32ae4000_26409</t>
        </is>
      </c>
      <c r="AG1241" t="inlineStr">
        <is>
          <t>OK</t>
        </is>
      </c>
      <c r="AH1241" t="inlineStr">
        <is>
          <t>2025-03-14 18:18:41</t>
        </is>
      </c>
      <c r="AI1241" t="inlineStr">
        <is>
          <t>1b833c2586eb49459103874b6462448b</t>
        </is>
      </c>
      <c r="AJ1241" t="inlineStr">
        <is>
          <t>2025-03-14</t>
        </is>
      </c>
      <c r="AK1241" t="inlineStr">
        <is>
          <t>3</t>
        </is>
      </c>
      <c r="AL1241" t="inlineStr">
        <is>
          <t>---</t>
        </is>
      </c>
      <c r="AM1241" t="inlineStr">
        <is>
          <t>1</t>
        </is>
      </c>
      <c r="AN1241" t="inlineStr">
        <is>
          <t>---</t>
        </is>
      </c>
      <c r="AO1241" t="inlineStr">
        <is>
          <t>1</t>
        </is>
      </c>
      <c r="AP1241" t="inlineStr">
        <is>
          <t>1</t>
        </is>
      </c>
      <c r="AQ1241" t="inlineStr"/>
      <c r="AR1241" t="inlineStr"/>
      <c r="AS1241" t="inlineStr"/>
      <c r="AT1241" t="inlineStr">
        <is>
          <t>19.7238095 -72.1817624 -25.71 48.9</t>
        </is>
      </c>
      <c r="AU1241" t="inlineStr">
        <is>
          <t>---</t>
        </is>
      </c>
      <c r="AV1241" t="inlineStr">
        <is>
          <t>---</t>
        </is>
      </c>
      <c r="AW1241" t="inlineStr">
        <is>
          <t>---</t>
        </is>
      </c>
      <c r="AX1241" t="inlineStr">
        <is>
          <t>---</t>
        </is>
      </c>
      <c r="AY1241" t="inlineStr">
        <is>
          <t>---</t>
        </is>
      </c>
      <c r="AZ1241" t="inlineStr">
        <is>
          <t>---</t>
        </is>
      </c>
      <c r="BA1241" t="inlineStr">
        <is>
          <t>1b833c2586eb49459103874b6462448b</t>
        </is>
      </c>
      <c r="BB1241" t="inlineStr">
        <is>
          <t>http://openrosa.org/formdesigner/0B48E039-1E80-49A7-AC24-732B6E788E39</t>
        </is>
      </c>
      <c r="BC1241" t="inlineStr">
        <is>
          <t>Ration et autres visites</t>
        </is>
      </c>
      <c r="BD1241" t="inlineStr">
        <is>
          <t>CommCare Android, version "2.56"(468040). App v15969. CommCare Version 2.56.0. Build 468040, built on: 2025-02-11</t>
        </is>
      </c>
      <c r="BE1241" t="inlineStr">
        <is>
          <t>commcare_05d78f59-ebda-491c-89b8-6c42bab0e02e</t>
        </is>
      </c>
      <c r="BF1241" t="inlineStr">
        <is>
          <t>19.7237998 -72.1817382 -25.71 8.6</t>
        </is>
      </c>
      <c r="BG1241" t="inlineStr">
        <is>
          <t>f13d8149fc6d39ebe86af18272310ff9</t>
        </is>
      </c>
      <c r="BH1241" t="inlineStr">
        <is>
          <t>d3239f0622024212b2de47425e4be01d</t>
        </is>
      </c>
      <c r="BI1241" t="inlineStr">
        <is>
          <t>15246</t>
        </is>
      </c>
      <c r="BJ1241" t="inlineStr">
        <is>
          <t>XFormInstance</t>
        </is>
      </c>
      <c r="BK1241" t="inlineStr">
        <is>
          <t>4bd13f2a00eb11f0a9bc6327e3555f30</t>
        </is>
      </c>
      <c r="BL1241" t="b">
        <v>0</v>
      </c>
      <c r="BM1241" t="inlineStr">
        <is>
          <t>---</t>
        </is>
      </c>
      <c r="BN1241" t="inlineStr">
        <is>
          <t>200.113.253.140</t>
        </is>
      </c>
      <c r="BO1241" t="inlineStr">
        <is>
          <t>Galand Youseline</t>
        </is>
      </c>
    </row>
    <row r="1242">
      <c r="A1242" t="inlineStr">
        <is>
          <t>1240</t>
        </is>
      </c>
      <c r="B1242" t="inlineStr">
        <is>
          <t>0d263491-df33-4b7b-9cfe-4d45f8fa01fd</t>
        </is>
      </c>
      <c r="C1242" t="inlineStr">
        <is>
          <t>2025-03-15</t>
        </is>
      </c>
      <c r="D1242" t="inlineStr">
        <is>
          <t>4</t>
        </is>
      </c>
      <c r="E1242" t="inlineStr">
        <is>
          <t>Livraison bonbon et motivation club</t>
        </is>
      </c>
      <c r="F1242" t="inlineStr">
        <is>
          <t>1</t>
        </is>
      </c>
      <c r="G1242" t="inlineStr">
        <is>
          <t>injoignable</t>
        </is>
      </c>
      <c r="H1242" t="inlineStr">
        <is>
          <t>1</t>
        </is>
      </c>
      <c r="I1242" t="inlineStr">
        <is>
          <t>1</t>
        </is>
      </c>
      <c r="J1242" t="inlineStr">
        <is>
          <t>2</t>
        </is>
      </c>
      <c r="K1242" t="inlineStr">
        <is>
          <t>---</t>
        </is>
      </c>
      <c r="L1242" t="inlineStr">
        <is>
          <t>---</t>
        </is>
      </c>
      <c r="M1242" t="inlineStr">
        <is>
          <t>---</t>
        </is>
      </c>
      <c r="N1242" t="inlineStr">
        <is>
          <t>---</t>
        </is>
      </c>
      <c r="O1242" t="inlineStr">
        <is>
          <t>---</t>
        </is>
      </c>
      <c r="P1242" t="inlineStr">
        <is>
          <t>---</t>
        </is>
      </c>
      <c r="Q1242" t="inlineStr">
        <is>
          <t>---</t>
        </is>
      </c>
      <c r="R1242" t="inlineStr">
        <is>
          <t>21.6</t>
        </is>
      </c>
      <c r="S1242" t="inlineStr">
        <is>
          <t>44.0</t>
        </is>
      </c>
      <c r="T1242" t="inlineStr">
        <is>
          <t>160.0</t>
        </is>
      </c>
      <c r="U1242">
        <f>HYPERLINK("https://www.commcarehq.org/a/caris-test/api/form_attachment/v1/0d263491-df33-4b7b-9cfe-4d45f8fa01fd/1742024860597.jpg")</f>
        <v/>
      </c>
      <c r="V1242" t="inlineStr"/>
      <c r="W1242" t="inlineStr">
        <is>
          <t>18.541709 -72.3983772 2.9 6.96</t>
        </is>
      </c>
      <c r="X1242" t="inlineStr">
        <is>
          <t>PAP/CHAP/ST01806</t>
        </is>
      </c>
      <c r="Y1242" t="inlineStr">
        <is>
          <t>PAP/CHAP/ST01806</t>
        </is>
      </c>
      <c r="Z1242" t="inlineStr">
        <is>
          <t>2025-03-15 07:48:11</t>
        </is>
      </c>
      <c r="AA1242" t="inlineStr">
        <is>
          <t>2025-03-15 07:46:06</t>
        </is>
      </c>
      <c r="AB1242" t="inlineStr">
        <is>
          <t>2faustin</t>
        </is>
      </c>
      <c r="AC1242" t="inlineStr">
        <is>
          <t>2025-03-14 18:43:32</t>
        </is>
      </c>
      <c r="AD1242" s="1" t="inlineStr">
        <is>
          <t>https://www.commcarehq.org/a/caris-test/reports/form_data/0d263491-df33-4b7b-9cfe-4d45f8fa01fd/</t>
        </is>
      </c>
      <c r="AE1242" t="inlineStr">
        <is>
          <t>---</t>
        </is>
      </c>
      <c r="AF1242" t="inlineStr">
        <is>
          <t>3ff9920f05c3480c8be90f95425f8f79</t>
        </is>
      </c>
      <c r="AG1242" t="inlineStr">
        <is>
          <t>---</t>
        </is>
      </c>
      <c r="AH1242" t="inlineStr">
        <is>
          <t>2025-03-15 07:48:11</t>
        </is>
      </c>
      <c r="AI1242" t="inlineStr">
        <is>
          <t>25302d3773ea035e35c3934e3aa8e141</t>
        </is>
      </c>
      <c r="AJ1242" t="inlineStr">
        <is>
          <t>2025-03-15</t>
        </is>
      </c>
      <c r="AK1242" t="inlineStr">
        <is>
          <t>4</t>
        </is>
      </c>
      <c r="AL1242" t="inlineStr">
        <is>
          <t>Livraison bonbon et motivation club</t>
        </is>
      </c>
      <c r="AM1242" t="inlineStr">
        <is>
          <t>1</t>
        </is>
      </c>
      <c r="AN1242" t="inlineStr">
        <is>
          <t>injoignable</t>
        </is>
      </c>
      <c r="AO1242" t="inlineStr">
        <is>
          <t>1</t>
        </is>
      </c>
      <c r="AP1242" t="inlineStr">
        <is>
          <t>1</t>
        </is>
      </c>
      <c r="AQ1242" t="inlineStr">
        <is>
          <t>21.6</t>
        </is>
      </c>
      <c r="AR1242" t="inlineStr">
        <is>
          <t>44</t>
        </is>
      </c>
      <c r="AS1242" t="inlineStr">
        <is>
          <t>160</t>
        </is>
      </c>
      <c r="AT1242" t="inlineStr">
        <is>
          <t>18.541709 -72.3983772 2.9 6.96</t>
        </is>
      </c>
      <c r="AU1242" t="inlineStr">
        <is>
          <t>---</t>
        </is>
      </c>
      <c r="AV1242" t="inlineStr">
        <is>
          <t>---</t>
        </is>
      </c>
      <c r="AW1242" t="inlineStr">
        <is>
          <t>---</t>
        </is>
      </c>
      <c r="AX1242" t="inlineStr">
        <is>
          <t>---</t>
        </is>
      </c>
      <c r="AY1242" t="inlineStr">
        <is>
          <t>---</t>
        </is>
      </c>
      <c r="AZ1242" t="inlineStr">
        <is>
          <t>---</t>
        </is>
      </c>
      <c r="BA1242" t="inlineStr">
        <is>
          <t>25302d3773ea035e35c3934e3aa8e141</t>
        </is>
      </c>
      <c r="BB1242" t="inlineStr">
        <is>
          <t>http://openrosa.org/formdesigner/0B48E039-1E80-49A7-AC24-732B6E788E39</t>
        </is>
      </c>
      <c r="BC1242" t="inlineStr">
        <is>
          <t>Ration et autres visites</t>
        </is>
      </c>
      <c r="BD1242" t="inlineStr">
        <is>
          <t>CommCare Android, version "2.56"(468045). App v15969. CommCare Version 2.56.0. Build 468045, built on: 2025-03-07</t>
        </is>
      </c>
      <c r="BE1242" t="inlineStr">
        <is>
          <t>commcare_6e883702-a4ce-475b-b43e-3900cbde0394</t>
        </is>
      </c>
      <c r="BF1242" t="inlineStr">
        <is>
          <t>18.5416573 -72.3980364 2.9 7.5</t>
        </is>
      </c>
      <c r="BG1242" t="inlineStr">
        <is>
          <t>f13d8149fc6d39ebe86af18272310ff9</t>
        </is>
      </c>
      <c r="BH1242" t="inlineStr">
        <is>
          <t>d3239f0622024212b2de47425e4be01d</t>
        </is>
      </c>
      <c r="BI1242" t="inlineStr">
        <is>
          <t>15246</t>
        </is>
      </c>
      <c r="BJ1242" t="inlineStr">
        <is>
          <t>XFormInstance</t>
        </is>
      </c>
      <c r="BK1242" t="inlineStr">
        <is>
          <t>d2ef5d2a00ff11f0ba8dbb65fe57b2fe</t>
        </is>
      </c>
      <c r="BL1242" t="b">
        <v>0</v>
      </c>
      <c r="BM1242" t="inlineStr">
        <is>
          <t>---</t>
        </is>
      </c>
      <c r="BN1242" t="inlineStr">
        <is>
          <t>66.9.168.235</t>
        </is>
      </c>
      <c r="BO1242" t="inlineStr">
        <is>
          <t>NERLINE  RENE</t>
        </is>
      </c>
    </row>
    <row r="1243">
      <c r="A1243" t="inlineStr">
        <is>
          <t>1241</t>
        </is>
      </c>
      <c r="B1243" t="inlineStr">
        <is>
          <t>fcaa2ad5-7b52-4a29-994d-9c428daf1446</t>
        </is>
      </c>
      <c r="C1243" t="inlineStr">
        <is>
          <t>2025-03-15</t>
        </is>
      </c>
      <c r="D1243" t="inlineStr">
        <is>
          <t>4</t>
        </is>
      </c>
      <c r="E1243" t="inlineStr">
        <is>
          <t>club</t>
        </is>
      </c>
      <c r="F1243" t="inlineStr">
        <is>
          <t>0</t>
        </is>
      </c>
      <c r="G1243" t="inlineStr">
        <is>
          <t>.</t>
        </is>
      </c>
      <c r="H1243" t="inlineStr">
        <is>
          <t>1</t>
        </is>
      </c>
      <c r="I1243" t="inlineStr">
        <is>
          <t>1</t>
        </is>
      </c>
      <c r="J1243" t="inlineStr">
        <is>
          <t>2</t>
        </is>
      </c>
      <c r="K1243" t="inlineStr">
        <is>
          <t>---</t>
        </is>
      </c>
      <c r="L1243" t="inlineStr">
        <is>
          <t>---</t>
        </is>
      </c>
      <c r="M1243" t="inlineStr">
        <is>
          <t>---</t>
        </is>
      </c>
      <c r="N1243" t="inlineStr">
        <is>
          <t>---</t>
        </is>
      </c>
      <c r="O1243" t="inlineStr">
        <is>
          <t>---</t>
        </is>
      </c>
      <c r="P1243" t="inlineStr">
        <is>
          <t>---</t>
        </is>
      </c>
      <c r="Q1243" t="inlineStr">
        <is>
          <t>---</t>
        </is>
      </c>
      <c r="R1243" t="inlineStr">
        <is>
          <t>22.5</t>
        </is>
      </c>
      <c r="S1243" t="inlineStr">
        <is>
          <t>40.2</t>
        </is>
      </c>
      <c r="T1243" t="inlineStr">
        <is>
          <t>163.0</t>
        </is>
      </c>
      <c r="U1243">
        <f>HYPERLINK("https://www.commcarehq.org/a/caris-test/api/form_attachment/v1/fcaa2ad5-7b52-4a29-994d-9c428daf1446/1742025081243.jpg")</f>
        <v/>
      </c>
      <c r="V1243" t="inlineStr"/>
      <c r="W1243" t="inlineStr">
        <is>
          <t>18.5417639 -72.3983739 2.9 10.18</t>
        </is>
      </c>
      <c r="X1243" t="inlineStr">
        <is>
          <t>PAP/CHAP/ST02133</t>
        </is>
      </c>
      <c r="Y1243" t="inlineStr">
        <is>
          <t>PAP/CHAP/ST02133</t>
        </is>
      </c>
      <c r="Z1243" t="inlineStr">
        <is>
          <t>2025-03-15 07:51:57</t>
        </is>
      </c>
      <c r="AA1243" t="inlineStr">
        <is>
          <t>2025-03-15 07:49:20</t>
        </is>
      </c>
      <c r="AB1243" t="inlineStr">
        <is>
          <t>2faustin</t>
        </is>
      </c>
      <c r="AC1243" t="inlineStr">
        <is>
          <t>2025-03-14 18:47:17</t>
        </is>
      </c>
      <c r="AD1243" s="1" t="inlineStr">
        <is>
          <t>https://www.commcarehq.org/a/caris-test/reports/form_data/fcaa2ad5-7b52-4a29-994d-9c428daf1446/</t>
        </is>
      </c>
      <c r="AE1243" t="inlineStr">
        <is>
          <t>---</t>
        </is>
      </c>
      <c r="AF1243" t="inlineStr">
        <is>
          <t>3c5a623af057e23a32ae4000_20962</t>
        </is>
      </c>
      <c r="AG1243" t="inlineStr">
        <is>
          <t>---</t>
        </is>
      </c>
      <c r="AH1243" t="inlineStr">
        <is>
          <t>2025-03-15 07:51:57</t>
        </is>
      </c>
      <c r="AI1243" t="inlineStr">
        <is>
          <t>25302d3773ea035e35c3934e3aa8e141</t>
        </is>
      </c>
      <c r="AJ1243" t="inlineStr">
        <is>
          <t>2025-03-15</t>
        </is>
      </c>
      <c r="AK1243" t="inlineStr">
        <is>
          <t>4</t>
        </is>
      </c>
      <c r="AL1243" t="inlineStr">
        <is>
          <t>club</t>
        </is>
      </c>
      <c r="AM1243" t="inlineStr">
        <is>
          <t>0</t>
        </is>
      </c>
      <c r="AN1243" t="inlineStr">
        <is>
          <t>.</t>
        </is>
      </c>
      <c r="AO1243" t="inlineStr">
        <is>
          <t>1</t>
        </is>
      </c>
      <c r="AP1243" t="inlineStr">
        <is>
          <t>1</t>
        </is>
      </c>
      <c r="AQ1243" t="inlineStr">
        <is>
          <t>22.5</t>
        </is>
      </c>
      <c r="AR1243" t="inlineStr">
        <is>
          <t>40.2</t>
        </is>
      </c>
      <c r="AS1243" t="inlineStr">
        <is>
          <t>163</t>
        </is>
      </c>
      <c r="AT1243" t="inlineStr">
        <is>
          <t>18.5417639 -72.3983739 2.9 10.18</t>
        </is>
      </c>
      <c r="AU1243" t="inlineStr">
        <is>
          <t>---</t>
        </is>
      </c>
      <c r="AV1243" t="inlineStr">
        <is>
          <t>---</t>
        </is>
      </c>
      <c r="AW1243" t="inlineStr">
        <is>
          <t>---</t>
        </is>
      </c>
      <c r="AX1243" t="inlineStr">
        <is>
          <t>---</t>
        </is>
      </c>
      <c r="AY1243" t="inlineStr">
        <is>
          <t>---</t>
        </is>
      </c>
      <c r="AZ1243" t="inlineStr">
        <is>
          <t>---</t>
        </is>
      </c>
      <c r="BA1243" t="inlineStr">
        <is>
          <t>25302d3773ea035e35c3934e3aa8e141</t>
        </is>
      </c>
      <c r="BB1243" t="inlineStr">
        <is>
          <t>http://openrosa.org/formdesigner/0B48E039-1E80-49A7-AC24-732B6E788E39</t>
        </is>
      </c>
      <c r="BC1243" t="inlineStr">
        <is>
          <t>Ration et autres visites</t>
        </is>
      </c>
      <c r="BD1243" t="inlineStr">
        <is>
          <t>CommCare Android, version "2.56"(468045). App v15969. CommCare Version 2.56.0. Build 468045, built on: 2025-03-07</t>
        </is>
      </c>
      <c r="BE1243" t="inlineStr">
        <is>
          <t>commcare_6e883702-a4ce-475b-b43e-3900cbde0394</t>
        </is>
      </c>
      <c r="BF1243" t="inlineStr">
        <is>
          <t>18.5416888 -72.3982563 2.9 6.96</t>
        </is>
      </c>
      <c r="BG1243" t="inlineStr">
        <is>
          <t>f13d8149fc6d39ebe86af18272310ff9</t>
        </is>
      </c>
      <c r="BH1243" t="inlineStr">
        <is>
          <t>d3239f0622024212b2de47425e4be01d</t>
        </is>
      </c>
      <c r="BI1243" t="inlineStr">
        <is>
          <t>15246</t>
        </is>
      </c>
      <c r="BJ1243" t="inlineStr">
        <is>
          <t>XFormInstance</t>
        </is>
      </c>
      <c r="BK1243" t="inlineStr">
        <is>
          <t>d2ef5d2a00ff11f0ba8dbb65fe57b2fe</t>
        </is>
      </c>
      <c r="BL1243" t="b">
        <v>0</v>
      </c>
      <c r="BM1243" t="inlineStr">
        <is>
          <t>---</t>
        </is>
      </c>
      <c r="BN1243" t="inlineStr">
        <is>
          <t>66.9.168.235</t>
        </is>
      </c>
      <c r="BO1243" t="inlineStr">
        <is>
          <t>Berry Brevil</t>
        </is>
      </c>
    </row>
    <row r="1244">
      <c r="A1244" t="inlineStr">
        <is>
          <t>1242</t>
        </is>
      </c>
      <c r="B1244" t="inlineStr">
        <is>
          <t>9585676d-6160-4292-85f4-89614e080623</t>
        </is>
      </c>
      <c r="C1244" t="inlineStr">
        <is>
          <t>2025-03-15</t>
        </is>
      </c>
      <c r="D1244" t="inlineStr">
        <is>
          <t>4</t>
        </is>
      </c>
      <c r="E1244" t="inlineStr">
        <is>
          <t>club</t>
        </is>
      </c>
      <c r="F1244" t="inlineStr">
        <is>
          <t>0</t>
        </is>
      </c>
      <c r="G1244" t="inlineStr">
        <is>
          <t>.</t>
        </is>
      </c>
      <c r="H1244" t="inlineStr">
        <is>
          <t>1</t>
        </is>
      </c>
      <c r="I1244" t="inlineStr">
        <is>
          <t>1</t>
        </is>
      </c>
      <c r="J1244" t="inlineStr">
        <is>
          <t>2</t>
        </is>
      </c>
      <c r="K1244" t="inlineStr">
        <is>
          <t>---</t>
        </is>
      </c>
      <c r="L1244" t="inlineStr">
        <is>
          <t>---</t>
        </is>
      </c>
      <c r="M1244" t="inlineStr">
        <is>
          <t>---</t>
        </is>
      </c>
      <c r="N1244" t="inlineStr">
        <is>
          <t>---</t>
        </is>
      </c>
      <c r="O1244" t="inlineStr">
        <is>
          <t>---</t>
        </is>
      </c>
      <c r="P1244" t="inlineStr">
        <is>
          <t>---</t>
        </is>
      </c>
      <c r="Q1244" t="inlineStr">
        <is>
          <t>---</t>
        </is>
      </c>
      <c r="R1244" t="inlineStr">
        <is>
          <t>27.5</t>
        </is>
      </c>
      <c r="S1244" t="inlineStr">
        <is>
          <t>51.0</t>
        </is>
      </c>
      <c r="T1244" t="inlineStr">
        <is>
          <t>160.0</t>
        </is>
      </c>
      <c r="U1244" t="inlineStr"/>
      <c r="V1244" t="inlineStr"/>
      <c r="W1244" t="inlineStr">
        <is>
          <t>18.5417749 -72.3983631 2.9 11.25</t>
        </is>
      </c>
      <c r="X1244" t="inlineStr">
        <is>
          <t>PAP/CHAP/ST00895</t>
        </is>
      </c>
      <c r="Y1244" t="inlineStr">
        <is>
          <t>PAP/CHAP/ST00895</t>
        </is>
      </c>
      <c r="Z1244" t="inlineStr">
        <is>
          <t>2025-03-15 07:56:52</t>
        </is>
      </c>
      <c r="AA1244" t="inlineStr">
        <is>
          <t>2025-03-15 07:52:40</t>
        </is>
      </c>
      <c r="AB1244" t="inlineStr">
        <is>
          <t>2faustin</t>
        </is>
      </c>
      <c r="AC1244" t="inlineStr">
        <is>
          <t>2025-03-14 18:52:12</t>
        </is>
      </c>
      <c r="AD1244" s="1" t="inlineStr">
        <is>
          <t>https://www.commcarehq.org/a/caris-test/reports/form_data/9585676d-6160-4292-85f4-89614e080623/</t>
        </is>
      </c>
      <c r="AE1244" t="inlineStr">
        <is>
          <t>---</t>
        </is>
      </c>
      <c r="AF1244" t="inlineStr">
        <is>
          <t>9ccb20dbeff4484d88304447f6ea4cba</t>
        </is>
      </c>
      <c r="AG1244" t="inlineStr">
        <is>
          <t>---</t>
        </is>
      </c>
      <c r="AH1244" t="inlineStr">
        <is>
          <t>2025-03-15 07:56:52</t>
        </is>
      </c>
      <c r="AI1244" t="inlineStr">
        <is>
          <t>25302d3773ea035e35c3934e3aa8e141</t>
        </is>
      </c>
      <c r="AJ1244" t="inlineStr">
        <is>
          <t>2025-03-15</t>
        </is>
      </c>
      <c r="AK1244" t="inlineStr">
        <is>
          <t>4</t>
        </is>
      </c>
      <c r="AL1244" t="inlineStr">
        <is>
          <t>club</t>
        </is>
      </c>
      <c r="AM1244" t="inlineStr">
        <is>
          <t>0</t>
        </is>
      </c>
      <c r="AN1244" t="inlineStr">
        <is>
          <t>.</t>
        </is>
      </c>
      <c r="AO1244" t="inlineStr">
        <is>
          <t>1</t>
        </is>
      </c>
      <c r="AP1244" t="inlineStr">
        <is>
          <t>1</t>
        </is>
      </c>
      <c r="AQ1244" t="inlineStr">
        <is>
          <t>27.5</t>
        </is>
      </c>
      <c r="AR1244" t="inlineStr">
        <is>
          <t>51</t>
        </is>
      </c>
      <c r="AS1244" t="inlineStr">
        <is>
          <t>160</t>
        </is>
      </c>
      <c r="AT1244" t="inlineStr">
        <is>
          <t>18.5417749 -72.3983631 2.9 11.25</t>
        </is>
      </c>
      <c r="AU1244" t="inlineStr">
        <is>
          <t>---</t>
        </is>
      </c>
      <c r="AV1244" t="inlineStr">
        <is>
          <t>---</t>
        </is>
      </c>
      <c r="AW1244" t="inlineStr">
        <is>
          <t>---</t>
        </is>
      </c>
      <c r="AX1244" t="inlineStr">
        <is>
          <t>---</t>
        </is>
      </c>
      <c r="AY1244" t="inlineStr">
        <is>
          <t>---</t>
        </is>
      </c>
      <c r="AZ1244" t="inlineStr">
        <is>
          <t>---</t>
        </is>
      </c>
      <c r="BA1244" t="inlineStr">
        <is>
          <t>25302d3773ea035e35c3934e3aa8e141</t>
        </is>
      </c>
      <c r="BB1244" t="inlineStr">
        <is>
          <t>http://openrosa.org/formdesigner/0B48E039-1E80-49A7-AC24-732B6E788E39</t>
        </is>
      </c>
      <c r="BC1244" t="inlineStr">
        <is>
          <t>Ration et autres visites</t>
        </is>
      </c>
      <c r="BD1244" t="inlineStr">
        <is>
          <t>CommCare Android, version "2.56"(468045). App v15969. CommCare Version 2.56.0. Build 468045, built on: 2025-03-07</t>
        </is>
      </c>
      <c r="BE1244" t="inlineStr">
        <is>
          <t>commcare_6e883702-a4ce-475b-b43e-3900cbde0394</t>
        </is>
      </c>
      <c r="BF1244" t="inlineStr">
        <is>
          <t>18.5417498 -72.3983706 2.9 8.57</t>
        </is>
      </c>
      <c r="BG1244" t="inlineStr">
        <is>
          <t>f13d8149fc6d39ebe86af18272310ff9</t>
        </is>
      </c>
      <c r="BH1244" t="inlineStr">
        <is>
          <t>d3239f0622024212b2de47425e4be01d</t>
        </is>
      </c>
      <c r="BI1244" t="inlineStr">
        <is>
          <t>15246</t>
        </is>
      </c>
      <c r="BJ1244" t="inlineStr">
        <is>
          <t>XFormInstance</t>
        </is>
      </c>
      <c r="BK1244" t="inlineStr">
        <is>
          <t>d2ef5d2a00ff11f0ba8dbb65fe57b2fe</t>
        </is>
      </c>
      <c r="BL1244" t="b">
        <v>0</v>
      </c>
      <c r="BM1244" t="inlineStr">
        <is>
          <t>---</t>
        </is>
      </c>
      <c r="BN1244" t="inlineStr">
        <is>
          <t>66.9.168.235</t>
        </is>
      </c>
      <c r="BO1244" t="inlineStr">
        <is>
          <t>Fabrice Emmanuel</t>
        </is>
      </c>
    </row>
    <row r="1245">
      <c r="A1245" t="inlineStr">
        <is>
          <t>1243</t>
        </is>
      </c>
      <c r="B1245" t="inlineStr">
        <is>
          <t>ad2361fb-1cee-43ed-9178-bf25250c7136</t>
        </is>
      </c>
      <c r="C1245" t="inlineStr">
        <is>
          <t>2025-03-14</t>
        </is>
      </c>
      <c r="D1245" t="inlineStr">
        <is>
          <t>10 12</t>
        </is>
      </c>
      <c r="E1245" t="inlineStr">
        <is>
          <t>---</t>
        </is>
      </c>
      <c r="F1245" t="inlineStr">
        <is>
          <t>1</t>
        </is>
      </c>
      <c r="G1245" t="inlineStr">
        <is>
          <t>---</t>
        </is>
      </c>
      <c r="H1245" t="inlineStr">
        <is>
          <t>1</t>
        </is>
      </c>
      <c r="I1245" t="inlineStr">
        <is>
          <t>1</t>
        </is>
      </c>
      <c r="J1245" t="inlineStr"/>
      <c r="K1245" t="inlineStr">
        <is>
          <t>---</t>
        </is>
      </c>
      <c r="L1245" t="inlineStr">
        <is>
          <t>---</t>
        </is>
      </c>
      <c r="M1245" t="inlineStr">
        <is>
          <t>---</t>
        </is>
      </c>
      <c r="N1245" t="inlineStr">
        <is>
          <t>---</t>
        </is>
      </c>
      <c r="O1245" t="inlineStr">
        <is>
          <t>---</t>
        </is>
      </c>
      <c r="P1245" t="inlineStr">
        <is>
          <t>---</t>
        </is>
      </c>
      <c r="Q1245" t="inlineStr">
        <is>
          <t>---</t>
        </is>
      </c>
      <c r="R1245" t="inlineStr"/>
      <c r="S1245" t="inlineStr"/>
      <c r="T1245" t="inlineStr"/>
      <c r="U1245" t="inlineStr"/>
      <c r="V1245" t="inlineStr"/>
      <c r="W1245" t="inlineStr"/>
      <c r="X1245" t="inlineStr">
        <is>
          <t>PAP/NPFS/ST00215</t>
        </is>
      </c>
      <c r="Y1245" t="inlineStr">
        <is>
          <t>PAP/NPFS/ST00215</t>
        </is>
      </c>
      <c r="Z1245" t="inlineStr">
        <is>
          <t>2025-03-14 20:02:15</t>
        </is>
      </c>
      <c r="AA1245" t="inlineStr">
        <is>
          <t>2025-03-14 20:01:29</t>
        </is>
      </c>
      <c r="AB1245" t="inlineStr">
        <is>
          <t>2paula</t>
        </is>
      </c>
      <c r="AC1245" t="inlineStr">
        <is>
          <t>2025-03-14 20:02:19</t>
        </is>
      </c>
      <c r="AD1245" s="1" t="inlineStr">
        <is>
          <t>https://www.commcarehq.org/a/caris-test/reports/form_data/ad2361fb-1cee-43ed-9178-bf25250c7136/</t>
        </is>
      </c>
      <c r="AE1245" t="inlineStr">
        <is>
          <t>---</t>
        </is>
      </c>
      <c r="AF1245" t="inlineStr">
        <is>
          <t>cdcfbb7d477848f5b7e3d9da7c68842e</t>
        </is>
      </c>
      <c r="AG1245" t="inlineStr">
        <is>
          <t>---</t>
        </is>
      </c>
      <c r="AH1245" t="inlineStr">
        <is>
          <t>2025-03-14 20:02:15</t>
        </is>
      </c>
      <c r="AI1245" t="inlineStr">
        <is>
          <t>e5870524d7474eb1ae50f2c4107b4683</t>
        </is>
      </c>
      <c r="AJ1245" t="inlineStr">
        <is>
          <t>2025-03-14</t>
        </is>
      </c>
      <c r="AK1245" t="inlineStr">
        <is>
          <t>10 12</t>
        </is>
      </c>
      <c r="AL1245" t="inlineStr">
        <is>
          <t>---</t>
        </is>
      </c>
      <c r="AM1245" t="inlineStr">
        <is>
          <t>1</t>
        </is>
      </c>
      <c r="AN1245" t="inlineStr">
        <is>
          <t>---</t>
        </is>
      </c>
      <c r="AO1245" t="inlineStr">
        <is>
          <t>1</t>
        </is>
      </c>
      <c r="AP1245" t="inlineStr">
        <is>
          <t>1</t>
        </is>
      </c>
      <c r="AQ1245" t="inlineStr"/>
      <c r="AR1245" t="inlineStr"/>
      <c r="AS1245" t="inlineStr"/>
      <c r="AT1245" t="inlineStr"/>
      <c r="AU1245" t="inlineStr">
        <is>
          <t>---</t>
        </is>
      </c>
      <c r="AV1245" t="inlineStr">
        <is>
          <t>---</t>
        </is>
      </c>
      <c r="AW1245" t="inlineStr">
        <is>
          <t>---</t>
        </is>
      </c>
      <c r="AX1245" t="inlineStr">
        <is>
          <t>---</t>
        </is>
      </c>
      <c r="AY1245" t="inlineStr">
        <is>
          <t>---</t>
        </is>
      </c>
      <c r="AZ1245" t="inlineStr">
        <is>
          <t>---</t>
        </is>
      </c>
      <c r="BA1245" t="inlineStr">
        <is>
          <t>e5870524d7474eb1ae50f2c4107b4683</t>
        </is>
      </c>
      <c r="BB1245" t="inlineStr">
        <is>
          <t>http://openrosa.org/formdesigner/0B48E039-1E80-49A7-AC24-732B6E788E39</t>
        </is>
      </c>
      <c r="BC1245" t="inlineStr">
        <is>
          <t>Ration et autres visites</t>
        </is>
      </c>
      <c r="BD1245" t="inlineStr">
        <is>
          <t>CommCare Android, version "2.56"(468045). App v15969. CommCare Version 2.56.0. Build 468045, built on: 2025-03-07</t>
        </is>
      </c>
      <c r="BE1245" t="inlineStr">
        <is>
          <t>commcare_1a638df5-b750-4196-ba65-fa624981c493</t>
        </is>
      </c>
      <c r="BF1245" t="inlineStr">
        <is>
          <t>18.590395 -72.2374 40.3 8.0</t>
        </is>
      </c>
      <c r="BG1245" t="inlineStr">
        <is>
          <t>f13d8149fc6d39ebe86af18272310ff9</t>
        </is>
      </c>
      <c r="BH1245" t="inlineStr">
        <is>
          <t>d3239f0622024212b2de47425e4be01d</t>
        </is>
      </c>
      <c r="BI1245" t="inlineStr">
        <is>
          <t>15246</t>
        </is>
      </c>
      <c r="BJ1245" t="inlineStr">
        <is>
          <t>XFormInstance</t>
        </is>
      </c>
      <c r="BK1245" t="inlineStr">
        <is>
          <t>1f994ae2ff4c11efa9a06327e3555f30</t>
        </is>
      </c>
      <c r="BL1245" t="b">
        <v>0</v>
      </c>
      <c r="BM1245" t="inlineStr">
        <is>
          <t>---</t>
        </is>
      </c>
      <c r="BN1245" t="inlineStr">
        <is>
          <t>200.113.215.72</t>
        </is>
      </c>
      <c r="BO1245" t="inlineStr">
        <is>
          <t>Owens Difficile</t>
        </is>
      </c>
    </row>
    <row r="1246">
      <c r="A1246" t="inlineStr">
        <is>
          <t>1244</t>
        </is>
      </c>
      <c r="B1246" t="inlineStr">
        <is>
          <t>3cc7df5e-412d-437d-a5d2-2739f83d8bc3</t>
        </is>
      </c>
      <c r="C1246" t="inlineStr">
        <is>
          <t>2025-03-14</t>
        </is>
      </c>
      <c r="D1246" t="inlineStr">
        <is>
          <t>10</t>
        </is>
      </c>
      <c r="E1246" t="inlineStr">
        <is>
          <t>---</t>
        </is>
      </c>
      <c r="F1246" t="inlineStr">
        <is>
          <t>1</t>
        </is>
      </c>
      <c r="G1246" t="inlineStr">
        <is>
          <t>---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---</t>
        </is>
      </c>
      <c r="L1246" t="inlineStr">
        <is>
          <t>---</t>
        </is>
      </c>
      <c r="M1246" t="inlineStr">
        <is>
          <t>---</t>
        </is>
      </c>
      <c r="N1246" t="inlineStr">
        <is>
          <t>---</t>
        </is>
      </c>
      <c r="O1246" t="inlineStr">
        <is>
          <t>---</t>
        </is>
      </c>
      <c r="P1246" t="inlineStr">
        <is>
          <t>---</t>
        </is>
      </c>
      <c r="Q1246" t="inlineStr">
        <is>
          <t>---</t>
        </is>
      </c>
      <c r="R1246" t="inlineStr"/>
      <c r="S1246" t="inlineStr"/>
      <c r="T1246" t="inlineStr"/>
      <c r="U1246" t="inlineStr"/>
      <c r="V1246" t="inlineStr"/>
      <c r="W1246" t="inlineStr"/>
      <c r="X1246" t="inlineStr">
        <is>
          <t>PAP/NPFS/ST00246</t>
        </is>
      </c>
      <c r="Y1246" t="inlineStr">
        <is>
          <t>PAP/NPFS/ST00246</t>
        </is>
      </c>
      <c r="Z1246" t="inlineStr">
        <is>
          <t>2025-03-14 20:11:46</t>
        </is>
      </c>
      <c r="AA1246" t="inlineStr">
        <is>
          <t>2025-03-14 20:09:39</t>
        </is>
      </c>
      <c r="AB1246" t="inlineStr">
        <is>
          <t>2paula</t>
        </is>
      </c>
      <c r="AC1246" t="inlineStr">
        <is>
          <t>2025-03-14 20:11:50</t>
        </is>
      </c>
      <c r="AD1246" s="1" t="inlineStr">
        <is>
          <t>https://www.commcarehq.org/a/caris-test/reports/form_data/3cc7df5e-412d-437d-a5d2-2739f83d8bc3/</t>
        </is>
      </c>
      <c r="AE1246" t="inlineStr">
        <is>
          <t>---</t>
        </is>
      </c>
      <c r="AF1246" t="inlineStr">
        <is>
          <t>c149bf3a738f424bba29d0a307939973</t>
        </is>
      </c>
      <c r="AG1246" t="inlineStr">
        <is>
          <t>---</t>
        </is>
      </c>
      <c r="AH1246" t="inlineStr">
        <is>
          <t>2025-03-14 20:11:46</t>
        </is>
      </c>
      <c r="AI1246" t="inlineStr">
        <is>
          <t>e5870524d7474eb1ae50f2c4107b4683</t>
        </is>
      </c>
      <c r="AJ1246" t="inlineStr">
        <is>
          <t>2025-03-14</t>
        </is>
      </c>
      <c r="AK1246" t="inlineStr">
        <is>
          <t>10</t>
        </is>
      </c>
      <c r="AL1246" t="inlineStr">
        <is>
          <t>---</t>
        </is>
      </c>
      <c r="AM1246" t="inlineStr">
        <is>
          <t>1</t>
        </is>
      </c>
      <c r="AN1246" t="inlineStr">
        <is>
          <t>---</t>
        </is>
      </c>
      <c r="AO1246" t="inlineStr">
        <is>
          <t>1</t>
        </is>
      </c>
      <c r="AP1246" t="inlineStr">
        <is>
          <t>1</t>
        </is>
      </c>
      <c r="AQ1246" t="inlineStr"/>
      <c r="AR1246" t="inlineStr"/>
      <c r="AS1246" t="inlineStr"/>
      <c r="AT1246" t="inlineStr"/>
      <c r="AU1246" t="inlineStr">
        <is>
          <t>---</t>
        </is>
      </c>
      <c r="AV1246" t="inlineStr">
        <is>
          <t>---</t>
        </is>
      </c>
      <c r="AW1246" t="inlineStr">
        <is>
          <t>---</t>
        </is>
      </c>
      <c r="AX1246" t="inlineStr">
        <is>
          <t>---</t>
        </is>
      </c>
      <c r="AY1246" t="inlineStr">
        <is>
          <t>---</t>
        </is>
      </c>
      <c r="AZ1246" t="inlineStr">
        <is>
          <t>---</t>
        </is>
      </c>
      <c r="BA1246" t="inlineStr">
        <is>
          <t>e5870524d7474eb1ae50f2c4107b4683</t>
        </is>
      </c>
      <c r="BB1246" t="inlineStr">
        <is>
          <t>http://openrosa.org/formdesigner/0B48E039-1E80-49A7-AC24-732B6E788E39</t>
        </is>
      </c>
      <c r="BC1246" t="inlineStr">
        <is>
          <t>Ration et autres visites</t>
        </is>
      </c>
      <c r="BD1246" t="inlineStr">
        <is>
          <t>CommCare Android, version "2.56"(468045). App v15969. CommCare Version 2.56.0. Build 468045, built on: 2025-03-07</t>
        </is>
      </c>
      <c r="BE1246" t="inlineStr">
        <is>
          <t>commcare_1a638df5-b750-4196-ba65-fa624981c493</t>
        </is>
      </c>
      <c r="BF1246" t="inlineStr">
        <is>
          <t>18.5903183 -72.23744 24.49 6.3</t>
        </is>
      </c>
      <c r="BG1246" t="inlineStr">
        <is>
          <t>f13d8149fc6d39ebe86af18272310ff9</t>
        </is>
      </c>
      <c r="BH1246" t="inlineStr">
        <is>
          <t>d3239f0622024212b2de47425e4be01d</t>
        </is>
      </c>
      <c r="BI1246" t="inlineStr">
        <is>
          <t>15246</t>
        </is>
      </c>
      <c r="BJ1246" t="inlineStr">
        <is>
          <t>XFormInstance</t>
        </is>
      </c>
      <c r="BK1246" t="inlineStr">
        <is>
          <t>1f994ae2ff4c11efa9a06327e3555f30</t>
        </is>
      </c>
      <c r="BL1246" t="b">
        <v>0</v>
      </c>
      <c r="BM1246" t="inlineStr">
        <is>
          <t>---</t>
        </is>
      </c>
      <c r="BN1246" t="inlineStr">
        <is>
          <t>200.113.215.72</t>
        </is>
      </c>
      <c r="BO1246" t="inlineStr">
        <is>
          <t>Camesuze Hyppolite</t>
        </is>
      </c>
    </row>
    <row r="1247">
      <c r="A1247" t="inlineStr">
        <is>
          <t>1245</t>
        </is>
      </c>
      <c r="B1247" t="inlineStr">
        <is>
          <t>9088a5f3-596b-4c8b-bad5-24870061659a</t>
        </is>
      </c>
      <c r="C1247" t="inlineStr">
        <is>
          <t>2025-03-14</t>
        </is>
      </c>
      <c r="D1247" t="inlineStr">
        <is>
          <t>3</t>
        </is>
      </c>
      <c r="E1247" t="inlineStr">
        <is>
          <t>---</t>
        </is>
      </c>
      <c r="F1247" t="inlineStr">
        <is>
          <t>0</t>
        </is>
      </c>
      <c r="G1247" t="inlineStr">
        <is>
          <t>---</t>
        </is>
      </c>
      <c r="H1247" t="inlineStr">
        <is>
          <t>1</t>
        </is>
      </c>
      <c r="I1247" t="inlineStr">
        <is>
          <t>0</t>
        </is>
      </c>
      <c r="J1247" t="inlineStr">
        <is>
          <t>---</t>
        </is>
      </c>
      <c r="K1247" t="inlineStr">
        <is>
          <t>---</t>
        </is>
      </c>
      <c r="L1247" t="inlineStr">
        <is>
          <t>---</t>
        </is>
      </c>
      <c r="M1247" t="inlineStr">
        <is>
          <t>---</t>
        </is>
      </c>
      <c r="N1247" t="inlineStr">
        <is>
          <t>---</t>
        </is>
      </c>
      <c r="O1247" t="inlineStr">
        <is>
          <t>---</t>
        </is>
      </c>
      <c r="P1247" t="inlineStr">
        <is>
          <t>---</t>
        </is>
      </c>
      <c r="Q1247" t="inlineStr">
        <is>
          <t>---</t>
        </is>
      </c>
      <c r="R1247" t="inlineStr">
        <is>
          <t>---</t>
        </is>
      </c>
      <c r="S1247" t="inlineStr">
        <is>
          <t>---</t>
        </is>
      </c>
      <c r="T1247" t="inlineStr">
        <is>
          <t>---</t>
        </is>
      </c>
      <c r="U1247" t="inlineStr">
        <is>
          <t>---</t>
        </is>
      </c>
      <c r="V1247" t="inlineStr">
        <is>
          <t>---</t>
        </is>
      </c>
      <c r="W1247" t="inlineStr">
        <is>
          <t>18.4995209 -72.5885668 317.76 1.44</t>
        </is>
      </c>
      <c r="X1247" t="inlineStr">
        <is>
          <t>LEG/HSCL/ST00879</t>
        </is>
      </c>
      <c r="Y1247" t="inlineStr">
        <is>
          <t>LEG/HSCL/ST00879</t>
        </is>
      </c>
      <c r="Z1247" t="inlineStr">
        <is>
          <t>2025-03-14 20:28:25</t>
        </is>
      </c>
      <c r="AA1247" t="inlineStr">
        <is>
          <t>2025-03-14 20:27:32</t>
        </is>
      </c>
      <c r="AB1247" t="inlineStr">
        <is>
          <t>2francesca</t>
        </is>
      </c>
      <c r="AC1247" t="inlineStr">
        <is>
          <t>2025-03-14 20:32:24</t>
        </is>
      </c>
      <c r="AD1247" s="1" t="inlineStr">
        <is>
          <t>https://www.commcarehq.org/a/caris-test/reports/form_data/9088a5f3-596b-4c8b-bad5-24870061659a/</t>
        </is>
      </c>
      <c r="AE1247" t="inlineStr">
        <is>
          <t>---</t>
        </is>
      </c>
      <c r="AF1247" t="inlineStr">
        <is>
          <t>3c5a623af057e23a32ae4000_155049</t>
        </is>
      </c>
      <c r="AG1247" t="inlineStr">
        <is>
          <t>OK</t>
        </is>
      </c>
      <c r="AH1247" t="inlineStr">
        <is>
          <t>2025-03-14 20:28:25</t>
        </is>
      </c>
      <c r="AI1247" t="inlineStr">
        <is>
          <t>e108d3187abb44a0a8a40ae0f9d2582f</t>
        </is>
      </c>
      <c r="AJ1247" t="inlineStr">
        <is>
          <t>2025-03-14</t>
        </is>
      </c>
      <c r="AK1247" t="inlineStr">
        <is>
          <t>3</t>
        </is>
      </c>
      <c r="AL1247" t="inlineStr">
        <is>
          <t>---</t>
        </is>
      </c>
      <c r="AM1247" t="inlineStr">
        <is>
          <t>0</t>
        </is>
      </c>
      <c r="AN1247" t="inlineStr">
        <is>
          <t>---</t>
        </is>
      </c>
      <c r="AO1247" t="inlineStr">
        <is>
          <t>1</t>
        </is>
      </c>
      <c r="AP1247" t="inlineStr">
        <is>
          <t>0</t>
        </is>
      </c>
      <c r="AQ1247" t="inlineStr">
        <is>
          <t>---</t>
        </is>
      </c>
      <c r="AR1247" t="inlineStr">
        <is>
          <t>---</t>
        </is>
      </c>
      <c r="AS1247" t="inlineStr">
        <is>
          <t>---</t>
        </is>
      </c>
      <c r="AT1247" t="inlineStr">
        <is>
          <t>18.4995209 -72.5885668 317.76 1.44</t>
        </is>
      </c>
      <c r="AU1247" t="inlineStr">
        <is>
          <t>---</t>
        </is>
      </c>
      <c r="AV1247" t="inlineStr">
        <is>
          <t>---</t>
        </is>
      </c>
      <c r="AW1247" t="inlineStr">
        <is>
          <t>---</t>
        </is>
      </c>
      <c r="AX1247" t="inlineStr">
        <is>
          <t>---</t>
        </is>
      </c>
      <c r="AY1247" t="inlineStr">
        <is>
          <t>---</t>
        </is>
      </c>
      <c r="AZ1247" t="inlineStr">
        <is>
          <t>---</t>
        </is>
      </c>
      <c r="BA1247" t="inlineStr">
        <is>
          <t>e108d3187abb44a0a8a40ae0f9d2582f</t>
        </is>
      </c>
      <c r="BB1247" t="inlineStr">
        <is>
          <t>http://openrosa.org/formdesigner/0B48E039-1E80-49A7-AC24-732B6E788E39</t>
        </is>
      </c>
      <c r="BC1247" t="inlineStr">
        <is>
          <t>Ration et autres visites</t>
        </is>
      </c>
      <c r="BD1247" t="inlineStr">
        <is>
          <t>CommCare Android, version "2.55.0"(467579). App v15969. CommCare Version 2.55.0. Build 467579, built on: 2025-01-15</t>
        </is>
      </c>
      <c r="BE1247" t="inlineStr">
        <is>
          <t>commcare_61586a7d-5c7d-439f-977e-7eb93d40e271</t>
        </is>
      </c>
      <c r="BF1247" t="inlineStr">
        <is>
          <t>18.4995209 -72.5885668 317.76 1.44</t>
        </is>
      </c>
      <c r="BG1247" t="inlineStr">
        <is>
          <t>f13d8149fc6d39ebe86af18272310ff9</t>
        </is>
      </c>
      <c r="BH1247" t="inlineStr">
        <is>
          <t>d3239f0622024212b2de47425e4be01d</t>
        </is>
      </c>
      <c r="BI1247" t="inlineStr">
        <is>
          <t>15246</t>
        </is>
      </c>
      <c r="BJ1247" t="inlineStr">
        <is>
          <t>XFormInstance</t>
        </is>
      </c>
      <c r="BK1247" t="inlineStr">
        <is>
          <t>6c3f5baa004011f0ba82bb65fe57b2fe</t>
        </is>
      </c>
      <c r="BL1247" t="b">
        <v>0</v>
      </c>
      <c r="BM1247" t="inlineStr">
        <is>
          <t>---</t>
        </is>
      </c>
      <c r="BN1247" t="inlineStr">
        <is>
          <t>200.113.230.189</t>
        </is>
      </c>
      <c r="BO1247" t="inlineStr">
        <is>
          <t>Tamar Borgella</t>
        </is>
      </c>
    </row>
    <row r="1248">
      <c r="A1248" t="inlineStr">
        <is>
          <t>1246</t>
        </is>
      </c>
      <c r="B1248" t="inlineStr">
        <is>
          <t>f4357597-1869-467e-ae84-48e395482d58</t>
        </is>
      </c>
      <c r="C1248" t="inlineStr">
        <is>
          <t>2025-03-14</t>
        </is>
      </c>
      <c r="D1248" t="inlineStr">
        <is>
          <t>4</t>
        </is>
      </c>
      <c r="E1248" t="inlineStr">
        <is>
          <t>suivi meficament</t>
        </is>
      </c>
      <c r="F1248" t="inlineStr">
        <is>
          <t>1</t>
        </is>
      </c>
      <c r="G1248" t="inlineStr">
        <is>
          <t>suivi meficament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---</t>
        </is>
      </c>
      <c r="L1248" t="inlineStr">
        <is>
          <t>---</t>
        </is>
      </c>
      <c r="M1248" t="inlineStr">
        <is>
          <t>---</t>
        </is>
      </c>
      <c r="N1248" t="inlineStr">
        <is>
          <t>---</t>
        </is>
      </c>
      <c r="O1248" t="inlineStr">
        <is>
          <t>---</t>
        </is>
      </c>
      <c r="P1248" t="inlineStr">
        <is>
          <t>---</t>
        </is>
      </c>
      <c r="Q1248" t="inlineStr">
        <is>
          <t>---</t>
        </is>
      </c>
      <c r="R1248" t="inlineStr">
        <is>
          <t>17.4</t>
        </is>
      </c>
      <c r="S1248" t="inlineStr">
        <is>
          <t>24.0</t>
        </is>
      </c>
      <c r="T1248" t="inlineStr">
        <is>
          <t>1.1</t>
        </is>
      </c>
      <c r="U1248" t="inlineStr"/>
      <c r="V1248" t="inlineStr"/>
      <c r="W1248" t="inlineStr"/>
      <c r="X1248" t="inlineStr">
        <is>
          <t>PAP/NPFS/ST03215</t>
        </is>
      </c>
      <c r="Y1248" t="inlineStr">
        <is>
          <t>PAP/NPFS/ST03215</t>
        </is>
      </c>
      <c r="Z1248" t="inlineStr">
        <is>
          <t>2025-03-14 19:07:32</t>
        </is>
      </c>
      <c r="AA1248" t="inlineStr">
        <is>
          <t>2025-03-14 19:05:25</t>
        </is>
      </c>
      <c r="AB1248" t="inlineStr">
        <is>
          <t>2styves</t>
        </is>
      </c>
      <c r="AC1248" t="inlineStr">
        <is>
          <t>2025-03-14 20:49:55</t>
        </is>
      </c>
      <c r="AD1248" s="1" t="inlineStr">
        <is>
          <t>https://www.commcarehq.org/a/caris-test/reports/form_data/f4357597-1869-467e-ae84-48e395482d58/</t>
        </is>
      </c>
      <c r="AE1248" t="inlineStr">
        <is>
          <t>---</t>
        </is>
      </c>
      <c r="AF1248" t="inlineStr">
        <is>
          <t>3c5a623af057e23a32ae4000_40617</t>
        </is>
      </c>
      <c r="AG1248" t="inlineStr">
        <is>
          <t>---</t>
        </is>
      </c>
      <c r="AH1248" t="inlineStr">
        <is>
          <t>2025-03-14 19:07:32</t>
        </is>
      </c>
      <c r="AI1248" t="inlineStr">
        <is>
          <t>778b85ff647948a2b74cfc8d7846aba5</t>
        </is>
      </c>
      <c r="AJ1248" t="inlineStr">
        <is>
          <t>2025-03-14</t>
        </is>
      </c>
      <c r="AK1248" t="inlineStr">
        <is>
          <t>4</t>
        </is>
      </c>
      <c r="AL1248" t="inlineStr">
        <is>
          <t>suivi meficament</t>
        </is>
      </c>
      <c r="AM1248" t="inlineStr">
        <is>
          <t>1</t>
        </is>
      </c>
      <c r="AN1248" t="inlineStr">
        <is>
          <t>suivi meficament</t>
        </is>
      </c>
      <c r="AO1248" t="inlineStr">
        <is>
          <t>1</t>
        </is>
      </c>
      <c r="AP1248" t="inlineStr">
        <is>
          <t>1</t>
        </is>
      </c>
      <c r="AQ1248" t="inlineStr">
        <is>
          <t>17.4</t>
        </is>
      </c>
      <c r="AR1248" t="inlineStr">
        <is>
          <t>24</t>
        </is>
      </c>
      <c r="AS1248" t="inlineStr">
        <is>
          <t>1.1</t>
        </is>
      </c>
      <c r="AT1248" t="inlineStr"/>
      <c r="AU1248" t="inlineStr">
        <is>
          <t>---</t>
        </is>
      </c>
      <c r="AV1248" t="inlineStr">
        <is>
          <t>---</t>
        </is>
      </c>
      <c r="AW1248" t="inlineStr">
        <is>
          <t>---</t>
        </is>
      </c>
      <c r="AX1248" t="inlineStr">
        <is>
          <t>---</t>
        </is>
      </c>
      <c r="AY1248" t="inlineStr">
        <is>
          <t>---</t>
        </is>
      </c>
      <c r="AZ1248" t="inlineStr">
        <is>
          <t>---</t>
        </is>
      </c>
      <c r="BA1248" t="inlineStr">
        <is>
          <t>778b85ff647948a2b74cfc8d7846aba5</t>
        </is>
      </c>
      <c r="BB1248" t="inlineStr">
        <is>
          <t>http://openrosa.org/formdesigner/0B48E039-1E80-49A7-AC24-732B6E788E39</t>
        </is>
      </c>
      <c r="BC1248" t="inlineStr">
        <is>
          <t>Ration et autres visites</t>
        </is>
      </c>
      <c r="BD1248" t="inlineStr">
        <is>
          <t>CommCare Android, version "2.56"(468040). App v15969. CommCare Version 2.56.0. Build 468040, built on: 2025-02-11</t>
        </is>
      </c>
      <c r="BE1248" t="inlineStr">
        <is>
          <t>commcare_99e364ac-f097-4367-9549-47dce913a4be</t>
        </is>
      </c>
      <c r="BF1248" t="inlineStr">
        <is>
          <t>18.5888818 -72.312916 -11.31 8.3</t>
        </is>
      </c>
      <c r="BG1248" t="inlineStr">
        <is>
          <t>f13d8149fc6d39ebe86af18272310ff9</t>
        </is>
      </c>
      <c r="BH1248" t="inlineStr">
        <is>
          <t>d3239f0622024212b2de47425e4be01d</t>
        </is>
      </c>
      <c r="BI1248" t="inlineStr">
        <is>
          <t>15246</t>
        </is>
      </c>
      <c r="BJ1248" t="inlineStr">
        <is>
          <t>XFormInstance</t>
        </is>
      </c>
      <c r="BK1248" t="inlineStr">
        <is>
          <t>765f5e3600e411f0b03bd3290d41d0d6</t>
        </is>
      </c>
      <c r="BL1248" t="b">
        <v>0</v>
      </c>
      <c r="BM1248" t="inlineStr">
        <is>
          <t>---</t>
        </is>
      </c>
      <c r="BN1248" t="inlineStr">
        <is>
          <t>200.113.230.237</t>
        </is>
      </c>
      <c r="BO1248" t="inlineStr">
        <is>
          <t>Joseph Mercidieu</t>
        </is>
      </c>
    </row>
    <row r="1249">
      <c r="A1249" t="inlineStr">
        <is>
          <t>1247</t>
        </is>
      </c>
      <c r="B1249" t="inlineStr">
        <is>
          <t>c07fe4f1-7241-41a4-b699-e0618357726d</t>
        </is>
      </c>
      <c r="C1249" t="inlineStr">
        <is>
          <t>2025-03-14</t>
        </is>
      </c>
      <c r="D1249" t="inlineStr">
        <is>
          <t>3</t>
        </is>
      </c>
      <c r="E1249" t="inlineStr">
        <is>
          <t>---</t>
        </is>
      </c>
      <c r="F1249" t="inlineStr">
        <is>
          <t>0</t>
        </is>
      </c>
      <c r="G1249" t="inlineStr">
        <is>
          <t>---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---</t>
        </is>
      </c>
      <c r="L1249" t="inlineStr">
        <is>
          <t>---</t>
        </is>
      </c>
      <c r="M1249" t="inlineStr">
        <is>
          <t>---</t>
        </is>
      </c>
      <c r="N1249" t="inlineStr">
        <is>
          <t>---</t>
        </is>
      </c>
      <c r="O1249" t="inlineStr">
        <is>
          <t>---</t>
        </is>
      </c>
      <c r="P1249" t="inlineStr">
        <is>
          <t>---</t>
        </is>
      </c>
      <c r="Q1249" t="inlineStr">
        <is>
          <t>---</t>
        </is>
      </c>
      <c r="R1249" t="inlineStr"/>
      <c r="S1249" t="inlineStr"/>
      <c r="T1249" t="inlineStr"/>
      <c r="U1249" t="inlineStr"/>
      <c r="V1249" t="inlineStr"/>
      <c r="W1249" t="inlineStr"/>
      <c r="X1249" t="inlineStr">
        <is>
          <t>CAP/HSCM/ST03404</t>
        </is>
      </c>
      <c r="Y1249" t="inlineStr">
        <is>
          <t>CAP/HSCM/ST03404</t>
        </is>
      </c>
      <c r="Z1249" t="inlineStr">
        <is>
          <t>2025-03-14 19:01:47</t>
        </is>
      </c>
      <c r="AA1249" t="inlineStr">
        <is>
          <t>2025-03-14 19:01:34</t>
        </is>
      </c>
      <c r="AB1249" t="inlineStr">
        <is>
          <t>1fleurgile</t>
        </is>
      </c>
      <c r="AC1249" t="inlineStr">
        <is>
          <t>2025-03-14 20:49:56</t>
        </is>
      </c>
      <c r="AD1249" s="1" t="inlineStr">
        <is>
          <t>https://www.commcarehq.org/a/caris-test/reports/form_data/c07fe4f1-7241-41a4-b699-e0618357726d/</t>
        </is>
      </c>
      <c r="AE1249" t="inlineStr">
        <is>
          <t>---</t>
        </is>
      </c>
      <c r="AF1249" t="inlineStr">
        <is>
          <t>3c5a623af057e23a32ae4000_26885</t>
        </is>
      </c>
      <c r="AG1249" t="inlineStr">
        <is>
          <t>OK</t>
        </is>
      </c>
      <c r="AH1249" t="inlineStr">
        <is>
          <t>2025-03-14 19:01:47</t>
        </is>
      </c>
      <c r="AI1249" t="inlineStr">
        <is>
          <t>9cfdf7db54419d22491b2c964b5162b3</t>
        </is>
      </c>
      <c r="AJ1249" t="inlineStr">
        <is>
          <t>2025-03-14</t>
        </is>
      </c>
      <c r="AK1249" t="inlineStr">
        <is>
          <t>3</t>
        </is>
      </c>
      <c r="AL1249" t="inlineStr">
        <is>
          <t>---</t>
        </is>
      </c>
      <c r="AM1249" t="inlineStr">
        <is>
          <t>0</t>
        </is>
      </c>
      <c r="AN1249" t="inlineStr">
        <is>
          <t>---</t>
        </is>
      </c>
      <c r="AO1249" t="inlineStr">
        <is>
          <t>1</t>
        </is>
      </c>
      <c r="AP1249" t="inlineStr">
        <is>
          <t>1</t>
        </is>
      </c>
      <c r="AQ1249" t="inlineStr"/>
      <c r="AR1249" t="inlineStr"/>
      <c r="AS1249" t="inlineStr"/>
      <c r="AT1249" t="inlineStr"/>
      <c r="AU1249" t="inlineStr">
        <is>
          <t>---</t>
        </is>
      </c>
      <c r="AV1249" t="inlineStr">
        <is>
          <t>---</t>
        </is>
      </c>
      <c r="AW1249" t="inlineStr">
        <is>
          <t>---</t>
        </is>
      </c>
      <c r="AX1249" t="inlineStr">
        <is>
          <t>---</t>
        </is>
      </c>
      <c r="AY1249" t="inlineStr">
        <is>
          <t>---</t>
        </is>
      </c>
      <c r="AZ1249" t="inlineStr">
        <is>
          <t>---</t>
        </is>
      </c>
      <c r="BA1249" t="inlineStr">
        <is>
          <t>9cfdf7db54419d22491b2c964b5162b3</t>
        </is>
      </c>
      <c r="BB1249" t="inlineStr">
        <is>
          <t>http://openrosa.org/formdesigner/0B48E039-1E80-49A7-AC24-732B6E788E39</t>
        </is>
      </c>
      <c r="BC1249" t="inlineStr">
        <is>
          <t>Ration et autres visites</t>
        </is>
      </c>
      <c r="BD1249" t="inlineStr">
        <is>
          <t>CommCare Android, version "2.55.0"(467579). App v15969. CommCare Version 2.55.0. Build 467579, built on: 2025-01-15</t>
        </is>
      </c>
      <c r="BE1249" t="inlineStr">
        <is>
          <t>commcare_76b456dd-7d90-498a-a785-92f136625a61</t>
        </is>
      </c>
      <c r="BF1249" t="inlineStr">
        <is>
          <t>19.6696649 -72.1266392 -14.31 8.94</t>
        </is>
      </c>
      <c r="BG1249" t="inlineStr">
        <is>
          <t>f13d8149fc6d39ebe86af18272310ff9</t>
        </is>
      </c>
      <c r="BH1249" t="inlineStr">
        <is>
          <t>d3239f0622024212b2de47425e4be01d</t>
        </is>
      </c>
      <c r="BI1249" t="inlineStr">
        <is>
          <t>15246</t>
        </is>
      </c>
      <c r="BJ1249" t="inlineStr">
        <is>
          <t>XFormInstance</t>
        </is>
      </c>
      <c r="BK1249" t="inlineStr">
        <is>
          <t>5fd91bc8006411f0ba84bb65fe57b2fe</t>
        </is>
      </c>
      <c r="BL1249" t="b">
        <v>0</v>
      </c>
      <c r="BM1249" t="inlineStr">
        <is>
          <t>---</t>
        </is>
      </c>
      <c r="BN1249" t="inlineStr">
        <is>
          <t>200.113.238.73</t>
        </is>
      </c>
      <c r="BO1249" t="inlineStr">
        <is>
          <t>Sainsmyr Juvenson</t>
        </is>
      </c>
    </row>
    <row r="1250">
      <c r="A1250" t="inlineStr">
        <is>
          <t>1248</t>
        </is>
      </c>
      <c r="B1250" t="inlineStr">
        <is>
          <t>3b0c6047-4859-4717-bbd7-5fc152e2ce5a</t>
        </is>
      </c>
      <c r="C1250" t="inlineStr">
        <is>
          <t>2025-03-14</t>
        </is>
      </c>
      <c r="D1250" t="inlineStr">
        <is>
          <t>3</t>
        </is>
      </c>
      <c r="E1250" t="inlineStr">
        <is>
          <t>---</t>
        </is>
      </c>
      <c r="F1250" t="inlineStr">
        <is>
          <t>0</t>
        </is>
      </c>
      <c r="G1250" t="inlineStr">
        <is>
          <t>---</t>
        </is>
      </c>
      <c r="H1250" t="inlineStr">
        <is>
          <t>1</t>
        </is>
      </c>
      <c r="I1250" t="inlineStr">
        <is>
          <t>0</t>
        </is>
      </c>
      <c r="J1250" t="inlineStr">
        <is>
          <t>---</t>
        </is>
      </c>
      <c r="K1250" t="inlineStr">
        <is>
          <t>---</t>
        </is>
      </c>
      <c r="L1250" t="inlineStr">
        <is>
          <t>---</t>
        </is>
      </c>
      <c r="M1250" t="inlineStr">
        <is>
          <t>---</t>
        </is>
      </c>
      <c r="N1250" t="inlineStr">
        <is>
          <t>---</t>
        </is>
      </c>
      <c r="O1250" t="inlineStr">
        <is>
          <t>---</t>
        </is>
      </c>
      <c r="P1250" t="inlineStr">
        <is>
          <t>---</t>
        </is>
      </c>
      <c r="Q1250" t="inlineStr">
        <is>
          <t>---</t>
        </is>
      </c>
      <c r="R1250" t="inlineStr">
        <is>
          <t>---</t>
        </is>
      </c>
      <c r="S1250" t="inlineStr">
        <is>
          <t>---</t>
        </is>
      </c>
      <c r="T1250" t="inlineStr">
        <is>
          <t>---</t>
        </is>
      </c>
      <c r="U1250" t="inlineStr">
        <is>
          <t>---</t>
        </is>
      </c>
      <c r="V1250" t="inlineStr">
        <is>
          <t>---</t>
        </is>
      </c>
      <c r="W1250" t="inlineStr"/>
      <c r="X1250" t="inlineStr">
        <is>
          <t>CAP/HSCM/ST04125</t>
        </is>
      </c>
      <c r="Y1250" t="inlineStr">
        <is>
          <t>CAP/HSCM/ST04125</t>
        </is>
      </c>
      <c r="Z1250" t="inlineStr">
        <is>
          <t>2025-03-14 19:02:52</t>
        </is>
      </c>
      <c r="AA1250" t="inlineStr">
        <is>
          <t>2025-03-14 19:02:30</t>
        </is>
      </c>
      <c r="AB1250" t="inlineStr">
        <is>
          <t>1fleurgile</t>
        </is>
      </c>
      <c r="AC1250" t="inlineStr">
        <is>
          <t>2025-03-14 20:49:57</t>
        </is>
      </c>
      <c r="AD1250" s="1" t="inlineStr">
        <is>
          <t>https://www.commcarehq.org/a/caris-test/reports/form_data/3b0c6047-4859-4717-bbd7-5fc152e2ce5a/</t>
        </is>
      </c>
      <c r="AE1250" t="inlineStr">
        <is>
          <t>---</t>
        </is>
      </c>
      <c r="AF1250" t="inlineStr">
        <is>
          <t>3c5a623af057e23a32ae4000_194440</t>
        </is>
      </c>
      <c r="AG1250" t="inlineStr">
        <is>
          <t>OK</t>
        </is>
      </c>
      <c r="AH1250" t="inlineStr">
        <is>
          <t>2025-03-14 19:02:52</t>
        </is>
      </c>
      <c r="AI1250" t="inlineStr">
        <is>
          <t>9cfdf7db54419d22491b2c964b5162b3</t>
        </is>
      </c>
      <c r="AJ1250" t="inlineStr">
        <is>
          <t>2025-03-14</t>
        </is>
      </c>
      <c r="AK1250" t="inlineStr">
        <is>
          <t>3</t>
        </is>
      </c>
      <c r="AL1250" t="inlineStr">
        <is>
          <t>---</t>
        </is>
      </c>
      <c r="AM1250" t="inlineStr">
        <is>
          <t>0</t>
        </is>
      </c>
      <c r="AN1250" t="inlineStr">
        <is>
          <t>---</t>
        </is>
      </c>
      <c r="AO1250" t="inlineStr">
        <is>
          <t>1</t>
        </is>
      </c>
      <c r="AP1250" t="inlineStr">
        <is>
          <t>0</t>
        </is>
      </c>
      <c r="AQ1250" t="inlineStr">
        <is>
          <t>---</t>
        </is>
      </c>
      <c r="AR1250" t="inlineStr">
        <is>
          <t>---</t>
        </is>
      </c>
      <c r="AS1250" t="inlineStr">
        <is>
          <t>---</t>
        </is>
      </c>
      <c r="AT1250" t="inlineStr"/>
      <c r="AU1250" t="inlineStr">
        <is>
          <t>---</t>
        </is>
      </c>
      <c r="AV1250" t="inlineStr">
        <is>
          <t>---</t>
        </is>
      </c>
      <c r="AW1250" t="inlineStr">
        <is>
          <t>---</t>
        </is>
      </c>
      <c r="AX1250" t="inlineStr">
        <is>
          <t>---</t>
        </is>
      </c>
      <c r="AY1250" t="inlineStr">
        <is>
          <t>---</t>
        </is>
      </c>
      <c r="AZ1250" t="inlineStr">
        <is>
          <t>---</t>
        </is>
      </c>
      <c r="BA1250" t="inlineStr">
        <is>
          <t>9cfdf7db54419d22491b2c964b5162b3</t>
        </is>
      </c>
      <c r="BB1250" t="inlineStr">
        <is>
          <t>http://openrosa.org/formdesigner/0B48E039-1E80-49A7-AC24-732B6E788E39</t>
        </is>
      </c>
      <c r="BC1250" t="inlineStr">
        <is>
          <t>Ration et autres visites</t>
        </is>
      </c>
      <c r="BD1250" t="inlineStr">
        <is>
          <t>CommCare Android, version "2.55.0"(467579). App v15969. CommCare Version 2.55.0. Build 467579, built on: 2025-01-15</t>
        </is>
      </c>
      <c r="BE1250" t="inlineStr">
        <is>
          <t>commcare_76b456dd-7d90-498a-a785-92f136625a61</t>
        </is>
      </c>
      <c r="BF1250" t="inlineStr">
        <is>
          <t>19.6696519 -72.1265955 -14.31 9.85</t>
        </is>
      </c>
      <c r="BG1250" t="inlineStr">
        <is>
          <t>f13d8149fc6d39ebe86af18272310ff9</t>
        </is>
      </c>
      <c r="BH1250" t="inlineStr">
        <is>
          <t>d3239f0622024212b2de47425e4be01d</t>
        </is>
      </c>
      <c r="BI1250" t="inlineStr">
        <is>
          <t>15246</t>
        </is>
      </c>
      <c r="BJ1250" t="inlineStr">
        <is>
          <t>XFormInstance</t>
        </is>
      </c>
      <c r="BK1250" t="inlineStr">
        <is>
          <t>5fd91bc8006411f0ba84bb65fe57b2fe</t>
        </is>
      </c>
      <c r="BL1250" t="b">
        <v>0</v>
      </c>
      <c r="BM1250" t="inlineStr">
        <is>
          <t>---</t>
        </is>
      </c>
      <c r="BN1250" t="inlineStr">
        <is>
          <t>200.113.238.73</t>
        </is>
      </c>
      <c r="BO1250" t="inlineStr">
        <is>
          <t>Christlove Pierre</t>
        </is>
      </c>
    </row>
    <row r="1251">
      <c r="A1251" t="inlineStr">
        <is>
          <t>1249</t>
        </is>
      </c>
      <c r="B1251" t="inlineStr">
        <is>
          <t>e122f4de-f2ee-4e69-a000-f21dcdad5f97</t>
        </is>
      </c>
      <c r="C1251" t="inlineStr">
        <is>
          <t>2025-03-14</t>
        </is>
      </c>
      <c r="D1251" t="inlineStr">
        <is>
          <t>3</t>
        </is>
      </c>
      <c r="E1251" t="inlineStr">
        <is>
          <t>---</t>
        </is>
      </c>
      <c r="F1251" t="inlineStr">
        <is>
          <t>0</t>
        </is>
      </c>
      <c r="G1251" t="inlineStr">
        <is>
          <t>---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---</t>
        </is>
      </c>
      <c r="L1251" t="inlineStr">
        <is>
          <t>---</t>
        </is>
      </c>
      <c r="M1251" t="inlineStr">
        <is>
          <t>---</t>
        </is>
      </c>
      <c r="N1251" t="inlineStr">
        <is>
          <t>---</t>
        </is>
      </c>
      <c r="O1251" t="inlineStr">
        <is>
          <t>---</t>
        </is>
      </c>
      <c r="P1251" t="inlineStr">
        <is>
          <t>---</t>
        </is>
      </c>
      <c r="Q1251" t="inlineStr">
        <is>
          <t>---</t>
        </is>
      </c>
      <c r="R1251" t="inlineStr"/>
      <c r="S1251" t="inlineStr"/>
      <c r="T1251" t="inlineStr"/>
      <c r="U1251" t="inlineStr"/>
      <c r="V1251" t="inlineStr"/>
      <c r="W1251" t="inlineStr"/>
      <c r="X1251" t="inlineStr">
        <is>
          <t>CAP/HSCM/ST02746</t>
        </is>
      </c>
      <c r="Y1251" t="inlineStr">
        <is>
          <t>CAP/HSCM/ST02746</t>
        </is>
      </c>
      <c r="Z1251" t="inlineStr">
        <is>
          <t>2025-03-14 20:49:39</t>
        </is>
      </c>
      <c r="AA1251" t="inlineStr">
        <is>
          <t>2025-03-14 20:49:17</t>
        </is>
      </c>
      <c r="AB1251" t="inlineStr">
        <is>
          <t>1fleurgile</t>
        </is>
      </c>
      <c r="AC1251" t="inlineStr">
        <is>
          <t>2025-03-14 20:49:58</t>
        </is>
      </c>
      <c r="AD1251" s="1" t="inlineStr">
        <is>
          <t>https://www.commcarehq.org/a/caris-test/reports/form_data/e122f4de-f2ee-4e69-a000-f21dcdad5f97/</t>
        </is>
      </c>
      <c r="AE1251" t="inlineStr">
        <is>
          <t>---</t>
        </is>
      </c>
      <c r="AF1251" t="inlineStr">
        <is>
          <t>c64becfaef084944ba3c7653cab394b8</t>
        </is>
      </c>
      <c r="AG1251" t="inlineStr">
        <is>
          <t>OK</t>
        </is>
      </c>
      <c r="AH1251" t="inlineStr">
        <is>
          <t>2025-03-14 20:49:39</t>
        </is>
      </c>
      <c r="AI1251" t="inlineStr">
        <is>
          <t>9cfdf7db54419d22491b2c964b5162b3</t>
        </is>
      </c>
      <c r="AJ1251" t="inlineStr">
        <is>
          <t>2025-03-14</t>
        </is>
      </c>
      <c r="AK1251" t="inlineStr">
        <is>
          <t>3</t>
        </is>
      </c>
      <c r="AL1251" t="inlineStr">
        <is>
          <t>---</t>
        </is>
      </c>
      <c r="AM1251" t="inlineStr">
        <is>
          <t>0</t>
        </is>
      </c>
      <c r="AN1251" t="inlineStr">
        <is>
          <t>---</t>
        </is>
      </c>
      <c r="AO1251" t="inlineStr">
        <is>
          <t>1</t>
        </is>
      </c>
      <c r="AP1251" t="inlineStr">
        <is>
          <t>1</t>
        </is>
      </c>
      <c r="AQ1251" t="inlineStr"/>
      <c r="AR1251" t="inlineStr"/>
      <c r="AS1251" t="inlineStr"/>
      <c r="AT1251" t="inlineStr"/>
      <c r="AU1251" t="inlineStr">
        <is>
          <t>---</t>
        </is>
      </c>
      <c r="AV1251" t="inlineStr">
        <is>
          <t>---</t>
        </is>
      </c>
      <c r="AW1251" t="inlineStr">
        <is>
          <t>---</t>
        </is>
      </c>
      <c r="AX1251" t="inlineStr">
        <is>
          <t>---</t>
        </is>
      </c>
      <c r="AY1251" t="inlineStr">
        <is>
          <t>---</t>
        </is>
      </c>
      <c r="AZ1251" t="inlineStr">
        <is>
          <t>---</t>
        </is>
      </c>
      <c r="BA1251" t="inlineStr">
        <is>
          <t>9cfdf7db54419d22491b2c964b5162b3</t>
        </is>
      </c>
      <c r="BB1251" t="inlineStr">
        <is>
          <t>http://openrosa.org/formdesigner/0B48E039-1E80-49A7-AC24-732B6E788E39</t>
        </is>
      </c>
      <c r="BC1251" t="inlineStr">
        <is>
          <t>Ration et autres visites</t>
        </is>
      </c>
      <c r="BD1251" t="inlineStr">
        <is>
          <t>CommCare Android, version "2.55.0"(467579). App v15969. CommCare Version 2.55.0. Build 467579, built on: 2025-01-15</t>
        </is>
      </c>
      <c r="BE1251" t="inlineStr">
        <is>
          <t>commcare_76b456dd-7d90-498a-a785-92f136625a61</t>
        </is>
      </c>
      <c r="BF1251" t="inlineStr">
        <is>
          <t>19.7295135 -72.1828674 -27.5 6.68</t>
        </is>
      </c>
      <c r="BG1251" t="inlineStr">
        <is>
          <t>f13d8149fc6d39ebe86af18272310ff9</t>
        </is>
      </c>
      <c r="BH1251" t="inlineStr">
        <is>
          <t>d3239f0622024212b2de47425e4be01d</t>
        </is>
      </c>
      <c r="BI1251" t="inlineStr">
        <is>
          <t>15246</t>
        </is>
      </c>
      <c r="BJ1251" t="inlineStr">
        <is>
          <t>XFormInstance</t>
        </is>
      </c>
      <c r="BK1251" t="inlineStr">
        <is>
          <t>5fd91bc8006411f0ba84bb65fe57b2fe</t>
        </is>
      </c>
      <c r="BL1251" t="b">
        <v>0</v>
      </c>
      <c r="BM1251" t="inlineStr">
        <is>
          <t>---</t>
        </is>
      </c>
      <c r="BN1251" t="inlineStr">
        <is>
          <t>200.113.238.73</t>
        </is>
      </c>
      <c r="BO1251" t="inlineStr">
        <is>
          <t>Benstalise Nelvier Tharis</t>
        </is>
      </c>
    </row>
    <row r="1252">
      <c r="A1252" t="inlineStr">
        <is>
          <t>1250</t>
        </is>
      </c>
      <c r="B1252" t="inlineStr">
        <is>
          <t>6187fa81-8f40-43da-bd0b-e125d98ee652</t>
        </is>
      </c>
      <c r="C1252" t="inlineStr">
        <is>
          <t>2025-03-12</t>
        </is>
      </c>
      <c r="D1252" t="inlineStr">
        <is>
          <t>3</t>
        </is>
      </c>
      <c r="E1252" t="inlineStr">
        <is>
          <t>---</t>
        </is>
      </c>
      <c r="F1252" t="inlineStr">
        <is>
          <t>0</t>
        </is>
      </c>
      <c r="G1252" t="inlineStr">
        <is>
          <t>---</t>
        </is>
      </c>
      <c r="H1252" t="inlineStr">
        <is>
          <t>1</t>
        </is>
      </c>
      <c r="I1252" t="inlineStr">
        <is>
          <t>0</t>
        </is>
      </c>
      <c r="J1252" t="inlineStr">
        <is>
          <t>---</t>
        </is>
      </c>
      <c r="K1252" t="inlineStr">
        <is>
          <t>---</t>
        </is>
      </c>
      <c r="L1252" t="inlineStr">
        <is>
          <t>---</t>
        </is>
      </c>
      <c r="M1252" t="inlineStr">
        <is>
          <t>---</t>
        </is>
      </c>
      <c r="N1252" t="inlineStr">
        <is>
          <t>---</t>
        </is>
      </c>
      <c r="O1252" t="inlineStr">
        <is>
          <t>---</t>
        </is>
      </c>
      <c r="P1252" t="inlineStr">
        <is>
          <t>---</t>
        </is>
      </c>
      <c r="Q1252" t="inlineStr">
        <is>
          <t>---</t>
        </is>
      </c>
      <c r="R1252" t="inlineStr">
        <is>
          <t>---</t>
        </is>
      </c>
      <c r="S1252" t="inlineStr">
        <is>
          <t>---</t>
        </is>
      </c>
      <c r="T1252" t="inlineStr">
        <is>
          <t>---</t>
        </is>
      </c>
      <c r="U1252" t="inlineStr">
        <is>
          <t>---</t>
        </is>
      </c>
      <c r="V1252" t="inlineStr">
        <is>
          <t>---</t>
        </is>
      </c>
      <c r="W1252" t="inlineStr"/>
      <c r="X1252" t="inlineStr">
        <is>
          <t>SMA/CSSM/ST00935</t>
        </is>
      </c>
      <c r="Y1252" t="inlineStr">
        <is>
          <t>SMA/CSSM/ST00935</t>
        </is>
      </c>
      <c r="Z1252" t="inlineStr">
        <is>
          <t>2025-03-14 21:38:04</t>
        </is>
      </c>
      <c r="AA1252" t="inlineStr">
        <is>
          <t>2025-03-14 21:37:45</t>
        </is>
      </c>
      <c r="AB1252" t="inlineStr">
        <is>
          <t>6joseph</t>
        </is>
      </c>
      <c r="AC1252" t="inlineStr">
        <is>
          <t>2025-03-14 21:43:19</t>
        </is>
      </c>
      <c r="AD1252" s="1" t="inlineStr">
        <is>
          <t>https://www.commcarehq.org/a/caris-test/reports/form_data/6187fa81-8f40-43da-bd0b-e125d98ee652/</t>
        </is>
      </c>
      <c r="AE1252" t="inlineStr">
        <is>
          <t>---</t>
        </is>
      </c>
      <c r="AF1252" t="inlineStr">
        <is>
          <t>3c5a623af057e23a32ae4000_104057</t>
        </is>
      </c>
      <c r="AG1252" t="inlineStr">
        <is>
          <t>OK</t>
        </is>
      </c>
      <c r="AH1252" t="inlineStr">
        <is>
          <t>2025-03-14 21:38:04</t>
        </is>
      </c>
      <c r="AI1252" t="inlineStr">
        <is>
          <t>8a7c43128a4424b0fa27ee8aba471672</t>
        </is>
      </c>
      <c r="AJ1252" t="inlineStr">
        <is>
          <t>2025-03-12</t>
        </is>
      </c>
      <c r="AK1252" t="inlineStr">
        <is>
          <t>3</t>
        </is>
      </c>
      <c r="AL1252" t="inlineStr">
        <is>
          <t>---</t>
        </is>
      </c>
      <c r="AM1252" t="inlineStr">
        <is>
          <t>0</t>
        </is>
      </c>
      <c r="AN1252" t="inlineStr">
        <is>
          <t>---</t>
        </is>
      </c>
      <c r="AO1252" t="inlineStr">
        <is>
          <t>1</t>
        </is>
      </c>
      <c r="AP1252" t="inlineStr">
        <is>
          <t>0</t>
        </is>
      </c>
      <c r="AQ1252" t="inlineStr">
        <is>
          <t>---</t>
        </is>
      </c>
      <c r="AR1252" t="inlineStr">
        <is>
          <t>---</t>
        </is>
      </c>
      <c r="AS1252" t="inlineStr">
        <is>
          <t>---</t>
        </is>
      </c>
      <c r="AT1252" t="inlineStr"/>
      <c r="AU1252" t="inlineStr">
        <is>
          <t>---</t>
        </is>
      </c>
      <c r="AV1252" t="inlineStr">
        <is>
          <t>---</t>
        </is>
      </c>
      <c r="AW1252" t="inlineStr">
        <is>
          <t>---</t>
        </is>
      </c>
      <c r="AX1252" t="inlineStr">
        <is>
          <t>---</t>
        </is>
      </c>
      <c r="AY1252" t="inlineStr">
        <is>
          <t>---</t>
        </is>
      </c>
      <c r="AZ1252" t="inlineStr">
        <is>
          <t>---</t>
        </is>
      </c>
      <c r="BA1252" t="inlineStr">
        <is>
          <t>8a7c43128a4424b0fa27ee8aba471672</t>
        </is>
      </c>
      <c r="BB1252" t="inlineStr">
        <is>
          <t>http://openrosa.org/formdesigner/0B48E039-1E80-49A7-AC24-732B6E788E39</t>
        </is>
      </c>
      <c r="BC1252" t="inlineStr">
        <is>
          <t>Ration et autres visites</t>
        </is>
      </c>
      <c r="BD1252" t="inlineStr">
        <is>
          <t>CommCare Android, version "2.56"(468045). App v15969. CommCare Version 2.56.0. Build 468045, built on: 2025-03-07</t>
        </is>
      </c>
      <c r="BE1252" t="inlineStr">
        <is>
          <t>commcare_cebd0d31-21f4-4592-9164-16cfd6fc9bcf</t>
        </is>
      </c>
      <c r="BF1252" t="inlineStr">
        <is>
          <t>19.3748414 -72.3381922 416.0 12.83</t>
        </is>
      </c>
      <c r="BG1252" t="inlineStr">
        <is>
          <t>f13d8149fc6d39ebe86af18272310ff9</t>
        </is>
      </c>
      <c r="BH1252" t="inlineStr">
        <is>
          <t>d3239f0622024212b2de47425e4be01d</t>
        </is>
      </c>
      <c r="BI1252" t="inlineStr">
        <is>
          <t>15246</t>
        </is>
      </c>
      <c r="BJ1252" t="inlineStr">
        <is>
          <t>XFormInstance</t>
        </is>
      </c>
      <c r="BK1252" t="inlineStr">
        <is>
          <t>6983554e011911f0b03ed3290d41d0d6</t>
        </is>
      </c>
      <c r="BL1252" t="b">
        <v>0</v>
      </c>
      <c r="BM1252" t="inlineStr">
        <is>
          <t>---</t>
        </is>
      </c>
      <c r="BN1252" t="inlineStr">
        <is>
          <t>200.113.214.4</t>
        </is>
      </c>
      <c r="BO1252" t="inlineStr">
        <is>
          <t>Daslin Loralus</t>
        </is>
      </c>
    </row>
    <row r="1253">
      <c r="A1253" t="inlineStr">
        <is>
          <t>1251</t>
        </is>
      </c>
      <c r="B1253" t="inlineStr">
        <is>
          <t>c77eb0ab-e93b-4462-b158-f6b89a061fc1</t>
        </is>
      </c>
      <c r="C1253" t="inlineStr">
        <is>
          <t>2025-03-13</t>
        </is>
      </c>
      <c r="D1253" t="inlineStr">
        <is>
          <t>3</t>
        </is>
      </c>
      <c r="E1253" t="inlineStr">
        <is>
          <t>---</t>
        </is>
      </c>
      <c r="F1253" t="inlineStr">
        <is>
          <t>0</t>
        </is>
      </c>
      <c r="G1253" t="inlineStr">
        <is>
          <t>---</t>
        </is>
      </c>
      <c r="H1253" t="inlineStr">
        <is>
          <t>1</t>
        </is>
      </c>
      <c r="I1253" t="inlineStr">
        <is>
          <t>0</t>
        </is>
      </c>
      <c r="J1253" t="inlineStr">
        <is>
          <t>---</t>
        </is>
      </c>
      <c r="K1253" t="inlineStr">
        <is>
          <t>---</t>
        </is>
      </c>
      <c r="L1253" t="inlineStr">
        <is>
          <t>---</t>
        </is>
      </c>
      <c r="M1253" t="inlineStr">
        <is>
          <t>---</t>
        </is>
      </c>
      <c r="N1253" t="inlineStr">
        <is>
          <t>---</t>
        </is>
      </c>
      <c r="O1253" t="inlineStr">
        <is>
          <t>---</t>
        </is>
      </c>
      <c r="P1253" t="inlineStr">
        <is>
          <t>---</t>
        </is>
      </c>
      <c r="Q1253" t="inlineStr">
        <is>
          <t>---</t>
        </is>
      </c>
      <c r="R1253" t="inlineStr">
        <is>
          <t>---</t>
        </is>
      </c>
      <c r="S1253" t="inlineStr">
        <is>
          <t>---</t>
        </is>
      </c>
      <c r="T1253" t="inlineStr">
        <is>
          <t>---</t>
        </is>
      </c>
      <c r="U1253" t="inlineStr">
        <is>
          <t>---</t>
        </is>
      </c>
      <c r="V1253" t="inlineStr">
        <is>
          <t>---</t>
        </is>
      </c>
      <c r="W1253" t="inlineStr"/>
      <c r="X1253" t="inlineStr">
        <is>
          <t>SMA/CSSM/ST00224</t>
        </is>
      </c>
      <c r="Y1253" t="inlineStr">
        <is>
          <t>SMA/CSSM/ST00224</t>
        </is>
      </c>
      <c r="Z1253" t="inlineStr">
        <is>
          <t>2025-03-14 21:48:42</t>
        </is>
      </c>
      <c r="AA1253" t="inlineStr">
        <is>
          <t>2025-03-14 21:48:01</t>
        </is>
      </c>
      <c r="AB1253" t="inlineStr">
        <is>
          <t>6joseph</t>
        </is>
      </c>
      <c r="AC1253" t="inlineStr">
        <is>
          <t>2025-03-14 21:48:10</t>
        </is>
      </c>
      <c r="AD1253" s="1" t="inlineStr">
        <is>
          <t>https://www.commcarehq.org/a/caris-test/reports/form_data/c77eb0ab-e93b-4462-b158-f6b89a061fc1/</t>
        </is>
      </c>
      <c r="AE1253" t="inlineStr">
        <is>
          <t>---</t>
        </is>
      </c>
      <c r="AF1253" t="inlineStr">
        <is>
          <t>c4d9b346bc81478baa4f26a2216c05af</t>
        </is>
      </c>
      <c r="AG1253" t="inlineStr">
        <is>
          <t>OK</t>
        </is>
      </c>
      <c r="AH1253" t="inlineStr">
        <is>
          <t>2025-03-14 21:48:42</t>
        </is>
      </c>
      <c r="AI1253" t="inlineStr">
        <is>
          <t>8a7c43128a4424b0fa27ee8aba471672</t>
        </is>
      </c>
      <c r="AJ1253" t="inlineStr">
        <is>
          <t>2025-03-13</t>
        </is>
      </c>
      <c r="AK1253" t="inlineStr">
        <is>
          <t>3</t>
        </is>
      </c>
      <c r="AL1253" t="inlineStr">
        <is>
          <t>---</t>
        </is>
      </c>
      <c r="AM1253" t="inlineStr">
        <is>
          <t>0</t>
        </is>
      </c>
      <c r="AN1253" t="inlineStr">
        <is>
          <t>---</t>
        </is>
      </c>
      <c r="AO1253" t="inlineStr">
        <is>
          <t>1</t>
        </is>
      </c>
      <c r="AP1253" t="inlineStr">
        <is>
          <t>0</t>
        </is>
      </c>
      <c r="AQ1253" t="inlineStr">
        <is>
          <t>---</t>
        </is>
      </c>
      <c r="AR1253" t="inlineStr">
        <is>
          <t>---</t>
        </is>
      </c>
      <c r="AS1253" t="inlineStr">
        <is>
          <t>---</t>
        </is>
      </c>
      <c r="AT1253" t="inlineStr"/>
      <c r="AU1253" t="inlineStr">
        <is>
          <t>---</t>
        </is>
      </c>
      <c r="AV1253" t="inlineStr">
        <is>
          <t>---</t>
        </is>
      </c>
      <c r="AW1253" t="inlineStr">
        <is>
          <t>---</t>
        </is>
      </c>
      <c r="AX1253" t="inlineStr">
        <is>
          <t>---</t>
        </is>
      </c>
      <c r="AY1253" t="inlineStr">
        <is>
          <t>---</t>
        </is>
      </c>
      <c r="AZ1253" t="inlineStr">
        <is>
          <t>---</t>
        </is>
      </c>
      <c r="BA1253" t="inlineStr">
        <is>
          <t>8a7c43128a4424b0fa27ee8aba471672</t>
        </is>
      </c>
      <c r="BB1253" t="inlineStr">
        <is>
          <t>http://openrosa.org/formdesigner/0B48E039-1E80-49A7-AC24-732B6E788E39</t>
        </is>
      </c>
      <c r="BC1253" t="inlineStr">
        <is>
          <t>Ration et autres visites</t>
        </is>
      </c>
      <c r="BD1253" t="inlineStr">
        <is>
          <t>CommCare Android, version "2.56"(468045). App v15969. CommCare Version 2.56.0. Build 468045, built on: 2025-03-07</t>
        </is>
      </c>
      <c r="BE1253" t="inlineStr">
        <is>
          <t>commcare_cebd0d31-21f4-4592-9164-16cfd6fc9bcf</t>
        </is>
      </c>
      <c r="BF1253" t="inlineStr">
        <is>
          <t>19.3749447 -72.3381186 408.0 10.0</t>
        </is>
      </c>
      <c r="BG1253" t="inlineStr">
        <is>
          <t>f13d8149fc6d39ebe86af18272310ff9</t>
        </is>
      </c>
      <c r="BH1253" t="inlineStr">
        <is>
          <t>d3239f0622024212b2de47425e4be01d</t>
        </is>
      </c>
      <c r="BI1253" t="inlineStr">
        <is>
          <t>15246</t>
        </is>
      </c>
      <c r="BJ1253" t="inlineStr">
        <is>
          <t>XFormInstance</t>
        </is>
      </c>
      <c r="BK1253" t="inlineStr">
        <is>
          <t>6983554e011911f0b03ed3290d41d0d6</t>
        </is>
      </c>
      <c r="BL1253" t="b">
        <v>0</v>
      </c>
      <c r="BM1253" t="inlineStr">
        <is>
          <t>---</t>
        </is>
      </c>
      <c r="BN1253" t="inlineStr">
        <is>
          <t>200.113.214.4</t>
        </is>
      </c>
      <c r="BO1253" t="inlineStr">
        <is>
          <t xml:space="preserve"> Altalina Zephirin</t>
        </is>
      </c>
    </row>
    <row r="1254">
      <c r="A1254" t="inlineStr">
        <is>
          <t>1252</t>
        </is>
      </c>
      <c r="B1254" t="inlineStr">
        <is>
          <t>52f9dc79-1959-4028-bf6e-20b7c1a6051d</t>
        </is>
      </c>
      <c r="C1254" t="inlineStr">
        <is>
          <t>2025-03-13</t>
        </is>
      </c>
      <c r="D1254" t="inlineStr">
        <is>
          <t>3</t>
        </is>
      </c>
      <c r="E1254" t="inlineStr">
        <is>
          <t>---</t>
        </is>
      </c>
      <c r="F1254" t="inlineStr">
        <is>
          <t>0</t>
        </is>
      </c>
      <c r="G1254" t="inlineStr">
        <is>
          <t>---</t>
        </is>
      </c>
      <c r="H1254" t="inlineStr">
        <is>
          <t>1</t>
        </is>
      </c>
      <c r="I1254" t="inlineStr">
        <is>
          <t>0</t>
        </is>
      </c>
      <c r="J1254" t="inlineStr">
        <is>
          <t>---</t>
        </is>
      </c>
      <c r="K1254" t="inlineStr">
        <is>
          <t>---</t>
        </is>
      </c>
      <c r="L1254" t="inlineStr">
        <is>
          <t>---</t>
        </is>
      </c>
      <c r="M1254" t="inlineStr">
        <is>
          <t>---</t>
        </is>
      </c>
      <c r="N1254" t="inlineStr">
        <is>
          <t>---</t>
        </is>
      </c>
      <c r="O1254" t="inlineStr">
        <is>
          <t>---</t>
        </is>
      </c>
      <c r="P1254" t="inlineStr">
        <is>
          <t>---</t>
        </is>
      </c>
      <c r="Q1254" t="inlineStr">
        <is>
          <t>---</t>
        </is>
      </c>
      <c r="R1254" t="inlineStr">
        <is>
          <t>---</t>
        </is>
      </c>
      <c r="S1254" t="inlineStr">
        <is>
          <t>---</t>
        </is>
      </c>
      <c r="T1254" t="inlineStr">
        <is>
          <t>---</t>
        </is>
      </c>
      <c r="U1254" t="inlineStr">
        <is>
          <t>---</t>
        </is>
      </c>
      <c r="V1254" t="inlineStr">
        <is>
          <t>---</t>
        </is>
      </c>
      <c r="W1254" t="inlineStr"/>
      <c r="X1254" t="inlineStr">
        <is>
          <t>SMA/CSSM/ST00871</t>
        </is>
      </c>
      <c r="Y1254" t="inlineStr">
        <is>
          <t>SMA/CSSM/ST00871</t>
        </is>
      </c>
      <c r="Z1254" t="inlineStr">
        <is>
          <t>2025-03-14 21:49:14</t>
        </is>
      </c>
      <c r="AA1254" t="inlineStr">
        <is>
          <t>2025-03-14 21:48:56</t>
        </is>
      </c>
      <c r="AB1254" t="inlineStr">
        <is>
          <t>6joseph</t>
        </is>
      </c>
      <c r="AC1254" t="inlineStr">
        <is>
          <t>2025-03-14 21:49:29</t>
        </is>
      </c>
      <c r="AD1254" s="1" t="inlineStr">
        <is>
          <t>https://www.commcarehq.org/a/caris-test/reports/form_data/52f9dc79-1959-4028-bf6e-20b7c1a6051d/</t>
        </is>
      </c>
      <c r="AE1254" t="inlineStr">
        <is>
          <t>---</t>
        </is>
      </c>
      <c r="AF1254" t="inlineStr">
        <is>
          <t>3c5a623af057e23a32ae4000_53146</t>
        </is>
      </c>
      <c r="AG1254" t="inlineStr">
        <is>
          <t>OK</t>
        </is>
      </c>
      <c r="AH1254" t="inlineStr">
        <is>
          <t>2025-03-14 21:49:14</t>
        </is>
      </c>
      <c r="AI1254" t="inlineStr">
        <is>
          <t>8a7c43128a4424b0fa27ee8aba471672</t>
        </is>
      </c>
      <c r="AJ1254" t="inlineStr">
        <is>
          <t>2025-03-13</t>
        </is>
      </c>
      <c r="AK1254" t="inlineStr">
        <is>
          <t>3</t>
        </is>
      </c>
      <c r="AL1254" t="inlineStr">
        <is>
          <t>---</t>
        </is>
      </c>
      <c r="AM1254" t="inlineStr">
        <is>
          <t>0</t>
        </is>
      </c>
      <c r="AN1254" t="inlineStr">
        <is>
          <t>---</t>
        </is>
      </c>
      <c r="AO1254" t="inlineStr">
        <is>
          <t>1</t>
        </is>
      </c>
      <c r="AP1254" t="inlineStr">
        <is>
          <t>0</t>
        </is>
      </c>
      <c r="AQ1254" t="inlineStr">
        <is>
          <t>---</t>
        </is>
      </c>
      <c r="AR1254" t="inlineStr">
        <is>
          <t>---</t>
        </is>
      </c>
      <c r="AS1254" t="inlineStr">
        <is>
          <t>---</t>
        </is>
      </c>
      <c r="AT1254" t="inlineStr"/>
      <c r="AU1254" t="inlineStr">
        <is>
          <t>---</t>
        </is>
      </c>
      <c r="AV1254" t="inlineStr">
        <is>
          <t>---</t>
        </is>
      </c>
      <c r="AW1254" t="inlineStr">
        <is>
          <t>---</t>
        </is>
      </c>
      <c r="AX1254" t="inlineStr">
        <is>
          <t>---</t>
        </is>
      </c>
      <c r="AY1254" t="inlineStr">
        <is>
          <t>---</t>
        </is>
      </c>
      <c r="AZ1254" t="inlineStr">
        <is>
          <t>---</t>
        </is>
      </c>
      <c r="BA1254" t="inlineStr">
        <is>
          <t>8a7c43128a4424b0fa27ee8aba471672</t>
        </is>
      </c>
      <c r="BB1254" t="inlineStr">
        <is>
          <t>http://openrosa.org/formdesigner/0B48E039-1E80-49A7-AC24-732B6E788E39</t>
        </is>
      </c>
      <c r="BC1254" t="inlineStr">
        <is>
          <t>Ration et autres visites</t>
        </is>
      </c>
      <c r="BD1254" t="inlineStr">
        <is>
          <t>CommCare Android, version "2.56"(468045). App v15969. CommCare Version 2.56.0. Build 468045, built on: 2025-03-07</t>
        </is>
      </c>
      <c r="BE1254" t="inlineStr">
        <is>
          <t>commcare_cebd0d31-21f4-4592-9164-16cfd6fc9bcf</t>
        </is>
      </c>
      <c r="BF1254" t="inlineStr">
        <is>
          <t>19.3748889 -72.3381033 406.0 16.7</t>
        </is>
      </c>
      <c r="BG1254" t="inlineStr">
        <is>
          <t>f13d8149fc6d39ebe86af18272310ff9</t>
        </is>
      </c>
      <c r="BH1254" t="inlineStr">
        <is>
          <t>d3239f0622024212b2de47425e4be01d</t>
        </is>
      </c>
      <c r="BI1254" t="inlineStr">
        <is>
          <t>15246</t>
        </is>
      </c>
      <c r="BJ1254" t="inlineStr">
        <is>
          <t>XFormInstance</t>
        </is>
      </c>
      <c r="BK1254" t="inlineStr">
        <is>
          <t>6983554e011911f0b03ed3290d41d0d6</t>
        </is>
      </c>
      <c r="BL1254" t="b">
        <v>0</v>
      </c>
      <c r="BM1254" t="inlineStr">
        <is>
          <t>---</t>
        </is>
      </c>
      <c r="BN1254" t="inlineStr">
        <is>
          <t>200.113.214.4</t>
        </is>
      </c>
      <c r="BO1254" t="inlineStr">
        <is>
          <t>Djaxelo Dorcenat</t>
        </is>
      </c>
    </row>
    <row r="1255">
      <c r="A1255" t="inlineStr">
        <is>
          <t>1253</t>
        </is>
      </c>
      <c r="B1255" t="inlineStr">
        <is>
          <t>7553bae1-794a-48dd-bc5d-1927b2b4ed58</t>
        </is>
      </c>
      <c r="C1255" t="inlineStr">
        <is>
          <t>2025-03-13</t>
        </is>
      </c>
      <c r="D1255" t="inlineStr">
        <is>
          <t>3</t>
        </is>
      </c>
      <c r="E1255" t="inlineStr">
        <is>
          <t>---</t>
        </is>
      </c>
      <c r="F1255" t="inlineStr">
        <is>
          <t>0</t>
        </is>
      </c>
      <c r="G1255" t="inlineStr">
        <is>
          <t>---</t>
        </is>
      </c>
      <c r="H1255" t="inlineStr">
        <is>
          <t>1</t>
        </is>
      </c>
      <c r="I1255" t="inlineStr">
        <is>
          <t>0</t>
        </is>
      </c>
      <c r="J1255" t="inlineStr">
        <is>
          <t>---</t>
        </is>
      </c>
      <c r="K1255" t="inlineStr">
        <is>
          <t>---</t>
        </is>
      </c>
      <c r="L1255" t="inlineStr">
        <is>
          <t>---</t>
        </is>
      </c>
      <c r="M1255" t="inlineStr">
        <is>
          <t>---</t>
        </is>
      </c>
      <c r="N1255" t="inlineStr">
        <is>
          <t>---</t>
        </is>
      </c>
      <c r="O1255" t="inlineStr">
        <is>
          <t>---</t>
        </is>
      </c>
      <c r="P1255" t="inlineStr">
        <is>
          <t>---</t>
        </is>
      </c>
      <c r="Q1255" t="inlineStr">
        <is>
          <t>---</t>
        </is>
      </c>
      <c r="R1255" t="inlineStr">
        <is>
          <t>---</t>
        </is>
      </c>
      <c r="S1255" t="inlineStr">
        <is>
          <t>---</t>
        </is>
      </c>
      <c r="T1255" t="inlineStr">
        <is>
          <t>---</t>
        </is>
      </c>
      <c r="U1255" t="inlineStr">
        <is>
          <t>---</t>
        </is>
      </c>
      <c r="V1255" t="inlineStr">
        <is>
          <t>---</t>
        </is>
      </c>
      <c r="W1255" t="inlineStr"/>
      <c r="X1255" t="inlineStr">
        <is>
          <t>SMA/CSSM/ST00618</t>
        </is>
      </c>
      <c r="Y1255" t="inlineStr">
        <is>
          <t>SMA/CSSM/ST00618</t>
        </is>
      </c>
      <c r="Z1255" t="inlineStr">
        <is>
          <t>2025-03-14 21:50:05</t>
        </is>
      </c>
      <c r="AA1255" t="inlineStr">
        <is>
          <t>2025-03-14 21:49:29</t>
        </is>
      </c>
      <c r="AB1255" t="inlineStr">
        <is>
          <t>6joseph</t>
        </is>
      </c>
      <c r="AC1255" t="inlineStr">
        <is>
          <t>2025-03-14 21:49:31</t>
        </is>
      </c>
      <c r="AD1255" s="1" t="inlineStr">
        <is>
          <t>https://www.commcarehq.org/a/caris-test/reports/form_data/7553bae1-794a-48dd-bc5d-1927b2b4ed58/</t>
        </is>
      </c>
      <c r="AE1255" t="inlineStr">
        <is>
          <t>---</t>
        </is>
      </c>
      <c r="AF1255" t="inlineStr">
        <is>
          <t>3c5a623af057e23a32ae4000_31492</t>
        </is>
      </c>
      <c r="AG1255" t="inlineStr">
        <is>
          <t>OK</t>
        </is>
      </c>
      <c r="AH1255" t="inlineStr">
        <is>
          <t>2025-03-14 21:50:05</t>
        </is>
      </c>
      <c r="AI1255" t="inlineStr">
        <is>
          <t>8a7c43128a4424b0fa27ee8aba471672</t>
        </is>
      </c>
      <c r="AJ1255" t="inlineStr">
        <is>
          <t>2025-03-13</t>
        </is>
      </c>
      <c r="AK1255" t="inlineStr">
        <is>
          <t>3</t>
        </is>
      </c>
      <c r="AL1255" t="inlineStr">
        <is>
          <t>---</t>
        </is>
      </c>
      <c r="AM1255" t="inlineStr">
        <is>
          <t>0</t>
        </is>
      </c>
      <c r="AN1255" t="inlineStr">
        <is>
          <t>---</t>
        </is>
      </c>
      <c r="AO1255" t="inlineStr">
        <is>
          <t>1</t>
        </is>
      </c>
      <c r="AP1255" t="inlineStr">
        <is>
          <t>0</t>
        </is>
      </c>
      <c r="AQ1255" t="inlineStr">
        <is>
          <t>---</t>
        </is>
      </c>
      <c r="AR1255" t="inlineStr">
        <is>
          <t>---</t>
        </is>
      </c>
      <c r="AS1255" t="inlineStr">
        <is>
          <t>---</t>
        </is>
      </c>
      <c r="AT1255" t="inlineStr"/>
      <c r="AU1255" t="inlineStr">
        <is>
          <t>---</t>
        </is>
      </c>
      <c r="AV1255" t="inlineStr">
        <is>
          <t>---</t>
        </is>
      </c>
      <c r="AW1255" t="inlineStr">
        <is>
          <t>---</t>
        </is>
      </c>
      <c r="AX1255" t="inlineStr">
        <is>
          <t>---</t>
        </is>
      </c>
      <c r="AY1255" t="inlineStr">
        <is>
          <t>---</t>
        </is>
      </c>
      <c r="AZ1255" t="inlineStr">
        <is>
          <t>---</t>
        </is>
      </c>
      <c r="BA1255" t="inlineStr">
        <is>
          <t>8a7c43128a4424b0fa27ee8aba471672</t>
        </is>
      </c>
      <c r="BB1255" t="inlineStr">
        <is>
          <t>http://openrosa.org/formdesigner/0B48E039-1E80-49A7-AC24-732B6E788E39</t>
        </is>
      </c>
      <c r="BC1255" t="inlineStr">
        <is>
          <t>Ration et autres visites</t>
        </is>
      </c>
      <c r="BD1255" t="inlineStr">
        <is>
          <t>CommCare Android, version "2.56"(468045). App v15969. CommCare Version 2.56.0. Build 468045, built on: 2025-03-07</t>
        </is>
      </c>
      <c r="BE1255" t="inlineStr">
        <is>
          <t>commcare_cebd0d31-21f4-4592-9164-16cfd6fc9bcf</t>
        </is>
      </c>
      <c r="BF1255" t="inlineStr">
        <is>
          <t>19.3748905 -72.3380264 383.0 11.5</t>
        </is>
      </c>
      <c r="BG1255" t="inlineStr">
        <is>
          <t>f13d8149fc6d39ebe86af18272310ff9</t>
        </is>
      </c>
      <c r="BH1255" t="inlineStr">
        <is>
          <t>d3239f0622024212b2de47425e4be01d</t>
        </is>
      </c>
      <c r="BI1255" t="inlineStr">
        <is>
          <t>15246</t>
        </is>
      </c>
      <c r="BJ1255" t="inlineStr">
        <is>
          <t>XFormInstance</t>
        </is>
      </c>
      <c r="BK1255" t="inlineStr">
        <is>
          <t>6983554e011911f0b03ed3290d41d0d6</t>
        </is>
      </c>
      <c r="BL1255" t="b">
        <v>0</v>
      </c>
      <c r="BM1255" t="inlineStr">
        <is>
          <t>---</t>
        </is>
      </c>
      <c r="BN1255" t="inlineStr">
        <is>
          <t>200.113.214.4</t>
        </is>
      </c>
      <c r="BO1255" t="inlineStr">
        <is>
          <t>Manaika Luccé</t>
        </is>
      </c>
    </row>
    <row r="1256">
      <c r="A1256" t="inlineStr">
        <is>
          <t>1254</t>
        </is>
      </c>
      <c r="B1256" t="inlineStr">
        <is>
          <t>bdc19d96-12e8-470e-9995-0eab69dfe46d</t>
        </is>
      </c>
      <c r="C1256" t="inlineStr">
        <is>
          <t>2025-03-13</t>
        </is>
      </c>
      <c r="D1256" t="inlineStr">
        <is>
          <t>3</t>
        </is>
      </c>
      <c r="E1256" t="inlineStr">
        <is>
          <t>---</t>
        </is>
      </c>
      <c r="F1256" t="inlineStr">
        <is>
          <t>0</t>
        </is>
      </c>
      <c r="G1256" t="inlineStr">
        <is>
          <t>---</t>
        </is>
      </c>
      <c r="H1256" t="inlineStr">
        <is>
          <t>1</t>
        </is>
      </c>
      <c r="I1256" t="inlineStr">
        <is>
          <t>0</t>
        </is>
      </c>
      <c r="J1256" t="inlineStr">
        <is>
          <t>---</t>
        </is>
      </c>
      <c r="K1256" t="inlineStr">
        <is>
          <t>---</t>
        </is>
      </c>
      <c r="L1256" t="inlineStr">
        <is>
          <t>---</t>
        </is>
      </c>
      <c r="M1256" t="inlineStr">
        <is>
          <t>---</t>
        </is>
      </c>
      <c r="N1256" t="inlineStr">
        <is>
          <t>---</t>
        </is>
      </c>
      <c r="O1256" t="inlineStr">
        <is>
          <t>---</t>
        </is>
      </c>
      <c r="P1256" t="inlineStr">
        <is>
          <t>---</t>
        </is>
      </c>
      <c r="Q1256" t="inlineStr">
        <is>
          <t>---</t>
        </is>
      </c>
      <c r="R1256" t="inlineStr">
        <is>
          <t>---</t>
        </is>
      </c>
      <c r="S1256" t="inlineStr">
        <is>
          <t>---</t>
        </is>
      </c>
      <c r="T1256" t="inlineStr">
        <is>
          <t>---</t>
        </is>
      </c>
      <c r="U1256" t="inlineStr">
        <is>
          <t>---</t>
        </is>
      </c>
      <c r="V1256" t="inlineStr">
        <is>
          <t>---</t>
        </is>
      </c>
      <c r="W1256" t="inlineStr"/>
      <c r="X1256" t="inlineStr">
        <is>
          <t>SMA/CSSM/ST01122</t>
        </is>
      </c>
      <c r="Y1256" t="inlineStr">
        <is>
          <t>SMA/CSSM/ST01122</t>
        </is>
      </c>
      <c r="Z1256" t="inlineStr">
        <is>
          <t>2025-03-14 21:50:59</t>
        </is>
      </c>
      <c r="AA1256" t="inlineStr">
        <is>
          <t>2025-03-14 21:50:27</t>
        </is>
      </c>
      <c r="AB1256" t="inlineStr">
        <is>
          <t>6joseph</t>
        </is>
      </c>
      <c r="AC1256" t="inlineStr">
        <is>
          <t>2025-03-14 21:51:32</t>
        </is>
      </c>
      <c r="AD1256" s="1" t="inlineStr">
        <is>
          <t>https://www.commcarehq.org/a/caris-test/reports/form_data/bdc19d96-12e8-470e-9995-0eab69dfe46d/</t>
        </is>
      </c>
      <c r="AE1256" t="inlineStr">
        <is>
          <t>---</t>
        </is>
      </c>
      <c r="AF1256" t="inlineStr">
        <is>
          <t>3c5a623af057e23a32ae4000_180077</t>
        </is>
      </c>
      <c r="AG1256" t="inlineStr">
        <is>
          <t>OK</t>
        </is>
      </c>
      <c r="AH1256" t="inlineStr">
        <is>
          <t>2025-03-14 21:50:59</t>
        </is>
      </c>
      <c r="AI1256" t="inlineStr">
        <is>
          <t>8a7c43128a4424b0fa27ee8aba471672</t>
        </is>
      </c>
      <c r="AJ1256" t="inlineStr">
        <is>
          <t>2025-03-13</t>
        </is>
      </c>
      <c r="AK1256" t="inlineStr">
        <is>
          <t>3</t>
        </is>
      </c>
      <c r="AL1256" t="inlineStr">
        <is>
          <t>---</t>
        </is>
      </c>
      <c r="AM1256" t="inlineStr">
        <is>
          <t>0</t>
        </is>
      </c>
      <c r="AN1256" t="inlineStr">
        <is>
          <t>---</t>
        </is>
      </c>
      <c r="AO1256" t="inlineStr">
        <is>
          <t>1</t>
        </is>
      </c>
      <c r="AP1256" t="inlineStr">
        <is>
          <t>0</t>
        </is>
      </c>
      <c r="AQ1256" t="inlineStr">
        <is>
          <t>---</t>
        </is>
      </c>
      <c r="AR1256" t="inlineStr">
        <is>
          <t>---</t>
        </is>
      </c>
      <c r="AS1256" t="inlineStr">
        <is>
          <t>---</t>
        </is>
      </c>
      <c r="AT1256" t="inlineStr"/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inlineStr">
        <is>
          <t>---</t>
        </is>
      </c>
      <c r="BA1256" t="inlineStr">
        <is>
          <t>8a7c43128a4424b0fa27ee8aba471672</t>
        </is>
      </c>
      <c r="BB1256" t="inlineStr">
        <is>
          <t>http://openrosa.org/formdesigner/0B48E039-1E80-49A7-AC24-732B6E788E39</t>
        </is>
      </c>
      <c r="BC1256" t="inlineStr">
        <is>
          <t>Ration et autres visites</t>
        </is>
      </c>
      <c r="BD1256" t="inlineStr">
        <is>
          <t>CommCare Android, version "2.56"(468045). App v15969. CommCare Version 2.56.0. Build 468045, built on: 2025-03-07</t>
        </is>
      </c>
      <c r="BE1256" t="inlineStr">
        <is>
          <t>commcare_cebd0d31-21f4-4592-9164-16cfd6fc9bcf</t>
        </is>
      </c>
      <c r="BF1256" t="inlineStr">
        <is>
          <t>19.374878 -72.3380328 410.0 11.9</t>
        </is>
      </c>
      <c r="BG1256" t="inlineStr">
        <is>
          <t>f13d8149fc6d39ebe86af18272310ff9</t>
        </is>
      </c>
      <c r="BH1256" t="inlineStr">
        <is>
          <t>d3239f0622024212b2de47425e4be01d</t>
        </is>
      </c>
      <c r="BI1256" t="inlineStr">
        <is>
          <t>15246</t>
        </is>
      </c>
      <c r="BJ1256" t="inlineStr">
        <is>
          <t>XFormInstance</t>
        </is>
      </c>
      <c r="BK1256" t="inlineStr">
        <is>
          <t>6983554e011911f0b03ed3290d41d0d6</t>
        </is>
      </c>
      <c r="BL1256" t="b">
        <v>0</v>
      </c>
      <c r="BM1256" t="inlineStr">
        <is>
          <t>---</t>
        </is>
      </c>
      <c r="BN1256" t="inlineStr">
        <is>
          <t>200.113.214.4</t>
        </is>
      </c>
      <c r="BO1256" t="inlineStr">
        <is>
          <t>Chinaica Gelus</t>
        </is>
      </c>
    </row>
    <row r="1257">
      <c r="A1257" t="inlineStr">
        <is>
          <t>1255</t>
        </is>
      </c>
      <c r="B1257" t="inlineStr">
        <is>
          <t>3126c335-f9de-465d-ba6c-66826211d277</t>
        </is>
      </c>
      <c r="C1257" t="inlineStr">
        <is>
          <t>2025-03-14</t>
        </is>
      </c>
      <c r="D1257" t="inlineStr">
        <is>
          <t>3</t>
        </is>
      </c>
      <c r="E1257" t="inlineStr">
        <is>
          <t>---</t>
        </is>
      </c>
      <c r="F1257" t="inlineStr">
        <is>
          <t>1</t>
        </is>
      </c>
      <c r="G1257" t="inlineStr">
        <is>
          <t>---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---</t>
        </is>
      </c>
      <c r="L1257" t="inlineStr">
        <is>
          <t>---</t>
        </is>
      </c>
      <c r="M1257" t="inlineStr">
        <is>
          <t>---</t>
        </is>
      </c>
      <c r="N1257" t="inlineStr">
        <is>
          <t>---</t>
        </is>
      </c>
      <c r="O1257" t="inlineStr">
        <is>
          <t>---</t>
        </is>
      </c>
      <c r="P1257" t="inlineStr">
        <is>
          <t>---</t>
        </is>
      </c>
      <c r="Q1257" t="inlineStr">
        <is>
          <t>---</t>
        </is>
      </c>
      <c r="R1257" t="inlineStr">
        <is>
          <t>13.5</t>
        </is>
      </c>
      <c r="S1257" t="inlineStr"/>
      <c r="T1257" t="inlineStr">
        <is>
          <t>1.13</t>
        </is>
      </c>
      <c r="U1257">
        <f>HYPERLINK("https://www.commcarehq.org/a/caris-test/api/form_attachment/v1/3126c335-f9de-465d-ba6c-66826211d277/1741976015615.jpg")</f>
        <v/>
      </c>
      <c r="V1257" t="inlineStr"/>
      <c r="W1257" t="inlineStr">
        <is>
          <t>18.4466953 -72.673099 2.36 9.87</t>
        </is>
      </c>
      <c r="X1257" t="inlineStr">
        <is>
          <t>LEG/HSCL/ST01114</t>
        </is>
      </c>
      <c r="Y1257" t="inlineStr">
        <is>
          <t>LEG/HSCL/ST01114</t>
        </is>
      </c>
      <c r="Z1257" t="inlineStr">
        <is>
          <t>2025-03-14 18:13:52</t>
        </is>
      </c>
      <c r="AA1257" t="inlineStr">
        <is>
          <t>2025-03-14 18:13:04</t>
        </is>
      </c>
      <c r="AB1257" t="inlineStr">
        <is>
          <t>2toussaint</t>
        </is>
      </c>
      <c r="AC1257" t="inlineStr">
        <is>
          <t>2025-03-14 22:37:20</t>
        </is>
      </c>
      <c r="AD1257" s="1" t="inlineStr">
        <is>
          <t>https://www.commcarehq.org/a/caris-test/reports/form_data/3126c335-f9de-465d-ba6c-66826211d277/</t>
        </is>
      </c>
      <c r="AE1257" t="inlineStr">
        <is>
          <t>---</t>
        </is>
      </c>
      <c r="AF1257" t="inlineStr">
        <is>
          <t>3c5a623af057e23a32ae4000_188261</t>
        </is>
      </c>
      <c r="AG1257" t="inlineStr">
        <is>
          <t>OK</t>
        </is>
      </c>
      <c r="AH1257" t="inlineStr">
        <is>
          <t>2025-03-14 18:13:52</t>
        </is>
      </c>
      <c r="AI1257" t="inlineStr">
        <is>
          <t>bf15ded1c441caeee7b3790beacaa107</t>
        </is>
      </c>
      <c r="AJ1257" t="inlineStr">
        <is>
          <t>2025-03-14</t>
        </is>
      </c>
      <c r="AK1257" t="inlineStr">
        <is>
          <t>3</t>
        </is>
      </c>
      <c r="AL1257" t="inlineStr">
        <is>
          <t>---</t>
        </is>
      </c>
      <c r="AM1257" t="inlineStr">
        <is>
          <t>1</t>
        </is>
      </c>
      <c r="AN1257" t="inlineStr">
        <is>
          <t>---</t>
        </is>
      </c>
      <c r="AO1257" t="inlineStr">
        <is>
          <t>1</t>
        </is>
      </c>
      <c r="AP1257" t="inlineStr">
        <is>
          <t>1</t>
        </is>
      </c>
      <c r="AQ1257" t="inlineStr">
        <is>
          <t>13.5</t>
        </is>
      </c>
      <c r="AR1257" t="inlineStr"/>
      <c r="AS1257" t="inlineStr">
        <is>
          <t>1.13</t>
        </is>
      </c>
      <c r="AT1257" t="inlineStr">
        <is>
          <t>18.4466953 -72.673099 2.36 9.87</t>
        </is>
      </c>
      <c r="AU1257" t="inlineStr">
        <is>
          <t>---</t>
        </is>
      </c>
      <c r="AV1257" t="inlineStr">
        <is>
          <t>---</t>
        </is>
      </c>
      <c r="AW1257" t="inlineStr">
        <is>
          <t>---</t>
        </is>
      </c>
      <c r="AX1257" t="inlineStr">
        <is>
          <t>---</t>
        </is>
      </c>
      <c r="AY1257" t="inlineStr">
        <is>
          <t>---</t>
        </is>
      </c>
      <c r="AZ1257" t="inlineStr">
        <is>
          <t>---</t>
        </is>
      </c>
      <c r="BA1257" t="inlineStr">
        <is>
          <t>bf15ded1c441caeee7b3790beacaa107</t>
        </is>
      </c>
      <c r="BB1257" t="inlineStr">
        <is>
          <t>http://openrosa.org/formdesigner/0B48E039-1E80-49A7-AC24-732B6E788E39</t>
        </is>
      </c>
      <c r="BC1257" t="inlineStr">
        <is>
          <t>Ration et autres visites</t>
        </is>
      </c>
      <c r="BD1257" t="inlineStr">
        <is>
          <t>CommCare Android, version "2.55.0"(467579). App v15969. CommCare Version 2.55.0. Build 467579, built on: 2025-01-15</t>
        </is>
      </c>
      <c r="BE1257" t="inlineStr">
        <is>
          <t>commcare_6ba4fa04-2ee5-4472-8c22-35182b767bd8</t>
        </is>
      </c>
      <c r="BF1257" t="inlineStr">
        <is>
          <t>18.4466956 -72.6730721 2.11 4.35</t>
        </is>
      </c>
      <c r="BG1257" t="inlineStr">
        <is>
          <t>f13d8149fc6d39ebe86af18272310ff9</t>
        </is>
      </c>
      <c r="BH1257" t="inlineStr">
        <is>
          <t>d3239f0622024212b2de47425e4be01d</t>
        </is>
      </c>
      <c r="BI1257" t="inlineStr">
        <is>
          <t>15246</t>
        </is>
      </c>
      <c r="BJ1257" t="inlineStr">
        <is>
          <t>XFormInstance</t>
        </is>
      </c>
      <c r="BK1257" t="inlineStr">
        <is>
          <t>3c3a10ce006811f0b036d3290d41d0d6</t>
        </is>
      </c>
      <c r="BL1257" t="b">
        <v>0</v>
      </c>
      <c r="BM1257" t="inlineStr">
        <is>
          <t>---</t>
        </is>
      </c>
      <c r="BN1257" t="inlineStr">
        <is>
          <t>200.113.251.9</t>
        </is>
      </c>
      <c r="BO1257" t="inlineStr">
        <is>
          <t>Luckenson Jn Jacques</t>
        </is>
      </c>
    </row>
    <row r="1258">
      <c r="A1258" t="inlineStr">
        <is>
          <t>1256</t>
        </is>
      </c>
      <c r="B1258" t="inlineStr">
        <is>
          <t>64a08038-a4fb-442f-a9cf-5baafb0afce2</t>
        </is>
      </c>
      <c r="C1258" t="inlineStr">
        <is>
          <t>2025-03-14</t>
        </is>
      </c>
      <c r="D1258" t="inlineStr">
        <is>
          <t>3</t>
        </is>
      </c>
      <c r="E1258" t="inlineStr">
        <is>
          <t>---</t>
        </is>
      </c>
      <c r="F1258" t="inlineStr">
        <is>
          <t>1</t>
        </is>
      </c>
      <c r="G1258" t="inlineStr">
        <is>
          <t>---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---</t>
        </is>
      </c>
      <c r="L1258" t="inlineStr">
        <is>
          <t>---</t>
        </is>
      </c>
      <c r="M1258" t="inlineStr">
        <is>
          <t>---</t>
        </is>
      </c>
      <c r="N1258" t="inlineStr">
        <is>
          <t>---</t>
        </is>
      </c>
      <c r="O1258" t="inlineStr">
        <is>
          <t>---</t>
        </is>
      </c>
      <c r="P1258" t="inlineStr">
        <is>
          <t>---</t>
        </is>
      </c>
      <c r="Q1258" t="inlineStr">
        <is>
          <t>---</t>
        </is>
      </c>
      <c r="R1258" t="inlineStr"/>
      <c r="S1258" t="inlineStr"/>
      <c r="T1258" t="inlineStr"/>
      <c r="U1258">
        <f>HYPERLINK("https://www.commcarehq.org/a/caris-test/api/form_attachment/v1/64a08038-a4fb-442f-a9cf-5baafb0afce2/1741978040186.jpg")</f>
        <v/>
      </c>
      <c r="V1258" t="inlineStr"/>
      <c r="W1258" t="inlineStr">
        <is>
          <t>18.4508266 -72.6680847 -11.87 23.84</t>
        </is>
      </c>
      <c r="X1258" t="inlineStr">
        <is>
          <t>LEG/HSCL/ST01255</t>
        </is>
      </c>
      <c r="Y1258" t="inlineStr">
        <is>
          <t>LEG/HSCL/ST01255</t>
        </is>
      </c>
      <c r="Z1258" t="inlineStr">
        <is>
          <t>2025-03-14 19:33:29</t>
        </is>
      </c>
      <c r="AA1258" t="inlineStr">
        <is>
          <t>2025-03-14 18:42:05</t>
        </is>
      </c>
      <c r="AB1258" t="inlineStr">
        <is>
          <t>2toussaint</t>
        </is>
      </c>
      <c r="AC1258" t="inlineStr">
        <is>
          <t>2025-03-14 22:37:21</t>
        </is>
      </c>
      <c r="AD1258" s="1" t="inlineStr">
        <is>
          <t>https://www.commcarehq.org/a/caris-test/reports/form_data/64a08038-a4fb-442f-a9cf-5baafb0afce2/</t>
        </is>
      </c>
      <c r="AE1258" t="inlineStr">
        <is>
          <t>---</t>
        </is>
      </c>
      <c r="AF1258" t="inlineStr">
        <is>
          <t>3c5a623af057e23a32ae4000_194549</t>
        </is>
      </c>
      <c r="AG1258" t="inlineStr">
        <is>
          <t>OK</t>
        </is>
      </c>
      <c r="AH1258" t="inlineStr">
        <is>
          <t>2025-03-14 19:33:29</t>
        </is>
      </c>
      <c r="AI1258" t="inlineStr">
        <is>
          <t>bf15ded1c441caeee7b3790beacaa107</t>
        </is>
      </c>
      <c r="AJ1258" t="inlineStr">
        <is>
          <t>2025-03-14</t>
        </is>
      </c>
      <c r="AK1258" t="inlineStr">
        <is>
          <t>3</t>
        </is>
      </c>
      <c r="AL1258" t="inlineStr">
        <is>
          <t>---</t>
        </is>
      </c>
      <c r="AM1258" t="inlineStr">
        <is>
          <t>1</t>
        </is>
      </c>
      <c r="AN1258" t="inlineStr">
        <is>
          <t>---</t>
        </is>
      </c>
      <c r="AO1258" t="inlineStr">
        <is>
          <t>1</t>
        </is>
      </c>
      <c r="AP1258" t="inlineStr">
        <is>
          <t>1</t>
        </is>
      </c>
      <c r="AQ1258" t="inlineStr"/>
      <c r="AR1258" t="inlineStr"/>
      <c r="AS1258" t="inlineStr"/>
      <c r="AT1258" t="inlineStr">
        <is>
          <t>18.4508266 -72.6680847 -11.87 23.84</t>
        </is>
      </c>
      <c r="AU1258" t="inlineStr">
        <is>
          <t>---</t>
        </is>
      </c>
      <c r="AV1258" t="inlineStr">
        <is>
          <t>---</t>
        </is>
      </c>
      <c r="AW1258" t="inlineStr">
        <is>
          <t>---</t>
        </is>
      </c>
      <c r="AX1258" t="inlineStr">
        <is>
          <t>---</t>
        </is>
      </c>
      <c r="AY1258" t="inlineStr">
        <is>
          <t>---</t>
        </is>
      </c>
      <c r="AZ1258" t="inlineStr">
        <is>
          <t>---</t>
        </is>
      </c>
      <c r="BA1258" t="inlineStr">
        <is>
          <t>bf15ded1c441caeee7b3790beacaa107</t>
        </is>
      </c>
      <c r="BB1258" t="inlineStr">
        <is>
          <t>http://openrosa.org/formdesigner/0B48E039-1E80-49A7-AC24-732B6E788E39</t>
        </is>
      </c>
      <c r="BC1258" t="inlineStr">
        <is>
          <t>Ration et autres visites</t>
        </is>
      </c>
      <c r="BD1258" t="inlineStr">
        <is>
          <t>CommCare Android, version "2.55.0"(467579). App v15969. CommCare Version 2.55.0. Build 467579, built on: 2025-01-15</t>
        </is>
      </c>
      <c r="BE1258" t="inlineStr">
        <is>
          <t>commcare_6ba4fa04-2ee5-4472-8c22-35182b767bd8</t>
        </is>
      </c>
      <c r="BF1258" t="inlineStr">
        <is>
          <t>18.4508318 -72.6680492 -12.4 7.71</t>
        </is>
      </c>
      <c r="BG1258" t="inlineStr">
        <is>
          <t>f13d8149fc6d39ebe86af18272310ff9</t>
        </is>
      </c>
      <c r="BH1258" t="inlineStr">
        <is>
          <t>d3239f0622024212b2de47425e4be01d</t>
        </is>
      </c>
      <c r="BI1258" t="inlineStr">
        <is>
          <t>15246</t>
        </is>
      </c>
      <c r="BJ1258" t="inlineStr">
        <is>
          <t>XFormInstance</t>
        </is>
      </c>
      <c r="BK1258" t="inlineStr">
        <is>
          <t>3c3a10ce006811f0b036d3290d41d0d6</t>
        </is>
      </c>
      <c r="BL1258" t="b">
        <v>0</v>
      </c>
      <c r="BM1258" t="inlineStr">
        <is>
          <t>---</t>
        </is>
      </c>
      <c r="BN1258" t="inlineStr">
        <is>
          <t>200.113.251.9</t>
        </is>
      </c>
      <c r="BO1258" t="inlineStr">
        <is>
          <t>Neicka Charlot</t>
        </is>
      </c>
    </row>
    <row r="1259">
      <c r="A1259" t="inlineStr">
        <is>
          <t>1257</t>
        </is>
      </c>
      <c r="B1259" t="inlineStr">
        <is>
          <t>8d4998c5-0b45-41f4-86ee-82c074fa1908</t>
        </is>
      </c>
      <c r="C1259" t="inlineStr">
        <is>
          <t>2025-03-14</t>
        </is>
      </c>
      <c r="D1259" t="inlineStr">
        <is>
          <t>4</t>
        </is>
      </c>
      <c r="E1259" t="inlineStr">
        <is>
          <t>Suivi logement</t>
        </is>
      </c>
      <c r="F1259" t="inlineStr">
        <is>
          <t>1</t>
        </is>
      </c>
      <c r="G1259" t="inlineStr">
        <is>
          <t>Pour plaifier la visite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---</t>
        </is>
      </c>
      <c r="L1259" t="inlineStr">
        <is>
          <t>---</t>
        </is>
      </c>
      <c r="M1259" t="inlineStr">
        <is>
          <t>---</t>
        </is>
      </c>
      <c r="N1259" t="inlineStr">
        <is>
          <t>---</t>
        </is>
      </c>
      <c r="O1259" t="inlineStr">
        <is>
          <t>---</t>
        </is>
      </c>
      <c r="P1259" t="inlineStr">
        <is>
          <t>---</t>
        </is>
      </c>
      <c r="Q1259" t="inlineStr">
        <is>
          <t>---</t>
        </is>
      </c>
      <c r="R1259" t="inlineStr"/>
      <c r="S1259" t="inlineStr"/>
      <c r="T1259" t="inlineStr"/>
      <c r="U1259" t="inlineStr"/>
      <c r="V1259" t="inlineStr"/>
      <c r="W1259" t="inlineStr"/>
      <c r="X1259" t="inlineStr">
        <is>
          <t>PAP/NPFS/ST00073</t>
        </is>
      </c>
      <c r="Y1259" t="inlineStr">
        <is>
          <t>PAP/NPFS/ST00073</t>
        </is>
      </c>
      <c r="Z1259" t="inlineStr">
        <is>
          <t>2025-03-15 01:45:39</t>
        </is>
      </c>
      <c r="AA1259" t="inlineStr">
        <is>
          <t>2025-03-15 01:41:58</t>
        </is>
      </c>
      <c r="AB1259" t="inlineStr">
        <is>
          <t>2christelle</t>
        </is>
      </c>
      <c r="AC1259" t="inlineStr">
        <is>
          <t>2025-03-15 01:46:05</t>
        </is>
      </c>
      <c r="AD1259" s="1" t="inlineStr">
        <is>
          <t>https://www.commcarehq.org/a/caris-test/reports/form_data/8d4998c5-0b45-41f4-86ee-82c074fa1908/</t>
        </is>
      </c>
      <c r="AE1259" t="inlineStr">
        <is>
          <t>---</t>
        </is>
      </c>
      <c r="AF1259" t="inlineStr">
        <is>
          <t>1a1152074e5e4ce3ad45edae60e92cea</t>
        </is>
      </c>
      <c r="AG1259" t="inlineStr">
        <is>
          <t>---</t>
        </is>
      </c>
      <c r="AH1259" t="inlineStr">
        <is>
          <t>2025-03-15 01:45:39</t>
        </is>
      </c>
      <c r="AI1259" t="inlineStr">
        <is>
          <t>246df32431d94e4a97fb5b1b8bef6b0e</t>
        </is>
      </c>
      <c r="AJ1259" t="inlineStr">
        <is>
          <t>2025-03-14</t>
        </is>
      </c>
      <c r="AK1259" t="inlineStr">
        <is>
          <t>4</t>
        </is>
      </c>
      <c r="AL1259" t="inlineStr">
        <is>
          <t>Suivi logement</t>
        </is>
      </c>
      <c r="AM1259" t="inlineStr">
        <is>
          <t>1</t>
        </is>
      </c>
      <c r="AN1259" t="inlineStr">
        <is>
          <t>Pour plaifier la visite</t>
        </is>
      </c>
      <c r="AO1259" t="inlineStr">
        <is>
          <t>1</t>
        </is>
      </c>
      <c r="AP1259" t="inlineStr">
        <is>
          <t>1</t>
        </is>
      </c>
      <c r="AQ1259" t="inlineStr"/>
      <c r="AR1259" t="inlineStr"/>
      <c r="AS1259" t="inlineStr"/>
      <c r="AT1259" t="inlineStr"/>
      <c r="AU1259" t="inlineStr">
        <is>
          <t>---</t>
        </is>
      </c>
      <c r="AV1259" t="inlineStr">
        <is>
          <t>---</t>
        </is>
      </c>
      <c r="AW1259" t="inlineStr">
        <is>
          <t>---</t>
        </is>
      </c>
      <c r="AX1259" t="inlineStr">
        <is>
          <t>---</t>
        </is>
      </c>
      <c r="AY1259" t="inlineStr">
        <is>
          <t>---</t>
        </is>
      </c>
      <c r="AZ1259" t="inlineStr">
        <is>
          <t>---</t>
        </is>
      </c>
      <c r="BA1259" t="inlineStr">
        <is>
          <t>246df32431d94e4a97fb5b1b8bef6b0e</t>
        </is>
      </c>
      <c r="BB1259" t="inlineStr">
        <is>
          <t>http://openrosa.org/formdesigner/0B48E039-1E80-49A7-AC24-732B6E788E39</t>
        </is>
      </c>
      <c r="BC1259" t="inlineStr">
        <is>
          <t>Ration et autres visites</t>
        </is>
      </c>
      <c r="BD1259" t="inlineStr">
        <is>
          <t>CommCare Android, version "2.56"(468040). App v15969. CommCare Version 2.56.0. Build 468040, built on: 2025-02-11</t>
        </is>
      </c>
      <c r="BE1259" t="inlineStr">
        <is>
          <t>commcare_95f1782f-8426-4434-b328-8386bbd0e352</t>
        </is>
      </c>
      <c r="BF1259" t="inlineStr">
        <is>
          <t>18.4775074 -72.2796435 1195.0 9.3</t>
        </is>
      </c>
      <c r="BG1259" t="inlineStr">
        <is>
          <t>f13d8149fc6d39ebe86af18272310ff9</t>
        </is>
      </c>
      <c r="BH1259" t="inlineStr">
        <is>
          <t>d3239f0622024212b2de47425e4be01d</t>
        </is>
      </c>
      <c r="BI1259" t="inlineStr">
        <is>
          <t>15246</t>
        </is>
      </c>
      <c r="BJ1259" t="inlineStr">
        <is>
          <t>XFormInstance</t>
        </is>
      </c>
      <c r="BK1259" t="inlineStr">
        <is>
          <t>e58844d6004311f0b036d3290d41d0d6</t>
        </is>
      </c>
      <c r="BL1259" t="b">
        <v>0</v>
      </c>
      <c r="BM1259" t="inlineStr">
        <is>
          <t>---</t>
        </is>
      </c>
      <c r="BN1259" t="inlineStr">
        <is>
          <t>200.113.214.246</t>
        </is>
      </c>
      <c r="BO1259" t="inlineStr">
        <is>
          <t>Augustin Christella</t>
        </is>
      </c>
    </row>
    <row r="1260">
      <c r="A1260" t="inlineStr">
        <is>
          <t>1258</t>
        </is>
      </c>
      <c r="B1260" t="inlineStr">
        <is>
          <t>be7ebaf7-0b3a-4492-916a-19d1099a4e52</t>
        </is>
      </c>
      <c r="C1260" t="inlineStr">
        <is>
          <t>2025-03-10</t>
        </is>
      </c>
      <c r="D1260" t="inlineStr">
        <is>
          <t>3 4</t>
        </is>
      </c>
      <c r="E1260" t="inlineStr">
        <is>
          <t>rencontre avec TS</t>
        </is>
      </c>
      <c r="F1260" t="inlineStr">
        <is>
          <t>1</t>
        </is>
      </c>
      <c r="G1260" t="inlineStr">
        <is>
          <t>---</t>
        </is>
      </c>
      <c r="H1260" t="inlineStr">
        <is>
          <t>1</t>
        </is>
      </c>
      <c r="I1260" t="inlineStr">
        <is>
          <t>0</t>
        </is>
      </c>
      <c r="J1260" t="inlineStr">
        <is>
          <t>---</t>
        </is>
      </c>
      <c r="K1260" t="inlineStr">
        <is>
          <t>---</t>
        </is>
      </c>
      <c r="L1260" t="inlineStr">
        <is>
          <t>---</t>
        </is>
      </c>
      <c r="M1260" t="inlineStr">
        <is>
          <t>---</t>
        </is>
      </c>
      <c r="N1260" t="inlineStr">
        <is>
          <t>---</t>
        </is>
      </c>
      <c r="O1260" t="inlineStr">
        <is>
          <t>---</t>
        </is>
      </c>
      <c r="P1260" t="inlineStr">
        <is>
          <t>---</t>
        </is>
      </c>
      <c r="Q1260" t="inlineStr">
        <is>
          <t>---</t>
        </is>
      </c>
      <c r="R1260" t="inlineStr">
        <is>
          <t>---</t>
        </is>
      </c>
      <c r="S1260" t="inlineStr">
        <is>
          <t>---</t>
        </is>
      </c>
      <c r="T1260" t="inlineStr">
        <is>
          <t>---</t>
        </is>
      </c>
      <c r="U1260" t="inlineStr">
        <is>
          <t>---</t>
        </is>
      </c>
      <c r="V1260" t="inlineStr">
        <is>
          <t>---</t>
        </is>
      </c>
      <c r="W1260" t="inlineStr"/>
      <c r="X1260" t="inlineStr">
        <is>
          <t>PAP/OBCG/ST00900</t>
        </is>
      </c>
      <c r="Y1260" t="inlineStr">
        <is>
          <t>PAP/OBCG/ST00900</t>
        </is>
      </c>
      <c r="Z1260" t="inlineStr">
        <is>
          <t>2025-03-15 17:02:43</t>
        </is>
      </c>
      <c r="AA1260" t="inlineStr">
        <is>
          <t>2025-03-15 17:01:58</t>
        </is>
      </c>
      <c r="AB1260" t="inlineStr">
        <is>
          <t>2nerette</t>
        </is>
      </c>
      <c r="AC1260" t="inlineStr">
        <is>
          <t>2025-03-15 17:12:53</t>
        </is>
      </c>
      <c r="AD1260" s="1" t="inlineStr">
        <is>
          <t>https://www.commcarehq.org/a/caris-test/reports/form_data/be7ebaf7-0b3a-4492-916a-19d1099a4e52/</t>
        </is>
      </c>
      <c r="AE1260" t="inlineStr">
        <is>
          <t>---</t>
        </is>
      </c>
      <c r="AF1260" t="inlineStr">
        <is>
          <t>3c5a623af057e23a32ae4000_103087</t>
        </is>
      </c>
      <c r="AG1260" t="inlineStr">
        <is>
          <t>OK</t>
        </is>
      </c>
      <c r="AH1260" t="inlineStr">
        <is>
          <t>2025-03-15 17:02:43</t>
        </is>
      </c>
      <c r="AI1260" t="inlineStr">
        <is>
          <t>d77ddc4818153d60a6f87d96eec121c9</t>
        </is>
      </c>
      <c r="AJ1260" t="inlineStr">
        <is>
          <t>2025-03-10</t>
        </is>
      </c>
      <c r="AK1260" t="inlineStr">
        <is>
          <t>3 4</t>
        </is>
      </c>
      <c r="AL1260" t="inlineStr">
        <is>
          <t>rencontre avec TS</t>
        </is>
      </c>
      <c r="AM1260" t="inlineStr">
        <is>
          <t>1</t>
        </is>
      </c>
      <c r="AN1260" t="inlineStr">
        <is>
          <t>---</t>
        </is>
      </c>
      <c r="AO1260" t="inlineStr">
        <is>
          <t>1</t>
        </is>
      </c>
      <c r="AP1260" t="inlineStr">
        <is>
          <t>0</t>
        </is>
      </c>
      <c r="AQ1260" t="inlineStr">
        <is>
          <t>---</t>
        </is>
      </c>
      <c r="AR1260" t="inlineStr">
        <is>
          <t>---</t>
        </is>
      </c>
      <c r="AS1260" t="inlineStr">
        <is>
          <t>---</t>
        </is>
      </c>
      <c r="AT1260" t="inlineStr"/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inlineStr">
        <is>
          <t>---</t>
        </is>
      </c>
      <c r="BA1260" t="inlineStr">
        <is>
          <t>d77ddc4818153d60a6f87d96eec121c9</t>
        </is>
      </c>
      <c r="BB1260" t="inlineStr">
        <is>
          <t>http://openrosa.org/formdesigner/0B48E039-1E80-49A7-AC24-732B6E788E39</t>
        </is>
      </c>
      <c r="BC1260" t="inlineStr">
        <is>
          <t>Ration et autres visites</t>
        </is>
      </c>
      <c r="BD1260" t="inlineStr">
        <is>
          <t>CommCare Android, version "2.56"(468027). App v15969. CommCare Version 2.56.0. Build 468027, built on: 2025-01-18</t>
        </is>
      </c>
      <c r="BE1260" t="inlineStr">
        <is>
          <t>commcare_5e46c5fa-c55d-4fff-85db-40b0d0c36965</t>
        </is>
      </c>
      <c r="BF1260" t="inlineStr"/>
      <c r="BG1260" t="inlineStr">
        <is>
          <t>f13d8149fc6d39ebe86af18272310ff9</t>
        </is>
      </c>
      <c r="BH1260" t="inlineStr">
        <is>
          <t>d3239f0622024212b2de47425e4be01d</t>
        </is>
      </c>
      <c r="BI1260" t="inlineStr">
        <is>
          <t>15246</t>
        </is>
      </c>
      <c r="BJ1260" t="inlineStr">
        <is>
          <t>XFormInstance</t>
        </is>
      </c>
      <c r="BK1260" t="inlineStr">
        <is>
          <t>f616827efdbc11efa9846327e3555f30</t>
        </is>
      </c>
      <c r="BL1260" t="b">
        <v>0</v>
      </c>
      <c r="BM1260" t="inlineStr">
        <is>
          <t>---</t>
        </is>
      </c>
      <c r="BN1260" t="inlineStr">
        <is>
          <t>200.113.230.106</t>
        </is>
      </c>
      <c r="BO1260" t="inlineStr">
        <is>
          <t>Paul Ervens Logiste</t>
        </is>
      </c>
    </row>
    <row r="1261">
      <c r="A1261" t="inlineStr">
        <is>
          <t>1259</t>
        </is>
      </c>
      <c r="B1261" t="inlineStr">
        <is>
          <t>ed17985e-6939-4898-bce8-2325b4c4a66c</t>
        </is>
      </c>
      <c r="C1261" t="inlineStr">
        <is>
          <t>2025-03-10</t>
        </is>
      </c>
      <c r="D1261" t="inlineStr">
        <is>
          <t>3 4</t>
        </is>
      </c>
      <c r="E1261" t="inlineStr">
        <is>
          <t>rencontre avec TS</t>
        </is>
      </c>
      <c r="F1261" t="inlineStr">
        <is>
          <t>1</t>
        </is>
      </c>
      <c r="G1261" t="inlineStr">
        <is>
          <t>---</t>
        </is>
      </c>
      <c r="H1261" t="inlineStr">
        <is>
          <t>0</t>
        </is>
      </c>
      <c r="I1261" t="inlineStr">
        <is>
          <t>0</t>
        </is>
      </c>
      <c r="J1261" t="inlineStr">
        <is>
          <t>---</t>
        </is>
      </c>
      <c r="K1261" t="inlineStr">
        <is>
          <t>---</t>
        </is>
      </c>
      <c r="L1261" t="inlineStr">
        <is>
          <t>---</t>
        </is>
      </c>
      <c r="M1261" t="inlineStr">
        <is>
          <t>---</t>
        </is>
      </c>
      <c r="N1261" t="inlineStr">
        <is>
          <t>---</t>
        </is>
      </c>
      <c r="O1261" t="inlineStr">
        <is>
          <t>---</t>
        </is>
      </c>
      <c r="P1261" t="inlineStr">
        <is>
          <t>---</t>
        </is>
      </c>
      <c r="Q1261" t="inlineStr">
        <is>
          <t>---</t>
        </is>
      </c>
      <c r="R1261" t="inlineStr">
        <is>
          <t>---</t>
        </is>
      </c>
      <c r="S1261" t="inlineStr">
        <is>
          <t>---</t>
        </is>
      </c>
      <c r="T1261" t="inlineStr">
        <is>
          <t>---</t>
        </is>
      </c>
      <c r="U1261" t="inlineStr">
        <is>
          <t>---</t>
        </is>
      </c>
      <c r="V1261" t="inlineStr">
        <is>
          <t>---</t>
        </is>
      </c>
      <c r="W1261" t="inlineStr"/>
      <c r="X1261" t="inlineStr">
        <is>
          <t>PAP/OBCG/ST01013</t>
        </is>
      </c>
      <c r="Y1261" t="inlineStr">
        <is>
          <t>PAP/OBCG/ST01013</t>
        </is>
      </c>
      <c r="Z1261" t="inlineStr">
        <is>
          <t>2025-03-15 17:03:45</t>
        </is>
      </c>
      <c r="AA1261" t="inlineStr">
        <is>
          <t>2025-03-15 17:03:08</t>
        </is>
      </c>
      <c r="AB1261" t="inlineStr">
        <is>
          <t>2nerette</t>
        </is>
      </c>
      <c r="AC1261" t="inlineStr">
        <is>
          <t>2025-03-15 17:13:03</t>
        </is>
      </c>
      <c r="AD1261" s="1" t="inlineStr">
        <is>
          <t>https://www.commcarehq.org/a/caris-test/reports/form_data/ed17985e-6939-4898-bce8-2325b4c4a66c/</t>
        </is>
      </c>
      <c r="AE1261" t="inlineStr">
        <is>
          <t>---</t>
        </is>
      </c>
      <c r="AF1261" t="inlineStr">
        <is>
          <t>3c5a623af057e23a32ae4000_127510</t>
        </is>
      </c>
      <c r="AG1261" t="inlineStr">
        <is>
          <t>OK</t>
        </is>
      </c>
      <c r="AH1261" t="inlineStr">
        <is>
          <t>2025-03-15 17:03:45</t>
        </is>
      </c>
      <c r="AI1261" t="inlineStr">
        <is>
          <t>d77ddc4818153d60a6f87d96eec121c9</t>
        </is>
      </c>
      <c r="AJ1261" t="inlineStr">
        <is>
          <t>2025-03-10</t>
        </is>
      </c>
      <c r="AK1261" t="inlineStr">
        <is>
          <t>3 4</t>
        </is>
      </c>
      <c r="AL1261" t="inlineStr">
        <is>
          <t>rencontre avec TS</t>
        </is>
      </c>
      <c r="AM1261" t="inlineStr">
        <is>
          <t>1</t>
        </is>
      </c>
      <c r="AN1261" t="inlineStr">
        <is>
          <t>---</t>
        </is>
      </c>
      <c r="AO1261" t="inlineStr">
        <is>
          <t>0</t>
        </is>
      </c>
      <c r="AP1261" t="inlineStr">
        <is>
          <t>0</t>
        </is>
      </c>
      <c r="AQ1261" t="inlineStr">
        <is>
          <t>---</t>
        </is>
      </c>
      <c r="AR1261" t="inlineStr">
        <is>
          <t>---</t>
        </is>
      </c>
      <c r="AS1261" t="inlineStr">
        <is>
          <t>---</t>
        </is>
      </c>
      <c r="AT1261" t="inlineStr"/>
      <c r="AU1261" t="inlineStr">
        <is>
          <t>---</t>
        </is>
      </c>
      <c r="AV1261" t="inlineStr">
        <is>
          <t>---</t>
        </is>
      </c>
      <c r="AW1261" t="inlineStr">
        <is>
          <t>---</t>
        </is>
      </c>
      <c r="AX1261" t="inlineStr">
        <is>
          <t>---</t>
        </is>
      </c>
      <c r="AY1261" t="inlineStr">
        <is>
          <t>---</t>
        </is>
      </c>
      <c r="AZ1261" t="inlineStr">
        <is>
          <t>---</t>
        </is>
      </c>
      <c r="BA1261" t="inlineStr">
        <is>
          <t>d77ddc4818153d60a6f87d96eec121c9</t>
        </is>
      </c>
      <c r="BB1261" t="inlineStr">
        <is>
          <t>http://openrosa.org/formdesigner/0B48E039-1E80-49A7-AC24-732B6E788E39</t>
        </is>
      </c>
      <c r="BC1261" t="inlineStr">
        <is>
          <t>Ration et autres visites</t>
        </is>
      </c>
      <c r="BD1261" t="inlineStr">
        <is>
          <t>CommCare Android, version "2.56"(468027). App v15969. CommCare Version 2.56.0. Build 468027, built on: 2025-01-18</t>
        </is>
      </c>
      <c r="BE1261" t="inlineStr">
        <is>
          <t>commcare_5e46c5fa-c55d-4fff-85db-40b0d0c36965</t>
        </is>
      </c>
      <c r="BF1261" t="inlineStr"/>
      <c r="BG1261" t="inlineStr">
        <is>
          <t>f13d8149fc6d39ebe86af18272310ff9</t>
        </is>
      </c>
      <c r="BH1261" t="inlineStr">
        <is>
          <t>d3239f0622024212b2de47425e4be01d</t>
        </is>
      </c>
      <c r="BI1261" t="inlineStr">
        <is>
          <t>15246</t>
        </is>
      </c>
      <c r="BJ1261" t="inlineStr">
        <is>
          <t>XFormInstance</t>
        </is>
      </c>
      <c r="BK1261" t="inlineStr">
        <is>
          <t>f616827efdbc11efa9846327e3555f30</t>
        </is>
      </c>
      <c r="BL1261" t="b">
        <v>0</v>
      </c>
      <c r="BM1261" t="inlineStr">
        <is>
          <t>---</t>
        </is>
      </c>
      <c r="BN1261" t="inlineStr">
        <is>
          <t>200.113.230.106</t>
        </is>
      </c>
      <c r="BO1261" t="inlineStr">
        <is>
          <t>Dana Vilsaint</t>
        </is>
      </c>
    </row>
    <row r="1262">
      <c r="A1262" t="inlineStr">
        <is>
          <t>1260</t>
        </is>
      </c>
      <c r="B1262" t="inlineStr">
        <is>
          <t>5c0d2045-038b-4a7a-9674-416fb93a4b83</t>
        </is>
      </c>
      <c r="C1262" t="inlineStr">
        <is>
          <t>2025-03-11</t>
        </is>
      </c>
      <c r="D1262" t="inlineStr">
        <is>
          <t>3</t>
        </is>
      </c>
      <c r="E1262" t="inlineStr">
        <is>
          <t>---</t>
        </is>
      </c>
      <c r="F1262" t="inlineStr">
        <is>
          <t>1</t>
        </is>
      </c>
      <c r="G1262" t="inlineStr">
        <is>
          <t>---</t>
        </is>
      </c>
      <c r="H1262" t="inlineStr">
        <is>
          <t>1</t>
        </is>
      </c>
      <c r="I1262" t="inlineStr">
        <is>
          <t>0</t>
        </is>
      </c>
      <c r="J1262" t="inlineStr">
        <is>
          <t>---</t>
        </is>
      </c>
      <c r="K1262" t="inlineStr">
        <is>
          <t>---</t>
        </is>
      </c>
      <c r="L1262" t="inlineStr">
        <is>
          <t>---</t>
        </is>
      </c>
      <c r="M1262" t="inlineStr">
        <is>
          <t>---</t>
        </is>
      </c>
      <c r="N1262" t="inlineStr">
        <is>
          <t>---</t>
        </is>
      </c>
      <c r="O1262" t="inlineStr">
        <is>
          <t>---</t>
        </is>
      </c>
      <c r="P1262" t="inlineStr">
        <is>
          <t>---</t>
        </is>
      </c>
      <c r="Q1262" t="inlineStr">
        <is>
          <t>---</t>
        </is>
      </c>
      <c r="R1262" t="inlineStr">
        <is>
          <t>---</t>
        </is>
      </c>
      <c r="S1262" t="inlineStr">
        <is>
          <t>---</t>
        </is>
      </c>
      <c r="T1262" t="inlineStr">
        <is>
          <t>---</t>
        </is>
      </c>
      <c r="U1262" t="inlineStr">
        <is>
          <t>---</t>
        </is>
      </c>
      <c r="V1262" t="inlineStr">
        <is>
          <t>---</t>
        </is>
      </c>
      <c r="W1262" t="inlineStr"/>
      <c r="X1262" t="inlineStr">
        <is>
          <t>PAP/OBCG/ST01055</t>
        </is>
      </c>
      <c r="Y1262" t="inlineStr">
        <is>
          <t>PAP/OBCG/ST01055</t>
        </is>
      </c>
      <c r="Z1262" t="inlineStr">
        <is>
          <t>2025-03-15 17:31:36</t>
        </is>
      </c>
      <c r="AA1262" t="inlineStr">
        <is>
          <t>2025-03-15 17:31:17</t>
        </is>
      </c>
      <c r="AB1262" t="inlineStr">
        <is>
          <t>2nerette</t>
        </is>
      </c>
      <c r="AC1262" t="inlineStr">
        <is>
          <t>2025-03-15 17:57:47</t>
        </is>
      </c>
      <c r="AD1262" s="1" t="inlineStr">
        <is>
          <t>https://www.commcarehq.org/a/caris-test/reports/form_data/5c0d2045-038b-4a7a-9674-416fb93a4b83/</t>
        </is>
      </c>
      <c r="AE1262" t="inlineStr">
        <is>
          <t>---</t>
        </is>
      </c>
      <c r="AF1262" t="inlineStr">
        <is>
          <t>3c5a623af057e23a32ae4000_128398</t>
        </is>
      </c>
      <c r="AG1262" t="inlineStr">
        <is>
          <t>OK</t>
        </is>
      </c>
      <c r="AH1262" t="inlineStr">
        <is>
          <t>2025-03-15 17:31:36</t>
        </is>
      </c>
      <c r="AI1262" t="inlineStr">
        <is>
          <t>d77ddc4818153d60a6f87d96eec121c9</t>
        </is>
      </c>
      <c r="AJ1262" t="inlineStr">
        <is>
          <t>2025-03-11</t>
        </is>
      </c>
      <c r="AK1262" t="inlineStr">
        <is>
          <t>3</t>
        </is>
      </c>
      <c r="AL1262" t="inlineStr">
        <is>
          <t>---</t>
        </is>
      </c>
      <c r="AM1262" t="inlineStr">
        <is>
          <t>1</t>
        </is>
      </c>
      <c r="AN1262" t="inlineStr">
        <is>
          <t>---</t>
        </is>
      </c>
      <c r="AO1262" t="inlineStr">
        <is>
          <t>1</t>
        </is>
      </c>
      <c r="AP1262" t="inlineStr">
        <is>
          <t>0</t>
        </is>
      </c>
      <c r="AQ1262" t="inlineStr">
        <is>
          <t>---</t>
        </is>
      </c>
      <c r="AR1262" t="inlineStr">
        <is>
          <t>---</t>
        </is>
      </c>
      <c r="AS1262" t="inlineStr">
        <is>
          <t>---</t>
        </is>
      </c>
      <c r="AT1262" t="inlineStr"/>
      <c r="AU1262" t="inlineStr">
        <is>
          <t>---</t>
        </is>
      </c>
      <c r="AV1262" t="inlineStr">
        <is>
          <t>---</t>
        </is>
      </c>
      <c r="AW1262" t="inlineStr">
        <is>
          <t>---</t>
        </is>
      </c>
      <c r="AX1262" t="inlineStr">
        <is>
          <t>---</t>
        </is>
      </c>
      <c r="AY1262" t="inlineStr">
        <is>
          <t>---</t>
        </is>
      </c>
      <c r="AZ1262" t="inlineStr">
        <is>
          <t>---</t>
        </is>
      </c>
      <c r="BA1262" t="inlineStr">
        <is>
          <t>d77ddc4818153d60a6f87d96eec121c9</t>
        </is>
      </c>
      <c r="BB1262" t="inlineStr">
        <is>
          <t>http://openrosa.org/formdesigner/0B48E039-1E80-49A7-AC24-732B6E788E39</t>
        </is>
      </c>
      <c r="BC1262" t="inlineStr">
        <is>
          <t>Ration et autres visites</t>
        </is>
      </c>
      <c r="BD1262" t="inlineStr">
        <is>
          <t>CommCare Android, version "2.56"(468027). App v15969. CommCare Version 2.56.0. Build 468027, built on: 2025-01-18</t>
        </is>
      </c>
      <c r="BE1262" t="inlineStr">
        <is>
          <t>commcare_5e46c5fa-c55d-4fff-85db-40b0d0c36965</t>
        </is>
      </c>
      <c r="BF1262" t="inlineStr"/>
      <c r="BG1262" t="inlineStr">
        <is>
          <t>f13d8149fc6d39ebe86af18272310ff9</t>
        </is>
      </c>
      <c r="BH1262" t="inlineStr">
        <is>
          <t>d3239f0622024212b2de47425e4be01d</t>
        </is>
      </c>
      <c r="BI1262" t="inlineStr">
        <is>
          <t>15246</t>
        </is>
      </c>
      <c r="BJ1262" t="inlineStr">
        <is>
          <t>XFormInstance</t>
        </is>
      </c>
      <c r="BK1262" t="inlineStr">
        <is>
          <t>f616827efdbc11efa9846327e3555f30</t>
        </is>
      </c>
      <c r="BL1262" t="b">
        <v>0</v>
      </c>
      <c r="BM1262" t="inlineStr">
        <is>
          <t>---</t>
        </is>
      </c>
      <c r="BN1262" t="inlineStr">
        <is>
          <t>200.113.234.199</t>
        </is>
      </c>
      <c r="BO1262" t="inlineStr">
        <is>
          <t>Franckleyson Cadet</t>
        </is>
      </c>
    </row>
    <row r="1263">
      <c r="A1263" t="inlineStr">
        <is>
          <t>1261</t>
        </is>
      </c>
      <c r="B1263" t="inlineStr">
        <is>
          <t>1c4396f9-c73f-403e-b7bf-194aba2c9939</t>
        </is>
      </c>
      <c r="C1263" t="inlineStr">
        <is>
          <t>2025-03-13</t>
        </is>
      </c>
      <c r="D1263" t="inlineStr">
        <is>
          <t>4</t>
        </is>
      </c>
      <c r="E1263" t="inlineStr">
        <is>
          <t>bonbon</t>
        </is>
      </c>
      <c r="F1263" t="inlineStr">
        <is>
          <t>1</t>
        </is>
      </c>
      <c r="G1263" t="inlineStr">
        <is>
          <t>bonbon</t>
        </is>
      </c>
      <c r="H1263" t="inlineStr">
        <is>
          <t>1</t>
        </is>
      </c>
      <c r="I1263" t="inlineStr">
        <is>
          <t>1</t>
        </is>
      </c>
      <c r="J1263" t="inlineStr"/>
      <c r="K1263" t="inlineStr">
        <is>
          <t>---</t>
        </is>
      </c>
      <c r="L1263" t="inlineStr">
        <is>
          <t>---</t>
        </is>
      </c>
      <c r="M1263" t="inlineStr">
        <is>
          <t>---</t>
        </is>
      </c>
      <c r="N1263" t="inlineStr">
        <is>
          <t>---</t>
        </is>
      </c>
      <c r="O1263" t="inlineStr">
        <is>
          <t>---</t>
        </is>
      </c>
      <c r="P1263" t="inlineStr">
        <is>
          <t>---</t>
        </is>
      </c>
      <c r="Q1263" t="inlineStr">
        <is>
          <t>---</t>
        </is>
      </c>
      <c r="R1263" t="inlineStr"/>
      <c r="S1263" t="inlineStr"/>
      <c r="T1263" t="inlineStr"/>
      <c r="U1263" t="inlineStr"/>
      <c r="V1263" t="inlineStr"/>
      <c r="W1263" t="inlineStr"/>
      <c r="X1263" t="inlineStr">
        <is>
          <t>PAP/OBCG/ST00572</t>
        </is>
      </c>
      <c r="Y1263" t="inlineStr">
        <is>
          <t>PAP/OBCG/ST00572</t>
        </is>
      </c>
      <c r="Z1263" t="inlineStr">
        <is>
          <t>2025-03-15 18:18:35</t>
        </is>
      </c>
      <c r="AA1263" t="inlineStr">
        <is>
          <t>2025-03-15 18:18:09</t>
        </is>
      </c>
      <c r="AB1263" t="inlineStr">
        <is>
          <t>2nerette</t>
        </is>
      </c>
      <c r="AC1263" t="inlineStr">
        <is>
          <t>2025-03-15 18:41:38</t>
        </is>
      </c>
      <c r="AD1263" s="1" t="inlineStr">
        <is>
          <t>https://www.commcarehq.org/a/caris-test/reports/form_data/1c4396f9-c73f-403e-b7bf-194aba2c9939/</t>
        </is>
      </c>
      <c r="AE1263" t="inlineStr">
        <is>
          <t>---</t>
        </is>
      </c>
      <c r="AF1263" t="inlineStr">
        <is>
          <t>3c5a623af057e23a32ae4000_46380</t>
        </is>
      </c>
      <c r="AG1263" t="inlineStr">
        <is>
          <t>---</t>
        </is>
      </c>
      <c r="AH1263" t="inlineStr">
        <is>
          <t>2025-03-15 18:18:35</t>
        </is>
      </c>
      <c r="AI1263" t="inlineStr">
        <is>
          <t>d77ddc4818153d60a6f87d96eec121c9</t>
        </is>
      </c>
      <c r="AJ1263" t="inlineStr">
        <is>
          <t>2025-03-13</t>
        </is>
      </c>
      <c r="AK1263" t="inlineStr">
        <is>
          <t>4</t>
        </is>
      </c>
      <c r="AL1263" t="inlineStr">
        <is>
          <t>bonbon</t>
        </is>
      </c>
      <c r="AM1263" t="inlineStr">
        <is>
          <t>1</t>
        </is>
      </c>
      <c r="AN1263" t="inlineStr">
        <is>
          <t>bonbon</t>
        </is>
      </c>
      <c r="AO1263" t="inlineStr">
        <is>
          <t>1</t>
        </is>
      </c>
      <c r="AP1263" t="inlineStr">
        <is>
          <t>1</t>
        </is>
      </c>
      <c r="AQ1263" t="inlineStr"/>
      <c r="AR1263" t="inlineStr"/>
      <c r="AS1263" t="inlineStr"/>
      <c r="AT1263" t="inlineStr"/>
      <c r="AU1263" t="inlineStr">
        <is>
          <t>---</t>
        </is>
      </c>
      <c r="AV1263" t="inlineStr">
        <is>
          <t>---</t>
        </is>
      </c>
      <c r="AW1263" t="inlineStr">
        <is>
          <t>---</t>
        </is>
      </c>
      <c r="AX1263" t="inlineStr">
        <is>
          <t>---</t>
        </is>
      </c>
      <c r="AY1263" t="inlineStr">
        <is>
          <t>---</t>
        </is>
      </c>
      <c r="AZ1263" t="inlineStr">
        <is>
          <t>---</t>
        </is>
      </c>
      <c r="BA1263" t="inlineStr">
        <is>
          <t>d77ddc4818153d60a6f87d96eec121c9</t>
        </is>
      </c>
      <c r="BB1263" t="inlineStr">
        <is>
          <t>http://openrosa.org/formdesigner/0B48E039-1E80-49A7-AC24-732B6E788E39</t>
        </is>
      </c>
      <c r="BC1263" t="inlineStr">
        <is>
          <t>Ration et autres visites</t>
        </is>
      </c>
      <c r="BD1263" t="inlineStr">
        <is>
          <t>CommCare Android, version "2.56"(468027). App v15969. CommCare Version 2.56.0. Build 468027, built on: 2025-01-18</t>
        </is>
      </c>
      <c r="BE1263" t="inlineStr">
        <is>
          <t>commcare_5e46c5fa-c55d-4fff-85db-40b0d0c36965</t>
        </is>
      </c>
      <c r="BF1263" t="inlineStr"/>
      <c r="BG1263" t="inlineStr">
        <is>
          <t>f13d8149fc6d39ebe86af18272310ff9</t>
        </is>
      </c>
      <c r="BH1263" t="inlineStr">
        <is>
          <t>d3239f0622024212b2de47425e4be01d</t>
        </is>
      </c>
      <c r="BI1263" t="inlineStr">
        <is>
          <t>15246</t>
        </is>
      </c>
      <c r="BJ1263" t="inlineStr">
        <is>
          <t>XFormInstance</t>
        </is>
      </c>
      <c r="BK1263" t="inlineStr">
        <is>
          <t>f616827efdbc11efa9846327e3555f30</t>
        </is>
      </c>
      <c r="BL1263" t="b">
        <v>0</v>
      </c>
      <c r="BM1263" t="inlineStr">
        <is>
          <t>---</t>
        </is>
      </c>
      <c r="BN1263" t="inlineStr">
        <is>
          <t>200.113.230.116</t>
        </is>
      </c>
      <c r="BO1263" t="inlineStr">
        <is>
          <t>Jefter Civil</t>
        </is>
      </c>
    </row>
    <row r="1264">
      <c r="A1264" t="inlineStr">
        <is>
          <t>1262</t>
        </is>
      </c>
      <c r="B1264" t="inlineStr">
        <is>
          <t>eb310667-cfef-4008-98a6-48a734808397</t>
        </is>
      </c>
      <c r="C1264" t="inlineStr">
        <is>
          <t>2025-03-14</t>
        </is>
      </c>
      <c r="D1264" t="inlineStr">
        <is>
          <t>3</t>
        </is>
      </c>
      <c r="E1264" t="inlineStr">
        <is>
          <t>---</t>
        </is>
      </c>
      <c r="F1264" t="inlineStr">
        <is>
          <t>0</t>
        </is>
      </c>
      <c r="G1264" t="inlineStr">
        <is>
          <t>---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---</t>
        </is>
      </c>
      <c r="L1264" t="inlineStr">
        <is>
          <t>---</t>
        </is>
      </c>
      <c r="M1264" t="inlineStr">
        <is>
          <t>---</t>
        </is>
      </c>
      <c r="N1264" t="inlineStr">
        <is>
          <t>---</t>
        </is>
      </c>
      <c r="O1264" t="inlineStr">
        <is>
          <t>---</t>
        </is>
      </c>
      <c r="P1264" t="inlineStr">
        <is>
          <t>---</t>
        </is>
      </c>
      <c r="Q1264" t="inlineStr">
        <is>
          <t>---</t>
        </is>
      </c>
      <c r="R1264" t="inlineStr"/>
      <c r="S1264" t="inlineStr"/>
      <c r="T1264" t="inlineStr"/>
      <c r="U1264" t="inlineStr"/>
      <c r="V1264" t="inlineStr"/>
      <c r="W1264" t="inlineStr"/>
      <c r="X1264" t="inlineStr">
        <is>
          <t>MCH/HCHM/ST00725</t>
        </is>
      </c>
      <c r="Y1264" t="inlineStr">
        <is>
          <t>MCH/HCHM/ST00725</t>
        </is>
      </c>
      <c r="Z1264" t="inlineStr">
        <is>
          <t>2025-03-15 21:15:33</t>
        </is>
      </c>
      <c r="AA1264" t="inlineStr">
        <is>
          <t>2025-03-15 21:15:13</t>
        </is>
      </c>
      <c r="AB1264" t="inlineStr">
        <is>
          <t>6evelyne</t>
        </is>
      </c>
      <c r="AC1264" t="inlineStr">
        <is>
          <t>2025-03-15 21:16:45</t>
        </is>
      </c>
      <c r="AD1264" s="1" t="inlineStr">
        <is>
          <t>https://www.commcarehq.org/a/caris-test/reports/form_data/eb310667-cfef-4008-98a6-48a734808397/</t>
        </is>
      </c>
      <c r="AE1264" t="inlineStr">
        <is>
          <t>---</t>
        </is>
      </c>
      <c r="AF1264" t="inlineStr">
        <is>
          <t>aeb720aa53294d6fa65bc3d1f71ec0cf</t>
        </is>
      </c>
      <c r="AG1264" t="inlineStr">
        <is>
          <t>OK</t>
        </is>
      </c>
      <c r="AH1264" t="inlineStr">
        <is>
          <t>2025-03-15 21:15:33</t>
        </is>
      </c>
      <c r="AI1264" t="inlineStr">
        <is>
          <t>4a46325eb6794fee8a54ef2fbf119d12</t>
        </is>
      </c>
      <c r="AJ1264" t="inlineStr">
        <is>
          <t>2025-03-14</t>
        </is>
      </c>
      <c r="AK1264" t="inlineStr">
        <is>
          <t>3</t>
        </is>
      </c>
      <c r="AL1264" t="inlineStr">
        <is>
          <t>---</t>
        </is>
      </c>
      <c r="AM1264" t="inlineStr">
        <is>
          <t>0</t>
        </is>
      </c>
      <c r="AN1264" t="inlineStr">
        <is>
          <t>---</t>
        </is>
      </c>
      <c r="AO1264" t="inlineStr">
        <is>
          <t>1</t>
        </is>
      </c>
      <c r="AP1264" t="inlineStr">
        <is>
          <t>1</t>
        </is>
      </c>
      <c r="AQ1264" t="inlineStr"/>
      <c r="AR1264" t="inlineStr"/>
      <c r="AS1264" t="inlineStr"/>
      <c r="AT1264" t="inlineStr"/>
      <c r="AU1264" t="inlineStr">
        <is>
          <t>---</t>
        </is>
      </c>
      <c r="AV1264" t="inlineStr">
        <is>
          <t>---</t>
        </is>
      </c>
      <c r="AW1264" t="inlineStr">
        <is>
          <t>---</t>
        </is>
      </c>
      <c r="AX1264" t="inlineStr">
        <is>
          <t>---</t>
        </is>
      </c>
      <c r="AY1264" t="inlineStr">
        <is>
          <t>---</t>
        </is>
      </c>
      <c r="AZ1264" t="inlineStr">
        <is>
          <t>---</t>
        </is>
      </c>
      <c r="BA1264" t="inlineStr">
        <is>
          <t>4a46325eb6794fee8a54ef2fbf119d12</t>
        </is>
      </c>
      <c r="BB1264" t="inlineStr">
        <is>
          <t>http://openrosa.org/formdesigner/0B48E039-1E80-49A7-AC24-732B6E788E39</t>
        </is>
      </c>
      <c r="BC1264" t="inlineStr">
        <is>
          <t>Ration et autres visites</t>
        </is>
      </c>
      <c r="BD1264" t="inlineStr">
        <is>
          <t>CommCare Android, version "2.56"(468040). App v15969. CommCare Version 2.56.0. Build 468040, built on: 2025-02-11</t>
        </is>
      </c>
      <c r="BE1264" t="inlineStr">
        <is>
          <t>commcare_40296b7d-43c6-4fdb-ac84-9d72c5f544fb</t>
        </is>
      </c>
      <c r="BF1264" t="inlineStr"/>
      <c r="BG1264" t="inlineStr">
        <is>
          <t>f13d8149fc6d39ebe86af18272310ff9</t>
        </is>
      </c>
      <c r="BH1264" t="inlineStr">
        <is>
          <t>d3239f0622024212b2de47425e4be01d</t>
        </is>
      </c>
      <c r="BI1264" t="inlineStr">
        <is>
          <t>15246</t>
        </is>
      </c>
      <c r="BJ1264" t="inlineStr">
        <is>
          <t>XFormInstance</t>
        </is>
      </c>
      <c r="BK1264" t="inlineStr">
        <is>
          <t>358991ee01e011f0b4565930014bb413</t>
        </is>
      </c>
      <c r="BL1264" t="b">
        <v>0</v>
      </c>
      <c r="BM1264" t="inlineStr">
        <is>
          <t>---</t>
        </is>
      </c>
      <c r="BN1264" t="inlineStr">
        <is>
          <t>200.113.253.206</t>
        </is>
      </c>
      <c r="BO1264" t="inlineStr">
        <is>
          <t>Neveley Aurilmat</t>
        </is>
      </c>
    </row>
    <row r="1265">
      <c r="A1265" t="inlineStr">
        <is>
          <t>1263</t>
        </is>
      </c>
      <c r="B1265" t="inlineStr">
        <is>
          <t>652e111f-68b5-4fdc-b5b0-67beabe537bf</t>
        </is>
      </c>
      <c r="C1265" t="inlineStr">
        <is>
          <t>2025-03-14</t>
        </is>
      </c>
      <c r="D1265" t="inlineStr">
        <is>
          <t>3</t>
        </is>
      </c>
      <c r="E1265" t="inlineStr">
        <is>
          <t>---</t>
        </is>
      </c>
      <c r="F1265" t="inlineStr">
        <is>
          <t>1</t>
        </is>
      </c>
      <c r="G1265" t="inlineStr">
        <is>
          <t>---</t>
        </is>
      </c>
      <c r="H1265" t="inlineStr">
        <is>
          <t>1</t>
        </is>
      </c>
      <c r="I1265" t="inlineStr">
        <is>
          <t>1</t>
        </is>
      </c>
      <c r="J1265" t="inlineStr">
        <is>
          <t>2</t>
        </is>
      </c>
      <c r="K1265" t="inlineStr">
        <is>
          <t>---</t>
        </is>
      </c>
      <c r="L1265" t="inlineStr">
        <is>
          <t>---</t>
        </is>
      </c>
      <c r="M1265" t="inlineStr">
        <is>
          <t>---</t>
        </is>
      </c>
      <c r="N1265" t="inlineStr">
        <is>
          <t>---</t>
        </is>
      </c>
      <c r="O1265" t="inlineStr">
        <is>
          <t>---</t>
        </is>
      </c>
      <c r="P1265" t="inlineStr">
        <is>
          <t>---</t>
        </is>
      </c>
      <c r="Q1265" t="inlineStr">
        <is>
          <t>---</t>
        </is>
      </c>
      <c r="R1265" t="inlineStr"/>
      <c r="S1265" t="inlineStr">
        <is>
          <t>60.0</t>
        </is>
      </c>
      <c r="T1265" t="inlineStr"/>
      <c r="U1265" t="inlineStr"/>
      <c r="V1265" t="inlineStr"/>
      <c r="W1265" t="inlineStr"/>
      <c r="X1265" t="inlineStr">
        <is>
          <t>PDP/CMEB/ST03510</t>
        </is>
      </c>
      <c r="Y1265" t="inlineStr">
        <is>
          <t>PDP/CMEB/ST03510</t>
        </is>
      </c>
      <c r="Z1265" t="inlineStr">
        <is>
          <t>2025-03-14 17:10:41</t>
        </is>
      </c>
      <c r="AA1265" t="inlineStr">
        <is>
          <t>2025-03-14 17:10:26</t>
        </is>
      </c>
      <c r="AB1265" t="inlineStr">
        <is>
          <t>5guerlande</t>
        </is>
      </c>
      <c r="AC1265" t="inlineStr">
        <is>
          <t>2025-03-16 02:19:21</t>
        </is>
      </c>
      <c r="AD1265" s="1" t="inlineStr">
        <is>
          <t>https://www.commcarehq.org/a/caris-test/reports/form_data/652e111f-68b5-4fdc-b5b0-67beabe537bf/</t>
        </is>
      </c>
      <c r="AE1265" t="inlineStr">
        <is>
          <t>---</t>
        </is>
      </c>
      <c r="AF1265" t="inlineStr">
        <is>
          <t>3c5a623af057e23a32ae4000_33693</t>
        </is>
      </c>
      <c r="AG1265" t="inlineStr">
        <is>
          <t>OK</t>
        </is>
      </c>
      <c r="AH1265" t="inlineStr">
        <is>
          <t>2025-03-14 17:10:41</t>
        </is>
      </c>
      <c r="AI1265" t="inlineStr">
        <is>
          <t>1b52563f66be7b3d0843fa02f8f5a965</t>
        </is>
      </c>
      <c r="AJ1265" t="inlineStr">
        <is>
          <t>2025-03-14</t>
        </is>
      </c>
      <c r="AK1265" t="inlineStr">
        <is>
          <t>3</t>
        </is>
      </c>
      <c r="AL1265" t="inlineStr">
        <is>
          <t>---</t>
        </is>
      </c>
      <c r="AM1265" t="inlineStr">
        <is>
          <t>1</t>
        </is>
      </c>
      <c r="AN1265" t="inlineStr">
        <is>
          <t>---</t>
        </is>
      </c>
      <c r="AO1265" t="inlineStr">
        <is>
          <t>1</t>
        </is>
      </c>
      <c r="AP1265" t="inlineStr">
        <is>
          <t>1</t>
        </is>
      </c>
      <c r="AQ1265" t="inlineStr"/>
      <c r="AR1265" t="inlineStr">
        <is>
          <t>60</t>
        </is>
      </c>
      <c r="AS1265" t="inlineStr"/>
      <c r="AT1265" t="inlineStr"/>
      <c r="AU1265" t="inlineStr">
        <is>
          <t>---</t>
        </is>
      </c>
      <c r="AV1265" t="inlineStr">
        <is>
          <t>---</t>
        </is>
      </c>
      <c r="AW1265" t="inlineStr">
        <is>
          <t>---</t>
        </is>
      </c>
      <c r="AX1265" t="inlineStr">
        <is>
          <t>---</t>
        </is>
      </c>
      <c r="AY1265" t="inlineStr">
        <is>
          <t>---</t>
        </is>
      </c>
      <c r="AZ1265" t="inlineStr">
        <is>
          <t>---</t>
        </is>
      </c>
      <c r="BA1265" t="inlineStr">
        <is>
          <t>1b52563f66be7b3d0843fa02f8f5a965</t>
        </is>
      </c>
      <c r="BB1265" t="inlineStr">
        <is>
          <t>http://openrosa.org/formdesigner/0B48E039-1E80-49A7-AC24-732B6E788E39</t>
        </is>
      </c>
      <c r="BC1265" t="inlineStr">
        <is>
          <t>Ration et autres visites</t>
        </is>
      </c>
      <c r="BD1265" t="inlineStr">
        <is>
          <t>CommCare Android, version "2.56"(468045). App v15969. CommCare Version 2.56.0. Build 468045, built on: 2025-03-07</t>
        </is>
      </c>
      <c r="BE1265" t="inlineStr">
        <is>
          <t>commcare_9bc1f1cb-81e2-474e-9647-4d36802bc2c5</t>
        </is>
      </c>
      <c r="BF1265" t="inlineStr">
        <is>
          <t>19.9473329 -72.8196282 0.0 1799.99</t>
        </is>
      </c>
      <c r="BG1265" t="inlineStr">
        <is>
          <t>f13d8149fc6d39ebe86af18272310ff9</t>
        </is>
      </c>
      <c r="BH1265" t="inlineStr">
        <is>
          <t>d3239f0622024212b2de47425e4be01d</t>
        </is>
      </c>
      <c r="BI1265" t="inlineStr">
        <is>
          <t>15246</t>
        </is>
      </c>
      <c r="BJ1265" t="inlineStr">
        <is>
          <t>XFormInstance</t>
        </is>
      </c>
      <c r="BK1265" t="inlineStr">
        <is>
          <t>e0907bdc012511f0b4435930014bb413</t>
        </is>
      </c>
      <c r="BL1265" t="b">
        <v>0</v>
      </c>
      <c r="BM1265" t="inlineStr">
        <is>
          <t>---</t>
        </is>
      </c>
      <c r="BN1265" t="inlineStr">
        <is>
          <t>200.113.214.87</t>
        </is>
      </c>
      <c r="BO1265" t="inlineStr">
        <is>
          <t>Robens Alusma ( Elusma)</t>
        </is>
      </c>
    </row>
    <row r="1266">
      <c r="A1266" t="inlineStr">
        <is>
          <t>1264</t>
        </is>
      </c>
      <c r="B1266" t="inlineStr">
        <is>
          <t>069673ce-cd05-46af-9fba-7b855e05a373</t>
        </is>
      </c>
      <c r="C1266" t="inlineStr">
        <is>
          <t>2025-03-14</t>
        </is>
      </c>
      <c r="D1266" t="inlineStr">
        <is>
          <t>3</t>
        </is>
      </c>
      <c r="E1266" t="inlineStr">
        <is>
          <t>---</t>
        </is>
      </c>
      <c r="F1266" t="inlineStr">
        <is>
          <t>0</t>
        </is>
      </c>
      <c r="G1266" t="inlineStr">
        <is>
          <t>---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---</t>
        </is>
      </c>
      <c r="L1266" t="inlineStr">
        <is>
          <t>---</t>
        </is>
      </c>
      <c r="M1266" t="inlineStr">
        <is>
          <t>---</t>
        </is>
      </c>
      <c r="N1266" t="inlineStr">
        <is>
          <t>---</t>
        </is>
      </c>
      <c r="O1266" t="inlineStr">
        <is>
          <t>---</t>
        </is>
      </c>
      <c r="P1266" t="inlineStr">
        <is>
          <t>---</t>
        </is>
      </c>
      <c r="Q1266" t="inlineStr">
        <is>
          <t>---</t>
        </is>
      </c>
      <c r="R1266" t="inlineStr"/>
      <c r="S1266" t="inlineStr">
        <is>
          <t>36.0</t>
        </is>
      </c>
      <c r="T1266" t="inlineStr"/>
      <c r="U1266" t="inlineStr"/>
      <c r="V1266" t="inlineStr"/>
      <c r="W1266" t="inlineStr"/>
      <c r="X1266" t="inlineStr">
        <is>
          <t>PDP/CMEB/00321</t>
        </is>
      </c>
      <c r="Y1266" t="inlineStr">
        <is>
          <t>PDP/CMEB/00321</t>
        </is>
      </c>
      <c r="Z1266" t="inlineStr">
        <is>
          <t>2025-03-14 17:16:06</t>
        </is>
      </c>
      <c r="AA1266" t="inlineStr">
        <is>
          <t>2025-03-14 17:15:31</t>
        </is>
      </c>
      <c r="AB1266" t="inlineStr">
        <is>
          <t>5guerlande</t>
        </is>
      </c>
      <c r="AC1266" t="inlineStr">
        <is>
          <t>2025-03-16 02:19:22</t>
        </is>
      </c>
      <c r="AD1266" s="1" t="inlineStr">
        <is>
          <t>https://www.commcarehq.org/a/caris-test/reports/form_data/069673ce-cd05-46af-9fba-7b855e05a373/</t>
        </is>
      </c>
      <c r="AE1266" t="inlineStr">
        <is>
          <t>---</t>
        </is>
      </c>
      <c r="AF1266" t="inlineStr">
        <is>
          <t>3f9e4492022849aeabadb39f0ae80778</t>
        </is>
      </c>
      <c r="AG1266" t="inlineStr">
        <is>
          <t>OK</t>
        </is>
      </c>
      <c r="AH1266" t="inlineStr">
        <is>
          <t>2025-03-14 17:16:06</t>
        </is>
      </c>
      <c r="AI1266" t="inlineStr">
        <is>
          <t>1b52563f66be7b3d0843fa02f8f5a965</t>
        </is>
      </c>
      <c r="AJ1266" t="inlineStr">
        <is>
          <t>2025-03-14</t>
        </is>
      </c>
      <c r="AK1266" t="inlineStr">
        <is>
          <t>3</t>
        </is>
      </c>
      <c r="AL1266" t="inlineStr">
        <is>
          <t>---</t>
        </is>
      </c>
      <c r="AM1266" t="inlineStr">
        <is>
          <t>0</t>
        </is>
      </c>
      <c r="AN1266" t="inlineStr">
        <is>
          <t>---</t>
        </is>
      </c>
      <c r="AO1266" t="inlineStr">
        <is>
          <t>1</t>
        </is>
      </c>
      <c r="AP1266" t="inlineStr">
        <is>
          <t>1</t>
        </is>
      </c>
      <c r="AQ1266" t="inlineStr"/>
      <c r="AR1266" t="inlineStr">
        <is>
          <t>36</t>
        </is>
      </c>
      <c r="AS1266" t="inlineStr"/>
      <c r="AT1266" t="inlineStr"/>
      <c r="AU1266" t="inlineStr">
        <is>
          <t>---</t>
        </is>
      </c>
      <c r="AV1266" t="inlineStr">
        <is>
          <t>---</t>
        </is>
      </c>
      <c r="AW1266" t="inlineStr">
        <is>
          <t>---</t>
        </is>
      </c>
      <c r="AX1266" t="inlineStr">
        <is>
          <t>---</t>
        </is>
      </c>
      <c r="AY1266" t="inlineStr">
        <is>
          <t>---</t>
        </is>
      </c>
      <c r="AZ1266" t="inlineStr">
        <is>
          <t>---</t>
        </is>
      </c>
      <c r="BA1266" t="inlineStr">
        <is>
          <t>1b52563f66be7b3d0843fa02f8f5a965</t>
        </is>
      </c>
      <c r="BB1266" t="inlineStr">
        <is>
          <t>http://openrosa.org/formdesigner/0B48E039-1E80-49A7-AC24-732B6E788E39</t>
        </is>
      </c>
      <c r="BC1266" t="inlineStr">
        <is>
          <t>Ration et autres visites</t>
        </is>
      </c>
      <c r="BD1266" t="inlineStr">
        <is>
          <t>CommCare Android, version "2.56"(468045). App v15969. CommCare Version 2.56.0. Build 468045, built on: 2025-03-07</t>
        </is>
      </c>
      <c r="BE1266" t="inlineStr">
        <is>
          <t>commcare_9bc1f1cb-81e2-474e-9647-4d36802bc2c5</t>
        </is>
      </c>
      <c r="BF1266" t="inlineStr">
        <is>
          <t>19.9483836 -72.8199752 0.0 1600.0</t>
        </is>
      </c>
      <c r="BG1266" t="inlineStr">
        <is>
          <t>f13d8149fc6d39ebe86af18272310ff9</t>
        </is>
      </c>
      <c r="BH1266" t="inlineStr">
        <is>
          <t>d3239f0622024212b2de47425e4be01d</t>
        </is>
      </c>
      <c r="BI1266" t="inlineStr">
        <is>
          <t>15246</t>
        </is>
      </c>
      <c r="BJ1266" t="inlineStr">
        <is>
          <t>XFormInstance</t>
        </is>
      </c>
      <c r="BK1266" t="inlineStr">
        <is>
          <t>e0907bdc012511f0b4435930014bb413</t>
        </is>
      </c>
      <c r="BL1266" t="b">
        <v>0</v>
      </c>
      <c r="BM1266" t="inlineStr">
        <is>
          <t>---</t>
        </is>
      </c>
      <c r="BN1266" t="inlineStr">
        <is>
          <t>200.113.214.87</t>
        </is>
      </c>
      <c r="BO1266" t="inlineStr">
        <is>
          <t>Abdias Blanc</t>
        </is>
      </c>
    </row>
    <row r="1267">
      <c r="A1267" t="inlineStr">
        <is>
          <t>1265</t>
        </is>
      </c>
      <c r="B1267" t="inlineStr">
        <is>
          <t>71d92f7b-fe6b-4f36-bdfd-52bcc0d2d845</t>
        </is>
      </c>
      <c r="C1267" t="inlineStr">
        <is>
          <t>2025-03-14</t>
        </is>
      </c>
      <c r="D1267" t="inlineStr">
        <is>
          <t>3</t>
        </is>
      </c>
      <c r="E1267" t="inlineStr">
        <is>
          <t>---</t>
        </is>
      </c>
      <c r="F1267" t="inlineStr">
        <is>
          <t>1</t>
        </is>
      </c>
      <c r="G1267" t="inlineStr">
        <is>
          <t>---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---</t>
        </is>
      </c>
      <c r="L1267" t="inlineStr">
        <is>
          <t>---</t>
        </is>
      </c>
      <c r="M1267" t="inlineStr">
        <is>
          <t>---</t>
        </is>
      </c>
      <c r="N1267" t="inlineStr">
        <is>
          <t>---</t>
        </is>
      </c>
      <c r="O1267" t="inlineStr">
        <is>
          <t>---</t>
        </is>
      </c>
      <c r="P1267" t="inlineStr">
        <is>
          <t>---</t>
        </is>
      </c>
      <c r="Q1267" t="inlineStr">
        <is>
          <t>---</t>
        </is>
      </c>
      <c r="R1267" t="inlineStr"/>
      <c r="S1267" t="inlineStr">
        <is>
          <t>55.0</t>
        </is>
      </c>
      <c r="T1267" t="inlineStr"/>
      <c r="U1267" t="inlineStr"/>
      <c r="V1267" t="inlineStr"/>
      <c r="W1267" t="inlineStr"/>
      <c r="X1267" t="inlineStr">
        <is>
          <t>PDP/CMEB/ST02647</t>
        </is>
      </c>
      <c r="Y1267" t="inlineStr">
        <is>
          <t>PDP/CMEB/ST02647</t>
        </is>
      </c>
      <c r="Z1267" t="inlineStr">
        <is>
          <t>2025-03-14 17:20:45</t>
        </is>
      </c>
      <c r="AA1267" t="inlineStr">
        <is>
          <t>2025-03-14 17:19:35</t>
        </is>
      </c>
      <c r="AB1267" t="inlineStr">
        <is>
          <t>5guerlande</t>
        </is>
      </c>
      <c r="AC1267" t="inlineStr">
        <is>
          <t>2025-03-16 02:19:23</t>
        </is>
      </c>
      <c r="AD1267" s="1" t="inlineStr">
        <is>
          <t>https://www.commcarehq.org/a/caris-test/reports/form_data/71d92f7b-fe6b-4f36-bdfd-52bcc0d2d845/</t>
        </is>
      </c>
      <c r="AE1267" t="inlineStr">
        <is>
          <t>---</t>
        </is>
      </c>
      <c r="AF1267" t="inlineStr">
        <is>
          <t>40ae1c1cc954421fa7e977afce5310eb</t>
        </is>
      </c>
      <c r="AG1267" t="inlineStr">
        <is>
          <t>OK</t>
        </is>
      </c>
      <c r="AH1267" t="inlineStr">
        <is>
          <t>2025-03-14 17:20:45</t>
        </is>
      </c>
      <c r="AI1267" t="inlineStr">
        <is>
          <t>1b52563f66be7b3d0843fa02f8f5a965</t>
        </is>
      </c>
      <c r="AJ1267" t="inlineStr">
        <is>
          <t>2025-03-14</t>
        </is>
      </c>
      <c r="AK1267" t="inlineStr">
        <is>
          <t>3</t>
        </is>
      </c>
      <c r="AL1267" t="inlineStr">
        <is>
          <t>---</t>
        </is>
      </c>
      <c r="AM1267" t="inlineStr">
        <is>
          <t>1</t>
        </is>
      </c>
      <c r="AN1267" t="inlineStr">
        <is>
          <t>---</t>
        </is>
      </c>
      <c r="AO1267" t="inlineStr">
        <is>
          <t>1</t>
        </is>
      </c>
      <c r="AP1267" t="inlineStr">
        <is>
          <t>1</t>
        </is>
      </c>
      <c r="AQ1267" t="inlineStr"/>
      <c r="AR1267" t="inlineStr">
        <is>
          <t>55</t>
        </is>
      </c>
      <c r="AS1267" t="inlineStr"/>
      <c r="AT1267" t="inlineStr"/>
      <c r="AU1267" t="inlineStr">
        <is>
          <t>---</t>
        </is>
      </c>
      <c r="AV1267" t="inlineStr">
        <is>
          <t>---</t>
        </is>
      </c>
      <c r="AW1267" t="inlineStr">
        <is>
          <t>---</t>
        </is>
      </c>
      <c r="AX1267" t="inlineStr">
        <is>
          <t>---</t>
        </is>
      </c>
      <c r="AY1267" t="inlineStr">
        <is>
          <t>---</t>
        </is>
      </c>
      <c r="AZ1267" t="inlineStr">
        <is>
          <t>---</t>
        </is>
      </c>
      <c r="BA1267" t="inlineStr">
        <is>
          <t>1b52563f66be7b3d0843fa02f8f5a965</t>
        </is>
      </c>
      <c r="BB1267" t="inlineStr">
        <is>
          <t>http://openrosa.org/formdesigner/0B48E039-1E80-49A7-AC24-732B6E788E39</t>
        </is>
      </c>
      <c r="BC1267" t="inlineStr">
        <is>
          <t>Ration et autres visites</t>
        </is>
      </c>
      <c r="BD1267" t="inlineStr">
        <is>
          <t>CommCare Android, version "2.56"(468045). App v15969. CommCare Version 2.56.0. Build 468045, built on: 2025-03-07</t>
        </is>
      </c>
      <c r="BE1267" t="inlineStr">
        <is>
          <t>commcare_9bc1f1cb-81e2-474e-9647-4d36802bc2c5</t>
        </is>
      </c>
      <c r="BF1267" t="inlineStr">
        <is>
          <t>19.9467674 -72.8218217 0.0 1899.99</t>
        </is>
      </c>
      <c r="BG1267" t="inlineStr">
        <is>
          <t>f13d8149fc6d39ebe86af18272310ff9</t>
        </is>
      </c>
      <c r="BH1267" t="inlineStr">
        <is>
          <t>d3239f0622024212b2de47425e4be01d</t>
        </is>
      </c>
      <c r="BI1267" t="inlineStr">
        <is>
          <t>15246</t>
        </is>
      </c>
      <c r="BJ1267" t="inlineStr">
        <is>
          <t>XFormInstance</t>
        </is>
      </c>
      <c r="BK1267" t="inlineStr">
        <is>
          <t>e0907bdc012511f0b4435930014bb413</t>
        </is>
      </c>
      <c r="BL1267" t="b">
        <v>0</v>
      </c>
      <c r="BM1267" t="inlineStr">
        <is>
          <t>---</t>
        </is>
      </c>
      <c r="BN1267" t="inlineStr">
        <is>
          <t>200.113.214.87</t>
        </is>
      </c>
      <c r="BO1267" t="inlineStr">
        <is>
          <t>Loberty (Lobeïty) Vilnéus</t>
        </is>
      </c>
    </row>
    <row r="1268">
      <c r="A1268" t="inlineStr">
        <is>
          <t>1266</t>
        </is>
      </c>
      <c r="B1268" t="inlineStr">
        <is>
          <t>7083fcb4-00fa-45e1-a6df-36638bb39396</t>
        </is>
      </c>
      <c r="C1268" t="inlineStr">
        <is>
          <t>2025-03-14</t>
        </is>
      </c>
      <c r="D1268" t="inlineStr">
        <is>
          <t>3</t>
        </is>
      </c>
      <c r="E1268" t="inlineStr">
        <is>
          <t>---</t>
        </is>
      </c>
      <c r="F1268" t="inlineStr">
        <is>
          <t>1</t>
        </is>
      </c>
      <c r="G1268" t="inlineStr">
        <is>
          <t>---</t>
        </is>
      </c>
      <c r="H1268" t="inlineStr">
        <is>
          <t>1</t>
        </is>
      </c>
      <c r="I1268" t="inlineStr">
        <is>
          <t>1</t>
        </is>
      </c>
      <c r="J1268" t="inlineStr">
        <is>
          <t>2</t>
        </is>
      </c>
      <c r="K1268" t="inlineStr">
        <is>
          <t>---</t>
        </is>
      </c>
      <c r="L1268" t="inlineStr">
        <is>
          <t>---</t>
        </is>
      </c>
      <c r="M1268" t="inlineStr">
        <is>
          <t>---</t>
        </is>
      </c>
      <c r="N1268" t="inlineStr">
        <is>
          <t>---</t>
        </is>
      </c>
      <c r="O1268" t="inlineStr">
        <is>
          <t>---</t>
        </is>
      </c>
      <c r="P1268" t="inlineStr">
        <is>
          <t>---</t>
        </is>
      </c>
      <c r="Q1268" t="inlineStr">
        <is>
          <t>---</t>
        </is>
      </c>
      <c r="R1268" t="inlineStr"/>
      <c r="S1268" t="inlineStr">
        <is>
          <t>42.0</t>
        </is>
      </c>
      <c r="T1268" t="inlineStr"/>
      <c r="U1268" t="inlineStr"/>
      <c r="V1268" t="inlineStr"/>
      <c r="W1268" t="inlineStr"/>
      <c r="X1268" t="inlineStr">
        <is>
          <t>PDP/CMEB/ST05043</t>
        </is>
      </c>
      <c r="Y1268" t="inlineStr">
        <is>
          <t>PDP/CMEB/ST05043</t>
        </is>
      </c>
      <c r="Z1268" t="inlineStr">
        <is>
          <t>2025-03-14 17:22:39</t>
        </is>
      </c>
      <c r="AA1268" t="inlineStr">
        <is>
          <t>2025-03-14 17:22:08</t>
        </is>
      </c>
      <c r="AB1268" t="inlineStr">
        <is>
          <t>5guerlande</t>
        </is>
      </c>
      <c r="AC1268" t="inlineStr">
        <is>
          <t>2025-03-16 02:19:24</t>
        </is>
      </c>
      <c r="AD1268" s="1" t="inlineStr">
        <is>
          <t>https://www.commcarehq.org/a/caris-test/reports/form_data/7083fcb4-00fa-45e1-a6df-36638bb39396/</t>
        </is>
      </c>
      <c r="AE1268" t="inlineStr">
        <is>
          <t>---</t>
        </is>
      </c>
      <c r="AF1268" t="inlineStr">
        <is>
          <t>3c5a623af057e23a32ae4000_124327</t>
        </is>
      </c>
      <c r="AG1268" t="inlineStr">
        <is>
          <t>OK</t>
        </is>
      </c>
      <c r="AH1268" t="inlineStr">
        <is>
          <t>2025-03-14 17:22:39</t>
        </is>
      </c>
      <c r="AI1268" t="inlineStr">
        <is>
          <t>1b52563f66be7b3d0843fa02f8f5a965</t>
        </is>
      </c>
      <c r="AJ1268" t="inlineStr">
        <is>
          <t>2025-03-14</t>
        </is>
      </c>
      <c r="AK1268" t="inlineStr">
        <is>
          <t>3</t>
        </is>
      </c>
      <c r="AL1268" t="inlineStr">
        <is>
          <t>---</t>
        </is>
      </c>
      <c r="AM1268" t="inlineStr">
        <is>
          <t>1</t>
        </is>
      </c>
      <c r="AN1268" t="inlineStr">
        <is>
          <t>---</t>
        </is>
      </c>
      <c r="AO1268" t="inlineStr">
        <is>
          <t>1</t>
        </is>
      </c>
      <c r="AP1268" t="inlineStr">
        <is>
          <t>1</t>
        </is>
      </c>
      <c r="AQ1268" t="inlineStr"/>
      <c r="AR1268" t="inlineStr">
        <is>
          <t>42</t>
        </is>
      </c>
      <c r="AS1268" t="inlineStr"/>
      <c r="AT1268" t="inlineStr"/>
      <c r="AU1268" t="inlineStr">
        <is>
          <t>---</t>
        </is>
      </c>
      <c r="AV1268" t="inlineStr">
        <is>
          <t>---</t>
        </is>
      </c>
      <c r="AW1268" t="inlineStr">
        <is>
          <t>---</t>
        </is>
      </c>
      <c r="AX1268" t="inlineStr">
        <is>
          <t>---</t>
        </is>
      </c>
      <c r="AY1268" t="inlineStr">
        <is>
          <t>---</t>
        </is>
      </c>
      <c r="AZ1268" t="inlineStr">
        <is>
          <t>---</t>
        </is>
      </c>
      <c r="BA1268" t="inlineStr">
        <is>
          <t>1b52563f66be7b3d0843fa02f8f5a965</t>
        </is>
      </c>
      <c r="BB1268" t="inlineStr">
        <is>
          <t>http://openrosa.org/formdesigner/0B48E039-1E80-49A7-AC24-732B6E788E39</t>
        </is>
      </c>
      <c r="BC1268" t="inlineStr">
        <is>
          <t>Ration et autres visites</t>
        </is>
      </c>
      <c r="BD1268" t="inlineStr">
        <is>
          <t>CommCare Android, version "2.56"(468045). App v15969. CommCare Version 2.56.0. Build 468045, built on: 2025-03-07</t>
        </is>
      </c>
      <c r="BE1268" t="inlineStr">
        <is>
          <t>commcare_9bc1f1cb-81e2-474e-9647-4d36802bc2c5</t>
        </is>
      </c>
      <c r="BF1268" t="inlineStr">
        <is>
          <t>19.9465393 -72.8218899 0.0 1799.99</t>
        </is>
      </c>
      <c r="BG1268" t="inlineStr">
        <is>
          <t>f13d8149fc6d39ebe86af18272310ff9</t>
        </is>
      </c>
      <c r="BH1268" t="inlineStr">
        <is>
          <t>d3239f0622024212b2de47425e4be01d</t>
        </is>
      </c>
      <c r="BI1268" t="inlineStr">
        <is>
          <t>15246</t>
        </is>
      </c>
      <c r="BJ1268" t="inlineStr">
        <is>
          <t>XFormInstance</t>
        </is>
      </c>
      <c r="BK1268" t="inlineStr">
        <is>
          <t>e0907bdc012511f0b4435930014bb413</t>
        </is>
      </c>
      <c r="BL1268" t="b">
        <v>0</v>
      </c>
      <c r="BM1268" t="inlineStr">
        <is>
          <t>---</t>
        </is>
      </c>
      <c r="BN1268" t="inlineStr">
        <is>
          <t>200.113.214.87</t>
        </is>
      </c>
      <c r="BO1268" t="inlineStr">
        <is>
          <t>Marcsen Dervice (Charles)</t>
        </is>
      </c>
    </row>
    <row r="1269">
      <c r="A1269" t="inlineStr">
        <is>
          <t>1267</t>
        </is>
      </c>
      <c r="B1269" t="inlineStr">
        <is>
          <t>0d371f46-fbde-4e8e-94d9-dd79ea989e86</t>
        </is>
      </c>
      <c r="C1269" t="inlineStr">
        <is>
          <t>2025-03-14</t>
        </is>
      </c>
      <c r="D1269" t="inlineStr">
        <is>
          <t>3</t>
        </is>
      </c>
      <c r="E1269" t="inlineStr">
        <is>
          <t>---</t>
        </is>
      </c>
      <c r="F1269" t="inlineStr">
        <is>
          <t>0</t>
        </is>
      </c>
      <c r="G1269" t="inlineStr">
        <is>
          <t>---</t>
        </is>
      </c>
      <c r="H1269" t="inlineStr">
        <is>
          <t>1</t>
        </is>
      </c>
      <c r="I1269" t="inlineStr">
        <is>
          <t>1</t>
        </is>
      </c>
      <c r="J1269" t="inlineStr">
        <is>
          <t>3</t>
        </is>
      </c>
      <c r="K1269" t="inlineStr">
        <is>
          <t>---</t>
        </is>
      </c>
      <c r="L1269" t="inlineStr">
        <is>
          <t>---</t>
        </is>
      </c>
      <c r="M1269" t="inlineStr">
        <is>
          <t>---</t>
        </is>
      </c>
      <c r="N1269" t="inlineStr">
        <is>
          <t>---</t>
        </is>
      </c>
      <c r="O1269" t="inlineStr">
        <is>
          <t>---</t>
        </is>
      </c>
      <c r="P1269" t="inlineStr">
        <is>
          <t>---</t>
        </is>
      </c>
      <c r="Q1269" t="inlineStr">
        <is>
          <t>---</t>
        </is>
      </c>
      <c r="R1269" t="inlineStr"/>
      <c r="S1269" t="inlineStr">
        <is>
          <t>49.0</t>
        </is>
      </c>
      <c r="T1269" t="inlineStr"/>
      <c r="U1269" t="inlineStr"/>
      <c r="V1269" t="inlineStr"/>
      <c r="W1269" t="inlineStr"/>
      <c r="X1269" t="inlineStr">
        <is>
          <t>PDP/CMEB/ST04467</t>
        </is>
      </c>
      <c r="Y1269" t="inlineStr">
        <is>
          <t>PDP/CMEB/ST04467</t>
        </is>
      </c>
      <c r="Z1269" t="inlineStr">
        <is>
          <t>2025-03-14 18:50:02</t>
        </is>
      </c>
      <c r="AA1269" t="inlineStr">
        <is>
          <t>2025-03-14 18:49:36</t>
        </is>
      </c>
      <c r="AB1269" t="inlineStr">
        <is>
          <t>5guerlande</t>
        </is>
      </c>
      <c r="AC1269" t="inlineStr">
        <is>
          <t>2025-03-16 02:19:25</t>
        </is>
      </c>
      <c r="AD1269" s="1" t="inlineStr">
        <is>
          <t>https://www.commcarehq.org/a/caris-test/reports/form_data/0d371f46-fbde-4e8e-94d9-dd79ea989e86/</t>
        </is>
      </c>
      <c r="AE1269" t="inlineStr">
        <is>
          <t>---</t>
        </is>
      </c>
      <c r="AF1269" t="inlineStr">
        <is>
          <t>3c5a623af057e23a32ae4000_41504</t>
        </is>
      </c>
      <c r="AG1269" t="inlineStr">
        <is>
          <t>OK</t>
        </is>
      </c>
      <c r="AH1269" t="inlineStr">
        <is>
          <t>2025-03-14 18:50:02</t>
        </is>
      </c>
      <c r="AI1269" t="inlineStr">
        <is>
          <t>1b52563f66be7b3d0843fa02f8f5a965</t>
        </is>
      </c>
      <c r="AJ1269" t="inlineStr">
        <is>
          <t>2025-03-14</t>
        </is>
      </c>
      <c r="AK1269" t="inlineStr">
        <is>
          <t>3</t>
        </is>
      </c>
      <c r="AL1269" t="inlineStr">
        <is>
          <t>---</t>
        </is>
      </c>
      <c r="AM1269" t="inlineStr">
        <is>
          <t>0</t>
        </is>
      </c>
      <c r="AN1269" t="inlineStr">
        <is>
          <t>---</t>
        </is>
      </c>
      <c r="AO1269" t="inlineStr">
        <is>
          <t>1</t>
        </is>
      </c>
      <c r="AP1269" t="inlineStr">
        <is>
          <t>1</t>
        </is>
      </c>
      <c r="AQ1269" t="inlineStr"/>
      <c r="AR1269" t="inlineStr">
        <is>
          <t>49</t>
        </is>
      </c>
      <c r="AS1269" t="inlineStr"/>
      <c r="AT1269" t="inlineStr"/>
      <c r="AU1269" t="inlineStr">
        <is>
          <t>---</t>
        </is>
      </c>
      <c r="AV1269" t="inlineStr">
        <is>
          <t>---</t>
        </is>
      </c>
      <c r="AW1269" t="inlineStr">
        <is>
          <t>---</t>
        </is>
      </c>
      <c r="AX1269" t="inlineStr">
        <is>
          <t>---</t>
        </is>
      </c>
      <c r="AY1269" t="inlineStr">
        <is>
          <t>---</t>
        </is>
      </c>
      <c r="AZ1269" t="inlineStr">
        <is>
          <t>---</t>
        </is>
      </c>
      <c r="BA1269" t="inlineStr">
        <is>
          <t>1b52563f66be7b3d0843fa02f8f5a965</t>
        </is>
      </c>
      <c r="BB1269" t="inlineStr">
        <is>
          <t>http://openrosa.org/formdesigner/0B48E039-1E80-49A7-AC24-732B6E788E39</t>
        </is>
      </c>
      <c r="BC1269" t="inlineStr">
        <is>
          <t>Ration et autres visites</t>
        </is>
      </c>
      <c r="BD1269" t="inlineStr">
        <is>
          <t>CommCare Android, version "2.56"(468045). App v15969. CommCare Version 2.56.0. Build 468045, built on: 2025-03-07</t>
        </is>
      </c>
      <c r="BE1269" t="inlineStr">
        <is>
          <t>commcare_9bc1f1cb-81e2-474e-9647-4d36802bc2c5</t>
        </is>
      </c>
      <c r="BF1269" t="inlineStr">
        <is>
          <t>19.9476346 -72.8196094 0.0 1600.0</t>
        </is>
      </c>
      <c r="BG1269" t="inlineStr">
        <is>
          <t>f13d8149fc6d39ebe86af18272310ff9</t>
        </is>
      </c>
      <c r="BH1269" t="inlineStr">
        <is>
          <t>d3239f0622024212b2de47425e4be01d</t>
        </is>
      </c>
      <c r="BI1269" t="inlineStr">
        <is>
          <t>15246</t>
        </is>
      </c>
      <c r="BJ1269" t="inlineStr">
        <is>
          <t>XFormInstance</t>
        </is>
      </c>
      <c r="BK1269" t="inlineStr">
        <is>
          <t>e0907bdc012511f0b4435930014bb413</t>
        </is>
      </c>
      <c r="BL1269" t="b">
        <v>0</v>
      </c>
      <c r="BM1269" t="inlineStr">
        <is>
          <t>---</t>
        </is>
      </c>
      <c r="BN1269" t="inlineStr">
        <is>
          <t>200.113.214.87</t>
        </is>
      </c>
      <c r="BO1269" t="inlineStr">
        <is>
          <t>Yoline Maxéus (Docius)</t>
        </is>
      </c>
    </row>
    <row r="1270">
      <c r="A1270" t="inlineStr">
        <is>
          <t>1268</t>
        </is>
      </c>
      <c r="B1270" t="inlineStr">
        <is>
          <t>3c841d18-d054-414f-93c2-8f13239e731f</t>
        </is>
      </c>
      <c r="C1270" t="inlineStr">
        <is>
          <t>2025-03-14</t>
        </is>
      </c>
      <c r="D1270" t="inlineStr">
        <is>
          <t>3</t>
        </is>
      </c>
      <c r="E1270" t="inlineStr">
        <is>
          <t>---</t>
        </is>
      </c>
      <c r="F1270" t="inlineStr">
        <is>
          <t>1</t>
        </is>
      </c>
      <c r="G1270" t="inlineStr">
        <is>
          <t>---</t>
        </is>
      </c>
      <c r="H1270" t="inlineStr">
        <is>
          <t>1</t>
        </is>
      </c>
      <c r="I1270" t="inlineStr">
        <is>
          <t>1</t>
        </is>
      </c>
      <c r="J1270" t="inlineStr">
        <is>
          <t>4</t>
        </is>
      </c>
      <c r="K1270" t="inlineStr">
        <is>
          <t>---</t>
        </is>
      </c>
      <c r="L1270" t="inlineStr">
        <is>
          <t>---</t>
        </is>
      </c>
      <c r="M1270" t="inlineStr">
        <is>
          <t>---</t>
        </is>
      </c>
      <c r="N1270" t="inlineStr">
        <is>
          <t>---</t>
        </is>
      </c>
      <c r="O1270" t="inlineStr">
        <is>
          <t>---</t>
        </is>
      </c>
      <c r="P1270" t="inlineStr">
        <is>
          <t>---</t>
        </is>
      </c>
      <c r="Q1270" t="inlineStr">
        <is>
          <t>---</t>
        </is>
      </c>
      <c r="R1270" t="inlineStr"/>
      <c r="S1270" t="inlineStr">
        <is>
          <t>51.0</t>
        </is>
      </c>
      <c r="T1270" t="inlineStr"/>
      <c r="U1270" t="inlineStr"/>
      <c r="V1270" t="inlineStr"/>
      <c r="W1270" t="inlineStr"/>
      <c r="X1270" t="inlineStr">
        <is>
          <t>PDP/CMEB/00330</t>
        </is>
      </c>
      <c r="Y1270" t="inlineStr">
        <is>
          <t>PDP/CMEB/00330</t>
        </is>
      </c>
      <c r="Z1270" t="inlineStr">
        <is>
          <t>2025-03-14 18:54:42</t>
        </is>
      </c>
      <c r="AA1270" t="inlineStr">
        <is>
          <t>2025-03-14 18:54:20</t>
        </is>
      </c>
      <c r="AB1270" t="inlineStr">
        <is>
          <t>5guerlande</t>
        </is>
      </c>
      <c r="AC1270" t="inlineStr">
        <is>
          <t>2025-03-16 02:19:26</t>
        </is>
      </c>
      <c r="AD1270" s="1" t="inlineStr">
        <is>
          <t>https://www.commcarehq.org/a/caris-test/reports/form_data/3c841d18-d054-414f-93c2-8f13239e731f/</t>
        </is>
      </c>
      <c r="AE1270" t="inlineStr">
        <is>
          <t>---</t>
        </is>
      </c>
      <c r="AF1270" t="inlineStr">
        <is>
          <t>45a333632eb24e56ad4c19a8aae7bbbb</t>
        </is>
      </c>
      <c r="AG1270" t="inlineStr">
        <is>
          <t>OK</t>
        </is>
      </c>
      <c r="AH1270" t="inlineStr">
        <is>
          <t>2025-03-14 18:54:42</t>
        </is>
      </c>
      <c r="AI1270" t="inlineStr">
        <is>
          <t>1b52563f66be7b3d0843fa02f8f5a965</t>
        </is>
      </c>
      <c r="AJ1270" t="inlineStr">
        <is>
          <t>2025-03-14</t>
        </is>
      </c>
      <c r="AK1270" t="inlineStr">
        <is>
          <t>3</t>
        </is>
      </c>
      <c r="AL1270" t="inlineStr">
        <is>
          <t>---</t>
        </is>
      </c>
      <c r="AM1270" t="inlineStr">
        <is>
          <t>1</t>
        </is>
      </c>
      <c r="AN1270" t="inlineStr">
        <is>
          <t>---</t>
        </is>
      </c>
      <c r="AO1270" t="inlineStr">
        <is>
          <t>1</t>
        </is>
      </c>
      <c r="AP1270" t="inlineStr">
        <is>
          <t>1</t>
        </is>
      </c>
      <c r="AQ1270" t="inlineStr"/>
      <c r="AR1270" t="inlineStr">
        <is>
          <t>51</t>
        </is>
      </c>
      <c r="AS1270" t="inlineStr"/>
      <c r="AT1270" t="inlineStr"/>
      <c r="AU1270" t="inlineStr">
        <is>
          <t>---</t>
        </is>
      </c>
      <c r="AV1270" t="inlineStr">
        <is>
          <t>---</t>
        </is>
      </c>
      <c r="AW1270" t="inlineStr">
        <is>
          <t>---</t>
        </is>
      </c>
      <c r="AX1270" t="inlineStr">
        <is>
          <t>---</t>
        </is>
      </c>
      <c r="AY1270" t="inlineStr">
        <is>
          <t>---</t>
        </is>
      </c>
      <c r="AZ1270" t="inlineStr">
        <is>
          <t>---</t>
        </is>
      </c>
      <c r="BA1270" t="inlineStr">
        <is>
          <t>1b52563f66be7b3d0843fa02f8f5a965</t>
        </is>
      </c>
      <c r="BB1270" t="inlineStr">
        <is>
          <t>http://openrosa.org/formdesigner/0B48E039-1E80-49A7-AC24-732B6E788E39</t>
        </is>
      </c>
      <c r="BC1270" t="inlineStr">
        <is>
          <t>Ration et autres visites</t>
        </is>
      </c>
      <c r="BD1270" t="inlineStr">
        <is>
          <t>CommCare Android, version "2.56"(468045). App v15969. CommCare Version 2.56.0. Build 468045, built on: 2025-03-07</t>
        </is>
      </c>
      <c r="BE1270" t="inlineStr">
        <is>
          <t>commcare_9bc1f1cb-81e2-474e-9647-4d36802bc2c5</t>
        </is>
      </c>
      <c r="BF1270" t="inlineStr">
        <is>
          <t>19.9457547 -72.8188673 0.0 2200.0</t>
        </is>
      </c>
      <c r="BG1270" t="inlineStr">
        <is>
          <t>f13d8149fc6d39ebe86af18272310ff9</t>
        </is>
      </c>
      <c r="BH1270" t="inlineStr">
        <is>
          <t>d3239f0622024212b2de47425e4be01d</t>
        </is>
      </c>
      <c r="BI1270" t="inlineStr">
        <is>
          <t>15246</t>
        </is>
      </c>
      <c r="BJ1270" t="inlineStr">
        <is>
          <t>XFormInstance</t>
        </is>
      </c>
      <c r="BK1270" t="inlineStr">
        <is>
          <t>e0907bdc012511f0b4435930014bb413</t>
        </is>
      </c>
      <c r="BL1270" t="b">
        <v>0</v>
      </c>
      <c r="BM1270" t="inlineStr">
        <is>
          <t>---</t>
        </is>
      </c>
      <c r="BN1270" t="inlineStr">
        <is>
          <t>200.113.214.87</t>
        </is>
      </c>
      <c r="BO1270" t="inlineStr">
        <is>
          <t>Stéphanie Dupermé</t>
        </is>
      </c>
    </row>
    <row r="1271">
      <c r="A1271" t="inlineStr">
        <is>
          <t>1269</t>
        </is>
      </c>
      <c r="B1271" t="inlineStr">
        <is>
          <t>0f7af37d-8761-41e3-81ba-2830fdfdda18</t>
        </is>
      </c>
      <c r="C1271" t="inlineStr">
        <is>
          <t>2025-03-11</t>
        </is>
      </c>
      <c r="D1271" t="inlineStr">
        <is>
          <t>4</t>
        </is>
      </c>
      <c r="E1271" t="inlineStr">
        <is>
          <t>perdu de vue</t>
        </is>
      </c>
      <c r="F1271" t="inlineStr">
        <is>
          <t>1</t>
        </is>
      </c>
      <c r="G1271" t="inlineStr">
        <is>
          <t>perdu de vue</t>
        </is>
      </c>
      <c r="H1271" t="inlineStr">
        <is>
          <t>1</t>
        </is>
      </c>
      <c r="I1271" t="inlineStr">
        <is>
          <t>1</t>
        </is>
      </c>
      <c r="J1271" t="inlineStr">
        <is>
          <t>2</t>
        </is>
      </c>
      <c r="K1271" t="inlineStr">
        <is>
          <t>---</t>
        </is>
      </c>
      <c r="L1271" t="inlineStr">
        <is>
          <t>---</t>
        </is>
      </c>
      <c r="M1271" t="inlineStr">
        <is>
          <t>---</t>
        </is>
      </c>
      <c r="N1271" t="inlineStr">
        <is>
          <t>---</t>
        </is>
      </c>
      <c r="O1271" t="inlineStr">
        <is>
          <t>---</t>
        </is>
      </c>
      <c r="P1271" t="inlineStr">
        <is>
          <t>---</t>
        </is>
      </c>
      <c r="Q1271" t="inlineStr">
        <is>
          <t>---</t>
        </is>
      </c>
      <c r="R1271" t="inlineStr">
        <is>
          <t>24.5</t>
        </is>
      </c>
      <c r="S1271" t="inlineStr">
        <is>
          <t>50.0</t>
        </is>
      </c>
      <c r="T1271" t="inlineStr"/>
      <c r="U1271">
        <f>HYPERLINK("https://www.commcarehq.org/a/caris-test/api/form_attachment/v1/0f7af37d-8761-41e3-81ba-2830fdfdda18/1742160650037.jpg")</f>
        <v/>
      </c>
      <c r="V1271" t="inlineStr"/>
      <c r="W1271" t="inlineStr"/>
      <c r="X1271" t="inlineStr">
        <is>
          <t>PAP/OMFP/ST04226</t>
        </is>
      </c>
      <c r="Y1271" t="inlineStr">
        <is>
          <t>PAP/OMFP/ST04226</t>
        </is>
      </c>
      <c r="Z1271" t="inlineStr">
        <is>
          <t>2025-03-16 21:30:55</t>
        </is>
      </c>
      <c r="AA1271" t="inlineStr">
        <is>
          <t>2025-03-16 21:27:36</t>
        </is>
      </c>
      <c r="AB1271" t="inlineStr">
        <is>
          <t>2florence</t>
        </is>
      </c>
      <c r="AC1271" t="inlineStr">
        <is>
          <t>2025-03-16 21:39:59</t>
        </is>
      </c>
      <c r="AD1271" s="1" t="inlineStr">
        <is>
          <t>https://www.commcarehq.org/a/caris-test/reports/form_data/0f7af37d-8761-41e3-81ba-2830fdfdda18/</t>
        </is>
      </c>
      <c r="AE1271" t="inlineStr">
        <is>
          <t>---</t>
        </is>
      </c>
      <c r="AF1271" t="inlineStr">
        <is>
          <t>3c5a623af057e23a32ae4000_27883</t>
        </is>
      </c>
      <c r="AG1271" t="inlineStr">
        <is>
          <t>---</t>
        </is>
      </c>
      <c r="AH1271" t="inlineStr">
        <is>
          <t>2025-03-16 21:30:55</t>
        </is>
      </c>
      <c r="AI1271" t="inlineStr">
        <is>
          <t>754ca7bec29f95351d5cefde12319a10</t>
        </is>
      </c>
      <c r="AJ1271" t="inlineStr">
        <is>
          <t>2025-03-11</t>
        </is>
      </c>
      <c r="AK1271" t="inlineStr">
        <is>
          <t>4</t>
        </is>
      </c>
      <c r="AL1271" t="inlineStr">
        <is>
          <t>perdu de vue</t>
        </is>
      </c>
      <c r="AM1271" t="inlineStr">
        <is>
          <t>1</t>
        </is>
      </c>
      <c r="AN1271" t="inlineStr">
        <is>
          <t>perdu de vue</t>
        </is>
      </c>
      <c r="AO1271" t="inlineStr">
        <is>
          <t>1</t>
        </is>
      </c>
      <c r="AP1271" t="inlineStr">
        <is>
          <t>1</t>
        </is>
      </c>
      <c r="AQ1271" t="inlineStr">
        <is>
          <t>24.5</t>
        </is>
      </c>
      <c r="AR1271" t="inlineStr">
        <is>
          <t>50</t>
        </is>
      </c>
      <c r="AS1271" t="inlineStr"/>
      <c r="AT1271" t="inlineStr"/>
      <c r="AU1271" t="inlineStr">
        <is>
          <t>---</t>
        </is>
      </c>
      <c r="AV1271" t="inlineStr">
        <is>
          <t>---</t>
        </is>
      </c>
      <c r="AW1271" t="inlineStr">
        <is>
          <t>---</t>
        </is>
      </c>
      <c r="AX1271" t="inlineStr">
        <is>
          <t>---</t>
        </is>
      </c>
      <c r="AY1271" t="inlineStr">
        <is>
          <t>---</t>
        </is>
      </c>
      <c r="AZ1271" t="inlineStr">
        <is>
          <t>---</t>
        </is>
      </c>
      <c r="BA1271" t="inlineStr">
        <is>
          <t>754ca7bec29f95351d5cefde12319a10</t>
        </is>
      </c>
      <c r="BB1271" t="inlineStr">
        <is>
          <t>http://openrosa.org/formdesigner/0B48E039-1E80-49A7-AC24-732B6E788E39</t>
        </is>
      </c>
      <c r="BC1271" t="inlineStr">
        <is>
          <t>Ration et autres visites</t>
        </is>
      </c>
      <c r="BD1271" t="inlineStr">
        <is>
          <t>CommCare Android, version "2.56"(468045). App v15969. CommCare Version 2.56.0. Build 468045, built on: 2025-03-07</t>
        </is>
      </c>
      <c r="BE1271" t="inlineStr">
        <is>
          <t>commcare_808796cd-33b0-4127-827b-be4077a90425</t>
        </is>
      </c>
      <c r="BF1271" t="inlineStr"/>
      <c r="BG1271" t="inlineStr">
        <is>
          <t>f13d8149fc6d39ebe86af18272310ff9</t>
        </is>
      </c>
      <c r="BH1271" t="inlineStr">
        <is>
          <t>d3239f0622024212b2de47425e4be01d</t>
        </is>
      </c>
      <c r="BI1271" t="inlineStr">
        <is>
          <t>15246</t>
        </is>
      </c>
      <c r="BJ1271" t="inlineStr">
        <is>
          <t>XFormInstance</t>
        </is>
      </c>
      <c r="BK1271" t="inlineStr">
        <is>
          <t>24e3f5b401bd11f0b046d3290d41d0d6</t>
        </is>
      </c>
      <c r="BL1271" t="b">
        <v>0</v>
      </c>
      <c r="BM1271" t="inlineStr">
        <is>
          <t>---</t>
        </is>
      </c>
      <c r="BN1271" t="inlineStr">
        <is>
          <t>190.115.175.129</t>
        </is>
      </c>
      <c r="BO1271" t="inlineStr">
        <is>
          <t>Nedgie Deissa Saint-vil</t>
        </is>
      </c>
    </row>
    <row r="1272">
      <c r="A1272" t="inlineStr">
        <is>
          <t>1270</t>
        </is>
      </c>
      <c r="B1272" t="inlineStr">
        <is>
          <t>b25bb347-1e15-4eba-b1d3-21366ccaa42d</t>
        </is>
      </c>
      <c r="C1272" t="inlineStr">
        <is>
          <t>2025-03-16</t>
        </is>
      </c>
      <c r="D1272" t="inlineStr">
        <is>
          <t>4</t>
        </is>
      </c>
      <c r="E1272" t="inlineStr">
        <is>
          <t>perdu de vue</t>
        </is>
      </c>
      <c r="F1272" t="inlineStr">
        <is>
          <t>1</t>
        </is>
      </c>
      <c r="G1272" t="inlineStr">
        <is>
          <t>perdu de vie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---</t>
        </is>
      </c>
      <c r="L1272" t="inlineStr">
        <is>
          <t>---</t>
        </is>
      </c>
      <c r="M1272" t="inlineStr">
        <is>
          <t>---</t>
        </is>
      </c>
      <c r="N1272" t="inlineStr">
        <is>
          <t>---</t>
        </is>
      </c>
      <c r="O1272" t="inlineStr">
        <is>
          <t>---</t>
        </is>
      </c>
      <c r="P1272" t="inlineStr">
        <is>
          <t>---</t>
        </is>
      </c>
      <c r="Q1272" t="inlineStr">
        <is>
          <t>---</t>
        </is>
      </c>
      <c r="R1272" t="inlineStr">
        <is>
          <t>17.0</t>
        </is>
      </c>
      <c r="S1272" t="inlineStr">
        <is>
          <t>16.3</t>
        </is>
      </c>
      <c r="T1272" t="inlineStr">
        <is>
          <t>92.0</t>
        </is>
      </c>
      <c r="U1272">
        <f>HYPERLINK("https://www.commcarehq.org/a/caris-test/api/form_attachment/v1/b25bb347-1e15-4eba-b1d3-21366ccaa42d/1742160834687.jpg")</f>
        <v/>
      </c>
      <c r="V1272" t="inlineStr"/>
      <c r="W1272" t="inlineStr"/>
      <c r="X1272" t="inlineStr">
        <is>
          <t>PAP/OMFP/GJ1220G</t>
        </is>
      </c>
      <c r="Y1272" t="inlineStr">
        <is>
          <t>PAP/OMFP/GJ1220G</t>
        </is>
      </c>
      <c r="Z1272" t="inlineStr">
        <is>
          <t>2025-03-16 21:33:56</t>
        </is>
      </c>
      <c r="AA1272" t="inlineStr">
        <is>
          <t>2025-03-16 21:31:17</t>
        </is>
      </c>
      <c r="AB1272" t="inlineStr">
        <is>
          <t>2florence</t>
        </is>
      </c>
      <c r="AC1272" t="inlineStr">
        <is>
          <t>2025-03-16 22:36:53</t>
        </is>
      </c>
      <c r="AD1272" s="1" t="inlineStr">
        <is>
          <t>https://www.commcarehq.org/a/caris-test/reports/form_data/b25bb347-1e15-4eba-b1d3-21366ccaa42d/</t>
        </is>
      </c>
      <c r="AE1272" t="inlineStr">
        <is>
          <t>---</t>
        </is>
      </c>
      <c r="AF1272" t="inlineStr">
        <is>
          <t>3c5a623af057e23a32ae4000_106060</t>
        </is>
      </c>
      <c r="AG1272" t="inlineStr">
        <is>
          <t>---</t>
        </is>
      </c>
      <c r="AH1272" t="inlineStr">
        <is>
          <t>2025-03-16 21:33:56</t>
        </is>
      </c>
      <c r="AI1272" t="inlineStr">
        <is>
          <t>754ca7bec29f95351d5cefde12319a10</t>
        </is>
      </c>
      <c r="AJ1272" t="inlineStr">
        <is>
          <t>2025-03-16</t>
        </is>
      </c>
      <c r="AK1272" t="inlineStr">
        <is>
          <t>4</t>
        </is>
      </c>
      <c r="AL1272" t="inlineStr">
        <is>
          <t>perdu de vue</t>
        </is>
      </c>
      <c r="AM1272" t="inlineStr">
        <is>
          <t>1</t>
        </is>
      </c>
      <c r="AN1272" t="inlineStr">
        <is>
          <t>perdu de vie</t>
        </is>
      </c>
      <c r="AO1272" t="inlineStr">
        <is>
          <t>1</t>
        </is>
      </c>
      <c r="AP1272" t="inlineStr">
        <is>
          <t>1</t>
        </is>
      </c>
      <c r="AQ1272" t="inlineStr">
        <is>
          <t>17</t>
        </is>
      </c>
      <c r="AR1272" t="inlineStr">
        <is>
          <t>16.3</t>
        </is>
      </c>
      <c r="AS1272" t="inlineStr">
        <is>
          <t>92</t>
        </is>
      </c>
      <c r="AT1272" t="inlineStr"/>
      <c r="AU1272" t="inlineStr">
        <is>
          <t>---</t>
        </is>
      </c>
      <c r="AV1272" t="inlineStr">
        <is>
          <t>---</t>
        </is>
      </c>
      <c r="AW1272" t="inlineStr">
        <is>
          <t>---</t>
        </is>
      </c>
      <c r="AX1272" t="inlineStr">
        <is>
          <t>---</t>
        </is>
      </c>
      <c r="AY1272" t="inlineStr">
        <is>
          <t>---</t>
        </is>
      </c>
      <c r="AZ1272" t="inlineStr">
        <is>
          <t>---</t>
        </is>
      </c>
      <c r="BA1272" t="inlineStr">
        <is>
          <t>754ca7bec29f95351d5cefde12319a10</t>
        </is>
      </c>
      <c r="BB1272" t="inlineStr">
        <is>
          <t>http://openrosa.org/formdesigner/0B48E039-1E80-49A7-AC24-732B6E788E39</t>
        </is>
      </c>
      <c r="BC1272" t="inlineStr">
        <is>
          <t>Ration et autres visites</t>
        </is>
      </c>
      <c r="BD1272" t="inlineStr">
        <is>
          <t>CommCare Android, version "2.56"(468045). App v15969. CommCare Version 2.56.0. Build 468045, built on: 2025-03-07</t>
        </is>
      </c>
      <c r="BE1272" t="inlineStr">
        <is>
          <t>commcare_808796cd-33b0-4127-827b-be4077a90425</t>
        </is>
      </c>
      <c r="BF1272" t="inlineStr"/>
      <c r="BG1272" t="inlineStr">
        <is>
          <t>f13d8149fc6d39ebe86af18272310ff9</t>
        </is>
      </c>
      <c r="BH1272" t="inlineStr">
        <is>
          <t>d3239f0622024212b2de47425e4be01d</t>
        </is>
      </c>
      <c r="BI1272" t="inlineStr">
        <is>
          <t>15246</t>
        </is>
      </c>
      <c r="BJ1272" t="inlineStr">
        <is>
          <t>XFormInstance</t>
        </is>
      </c>
      <c r="BK1272" t="inlineStr">
        <is>
          <t>24e3f5b401bd11f0b046d3290d41d0d6</t>
        </is>
      </c>
      <c r="BL1272" t="b">
        <v>0</v>
      </c>
      <c r="BM1272" t="inlineStr">
        <is>
          <t>---</t>
        </is>
      </c>
      <c r="BN1272" t="inlineStr">
        <is>
          <t>190.115.174.59</t>
        </is>
      </c>
      <c r="BO1272" t="inlineStr">
        <is>
          <t>Joseph Gemima</t>
        </is>
      </c>
    </row>
    <row r="1273">
      <c r="A1273" t="inlineStr">
        <is>
          <t>1271</t>
        </is>
      </c>
      <c r="B1273" t="inlineStr">
        <is>
          <t>7cd0bd68-0cd8-41f6-b7d8-becd34a04fd0</t>
        </is>
      </c>
      <c r="C1273" t="inlineStr">
        <is>
          <t>2025-03-13</t>
        </is>
      </c>
      <c r="D1273" t="inlineStr">
        <is>
          <t>4</t>
        </is>
      </c>
      <c r="E1273" t="inlineStr">
        <is>
          <t>perdu de vue</t>
        </is>
      </c>
      <c r="F1273" t="inlineStr">
        <is>
          <t>1</t>
        </is>
      </c>
      <c r="G1273" t="inlineStr">
        <is>
          <t>perdu de vue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---</t>
        </is>
      </c>
      <c r="L1273" t="inlineStr">
        <is>
          <t>---</t>
        </is>
      </c>
      <c r="M1273" t="inlineStr">
        <is>
          <t>---</t>
        </is>
      </c>
      <c r="N1273" t="inlineStr">
        <is>
          <t>---</t>
        </is>
      </c>
      <c r="O1273" t="inlineStr">
        <is>
          <t>---</t>
        </is>
      </c>
      <c r="P1273" t="inlineStr">
        <is>
          <t>---</t>
        </is>
      </c>
      <c r="Q1273" t="inlineStr">
        <is>
          <t>---</t>
        </is>
      </c>
      <c r="R1273" t="inlineStr">
        <is>
          <t>16.5</t>
        </is>
      </c>
      <c r="S1273" t="inlineStr">
        <is>
          <t>28.5</t>
        </is>
      </c>
      <c r="T1273" t="inlineStr">
        <is>
          <t>12.0</t>
        </is>
      </c>
      <c r="U1273">
        <f>HYPERLINK("https://www.commcarehq.org/a/caris-test/api/form_attachment/v1/7cd0bd68-0cd8-41f6-b7d8-becd34a04fd0/1742161062725.jpg")</f>
        <v/>
      </c>
      <c r="V1273" t="inlineStr"/>
      <c r="W1273" t="inlineStr"/>
      <c r="X1273" t="inlineStr">
        <is>
          <t>PAP/OMFP/ST03955</t>
        </is>
      </c>
      <c r="Y1273" t="inlineStr">
        <is>
          <t>PAP/OMFP/ST03955</t>
        </is>
      </c>
      <c r="Z1273" t="inlineStr">
        <is>
          <t>2025-03-16 21:37:48</t>
        </is>
      </c>
      <c r="AA1273" t="inlineStr">
        <is>
          <t>2025-03-16 21:35:54</t>
        </is>
      </c>
      <c r="AB1273" t="inlineStr">
        <is>
          <t>2florence</t>
        </is>
      </c>
      <c r="AC1273" t="inlineStr">
        <is>
          <t>2025-03-16 22:36:58</t>
        </is>
      </c>
      <c r="AD1273" s="1" t="inlineStr">
        <is>
          <t>https://www.commcarehq.org/a/caris-test/reports/form_data/7cd0bd68-0cd8-41f6-b7d8-becd34a04fd0/</t>
        </is>
      </c>
      <c r="AE1273" t="inlineStr">
        <is>
          <t>---</t>
        </is>
      </c>
      <c r="AF1273" t="inlineStr">
        <is>
          <t>3c5a623af057e23a32ae4000_163465</t>
        </is>
      </c>
      <c r="AG1273" t="inlineStr">
        <is>
          <t>---</t>
        </is>
      </c>
      <c r="AH1273" t="inlineStr">
        <is>
          <t>2025-03-16 21:37:48</t>
        </is>
      </c>
      <c r="AI1273" t="inlineStr">
        <is>
          <t>754ca7bec29f95351d5cefde12319a10</t>
        </is>
      </c>
      <c r="AJ1273" t="inlineStr">
        <is>
          <t>2025-03-13</t>
        </is>
      </c>
      <c r="AK1273" t="inlineStr">
        <is>
          <t>4</t>
        </is>
      </c>
      <c r="AL1273" t="inlineStr">
        <is>
          <t>perdu de vue</t>
        </is>
      </c>
      <c r="AM1273" t="inlineStr">
        <is>
          <t>1</t>
        </is>
      </c>
      <c r="AN1273" t="inlineStr">
        <is>
          <t>perdu de vue</t>
        </is>
      </c>
      <c r="AO1273" t="inlineStr">
        <is>
          <t>1</t>
        </is>
      </c>
      <c r="AP1273" t="inlineStr">
        <is>
          <t>1</t>
        </is>
      </c>
      <c r="AQ1273" t="inlineStr">
        <is>
          <t>16.5</t>
        </is>
      </c>
      <c r="AR1273" t="inlineStr">
        <is>
          <t>28.5</t>
        </is>
      </c>
      <c r="AS1273" t="inlineStr">
        <is>
          <t>12</t>
        </is>
      </c>
      <c r="AT1273" t="inlineStr"/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inlineStr">
        <is>
          <t>---</t>
        </is>
      </c>
      <c r="BA1273" t="inlineStr">
        <is>
          <t>754ca7bec29f95351d5cefde12319a10</t>
        </is>
      </c>
      <c r="BB1273" t="inlineStr">
        <is>
          <t>http://openrosa.org/formdesigner/0B48E039-1E80-49A7-AC24-732B6E788E39</t>
        </is>
      </c>
      <c r="BC1273" t="inlineStr">
        <is>
          <t>Ration et autres visites</t>
        </is>
      </c>
      <c r="BD1273" t="inlineStr">
        <is>
          <t>CommCare Android, version "2.56"(468045). App v15969. CommCare Version 2.56.0. Build 468045, built on: 2025-03-07</t>
        </is>
      </c>
      <c r="BE1273" t="inlineStr">
        <is>
          <t>commcare_808796cd-33b0-4127-827b-be4077a90425</t>
        </is>
      </c>
      <c r="BF1273" t="inlineStr"/>
      <c r="BG1273" t="inlineStr">
        <is>
          <t>f13d8149fc6d39ebe86af18272310ff9</t>
        </is>
      </c>
      <c r="BH1273" t="inlineStr">
        <is>
          <t>d3239f0622024212b2de47425e4be01d</t>
        </is>
      </c>
      <c r="BI1273" t="inlineStr">
        <is>
          <t>15246</t>
        </is>
      </c>
      <c r="BJ1273" t="inlineStr">
        <is>
          <t>XFormInstance</t>
        </is>
      </c>
      <c r="BK1273" t="inlineStr">
        <is>
          <t>24e3f5b401bd11f0b046d3290d41d0d6</t>
        </is>
      </c>
      <c r="BL1273" t="b">
        <v>0</v>
      </c>
      <c r="BM1273" t="inlineStr">
        <is>
          <t>---</t>
        </is>
      </c>
      <c r="BN1273" t="inlineStr">
        <is>
          <t>190.115.174.59</t>
        </is>
      </c>
      <c r="BO1273" t="inlineStr">
        <is>
          <t>Sebastien Louis</t>
        </is>
      </c>
    </row>
    <row r="1274">
      <c r="A1274" t="inlineStr">
        <is>
          <t>1272</t>
        </is>
      </c>
      <c r="B1274" t="inlineStr">
        <is>
          <t>4a569bdb-a573-4b5a-8271-f1e5e8c86917</t>
        </is>
      </c>
      <c r="C1274" t="inlineStr">
        <is>
          <t>2025-03-14</t>
        </is>
      </c>
      <c r="D1274" t="inlineStr">
        <is>
          <t>3 4</t>
        </is>
      </c>
      <c r="E1274" t="inlineStr">
        <is>
          <t>Motivation  Well Being</t>
        </is>
      </c>
      <c r="F1274" t="inlineStr">
        <is>
          <t>1</t>
        </is>
      </c>
      <c r="G1274" t="inlineStr">
        <is>
          <t>---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---</t>
        </is>
      </c>
      <c r="L1274" t="inlineStr">
        <is>
          <t>---</t>
        </is>
      </c>
      <c r="M1274" t="inlineStr">
        <is>
          <t>---</t>
        </is>
      </c>
      <c r="N1274" t="inlineStr">
        <is>
          <t>---</t>
        </is>
      </c>
      <c r="O1274" t="inlineStr">
        <is>
          <t>---</t>
        </is>
      </c>
      <c r="P1274" t="inlineStr">
        <is>
          <t>---</t>
        </is>
      </c>
      <c r="Q1274" t="inlineStr">
        <is>
          <t>---</t>
        </is>
      </c>
      <c r="R1274" t="inlineStr"/>
      <c r="S1274" t="inlineStr"/>
      <c r="T1274" t="inlineStr"/>
      <c r="U1274" t="inlineStr"/>
      <c r="V1274" t="inlineStr"/>
      <c r="W1274" t="inlineStr"/>
      <c r="X1274" t="inlineStr">
        <is>
          <t>CAP/CMBV/ST01401</t>
        </is>
      </c>
      <c r="Y1274" t="inlineStr">
        <is>
          <t>CAP/CMBV/ST01401</t>
        </is>
      </c>
      <c r="Z1274" t="inlineStr">
        <is>
          <t>2025-03-15 00:52:11</t>
        </is>
      </c>
      <c r="AA1274" t="inlineStr">
        <is>
          <t>2025-03-15 00:48:00</t>
        </is>
      </c>
      <c r="AB1274" t="inlineStr">
        <is>
          <t>1plyviose</t>
        </is>
      </c>
      <c r="AC1274" t="inlineStr">
        <is>
          <t>2025-03-17 00:53:18</t>
        </is>
      </c>
      <c r="AD1274" s="1" t="inlineStr">
        <is>
          <t>https://www.commcarehq.org/a/caris-test/reports/form_data/4a569bdb-a573-4b5a-8271-f1e5e8c86917/</t>
        </is>
      </c>
      <c r="AE1274" t="inlineStr">
        <is>
          <t>---</t>
        </is>
      </c>
      <c r="AF1274" t="inlineStr">
        <is>
          <t>ebf80299615445d3ba4fd338f96918fb</t>
        </is>
      </c>
      <c r="AG1274" t="inlineStr">
        <is>
          <t>OK</t>
        </is>
      </c>
      <c r="AH1274" t="inlineStr">
        <is>
          <t>2025-03-15 00:52:11</t>
        </is>
      </c>
      <c r="AI1274" t="inlineStr">
        <is>
          <t>aab7a2415e99453fbcb8ebd109e92b4f</t>
        </is>
      </c>
      <c r="AJ1274" t="inlineStr">
        <is>
          <t>2025-03-14</t>
        </is>
      </c>
      <c r="AK1274" t="inlineStr">
        <is>
          <t>3 4</t>
        </is>
      </c>
      <c r="AL1274" t="inlineStr">
        <is>
          <t>Motivation  Well Being</t>
        </is>
      </c>
      <c r="AM1274" t="inlineStr">
        <is>
          <t>1</t>
        </is>
      </c>
      <c r="AN1274" t="inlineStr">
        <is>
          <t>---</t>
        </is>
      </c>
      <c r="AO1274" t="inlineStr">
        <is>
          <t>1</t>
        </is>
      </c>
      <c r="AP1274" t="inlineStr">
        <is>
          <t>1</t>
        </is>
      </c>
      <c r="AQ1274" t="inlineStr"/>
      <c r="AR1274" t="inlineStr"/>
      <c r="AS1274" t="inlineStr"/>
      <c r="AT1274" t="inlineStr"/>
      <c r="AU1274" t="inlineStr">
        <is>
          <t>---</t>
        </is>
      </c>
      <c r="AV1274" t="inlineStr">
        <is>
          <t>---</t>
        </is>
      </c>
      <c r="AW1274" t="inlineStr">
        <is>
          <t>---</t>
        </is>
      </c>
      <c r="AX1274" t="inlineStr">
        <is>
          <t>---</t>
        </is>
      </c>
      <c r="AY1274" t="inlineStr">
        <is>
          <t>---</t>
        </is>
      </c>
      <c r="AZ1274" t="inlineStr">
        <is>
          <t>---</t>
        </is>
      </c>
      <c r="BA1274" t="inlineStr">
        <is>
          <t>aab7a2415e99453fbcb8ebd109e92b4f</t>
        </is>
      </c>
      <c r="BB1274" t="inlineStr">
        <is>
          <t>http://openrosa.org/formdesigner/0B48E039-1E80-49A7-AC24-732B6E788E39</t>
        </is>
      </c>
      <c r="BC1274" t="inlineStr">
        <is>
          <t>Ration et autres visites</t>
        </is>
      </c>
      <c r="BD1274" t="inlineStr">
        <is>
          <t>CommCare Android, version "2.55.0"(467579). App v15969. CommCare Version 2.55.0. Build 467579, built on: 2025-01-15</t>
        </is>
      </c>
      <c r="BE1274" t="inlineStr">
        <is>
          <t>commcare_d17d77c2-a7e5-4f4b-9b21-6b80894e9762</t>
        </is>
      </c>
      <c r="BF1274" t="inlineStr"/>
      <c r="BG1274" t="inlineStr">
        <is>
          <t>f13d8149fc6d39ebe86af18272310ff9</t>
        </is>
      </c>
      <c r="BH1274" t="inlineStr">
        <is>
          <t>d3239f0622024212b2de47425e4be01d</t>
        </is>
      </c>
      <c r="BI1274" t="inlineStr">
        <is>
          <t>15246</t>
        </is>
      </c>
      <c r="BJ1274" t="inlineStr">
        <is>
          <t>XFormInstance</t>
        </is>
      </c>
      <c r="BK1274" t="inlineStr">
        <is>
          <t>2b57025e02c911f0b05dd3290d41d0d6</t>
        </is>
      </c>
      <c r="BL1274" t="b">
        <v>0</v>
      </c>
      <c r="BM1274" t="inlineStr">
        <is>
          <t>---</t>
        </is>
      </c>
      <c r="BN1274" t="inlineStr">
        <is>
          <t>200.113.238.115</t>
        </is>
      </c>
      <c r="BO1274" t="inlineStr">
        <is>
          <t>Jonhsica Rosemond</t>
        </is>
      </c>
    </row>
    <row r="1275">
      <c r="A1275" t="inlineStr">
        <is>
          <t>1273</t>
        </is>
      </c>
      <c r="B1275" t="inlineStr">
        <is>
          <t>4dd7e5f1-cd49-47e2-beed-47a4d95882ff</t>
        </is>
      </c>
      <c r="C1275" t="inlineStr">
        <is>
          <t>2025-03-12</t>
        </is>
      </c>
      <c r="D1275" t="inlineStr">
        <is>
          <t>4</t>
        </is>
      </c>
      <c r="E1275" t="inlineStr">
        <is>
          <t>point fixe</t>
        </is>
      </c>
      <c r="F1275" t="inlineStr">
        <is>
          <t>1</t>
        </is>
      </c>
      <c r="G1275" t="inlineStr">
        <is>
          <t>apport des Medicaments ARV</t>
        </is>
      </c>
      <c r="H1275" t="inlineStr">
        <is>
          <t>1</t>
        </is>
      </c>
      <c r="I1275" t="inlineStr">
        <is>
          <t>1</t>
        </is>
      </c>
      <c r="J1275" t="inlineStr">
        <is>
          <t>4</t>
        </is>
      </c>
      <c r="K1275" t="inlineStr">
        <is>
          <t>---</t>
        </is>
      </c>
      <c r="L1275" t="inlineStr">
        <is>
          <t>---</t>
        </is>
      </c>
      <c r="M1275" t="inlineStr">
        <is>
          <t>---</t>
        </is>
      </c>
      <c r="N1275" t="inlineStr">
        <is>
          <t>---</t>
        </is>
      </c>
      <c r="O1275" t="inlineStr">
        <is>
          <t>---</t>
        </is>
      </c>
      <c r="P1275" t="inlineStr">
        <is>
          <t>---</t>
        </is>
      </c>
      <c r="Q1275" t="inlineStr">
        <is>
          <t>---</t>
        </is>
      </c>
      <c r="R1275" t="inlineStr">
        <is>
          <t>19.0</t>
        </is>
      </c>
      <c r="S1275" t="inlineStr">
        <is>
          <t>51.6</t>
        </is>
      </c>
      <c r="T1275" t="inlineStr">
        <is>
          <t>149.0</t>
        </is>
      </c>
      <c r="U1275">
        <f>HYPERLINK("https://www.commcarehq.org/a/caris-test/api/form_attachment/v1/4dd7e5f1-cd49-47e2-beed-47a4d95882ff/1742173427142.jpg")</f>
        <v/>
      </c>
      <c r="V1275" t="inlineStr"/>
      <c r="W1275" t="inlineStr"/>
      <c r="X1275" t="inlineStr">
        <is>
          <t>PAP/CMSP/ST01949</t>
        </is>
      </c>
      <c r="Y1275" t="inlineStr">
        <is>
          <t>PAP/CMSP/ST01949</t>
        </is>
      </c>
      <c r="Z1275" t="inlineStr">
        <is>
          <t>2025-03-17 01:06:25</t>
        </is>
      </c>
      <c r="AA1275" t="inlineStr">
        <is>
          <t>2025-03-17 00:59:42</t>
        </is>
      </c>
      <c r="AB1275" t="inlineStr">
        <is>
          <t>2mydarling</t>
        </is>
      </c>
      <c r="AC1275" t="inlineStr">
        <is>
          <t>2025-03-17 02:25:05</t>
        </is>
      </c>
      <c r="AD1275" s="1" t="inlineStr">
        <is>
          <t>https://www.commcarehq.org/a/caris-test/reports/form_data/4dd7e5f1-cd49-47e2-beed-47a4d95882ff/</t>
        </is>
      </c>
      <c r="AE1275" t="inlineStr">
        <is>
          <t>---</t>
        </is>
      </c>
      <c r="AF1275" t="inlineStr">
        <is>
          <t>3c5a623af057e23a32ae4000_195550</t>
        </is>
      </c>
      <c r="AG1275" t="inlineStr">
        <is>
          <t>---</t>
        </is>
      </c>
      <c r="AH1275" t="inlineStr">
        <is>
          <t>2025-03-17 01:06:25</t>
        </is>
      </c>
      <c r="AI1275" t="inlineStr">
        <is>
          <t>73b90dd477d849b782f6402de60c4373</t>
        </is>
      </c>
      <c r="AJ1275" t="inlineStr">
        <is>
          <t>2025-03-12</t>
        </is>
      </c>
      <c r="AK1275" t="inlineStr">
        <is>
          <t>4</t>
        </is>
      </c>
      <c r="AL1275" t="inlineStr">
        <is>
          <t>point fixe</t>
        </is>
      </c>
      <c r="AM1275" t="inlineStr">
        <is>
          <t>1</t>
        </is>
      </c>
      <c r="AN1275" t="inlineStr">
        <is>
          <t>apport des Medicaments ARV</t>
        </is>
      </c>
      <c r="AO1275" t="inlineStr">
        <is>
          <t>1</t>
        </is>
      </c>
      <c r="AP1275" t="inlineStr">
        <is>
          <t>1</t>
        </is>
      </c>
      <c r="AQ1275" t="inlineStr">
        <is>
          <t>19</t>
        </is>
      </c>
      <c r="AR1275" t="inlineStr">
        <is>
          <t>51.6</t>
        </is>
      </c>
      <c r="AS1275" t="inlineStr">
        <is>
          <t>149</t>
        </is>
      </c>
      <c r="AT1275" t="inlineStr"/>
      <c r="AU1275" t="inlineStr">
        <is>
          <t>---</t>
        </is>
      </c>
      <c r="AV1275" t="inlineStr">
        <is>
          <t>---</t>
        </is>
      </c>
      <c r="AW1275" t="inlineStr">
        <is>
          <t>---</t>
        </is>
      </c>
      <c r="AX1275" t="inlineStr">
        <is>
          <t>---</t>
        </is>
      </c>
      <c r="AY1275" t="inlineStr">
        <is>
          <t>---</t>
        </is>
      </c>
      <c r="AZ1275" t="inlineStr">
        <is>
          <t>---</t>
        </is>
      </c>
      <c r="BA1275" t="inlineStr">
        <is>
          <t>73b90dd477d849b782f6402de60c4373</t>
        </is>
      </c>
      <c r="BB1275" t="inlineStr">
        <is>
          <t>http://openrosa.org/formdesigner/0B48E039-1E80-49A7-AC24-732B6E788E39</t>
        </is>
      </c>
      <c r="BC1275" t="inlineStr">
        <is>
          <t>Ration et autres visites</t>
        </is>
      </c>
      <c r="BD1275" t="inlineStr">
        <is>
          <t>CommCare Android, version "2.55.0"(467579). App v15969. CommCare Version 2.55.0. Build 467579, built on: 2025-01-15</t>
        </is>
      </c>
      <c r="BE1275" t="inlineStr">
        <is>
          <t>commcare_ba43b001-b7fb-4a56-b629-2d01f309ddd8</t>
        </is>
      </c>
      <c r="BF1275" t="inlineStr">
        <is>
          <t>18.536313 -72.2906014 208.7 9.69</t>
        </is>
      </c>
      <c r="BG1275" t="inlineStr">
        <is>
          <t>f13d8149fc6d39ebe86af18272310ff9</t>
        </is>
      </c>
      <c r="BH1275" t="inlineStr">
        <is>
          <t>d3239f0622024212b2de47425e4be01d</t>
        </is>
      </c>
      <c r="BI1275" t="inlineStr">
        <is>
          <t>15246</t>
        </is>
      </c>
      <c r="BJ1275" t="inlineStr">
        <is>
          <t>XFormInstance</t>
        </is>
      </c>
      <c r="BK1275" t="inlineStr">
        <is>
          <t>2c6f699af54c11efb3975930014bb413</t>
        </is>
      </c>
      <c r="BL1275" t="b">
        <v>0</v>
      </c>
      <c r="BM1275" t="inlineStr">
        <is>
          <t>---</t>
        </is>
      </c>
      <c r="BN1275" t="inlineStr">
        <is>
          <t>190.115.175.34</t>
        </is>
      </c>
      <c r="BO1275" t="inlineStr">
        <is>
          <t>Marvens Desanges</t>
        </is>
      </c>
    </row>
    <row r="1276">
      <c r="A1276" t="inlineStr">
        <is>
          <t>1274</t>
        </is>
      </c>
      <c r="B1276" t="inlineStr">
        <is>
          <t>c8dd52b4-e7a4-413e-adb4-2a182877a6b3</t>
        </is>
      </c>
      <c r="C1276" t="inlineStr">
        <is>
          <t>2025-03-13</t>
        </is>
      </c>
      <c r="D1276" t="inlineStr">
        <is>
          <t>10</t>
        </is>
      </c>
      <c r="E1276" t="inlineStr">
        <is>
          <t>---</t>
        </is>
      </c>
      <c r="F1276" t="inlineStr">
        <is>
          <t>1</t>
        </is>
      </c>
      <c r="G1276" t="inlineStr">
        <is>
          <t>---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---</t>
        </is>
      </c>
      <c r="L1276" t="inlineStr">
        <is>
          <t>---</t>
        </is>
      </c>
      <c r="M1276" t="inlineStr">
        <is>
          <t>---</t>
        </is>
      </c>
      <c r="N1276" t="inlineStr">
        <is>
          <t>---</t>
        </is>
      </c>
      <c r="O1276" t="inlineStr">
        <is>
          <t>---</t>
        </is>
      </c>
      <c r="P1276" t="inlineStr">
        <is>
          <t>---</t>
        </is>
      </c>
      <c r="Q1276" t="inlineStr">
        <is>
          <t>---</t>
        </is>
      </c>
      <c r="R1276" t="inlineStr"/>
      <c r="S1276" t="inlineStr"/>
      <c r="T1276" t="inlineStr"/>
      <c r="U1276" t="inlineStr"/>
      <c r="V1276" t="inlineStr"/>
      <c r="W1276" t="inlineStr"/>
      <c r="X1276" t="inlineStr">
        <is>
          <t>PAP/CMSP/ST01677</t>
        </is>
      </c>
      <c r="Y1276" t="inlineStr">
        <is>
          <t>PAP/CMSP/ST01677</t>
        </is>
      </c>
      <c r="Z1276" t="inlineStr">
        <is>
          <t>2025-03-17 01:14:30</t>
        </is>
      </c>
      <c r="AA1276" t="inlineStr">
        <is>
          <t>2025-03-17 01:14:01</t>
        </is>
      </c>
      <c r="AB1276" t="inlineStr">
        <is>
          <t>2mydarling</t>
        </is>
      </c>
      <c r="AC1276" t="inlineStr">
        <is>
          <t>2025-03-17 02:25:12</t>
        </is>
      </c>
      <c r="AD1276" s="1" t="inlineStr">
        <is>
          <t>https://www.commcarehq.org/a/caris-test/reports/form_data/c8dd52b4-e7a4-413e-adb4-2a182877a6b3/</t>
        </is>
      </c>
      <c r="AE1276" t="inlineStr">
        <is>
          <t>---</t>
        </is>
      </c>
      <c r="AF1276" t="inlineStr">
        <is>
          <t>3c5a623af057e23a32ae4000_187704</t>
        </is>
      </c>
      <c r="AG1276" t="inlineStr">
        <is>
          <t>---</t>
        </is>
      </c>
      <c r="AH1276" t="inlineStr">
        <is>
          <t>2025-03-17 01:14:30</t>
        </is>
      </c>
      <c r="AI1276" t="inlineStr">
        <is>
          <t>73b90dd477d849b782f6402de60c4373</t>
        </is>
      </c>
      <c r="AJ1276" t="inlineStr">
        <is>
          <t>2025-03-13</t>
        </is>
      </c>
      <c r="AK1276" t="inlineStr">
        <is>
          <t>10</t>
        </is>
      </c>
      <c r="AL1276" t="inlineStr">
        <is>
          <t>---</t>
        </is>
      </c>
      <c r="AM1276" t="inlineStr">
        <is>
          <t>1</t>
        </is>
      </c>
      <c r="AN1276" t="inlineStr">
        <is>
          <t>---</t>
        </is>
      </c>
      <c r="AO1276" t="inlineStr">
        <is>
          <t>1</t>
        </is>
      </c>
      <c r="AP1276" t="inlineStr">
        <is>
          <t>1</t>
        </is>
      </c>
      <c r="AQ1276" t="inlineStr"/>
      <c r="AR1276" t="inlineStr"/>
      <c r="AS1276" t="inlineStr"/>
      <c r="AT1276" t="inlineStr"/>
      <c r="AU1276" t="inlineStr">
        <is>
          <t>---</t>
        </is>
      </c>
      <c r="AV1276" t="inlineStr">
        <is>
          <t>---</t>
        </is>
      </c>
      <c r="AW1276" t="inlineStr">
        <is>
          <t>---</t>
        </is>
      </c>
      <c r="AX1276" t="inlineStr">
        <is>
          <t>---</t>
        </is>
      </c>
      <c r="AY1276" t="inlineStr">
        <is>
          <t>---</t>
        </is>
      </c>
      <c r="AZ1276" t="inlineStr">
        <is>
          <t>---</t>
        </is>
      </c>
      <c r="BA1276" t="inlineStr">
        <is>
          <t>73b90dd477d849b782f6402de60c4373</t>
        </is>
      </c>
      <c r="BB1276" t="inlineStr">
        <is>
          <t>http://openrosa.org/formdesigner/0B48E039-1E80-49A7-AC24-732B6E788E39</t>
        </is>
      </c>
      <c r="BC1276" t="inlineStr">
        <is>
          <t>Ration et autres visites</t>
        </is>
      </c>
      <c r="BD1276" t="inlineStr">
        <is>
          <t>CommCare Android, version "2.55.0"(467579). App v15969. CommCare Version 2.55.0. Build 467579, built on: 2025-01-15</t>
        </is>
      </c>
      <c r="BE1276" t="inlineStr">
        <is>
          <t>commcare_ba43b001-b7fb-4a56-b629-2d01f309ddd8</t>
        </is>
      </c>
      <c r="BF1276" t="inlineStr">
        <is>
          <t>18.5363513 -72.2906899 198.0 9.96</t>
        </is>
      </c>
      <c r="BG1276" t="inlineStr">
        <is>
          <t>f13d8149fc6d39ebe86af18272310ff9</t>
        </is>
      </c>
      <c r="BH1276" t="inlineStr">
        <is>
          <t>d3239f0622024212b2de47425e4be01d</t>
        </is>
      </c>
      <c r="BI1276" t="inlineStr">
        <is>
          <t>15246</t>
        </is>
      </c>
      <c r="BJ1276" t="inlineStr">
        <is>
          <t>XFormInstance</t>
        </is>
      </c>
      <c r="BK1276" t="inlineStr">
        <is>
          <t>2c6f699af54c11efb3975930014bb413</t>
        </is>
      </c>
      <c r="BL1276" t="b">
        <v>0</v>
      </c>
      <c r="BM1276" t="inlineStr">
        <is>
          <t>---</t>
        </is>
      </c>
      <c r="BN1276" t="inlineStr">
        <is>
          <t>190.115.175.34</t>
        </is>
      </c>
      <c r="BO1276" t="inlineStr">
        <is>
          <t>Tcheker Darius</t>
        </is>
      </c>
    </row>
    <row r="1277">
      <c r="A1277" t="inlineStr">
        <is>
          <t>1275</t>
        </is>
      </c>
      <c r="B1277" t="inlineStr">
        <is>
          <t>60604eaa-ab61-43f6-bfa2-0afbe4ee69b5</t>
        </is>
      </c>
      <c r="C1277" t="inlineStr">
        <is>
          <t>2025-03-13</t>
        </is>
      </c>
      <c r="D1277" t="inlineStr">
        <is>
          <t>10</t>
        </is>
      </c>
      <c r="E1277" t="inlineStr">
        <is>
          <t>---</t>
        </is>
      </c>
      <c r="F1277" t="inlineStr">
        <is>
          <t>1</t>
        </is>
      </c>
      <c r="G1277" t="inlineStr">
        <is>
          <t>---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---</t>
        </is>
      </c>
      <c r="L1277" t="inlineStr">
        <is>
          <t>---</t>
        </is>
      </c>
      <c r="M1277" t="inlineStr">
        <is>
          <t>---</t>
        </is>
      </c>
      <c r="N1277" t="inlineStr">
        <is>
          <t>---</t>
        </is>
      </c>
      <c r="O1277" t="inlineStr">
        <is>
          <t>---</t>
        </is>
      </c>
      <c r="P1277" t="inlineStr">
        <is>
          <t>---</t>
        </is>
      </c>
      <c r="Q1277" t="inlineStr">
        <is>
          <t>---</t>
        </is>
      </c>
      <c r="R1277" t="inlineStr"/>
      <c r="S1277" t="inlineStr"/>
      <c r="T1277" t="inlineStr"/>
      <c r="U1277">
        <f>HYPERLINK("https://www.commcarehq.org/a/caris-test/api/form_attachment/v1/60604eaa-ab61-43f6-bfa2-0afbe4ee69b5/1742174116819.jpg")</f>
        <v/>
      </c>
      <c r="V1277" t="inlineStr"/>
      <c r="W1277" t="inlineStr"/>
      <c r="X1277" t="inlineStr">
        <is>
          <t>PAP/CMSP/ST01889</t>
        </is>
      </c>
      <c r="Y1277" t="inlineStr">
        <is>
          <t>PAP/CMSP/ST01889</t>
        </is>
      </c>
      <c r="Z1277" t="inlineStr">
        <is>
          <t>2025-03-17 01:15:26</t>
        </is>
      </c>
      <c r="AA1277" t="inlineStr">
        <is>
          <t>2025-03-17 01:14:44</t>
        </is>
      </c>
      <c r="AB1277" t="inlineStr">
        <is>
          <t>2mydarling</t>
        </is>
      </c>
      <c r="AC1277" t="inlineStr">
        <is>
          <t>2025-03-17 02:25:17</t>
        </is>
      </c>
      <c r="AD1277" s="1" t="inlineStr">
        <is>
          <t>https://www.commcarehq.org/a/caris-test/reports/form_data/60604eaa-ab61-43f6-bfa2-0afbe4ee69b5/</t>
        </is>
      </c>
      <c r="AE1277" t="inlineStr">
        <is>
          <t>---</t>
        </is>
      </c>
      <c r="AF1277" t="inlineStr">
        <is>
          <t>3c5a623af057e23a32ae4000_187703</t>
        </is>
      </c>
      <c r="AG1277" t="inlineStr">
        <is>
          <t>---</t>
        </is>
      </c>
      <c r="AH1277" t="inlineStr">
        <is>
          <t>2025-03-17 01:15:26</t>
        </is>
      </c>
      <c r="AI1277" t="inlineStr">
        <is>
          <t>73b90dd477d849b782f6402de60c4373</t>
        </is>
      </c>
      <c r="AJ1277" t="inlineStr">
        <is>
          <t>2025-03-13</t>
        </is>
      </c>
      <c r="AK1277" t="inlineStr">
        <is>
          <t>10</t>
        </is>
      </c>
      <c r="AL1277" t="inlineStr">
        <is>
          <t>---</t>
        </is>
      </c>
      <c r="AM1277" t="inlineStr">
        <is>
          <t>1</t>
        </is>
      </c>
      <c r="AN1277" t="inlineStr">
        <is>
          <t>---</t>
        </is>
      </c>
      <c r="AO1277" t="inlineStr">
        <is>
          <t>1</t>
        </is>
      </c>
      <c r="AP1277" t="inlineStr">
        <is>
          <t>1</t>
        </is>
      </c>
      <c r="AQ1277" t="inlineStr"/>
      <c r="AR1277" t="inlineStr"/>
      <c r="AS1277" t="inlineStr"/>
      <c r="AT1277" t="inlineStr"/>
      <c r="AU1277" t="inlineStr">
        <is>
          <t>---</t>
        </is>
      </c>
      <c r="AV1277" t="inlineStr">
        <is>
          <t>---</t>
        </is>
      </c>
      <c r="AW1277" t="inlineStr">
        <is>
          <t>---</t>
        </is>
      </c>
      <c r="AX1277" t="inlineStr">
        <is>
          <t>---</t>
        </is>
      </c>
      <c r="AY1277" t="inlineStr">
        <is>
          <t>---</t>
        </is>
      </c>
      <c r="AZ1277" t="inlineStr">
        <is>
          <t>---</t>
        </is>
      </c>
      <c r="BA1277" t="inlineStr">
        <is>
          <t>73b90dd477d849b782f6402de60c4373</t>
        </is>
      </c>
      <c r="BB1277" t="inlineStr">
        <is>
          <t>http://openrosa.org/formdesigner/0B48E039-1E80-49A7-AC24-732B6E788E39</t>
        </is>
      </c>
      <c r="BC1277" t="inlineStr">
        <is>
          <t>Ration et autres visites</t>
        </is>
      </c>
      <c r="BD1277" t="inlineStr">
        <is>
          <t>CommCare Android, version "2.55.0"(467579). App v15969. CommCare Version 2.55.0. Build 467579, built on: 2025-01-15</t>
        </is>
      </c>
      <c r="BE1277" t="inlineStr">
        <is>
          <t>commcare_ba43b001-b7fb-4a56-b629-2d01f309ddd8</t>
        </is>
      </c>
      <c r="BF1277" t="inlineStr">
        <is>
          <t>18.5364567 -72.29082 198.0 8.4</t>
        </is>
      </c>
      <c r="BG1277" t="inlineStr">
        <is>
          <t>f13d8149fc6d39ebe86af18272310ff9</t>
        </is>
      </c>
      <c r="BH1277" t="inlineStr">
        <is>
          <t>d3239f0622024212b2de47425e4be01d</t>
        </is>
      </c>
      <c r="BI1277" t="inlineStr">
        <is>
          <t>15246</t>
        </is>
      </c>
      <c r="BJ1277" t="inlineStr">
        <is>
          <t>XFormInstance</t>
        </is>
      </c>
      <c r="BK1277" t="inlineStr">
        <is>
          <t>2c6f699af54c11efb3975930014bb413</t>
        </is>
      </c>
      <c r="BL1277" t="b">
        <v>0</v>
      </c>
      <c r="BM1277" t="inlineStr">
        <is>
          <t>---</t>
        </is>
      </c>
      <c r="BN1277" t="inlineStr">
        <is>
          <t>190.115.175.34</t>
        </is>
      </c>
      <c r="BO1277" t="inlineStr">
        <is>
          <t>Josué Joseph</t>
        </is>
      </c>
    </row>
    <row r="1278">
      <c r="A1278" t="inlineStr">
        <is>
          <t>1276</t>
        </is>
      </c>
      <c r="B1278" t="inlineStr">
        <is>
          <t>641150f8-4b55-4844-ab3a-cb2aaa274e3c</t>
        </is>
      </c>
      <c r="C1278" t="inlineStr">
        <is>
          <t>2025-03-13</t>
        </is>
      </c>
      <c r="D1278" t="inlineStr">
        <is>
          <t>7 10</t>
        </is>
      </c>
      <c r="E1278" t="inlineStr">
        <is>
          <t>---</t>
        </is>
      </c>
      <c r="F1278" t="inlineStr">
        <is>
          <t>1</t>
        </is>
      </c>
      <c r="G1278" t="inlineStr">
        <is>
          <t>---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---</t>
        </is>
      </c>
      <c r="L1278" t="inlineStr">
        <is>
          <t>---</t>
        </is>
      </c>
      <c r="M1278" t="inlineStr">
        <is>
          <t>---</t>
        </is>
      </c>
      <c r="N1278" t="inlineStr">
        <is>
          <t>---</t>
        </is>
      </c>
      <c r="O1278" t="inlineStr">
        <is>
          <t>---</t>
        </is>
      </c>
      <c r="P1278" t="inlineStr">
        <is>
          <t>---</t>
        </is>
      </c>
      <c r="Q1278" t="inlineStr">
        <is>
          <t>---</t>
        </is>
      </c>
      <c r="R1278" t="inlineStr"/>
      <c r="S1278" t="inlineStr"/>
      <c r="T1278" t="inlineStr"/>
      <c r="U1278">
        <f>HYPERLINK("https://www.commcarehq.org/a/caris-test/api/form_attachment/v1/641150f8-4b55-4844-ab3a-cb2aaa274e3c/1742174168236.jpg")</f>
        <v/>
      </c>
      <c r="V1278" t="inlineStr"/>
      <c r="W1278" t="inlineStr"/>
      <c r="X1278" t="inlineStr">
        <is>
          <t>PAP/CMSP/ST01677</t>
        </is>
      </c>
      <c r="Y1278" t="inlineStr">
        <is>
          <t>PAP/CMSP/ST01677</t>
        </is>
      </c>
      <c r="Z1278" t="inlineStr">
        <is>
          <t>2025-03-17 01:16:13</t>
        </is>
      </c>
      <c r="AA1278" t="inlineStr">
        <is>
          <t>2025-03-17 01:15:39</t>
        </is>
      </c>
      <c r="AB1278" t="inlineStr">
        <is>
          <t>2mydarling</t>
        </is>
      </c>
      <c r="AC1278" t="inlineStr">
        <is>
          <t>2025-03-17 02:25:21</t>
        </is>
      </c>
      <c r="AD1278" s="1" t="inlineStr">
        <is>
          <t>https://www.commcarehq.org/a/caris-test/reports/form_data/641150f8-4b55-4844-ab3a-cb2aaa274e3c/</t>
        </is>
      </c>
      <c r="AE1278" t="inlineStr">
        <is>
          <t>---</t>
        </is>
      </c>
      <c r="AF1278" t="inlineStr">
        <is>
          <t>3c5a623af057e23a32ae4000_187704</t>
        </is>
      </c>
      <c r="AG1278" t="inlineStr">
        <is>
          <t>---</t>
        </is>
      </c>
      <c r="AH1278" t="inlineStr">
        <is>
          <t>2025-03-17 01:16:13</t>
        </is>
      </c>
      <c r="AI1278" t="inlineStr">
        <is>
          <t>73b90dd477d849b782f6402de60c4373</t>
        </is>
      </c>
      <c r="AJ1278" t="inlineStr">
        <is>
          <t>2025-03-13</t>
        </is>
      </c>
      <c r="AK1278" t="inlineStr">
        <is>
          <t>7 10</t>
        </is>
      </c>
      <c r="AL1278" t="inlineStr">
        <is>
          <t>---</t>
        </is>
      </c>
      <c r="AM1278" t="inlineStr">
        <is>
          <t>1</t>
        </is>
      </c>
      <c r="AN1278" t="inlineStr">
        <is>
          <t>---</t>
        </is>
      </c>
      <c r="AO1278" t="inlineStr">
        <is>
          <t>1</t>
        </is>
      </c>
      <c r="AP1278" t="inlineStr">
        <is>
          <t>1</t>
        </is>
      </c>
      <c r="AQ1278" t="inlineStr"/>
      <c r="AR1278" t="inlineStr"/>
      <c r="AS1278" t="inlineStr"/>
      <c r="AT1278" t="inlineStr"/>
      <c r="AU1278" t="inlineStr">
        <is>
          <t>---</t>
        </is>
      </c>
      <c r="AV1278" t="inlineStr">
        <is>
          <t>---</t>
        </is>
      </c>
      <c r="AW1278" t="inlineStr">
        <is>
          <t>---</t>
        </is>
      </c>
      <c r="AX1278" t="inlineStr">
        <is>
          <t>---</t>
        </is>
      </c>
      <c r="AY1278" t="inlineStr">
        <is>
          <t>---</t>
        </is>
      </c>
      <c r="AZ1278" t="inlineStr">
        <is>
          <t>---</t>
        </is>
      </c>
      <c r="BA1278" t="inlineStr">
        <is>
          <t>73b90dd477d849b782f6402de60c4373</t>
        </is>
      </c>
      <c r="BB1278" t="inlineStr">
        <is>
          <t>http://openrosa.org/formdesigner/0B48E039-1E80-49A7-AC24-732B6E788E39</t>
        </is>
      </c>
      <c r="BC1278" t="inlineStr">
        <is>
          <t>Ration et autres visites</t>
        </is>
      </c>
      <c r="BD1278" t="inlineStr">
        <is>
          <t>CommCare Android, version "2.55.0"(467579). App v15969. CommCare Version 2.55.0. Build 467579, built on: 2025-01-15</t>
        </is>
      </c>
      <c r="BE1278" t="inlineStr">
        <is>
          <t>commcare_ba43b001-b7fb-4a56-b629-2d01f309ddd8</t>
        </is>
      </c>
      <c r="BF1278" t="inlineStr">
        <is>
          <t>18.536425 -72.2906767 198.0 9.3</t>
        </is>
      </c>
      <c r="BG1278" t="inlineStr">
        <is>
          <t>f13d8149fc6d39ebe86af18272310ff9</t>
        </is>
      </c>
      <c r="BH1278" t="inlineStr">
        <is>
          <t>d3239f0622024212b2de47425e4be01d</t>
        </is>
      </c>
      <c r="BI1278" t="inlineStr">
        <is>
          <t>15246</t>
        </is>
      </c>
      <c r="BJ1278" t="inlineStr">
        <is>
          <t>XFormInstance</t>
        </is>
      </c>
      <c r="BK1278" t="inlineStr">
        <is>
          <t>2c6f699af54c11efb3975930014bb413</t>
        </is>
      </c>
      <c r="BL1278" t="b">
        <v>0</v>
      </c>
      <c r="BM1278" t="inlineStr">
        <is>
          <t>---</t>
        </is>
      </c>
      <c r="BN1278" t="inlineStr">
        <is>
          <t>190.115.175.34</t>
        </is>
      </c>
      <c r="BO1278" t="inlineStr">
        <is>
          <t>Tcheker Darius</t>
        </is>
      </c>
    </row>
    <row r="1279">
      <c r="A1279" t="inlineStr">
        <is>
          <t>1277</t>
        </is>
      </c>
      <c r="B1279" t="inlineStr">
        <is>
          <t>3bd97a10-71be-481f-a2f2-23478c8826fb</t>
        </is>
      </c>
      <c r="C1279" t="inlineStr">
        <is>
          <t>2025-03-14</t>
        </is>
      </c>
      <c r="D1279" t="inlineStr">
        <is>
          <t>4</t>
        </is>
      </c>
      <c r="E1279" t="inlineStr">
        <is>
          <t>prix téléphone, prix vitrine</t>
        </is>
      </c>
      <c r="F1279" t="inlineStr">
        <is>
          <t>1</t>
        </is>
      </c>
      <c r="G1279" t="inlineStr">
        <is>
          <t>prix telephone, prix vitrine</t>
        </is>
      </c>
      <c r="H1279" t="inlineStr">
        <is>
          <t>1</t>
        </is>
      </c>
      <c r="I1279" t="inlineStr">
        <is>
          <t>1</t>
        </is>
      </c>
      <c r="J1279" t="inlineStr">
        <is>
          <t>3</t>
        </is>
      </c>
      <c r="K1279" t="inlineStr">
        <is>
          <t>---</t>
        </is>
      </c>
      <c r="L1279" t="inlineStr">
        <is>
          <t>---</t>
        </is>
      </c>
      <c r="M1279" t="inlineStr">
        <is>
          <t>---</t>
        </is>
      </c>
      <c r="N1279" t="inlineStr">
        <is>
          <t>---</t>
        </is>
      </c>
      <c r="O1279" t="inlineStr">
        <is>
          <t>---</t>
        </is>
      </c>
      <c r="P1279" t="inlineStr">
        <is>
          <t>---</t>
        </is>
      </c>
      <c r="Q1279" t="inlineStr">
        <is>
          <t>---</t>
        </is>
      </c>
      <c r="R1279" t="inlineStr"/>
      <c r="S1279" t="inlineStr"/>
      <c r="T1279" t="inlineStr"/>
      <c r="U1279">
        <f>HYPERLINK("https://www.commcarehq.org/a/caris-test/api/form_attachment/v1/3bd97a10-71be-481f-a2f2-23478c8826fb/1742215307030.jpg")</f>
        <v/>
      </c>
      <c r="V1279" t="inlineStr"/>
      <c r="W1279" t="inlineStr"/>
      <c r="X1279" t="inlineStr">
        <is>
          <t>PAP/HAHD/ST00375</t>
        </is>
      </c>
      <c r="Y1279" t="inlineStr">
        <is>
          <t>PAP/HAHD/ST00375</t>
        </is>
      </c>
      <c r="Z1279" t="inlineStr">
        <is>
          <t>2025-03-17 12:42:17</t>
        </is>
      </c>
      <c r="AA1279" t="inlineStr">
        <is>
          <t>2025-03-17 12:39:22</t>
        </is>
      </c>
      <c r="AB1279" t="inlineStr">
        <is>
          <t>2yves</t>
        </is>
      </c>
      <c r="AC1279" t="inlineStr">
        <is>
          <t>2025-03-17 12:42:23</t>
        </is>
      </c>
      <c r="AD1279" s="1" t="inlineStr">
        <is>
          <t>https://www.commcarehq.org/a/caris-test/reports/form_data/3bd97a10-71be-481f-a2f2-23478c8826fb/</t>
        </is>
      </c>
      <c r="AE1279" t="inlineStr">
        <is>
          <t>---</t>
        </is>
      </c>
      <c r="AF1279" t="inlineStr">
        <is>
          <t>7bb276a841f7492e811c08507b0047bd</t>
        </is>
      </c>
      <c r="AG1279" t="inlineStr">
        <is>
          <t>---</t>
        </is>
      </c>
      <c r="AH1279" t="inlineStr">
        <is>
          <t>2025-03-17 12:42:17</t>
        </is>
      </c>
      <c r="AI1279" t="inlineStr">
        <is>
          <t>e6ee151a4dd54941b4385b43113f68bc</t>
        </is>
      </c>
      <c r="AJ1279" t="inlineStr">
        <is>
          <t>2025-03-14</t>
        </is>
      </c>
      <c r="AK1279" t="inlineStr">
        <is>
          <t>4</t>
        </is>
      </c>
      <c r="AL1279" t="inlineStr">
        <is>
          <t>prix téléphone, prix vitrine</t>
        </is>
      </c>
      <c r="AM1279" t="inlineStr">
        <is>
          <t>1</t>
        </is>
      </c>
      <c r="AN1279" t="inlineStr">
        <is>
          <t>prix telephone, prix vitrine</t>
        </is>
      </c>
      <c r="AO1279" t="inlineStr">
        <is>
          <t>1</t>
        </is>
      </c>
      <c r="AP1279" t="inlineStr">
        <is>
          <t>1</t>
        </is>
      </c>
      <c r="AQ1279" t="inlineStr"/>
      <c r="AR1279" t="inlineStr"/>
      <c r="AS1279" t="inlineStr"/>
      <c r="AT1279" t="inlineStr"/>
      <c r="AU1279" t="inlineStr">
        <is>
          <t>---</t>
        </is>
      </c>
      <c r="AV1279" t="inlineStr">
        <is>
          <t>---</t>
        </is>
      </c>
      <c r="AW1279" t="inlineStr">
        <is>
          <t>---</t>
        </is>
      </c>
      <c r="AX1279" t="inlineStr">
        <is>
          <t>---</t>
        </is>
      </c>
      <c r="AY1279" t="inlineStr">
        <is>
          <t>---</t>
        </is>
      </c>
      <c r="AZ1279" t="inlineStr">
        <is>
          <t>---</t>
        </is>
      </c>
      <c r="BA1279" t="inlineStr">
        <is>
          <t>e6ee151a4dd54941b4385b43113f68bc</t>
        </is>
      </c>
      <c r="BB1279" t="inlineStr">
        <is>
          <t>http://openrosa.org/formdesigner/0B48E039-1E80-49A7-AC24-732B6E788E39</t>
        </is>
      </c>
      <c r="BC1279" t="inlineStr">
        <is>
          <t>Ration et autres visites</t>
        </is>
      </c>
      <c r="BD1279" t="inlineStr">
        <is>
          <t>CommCare Android, version "2.55.0"(467579). App v15969. CommCare Version 2.55.0. Build 467579, built on: 2025-01-15</t>
        </is>
      </c>
      <c r="BE1279" t="inlineStr">
        <is>
          <t>commcare_3d9b4508-ec94-43e7-89c9-02e72ce74d1c</t>
        </is>
      </c>
      <c r="BF1279" t="inlineStr">
        <is>
          <t>18.5440097 -72.4022004 3.4 8.84</t>
        </is>
      </c>
      <c r="BG1279" t="inlineStr">
        <is>
          <t>f13d8149fc6d39ebe86af18272310ff9</t>
        </is>
      </c>
      <c r="BH1279" t="inlineStr">
        <is>
          <t>d3239f0622024212b2de47425e4be01d</t>
        </is>
      </c>
      <c r="BI1279" t="inlineStr">
        <is>
          <t>15246</t>
        </is>
      </c>
      <c r="BJ1279" t="inlineStr">
        <is>
          <t>XFormInstance</t>
        </is>
      </c>
      <c r="BK1279" t="inlineStr">
        <is>
          <t>b64ac568032c11f0b47f5930014bb413</t>
        </is>
      </c>
      <c r="BL1279" t="b">
        <v>0</v>
      </c>
      <c r="BM1279" t="inlineStr">
        <is>
          <t>---</t>
        </is>
      </c>
      <c r="BN1279" t="inlineStr">
        <is>
          <t>190.102.68.13</t>
        </is>
      </c>
      <c r="BO1279" t="inlineStr">
        <is>
          <t>Francklin Pierre</t>
        </is>
      </c>
    </row>
    <row r="1280">
      <c r="A1280" t="inlineStr">
        <is>
          <t>1278</t>
        </is>
      </c>
      <c r="B1280" t="inlineStr">
        <is>
          <t>89b4b4f1-eb99-4952-aad8-7a9e32b7401e</t>
        </is>
      </c>
      <c r="C1280" t="inlineStr">
        <is>
          <t>2025-03-17</t>
        </is>
      </c>
      <c r="D1280" t="inlineStr">
        <is>
          <t>3</t>
        </is>
      </c>
      <c r="E1280" t="inlineStr">
        <is>
          <t>---</t>
        </is>
      </c>
      <c r="F1280" t="inlineStr">
        <is>
          <t>1</t>
        </is>
      </c>
      <c r="G1280" t="inlineStr">
        <is>
          <t>---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---</t>
        </is>
      </c>
      <c r="L1280" t="inlineStr">
        <is>
          <t>---</t>
        </is>
      </c>
      <c r="M1280" t="inlineStr">
        <is>
          <t>---</t>
        </is>
      </c>
      <c r="N1280" t="inlineStr">
        <is>
          <t>---</t>
        </is>
      </c>
      <c r="O1280" t="inlineStr">
        <is>
          <t>---</t>
        </is>
      </c>
      <c r="P1280" t="inlineStr">
        <is>
          <t>---</t>
        </is>
      </c>
      <c r="Q1280" t="inlineStr">
        <is>
          <t>---</t>
        </is>
      </c>
      <c r="R1280" t="inlineStr"/>
      <c r="S1280" t="inlineStr"/>
      <c r="T1280" t="inlineStr"/>
      <c r="U1280" t="inlineStr"/>
      <c r="V1280" t="inlineStr"/>
      <c r="W1280" t="inlineStr">
        <is>
          <t>19.730815 -72.1837013 -25.71 8.69</t>
        </is>
      </c>
      <c r="X1280" t="inlineStr">
        <is>
          <t>CAP/HSCM/ST03288</t>
        </is>
      </c>
      <c r="Y1280" t="inlineStr">
        <is>
          <t>CAP/HSCM/ST03288</t>
        </is>
      </c>
      <c r="Z1280" t="inlineStr">
        <is>
          <t>2025-03-17 14:23:24</t>
        </is>
      </c>
      <c r="AA1280" t="inlineStr">
        <is>
          <t>2025-03-17 14:23:06</t>
        </is>
      </c>
      <c r="AB1280" t="inlineStr">
        <is>
          <t>1maselaine</t>
        </is>
      </c>
      <c r="AC1280" t="inlineStr">
        <is>
          <t>2025-03-17 14:23:25</t>
        </is>
      </c>
      <c r="AD1280" s="1" t="inlineStr">
        <is>
          <t>https://www.commcarehq.org/a/caris-test/reports/form_data/89b4b4f1-eb99-4952-aad8-7a9e32b7401e/</t>
        </is>
      </c>
      <c r="AE1280" t="inlineStr">
        <is>
          <t>---</t>
        </is>
      </c>
      <c r="AF1280" t="inlineStr">
        <is>
          <t>3c5a623af057e23a32ae4000_26409</t>
        </is>
      </c>
      <c r="AG1280" t="inlineStr">
        <is>
          <t>OK</t>
        </is>
      </c>
      <c r="AH1280" t="inlineStr">
        <is>
          <t>2025-03-17 14:23:24</t>
        </is>
      </c>
      <c r="AI1280" t="inlineStr">
        <is>
          <t>1b833c2586eb49459103874b6462448b</t>
        </is>
      </c>
      <c r="AJ1280" t="inlineStr">
        <is>
          <t>2025-03-17</t>
        </is>
      </c>
      <c r="AK1280" t="inlineStr">
        <is>
          <t>3</t>
        </is>
      </c>
      <c r="AL1280" t="inlineStr">
        <is>
          <t>---</t>
        </is>
      </c>
      <c r="AM1280" t="inlineStr">
        <is>
          <t>1</t>
        </is>
      </c>
      <c r="AN1280" t="inlineStr">
        <is>
          <t>---</t>
        </is>
      </c>
      <c r="AO1280" t="inlineStr">
        <is>
          <t>1</t>
        </is>
      </c>
      <c r="AP1280" t="inlineStr">
        <is>
          <t>1</t>
        </is>
      </c>
      <c r="AQ1280" t="inlineStr"/>
      <c r="AR1280" t="inlineStr"/>
      <c r="AS1280" t="inlineStr"/>
      <c r="AT1280" t="inlineStr">
        <is>
          <t>19.730815 -72.1837013 -25.71 8.69</t>
        </is>
      </c>
      <c r="AU1280" t="inlineStr">
        <is>
          <t>---</t>
        </is>
      </c>
      <c r="AV1280" t="inlineStr">
        <is>
          <t>---</t>
        </is>
      </c>
      <c r="AW1280" t="inlineStr">
        <is>
          <t>---</t>
        </is>
      </c>
      <c r="AX1280" t="inlineStr">
        <is>
          <t>---</t>
        </is>
      </c>
      <c r="AY1280" t="inlineStr">
        <is>
          <t>---</t>
        </is>
      </c>
      <c r="AZ1280" t="inlineStr">
        <is>
          <t>---</t>
        </is>
      </c>
      <c r="BA1280" t="inlineStr">
        <is>
          <t>1b833c2586eb49459103874b6462448b</t>
        </is>
      </c>
      <c r="BB1280" t="inlineStr">
        <is>
          <t>http://openrosa.org/formdesigner/0B48E039-1E80-49A7-AC24-732B6E788E39</t>
        </is>
      </c>
      <c r="BC1280" t="inlineStr">
        <is>
          <t>Ration et autres visites</t>
        </is>
      </c>
      <c r="BD1280" t="inlineStr">
        <is>
          <t>CommCare Android, version "2.56"(468040). App v15969. CommCare Version 2.56.0. Build 468040, built on: 2025-02-11</t>
        </is>
      </c>
      <c r="BE1280" t="inlineStr">
        <is>
          <t>commcare_05d78f59-ebda-491c-89b8-6c42bab0e02e</t>
        </is>
      </c>
      <c r="BF1280" t="inlineStr">
        <is>
          <t>19.7305147 -72.1836496 -25.71 5.3</t>
        </is>
      </c>
      <c r="BG1280" t="inlineStr">
        <is>
          <t>f13d8149fc6d39ebe86af18272310ff9</t>
        </is>
      </c>
      <c r="BH1280" t="inlineStr">
        <is>
          <t>d3239f0622024212b2de47425e4be01d</t>
        </is>
      </c>
      <c r="BI1280" t="inlineStr">
        <is>
          <t>15246</t>
        </is>
      </c>
      <c r="BJ1280" t="inlineStr">
        <is>
          <t>XFormInstance</t>
        </is>
      </c>
      <c r="BK1280" t="inlineStr">
        <is>
          <t>458f458a033b11f0b073d3290d41d0d6</t>
        </is>
      </c>
      <c r="BL1280" t="b">
        <v>0</v>
      </c>
      <c r="BM1280" t="inlineStr">
        <is>
          <t>---</t>
        </is>
      </c>
      <c r="BN1280" t="inlineStr">
        <is>
          <t>200.113.253.67</t>
        </is>
      </c>
      <c r="BO1280" t="inlineStr">
        <is>
          <t>Galand Youseline</t>
        </is>
      </c>
    </row>
    <row r="1281">
      <c r="A1281" t="inlineStr">
        <is>
          <t>1279</t>
        </is>
      </c>
      <c r="B1281" t="inlineStr">
        <is>
          <t>1ee0b1d2-7c7e-41a1-8247-095922b49425</t>
        </is>
      </c>
      <c r="C1281" t="inlineStr">
        <is>
          <t>2025-03-14</t>
        </is>
      </c>
      <c r="D1281" t="inlineStr">
        <is>
          <t>8</t>
        </is>
      </c>
      <c r="E1281" t="inlineStr">
        <is>
          <t>---</t>
        </is>
      </c>
      <c r="F1281" t="inlineStr">
        <is>
          <t>1</t>
        </is>
      </c>
      <c r="G1281" t="inlineStr">
        <is>
          <t>---</t>
        </is>
      </c>
      <c r="H1281" t="inlineStr">
        <is>
          <t>0</t>
        </is>
      </c>
      <c r="I1281" t="inlineStr">
        <is>
          <t>1</t>
        </is>
      </c>
      <c r="J1281" t="inlineStr">
        <is>
          <t>3</t>
        </is>
      </c>
      <c r="K1281" t="inlineStr">
        <is>
          <t>---</t>
        </is>
      </c>
      <c r="L1281" t="inlineStr">
        <is>
          <t>---</t>
        </is>
      </c>
      <c r="M1281" t="inlineStr">
        <is>
          <t>---</t>
        </is>
      </c>
      <c r="N1281" t="inlineStr">
        <is>
          <t>---</t>
        </is>
      </c>
      <c r="O1281" t="inlineStr">
        <is>
          <t>---</t>
        </is>
      </c>
      <c r="P1281" t="inlineStr">
        <is>
          <t>---</t>
        </is>
      </c>
      <c r="Q1281" t="inlineStr">
        <is>
          <t>---</t>
        </is>
      </c>
      <c r="R1281" t="inlineStr">
        <is>
          <t>23.5</t>
        </is>
      </c>
      <c r="S1281" t="inlineStr">
        <is>
          <t>46.0</t>
        </is>
      </c>
      <c r="T1281" t="inlineStr"/>
      <c r="U1281" t="inlineStr"/>
      <c r="V1281" t="inlineStr"/>
      <c r="W1281" t="inlineStr"/>
      <c r="X1281" t="inlineStr">
        <is>
          <t>PAP/HSFS/ST01382</t>
        </is>
      </c>
      <c r="Y1281" t="inlineStr">
        <is>
          <t>PAP/HSFS/ST01382</t>
        </is>
      </c>
      <c r="Z1281" t="inlineStr">
        <is>
          <t>2025-03-17 14:44:32</t>
        </is>
      </c>
      <c r="AA1281" t="inlineStr">
        <is>
          <t>2025-03-17 14:43:40</t>
        </is>
      </c>
      <c r="AB1281" t="inlineStr">
        <is>
          <t>2jessica</t>
        </is>
      </c>
      <c r="AC1281" t="inlineStr">
        <is>
          <t>2025-03-17 14:45:07</t>
        </is>
      </c>
      <c r="AD1281" s="1" t="inlineStr">
        <is>
          <t>https://www.commcarehq.org/a/caris-test/reports/form_data/1ee0b1d2-7c7e-41a1-8247-095922b49425/</t>
        </is>
      </c>
      <c r="AE1281" t="inlineStr">
        <is>
          <t>---</t>
        </is>
      </c>
      <c r="AF1281" t="inlineStr">
        <is>
          <t>3c5a623af057e23a32ae4000_135284</t>
        </is>
      </c>
      <c r="AG1281" t="inlineStr">
        <is>
          <t>---</t>
        </is>
      </c>
      <c r="AH1281" t="inlineStr">
        <is>
          <t>2025-03-17 14:44:32</t>
        </is>
      </c>
      <c r="AI1281" t="inlineStr">
        <is>
          <t>6b7066b672544b4cabd3a14f9f012e2c</t>
        </is>
      </c>
      <c r="AJ1281" t="inlineStr">
        <is>
          <t>2025-03-14</t>
        </is>
      </c>
      <c r="AK1281" t="inlineStr">
        <is>
          <t>8</t>
        </is>
      </c>
      <c r="AL1281" t="inlineStr">
        <is>
          <t>---</t>
        </is>
      </c>
      <c r="AM1281" t="inlineStr">
        <is>
          <t>1</t>
        </is>
      </c>
      <c r="AN1281" t="inlineStr">
        <is>
          <t>---</t>
        </is>
      </c>
      <c r="AO1281" t="inlineStr">
        <is>
          <t>0</t>
        </is>
      </c>
      <c r="AP1281" t="inlineStr">
        <is>
          <t>1</t>
        </is>
      </c>
      <c r="AQ1281" t="inlineStr">
        <is>
          <t>23.5</t>
        </is>
      </c>
      <c r="AR1281" t="inlineStr">
        <is>
          <t>46</t>
        </is>
      </c>
      <c r="AS1281" t="inlineStr"/>
      <c r="AT1281" t="inlineStr"/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inlineStr">
        <is>
          <t>---</t>
        </is>
      </c>
      <c r="BA1281" t="inlineStr">
        <is>
          <t>6b7066b672544b4cabd3a14f9f012e2c</t>
        </is>
      </c>
      <c r="BB1281" t="inlineStr">
        <is>
          <t>http://openrosa.org/formdesigner/0B48E039-1E80-49A7-AC24-732B6E788E39</t>
        </is>
      </c>
      <c r="BC1281" t="inlineStr">
        <is>
          <t>Ration et autres visites</t>
        </is>
      </c>
      <c r="BD1281" t="inlineStr">
        <is>
          <t>CommCare Android, version "2.56"(468046). App v15969. CommCare Version 2.56.0. Build 468046, built on: 2025-03-15</t>
        </is>
      </c>
      <c r="BE1281" t="inlineStr">
        <is>
          <t>commcare_f18d6b7a-4a28-4b1e-ba72-371ee279da9f</t>
        </is>
      </c>
      <c r="BF1281" t="inlineStr"/>
      <c r="BG1281" t="inlineStr">
        <is>
          <t>f13d8149fc6d39ebe86af18272310ff9</t>
        </is>
      </c>
      <c r="BH1281" t="inlineStr">
        <is>
          <t>d3239f0622024212b2de47425e4be01d</t>
        </is>
      </c>
      <c r="BI1281" t="inlineStr">
        <is>
          <t>15246</t>
        </is>
      </c>
      <c r="BJ1281" t="inlineStr">
        <is>
          <t>XFormInstance</t>
        </is>
      </c>
      <c r="BK1281" t="inlineStr">
        <is>
          <t>a5770a28033d11f0b4855930014bb413</t>
        </is>
      </c>
      <c r="BL1281" t="b">
        <v>0</v>
      </c>
      <c r="BM1281" t="inlineStr">
        <is>
          <t>---</t>
        </is>
      </c>
      <c r="BN1281" t="inlineStr">
        <is>
          <t>66.9.168.53</t>
        </is>
      </c>
      <c r="BO1281" t="inlineStr">
        <is>
          <t>Sinverlot  Wenson</t>
        </is>
      </c>
    </row>
    <row r="1282">
      <c r="A1282" t="inlineStr">
        <is>
          <t>1280</t>
        </is>
      </c>
      <c r="B1282" t="inlineStr">
        <is>
          <t>80d92cab-a86f-43da-8133-07dbe0ae1237</t>
        </is>
      </c>
      <c r="C1282" t="inlineStr">
        <is>
          <t>2025-03-14</t>
        </is>
      </c>
      <c r="D1282" t="inlineStr">
        <is>
          <t>2</t>
        </is>
      </c>
      <c r="E1282" t="inlineStr">
        <is>
          <t>---</t>
        </is>
      </c>
      <c r="F1282" t="inlineStr">
        <is>
          <t>1</t>
        </is>
      </c>
      <c r="G1282" t="inlineStr">
        <is>
          <t>---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>
        <f>HYPERLINK("https://www.commcarehq.org/a/caris-test/api/form_attachment/v1/80d92cab-a86f-43da-8133-07dbe0ae1237/1741964369879.jpg")</f>
        <v/>
      </c>
      <c r="M1282" t="inlineStr">
        <is>
          <t>---</t>
        </is>
      </c>
      <c r="N1282" t="inlineStr">
        <is>
          <t>---</t>
        </is>
      </c>
      <c r="O1282" t="inlineStr">
        <is>
          <t>1</t>
        </is>
      </c>
      <c r="P1282" t="inlineStr">
        <is>
          <t>---</t>
        </is>
      </c>
      <c r="Q1282" t="inlineStr">
        <is>
          <t>2</t>
        </is>
      </c>
      <c r="R1282" t="inlineStr">
        <is>
          <t>12.0</t>
        </is>
      </c>
      <c r="S1282" t="inlineStr"/>
      <c r="T1282" t="inlineStr"/>
      <c r="U1282" t="inlineStr"/>
      <c r="V1282">
        <f>HYPERLINK("https://www.commcarehq.org/a/caris-test/api/form_attachment/v1/80d92cab-a86f-43da-8133-07dbe0ae1237/1741964404316.jpg")</f>
        <v/>
      </c>
      <c r="W1282" t="inlineStr"/>
      <c r="X1282" t="inlineStr">
        <is>
          <t>PDP/CMEB/ST05704</t>
        </is>
      </c>
      <c r="Y1282" t="inlineStr">
        <is>
          <t>PDP/CMEB/ST05704</t>
        </is>
      </c>
      <c r="Z1282" t="inlineStr">
        <is>
          <t>2025-03-14 15:00:24</t>
        </is>
      </c>
      <c r="AA1282" t="inlineStr">
        <is>
          <t>2025-03-14 14:58:46</t>
        </is>
      </c>
      <c r="AB1282" t="inlineStr">
        <is>
          <t>5edeline</t>
        </is>
      </c>
      <c r="AC1282" t="inlineStr">
        <is>
          <t>2025-03-17 15:00:30</t>
        </is>
      </c>
      <c r="AD1282" s="1" t="inlineStr">
        <is>
          <t>https://www.commcarehq.org/a/caris-test/reports/form_data/80d92cab-a86f-43da-8133-07dbe0ae1237/</t>
        </is>
      </c>
      <c r="AE1282" t="inlineStr">
        <is>
          <t>---</t>
        </is>
      </c>
      <c r="AF1282" t="inlineStr">
        <is>
          <t>3c5a623af057e23a32ae4000_193664</t>
        </is>
      </c>
      <c r="AG1282" t="inlineStr">
        <is>
          <t>---</t>
        </is>
      </c>
      <c r="AH1282" t="inlineStr">
        <is>
          <t>2025-03-14 15:00:24</t>
        </is>
      </c>
      <c r="AI1282" t="inlineStr">
        <is>
          <t>49c83a0dcc274f1a85f9433f3309532d</t>
        </is>
      </c>
      <c r="AJ1282" t="inlineStr">
        <is>
          <t>2025-03-14</t>
        </is>
      </c>
      <c r="AK1282" t="inlineStr">
        <is>
          <t>2</t>
        </is>
      </c>
      <c r="AL1282" t="inlineStr">
        <is>
          <t>---</t>
        </is>
      </c>
      <c r="AM1282" t="inlineStr">
        <is>
          <t>1</t>
        </is>
      </c>
      <c r="AN1282" t="inlineStr">
        <is>
          <t>---</t>
        </is>
      </c>
      <c r="AO1282" t="inlineStr">
        <is>
          <t>1</t>
        </is>
      </c>
      <c r="AP1282" t="inlineStr">
        <is>
          <t>1</t>
        </is>
      </c>
      <c r="AQ1282" t="inlineStr">
        <is>
          <t>12</t>
        </is>
      </c>
      <c r="AR1282" t="inlineStr"/>
      <c r="AS1282" t="inlineStr"/>
      <c r="AT1282" t="inlineStr"/>
      <c r="AU1282" t="inlineStr">
        <is>
          <t>---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inlineStr">
        <is>
          <t>---</t>
        </is>
      </c>
      <c r="BA1282" t="inlineStr">
        <is>
          <t>49c83a0dcc274f1a85f9433f3309532d</t>
        </is>
      </c>
      <c r="BB1282" t="inlineStr">
        <is>
          <t>http://openrosa.org/formdesigner/0B48E039-1E80-49A7-AC24-732B6E788E39</t>
        </is>
      </c>
      <c r="BC1282" t="inlineStr">
        <is>
          <t>Ration et autres visites</t>
        </is>
      </c>
      <c r="BD1282" t="inlineStr">
        <is>
          <t>CommCare Android, version "2.56"(468045). App v15969. CommCare Version 2.56.0. Build 468045, built on: 2025-03-07</t>
        </is>
      </c>
      <c r="BE1282" t="inlineStr">
        <is>
          <t>commcare_f5c01cb3-ad69-46f7-81c0-4740896f4262</t>
        </is>
      </c>
      <c r="BF1282" t="inlineStr">
        <is>
          <t>19.9442296 -72.7757616 -15.61 22.55</t>
        </is>
      </c>
      <c r="BG1282" t="inlineStr">
        <is>
          <t>f13d8149fc6d39ebe86af18272310ff9</t>
        </is>
      </c>
      <c r="BH1282" t="inlineStr">
        <is>
          <t>d3239f0622024212b2de47425e4be01d</t>
        </is>
      </c>
      <c r="BI1282" t="inlineStr">
        <is>
          <t>15246</t>
        </is>
      </c>
      <c r="BJ1282" t="inlineStr">
        <is>
          <t>XFormInstance</t>
        </is>
      </c>
      <c r="BK1282" t="inlineStr">
        <is>
          <t>cfac161000c211f0b037d3290d41d0d6</t>
        </is>
      </c>
      <c r="BL1282" t="b">
        <v>0</v>
      </c>
      <c r="BM1282" t="inlineStr">
        <is>
          <t>---</t>
        </is>
      </c>
      <c r="BN1282" t="inlineStr">
        <is>
          <t>190.115.190.46</t>
        </is>
      </c>
      <c r="BO1282" t="inlineStr">
        <is>
          <t>---</t>
        </is>
      </c>
    </row>
    <row r="1283">
      <c r="A1283" t="inlineStr">
        <is>
          <t>1281</t>
        </is>
      </c>
      <c r="B1283" t="inlineStr">
        <is>
          <t>ef42045f-d0a6-463d-b5c5-b07eb66989ca</t>
        </is>
      </c>
      <c r="C1283" t="inlineStr">
        <is>
          <t>2025-03-17</t>
        </is>
      </c>
      <c r="D1283" t="inlineStr">
        <is>
          <t>3</t>
        </is>
      </c>
      <c r="E1283" t="inlineStr">
        <is>
          <t>---</t>
        </is>
      </c>
      <c r="F1283" t="inlineStr">
        <is>
          <t>0</t>
        </is>
      </c>
      <c r="G1283" t="inlineStr">
        <is>
          <t>---</t>
        </is>
      </c>
      <c r="H1283" t="inlineStr">
        <is>
          <t>1</t>
        </is>
      </c>
      <c r="I1283" t="inlineStr">
        <is>
          <t>0</t>
        </is>
      </c>
      <c r="J1283" t="inlineStr">
        <is>
          <t>---</t>
        </is>
      </c>
      <c r="K1283" t="inlineStr">
        <is>
          <t>---</t>
        </is>
      </c>
      <c r="L1283" t="inlineStr">
        <is>
          <t>---</t>
        </is>
      </c>
      <c r="M1283" t="inlineStr">
        <is>
          <t>---</t>
        </is>
      </c>
      <c r="N1283" t="inlineStr">
        <is>
          <t>---</t>
        </is>
      </c>
      <c r="O1283" t="inlineStr">
        <is>
          <t>---</t>
        </is>
      </c>
      <c r="P1283" t="inlineStr">
        <is>
          <t>---</t>
        </is>
      </c>
      <c r="Q1283" t="inlineStr">
        <is>
          <t>---</t>
        </is>
      </c>
      <c r="R1283" t="inlineStr">
        <is>
          <t>---</t>
        </is>
      </c>
      <c r="S1283" t="inlineStr">
        <is>
          <t>---</t>
        </is>
      </c>
      <c r="T1283" t="inlineStr">
        <is>
          <t>---</t>
        </is>
      </c>
      <c r="U1283" t="inlineStr">
        <is>
          <t>---</t>
        </is>
      </c>
      <c r="V1283" t="inlineStr">
        <is>
          <t>---</t>
        </is>
      </c>
      <c r="W1283" t="inlineStr">
        <is>
          <t>19.5826046 -72.0131552 13.42 9.53</t>
        </is>
      </c>
      <c r="X1283" t="inlineStr">
        <is>
          <t>CAP/HOFL/ST00413</t>
        </is>
      </c>
      <c r="Y1283" t="inlineStr">
        <is>
          <t>CAP/HOFL/ST00413</t>
        </is>
      </c>
      <c r="Z1283" t="inlineStr">
        <is>
          <t>2025-03-17 15:14:33</t>
        </is>
      </c>
      <c r="AA1283" t="inlineStr">
        <is>
          <t>2025-03-17 15:14:04</t>
        </is>
      </c>
      <c r="AB1283" t="inlineStr">
        <is>
          <t>1irania</t>
        </is>
      </c>
      <c r="AC1283" t="inlineStr">
        <is>
          <t>2025-03-17 15:14:36</t>
        </is>
      </c>
      <c r="AD1283" s="1" t="inlineStr">
        <is>
          <t>https://www.commcarehq.org/a/caris-test/reports/form_data/ef42045f-d0a6-463d-b5c5-b07eb66989ca/</t>
        </is>
      </c>
      <c r="AE1283" t="inlineStr">
        <is>
          <t>---</t>
        </is>
      </c>
      <c r="AF1283" t="inlineStr">
        <is>
          <t>fa2ecffd1f4d4e7294ef88f5dc2a3675</t>
        </is>
      </c>
      <c r="AG1283" t="inlineStr">
        <is>
          <t>OK</t>
        </is>
      </c>
      <c r="AH1283" t="inlineStr">
        <is>
          <t>2025-03-17 15:14:33</t>
        </is>
      </c>
      <c r="AI1283" t="inlineStr">
        <is>
          <t>42a82b7de9e609ae71648670ad4c56aa</t>
        </is>
      </c>
      <c r="AJ1283" t="inlineStr">
        <is>
          <t>2025-03-17</t>
        </is>
      </c>
      <c r="AK1283" t="inlineStr">
        <is>
          <t>3</t>
        </is>
      </c>
      <c r="AL1283" t="inlineStr">
        <is>
          <t>---</t>
        </is>
      </c>
      <c r="AM1283" t="inlineStr">
        <is>
          <t>0</t>
        </is>
      </c>
      <c r="AN1283" t="inlineStr">
        <is>
          <t>---</t>
        </is>
      </c>
      <c r="AO1283" t="inlineStr">
        <is>
          <t>1</t>
        </is>
      </c>
      <c r="AP1283" t="inlineStr">
        <is>
          <t>0</t>
        </is>
      </c>
      <c r="AQ1283" t="inlineStr">
        <is>
          <t>---</t>
        </is>
      </c>
      <c r="AR1283" t="inlineStr">
        <is>
          <t>---</t>
        </is>
      </c>
      <c r="AS1283" t="inlineStr">
        <is>
          <t>---</t>
        </is>
      </c>
      <c r="AT1283" t="inlineStr">
        <is>
          <t>19.5826046 -72.0131552 13.42 9.53</t>
        </is>
      </c>
      <c r="AU1283" t="inlineStr">
        <is>
          <t>---</t>
        </is>
      </c>
      <c r="AV1283" t="inlineStr">
        <is>
          <t>---</t>
        </is>
      </c>
      <c r="AW1283" t="inlineStr">
        <is>
          <t>---</t>
        </is>
      </c>
      <c r="AX1283" t="inlineStr">
        <is>
          <t>---</t>
        </is>
      </c>
      <c r="AY1283" t="inlineStr">
        <is>
          <t>---</t>
        </is>
      </c>
      <c r="AZ1283" t="inlineStr">
        <is>
          <t>---</t>
        </is>
      </c>
      <c r="BA1283" t="inlineStr">
        <is>
          <t>42a82b7de9e609ae71648670ad4c56aa</t>
        </is>
      </c>
      <c r="BB1283" t="inlineStr">
        <is>
          <t>http://openrosa.org/formdesigner/0B48E039-1E80-49A7-AC24-732B6E788E39</t>
        </is>
      </c>
      <c r="BC1283" t="inlineStr">
        <is>
          <t>Ration et autres visites</t>
        </is>
      </c>
      <c r="BD1283" t="inlineStr">
        <is>
          <t>CommCare Android, version "2.56"(468027). App v15969. CommCare Version 2.56.0. Build 468027, built on: 2025-01-18</t>
        </is>
      </c>
      <c r="BE1283" t="inlineStr">
        <is>
          <t>commcare_6c8d6b29-ddee-4573-a4bf-ff173bbf52d8</t>
        </is>
      </c>
      <c r="BF1283" t="inlineStr">
        <is>
          <t>19.5826141 -72.0130923 12.85 9.81</t>
        </is>
      </c>
      <c r="BG1283" t="inlineStr">
        <is>
          <t>f13d8149fc6d39ebe86af18272310ff9</t>
        </is>
      </c>
      <c r="BH1283" t="inlineStr">
        <is>
          <t>d3239f0622024212b2de47425e4be01d</t>
        </is>
      </c>
      <c r="BI1283" t="inlineStr">
        <is>
          <t>15246</t>
        </is>
      </c>
      <c r="BJ1283" t="inlineStr">
        <is>
          <t>XFormInstance</t>
        </is>
      </c>
      <c r="BK1283" t="inlineStr">
        <is>
          <t>8ec28522033511f0bacfbb65fe57b2fe</t>
        </is>
      </c>
      <c r="BL1283" t="b">
        <v>0</v>
      </c>
      <c r="BM1283" t="inlineStr">
        <is>
          <t>---</t>
        </is>
      </c>
      <c r="BN1283" t="inlineStr">
        <is>
          <t>200.113.251.46</t>
        </is>
      </c>
      <c r="BO1283" t="inlineStr">
        <is>
          <t>David Hyacinthe</t>
        </is>
      </c>
    </row>
    <row r="1284">
      <c r="A1284" t="inlineStr">
        <is>
          <t>1282</t>
        </is>
      </c>
      <c r="B1284" t="inlineStr">
        <is>
          <t>a96877c9-a754-47c8-88fa-18b99fed4385</t>
        </is>
      </c>
      <c r="C1284" t="inlineStr">
        <is>
          <t>2025-03-14</t>
        </is>
      </c>
      <c r="D1284" t="inlineStr">
        <is>
          <t>1</t>
        </is>
      </c>
      <c r="E1284" t="inlineStr">
        <is>
          <t>---</t>
        </is>
      </c>
      <c r="F1284" t="inlineStr">
        <is>
          <t>1</t>
        </is>
      </c>
      <c r="G1284" t="inlineStr">
        <is>
          <t>---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---</t>
        </is>
      </c>
      <c r="L1284" t="inlineStr">
        <is>
          <t>---</t>
        </is>
      </c>
      <c r="M1284" t="inlineStr">
        <is>
          <t>1</t>
        </is>
      </c>
      <c r="N1284">
        <f>HYPERLINK("https://www.commcarehq.org/a/caris-test/api/form_attachment/v1/a96877c9-a754-47c8-88fa-18b99fed4385/1741965423236.jpg")</f>
        <v/>
      </c>
      <c r="O1284" t="inlineStr">
        <is>
          <t>---</t>
        </is>
      </c>
      <c r="P1284" t="inlineStr">
        <is>
          <t>---</t>
        </is>
      </c>
      <c r="Q1284" t="inlineStr">
        <is>
          <t>---</t>
        </is>
      </c>
      <c r="R1284" t="inlineStr"/>
      <c r="S1284" t="inlineStr">
        <is>
          <t>32.0</t>
        </is>
      </c>
      <c r="T1284" t="inlineStr"/>
      <c r="U1284" t="inlineStr"/>
      <c r="V1284">
        <f>HYPERLINK("https://www.commcarehq.org/a/caris-test/api/form_attachment/v1/a96877c9-a754-47c8-88fa-18b99fed4385/1741965477860.jpg")</f>
        <v/>
      </c>
      <c r="W1284" t="inlineStr"/>
      <c r="X1284" t="inlineStr">
        <is>
          <t>PDP/CMEB/ST02697</t>
        </is>
      </c>
      <c r="Y1284" t="inlineStr">
        <is>
          <t>PDP/CMEB/ST02697</t>
        </is>
      </c>
      <c r="Z1284" t="inlineStr">
        <is>
          <t>2025-03-14 15:18:08</t>
        </is>
      </c>
      <c r="AA1284" t="inlineStr">
        <is>
          <t>2025-03-14 15:16:50</t>
        </is>
      </c>
      <c r="AB1284" t="inlineStr">
        <is>
          <t>5edeline</t>
        </is>
      </c>
      <c r="AC1284" t="inlineStr">
        <is>
          <t>2025-03-17 15:18:14</t>
        </is>
      </c>
      <c r="AD1284" s="1" t="inlineStr">
        <is>
          <t>https://www.commcarehq.org/a/caris-test/reports/form_data/a96877c9-a754-47c8-88fa-18b99fed4385/</t>
        </is>
      </c>
      <c r="AE1284" t="inlineStr">
        <is>
          <t>---</t>
        </is>
      </c>
      <c r="AF1284" t="inlineStr">
        <is>
          <t>53987b0011464ef58282e550026b9225</t>
        </is>
      </c>
      <c r="AG1284" t="inlineStr">
        <is>
          <t>---</t>
        </is>
      </c>
      <c r="AH1284" t="inlineStr">
        <is>
          <t>2025-03-14 15:18:08</t>
        </is>
      </c>
      <c r="AI1284" t="inlineStr">
        <is>
          <t>49c83a0dcc274f1a85f9433f3309532d</t>
        </is>
      </c>
      <c r="AJ1284" t="inlineStr">
        <is>
          <t>2025-03-14</t>
        </is>
      </c>
      <c r="AK1284" t="inlineStr">
        <is>
          <t>1</t>
        </is>
      </c>
      <c r="AL1284" t="inlineStr">
        <is>
          <t>---</t>
        </is>
      </c>
      <c r="AM1284" t="inlineStr">
        <is>
          <t>1</t>
        </is>
      </c>
      <c r="AN1284" t="inlineStr">
        <is>
          <t>---</t>
        </is>
      </c>
      <c r="AO1284" t="inlineStr">
        <is>
          <t>1</t>
        </is>
      </c>
      <c r="AP1284" t="inlineStr">
        <is>
          <t>1</t>
        </is>
      </c>
      <c r="AQ1284" t="inlineStr"/>
      <c r="AR1284" t="inlineStr">
        <is>
          <t>32</t>
        </is>
      </c>
      <c r="AS1284" t="inlineStr"/>
      <c r="AT1284" t="inlineStr"/>
      <c r="AU1284" t="inlineStr">
        <is>
          <t>---</t>
        </is>
      </c>
      <c r="AV1284" t="inlineStr">
        <is>
          <t>---</t>
        </is>
      </c>
      <c r="AW1284" t="inlineStr">
        <is>
          <t>---</t>
        </is>
      </c>
      <c r="AX1284" t="inlineStr">
        <is>
          <t>---</t>
        </is>
      </c>
      <c r="AY1284" t="inlineStr">
        <is>
          <t>---</t>
        </is>
      </c>
      <c r="AZ1284" t="inlineStr">
        <is>
          <t>---</t>
        </is>
      </c>
      <c r="BA1284" t="inlineStr">
        <is>
          <t>49c83a0dcc274f1a85f9433f3309532d</t>
        </is>
      </c>
      <c r="BB1284" t="inlineStr">
        <is>
          <t>http://openrosa.org/formdesigner/0B48E039-1E80-49A7-AC24-732B6E788E39</t>
        </is>
      </c>
      <c r="BC1284" t="inlineStr">
        <is>
          <t>Ration et autres visites</t>
        </is>
      </c>
      <c r="BD1284" t="inlineStr">
        <is>
          <t>CommCare Android, version "2.56"(468046). App v15969. CommCare Version 2.56.0. Build 468046, built on: 2025-03-15</t>
        </is>
      </c>
      <c r="BE1284" t="inlineStr">
        <is>
          <t>commcare_f5c01cb3-ad69-46f7-81c0-4740896f4262</t>
        </is>
      </c>
      <c r="BF1284" t="inlineStr">
        <is>
          <t>19.9442347 -72.7757558 -15.61 23.68</t>
        </is>
      </c>
      <c r="BG1284" t="inlineStr">
        <is>
          <t>f13d8149fc6d39ebe86af18272310ff9</t>
        </is>
      </c>
      <c r="BH1284" t="inlineStr">
        <is>
          <t>d3239f0622024212b2de47425e4be01d</t>
        </is>
      </c>
      <c r="BI1284" t="inlineStr">
        <is>
          <t>15246</t>
        </is>
      </c>
      <c r="BJ1284" t="inlineStr">
        <is>
          <t>XFormInstance</t>
        </is>
      </c>
      <c r="BK1284" t="inlineStr">
        <is>
          <t>cfac161000c211f0b037d3290d41d0d6</t>
        </is>
      </c>
      <c r="BL1284" t="b">
        <v>0</v>
      </c>
      <c r="BM1284" t="inlineStr">
        <is>
          <t>---</t>
        </is>
      </c>
      <c r="BN1284" t="inlineStr">
        <is>
          <t>190.115.190.46</t>
        </is>
      </c>
      <c r="BO1284" t="inlineStr">
        <is>
          <t>Withnancia Cinéus</t>
        </is>
      </c>
    </row>
    <row r="1285">
      <c r="A1285" t="inlineStr">
        <is>
          <t>1283</t>
        </is>
      </c>
      <c r="B1285" t="inlineStr">
        <is>
          <t>774b6441-24b6-40dd-b1d8-72d0e200489d</t>
        </is>
      </c>
      <c r="C1285" t="inlineStr">
        <is>
          <t>2025-03-14</t>
        </is>
      </c>
      <c r="D1285" t="inlineStr">
        <is>
          <t>3</t>
        </is>
      </c>
      <c r="E1285" t="inlineStr">
        <is>
          <t>---</t>
        </is>
      </c>
      <c r="F1285" t="inlineStr">
        <is>
          <t>1</t>
        </is>
      </c>
      <c r="G1285" t="inlineStr">
        <is>
          <t>---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---</t>
        </is>
      </c>
      <c r="L1285" t="inlineStr">
        <is>
          <t>---</t>
        </is>
      </c>
      <c r="M1285" t="inlineStr">
        <is>
          <t>---</t>
        </is>
      </c>
      <c r="N1285" t="inlineStr">
        <is>
          <t>---</t>
        </is>
      </c>
      <c r="O1285" t="inlineStr">
        <is>
          <t>---</t>
        </is>
      </c>
      <c r="P1285" t="inlineStr">
        <is>
          <t>---</t>
        </is>
      </c>
      <c r="Q1285" t="inlineStr">
        <is>
          <t>---</t>
        </is>
      </c>
      <c r="R1285" t="inlineStr"/>
      <c r="S1285" t="inlineStr">
        <is>
          <t>24.0</t>
        </is>
      </c>
      <c r="T1285" t="inlineStr"/>
      <c r="U1285">
        <f>HYPERLINK("https://www.commcarehq.org/a/caris-test/api/form_attachment/v1/774b6441-24b6-40dd-b1d8-72d0e200489d/1741966203537.jpg")</f>
        <v/>
      </c>
      <c r="V1285">
        <f>HYPERLINK("https://www.commcarehq.org/a/caris-test/api/form_attachment/v1/774b6441-24b6-40dd-b1d8-72d0e200489d/1741966227434.jpg")</f>
        <v/>
      </c>
      <c r="W1285" t="inlineStr"/>
      <c r="X1285" t="inlineStr">
        <is>
          <t>PDP/CMEB/00225</t>
        </is>
      </c>
      <c r="Y1285" t="inlineStr">
        <is>
          <t>PDP/CMEB/00225</t>
        </is>
      </c>
      <c r="Z1285" t="inlineStr">
        <is>
          <t>2025-03-14 15:30:34</t>
        </is>
      </c>
      <c r="AA1285" t="inlineStr">
        <is>
          <t>2025-03-14 15:29:34</t>
        </is>
      </c>
      <c r="AB1285" t="inlineStr">
        <is>
          <t>5edeline</t>
        </is>
      </c>
      <c r="AC1285" t="inlineStr">
        <is>
          <t>2025-03-17 15:30:40</t>
        </is>
      </c>
      <c r="AD1285" s="1" t="inlineStr">
        <is>
          <t>https://www.commcarehq.org/a/caris-test/reports/form_data/774b6441-24b6-40dd-b1d8-72d0e200489d/</t>
        </is>
      </c>
      <c r="AE1285" t="inlineStr">
        <is>
          <t>---</t>
        </is>
      </c>
      <c r="AF1285" t="inlineStr">
        <is>
          <t>b7d67abf80c04aa688f3c90c6735f95a</t>
        </is>
      </c>
      <c r="AG1285" t="inlineStr">
        <is>
          <t>OK</t>
        </is>
      </c>
      <c r="AH1285" t="inlineStr">
        <is>
          <t>2025-03-14 15:30:34</t>
        </is>
      </c>
      <c r="AI1285" t="inlineStr">
        <is>
          <t>49c83a0dcc274f1a85f9433f3309532d</t>
        </is>
      </c>
      <c r="AJ1285" t="inlineStr">
        <is>
          <t>2025-03-14</t>
        </is>
      </c>
      <c r="AK1285" t="inlineStr">
        <is>
          <t>3</t>
        </is>
      </c>
      <c r="AL1285" t="inlineStr">
        <is>
          <t>---</t>
        </is>
      </c>
      <c r="AM1285" t="inlineStr">
        <is>
          <t>1</t>
        </is>
      </c>
      <c r="AN1285" t="inlineStr">
        <is>
          <t>---</t>
        </is>
      </c>
      <c r="AO1285" t="inlineStr">
        <is>
          <t>1</t>
        </is>
      </c>
      <c r="AP1285" t="inlineStr">
        <is>
          <t>1</t>
        </is>
      </c>
      <c r="AQ1285" t="inlineStr"/>
      <c r="AR1285" t="inlineStr">
        <is>
          <t>24</t>
        </is>
      </c>
      <c r="AS1285" t="inlineStr"/>
      <c r="AT1285" t="inlineStr"/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inlineStr">
        <is>
          <t>---</t>
        </is>
      </c>
      <c r="BA1285" t="inlineStr">
        <is>
          <t>49c83a0dcc274f1a85f9433f3309532d</t>
        </is>
      </c>
      <c r="BB1285" t="inlineStr">
        <is>
          <t>http://openrosa.org/formdesigner/0B48E039-1E80-49A7-AC24-732B6E788E39</t>
        </is>
      </c>
      <c r="BC1285" t="inlineStr">
        <is>
          <t>Ration et autres visites</t>
        </is>
      </c>
      <c r="BD1285" t="inlineStr">
        <is>
          <t>CommCare Android, version "2.56"(468046). App v15969. CommCare Version 2.56.0. Build 468046, built on: 2025-03-15</t>
        </is>
      </c>
      <c r="BE1285" t="inlineStr">
        <is>
          <t>commcare_f5c01cb3-ad69-46f7-81c0-4740896f4262</t>
        </is>
      </c>
      <c r="BF1285" t="inlineStr">
        <is>
          <t>19.9442327 -72.7757593 -15.61 21.95</t>
        </is>
      </c>
      <c r="BG1285" t="inlineStr">
        <is>
          <t>f13d8149fc6d39ebe86af18272310ff9</t>
        </is>
      </c>
      <c r="BH1285" t="inlineStr">
        <is>
          <t>d3239f0622024212b2de47425e4be01d</t>
        </is>
      </c>
      <c r="BI1285" t="inlineStr">
        <is>
          <t>15246</t>
        </is>
      </c>
      <c r="BJ1285" t="inlineStr">
        <is>
          <t>XFormInstance</t>
        </is>
      </c>
      <c r="BK1285" t="inlineStr">
        <is>
          <t>1af7fa38034311f0b073d3290d41d0d6</t>
        </is>
      </c>
      <c r="BL1285" t="b">
        <v>0</v>
      </c>
      <c r="BM1285" t="inlineStr">
        <is>
          <t>---</t>
        </is>
      </c>
      <c r="BN1285" t="inlineStr">
        <is>
          <t>190.115.190.46</t>
        </is>
      </c>
      <c r="BO1285" t="inlineStr">
        <is>
          <t>Aldephe Chéry</t>
        </is>
      </c>
    </row>
    <row r="1286">
      <c r="A1286" t="inlineStr">
        <is>
          <t>1284</t>
        </is>
      </c>
      <c r="B1286" t="inlineStr">
        <is>
          <t>46e7e02b-bc5e-4c00-a047-47451cc94f77</t>
        </is>
      </c>
      <c r="C1286" t="inlineStr">
        <is>
          <t>2025-03-14</t>
        </is>
      </c>
      <c r="D1286" t="inlineStr">
        <is>
          <t>3</t>
        </is>
      </c>
      <c r="E1286" t="inlineStr">
        <is>
          <t>---</t>
        </is>
      </c>
      <c r="F1286" t="inlineStr">
        <is>
          <t>1</t>
        </is>
      </c>
      <c r="G1286" t="inlineStr">
        <is>
          <t>---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---</t>
        </is>
      </c>
      <c r="L1286" t="inlineStr">
        <is>
          <t>---</t>
        </is>
      </c>
      <c r="M1286" t="inlineStr">
        <is>
          <t>---</t>
        </is>
      </c>
      <c r="N1286" t="inlineStr">
        <is>
          <t>---</t>
        </is>
      </c>
      <c r="O1286" t="inlineStr">
        <is>
          <t>---</t>
        </is>
      </c>
      <c r="P1286" t="inlineStr">
        <is>
          <t>---</t>
        </is>
      </c>
      <c r="Q1286" t="inlineStr">
        <is>
          <t>---</t>
        </is>
      </c>
      <c r="R1286" t="inlineStr"/>
      <c r="S1286" t="inlineStr">
        <is>
          <t>33.0</t>
        </is>
      </c>
      <c r="T1286" t="inlineStr"/>
      <c r="U1286">
        <f>HYPERLINK("https://www.commcarehq.org/a/caris-test/api/form_attachment/v1/46e7e02b-bc5e-4c00-a047-47451cc94f77/1741966376135.jpg")</f>
        <v/>
      </c>
      <c r="V1286" t="inlineStr"/>
      <c r="W1286" t="inlineStr"/>
      <c r="X1286" t="inlineStr">
        <is>
          <t>PDP/CMEB/ST02998</t>
        </is>
      </c>
      <c r="Y1286" t="inlineStr">
        <is>
          <t>PDP/CMEB/ST02998</t>
        </is>
      </c>
      <c r="Z1286" t="inlineStr">
        <is>
          <t>2025-03-14 15:33:00</t>
        </is>
      </c>
      <c r="AA1286" t="inlineStr">
        <is>
          <t>2025-03-14 15:32:22</t>
        </is>
      </c>
      <c r="AB1286" t="inlineStr">
        <is>
          <t>5edeline</t>
        </is>
      </c>
      <c r="AC1286" t="inlineStr">
        <is>
          <t>2025-03-17 15:33:09</t>
        </is>
      </c>
      <c r="AD1286" s="1" t="inlineStr">
        <is>
          <t>https://www.commcarehq.org/a/caris-test/reports/form_data/46e7e02b-bc5e-4c00-a047-47451cc94f77/</t>
        </is>
      </c>
      <c r="AE1286" t="inlineStr">
        <is>
          <t>---</t>
        </is>
      </c>
      <c r="AF1286" t="inlineStr">
        <is>
          <t>872420d40bec4adfa8a3a9c310b35adc</t>
        </is>
      </c>
      <c r="AG1286" t="inlineStr">
        <is>
          <t>OK</t>
        </is>
      </c>
      <c r="AH1286" t="inlineStr">
        <is>
          <t>2025-03-14 15:33:00</t>
        </is>
      </c>
      <c r="AI1286" t="inlineStr">
        <is>
          <t>49c83a0dcc274f1a85f9433f3309532d</t>
        </is>
      </c>
      <c r="AJ1286" t="inlineStr">
        <is>
          <t>2025-03-14</t>
        </is>
      </c>
      <c r="AK1286" t="inlineStr">
        <is>
          <t>3</t>
        </is>
      </c>
      <c r="AL1286" t="inlineStr">
        <is>
          <t>---</t>
        </is>
      </c>
      <c r="AM1286" t="inlineStr">
        <is>
          <t>1</t>
        </is>
      </c>
      <c r="AN1286" t="inlineStr">
        <is>
          <t>---</t>
        </is>
      </c>
      <c r="AO1286" t="inlineStr">
        <is>
          <t>1</t>
        </is>
      </c>
      <c r="AP1286" t="inlineStr">
        <is>
          <t>1</t>
        </is>
      </c>
      <c r="AQ1286" t="inlineStr"/>
      <c r="AR1286" t="inlineStr">
        <is>
          <t>33</t>
        </is>
      </c>
      <c r="AS1286" t="inlineStr"/>
      <c r="AT1286" t="inlineStr"/>
      <c r="AU1286" t="inlineStr">
        <is>
          <t>---</t>
        </is>
      </c>
      <c r="AV1286" t="inlineStr">
        <is>
          <t>---</t>
        </is>
      </c>
      <c r="AW1286" t="inlineStr">
        <is>
          <t>---</t>
        </is>
      </c>
      <c r="AX1286" t="inlineStr">
        <is>
          <t>---</t>
        </is>
      </c>
      <c r="AY1286" t="inlineStr">
        <is>
          <t>---</t>
        </is>
      </c>
      <c r="AZ1286" t="inlineStr">
        <is>
          <t>---</t>
        </is>
      </c>
      <c r="BA1286" t="inlineStr">
        <is>
          <t>49c83a0dcc274f1a85f9433f3309532d</t>
        </is>
      </c>
      <c r="BB1286" t="inlineStr">
        <is>
          <t>http://openrosa.org/formdesigner/0B48E039-1E80-49A7-AC24-732B6E788E39</t>
        </is>
      </c>
      <c r="BC1286" t="inlineStr">
        <is>
          <t>Ration et autres visites</t>
        </is>
      </c>
      <c r="BD1286" t="inlineStr">
        <is>
          <t>CommCare Android, version "2.56"(468046). App v15969. CommCare Version 2.56.0. Build 468046, built on: 2025-03-15</t>
        </is>
      </c>
      <c r="BE1286" t="inlineStr">
        <is>
          <t>commcare_f5c01cb3-ad69-46f7-81c0-4740896f4262</t>
        </is>
      </c>
      <c r="BF1286" t="inlineStr">
        <is>
          <t>19.9442309 -72.7757596 -15.61 22.25</t>
        </is>
      </c>
      <c r="BG1286" t="inlineStr">
        <is>
          <t>f13d8149fc6d39ebe86af18272310ff9</t>
        </is>
      </c>
      <c r="BH1286" t="inlineStr">
        <is>
          <t>d3239f0622024212b2de47425e4be01d</t>
        </is>
      </c>
      <c r="BI1286" t="inlineStr">
        <is>
          <t>15246</t>
        </is>
      </c>
      <c r="BJ1286" t="inlineStr">
        <is>
          <t>XFormInstance</t>
        </is>
      </c>
      <c r="BK1286" t="inlineStr">
        <is>
          <t>1af7fa38034311f0b073d3290d41d0d6</t>
        </is>
      </c>
      <c r="BL1286" t="b">
        <v>0</v>
      </c>
      <c r="BM1286" t="inlineStr">
        <is>
          <t>---</t>
        </is>
      </c>
      <c r="BN1286" t="inlineStr">
        <is>
          <t>190.115.190.46</t>
        </is>
      </c>
      <c r="BO1286" t="inlineStr">
        <is>
          <t>Marc Louvens Vixambrun</t>
        </is>
      </c>
    </row>
    <row r="1287">
      <c r="A1287" t="inlineStr">
        <is>
          <t>1285</t>
        </is>
      </c>
      <c r="B1287" t="inlineStr">
        <is>
          <t>d396ef79-2460-483b-b3ad-d1404cca5d4b</t>
        </is>
      </c>
      <c r="C1287" t="inlineStr">
        <is>
          <t>2025-03-14</t>
        </is>
      </c>
      <c r="D1287" t="inlineStr">
        <is>
          <t>3</t>
        </is>
      </c>
      <c r="E1287" t="inlineStr">
        <is>
          <t>---</t>
        </is>
      </c>
      <c r="F1287" t="inlineStr">
        <is>
          <t>1</t>
        </is>
      </c>
      <c r="G1287" t="inlineStr">
        <is>
          <t>---</t>
        </is>
      </c>
      <c r="H1287" t="inlineStr">
        <is>
          <t>1</t>
        </is>
      </c>
      <c r="I1287" t="inlineStr">
        <is>
          <t>1</t>
        </is>
      </c>
      <c r="J1287" t="inlineStr">
        <is>
          <t>2</t>
        </is>
      </c>
      <c r="K1287" t="inlineStr">
        <is>
          <t>---</t>
        </is>
      </c>
      <c r="L1287" t="inlineStr">
        <is>
          <t>---</t>
        </is>
      </c>
      <c r="M1287" t="inlineStr">
        <is>
          <t>---</t>
        </is>
      </c>
      <c r="N1287" t="inlineStr">
        <is>
          <t>---</t>
        </is>
      </c>
      <c r="O1287" t="inlineStr">
        <is>
          <t>---</t>
        </is>
      </c>
      <c r="P1287" t="inlineStr">
        <is>
          <t>---</t>
        </is>
      </c>
      <c r="Q1287" t="inlineStr">
        <is>
          <t>---</t>
        </is>
      </c>
      <c r="R1287" t="inlineStr"/>
      <c r="S1287" t="inlineStr">
        <is>
          <t>45.0</t>
        </is>
      </c>
      <c r="T1287" t="inlineStr"/>
      <c r="U1287">
        <f>HYPERLINK("https://www.commcarehq.org/a/caris-test/api/form_attachment/v1/d396ef79-2460-483b-b3ad-d1404cca5d4b/1741966426459.jpg")</f>
        <v/>
      </c>
      <c r="V1287" t="inlineStr"/>
      <c r="W1287" t="inlineStr"/>
      <c r="X1287" t="inlineStr">
        <is>
          <t>PDP/CMEB/ST03342</t>
        </is>
      </c>
      <c r="Y1287" t="inlineStr">
        <is>
          <t>PDP/CMEB/ST03342</t>
        </is>
      </c>
      <c r="Z1287" t="inlineStr">
        <is>
          <t>2025-03-14 15:33:51</t>
        </is>
      </c>
      <c r="AA1287" t="inlineStr">
        <is>
          <t>2025-03-14 15:33:21</t>
        </is>
      </c>
      <c r="AB1287" t="inlineStr">
        <is>
          <t>5edeline</t>
        </is>
      </c>
      <c r="AC1287" t="inlineStr">
        <is>
          <t>2025-03-17 15:33:59</t>
        </is>
      </c>
      <c r="AD1287" s="1" t="inlineStr">
        <is>
          <t>https://www.commcarehq.org/a/caris-test/reports/form_data/d396ef79-2460-483b-b3ad-d1404cca5d4b/</t>
        </is>
      </c>
      <c r="AE1287" t="inlineStr">
        <is>
          <t>---</t>
        </is>
      </c>
      <c r="AF1287" t="inlineStr">
        <is>
          <t>d2754fc7461142a2ba7aa8b130b3ca7c</t>
        </is>
      </c>
      <c r="AG1287" t="inlineStr">
        <is>
          <t>OK</t>
        </is>
      </c>
      <c r="AH1287" t="inlineStr">
        <is>
          <t>2025-03-14 15:33:51</t>
        </is>
      </c>
      <c r="AI1287" t="inlineStr">
        <is>
          <t>49c83a0dcc274f1a85f9433f3309532d</t>
        </is>
      </c>
      <c r="AJ1287" t="inlineStr">
        <is>
          <t>2025-03-14</t>
        </is>
      </c>
      <c r="AK1287" t="inlineStr">
        <is>
          <t>3</t>
        </is>
      </c>
      <c r="AL1287" t="inlineStr">
        <is>
          <t>---</t>
        </is>
      </c>
      <c r="AM1287" t="inlineStr">
        <is>
          <t>1</t>
        </is>
      </c>
      <c r="AN1287" t="inlineStr">
        <is>
          <t>---</t>
        </is>
      </c>
      <c r="AO1287" t="inlineStr">
        <is>
          <t>1</t>
        </is>
      </c>
      <c r="AP1287" t="inlineStr">
        <is>
          <t>1</t>
        </is>
      </c>
      <c r="AQ1287" t="inlineStr"/>
      <c r="AR1287" t="inlineStr">
        <is>
          <t>45</t>
        </is>
      </c>
      <c r="AS1287" t="inlineStr"/>
      <c r="AT1287" t="inlineStr"/>
      <c r="AU1287" t="inlineStr">
        <is>
          <t>---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inlineStr">
        <is>
          <t>---</t>
        </is>
      </c>
      <c r="BA1287" t="inlineStr">
        <is>
          <t>49c83a0dcc274f1a85f9433f3309532d</t>
        </is>
      </c>
      <c r="BB1287" t="inlineStr">
        <is>
          <t>http://openrosa.org/formdesigner/0B48E039-1E80-49A7-AC24-732B6E788E39</t>
        </is>
      </c>
      <c r="BC1287" t="inlineStr">
        <is>
          <t>Ration et autres visites</t>
        </is>
      </c>
      <c r="BD1287" t="inlineStr">
        <is>
          <t>CommCare Android, version "2.56"(468046). App v15969. CommCare Version 2.56.0. Build 468046, built on: 2025-03-15</t>
        </is>
      </c>
      <c r="BE1287" t="inlineStr">
        <is>
          <t>commcare_f5c01cb3-ad69-46f7-81c0-4740896f4262</t>
        </is>
      </c>
      <c r="BF1287" t="inlineStr">
        <is>
          <t>19.944187 -72.7758029 -15.61 28.48</t>
        </is>
      </c>
      <c r="BG1287" t="inlineStr">
        <is>
          <t>f13d8149fc6d39ebe86af18272310ff9</t>
        </is>
      </c>
      <c r="BH1287" t="inlineStr">
        <is>
          <t>d3239f0622024212b2de47425e4be01d</t>
        </is>
      </c>
      <c r="BI1287" t="inlineStr">
        <is>
          <t>15246</t>
        </is>
      </c>
      <c r="BJ1287" t="inlineStr">
        <is>
          <t>XFormInstance</t>
        </is>
      </c>
      <c r="BK1287" t="inlineStr">
        <is>
          <t>1af7fa38034311f0b073d3290d41d0d6</t>
        </is>
      </c>
      <c r="BL1287" t="b">
        <v>0</v>
      </c>
      <c r="BM1287" t="inlineStr">
        <is>
          <t>---</t>
        </is>
      </c>
      <c r="BN1287" t="inlineStr">
        <is>
          <t>190.115.190.46</t>
        </is>
      </c>
      <c r="BO1287" t="inlineStr">
        <is>
          <t>Louidjina Léonard</t>
        </is>
      </c>
    </row>
    <row r="1288">
      <c r="A1288" t="inlineStr">
        <is>
          <t>1286</t>
        </is>
      </c>
      <c r="B1288" t="inlineStr">
        <is>
          <t>8b04ff15-d54c-450e-8bbb-2c937e61b6b5</t>
        </is>
      </c>
      <c r="C1288" t="inlineStr">
        <is>
          <t>2025-03-14</t>
        </is>
      </c>
      <c r="D1288" t="inlineStr">
        <is>
          <t>3</t>
        </is>
      </c>
      <c r="E1288" t="inlineStr">
        <is>
          <t>---</t>
        </is>
      </c>
      <c r="F1288" t="inlineStr">
        <is>
          <t>1</t>
        </is>
      </c>
      <c r="G1288" t="inlineStr">
        <is>
          <t>---</t>
        </is>
      </c>
      <c r="H1288" t="inlineStr">
        <is>
          <t>1</t>
        </is>
      </c>
      <c r="I1288" t="inlineStr">
        <is>
          <t>1</t>
        </is>
      </c>
      <c r="J1288" t="inlineStr">
        <is>
          <t>2</t>
        </is>
      </c>
      <c r="K1288" t="inlineStr">
        <is>
          <t>---</t>
        </is>
      </c>
      <c r="L1288" t="inlineStr">
        <is>
          <t>---</t>
        </is>
      </c>
      <c r="M1288" t="inlineStr">
        <is>
          <t>---</t>
        </is>
      </c>
      <c r="N1288" t="inlineStr">
        <is>
          <t>---</t>
        </is>
      </c>
      <c r="O1288" t="inlineStr">
        <is>
          <t>---</t>
        </is>
      </c>
      <c r="P1288" t="inlineStr">
        <is>
          <t>---</t>
        </is>
      </c>
      <c r="Q1288" t="inlineStr">
        <is>
          <t>---</t>
        </is>
      </c>
      <c r="R1288" t="inlineStr"/>
      <c r="S1288" t="inlineStr">
        <is>
          <t>57.0</t>
        </is>
      </c>
      <c r="T1288" t="inlineStr"/>
      <c r="U1288">
        <f>HYPERLINK("https://www.commcarehq.org/a/caris-test/api/form_attachment/v1/8b04ff15-d54c-450e-8bbb-2c937e61b6b5/1741966492120.jpg")</f>
        <v/>
      </c>
      <c r="V1288" t="inlineStr"/>
      <c r="W1288" t="inlineStr"/>
      <c r="X1288" t="inlineStr">
        <is>
          <t>PDP/CMEB/ST02694</t>
        </is>
      </c>
      <c r="Y1288" t="inlineStr">
        <is>
          <t>PDP/CMEB/ST02694</t>
        </is>
      </c>
      <c r="Z1288" t="inlineStr">
        <is>
          <t>2025-03-14 15:34:57</t>
        </is>
      </c>
      <c r="AA1288" t="inlineStr">
        <is>
          <t>2025-03-14 15:34:23</t>
        </is>
      </c>
      <c r="AB1288" t="inlineStr">
        <is>
          <t>5edeline</t>
        </is>
      </c>
      <c r="AC1288" t="inlineStr">
        <is>
          <t>2025-03-17 15:35:03</t>
        </is>
      </c>
      <c r="AD1288" s="1" t="inlineStr">
        <is>
          <t>https://www.commcarehq.org/a/caris-test/reports/form_data/8b04ff15-d54c-450e-8bbb-2c937e61b6b5/</t>
        </is>
      </c>
      <c r="AE1288" t="inlineStr">
        <is>
          <t>---</t>
        </is>
      </c>
      <c r="AF1288" t="inlineStr">
        <is>
          <t>00461ef081aa4e9db87e952c2a9819c9</t>
        </is>
      </c>
      <c r="AG1288" t="inlineStr">
        <is>
          <t>OK</t>
        </is>
      </c>
      <c r="AH1288" t="inlineStr">
        <is>
          <t>2025-03-14 15:34:57</t>
        </is>
      </c>
      <c r="AI1288" t="inlineStr">
        <is>
          <t>49c83a0dcc274f1a85f9433f3309532d</t>
        </is>
      </c>
      <c r="AJ1288" t="inlineStr">
        <is>
          <t>2025-03-14</t>
        </is>
      </c>
      <c r="AK1288" t="inlineStr">
        <is>
          <t>3</t>
        </is>
      </c>
      <c r="AL1288" t="inlineStr">
        <is>
          <t>---</t>
        </is>
      </c>
      <c r="AM1288" t="inlineStr">
        <is>
          <t>1</t>
        </is>
      </c>
      <c r="AN1288" t="inlineStr">
        <is>
          <t>---</t>
        </is>
      </c>
      <c r="AO1288" t="inlineStr">
        <is>
          <t>1</t>
        </is>
      </c>
      <c r="AP1288" t="inlineStr">
        <is>
          <t>1</t>
        </is>
      </c>
      <c r="AQ1288" t="inlineStr"/>
      <c r="AR1288" t="inlineStr">
        <is>
          <t>57</t>
        </is>
      </c>
      <c r="AS1288" t="inlineStr"/>
      <c r="AT1288" t="inlineStr"/>
      <c r="AU1288" t="inlineStr">
        <is>
          <t>---</t>
        </is>
      </c>
      <c r="AV1288" t="inlineStr">
        <is>
          <t>---</t>
        </is>
      </c>
      <c r="AW1288" t="inlineStr">
        <is>
          <t>---</t>
        </is>
      </c>
      <c r="AX1288" t="inlineStr">
        <is>
          <t>---</t>
        </is>
      </c>
      <c r="AY1288" t="inlineStr">
        <is>
          <t>---</t>
        </is>
      </c>
      <c r="AZ1288" t="inlineStr">
        <is>
          <t>---</t>
        </is>
      </c>
      <c r="BA1288" t="inlineStr">
        <is>
          <t>49c83a0dcc274f1a85f9433f3309532d</t>
        </is>
      </c>
      <c r="BB1288" t="inlineStr">
        <is>
          <t>http://openrosa.org/formdesigner/0B48E039-1E80-49A7-AC24-732B6E788E39</t>
        </is>
      </c>
      <c r="BC1288" t="inlineStr">
        <is>
          <t>Ration et autres visites</t>
        </is>
      </c>
      <c r="BD1288" t="inlineStr">
        <is>
          <t>CommCare Android, version "2.56"(468046). App v15969. CommCare Version 2.56.0. Build 468046, built on: 2025-03-15</t>
        </is>
      </c>
      <c r="BE1288" t="inlineStr">
        <is>
          <t>commcare_f5c01cb3-ad69-46f7-81c0-4740896f4262</t>
        </is>
      </c>
      <c r="BF1288" t="inlineStr">
        <is>
          <t>19.9442064 -72.775777 -15.61 23.57</t>
        </is>
      </c>
      <c r="BG1288" t="inlineStr">
        <is>
          <t>f13d8149fc6d39ebe86af18272310ff9</t>
        </is>
      </c>
      <c r="BH1288" t="inlineStr">
        <is>
          <t>d3239f0622024212b2de47425e4be01d</t>
        </is>
      </c>
      <c r="BI1288" t="inlineStr">
        <is>
          <t>15246</t>
        </is>
      </c>
      <c r="BJ1288" t="inlineStr">
        <is>
          <t>XFormInstance</t>
        </is>
      </c>
      <c r="BK1288" t="inlineStr">
        <is>
          <t>1af7fa38034311f0b073d3290d41d0d6</t>
        </is>
      </c>
      <c r="BL1288" t="b">
        <v>0</v>
      </c>
      <c r="BM1288" t="inlineStr">
        <is>
          <t>---</t>
        </is>
      </c>
      <c r="BN1288" t="inlineStr">
        <is>
          <t>190.115.190.46</t>
        </is>
      </c>
      <c r="BO1288" t="inlineStr">
        <is>
          <t>Marvens Toussaint ( Vassor)</t>
        </is>
      </c>
    </row>
    <row r="1289">
      <c r="A1289" t="inlineStr">
        <is>
          <t>1287</t>
        </is>
      </c>
      <c r="B1289" t="inlineStr">
        <is>
          <t>44a9f0b5-6664-42c6-9bae-b7f8a9084d91</t>
        </is>
      </c>
      <c r="C1289" t="inlineStr">
        <is>
          <t>2025-03-14</t>
        </is>
      </c>
      <c r="D1289" t="inlineStr">
        <is>
          <t>3</t>
        </is>
      </c>
      <c r="E1289" t="inlineStr">
        <is>
          <t>---</t>
        </is>
      </c>
      <c r="F1289" t="inlineStr">
        <is>
          <t>1</t>
        </is>
      </c>
      <c r="G1289" t="inlineStr">
        <is>
          <t>---</t>
        </is>
      </c>
      <c r="H1289" t="inlineStr">
        <is>
          <t>1</t>
        </is>
      </c>
      <c r="I1289" t="inlineStr">
        <is>
          <t>1</t>
        </is>
      </c>
      <c r="J1289" t="inlineStr">
        <is>
          <t>2</t>
        </is>
      </c>
      <c r="K1289" t="inlineStr">
        <is>
          <t>---</t>
        </is>
      </c>
      <c r="L1289" t="inlineStr">
        <is>
          <t>---</t>
        </is>
      </c>
      <c r="M1289" t="inlineStr">
        <is>
          <t>---</t>
        </is>
      </c>
      <c r="N1289" t="inlineStr">
        <is>
          <t>---</t>
        </is>
      </c>
      <c r="O1289" t="inlineStr">
        <is>
          <t>---</t>
        </is>
      </c>
      <c r="P1289" t="inlineStr">
        <is>
          <t>---</t>
        </is>
      </c>
      <c r="Q1289" t="inlineStr">
        <is>
          <t>---</t>
        </is>
      </c>
      <c r="R1289" t="inlineStr"/>
      <c r="S1289" t="inlineStr">
        <is>
          <t>50.0</t>
        </is>
      </c>
      <c r="T1289" t="inlineStr"/>
      <c r="U1289">
        <f>HYPERLINK("https://www.commcarehq.org/a/caris-test/api/form_attachment/v1/44a9f0b5-6664-42c6-9bae-b7f8a9084d91/1741966611905.jpg")</f>
        <v/>
      </c>
      <c r="V1289" t="inlineStr"/>
      <c r="W1289" t="inlineStr"/>
      <c r="X1289" t="inlineStr">
        <is>
          <t>PDP/CMEB/ST04490</t>
        </is>
      </c>
      <c r="Y1289" t="inlineStr">
        <is>
          <t>PDP/CMEB/ST04490</t>
        </is>
      </c>
      <c r="Z1289" t="inlineStr">
        <is>
          <t>2025-03-14 15:36:55</t>
        </is>
      </c>
      <c r="AA1289" t="inlineStr">
        <is>
          <t>2025-03-14 15:35:32</t>
        </is>
      </c>
      <c r="AB1289" t="inlineStr">
        <is>
          <t>5edeline</t>
        </is>
      </c>
      <c r="AC1289" t="inlineStr">
        <is>
          <t>2025-03-17 15:37:02</t>
        </is>
      </c>
      <c r="AD1289" s="1" t="inlineStr">
        <is>
          <t>https://www.commcarehq.org/a/caris-test/reports/form_data/44a9f0b5-6664-42c6-9bae-b7f8a9084d91/</t>
        </is>
      </c>
      <c r="AE1289" t="inlineStr">
        <is>
          <t>---</t>
        </is>
      </c>
      <c r="AF1289" t="inlineStr">
        <is>
          <t>3c5a623af057e23a32ae4000_48465</t>
        </is>
      </c>
      <c r="AG1289" t="inlineStr">
        <is>
          <t>OK</t>
        </is>
      </c>
      <c r="AH1289" t="inlineStr">
        <is>
          <t>2025-03-14 15:36:55</t>
        </is>
      </c>
      <c r="AI1289" t="inlineStr">
        <is>
          <t>49c83a0dcc274f1a85f9433f3309532d</t>
        </is>
      </c>
      <c r="AJ1289" t="inlineStr">
        <is>
          <t>2025-03-14</t>
        </is>
      </c>
      <c r="AK1289" t="inlineStr">
        <is>
          <t>3</t>
        </is>
      </c>
      <c r="AL1289" t="inlineStr">
        <is>
          <t>---</t>
        </is>
      </c>
      <c r="AM1289" t="inlineStr">
        <is>
          <t>1</t>
        </is>
      </c>
      <c r="AN1289" t="inlineStr">
        <is>
          <t>---</t>
        </is>
      </c>
      <c r="AO1289" t="inlineStr">
        <is>
          <t>1</t>
        </is>
      </c>
      <c r="AP1289" t="inlineStr">
        <is>
          <t>1</t>
        </is>
      </c>
      <c r="AQ1289" t="inlineStr"/>
      <c r="AR1289" t="inlineStr">
        <is>
          <t>50</t>
        </is>
      </c>
      <c r="AS1289" t="inlineStr"/>
      <c r="AT1289" t="inlineStr"/>
      <c r="AU1289" t="inlineStr">
        <is>
          <t>---</t>
        </is>
      </c>
      <c r="AV1289" t="inlineStr">
        <is>
          <t>---</t>
        </is>
      </c>
      <c r="AW1289" t="inlineStr">
        <is>
          <t>---</t>
        </is>
      </c>
      <c r="AX1289" t="inlineStr">
        <is>
          <t>---</t>
        </is>
      </c>
      <c r="AY1289" t="inlineStr">
        <is>
          <t>---</t>
        </is>
      </c>
      <c r="AZ1289" t="inlineStr">
        <is>
          <t>---</t>
        </is>
      </c>
      <c r="BA1289" t="inlineStr">
        <is>
          <t>49c83a0dcc274f1a85f9433f3309532d</t>
        </is>
      </c>
      <c r="BB1289" t="inlineStr">
        <is>
          <t>http://openrosa.org/formdesigner/0B48E039-1E80-49A7-AC24-732B6E788E39</t>
        </is>
      </c>
      <c r="BC1289" t="inlineStr">
        <is>
          <t>Ration et autres visites</t>
        </is>
      </c>
      <c r="BD1289" t="inlineStr">
        <is>
          <t>CommCare Android, version "2.56"(468046). App v15969. CommCare Version 2.56.0. Build 468046, built on: 2025-03-15</t>
        </is>
      </c>
      <c r="BE1289" t="inlineStr">
        <is>
          <t>commcare_f5c01cb3-ad69-46f7-81c0-4740896f4262</t>
        </is>
      </c>
      <c r="BF1289" t="inlineStr">
        <is>
          <t>19.9442323 -72.7757593 -15.61 23.57</t>
        </is>
      </c>
      <c r="BG1289" t="inlineStr">
        <is>
          <t>f13d8149fc6d39ebe86af18272310ff9</t>
        </is>
      </c>
      <c r="BH1289" t="inlineStr">
        <is>
          <t>d3239f0622024212b2de47425e4be01d</t>
        </is>
      </c>
      <c r="BI1289" t="inlineStr">
        <is>
          <t>15246</t>
        </is>
      </c>
      <c r="BJ1289" t="inlineStr">
        <is>
          <t>XFormInstance</t>
        </is>
      </c>
      <c r="BK1289" t="inlineStr">
        <is>
          <t>1af7fa38034311f0b073d3290d41d0d6</t>
        </is>
      </c>
      <c r="BL1289" t="b">
        <v>0</v>
      </c>
      <c r="BM1289" t="inlineStr">
        <is>
          <t>---</t>
        </is>
      </c>
      <c r="BN1289" t="inlineStr">
        <is>
          <t>190.115.190.46</t>
        </is>
      </c>
      <c r="BO1289" t="inlineStr">
        <is>
          <t>Widley Dubréus</t>
        </is>
      </c>
    </row>
    <row r="1290">
      <c r="A1290" t="inlineStr">
        <is>
          <t>1288</t>
        </is>
      </c>
      <c r="B1290" t="inlineStr">
        <is>
          <t>f66880c3-1864-4288-99eb-606e26eaf492</t>
        </is>
      </c>
      <c r="C1290" t="inlineStr">
        <is>
          <t>2025-03-14</t>
        </is>
      </c>
      <c r="D1290" t="inlineStr">
        <is>
          <t>3</t>
        </is>
      </c>
      <c r="E1290" t="inlineStr">
        <is>
          <t>---</t>
        </is>
      </c>
      <c r="F1290" t="inlineStr">
        <is>
          <t>1</t>
        </is>
      </c>
      <c r="G1290" t="inlineStr">
        <is>
          <t>---</t>
        </is>
      </c>
      <c r="H1290" t="inlineStr">
        <is>
          <t>1</t>
        </is>
      </c>
      <c r="I1290" t="inlineStr">
        <is>
          <t>1</t>
        </is>
      </c>
      <c r="J1290" t="inlineStr">
        <is>
          <t>2</t>
        </is>
      </c>
      <c r="K1290" t="inlineStr">
        <is>
          <t>---</t>
        </is>
      </c>
      <c r="L1290" t="inlineStr">
        <is>
          <t>---</t>
        </is>
      </c>
      <c r="M1290" t="inlineStr">
        <is>
          <t>---</t>
        </is>
      </c>
      <c r="N1290" t="inlineStr">
        <is>
          <t>---</t>
        </is>
      </c>
      <c r="O1290" t="inlineStr">
        <is>
          <t>---</t>
        </is>
      </c>
      <c r="P1290" t="inlineStr">
        <is>
          <t>---</t>
        </is>
      </c>
      <c r="Q1290" t="inlineStr">
        <is>
          <t>---</t>
        </is>
      </c>
      <c r="R1290" t="inlineStr"/>
      <c r="S1290" t="inlineStr">
        <is>
          <t>39.0</t>
        </is>
      </c>
      <c r="T1290" t="inlineStr"/>
      <c r="U1290">
        <f>HYPERLINK("https://www.commcarehq.org/a/caris-test/api/form_attachment/v1/f66880c3-1864-4288-99eb-606e26eaf492/1741966700939.jpg")</f>
        <v/>
      </c>
      <c r="V1290" t="inlineStr"/>
      <c r="W1290" t="inlineStr"/>
      <c r="X1290" t="inlineStr">
        <is>
          <t>PDP/CMEB/ST03839</t>
        </is>
      </c>
      <c r="Y1290" t="inlineStr">
        <is>
          <t>PDP/CMEB/ST03839</t>
        </is>
      </c>
      <c r="Z1290" t="inlineStr">
        <is>
          <t>2025-03-14 15:38:26</t>
        </is>
      </c>
      <c r="AA1290" t="inlineStr">
        <is>
          <t>2025-03-14 15:37:09</t>
        </is>
      </c>
      <c r="AB1290" t="inlineStr">
        <is>
          <t>5edeline</t>
        </is>
      </c>
      <c r="AC1290" t="inlineStr">
        <is>
          <t>2025-03-17 15:38:32</t>
        </is>
      </c>
      <c r="AD1290" s="1" t="inlineStr">
        <is>
          <t>https://www.commcarehq.org/a/caris-test/reports/form_data/f66880c3-1864-4288-99eb-606e26eaf492/</t>
        </is>
      </c>
      <c r="AE1290" t="inlineStr">
        <is>
          <t>---</t>
        </is>
      </c>
      <c r="AF1290" t="inlineStr">
        <is>
          <t>3c5a623af057e23a32ae4000_23121</t>
        </is>
      </c>
      <c r="AG1290" t="inlineStr">
        <is>
          <t>OK</t>
        </is>
      </c>
      <c r="AH1290" t="inlineStr">
        <is>
          <t>2025-03-14 15:38:26</t>
        </is>
      </c>
      <c r="AI1290" t="inlineStr">
        <is>
          <t>49c83a0dcc274f1a85f9433f3309532d</t>
        </is>
      </c>
      <c r="AJ1290" t="inlineStr">
        <is>
          <t>2025-03-14</t>
        </is>
      </c>
      <c r="AK1290" t="inlineStr">
        <is>
          <t>3</t>
        </is>
      </c>
      <c r="AL1290" t="inlineStr">
        <is>
          <t>---</t>
        </is>
      </c>
      <c r="AM1290" t="inlineStr">
        <is>
          <t>1</t>
        </is>
      </c>
      <c r="AN1290" t="inlineStr">
        <is>
          <t>---</t>
        </is>
      </c>
      <c r="AO1290" t="inlineStr">
        <is>
          <t>1</t>
        </is>
      </c>
      <c r="AP1290" t="inlineStr">
        <is>
          <t>1</t>
        </is>
      </c>
      <c r="AQ1290" t="inlineStr"/>
      <c r="AR1290" t="inlineStr">
        <is>
          <t>39</t>
        </is>
      </c>
      <c r="AS1290" t="inlineStr"/>
      <c r="AT1290" t="inlineStr"/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inlineStr">
        <is>
          <t>---</t>
        </is>
      </c>
      <c r="BA1290" t="inlineStr">
        <is>
          <t>49c83a0dcc274f1a85f9433f3309532d</t>
        </is>
      </c>
      <c r="BB1290" t="inlineStr">
        <is>
          <t>http://openrosa.org/formdesigner/0B48E039-1E80-49A7-AC24-732B6E788E39</t>
        </is>
      </c>
      <c r="BC1290" t="inlineStr">
        <is>
          <t>Ration et autres visites</t>
        </is>
      </c>
      <c r="BD1290" t="inlineStr">
        <is>
          <t>CommCare Android, version "2.56"(468046). App v15969. CommCare Version 2.56.0. Build 468046, built on: 2025-03-15</t>
        </is>
      </c>
      <c r="BE1290" t="inlineStr">
        <is>
          <t>commcare_f5c01cb3-ad69-46f7-81c0-4740896f4262</t>
        </is>
      </c>
      <c r="BF1290" t="inlineStr">
        <is>
          <t>19.944196 -72.7757931 -15.61 20.0</t>
        </is>
      </c>
      <c r="BG1290" t="inlineStr">
        <is>
          <t>f13d8149fc6d39ebe86af18272310ff9</t>
        </is>
      </c>
      <c r="BH1290" t="inlineStr">
        <is>
          <t>d3239f0622024212b2de47425e4be01d</t>
        </is>
      </c>
      <c r="BI1290" t="inlineStr">
        <is>
          <t>15246</t>
        </is>
      </c>
      <c r="BJ1290" t="inlineStr">
        <is>
          <t>XFormInstance</t>
        </is>
      </c>
      <c r="BK1290" t="inlineStr">
        <is>
          <t>1af7fa38034311f0b073d3290d41d0d6</t>
        </is>
      </c>
      <c r="BL1290" t="b">
        <v>0</v>
      </c>
      <c r="BM1290" t="inlineStr">
        <is>
          <t>---</t>
        </is>
      </c>
      <c r="BN1290" t="inlineStr">
        <is>
          <t>190.115.190.46</t>
        </is>
      </c>
      <c r="BO1290" t="inlineStr">
        <is>
          <t>Chamara Berlanca Similien</t>
        </is>
      </c>
    </row>
    <row r="1291">
      <c r="A1291" t="inlineStr">
        <is>
          <t>1289</t>
        </is>
      </c>
      <c r="B1291" t="inlineStr">
        <is>
          <t>e5bc2fca-9460-4efe-ab93-12a4e0adc697</t>
        </is>
      </c>
      <c r="C1291" t="inlineStr">
        <is>
          <t>2025-03-14</t>
        </is>
      </c>
      <c r="D1291" t="inlineStr">
        <is>
          <t>3</t>
        </is>
      </c>
      <c r="E1291" t="inlineStr">
        <is>
          <t>---</t>
        </is>
      </c>
      <c r="F1291" t="inlineStr">
        <is>
          <t>1</t>
        </is>
      </c>
      <c r="G1291" t="inlineStr">
        <is>
          <t>---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---</t>
        </is>
      </c>
      <c r="L1291" t="inlineStr">
        <is>
          <t>---</t>
        </is>
      </c>
      <c r="M1291" t="inlineStr">
        <is>
          <t>---</t>
        </is>
      </c>
      <c r="N1291" t="inlineStr">
        <is>
          <t>---</t>
        </is>
      </c>
      <c r="O1291" t="inlineStr">
        <is>
          <t>---</t>
        </is>
      </c>
      <c r="P1291" t="inlineStr">
        <is>
          <t>---</t>
        </is>
      </c>
      <c r="Q1291" t="inlineStr">
        <is>
          <t>---</t>
        </is>
      </c>
      <c r="R1291" t="inlineStr"/>
      <c r="S1291" t="inlineStr">
        <is>
          <t>49.0</t>
        </is>
      </c>
      <c r="T1291" t="inlineStr"/>
      <c r="U1291">
        <f>HYPERLINK("https://www.commcarehq.org/a/caris-test/api/form_attachment/v1/e5bc2fca-9460-4efe-ab93-12a4e0adc697/1741966776961.jpg")</f>
        <v/>
      </c>
      <c r="V1291" t="inlineStr"/>
      <c r="W1291" t="inlineStr"/>
      <c r="X1291" t="inlineStr">
        <is>
          <t>PDP/CMEB/ST03707</t>
        </is>
      </c>
      <c r="Y1291" t="inlineStr">
        <is>
          <t>PDP/CMEB/ST03707</t>
        </is>
      </c>
      <c r="Z1291" t="inlineStr">
        <is>
          <t>2025-03-14 15:39:39</t>
        </is>
      </c>
      <c r="AA1291" t="inlineStr">
        <is>
          <t>2025-03-14 15:38:55</t>
        </is>
      </c>
      <c r="AB1291" t="inlineStr">
        <is>
          <t>5edeline</t>
        </is>
      </c>
      <c r="AC1291" t="inlineStr">
        <is>
          <t>2025-03-17 15:39:45</t>
        </is>
      </c>
      <c r="AD1291" s="1" t="inlineStr">
        <is>
          <t>https://www.commcarehq.org/a/caris-test/reports/form_data/e5bc2fca-9460-4efe-ab93-12a4e0adc697/</t>
        </is>
      </c>
      <c r="AE1291" t="inlineStr">
        <is>
          <t>---</t>
        </is>
      </c>
      <c r="AF1291" t="inlineStr">
        <is>
          <t>3c5a623af057e23a32ae4000_17601</t>
        </is>
      </c>
      <c r="AG1291" t="inlineStr">
        <is>
          <t>OK</t>
        </is>
      </c>
      <c r="AH1291" t="inlineStr">
        <is>
          <t>2025-03-14 15:39:39</t>
        </is>
      </c>
      <c r="AI1291" t="inlineStr">
        <is>
          <t>49c83a0dcc274f1a85f9433f3309532d</t>
        </is>
      </c>
      <c r="AJ1291" t="inlineStr">
        <is>
          <t>2025-03-14</t>
        </is>
      </c>
      <c r="AK1291" t="inlineStr">
        <is>
          <t>3</t>
        </is>
      </c>
      <c r="AL1291" t="inlineStr">
        <is>
          <t>---</t>
        </is>
      </c>
      <c r="AM1291" t="inlineStr">
        <is>
          <t>1</t>
        </is>
      </c>
      <c r="AN1291" t="inlineStr">
        <is>
          <t>---</t>
        </is>
      </c>
      <c r="AO1291" t="inlineStr">
        <is>
          <t>1</t>
        </is>
      </c>
      <c r="AP1291" t="inlineStr">
        <is>
          <t>1</t>
        </is>
      </c>
      <c r="AQ1291" t="inlineStr"/>
      <c r="AR1291" t="inlineStr">
        <is>
          <t>49</t>
        </is>
      </c>
      <c r="AS1291" t="inlineStr"/>
      <c r="AT1291" t="inlineStr"/>
      <c r="AU1291" t="inlineStr">
        <is>
          <t>---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inlineStr">
        <is>
          <t>---</t>
        </is>
      </c>
      <c r="BA1291" t="inlineStr">
        <is>
          <t>49c83a0dcc274f1a85f9433f3309532d</t>
        </is>
      </c>
      <c r="BB1291" t="inlineStr">
        <is>
          <t>http://openrosa.org/formdesigner/0B48E039-1E80-49A7-AC24-732B6E788E39</t>
        </is>
      </c>
      <c r="BC1291" t="inlineStr">
        <is>
          <t>Ration et autres visites</t>
        </is>
      </c>
      <c r="BD1291" t="inlineStr">
        <is>
          <t>CommCare Android, version "2.56"(468046). App v15969. CommCare Version 2.56.0. Build 468046, built on: 2025-03-15</t>
        </is>
      </c>
      <c r="BE1291" t="inlineStr">
        <is>
          <t>commcare_f5c01cb3-ad69-46f7-81c0-4740896f4262</t>
        </is>
      </c>
      <c r="BF1291" t="inlineStr">
        <is>
          <t>19.944232 -72.7757591 -15.61 22.6</t>
        </is>
      </c>
      <c r="BG1291" t="inlineStr">
        <is>
          <t>f13d8149fc6d39ebe86af18272310ff9</t>
        </is>
      </c>
      <c r="BH1291" t="inlineStr">
        <is>
          <t>d3239f0622024212b2de47425e4be01d</t>
        </is>
      </c>
      <c r="BI1291" t="inlineStr">
        <is>
          <t>15246</t>
        </is>
      </c>
      <c r="BJ1291" t="inlineStr">
        <is>
          <t>XFormInstance</t>
        </is>
      </c>
      <c r="BK1291" t="inlineStr">
        <is>
          <t>1af7fa38034311f0b073d3290d41d0d6</t>
        </is>
      </c>
      <c r="BL1291" t="b">
        <v>0</v>
      </c>
      <c r="BM1291" t="inlineStr">
        <is>
          <t>---</t>
        </is>
      </c>
      <c r="BN1291" t="inlineStr">
        <is>
          <t>190.115.190.46</t>
        </is>
      </c>
      <c r="BO1291" t="inlineStr">
        <is>
          <t>Marvens Pierre</t>
        </is>
      </c>
    </row>
    <row r="1292">
      <c r="A1292" t="inlineStr">
        <is>
          <t>1290</t>
        </is>
      </c>
      <c r="B1292" t="inlineStr">
        <is>
          <t>3eac20c8-3c8d-47f1-a7f1-e151bea4603a</t>
        </is>
      </c>
      <c r="C1292" t="inlineStr">
        <is>
          <t>2025-03-14</t>
        </is>
      </c>
      <c r="D1292" t="inlineStr">
        <is>
          <t>3</t>
        </is>
      </c>
      <c r="E1292" t="inlineStr">
        <is>
          <t>---</t>
        </is>
      </c>
      <c r="F1292" t="inlineStr">
        <is>
          <t>0</t>
        </is>
      </c>
      <c r="G1292" t="inlineStr">
        <is>
          <t>---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---</t>
        </is>
      </c>
      <c r="L1292" t="inlineStr">
        <is>
          <t>---</t>
        </is>
      </c>
      <c r="M1292" t="inlineStr">
        <is>
          <t>---</t>
        </is>
      </c>
      <c r="N1292" t="inlineStr">
        <is>
          <t>---</t>
        </is>
      </c>
      <c r="O1292" t="inlineStr">
        <is>
          <t>---</t>
        </is>
      </c>
      <c r="P1292" t="inlineStr">
        <is>
          <t>---</t>
        </is>
      </c>
      <c r="Q1292" t="inlineStr">
        <is>
          <t>---</t>
        </is>
      </c>
      <c r="R1292" t="inlineStr">
        <is>
          <t>21.0</t>
        </is>
      </c>
      <c r="S1292" t="inlineStr">
        <is>
          <t>34.2</t>
        </is>
      </c>
      <c r="T1292" t="inlineStr">
        <is>
          <t>140.0</t>
        </is>
      </c>
      <c r="U1292" t="inlineStr"/>
      <c r="V1292" t="inlineStr"/>
      <c r="W1292" t="inlineStr"/>
      <c r="X1292" t="inlineStr">
        <is>
          <t>CAP/CMCD/ST00907</t>
        </is>
      </c>
      <c r="Y1292" t="inlineStr">
        <is>
          <t>CAP/CMCD/ST00907</t>
        </is>
      </c>
      <c r="Z1292" t="inlineStr">
        <is>
          <t>2025-03-17 12:34:48</t>
        </is>
      </c>
      <c r="AA1292" t="inlineStr">
        <is>
          <t>2025-03-17 12:33:22</t>
        </is>
      </c>
      <c r="AB1292" t="inlineStr">
        <is>
          <t>1myrlene</t>
        </is>
      </c>
      <c r="AC1292" t="inlineStr">
        <is>
          <t>2025-03-17 15:50:32</t>
        </is>
      </c>
      <c r="AD1292" s="1" t="inlineStr">
        <is>
          <t>https://www.commcarehq.org/a/caris-test/reports/form_data/3eac20c8-3c8d-47f1-a7f1-e151bea4603a/</t>
        </is>
      </c>
      <c r="AE1292" t="inlineStr">
        <is>
          <t>---</t>
        </is>
      </c>
      <c r="AF1292" t="inlineStr">
        <is>
          <t>3c5a623af057e23a32ae4000_30617</t>
        </is>
      </c>
      <c r="AG1292" t="inlineStr">
        <is>
          <t>OK</t>
        </is>
      </c>
      <c r="AH1292" t="inlineStr">
        <is>
          <t>2025-03-17 12:34:48</t>
        </is>
      </c>
      <c r="AI1292" t="inlineStr">
        <is>
          <t>3a17b92a3c2ea771bdf0205100d2d998</t>
        </is>
      </c>
      <c r="AJ1292" t="inlineStr">
        <is>
          <t>2025-03-14</t>
        </is>
      </c>
      <c r="AK1292" t="inlineStr">
        <is>
          <t>3</t>
        </is>
      </c>
      <c r="AL1292" t="inlineStr">
        <is>
          <t>---</t>
        </is>
      </c>
      <c r="AM1292" t="inlineStr">
        <is>
          <t>0</t>
        </is>
      </c>
      <c r="AN1292" t="inlineStr">
        <is>
          <t>---</t>
        </is>
      </c>
      <c r="AO1292" t="inlineStr">
        <is>
          <t>1</t>
        </is>
      </c>
      <c r="AP1292" t="inlineStr">
        <is>
          <t>1</t>
        </is>
      </c>
      <c r="AQ1292" t="inlineStr">
        <is>
          <t>21</t>
        </is>
      </c>
      <c r="AR1292" t="inlineStr">
        <is>
          <t>34.2</t>
        </is>
      </c>
      <c r="AS1292" t="inlineStr">
        <is>
          <t>140</t>
        </is>
      </c>
      <c r="AT1292" t="inlineStr"/>
      <c r="AU1292" t="inlineStr">
        <is>
          <t>---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inlineStr">
        <is>
          <t>---</t>
        </is>
      </c>
      <c r="BA1292" t="inlineStr">
        <is>
          <t>3a17b92a3c2ea771bdf0205100d2d998</t>
        </is>
      </c>
      <c r="BB1292" t="inlineStr">
        <is>
          <t>http://openrosa.org/formdesigner/0B48E039-1E80-49A7-AC24-732B6E788E39</t>
        </is>
      </c>
      <c r="BC1292" t="inlineStr">
        <is>
          <t>Ration et autres visites</t>
        </is>
      </c>
      <c r="BD1292" t="inlineStr">
        <is>
          <t>CommCare Android, version "2.56"(468045). App v15969. CommCare Version 2.56.0. Build 468045, built on: 2025-03-07</t>
        </is>
      </c>
      <c r="BE1292" t="inlineStr">
        <is>
          <t>commcare_9cc83537-7604-42c7-9b00-4e63388823d7</t>
        </is>
      </c>
      <c r="BF1292" t="inlineStr"/>
      <c r="BG1292" t="inlineStr">
        <is>
          <t>f13d8149fc6d39ebe86af18272310ff9</t>
        </is>
      </c>
      <c r="BH1292" t="inlineStr">
        <is>
          <t>d3239f0622024212b2de47425e4be01d</t>
        </is>
      </c>
      <c r="BI1292" t="inlineStr">
        <is>
          <t>15246</t>
        </is>
      </c>
      <c r="BJ1292" t="inlineStr">
        <is>
          <t>XFormInstance</t>
        </is>
      </c>
      <c r="BK1292" t="inlineStr">
        <is>
          <t>0575ae56005c11f0b036d3290d41d0d6</t>
        </is>
      </c>
      <c r="BL1292" t="b">
        <v>0</v>
      </c>
      <c r="BM1292" t="inlineStr">
        <is>
          <t>---</t>
        </is>
      </c>
      <c r="BN1292" t="inlineStr">
        <is>
          <t>200.113.253.15</t>
        </is>
      </c>
      <c r="BO1292" t="inlineStr">
        <is>
          <t>Godson Valbrun</t>
        </is>
      </c>
    </row>
    <row r="1293">
      <c r="A1293" t="inlineStr">
        <is>
          <t>1291</t>
        </is>
      </c>
      <c r="B1293" t="inlineStr">
        <is>
          <t>4667e5c6-c2b2-49f2-9d21-dd22f043bb32</t>
        </is>
      </c>
      <c r="C1293" t="inlineStr">
        <is>
          <t>2025-03-14</t>
        </is>
      </c>
      <c r="D1293" t="inlineStr">
        <is>
          <t>3</t>
        </is>
      </c>
      <c r="E1293" t="inlineStr">
        <is>
          <t>---</t>
        </is>
      </c>
      <c r="F1293" t="inlineStr">
        <is>
          <t>0</t>
        </is>
      </c>
      <c r="G1293" t="inlineStr">
        <is>
          <t>---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---</t>
        </is>
      </c>
      <c r="L1293" t="inlineStr">
        <is>
          <t>---</t>
        </is>
      </c>
      <c r="M1293" t="inlineStr">
        <is>
          <t>---</t>
        </is>
      </c>
      <c r="N1293" t="inlineStr">
        <is>
          <t>---</t>
        </is>
      </c>
      <c r="O1293" t="inlineStr">
        <is>
          <t>---</t>
        </is>
      </c>
      <c r="P1293" t="inlineStr">
        <is>
          <t>---</t>
        </is>
      </c>
      <c r="Q1293" t="inlineStr">
        <is>
          <t>---</t>
        </is>
      </c>
      <c r="R1293" t="inlineStr">
        <is>
          <t>22.0</t>
        </is>
      </c>
      <c r="S1293" t="inlineStr">
        <is>
          <t>36.0</t>
        </is>
      </c>
      <c r="T1293" t="inlineStr">
        <is>
          <t>148.0</t>
        </is>
      </c>
      <c r="U1293" t="inlineStr"/>
      <c r="V1293" t="inlineStr"/>
      <c r="W1293" t="inlineStr"/>
      <c r="X1293" t="inlineStr">
        <is>
          <t>CAP/CMCD/PED00066</t>
        </is>
      </c>
      <c r="Y1293" t="inlineStr">
        <is>
          <t>CAP/CMCD/PED00066</t>
        </is>
      </c>
      <c r="Z1293" t="inlineStr">
        <is>
          <t>2025-03-17 12:36:53</t>
        </is>
      </c>
      <c r="AA1293" t="inlineStr">
        <is>
          <t>2025-03-17 12:35:29</t>
        </is>
      </c>
      <c r="AB1293" t="inlineStr">
        <is>
          <t>1myrlene</t>
        </is>
      </c>
      <c r="AC1293" t="inlineStr">
        <is>
          <t>2025-03-17 15:50:36</t>
        </is>
      </c>
      <c r="AD1293" s="1" t="inlineStr">
        <is>
          <t>https://www.commcarehq.org/a/caris-test/reports/form_data/4667e5c6-c2b2-49f2-9d21-dd22f043bb32/</t>
        </is>
      </c>
      <c r="AE1293" t="inlineStr">
        <is>
          <t>---</t>
        </is>
      </c>
      <c r="AF1293" t="inlineStr">
        <is>
          <t>50eb6c9bd3ab4417813bf11b28ced68b</t>
        </is>
      </c>
      <c r="AG1293" t="inlineStr">
        <is>
          <t>OK</t>
        </is>
      </c>
      <c r="AH1293" t="inlineStr">
        <is>
          <t>2025-03-17 12:36:53</t>
        </is>
      </c>
      <c r="AI1293" t="inlineStr">
        <is>
          <t>3a17b92a3c2ea771bdf0205100d2d998</t>
        </is>
      </c>
      <c r="AJ1293" t="inlineStr">
        <is>
          <t>2025-03-14</t>
        </is>
      </c>
      <c r="AK1293" t="inlineStr">
        <is>
          <t>3</t>
        </is>
      </c>
      <c r="AL1293" t="inlineStr">
        <is>
          <t>---</t>
        </is>
      </c>
      <c r="AM1293" t="inlineStr">
        <is>
          <t>0</t>
        </is>
      </c>
      <c r="AN1293" t="inlineStr">
        <is>
          <t>---</t>
        </is>
      </c>
      <c r="AO1293" t="inlineStr">
        <is>
          <t>1</t>
        </is>
      </c>
      <c r="AP1293" t="inlineStr">
        <is>
          <t>1</t>
        </is>
      </c>
      <c r="AQ1293" t="inlineStr">
        <is>
          <t>22</t>
        </is>
      </c>
      <c r="AR1293" t="inlineStr">
        <is>
          <t>36</t>
        </is>
      </c>
      <c r="AS1293" t="inlineStr">
        <is>
          <t>148</t>
        </is>
      </c>
      <c r="AT1293" t="inlineStr"/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inlineStr">
        <is>
          <t>---</t>
        </is>
      </c>
      <c r="BA1293" t="inlineStr">
        <is>
          <t>3a17b92a3c2ea771bdf0205100d2d998</t>
        </is>
      </c>
      <c r="BB1293" t="inlineStr">
        <is>
          <t>http://openrosa.org/formdesigner/0B48E039-1E80-49A7-AC24-732B6E788E39</t>
        </is>
      </c>
      <c r="BC1293" t="inlineStr">
        <is>
          <t>Ration et autres visites</t>
        </is>
      </c>
      <c r="BD1293" t="inlineStr">
        <is>
          <t>CommCare Android, version "2.56"(468045). App v15969. CommCare Version 2.56.0. Build 468045, built on: 2025-03-07</t>
        </is>
      </c>
      <c r="BE1293" t="inlineStr">
        <is>
          <t>commcare_9cc83537-7604-42c7-9b00-4e63388823d7</t>
        </is>
      </c>
      <c r="BF1293" t="inlineStr"/>
      <c r="BG1293" t="inlineStr">
        <is>
          <t>f13d8149fc6d39ebe86af18272310ff9</t>
        </is>
      </c>
      <c r="BH1293" t="inlineStr">
        <is>
          <t>d3239f0622024212b2de47425e4be01d</t>
        </is>
      </c>
      <c r="BI1293" t="inlineStr">
        <is>
          <t>15246</t>
        </is>
      </c>
      <c r="BJ1293" t="inlineStr">
        <is>
          <t>XFormInstance</t>
        </is>
      </c>
      <c r="BK1293" t="inlineStr">
        <is>
          <t>0575ae56005c11f0b036d3290d41d0d6</t>
        </is>
      </c>
      <c r="BL1293" t="b">
        <v>0</v>
      </c>
      <c r="BM1293" t="inlineStr">
        <is>
          <t>---</t>
        </is>
      </c>
      <c r="BN1293" t="inlineStr">
        <is>
          <t>200.113.253.15</t>
        </is>
      </c>
      <c r="BO1293" t="inlineStr">
        <is>
          <t>Garvensly Magustin</t>
        </is>
      </c>
    </row>
    <row r="1294">
      <c r="A1294" t="inlineStr">
        <is>
          <t>1292</t>
        </is>
      </c>
      <c r="B1294" t="inlineStr">
        <is>
          <t>165c7b01-350d-43ab-b76d-324db2283bda</t>
        </is>
      </c>
      <c r="C1294" t="inlineStr">
        <is>
          <t>2025-03-14</t>
        </is>
      </c>
      <c r="D1294" t="inlineStr">
        <is>
          <t>3</t>
        </is>
      </c>
      <c r="E1294" t="inlineStr">
        <is>
          <t>---</t>
        </is>
      </c>
      <c r="F1294" t="inlineStr">
        <is>
          <t>0</t>
        </is>
      </c>
      <c r="G1294" t="inlineStr">
        <is>
          <t>---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---</t>
        </is>
      </c>
      <c r="L1294" t="inlineStr">
        <is>
          <t>---</t>
        </is>
      </c>
      <c r="M1294" t="inlineStr">
        <is>
          <t>---</t>
        </is>
      </c>
      <c r="N1294" t="inlineStr">
        <is>
          <t>---</t>
        </is>
      </c>
      <c r="O1294" t="inlineStr">
        <is>
          <t>---</t>
        </is>
      </c>
      <c r="P1294" t="inlineStr">
        <is>
          <t>---</t>
        </is>
      </c>
      <c r="Q1294" t="inlineStr">
        <is>
          <t>---</t>
        </is>
      </c>
      <c r="R1294" t="inlineStr">
        <is>
          <t>16.0</t>
        </is>
      </c>
      <c r="S1294" t="inlineStr">
        <is>
          <t>18.4</t>
        </is>
      </c>
      <c r="T1294" t="inlineStr">
        <is>
          <t>111.0</t>
        </is>
      </c>
      <c r="U1294" t="inlineStr"/>
      <c r="V1294" t="inlineStr"/>
      <c r="W1294" t="inlineStr"/>
      <c r="X1294" t="inlineStr">
        <is>
          <t>CAP/CMCD/ST01162</t>
        </is>
      </c>
      <c r="Y1294" t="inlineStr">
        <is>
          <t>CAP/CMCD/ST01162</t>
        </is>
      </c>
      <c r="Z1294" t="inlineStr">
        <is>
          <t>2025-03-17 12:39:57</t>
        </is>
      </c>
      <c r="AA1294" t="inlineStr">
        <is>
          <t>2025-03-17 12:38:09</t>
        </is>
      </c>
      <c r="AB1294" t="inlineStr">
        <is>
          <t>1myrlene</t>
        </is>
      </c>
      <c r="AC1294" t="inlineStr">
        <is>
          <t>2025-03-17 15:50:37</t>
        </is>
      </c>
      <c r="AD1294" s="1" t="inlineStr">
        <is>
          <t>https://www.commcarehq.org/a/caris-test/reports/form_data/165c7b01-350d-43ab-b76d-324db2283bda/</t>
        </is>
      </c>
      <c r="AE1294" t="inlineStr">
        <is>
          <t>---</t>
        </is>
      </c>
      <c r="AF1294" t="inlineStr">
        <is>
          <t>3c5a623af057e23a32ae4000_42747</t>
        </is>
      </c>
      <c r="AG1294" t="inlineStr">
        <is>
          <t>OK</t>
        </is>
      </c>
      <c r="AH1294" t="inlineStr">
        <is>
          <t>2025-03-17 12:39:57</t>
        </is>
      </c>
      <c r="AI1294" t="inlineStr">
        <is>
          <t>3a17b92a3c2ea771bdf0205100d2d998</t>
        </is>
      </c>
      <c r="AJ1294" t="inlineStr">
        <is>
          <t>2025-03-14</t>
        </is>
      </c>
      <c r="AK1294" t="inlineStr">
        <is>
          <t>3</t>
        </is>
      </c>
      <c r="AL1294" t="inlineStr">
        <is>
          <t>---</t>
        </is>
      </c>
      <c r="AM1294" t="inlineStr">
        <is>
          <t>0</t>
        </is>
      </c>
      <c r="AN1294" t="inlineStr">
        <is>
          <t>---</t>
        </is>
      </c>
      <c r="AO1294" t="inlineStr">
        <is>
          <t>1</t>
        </is>
      </c>
      <c r="AP1294" t="inlineStr">
        <is>
          <t>1</t>
        </is>
      </c>
      <c r="AQ1294" t="inlineStr">
        <is>
          <t>16</t>
        </is>
      </c>
      <c r="AR1294" t="inlineStr">
        <is>
          <t>18.4</t>
        </is>
      </c>
      <c r="AS1294" t="inlineStr">
        <is>
          <t>111</t>
        </is>
      </c>
      <c r="AT1294" t="inlineStr"/>
      <c r="AU1294" t="inlineStr">
        <is>
          <t>---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inlineStr">
        <is>
          <t>---</t>
        </is>
      </c>
      <c r="BA1294" t="inlineStr">
        <is>
          <t>3a17b92a3c2ea771bdf0205100d2d998</t>
        </is>
      </c>
      <c r="BB1294" t="inlineStr">
        <is>
          <t>http://openrosa.org/formdesigner/0B48E039-1E80-49A7-AC24-732B6E788E39</t>
        </is>
      </c>
      <c r="BC1294" t="inlineStr">
        <is>
          <t>Ration et autres visites</t>
        </is>
      </c>
      <c r="BD1294" t="inlineStr">
        <is>
          <t>CommCare Android, version "2.56"(468045). App v15969. CommCare Version 2.56.0. Build 468045, built on: 2025-03-07</t>
        </is>
      </c>
      <c r="BE1294" t="inlineStr">
        <is>
          <t>commcare_9cc83537-7604-42c7-9b00-4e63388823d7</t>
        </is>
      </c>
      <c r="BF1294" t="inlineStr"/>
      <c r="BG1294" t="inlineStr">
        <is>
          <t>f13d8149fc6d39ebe86af18272310ff9</t>
        </is>
      </c>
      <c r="BH1294" t="inlineStr">
        <is>
          <t>d3239f0622024212b2de47425e4be01d</t>
        </is>
      </c>
      <c r="BI1294" t="inlineStr">
        <is>
          <t>15246</t>
        </is>
      </c>
      <c r="BJ1294" t="inlineStr">
        <is>
          <t>XFormInstance</t>
        </is>
      </c>
      <c r="BK1294" t="inlineStr">
        <is>
          <t>0575ae56005c11f0b036d3290d41d0d6</t>
        </is>
      </c>
      <c r="BL1294" t="b">
        <v>0</v>
      </c>
      <c r="BM1294" t="inlineStr">
        <is>
          <t>---</t>
        </is>
      </c>
      <c r="BN1294" t="inlineStr">
        <is>
          <t>200.113.253.15</t>
        </is>
      </c>
      <c r="BO1294" t="inlineStr">
        <is>
          <t>Wisenaida Saint-Hilaire</t>
        </is>
      </c>
    </row>
    <row r="1295">
      <c r="A1295" t="inlineStr">
        <is>
          <t>1293</t>
        </is>
      </c>
      <c r="B1295" t="inlineStr">
        <is>
          <t>f2bac954-d0b2-48f2-8bad-1e89875c965f</t>
        </is>
      </c>
      <c r="C1295" t="inlineStr">
        <is>
          <t>2025-03-17</t>
        </is>
      </c>
      <c r="D1295" t="inlineStr">
        <is>
          <t>4</t>
        </is>
      </c>
      <c r="E1295" t="inlineStr">
        <is>
          <t>prise contact</t>
        </is>
      </c>
      <c r="F1295" t="inlineStr">
        <is>
          <t>0</t>
        </is>
      </c>
      <c r="G1295" t="inlineStr">
        <is>
          <t>n</t>
        </is>
      </c>
      <c r="H1295" t="inlineStr">
        <is>
          <t>1</t>
        </is>
      </c>
      <c r="I1295" t="inlineStr">
        <is>
          <t>0</t>
        </is>
      </c>
      <c r="J1295" t="inlineStr">
        <is>
          <t>---</t>
        </is>
      </c>
      <c r="K1295" t="inlineStr">
        <is>
          <t>---</t>
        </is>
      </c>
      <c r="L1295" t="inlineStr">
        <is>
          <t>---</t>
        </is>
      </c>
      <c r="M1295" t="inlineStr">
        <is>
          <t>---</t>
        </is>
      </c>
      <c r="N1295" t="inlineStr">
        <is>
          <t>---</t>
        </is>
      </c>
      <c r="O1295" t="inlineStr">
        <is>
          <t>---</t>
        </is>
      </c>
      <c r="P1295" t="inlineStr">
        <is>
          <t>---</t>
        </is>
      </c>
      <c r="Q1295" t="inlineStr">
        <is>
          <t>---</t>
        </is>
      </c>
      <c r="R1295" t="inlineStr">
        <is>
          <t>---</t>
        </is>
      </c>
      <c r="S1295" t="inlineStr">
        <is>
          <t>---</t>
        </is>
      </c>
      <c r="T1295" t="inlineStr">
        <is>
          <t>---</t>
        </is>
      </c>
      <c r="U1295" t="inlineStr">
        <is>
          <t>---</t>
        </is>
      </c>
      <c r="V1295" t="inlineStr">
        <is>
          <t>---</t>
        </is>
      </c>
      <c r="W1295" t="inlineStr"/>
      <c r="X1295" t="inlineStr">
        <is>
          <t>LEG/HSCL/ST00577</t>
        </is>
      </c>
      <c r="Y1295" t="inlineStr">
        <is>
          <t>LEG/HSCL/ST00577</t>
        </is>
      </c>
      <c r="Z1295" t="inlineStr">
        <is>
          <t>2025-03-17 16:13:48</t>
        </is>
      </c>
      <c r="AA1295" t="inlineStr">
        <is>
          <t>2025-03-17 16:11:40</t>
        </is>
      </c>
      <c r="AB1295" t="inlineStr">
        <is>
          <t>2francesca</t>
        </is>
      </c>
      <c r="AC1295" t="inlineStr">
        <is>
          <t>2025-03-17 16:15:08</t>
        </is>
      </c>
      <c r="AD1295" s="1" t="inlineStr">
        <is>
          <t>https://www.commcarehq.org/a/caris-test/reports/form_data/f2bac954-d0b2-48f2-8bad-1e89875c965f/</t>
        </is>
      </c>
      <c r="AE1295" t="inlineStr">
        <is>
          <t>---</t>
        </is>
      </c>
      <c r="AF1295" t="inlineStr">
        <is>
          <t>3c5a623af057e23a32ae4000_122779</t>
        </is>
      </c>
      <c r="AG1295" t="inlineStr">
        <is>
          <t>---</t>
        </is>
      </c>
      <c r="AH1295" t="inlineStr">
        <is>
          <t>2025-03-17 16:13:48</t>
        </is>
      </c>
      <c r="AI1295" t="inlineStr">
        <is>
          <t>e108d3187abb44a0a8a40ae0f9d2582f</t>
        </is>
      </c>
      <c r="AJ1295" t="inlineStr">
        <is>
          <t>2025-03-17</t>
        </is>
      </c>
      <c r="AK1295" t="inlineStr">
        <is>
          <t>4</t>
        </is>
      </c>
      <c r="AL1295" t="inlineStr">
        <is>
          <t>prise contact</t>
        </is>
      </c>
      <c r="AM1295" t="inlineStr">
        <is>
          <t>0</t>
        </is>
      </c>
      <c r="AN1295" t="inlineStr">
        <is>
          <t>n</t>
        </is>
      </c>
      <c r="AO1295" t="inlineStr">
        <is>
          <t>1</t>
        </is>
      </c>
      <c r="AP1295" t="inlineStr">
        <is>
          <t>0</t>
        </is>
      </c>
      <c r="AQ1295" t="inlineStr">
        <is>
          <t>---</t>
        </is>
      </c>
      <c r="AR1295" t="inlineStr">
        <is>
          <t>---</t>
        </is>
      </c>
      <c r="AS1295" t="inlineStr">
        <is>
          <t>---</t>
        </is>
      </c>
      <c r="AT1295" t="inlineStr"/>
      <c r="AU1295" t="inlineStr">
        <is>
          <t>---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inlineStr">
        <is>
          <t>---</t>
        </is>
      </c>
      <c r="BA1295" t="inlineStr">
        <is>
          <t>e108d3187abb44a0a8a40ae0f9d2582f</t>
        </is>
      </c>
      <c r="BB1295" t="inlineStr">
        <is>
          <t>http://openrosa.org/formdesigner/0B48E039-1E80-49A7-AC24-732B6E788E39</t>
        </is>
      </c>
      <c r="BC1295" t="inlineStr">
        <is>
          <t>Ration et autres visites</t>
        </is>
      </c>
      <c r="BD1295" t="inlineStr">
        <is>
          <t>CommCare Android, version "2.55.0"(467579). App v15969. CommCare Version 2.55.0. Build 467579, built on: 2025-01-15</t>
        </is>
      </c>
      <c r="BE1295" t="inlineStr">
        <is>
          <t>commcare_61586a7d-5c7d-439f-977e-7eb93d40e271</t>
        </is>
      </c>
      <c r="BF1295" t="inlineStr">
        <is>
          <t>18.5066651 -72.6212151 0.0 2000.0</t>
        </is>
      </c>
      <c r="BG1295" t="inlineStr">
        <is>
          <t>f13d8149fc6d39ebe86af18272310ff9</t>
        </is>
      </c>
      <c r="BH1295" t="inlineStr">
        <is>
          <t>d3239f0622024212b2de47425e4be01d</t>
        </is>
      </c>
      <c r="BI1295" t="inlineStr">
        <is>
          <t>15246</t>
        </is>
      </c>
      <c r="BJ1295" t="inlineStr">
        <is>
          <t>XFormInstance</t>
        </is>
      </c>
      <c r="BK1295" t="inlineStr">
        <is>
          <t>88aa3384011311f0b4435930014bb413</t>
        </is>
      </c>
      <c r="BL1295" t="b">
        <v>0</v>
      </c>
      <c r="BM1295" t="inlineStr">
        <is>
          <t>---</t>
        </is>
      </c>
      <c r="BN1295" t="inlineStr">
        <is>
          <t>190.102.77.7</t>
        </is>
      </c>
      <c r="BO1295" t="inlineStr">
        <is>
          <t>Adelica Joseph</t>
        </is>
      </c>
    </row>
    <row r="1296">
      <c r="A1296" t="inlineStr">
        <is>
          <t>1294</t>
        </is>
      </c>
      <c r="B1296" t="inlineStr">
        <is>
          <t>09c60fe0-ea33-4843-b880-f5e51a9606f5</t>
        </is>
      </c>
      <c r="C1296" t="inlineStr">
        <is>
          <t>2025-03-17</t>
        </is>
      </c>
      <c r="D1296" t="inlineStr">
        <is>
          <t>3</t>
        </is>
      </c>
      <c r="E1296" t="inlineStr">
        <is>
          <t>---</t>
        </is>
      </c>
      <c r="F1296" t="inlineStr">
        <is>
          <t>1</t>
        </is>
      </c>
      <c r="G1296" t="inlineStr">
        <is>
          <t>---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---</t>
        </is>
      </c>
      <c r="L1296" t="inlineStr">
        <is>
          <t>---</t>
        </is>
      </c>
      <c r="M1296" t="inlineStr">
        <is>
          <t>---</t>
        </is>
      </c>
      <c r="N1296" t="inlineStr">
        <is>
          <t>---</t>
        </is>
      </c>
      <c r="O1296" t="inlineStr">
        <is>
          <t>---</t>
        </is>
      </c>
      <c r="P1296" t="inlineStr">
        <is>
          <t>---</t>
        </is>
      </c>
      <c r="Q1296" t="inlineStr">
        <is>
          <t>---</t>
        </is>
      </c>
      <c r="R1296" t="inlineStr"/>
      <c r="S1296" t="inlineStr"/>
      <c r="T1296" t="inlineStr"/>
      <c r="U1296" t="inlineStr"/>
      <c r="V1296" t="inlineStr"/>
      <c r="W1296" t="inlineStr">
        <is>
          <t>19.6962556 -72.1710981 -24.61 154.94</t>
        </is>
      </c>
      <c r="X1296" t="inlineStr">
        <is>
          <t>CAP/HSCM/ST02371</t>
        </is>
      </c>
      <c r="Y1296" t="inlineStr">
        <is>
          <t>CAP/HSCM/ST02371</t>
        </is>
      </c>
      <c r="Z1296" t="inlineStr">
        <is>
          <t>2025-03-17 17:05:14</t>
        </is>
      </c>
      <c r="AA1296" t="inlineStr">
        <is>
          <t>2025-03-17 17:04:58</t>
        </is>
      </c>
      <c r="AB1296" t="inlineStr">
        <is>
          <t>1maselaine</t>
        </is>
      </c>
      <c r="AC1296" t="inlineStr">
        <is>
          <t>2025-03-17 17:05:18</t>
        </is>
      </c>
      <c r="AD1296" s="1" t="inlineStr">
        <is>
          <t>https://www.commcarehq.org/a/caris-test/reports/form_data/09c60fe0-ea33-4843-b880-f5e51a9606f5/</t>
        </is>
      </c>
      <c r="AE1296" t="inlineStr">
        <is>
          <t>---</t>
        </is>
      </c>
      <c r="AF1296" t="inlineStr">
        <is>
          <t>2965a3ebc77444b7a3f3697ec874858e</t>
        </is>
      </c>
      <c r="AG1296" t="inlineStr">
        <is>
          <t>OK</t>
        </is>
      </c>
      <c r="AH1296" t="inlineStr">
        <is>
          <t>2025-03-17 17:05:14</t>
        </is>
      </c>
      <c r="AI1296" t="inlineStr">
        <is>
          <t>1b833c2586eb49459103874b6462448b</t>
        </is>
      </c>
      <c r="AJ1296" t="inlineStr">
        <is>
          <t>2025-03-17</t>
        </is>
      </c>
      <c r="AK1296" t="inlineStr">
        <is>
          <t>3</t>
        </is>
      </c>
      <c r="AL1296" t="inlineStr">
        <is>
          <t>---</t>
        </is>
      </c>
      <c r="AM1296" t="inlineStr">
        <is>
          <t>1</t>
        </is>
      </c>
      <c r="AN1296" t="inlineStr">
        <is>
          <t>---</t>
        </is>
      </c>
      <c r="AO1296" t="inlineStr">
        <is>
          <t>1</t>
        </is>
      </c>
      <c r="AP1296" t="inlineStr">
        <is>
          <t>1</t>
        </is>
      </c>
      <c r="AQ1296" t="inlineStr"/>
      <c r="AR1296" t="inlineStr"/>
      <c r="AS1296" t="inlineStr"/>
      <c r="AT1296" t="inlineStr">
        <is>
          <t>19.6962556 -72.1710981 -24.61 154.94</t>
        </is>
      </c>
      <c r="AU1296" t="inlineStr">
        <is>
          <t>---</t>
        </is>
      </c>
      <c r="AV1296" t="inlineStr">
        <is>
          <t>---</t>
        </is>
      </c>
      <c r="AW1296" t="inlineStr">
        <is>
          <t>---</t>
        </is>
      </c>
      <c r="AX1296" t="inlineStr">
        <is>
          <t>---</t>
        </is>
      </c>
      <c r="AY1296" t="inlineStr">
        <is>
          <t>---</t>
        </is>
      </c>
      <c r="AZ1296" t="inlineStr">
        <is>
          <t>---</t>
        </is>
      </c>
      <c r="BA1296" t="inlineStr">
        <is>
          <t>1b833c2586eb49459103874b6462448b</t>
        </is>
      </c>
      <c r="BB1296" t="inlineStr">
        <is>
          <t>http://openrosa.org/formdesigner/0B48E039-1E80-49A7-AC24-732B6E788E39</t>
        </is>
      </c>
      <c r="BC1296" t="inlineStr">
        <is>
          <t>Ration et autres visites</t>
        </is>
      </c>
      <c r="BD1296" t="inlineStr">
        <is>
          <t>CommCare Android, version "2.56"(468040). App v15969. CommCare Version 2.56.0. Build 468040, built on: 2025-02-11</t>
        </is>
      </c>
      <c r="BE1296" t="inlineStr">
        <is>
          <t>commcare_05d78f59-ebda-491c-89b8-6c42bab0e02e</t>
        </is>
      </c>
      <c r="BF1296" t="inlineStr">
        <is>
          <t>19.6963083 -72.1721217 -24.61 9.0</t>
        </is>
      </c>
      <c r="BG1296" t="inlineStr">
        <is>
          <t>f13d8149fc6d39ebe86af18272310ff9</t>
        </is>
      </c>
      <c r="BH1296" t="inlineStr">
        <is>
          <t>d3239f0622024212b2de47425e4be01d</t>
        </is>
      </c>
      <c r="BI1296" t="inlineStr">
        <is>
          <t>15246</t>
        </is>
      </c>
      <c r="BJ1296" t="inlineStr">
        <is>
          <t>XFormInstance</t>
        </is>
      </c>
      <c r="BK1296" t="inlineStr">
        <is>
          <t>d5407f08034011f0b073d3290d41d0d6</t>
        </is>
      </c>
      <c r="BL1296" t="b">
        <v>0</v>
      </c>
      <c r="BM1296" t="inlineStr">
        <is>
          <t>---</t>
        </is>
      </c>
      <c r="BN1296" t="inlineStr">
        <is>
          <t>200.113.214.63</t>
        </is>
      </c>
      <c r="BO1296" t="inlineStr">
        <is>
          <t>Modeline Lucien</t>
        </is>
      </c>
    </row>
    <row r="1297">
      <c r="A1297" t="inlineStr">
        <is>
          <t>1295</t>
        </is>
      </c>
      <c r="B1297" t="inlineStr">
        <is>
          <t>c284a420-d019-432c-84ec-0950ae9da9e4</t>
        </is>
      </c>
      <c r="C1297" t="inlineStr">
        <is>
          <t>2025-03-17</t>
        </is>
      </c>
      <c r="D1297" t="inlineStr">
        <is>
          <t>10</t>
        </is>
      </c>
      <c r="E1297" t="inlineStr">
        <is>
          <t>---</t>
        </is>
      </c>
      <c r="F1297" t="inlineStr">
        <is>
          <t>1</t>
        </is>
      </c>
      <c r="G1297" t="inlineStr">
        <is>
          <t>---</t>
        </is>
      </c>
      <c r="H1297" t="inlineStr">
        <is>
          <t>1</t>
        </is>
      </c>
      <c r="I1297" t="inlineStr">
        <is>
          <t>1</t>
        </is>
      </c>
      <c r="J1297" t="inlineStr">
        <is>
          <t>2</t>
        </is>
      </c>
      <c r="K1297" t="inlineStr">
        <is>
          <t>---</t>
        </is>
      </c>
      <c r="L1297" t="inlineStr">
        <is>
          <t>---</t>
        </is>
      </c>
      <c r="M1297" t="inlineStr">
        <is>
          <t>---</t>
        </is>
      </c>
      <c r="N1297" t="inlineStr">
        <is>
          <t>---</t>
        </is>
      </c>
      <c r="O1297" t="inlineStr">
        <is>
          <t>---</t>
        </is>
      </c>
      <c r="P1297" t="inlineStr">
        <is>
          <t>---</t>
        </is>
      </c>
      <c r="Q1297" t="inlineStr">
        <is>
          <t>---</t>
        </is>
      </c>
      <c r="R1297" t="inlineStr">
        <is>
          <t>12.0</t>
        </is>
      </c>
      <c r="S1297" t="inlineStr">
        <is>
          <t>7.0</t>
        </is>
      </c>
      <c r="T1297" t="inlineStr">
        <is>
          <t>36.2</t>
        </is>
      </c>
      <c r="U1297" t="inlineStr"/>
      <c r="V1297" t="inlineStr"/>
      <c r="W1297" t="inlineStr"/>
      <c r="X1297" t="inlineStr">
        <is>
          <t>PAP/NPFS/ST04529</t>
        </is>
      </c>
      <c r="Y1297" t="inlineStr">
        <is>
          <t>PAP/NPFS/ST04529</t>
        </is>
      </c>
      <c r="Z1297" t="inlineStr">
        <is>
          <t>2025-03-17 18:54:39</t>
        </is>
      </c>
      <c r="AA1297" t="inlineStr">
        <is>
          <t>2025-03-17 18:50:01</t>
        </is>
      </c>
      <c r="AB1297" t="inlineStr">
        <is>
          <t>2paula</t>
        </is>
      </c>
      <c r="AC1297" t="inlineStr">
        <is>
          <t>2025-03-17 18:54:45</t>
        </is>
      </c>
      <c r="AD1297" s="1" t="inlineStr">
        <is>
          <t>https://www.commcarehq.org/a/caris-test/reports/form_data/c284a420-d019-432c-84ec-0950ae9da9e4/</t>
        </is>
      </c>
      <c r="AE1297" t="inlineStr">
        <is>
          <t>---</t>
        </is>
      </c>
      <c r="AF1297" t="inlineStr">
        <is>
          <t>3c5a623af057e23a32ae4000_202395</t>
        </is>
      </c>
      <c r="AG1297" t="inlineStr">
        <is>
          <t>---</t>
        </is>
      </c>
      <c r="AH1297" t="inlineStr">
        <is>
          <t>2025-03-17 18:54:39</t>
        </is>
      </c>
      <c r="AI1297" t="inlineStr">
        <is>
          <t>e5870524d7474eb1ae50f2c4107b4683</t>
        </is>
      </c>
      <c r="AJ1297" t="inlineStr">
        <is>
          <t>2025-03-17</t>
        </is>
      </c>
      <c r="AK1297" t="inlineStr">
        <is>
          <t>10</t>
        </is>
      </c>
      <c r="AL1297" t="inlineStr">
        <is>
          <t>---</t>
        </is>
      </c>
      <c r="AM1297" t="inlineStr">
        <is>
          <t>1</t>
        </is>
      </c>
      <c r="AN1297" t="inlineStr">
        <is>
          <t>---</t>
        </is>
      </c>
      <c r="AO1297" t="inlineStr">
        <is>
          <t>1</t>
        </is>
      </c>
      <c r="AP1297" t="inlineStr">
        <is>
          <t>1</t>
        </is>
      </c>
      <c r="AQ1297" t="inlineStr">
        <is>
          <t>12</t>
        </is>
      </c>
      <c r="AR1297" t="inlineStr">
        <is>
          <t>7</t>
        </is>
      </c>
      <c r="AS1297" t="inlineStr">
        <is>
          <t>36.2</t>
        </is>
      </c>
      <c r="AT1297" t="inlineStr"/>
      <c r="AU1297" t="inlineStr">
        <is>
          <t>---</t>
        </is>
      </c>
      <c r="AV1297" t="inlineStr">
        <is>
          <t>---</t>
        </is>
      </c>
      <c r="AW1297" t="inlineStr">
        <is>
          <t>---</t>
        </is>
      </c>
      <c r="AX1297" t="inlineStr">
        <is>
          <t>---</t>
        </is>
      </c>
      <c r="AY1297" t="inlineStr">
        <is>
          <t>---</t>
        </is>
      </c>
      <c r="AZ1297" t="inlineStr">
        <is>
          <t>---</t>
        </is>
      </c>
      <c r="BA1297" t="inlineStr">
        <is>
          <t>e5870524d7474eb1ae50f2c4107b4683</t>
        </is>
      </c>
      <c r="BB1297" t="inlineStr">
        <is>
          <t>http://openrosa.org/formdesigner/0B48E039-1E80-49A7-AC24-732B6E788E39</t>
        </is>
      </c>
      <c r="BC1297" t="inlineStr">
        <is>
          <t>Ration et autres visites</t>
        </is>
      </c>
      <c r="BD1297" t="inlineStr">
        <is>
          <t>CommCare Android, version "2.56"(468045). App v15969. CommCare Version 2.56.0. Build 468045, built on: 2025-03-07</t>
        </is>
      </c>
      <c r="BE1297" t="inlineStr">
        <is>
          <t>commcare_1a638df5-b750-4196-ba65-fa624981c493</t>
        </is>
      </c>
      <c r="BF1297" t="inlineStr">
        <is>
          <t>18.5350974 -72.3118029 135.3 18.34</t>
        </is>
      </c>
      <c r="BG1297" t="inlineStr">
        <is>
          <t>f13d8149fc6d39ebe86af18272310ff9</t>
        </is>
      </c>
      <c r="BH1297" t="inlineStr">
        <is>
          <t>d3239f0622024212b2de47425e4be01d</t>
        </is>
      </c>
      <c r="BI1297" t="inlineStr">
        <is>
          <t>15246</t>
        </is>
      </c>
      <c r="BJ1297" t="inlineStr">
        <is>
          <t>XFormInstance</t>
        </is>
      </c>
      <c r="BK1297" t="inlineStr">
        <is>
          <t>b0b17346035511f0b078d3290d41d0d6</t>
        </is>
      </c>
      <c r="BL1297" t="b">
        <v>0</v>
      </c>
      <c r="BM1297" t="inlineStr">
        <is>
          <t>---</t>
        </is>
      </c>
      <c r="BN1297" t="inlineStr">
        <is>
          <t>200.113.238.13</t>
        </is>
      </c>
      <c r="BO1297" t="inlineStr">
        <is>
          <t>---</t>
        </is>
      </c>
    </row>
    <row r="1298">
      <c r="A1298" t="inlineStr">
        <is>
          <t>1296</t>
        </is>
      </c>
      <c r="B1298" t="inlineStr">
        <is>
          <t>ed4bd0e0-5570-44c5-9012-7ab6164bc086</t>
        </is>
      </c>
      <c r="C1298" t="inlineStr">
        <is>
          <t>2025-03-17</t>
        </is>
      </c>
      <c r="D1298" t="inlineStr">
        <is>
          <t>3</t>
        </is>
      </c>
      <c r="E1298" t="inlineStr">
        <is>
          <t>---</t>
        </is>
      </c>
      <c r="F1298" t="inlineStr">
        <is>
          <t>0</t>
        </is>
      </c>
      <c r="G1298" t="inlineStr">
        <is>
          <t>---</t>
        </is>
      </c>
      <c r="H1298" t="inlineStr">
        <is>
          <t>1</t>
        </is>
      </c>
      <c r="I1298" t="inlineStr">
        <is>
          <t>1</t>
        </is>
      </c>
      <c r="J1298" t="inlineStr"/>
      <c r="K1298" t="inlineStr">
        <is>
          <t>---</t>
        </is>
      </c>
      <c r="L1298" t="inlineStr">
        <is>
          <t>---</t>
        </is>
      </c>
      <c r="M1298" t="inlineStr">
        <is>
          <t>---</t>
        </is>
      </c>
      <c r="N1298" t="inlineStr">
        <is>
          <t>---</t>
        </is>
      </c>
      <c r="O1298" t="inlineStr">
        <is>
          <t>---</t>
        </is>
      </c>
      <c r="P1298" t="inlineStr">
        <is>
          <t>---</t>
        </is>
      </c>
      <c r="Q1298" t="inlineStr">
        <is>
          <t>---</t>
        </is>
      </c>
      <c r="R1298" t="inlineStr"/>
      <c r="S1298" t="inlineStr"/>
      <c r="T1298" t="inlineStr"/>
      <c r="U1298" t="inlineStr"/>
      <c r="V1298" t="inlineStr"/>
      <c r="W1298" t="inlineStr"/>
      <c r="X1298" t="inlineStr">
        <is>
          <t>PIG/CSSR/ST00780</t>
        </is>
      </c>
      <c r="Y1298" t="inlineStr">
        <is>
          <t>PIG/CSSR/ST00780</t>
        </is>
      </c>
      <c r="Z1298" t="inlineStr">
        <is>
          <t>2025-03-17 20:28:21</t>
        </is>
      </c>
      <c r="AA1298" t="inlineStr">
        <is>
          <t>2025-03-17 20:28:09</t>
        </is>
      </c>
      <c r="AB1298" t="inlineStr">
        <is>
          <t>1ketly</t>
        </is>
      </c>
      <c r="AC1298" t="inlineStr">
        <is>
          <t>2025-03-17 20:28:22</t>
        </is>
      </c>
      <c r="AD1298" s="1" t="inlineStr">
        <is>
          <t>https://www.commcarehq.org/a/caris-test/reports/form_data/ed4bd0e0-5570-44c5-9012-7ab6164bc086/</t>
        </is>
      </c>
      <c r="AE1298" t="inlineStr">
        <is>
          <t>---</t>
        </is>
      </c>
      <c r="AF1298" t="inlineStr">
        <is>
          <t>3c5a623af057e23a32ae4000_173428</t>
        </is>
      </c>
      <c r="AG1298" t="inlineStr">
        <is>
          <t>OK</t>
        </is>
      </c>
      <c r="AH1298" t="inlineStr">
        <is>
          <t>2025-03-17 20:28:21</t>
        </is>
      </c>
      <c r="AI1298" t="inlineStr">
        <is>
          <t>a75dfcb32c444e83a4857eabadf7dd0f</t>
        </is>
      </c>
      <c r="AJ1298" t="inlineStr">
        <is>
          <t>2025-03-17</t>
        </is>
      </c>
      <c r="AK1298" t="inlineStr">
        <is>
          <t>3</t>
        </is>
      </c>
      <c r="AL1298" t="inlineStr">
        <is>
          <t>---</t>
        </is>
      </c>
      <c r="AM1298" t="inlineStr">
        <is>
          <t>0</t>
        </is>
      </c>
      <c r="AN1298" t="inlineStr">
        <is>
          <t>---</t>
        </is>
      </c>
      <c r="AO1298" t="inlineStr">
        <is>
          <t>1</t>
        </is>
      </c>
      <c r="AP1298" t="inlineStr">
        <is>
          <t>1</t>
        </is>
      </c>
      <c r="AQ1298" t="inlineStr"/>
      <c r="AR1298" t="inlineStr"/>
      <c r="AS1298" t="inlineStr"/>
      <c r="AT1298" t="inlineStr"/>
      <c r="AU1298" t="inlineStr">
        <is>
          <t>---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inlineStr">
        <is>
          <t>---</t>
        </is>
      </c>
      <c r="BA1298" t="inlineStr">
        <is>
          <t>a75dfcb32c444e83a4857eabadf7dd0f</t>
        </is>
      </c>
      <c r="BB1298" t="inlineStr">
        <is>
          <t>http://openrosa.org/formdesigner/0B48E039-1E80-49A7-AC24-732B6E788E39</t>
        </is>
      </c>
      <c r="BC1298" t="inlineStr">
        <is>
          <t>Ration et autres visites</t>
        </is>
      </c>
      <c r="BD1298" t="inlineStr">
        <is>
          <t>CommCare Android, version "2.56"(468040). App v15974. CommCare Version 2.56.0. Build 468040, built on: 2025-02-11</t>
        </is>
      </c>
      <c r="BE1298" t="inlineStr">
        <is>
          <t>commcare_173380f7-b37d-43d8-ba2b-b49ceb66cb2e</t>
        </is>
      </c>
      <c r="BF1298" t="inlineStr">
        <is>
          <t>19.4389687 -72.2048568 313.0 33.5</t>
        </is>
      </c>
      <c r="BG1298" t="inlineStr">
        <is>
          <t>f13d8149fc6d39ebe86af18272310ff9</t>
        </is>
      </c>
      <c r="BH1298" t="inlineStr">
        <is>
          <t>40b9a06a5c574210820dd725c0bc61c4</t>
        </is>
      </c>
      <c r="BI1298" t="inlineStr">
        <is>
          <t>15246</t>
        </is>
      </c>
      <c r="BJ1298" t="inlineStr">
        <is>
          <t>XFormInstance</t>
        </is>
      </c>
      <c r="BK1298" t="inlineStr">
        <is>
          <t>0976d92c036d11f0bad6bb65fe57b2fe</t>
        </is>
      </c>
      <c r="BL1298" t="b">
        <v>0</v>
      </c>
      <c r="BM1298" t="inlineStr">
        <is>
          <t>---</t>
        </is>
      </c>
      <c r="BN1298" t="inlineStr">
        <is>
          <t>190.115.183.8</t>
        </is>
      </c>
      <c r="BO1298" t="inlineStr">
        <is>
          <t>Natha Similien</t>
        </is>
      </c>
    </row>
    <row r="1299">
      <c r="A1299" t="inlineStr">
        <is>
          <t>1297</t>
        </is>
      </c>
      <c r="B1299" t="inlineStr">
        <is>
          <t>e323f354-fa4b-4314-80f2-54f3f5df9913</t>
        </is>
      </c>
      <c r="C1299" t="inlineStr">
        <is>
          <t>2025-03-17</t>
        </is>
      </c>
      <c r="D1299" t="inlineStr">
        <is>
          <t>3</t>
        </is>
      </c>
      <c r="E1299" t="inlineStr">
        <is>
          <t>---</t>
        </is>
      </c>
      <c r="F1299" t="inlineStr">
        <is>
          <t>0</t>
        </is>
      </c>
      <c r="G1299" t="inlineStr">
        <is>
          <t>---</t>
        </is>
      </c>
      <c r="H1299" t="inlineStr">
        <is>
          <t>1</t>
        </is>
      </c>
      <c r="I1299" t="inlineStr">
        <is>
          <t>1</t>
        </is>
      </c>
      <c r="J1299" t="inlineStr"/>
      <c r="K1299" t="inlineStr">
        <is>
          <t>---</t>
        </is>
      </c>
      <c r="L1299" t="inlineStr">
        <is>
          <t>---</t>
        </is>
      </c>
      <c r="M1299" t="inlineStr">
        <is>
          <t>---</t>
        </is>
      </c>
      <c r="N1299" t="inlineStr">
        <is>
          <t>---</t>
        </is>
      </c>
      <c r="O1299" t="inlineStr">
        <is>
          <t>---</t>
        </is>
      </c>
      <c r="P1299" t="inlineStr">
        <is>
          <t>---</t>
        </is>
      </c>
      <c r="Q1299" t="inlineStr">
        <is>
          <t>---</t>
        </is>
      </c>
      <c r="R1299" t="inlineStr"/>
      <c r="S1299" t="inlineStr"/>
      <c r="T1299" t="inlineStr"/>
      <c r="U1299" t="inlineStr"/>
      <c r="V1299" t="inlineStr"/>
      <c r="W1299" t="inlineStr"/>
      <c r="X1299" t="inlineStr">
        <is>
          <t>PIG/HOBP/ST00545</t>
        </is>
      </c>
      <c r="Y1299" t="inlineStr">
        <is>
          <t>PIG/HOBP/ST00545</t>
        </is>
      </c>
      <c r="Z1299" t="inlineStr">
        <is>
          <t>2025-03-17 20:28:55</t>
        </is>
      </c>
      <c r="AA1299" t="inlineStr">
        <is>
          <t>2025-03-17 20:28:39</t>
        </is>
      </c>
      <c r="AB1299" t="inlineStr">
        <is>
          <t>1ketly</t>
        </is>
      </c>
      <c r="AC1299" t="inlineStr">
        <is>
          <t>2025-03-17 20:28:56</t>
        </is>
      </c>
      <c r="AD1299" s="1" t="inlineStr">
        <is>
          <t>https://www.commcarehq.org/a/caris-test/reports/form_data/e323f354-fa4b-4314-80f2-54f3f5df9913/</t>
        </is>
      </c>
      <c r="AE1299" t="inlineStr">
        <is>
          <t>---</t>
        </is>
      </c>
      <c r="AF1299" t="inlineStr">
        <is>
          <t>849d1e204e974ec798c90d787576c9c3</t>
        </is>
      </c>
      <c r="AG1299" t="inlineStr">
        <is>
          <t>OK</t>
        </is>
      </c>
      <c r="AH1299" t="inlineStr">
        <is>
          <t>2025-03-17 20:28:55</t>
        </is>
      </c>
      <c r="AI1299" t="inlineStr">
        <is>
          <t>a75dfcb32c444e83a4857eabadf7dd0f</t>
        </is>
      </c>
      <c r="AJ1299" t="inlineStr">
        <is>
          <t>2025-03-17</t>
        </is>
      </c>
      <c r="AK1299" t="inlineStr">
        <is>
          <t>3</t>
        </is>
      </c>
      <c r="AL1299" t="inlineStr">
        <is>
          <t>---</t>
        </is>
      </c>
      <c r="AM1299" t="inlineStr">
        <is>
          <t>0</t>
        </is>
      </c>
      <c r="AN1299" t="inlineStr">
        <is>
          <t>---</t>
        </is>
      </c>
      <c r="AO1299" t="inlineStr">
        <is>
          <t>1</t>
        </is>
      </c>
      <c r="AP1299" t="inlineStr">
        <is>
          <t>1</t>
        </is>
      </c>
      <c r="AQ1299" t="inlineStr"/>
      <c r="AR1299" t="inlineStr"/>
      <c r="AS1299" t="inlineStr"/>
      <c r="AT1299" t="inlineStr"/>
      <c r="AU1299" t="inlineStr">
        <is>
          <t>---</t>
        </is>
      </c>
      <c r="AV1299" t="inlineStr">
        <is>
          <t>---</t>
        </is>
      </c>
      <c r="AW1299" t="inlineStr">
        <is>
          <t>---</t>
        </is>
      </c>
      <c r="AX1299" t="inlineStr">
        <is>
          <t>---</t>
        </is>
      </c>
      <c r="AY1299" t="inlineStr">
        <is>
          <t>---</t>
        </is>
      </c>
      <c r="AZ1299" t="inlineStr">
        <is>
          <t>---</t>
        </is>
      </c>
      <c r="BA1299" t="inlineStr">
        <is>
          <t>a75dfcb32c444e83a4857eabadf7dd0f</t>
        </is>
      </c>
      <c r="BB1299" t="inlineStr">
        <is>
          <t>http://openrosa.org/formdesigner/0B48E039-1E80-49A7-AC24-732B6E788E39</t>
        </is>
      </c>
      <c r="BC1299" t="inlineStr">
        <is>
          <t>Ration et autres visites</t>
        </is>
      </c>
      <c r="BD1299" t="inlineStr">
        <is>
          <t>CommCare Android, version "2.56"(468040). App v15974. CommCare Version 2.56.0. Build 468040, built on: 2025-02-11</t>
        </is>
      </c>
      <c r="BE1299" t="inlineStr">
        <is>
          <t>commcare_173380f7-b37d-43d8-ba2b-b49ceb66cb2e</t>
        </is>
      </c>
      <c r="BF1299" t="inlineStr">
        <is>
          <t>19.4388345 -72.2047656 370.0 16.75</t>
        </is>
      </c>
      <c r="BG1299" t="inlineStr">
        <is>
          <t>f13d8149fc6d39ebe86af18272310ff9</t>
        </is>
      </c>
      <c r="BH1299" t="inlineStr">
        <is>
          <t>40b9a06a5c574210820dd725c0bc61c4</t>
        </is>
      </c>
      <c r="BI1299" t="inlineStr">
        <is>
          <t>15246</t>
        </is>
      </c>
      <c r="BJ1299" t="inlineStr">
        <is>
          <t>XFormInstance</t>
        </is>
      </c>
      <c r="BK1299" t="inlineStr">
        <is>
          <t>0976d92c036d11f0bad6bb65fe57b2fe</t>
        </is>
      </c>
      <c r="BL1299" t="b">
        <v>0</v>
      </c>
      <c r="BM1299" t="inlineStr">
        <is>
          <t>---</t>
        </is>
      </c>
      <c r="BN1299" t="inlineStr">
        <is>
          <t>190.115.183.8</t>
        </is>
      </c>
      <c r="BO1299" t="inlineStr">
        <is>
          <t>Mikendley Joseph</t>
        </is>
      </c>
    </row>
    <row r="1300">
      <c r="A1300" t="inlineStr">
        <is>
          <t>1298</t>
        </is>
      </c>
      <c r="B1300" t="inlineStr">
        <is>
          <t>b1cd3096-a2e4-410d-943a-f23af76837e7</t>
        </is>
      </c>
      <c r="C1300" t="inlineStr">
        <is>
          <t>2025-03-17</t>
        </is>
      </c>
      <c r="D1300" t="inlineStr">
        <is>
          <t>3</t>
        </is>
      </c>
      <c r="E1300" t="inlineStr">
        <is>
          <t>---</t>
        </is>
      </c>
      <c r="F1300" t="inlineStr">
        <is>
          <t>0</t>
        </is>
      </c>
      <c r="G1300" t="inlineStr">
        <is>
          <t>---</t>
        </is>
      </c>
      <c r="H1300" t="inlineStr">
        <is>
          <t>1</t>
        </is>
      </c>
      <c r="I1300" t="inlineStr">
        <is>
          <t>1</t>
        </is>
      </c>
      <c r="J1300" t="inlineStr"/>
      <c r="K1300" t="inlineStr">
        <is>
          <t>---</t>
        </is>
      </c>
      <c r="L1300" t="inlineStr">
        <is>
          <t>---</t>
        </is>
      </c>
      <c r="M1300" t="inlineStr">
        <is>
          <t>---</t>
        </is>
      </c>
      <c r="N1300" t="inlineStr">
        <is>
          <t>---</t>
        </is>
      </c>
      <c r="O1300" t="inlineStr">
        <is>
          <t>---</t>
        </is>
      </c>
      <c r="P1300" t="inlineStr">
        <is>
          <t>---</t>
        </is>
      </c>
      <c r="Q1300" t="inlineStr">
        <is>
          <t>---</t>
        </is>
      </c>
      <c r="R1300" t="inlineStr"/>
      <c r="S1300" t="inlineStr"/>
      <c r="T1300" t="inlineStr"/>
      <c r="U1300" t="inlineStr"/>
      <c r="V1300" t="inlineStr"/>
      <c r="W1300" t="inlineStr"/>
      <c r="X1300" t="inlineStr">
        <is>
          <t>PIG/CSSR/00008</t>
        </is>
      </c>
      <c r="Y1300" t="inlineStr">
        <is>
          <t>PIG/CSSR/00008</t>
        </is>
      </c>
      <c r="Z1300" t="inlineStr">
        <is>
          <t>2025-03-17 20:29:23</t>
        </is>
      </c>
      <c r="AA1300" t="inlineStr">
        <is>
          <t>2025-03-17 20:29:15</t>
        </is>
      </c>
      <c r="AB1300" t="inlineStr">
        <is>
          <t>1ketly</t>
        </is>
      </c>
      <c r="AC1300" t="inlineStr">
        <is>
          <t>2025-03-17 20:29:24</t>
        </is>
      </c>
      <c r="AD1300" s="1" t="inlineStr">
        <is>
          <t>https://www.commcarehq.org/a/caris-test/reports/form_data/b1cd3096-a2e4-410d-943a-f23af76837e7/</t>
        </is>
      </c>
      <c r="AE1300" t="inlineStr">
        <is>
          <t>---</t>
        </is>
      </c>
      <c r="AF1300" t="inlineStr">
        <is>
          <t>3c5a623af057e23a32ae4000_17563</t>
        </is>
      </c>
      <c r="AG1300" t="inlineStr">
        <is>
          <t>OK</t>
        </is>
      </c>
      <c r="AH1300" t="inlineStr">
        <is>
          <t>2025-03-17 20:29:23</t>
        </is>
      </c>
      <c r="AI1300" t="inlineStr">
        <is>
          <t>a75dfcb32c444e83a4857eabadf7dd0f</t>
        </is>
      </c>
      <c r="AJ1300" t="inlineStr">
        <is>
          <t>2025-03-17</t>
        </is>
      </c>
      <c r="AK1300" t="inlineStr">
        <is>
          <t>3</t>
        </is>
      </c>
      <c r="AL1300" t="inlineStr">
        <is>
          <t>---</t>
        </is>
      </c>
      <c r="AM1300" t="inlineStr">
        <is>
          <t>0</t>
        </is>
      </c>
      <c r="AN1300" t="inlineStr">
        <is>
          <t>---</t>
        </is>
      </c>
      <c r="AO1300" t="inlineStr">
        <is>
          <t>1</t>
        </is>
      </c>
      <c r="AP1300" t="inlineStr">
        <is>
          <t>1</t>
        </is>
      </c>
      <c r="AQ1300" t="inlineStr"/>
      <c r="AR1300" t="inlineStr"/>
      <c r="AS1300" t="inlineStr"/>
      <c r="AT1300" t="inlineStr"/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inlineStr">
        <is>
          <t>---</t>
        </is>
      </c>
      <c r="BA1300" t="inlineStr">
        <is>
          <t>a75dfcb32c444e83a4857eabadf7dd0f</t>
        </is>
      </c>
      <c r="BB1300" t="inlineStr">
        <is>
          <t>http://openrosa.org/formdesigner/0B48E039-1E80-49A7-AC24-732B6E788E39</t>
        </is>
      </c>
      <c r="BC1300" t="inlineStr">
        <is>
          <t>Ration et autres visites</t>
        </is>
      </c>
      <c r="BD1300" t="inlineStr">
        <is>
          <t>CommCare Android, version "2.56"(468040). App v15974. CommCare Version 2.56.0. Build 468040, built on: 2025-02-11</t>
        </is>
      </c>
      <c r="BE1300" t="inlineStr">
        <is>
          <t>commcare_173380f7-b37d-43d8-ba2b-b49ceb66cb2e</t>
        </is>
      </c>
      <c r="BF1300" t="inlineStr">
        <is>
          <t>19.4389539 -72.2047852 341.0 36.83</t>
        </is>
      </c>
      <c r="BG1300" t="inlineStr">
        <is>
          <t>f13d8149fc6d39ebe86af18272310ff9</t>
        </is>
      </c>
      <c r="BH1300" t="inlineStr">
        <is>
          <t>40b9a06a5c574210820dd725c0bc61c4</t>
        </is>
      </c>
      <c r="BI1300" t="inlineStr">
        <is>
          <t>15246</t>
        </is>
      </c>
      <c r="BJ1300" t="inlineStr">
        <is>
          <t>XFormInstance</t>
        </is>
      </c>
      <c r="BK1300" t="inlineStr">
        <is>
          <t>0976d92c036d11f0bad6bb65fe57b2fe</t>
        </is>
      </c>
      <c r="BL1300" t="b">
        <v>0</v>
      </c>
      <c r="BM1300" t="inlineStr">
        <is>
          <t>---</t>
        </is>
      </c>
      <c r="BN1300" t="inlineStr">
        <is>
          <t>190.115.183.8</t>
        </is>
      </c>
      <c r="BO1300" t="inlineStr">
        <is>
          <t>Jean Ebens Destine</t>
        </is>
      </c>
    </row>
    <row r="1301">
      <c r="A1301" t="inlineStr">
        <is>
          <t>1299</t>
        </is>
      </c>
      <c r="B1301" t="inlineStr">
        <is>
          <t>5e4798f4-7768-472d-9ed3-8767c678ef32</t>
        </is>
      </c>
      <c r="C1301" t="inlineStr">
        <is>
          <t>2025-03-17</t>
        </is>
      </c>
      <c r="D1301" t="inlineStr">
        <is>
          <t>3</t>
        </is>
      </c>
      <c r="E1301" t="inlineStr">
        <is>
          <t>---</t>
        </is>
      </c>
      <c r="F1301" t="inlineStr">
        <is>
          <t>0</t>
        </is>
      </c>
      <c r="G1301" t="inlineStr">
        <is>
          <t>---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---</t>
        </is>
      </c>
      <c r="L1301" t="inlineStr">
        <is>
          <t>---</t>
        </is>
      </c>
      <c r="M1301" t="inlineStr">
        <is>
          <t>---</t>
        </is>
      </c>
      <c r="N1301" t="inlineStr">
        <is>
          <t>---</t>
        </is>
      </c>
      <c r="O1301" t="inlineStr">
        <is>
          <t>---</t>
        </is>
      </c>
      <c r="P1301" t="inlineStr">
        <is>
          <t>---</t>
        </is>
      </c>
      <c r="Q1301" t="inlineStr">
        <is>
          <t>---</t>
        </is>
      </c>
      <c r="R1301" t="inlineStr"/>
      <c r="S1301" t="inlineStr"/>
      <c r="T1301" t="inlineStr"/>
      <c r="U1301" t="inlineStr"/>
      <c r="V1301" t="inlineStr"/>
      <c r="W1301" t="inlineStr"/>
      <c r="X1301" t="inlineStr">
        <is>
          <t>CAP/HSCM/ST00476</t>
        </is>
      </c>
      <c r="Y1301" t="inlineStr">
        <is>
          <t>CAP/HSCM/ST00476</t>
        </is>
      </c>
      <c r="Z1301" t="inlineStr">
        <is>
          <t>2025-03-18 01:17:26</t>
        </is>
      </c>
      <c r="AA1301" t="inlineStr">
        <is>
          <t>2025-03-18 01:17:06</t>
        </is>
      </c>
      <c r="AB1301" t="inlineStr">
        <is>
          <t>1fleurgile</t>
        </is>
      </c>
      <c r="AC1301" t="inlineStr">
        <is>
          <t>2025-03-18 01:17:28</t>
        </is>
      </c>
      <c r="AD1301" s="1" t="inlineStr">
        <is>
          <t>https://www.commcarehq.org/a/caris-test/reports/form_data/5e4798f4-7768-472d-9ed3-8767c678ef32/</t>
        </is>
      </c>
      <c r="AE1301" t="inlineStr">
        <is>
          <t>---</t>
        </is>
      </c>
      <c r="AF1301" t="inlineStr">
        <is>
          <t>9ccec54780c744e68079f19847fd01fb</t>
        </is>
      </c>
      <c r="AG1301" t="inlineStr">
        <is>
          <t>OK</t>
        </is>
      </c>
      <c r="AH1301" t="inlineStr">
        <is>
          <t>2025-03-18 01:17:26</t>
        </is>
      </c>
      <c r="AI1301" t="inlineStr">
        <is>
          <t>9cfdf7db54419d22491b2c964b5162b3</t>
        </is>
      </c>
      <c r="AJ1301" t="inlineStr">
        <is>
          <t>2025-03-17</t>
        </is>
      </c>
      <c r="AK1301" t="inlineStr">
        <is>
          <t>3</t>
        </is>
      </c>
      <c r="AL1301" t="inlineStr">
        <is>
          <t>---</t>
        </is>
      </c>
      <c r="AM1301" t="inlineStr">
        <is>
          <t>0</t>
        </is>
      </c>
      <c r="AN1301" t="inlineStr">
        <is>
          <t>---</t>
        </is>
      </c>
      <c r="AO1301" t="inlineStr">
        <is>
          <t>1</t>
        </is>
      </c>
      <c r="AP1301" t="inlineStr">
        <is>
          <t>1</t>
        </is>
      </c>
      <c r="AQ1301" t="inlineStr"/>
      <c r="AR1301" t="inlineStr"/>
      <c r="AS1301" t="inlineStr"/>
      <c r="AT1301" t="inlineStr"/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inlineStr">
        <is>
          <t>---</t>
        </is>
      </c>
      <c r="BA1301" t="inlineStr">
        <is>
          <t>9cfdf7db54419d22491b2c964b5162b3</t>
        </is>
      </c>
      <c r="BB1301" t="inlineStr">
        <is>
          <t>http://openrosa.org/formdesigner/0B48E039-1E80-49A7-AC24-732B6E788E39</t>
        </is>
      </c>
      <c r="BC1301" t="inlineStr">
        <is>
          <t>Ration et autres visites</t>
        </is>
      </c>
      <c r="BD1301" t="inlineStr">
        <is>
          <t>CommCare Android, version "2.55.0"(467579). App v15974. CommCare Version 2.55.0. Build 467579, built on: 2025-01-15</t>
        </is>
      </c>
      <c r="BE1301" t="inlineStr">
        <is>
          <t>commcare_76b456dd-7d90-498a-a785-92f136625a61</t>
        </is>
      </c>
      <c r="BF1301" t="inlineStr">
        <is>
          <t>19.7265697 -72.2201345 -32.81 4.73</t>
        </is>
      </c>
      <c r="BG1301" t="inlineStr">
        <is>
          <t>f13d8149fc6d39ebe86af18272310ff9</t>
        </is>
      </c>
      <c r="BH1301" t="inlineStr">
        <is>
          <t>40b9a06a5c574210820dd725c0bc61c4</t>
        </is>
      </c>
      <c r="BI1301" t="inlineStr">
        <is>
          <t>15246</t>
        </is>
      </c>
      <c r="BJ1301" t="inlineStr">
        <is>
          <t>XFormInstance</t>
        </is>
      </c>
      <c r="BK1301" t="inlineStr">
        <is>
          <t>103b0678011611f0ba8dbb65fe57b2fe</t>
        </is>
      </c>
      <c r="BL1301" t="b">
        <v>0</v>
      </c>
      <c r="BM1301" t="inlineStr">
        <is>
          <t>---</t>
        </is>
      </c>
      <c r="BN1301" t="inlineStr">
        <is>
          <t>200.113.215.138</t>
        </is>
      </c>
      <c r="BO1301" t="inlineStr">
        <is>
          <t>Seide Samuel</t>
        </is>
      </c>
    </row>
    <row r="1302">
      <c r="A1302" t="inlineStr">
        <is>
          <t>1300</t>
        </is>
      </c>
      <c r="B1302" t="inlineStr">
        <is>
          <t>7e62c7ef-aa12-433f-b275-34641c650f3f</t>
        </is>
      </c>
      <c r="C1302" t="inlineStr">
        <is>
          <t>2025-03-17</t>
        </is>
      </c>
      <c r="D1302" t="inlineStr">
        <is>
          <t>3</t>
        </is>
      </c>
      <c r="E1302" t="inlineStr">
        <is>
          <t>---</t>
        </is>
      </c>
      <c r="F1302" t="inlineStr">
        <is>
          <t>0</t>
        </is>
      </c>
      <c r="G1302" t="inlineStr">
        <is>
          <t>---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---</t>
        </is>
      </c>
      <c r="L1302" t="inlineStr">
        <is>
          <t>---</t>
        </is>
      </c>
      <c r="M1302" t="inlineStr">
        <is>
          <t>---</t>
        </is>
      </c>
      <c r="N1302" t="inlineStr">
        <is>
          <t>---</t>
        </is>
      </c>
      <c r="O1302" t="inlineStr">
        <is>
          <t>---</t>
        </is>
      </c>
      <c r="P1302" t="inlineStr">
        <is>
          <t>---</t>
        </is>
      </c>
      <c r="Q1302" t="inlineStr">
        <is>
          <t>---</t>
        </is>
      </c>
      <c r="R1302" t="inlineStr"/>
      <c r="S1302" t="inlineStr"/>
      <c r="T1302" t="inlineStr"/>
      <c r="U1302" t="inlineStr"/>
      <c r="V1302" t="inlineStr"/>
      <c r="W1302" t="inlineStr"/>
      <c r="X1302" t="inlineStr">
        <is>
          <t>CAP/HSCM/ST01545</t>
        </is>
      </c>
      <c r="Y1302" t="inlineStr">
        <is>
          <t>CAP/HSCM/ST01545</t>
        </is>
      </c>
      <c r="Z1302" t="inlineStr">
        <is>
          <t>2025-03-18 01:18:02</t>
        </is>
      </c>
      <c r="AA1302" t="inlineStr">
        <is>
          <t>2025-03-18 01:17:46</t>
        </is>
      </c>
      <c r="AB1302" t="inlineStr">
        <is>
          <t>1fleurgile</t>
        </is>
      </c>
      <c r="AC1302" t="inlineStr">
        <is>
          <t>2025-03-18 01:18:03</t>
        </is>
      </c>
      <c r="AD1302" s="1" t="inlineStr">
        <is>
          <t>https://www.commcarehq.org/a/caris-test/reports/form_data/7e62c7ef-aa12-433f-b275-34641c650f3f/</t>
        </is>
      </c>
      <c r="AE1302" t="inlineStr">
        <is>
          <t>---</t>
        </is>
      </c>
      <c r="AF1302" t="inlineStr">
        <is>
          <t>c3ef0b4e0551427185ec710df169b023</t>
        </is>
      </c>
      <c r="AG1302" t="inlineStr">
        <is>
          <t>OK</t>
        </is>
      </c>
      <c r="AH1302" t="inlineStr">
        <is>
          <t>2025-03-18 01:18:02</t>
        </is>
      </c>
      <c r="AI1302" t="inlineStr">
        <is>
          <t>9cfdf7db54419d22491b2c964b5162b3</t>
        </is>
      </c>
      <c r="AJ1302" t="inlineStr">
        <is>
          <t>2025-03-17</t>
        </is>
      </c>
      <c r="AK1302" t="inlineStr">
        <is>
          <t>3</t>
        </is>
      </c>
      <c r="AL1302" t="inlineStr">
        <is>
          <t>---</t>
        </is>
      </c>
      <c r="AM1302" t="inlineStr">
        <is>
          <t>0</t>
        </is>
      </c>
      <c r="AN1302" t="inlineStr">
        <is>
          <t>---</t>
        </is>
      </c>
      <c r="AO1302" t="inlineStr">
        <is>
          <t>1</t>
        </is>
      </c>
      <c r="AP1302" t="inlineStr">
        <is>
          <t>1</t>
        </is>
      </c>
      <c r="AQ1302" t="inlineStr"/>
      <c r="AR1302" t="inlineStr"/>
      <c r="AS1302" t="inlineStr"/>
      <c r="AT1302" t="inlineStr"/>
      <c r="AU1302" t="inlineStr">
        <is>
          <t>---</t>
        </is>
      </c>
      <c r="AV1302" t="inlineStr">
        <is>
          <t>---</t>
        </is>
      </c>
      <c r="AW1302" t="inlineStr">
        <is>
          <t>---</t>
        </is>
      </c>
      <c r="AX1302" t="inlineStr">
        <is>
          <t>---</t>
        </is>
      </c>
      <c r="AY1302" t="inlineStr">
        <is>
          <t>---</t>
        </is>
      </c>
      <c r="AZ1302" t="inlineStr">
        <is>
          <t>---</t>
        </is>
      </c>
      <c r="BA1302" t="inlineStr">
        <is>
          <t>9cfdf7db54419d22491b2c964b5162b3</t>
        </is>
      </c>
      <c r="BB1302" t="inlineStr">
        <is>
          <t>http://openrosa.org/formdesigner/0B48E039-1E80-49A7-AC24-732B6E788E39</t>
        </is>
      </c>
      <c r="BC1302" t="inlineStr">
        <is>
          <t>Ration et autres visites</t>
        </is>
      </c>
      <c r="BD1302" t="inlineStr">
        <is>
          <t>CommCare Android, version "2.55.0"(467579). App v15974. CommCare Version 2.55.0. Build 467579, built on: 2025-01-15</t>
        </is>
      </c>
      <c r="BE1302" t="inlineStr">
        <is>
          <t>commcare_76b456dd-7d90-498a-a785-92f136625a61</t>
        </is>
      </c>
      <c r="BF1302" t="inlineStr">
        <is>
          <t>19.7265821 -72.2201073 -33.53 9.56</t>
        </is>
      </c>
      <c r="BG1302" t="inlineStr">
        <is>
          <t>f13d8149fc6d39ebe86af18272310ff9</t>
        </is>
      </c>
      <c r="BH1302" t="inlineStr">
        <is>
          <t>40b9a06a5c574210820dd725c0bc61c4</t>
        </is>
      </c>
      <c r="BI1302" t="inlineStr">
        <is>
          <t>15246</t>
        </is>
      </c>
      <c r="BJ1302" t="inlineStr">
        <is>
          <t>XFormInstance</t>
        </is>
      </c>
      <c r="BK1302" t="inlineStr">
        <is>
          <t>103b0678011611f0ba8dbb65fe57b2fe</t>
        </is>
      </c>
      <c r="BL1302" t="b">
        <v>0</v>
      </c>
      <c r="BM1302" t="inlineStr">
        <is>
          <t>---</t>
        </is>
      </c>
      <c r="BN1302" t="inlineStr">
        <is>
          <t>200.113.215.138</t>
        </is>
      </c>
      <c r="BO1302" t="inlineStr">
        <is>
          <t>Chedeline Richard</t>
        </is>
      </c>
    </row>
    <row r="1303">
      <c r="A1303" t="inlineStr">
        <is>
          <t>1301</t>
        </is>
      </c>
      <c r="B1303" t="inlineStr">
        <is>
          <t>8fd14be4-0ade-43e3-adad-4dcb5364bb62</t>
        </is>
      </c>
      <c r="C1303" t="inlineStr">
        <is>
          <t>2025-03-17</t>
        </is>
      </c>
      <c r="D1303" t="inlineStr">
        <is>
          <t>3</t>
        </is>
      </c>
      <c r="E1303" t="inlineStr">
        <is>
          <t>---</t>
        </is>
      </c>
      <c r="F1303" t="inlineStr">
        <is>
          <t>0</t>
        </is>
      </c>
      <c r="G1303" t="inlineStr">
        <is>
          <t>---</t>
        </is>
      </c>
      <c r="H1303" t="inlineStr">
        <is>
          <t>1</t>
        </is>
      </c>
      <c r="I1303" t="inlineStr">
        <is>
          <t>0</t>
        </is>
      </c>
      <c r="J1303" t="inlineStr">
        <is>
          <t>---</t>
        </is>
      </c>
      <c r="K1303" t="inlineStr">
        <is>
          <t>---</t>
        </is>
      </c>
      <c r="L1303" t="inlineStr">
        <is>
          <t>---</t>
        </is>
      </c>
      <c r="M1303" t="inlineStr">
        <is>
          <t>---</t>
        </is>
      </c>
      <c r="N1303" t="inlineStr">
        <is>
          <t>---</t>
        </is>
      </c>
      <c r="O1303" t="inlineStr">
        <is>
          <t>---</t>
        </is>
      </c>
      <c r="P1303" t="inlineStr">
        <is>
          <t>---</t>
        </is>
      </c>
      <c r="Q1303" t="inlineStr">
        <is>
          <t>---</t>
        </is>
      </c>
      <c r="R1303" t="inlineStr">
        <is>
          <t>---</t>
        </is>
      </c>
      <c r="S1303" t="inlineStr">
        <is>
          <t>---</t>
        </is>
      </c>
      <c r="T1303" t="inlineStr">
        <is>
          <t>---</t>
        </is>
      </c>
      <c r="U1303" t="inlineStr">
        <is>
          <t>---</t>
        </is>
      </c>
      <c r="V1303" t="inlineStr">
        <is>
          <t>---</t>
        </is>
      </c>
      <c r="W1303" t="inlineStr"/>
      <c r="X1303" t="inlineStr">
        <is>
          <t>CAP/HSCM/ST02791</t>
        </is>
      </c>
      <c r="Y1303" t="inlineStr">
        <is>
          <t>CAP/HSCM/ST02791</t>
        </is>
      </c>
      <c r="Z1303" t="inlineStr">
        <is>
          <t>2025-03-18 01:18:38</t>
        </is>
      </c>
      <c r="AA1303" t="inlineStr">
        <is>
          <t>2025-03-18 01:18:26</t>
        </is>
      </c>
      <c r="AB1303" t="inlineStr">
        <is>
          <t>1fleurgile</t>
        </is>
      </c>
      <c r="AC1303" t="inlineStr">
        <is>
          <t>2025-03-18 01:18:39</t>
        </is>
      </c>
      <c r="AD1303" s="1" t="inlineStr">
        <is>
          <t>https://www.commcarehq.org/a/caris-test/reports/form_data/8fd14be4-0ade-43e3-adad-4dcb5364bb62/</t>
        </is>
      </c>
      <c r="AE1303" t="inlineStr">
        <is>
          <t>---</t>
        </is>
      </c>
      <c r="AF1303" t="inlineStr">
        <is>
          <t>2871fb4d8abc4675a4d878e175acada6</t>
        </is>
      </c>
      <c r="AG1303" t="inlineStr">
        <is>
          <t>OK</t>
        </is>
      </c>
      <c r="AH1303" t="inlineStr">
        <is>
          <t>2025-03-18 01:18:38</t>
        </is>
      </c>
      <c r="AI1303" t="inlineStr">
        <is>
          <t>9cfdf7db54419d22491b2c964b5162b3</t>
        </is>
      </c>
      <c r="AJ1303" t="inlineStr">
        <is>
          <t>2025-03-17</t>
        </is>
      </c>
      <c r="AK1303" t="inlineStr">
        <is>
          <t>3</t>
        </is>
      </c>
      <c r="AL1303" t="inlineStr">
        <is>
          <t>---</t>
        </is>
      </c>
      <c r="AM1303" t="inlineStr">
        <is>
          <t>0</t>
        </is>
      </c>
      <c r="AN1303" t="inlineStr">
        <is>
          <t>---</t>
        </is>
      </c>
      <c r="AO1303" t="inlineStr">
        <is>
          <t>1</t>
        </is>
      </c>
      <c r="AP1303" t="inlineStr">
        <is>
          <t>0</t>
        </is>
      </c>
      <c r="AQ1303" t="inlineStr">
        <is>
          <t>---</t>
        </is>
      </c>
      <c r="AR1303" t="inlineStr">
        <is>
          <t>---</t>
        </is>
      </c>
      <c r="AS1303" t="inlineStr">
        <is>
          <t>---</t>
        </is>
      </c>
      <c r="AT1303" t="inlineStr"/>
      <c r="AU1303" t="inlineStr">
        <is>
          <t>---</t>
        </is>
      </c>
      <c r="AV1303" t="inlineStr">
        <is>
          <t>---</t>
        </is>
      </c>
      <c r="AW1303" t="inlineStr">
        <is>
          <t>---</t>
        </is>
      </c>
      <c r="AX1303" t="inlineStr">
        <is>
          <t>---</t>
        </is>
      </c>
      <c r="AY1303" t="inlineStr">
        <is>
          <t>---</t>
        </is>
      </c>
      <c r="AZ1303" t="inlineStr">
        <is>
          <t>---</t>
        </is>
      </c>
      <c r="BA1303" t="inlineStr">
        <is>
          <t>9cfdf7db54419d22491b2c964b5162b3</t>
        </is>
      </c>
      <c r="BB1303" t="inlineStr">
        <is>
          <t>http://openrosa.org/formdesigner/0B48E039-1E80-49A7-AC24-732B6E788E39</t>
        </is>
      </c>
      <c r="BC1303" t="inlineStr">
        <is>
          <t>Ration et autres visites</t>
        </is>
      </c>
      <c r="BD1303" t="inlineStr">
        <is>
          <t>CommCare Android, version "2.55.0"(467579). App v15974. CommCare Version 2.55.0. Build 467579, built on: 2025-01-15</t>
        </is>
      </c>
      <c r="BE1303" t="inlineStr">
        <is>
          <t>commcare_76b456dd-7d90-498a-a785-92f136625a61</t>
        </is>
      </c>
      <c r="BF1303" t="inlineStr">
        <is>
          <t>19.7265719 -72.2201001 -30.59 7.33</t>
        </is>
      </c>
      <c r="BG1303" t="inlineStr">
        <is>
          <t>f13d8149fc6d39ebe86af18272310ff9</t>
        </is>
      </c>
      <c r="BH1303" t="inlineStr">
        <is>
          <t>40b9a06a5c574210820dd725c0bc61c4</t>
        </is>
      </c>
      <c r="BI1303" t="inlineStr">
        <is>
          <t>15246</t>
        </is>
      </c>
      <c r="BJ1303" t="inlineStr">
        <is>
          <t>XFormInstance</t>
        </is>
      </c>
      <c r="BK1303" t="inlineStr">
        <is>
          <t>103b0678011611f0ba8dbb65fe57b2fe</t>
        </is>
      </c>
      <c r="BL1303" t="b">
        <v>0</v>
      </c>
      <c r="BM1303" t="inlineStr">
        <is>
          <t>---</t>
        </is>
      </c>
      <c r="BN1303" t="inlineStr">
        <is>
          <t>200.113.215.138</t>
        </is>
      </c>
      <c r="BO1303" t="inlineStr">
        <is>
          <t>Mackenson/Dave Joseph</t>
        </is>
      </c>
    </row>
    <row r="1304">
      <c r="A1304" t="inlineStr">
        <is>
          <t>1302</t>
        </is>
      </c>
      <c r="B1304" t="inlineStr">
        <is>
          <t>429a7c7c-1f1c-4e4c-a882-045d20c65166</t>
        </is>
      </c>
      <c r="C1304" t="inlineStr">
        <is>
          <t>2025-03-17</t>
        </is>
      </c>
      <c r="D1304" t="inlineStr">
        <is>
          <t>3</t>
        </is>
      </c>
      <c r="E1304" t="inlineStr">
        <is>
          <t>---</t>
        </is>
      </c>
      <c r="F1304" t="inlineStr">
        <is>
          <t>0</t>
        </is>
      </c>
      <c r="G1304" t="inlineStr">
        <is>
          <t>---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---</t>
        </is>
      </c>
      <c r="L1304" t="inlineStr">
        <is>
          <t>---</t>
        </is>
      </c>
      <c r="M1304" t="inlineStr">
        <is>
          <t>---</t>
        </is>
      </c>
      <c r="N1304" t="inlineStr">
        <is>
          <t>---</t>
        </is>
      </c>
      <c r="O1304" t="inlineStr">
        <is>
          <t>---</t>
        </is>
      </c>
      <c r="P1304" t="inlineStr">
        <is>
          <t>---</t>
        </is>
      </c>
      <c r="Q1304" t="inlineStr">
        <is>
          <t>---</t>
        </is>
      </c>
      <c r="R1304" t="inlineStr"/>
      <c r="S1304" t="inlineStr"/>
      <c r="T1304" t="inlineStr"/>
      <c r="U1304" t="inlineStr"/>
      <c r="V1304" t="inlineStr"/>
      <c r="W1304" t="inlineStr"/>
      <c r="X1304" t="inlineStr">
        <is>
          <t>CAP/CDSF/ST01726</t>
        </is>
      </c>
      <c r="Y1304" t="inlineStr">
        <is>
          <t>CAP/CDSF/ST01726</t>
        </is>
      </c>
      <c r="Z1304" t="inlineStr">
        <is>
          <t>2025-03-18 01:35:07</t>
        </is>
      </c>
      <c r="AA1304" t="inlineStr">
        <is>
          <t>2025-03-18 01:34:48</t>
        </is>
      </c>
      <c r="AB1304" t="inlineStr">
        <is>
          <t>1plyviose</t>
        </is>
      </c>
      <c r="AC1304" t="inlineStr">
        <is>
          <t>2025-03-18 01:36:12</t>
        </is>
      </c>
      <c r="AD1304" s="1" t="inlineStr">
        <is>
          <t>https://www.commcarehq.org/a/caris-test/reports/form_data/429a7c7c-1f1c-4e4c-a882-045d20c65166/</t>
        </is>
      </c>
      <c r="AE1304" t="inlineStr">
        <is>
          <t>---</t>
        </is>
      </c>
      <c r="AF1304" t="inlineStr">
        <is>
          <t>3c5a623af057e23a32ae4000_20097</t>
        </is>
      </c>
      <c r="AG1304" t="inlineStr">
        <is>
          <t>OK</t>
        </is>
      </c>
      <c r="AH1304" t="inlineStr">
        <is>
          <t>2025-03-18 01:35:07</t>
        </is>
      </c>
      <c r="AI1304" t="inlineStr">
        <is>
          <t>aab7a2415e99453fbcb8ebd109e92b4f</t>
        </is>
      </c>
      <c r="AJ1304" t="inlineStr">
        <is>
          <t>2025-03-17</t>
        </is>
      </c>
      <c r="AK1304" t="inlineStr">
        <is>
          <t>3</t>
        </is>
      </c>
      <c r="AL1304" t="inlineStr">
        <is>
          <t>---</t>
        </is>
      </c>
      <c r="AM1304" t="inlineStr">
        <is>
          <t>0</t>
        </is>
      </c>
      <c r="AN1304" t="inlineStr">
        <is>
          <t>---</t>
        </is>
      </c>
      <c r="AO1304" t="inlineStr">
        <is>
          <t>1</t>
        </is>
      </c>
      <c r="AP1304" t="inlineStr">
        <is>
          <t>1</t>
        </is>
      </c>
      <c r="AQ1304" t="inlineStr"/>
      <c r="AR1304" t="inlineStr"/>
      <c r="AS1304" t="inlineStr"/>
      <c r="AT1304" t="inlineStr"/>
      <c r="AU1304" t="inlineStr">
        <is>
          <t>---</t>
        </is>
      </c>
      <c r="AV1304" t="inlineStr">
        <is>
          <t>---</t>
        </is>
      </c>
      <c r="AW1304" t="inlineStr">
        <is>
          <t>---</t>
        </is>
      </c>
      <c r="AX1304" t="inlineStr">
        <is>
          <t>---</t>
        </is>
      </c>
      <c r="AY1304" t="inlineStr">
        <is>
          <t>---</t>
        </is>
      </c>
      <c r="AZ1304" t="inlineStr">
        <is>
          <t>---</t>
        </is>
      </c>
      <c r="BA1304" t="inlineStr">
        <is>
          <t>aab7a2415e99453fbcb8ebd109e92b4f</t>
        </is>
      </c>
      <c r="BB1304" t="inlineStr">
        <is>
          <t>http://openrosa.org/formdesigner/0B48E039-1E80-49A7-AC24-732B6E788E39</t>
        </is>
      </c>
      <c r="BC1304" t="inlineStr">
        <is>
          <t>Ration et autres visites</t>
        </is>
      </c>
      <c r="BD1304" t="inlineStr">
        <is>
          <t>CommCare Android, version "2.55.0"(467579). App v15974. CommCare Version 2.55.0. Build 467579, built on: 2025-01-15</t>
        </is>
      </c>
      <c r="BE1304" t="inlineStr">
        <is>
          <t>commcare_d17d77c2-a7e5-4f4b-9b21-6b80894e9762</t>
        </is>
      </c>
      <c r="BF1304" t="inlineStr"/>
      <c r="BG1304" t="inlineStr">
        <is>
          <t>f13d8149fc6d39ebe86af18272310ff9</t>
        </is>
      </c>
      <c r="BH1304" t="inlineStr">
        <is>
          <t>40b9a06a5c574210820dd725c0bc61c4</t>
        </is>
      </c>
      <c r="BI1304" t="inlineStr">
        <is>
          <t>15246</t>
        </is>
      </c>
      <c r="BJ1304" t="inlineStr">
        <is>
          <t>XFormInstance</t>
        </is>
      </c>
      <c r="BK1304" t="inlineStr">
        <is>
          <t>98704224031411f0a9f56327e3555f30</t>
        </is>
      </c>
      <c r="BL1304" t="b">
        <v>0</v>
      </c>
      <c r="BM1304" t="inlineStr">
        <is>
          <t>---</t>
        </is>
      </c>
      <c r="BN1304" t="inlineStr">
        <is>
          <t>200.113.248.60</t>
        </is>
      </c>
      <c r="BO1304" t="inlineStr">
        <is>
          <t>Wildanise Wilnique Louidor</t>
        </is>
      </c>
    </row>
    <row r="1305">
      <c r="A1305" t="inlineStr">
        <is>
          <t>1303</t>
        </is>
      </c>
      <c r="B1305" t="inlineStr">
        <is>
          <t>1eaddb99-4703-48b0-a2aa-055c654d502e</t>
        </is>
      </c>
      <c r="C1305" t="inlineStr">
        <is>
          <t>2025-03-17</t>
        </is>
      </c>
      <c r="D1305" t="inlineStr">
        <is>
          <t>3</t>
        </is>
      </c>
      <c r="E1305" t="inlineStr">
        <is>
          <t>---</t>
        </is>
      </c>
      <c r="F1305" t="inlineStr">
        <is>
          <t>0</t>
        </is>
      </c>
      <c r="G1305" t="inlineStr">
        <is>
          <t>---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---</t>
        </is>
      </c>
      <c r="L1305" t="inlineStr">
        <is>
          <t>---</t>
        </is>
      </c>
      <c r="M1305" t="inlineStr">
        <is>
          <t>---</t>
        </is>
      </c>
      <c r="N1305" t="inlineStr">
        <is>
          <t>---</t>
        </is>
      </c>
      <c r="O1305" t="inlineStr">
        <is>
          <t>---</t>
        </is>
      </c>
      <c r="P1305" t="inlineStr">
        <is>
          <t>---</t>
        </is>
      </c>
      <c r="Q1305" t="inlineStr">
        <is>
          <t>---</t>
        </is>
      </c>
      <c r="R1305" t="inlineStr">
        <is>
          <t>20.0</t>
        </is>
      </c>
      <c r="S1305" t="inlineStr">
        <is>
          <t>35.0</t>
        </is>
      </c>
      <c r="T1305" t="inlineStr">
        <is>
          <t>143.0</t>
        </is>
      </c>
      <c r="U1305">
        <f>HYPERLINK("https://www.commcarehq.org/a/caris-test/api/form_attachment/v1/1eaddb99-4703-48b0-a2aa-055c654d502e/1742297714473.jpg")</f>
        <v/>
      </c>
      <c r="V1305" t="inlineStr"/>
      <c r="W1305" t="inlineStr"/>
      <c r="X1305" t="inlineStr">
        <is>
          <t>GRO/HAMG/01137</t>
        </is>
      </c>
      <c r="Y1305" t="inlineStr">
        <is>
          <t>GRO/HAMG/01137</t>
        </is>
      </c>
      <c r="Z1305" t="inlineStr">
        <is>
          <t>2025-03-18 11:35:16</t>
        </is>
      </c>
      <c r="AA1305" t="inlineStr">
        <is>
          <t>2025-03-18 11:34:10</t>
        </is>
      </c>
      <c r="AB1305" t="inlineStr">
        <is>
          <t>6norvilus</t>
        </is>
      </c>
      <c r="AC1305" t="inlineStr">
        <is>
          <t>2025-03-18 11:26:48</t>
        </is>
      </c>
      <c r="AD1305" s="1" t="inlineStr">
        <is>
          <t>https://www.commcarehq.org/a/caris-test/reports/form_data/1eaddb99-4703-48b0-a2aa-055c654d502e/</t>
        </is>
      </c>
      <c r="AE1305" t="inlineStr">
        <is>
          <t>---</t>
        </is>
      </c>
      <c r="AF1305" t="inlineStr">
        <is>
          <t>3c5a623af057e23a32ae4000_1466</t>
        </is>
      </c>
      <c r="AG1305" t="inlineStr">
        <is>
          <t>OK</t>
        </is>
      </c>
      <c r="AH1305" t="inlineStr">
        <is>
          <t>2025-03-18 11:35:16</t>
        </is>
      </c>
      <c r="AI1305" t="inlineStr">
        <is>
          <t>60825dc3d2144612a8c0588bc9c618f4</t>
        </is>
      </c>
      <c r="AJ1305" t="inlineStr">
        <is>
          <t>2025-03-17</t>
        </is>
      </c>
      <c r="AK1305" t="inlineStr">
        <is>
          <t>3</t>
        </is>
      </c>
      <c r="AL1305" t="inlineStr">
        <is>
          <t>---</t>
        </is>
      </c>
      <c r="AM1305" t="inlineStr">
        <is>
          <t>0</t>
        </is>
      </c>
      <c r="AN1305" t="inlineStr">
        <is>
          <t>---</t>
        </is>
      </c>
      <c r="AO1305" t="inlineStr">
        <is>
          <t>1</t>
        </is>
      </c>
      <c r="AP1305" t="inlineStr">
        <is>
          <t>1</t>
        </is>
      </c>
      <c r="AQ1305" t="inlineStr">
        <is>
          <t>20</t>
        </is>
      </c>
      <c r="AR1305" t="inlineStr">
        <is>
          <t>35</t>
        </is>
      </c>
      <c r="AS1305" t="inlineStr">
        <is>
          <t>143</t>
        </is>
      </c>
      <c r="AT1305" t="inlineStr"/>
      <c r="AU1305" t="inlineStr">
        <is>
          <t>---</t>
        </is>
      </c>
      <c r="AV1305" t="inlineStr">
        <is>
          <t>---</t>
        </is>
      </c>
      <c r="AW1305" t="inlineStr">
        <is>
          <t>---</t>
        </is>
      </c>
      <c r="AX1305" t="inlineStr">
        <is>
          <t>---</t>
        </is>
      </c>
      <c r="AY1305" t="inlineStr">
        <is>
          <t>---</t>
        </is>
      </c>
      <c r="AZ1305" t="inlineStr">
        <is>
          <t>---</t>
        </is>
      </c>
      <c r="BA1305" t="inlineStr">
        <is>
          <t>60825dc3d2144612a8c0588bc9c618f4</t>
        </is>
      </c>
      <c r="BB1305" t="inlineStr">
        <is>
          <t>http://openrosa.org/formdesigner/0B48E039-1E80-49A7-AC24-732B6E788E39</t>
        </is>
      </c>
      <c r="BC1305" t="inlineStr">
        <is>
          <t>Ration et autres visites</t>
        </is>
      </c>
      <c r="BD1305" t="inlineStr">
        <is>
          <t>CommCare Android, version "2.56"(468027). App v15974. CommCare Version 2.56.0. Build 468027, built on: 2025-01-18</t>
        </is>
      </c>
      <c r="BE1305" t="inlineStr">
        <is>
          <t>commcare_52f6c027-3e99-4ba4-b769-4cad75051ed2</t>
        </is>
      </c>
      <c r="BF1305" t="inlineStr"/>
      <c r="BG1305" t="inlineStr">
        <is>
          <t>f13d8149fc6d39ebe86af18272310ff9</t>
        </is>
      </c>
      <c r="BH1305" t="inlineStr">
        <is>
          <t>40b9a06a5c574210820dd725c0bc61c4</t>
        </is>
      </c>
      <c r="BI1305" t="inlineStr">
        <is>
          <t>15246</t>
        </is>
      </c>
      <c r="BJ1305" t="inlineStr">
        <is>
          <t>XFormInstance</t>
        </is>
      </c>
      <c r="BK1305" t="inlineStr">
        <is>
          <t>763e52e403eb11f0b087d3290d41d0d6</t>
        </is>
      </c>
      <c r="BL1305" t="b">
        <v>0</v>
      </c>
      <c r="BM1305" t="inlineStr">
        <is>
          <t>---</t>
        </is>
      </c>
      <c r="BN1305" t="inlineStr">
        <is>
          <t>200.113.214.131</t>
        </is>
      </c>
      <c r="BO1305" t="inlineStr">
        <is>
          <t>Jamesley Tanisma</t>
        </is>
      </c>
    </row>
    <row r="1306">
      <c r="A1306" t="inlineStr">
        <is>
          <t>1304</t>
        </is>
      </c>
      <c r="B1306" t="inlineStr">
        <is>
          <t>59b9fd4f-c855-4c0e-ad6d-77f1540c20d8</t>
        </is>
      </c>
      <c r="C1306" t="inlineStr">
        <is>
          <t>2025-03-17</t>
        </is>
      </c>
      <c r="D1306" t="inlineStr">
        <is>
          <t>3</t>
        </is>
      </c>
      <c r="E1306" t="inlineStr">
        <is>
          <t>---</t>
        </is>
      </c>
      <c r="F1306" t="inlineStr">
        <is>
          <t>0</t>
        </is>
      </c>
      <c r="G1306" t="inlineStr">
        <is>
          <t>---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---</t>
        </is>
      </c>
      <c r="L1306" t="inlineStr">
        <is>
          <t>---</t>
        </is>
      </c>
      <c r="M1306" t="inlineStr">
        <is>
          <t>---</t>
        </is>
      </c>
      <c r="N1306" t="inlineStr">
        <is>
          <t>---</t>
        </is>
      </c>
      <c r="O1306" t="inlineStr">
        <is>
          <t>---</t>
        </is>
      </c>
      <c r="P1306" t="inlineStr">
        <is>
          <t>---</t>
        </is>
      </c>
      <c r="Q1306" t="inlineStr">
        <is>
          <t>---</t>
        </is>
      </c>
      <c r="R1306" t="inlineStr">
        <is>
          <t>21.0</t>
        </is>
      </c>
      <c r="S1306" t="inlineStr">
        <is>
          <t>40.0</t>
        </is>
      </c>
      <c r="T1306" t="inlineStr">
        <is>
          <t>146.0</t>
        </is>
      </c>
      <c r="U1306">
        <f>HYPERLINK("https://www.commcarehq.org/a/caris-test/api/form_attachment/v1/59b9fd4f-c855-4c0e-ad6d-77f1540c20d8/1742297845780.jpg")</f>
        <v/>
      </c>
      <c r="V1306" t="inlineStr"/>
      <c r="W1306" t="inlineStr"/>
      <c r="X1306" t="inlineStr">
        <is>
          <t>GRO/HAMG/ST02923</t>
        </is>
      </c>
      <c r="Y1306" t="inlineStr">
        <is>
          <t>GRO/HAMG/ST02923</t>
        </is>
      </c>
      <c r="Z1306" t="inlineStr">
        <is>
          <t>2025-03-18 11:37:28</t>
        </is>
      </c>
      <c r="AA1306" t="inlineStr">
        <is>
          <t>2025-03-18 11:36:04</t>
        </is>
      </c>
      <c r="AB1306" t="inlineStr">
        <is>
          <t>6norvilus</t>
        </is>
      </c>
      <c r="AC1306" t="inlineStr">
        <is>
          <t>2025-03-18 11:29:00</t>
        </is>
      </c>
      <c r="AD1306" s="1" t="inlineStr">
        <is>
          <t>https://www.commcarehq.org/a/caris-test/reports/form_data/59b9fd4f-c855-4c0e-ad6d-77f1540c20d8/</t>
        </is>
      </c>
      <c r="AE1306" t="inlineStr">
        <is>
          <t>---</t>
        </is>
      </c>
      <c r="AF1306" t="inlineStr">
        <is>
          <t>3c5a623af057e23a32ae4000_173042</t>
        </is>
      </c>
      <c r="AG1306" t="inlineStr">
        <is>
          <t>OK</t>
        </is>
      </c>
      <c r="AH1306" t="inlineStr">
        <is>
          <t>2025-03-18 11:37:28</t>
        </is>
      </c>
      <c r="AI1306" t="inlineStr">
        <is>
          <t>60825dc3d2144612a8c0588bc9c618f4</t>
        </is>
      </c>
      <c r="AJ1306" t="inlineStr">
        <is>
          <t>2025-03-17</t>
        </is>
      </c>
      <c r="AK1306" t="inlineStr">
        <is>
          <t>3</t>
        </is>
      </c>
      <c r="AL1306" t="inlineStr">
        <is>
          <t>---</t>
        </is>
      </c>
      <c r="AM1306" t="inlineStr">
        <is>
          <t>0</t>
        </is>
      </c>
      <c r="AN1306" t="inlineStr">
        <is>
          <t>---</t>
        </is>
      </c>
      <c r="AO1306" t="inlineStr">
        <is>
          <t>1</t>
        </is>
      </c>
      <c r="AP1306" t="inlineStr">
        <is>
          <t>1</t>
        </is>
      </c>
      <c r="AQ1306" t="inlineStr">
        <is>
          <t>21</t>
        </is>
      </c>
      <c r="AR1306" t="inlineStr">
        <is>
          <t>40</t>
        </is>
      </c>
      <c r="AS1306" t="inlineStr">
        <is>
          <t>146</t>
        </is>
      </c>
      <c r="AT1306" t="inlineStr"/>
      <c r="AU1306" t="inlineStr">
        <is>
          <t>---</t>
        </is>
      </c>
      <c r="AV1306" t="inlineStr">
        <is>
          <t>---</t>
        </is>
      </c>
      <c r="AW1306" t="inlineStr">
        <is>
          <t>---</t>
        </is>
      </c>
      <c r="AX1306" t="inlineStr">
        <is>
          <t>---</t>
        </is>
      </c>
      <c r="AY1306" t="inlineStr">
        <is>
          <t>---</t>
        </is>
      </c>
      <c r="AZ1306" t="inlineStr">
        <is>
          <t>---</t>
        </is>
      </c>
      <c r="BA1306" t="inlineStr">
        <is>
          <t>60825dc3d2144612a8c0588bc9c618f4</t>
        </is>
      </c>
      <c r="BB1306" t="inlineStr">
        <is>
          <t>http://openrosa.org/formdesigner/0B48E039-1E80-49A7-AC24-732B6E788E39</t>
        </is>
      </c>
      <c r="BC1306" t="inlineStr">
        <is>
          <t>Ration et autres visites</t>
        </is>
      </c>
      <c r="BD1306" t="inlineStr">
        <is>
          <t>CommCare Android, version "2.56"(468027). App v15974. CommCare Version 2.56.0. Build 468027, built on: 2025-01-18</t>
        </is>
      </c>
      <c r="BE1306" t="inlineStr">
        <is>
          <t>commcare_52f6c027-3e99-4ba4-b769-4cad75051ed2</t>
        </is>
      </c>
      <c r="BF1306" t="inlineStr"/>
      <c r="BG1306" t="inlineStr">
        <is>
          <t>f13d8149fc6d39ebe86af18272310ff9</t>
        </is>
      </c>
      <c r="BH1306" t="inlineStr">
        <is>
          <t>40b9a06a5c574210820dd725c0bc61c4</t>
        </is>
      </c>
      <c r="BI1306" t="inlineStr">
        <is>
          <t>15246</t>
        </is>
      </c>
      <c r="BJ1306" t="inlineStr">
        <is>
          <t>XFormInstance</t>
        </is>
      </c>
      <c r="BK1306" t="inlineStr">
        <is>
          <t>763e52e403eb11f0b087d3290d41d0d6</t>
        </is>
      </c>
      <c r="BL1306" t="b">
        <v>0</v>
      </c>
      <c r="BM1306" t="inlineStr">
        <is>
          <t>---</t>
        </is>
      </c>
      <c r="BN1306" t="inlineStr">
        <is>
          <t>200.113.214.131</t>
        </is>
      </c>
      <c r="BO1306" t="inlineStr">
        <is>
          <t>Meselin Fleurival</t>
        </is>
      </c>
    </row>
    <row r="1307">
      <c r="A1307" t="inlineStr">
        <is>
          <t>1305</t>
        </is>
      </c>
      <c r="B1307" t="inlineStr">
        <is>
          <t>4d0c0bf8-a469-452a-bad2-e0debb0a8cfb</t>
        </is>
      </c>
      <c r="C1307" t="inlineStr">
        <is>
          <t>2025-03-18</t>
        </is>
      </c>
      <c r="D1307" t="inlineStr">
        <is>
          <t>4</t>
        </is>
      </c>
      <c r="E1307" t="inlineStr">
        <is>
          <t>pr C.V et médicament</t>
        </is>
      </c>
      <c r="F1307" t="inlineStr">
        <is>
          <t>1</t>
        </is>
      </c>
      <c r="G1307" t="inlineStr">
        <is>
          <t>pr C.V et medicament</t>
        </is>
      </c>
      <c r="H1307" t="inlineStr">
        <is>
          <t>1</t>
        </is>
      </c>
      <c r="I1307" t="inlineStr">
        <is>
          <t>1</t>
        </is>
      </c>
      <c r="J1307" t="inlineStr"/>
      <c r="K1307" t="inlineStr">
        <is>
          <t>---</t>
        </is>
      </c>
      <c r="L1307" t="inlineStr">
        <is>
          <t>---</t>
        </is>
      </c>
      <c r="M1307" t="inlineStr">
        <is>
          <t>---</t>
        </is>
      </c>
      <c r="N1307" t="inlineStr">
        <is>
          <t>---</t>
        </is>
      </c>
      <c r="O1307" t="inlineStr">
        <is>
          <t>---</t>
        </is>
      </c>
      <c r="P1307" t="inlineStr">
        <is>
          <t>---</t>
        </is>
      </c>
      <c r="Q1307" t="inlineStr">
        <is>
          <t>---</t>
        </is>
      </c>
      <c r="R1307" t="inlineStr"/>
      <c r="S1307" t="inlineStr"/>
      <c r="T1307" t="inlineStr"/>
      <c r="U1307" t="inlineStr"/>
      <c r="V1307" t="inlineStr"/>
      <c r="W1307" t="inlineStr"/>
      <c r="X1307" t="inlineStr">
        <is>
          <t>PAP/OBCG/ST01055</t>
        </is>
      </c>
      <c r="Y1307" t="inlineStr">
        <is>
          <t>PAP/OBCG/ST01055</t>
        </is>
      </c>
      <c r="Z1307" t="inlineStr">
        <is>
          <t>2025-03-18 15:51:19</t>
        </is>
      </c>
      <c r="AA1307" t="inlineStr">
        <is>
          <t>2025-03-18 15:49:11</t>
        </is>
      </c>
      <c r="AB1307" t="inlineStr">
        <is>
          <t>2edina</t>
        </is>
      </c>
      <c r="AC1307" t="inlineStr">
        <is>
          <t>2025-03-18 15:51:24</t>
        </is>
      </c>
      <c r="AD1307" s="1" t="inlineStr">
        <is>
          <t>https://www.commcarehq.org/a/caris-test/reports/form_data/4d0c0bf8-a469-452a-bad2-e0debb0a8cfb/</t>
        </is>
      </c>
      <c r="AE1307" t="inlineStr">
        <is>
          <t>---</t>
        </is>
      </c>
      <c r="AF1307" t="inlineStr">
        <is>
          <t>3c5a623af057e23a32ae4000_128398</t>
        </is>
      </c>
      <c r="AG1307" t="inlineStr">
        <is>
          <t>---</t>
        </is>
      </c>
      <c r="AH1307" t="inlineStr">
        <is>
          <t>2025-03-18 15:51:19</t>
        </is>
      </c>
      <c r="AI1307" t="inlineStr">
        <is>
          <t>f07b225bd77c4209bd818ee1cd8e3648</t>
        </is>
      </c>
      <c r="AJ1307" t="inlineStr">
        <is>
          <t>2025-03-18</t>
        </is>
      </c>
      <c r="AK1307" t="inlineStr">
        <is>
          <t>4</t>
        </is>
      </c>
      <c r="AL1307" t="inlineStr">
        <is>
          <t>pr C.V et médicament</t>
        </is>
      </c>
      <c r="AM1307" t="inlineStr">
        <is>
          <t>1</t>
        </is>
      </c>
      <c r="AN1307" t="inlineStr">
        <is>
          <t>pr C.V et medicament</t>
        </is>
      </c>
      <c r="AO1307" t="inlineStr">
        <is>
          <t>1</t>
        </is>
      </c>
      <c r="AP1307" t="inlineStr">
        <is>
          <t>1</t>
        </is>
      </c>
      <c r="AQ1307" t="inlineStr"/>
      <c r="AR1307" t="inlineStr"/>
      <c r="AS1307" t="inlineStr"/>
      <c r="AT1307" t="inlineStr"/>
      <c r="AU1307" t="inlineStr">
        <is>
          <t>---</t>
        </is>
      </c>
      <c r="AV1307" t="inlineStr">
        <is>
          <t>---</t>
        </is>
      </c>
      <c r="AW1307" t="inlineStr">
        <is>
          <t>---</t>
        </is>
      </c>
      <c r="AX1307" t="inlineStr">
        <is>
          <t>---</t>
        </is>
      </c>
      <c r="AY1307" t="inlineStr">
        <is>
          <t>---</t>
        </is>
      </c>
      <c r="AZ1307" t="inlineStr">
        <is>
          <t>---</t>
        </is>
      </c>
      <c r="BA1307" t="inlineStr">
        <is>
          <t>f07b225bd77c4209bd818ee1cd8e3648</t>
        </is>
      </c>
      <c r="BB1307" t="inlineStr">
        <is>
          <t>http://openrosa.org/formdesigner/0B48E039-1E80-49A7-AC24-732B6E788E39</t>
        </is>
      </c>
      <c r="BC1307" t="inlineStr">
        <is>
          <t>Ration et autres visites</t>
        </is>
      </c>
      <c r="BD1307" t="inlineStr">
        <is>
          <t>CommCare Android, version "2.56"(468045). App v15974. CommCare Version 2.56.0. Build 468045, built on: 2025-03-07</t>
        </is>
      </c>
      <c r="BE1307" t="inlineStr">
        <is>
          <t>commcare_4563efbb-0edf-4089-abcd-f064b9d0d441</t>
        </is>
      </c>
      <c r="BF1307" t="inlineStr">
        <is>
          <t>18.5308607 -72.4114681 88.12 9.11</t>
        </is>
      </c>
      <c r="BG1307" t="inlineStr">
        <is>
          <t>f13d8149fc6d39ebe86af18272310ff9</t>
        </is>
      </c>
      <c r="BH1307" t="inlineStr">
        <is>
          <t>40b9a06a5c574210820dd725c0bc61c4</t>
        </is>
      </c>
      <c r="BI1307" t="inlineStr">
        <is>
          <t>15246</t>
        </is>
      </c>
      <c r="BJ1307" t="inlineStr">
        <is>
          <t>XFormInstance</t>
        </is>
      </c>
      <c r="BK1307" t="inlineStr">
        <is>
          <t>61159912041011f0aa276327e3555f30</t>
        </is>
      </c>
      <c r="BL1307" t="b">
        <v>0</v>
      </c>
      <c r="BM1307" t="inlineStr">
        <is>
          <t>---</t>
        </is>
      </c>
      <c r="BN1307" t="inlineStr">
        <is>
          <t>200.113.248.104</t>
        </is>
      </c>
      <c r="BO1307" t="inlineStr">
        <is>
          <t>Franckleyson Cadet</t>
        </is>
      </c>
    </row>
    <row r="1308">
      <c r="A1308" t="inlineStr">
        <is>
          <t>1306</t>
        </is>
      </c>
      <c r="B1308" t="inlineStr">
        <is>
          <t>196ccfb4-e245-4d5f-8752-8c66e71bc9ca</t>
        </is>
      </c>
      <c r="C1308" t="inlineStr">
        <is>
          <t>2025-03-18</t>
        </is>
      </c>
      <c r="D1308" t="inlineStr">
        <is>
          <t>3</t>
        </is>
      </c>
      <c r="E1308" t="inlineStr">
        <is>
          <t>---</t>
        </is>
      </c>
      <c r="F1308" t="inlineStr">
        <is>
          <t>1</t>
        </is>
      </c>
      <c r="G1308" t="inlineStr">
        <is>
          <t>---</t>
        </is>
      </c>
      <c r="H1308" t="inlineStr">
        <is>
          <t>1</t>
        </is>
      </c>
      <c r="I1308" t="inlineStr">
        <is>
          <t>0</t>
        </is>
      </c>
      <c r="J1308" t="inlineStr">
        <is>
          <t>---</t>
        </is>
      </c>
      <c r="K1308" t="inlineStr">
        <is>
          <t>---</t>
        </is>
      </c>
      <c r="L1308" t="inlineStr">
        <is>
          <t>---</t>
        </is>
      </c>
      <c r="M1308" t="inlineStr">
        <is>
          <t>---</t>
        </is>
      </c>
      <c r="N1308" t="inlineStr">
        <is>
          <t>---</t>
        </is>
      </c>
      <c r="O1308" t="inlineStr">
        <is>
          <t>---</t>
        </is>
      </c>
      <c r="P1308" t="inlineStr">
        <is>
          <t>---</t>
        </is>
      </c>
      <c r="Q1308" t="inlineStr">
        <is>
          <t>---</t>
        </is>
      </c>
      <c r="R1308" t="inlineStr">
        <is>
          <t>---</t>
        </is>
      </c>
      <c r="S1308" t="inlineStr">
        <is>
          <t>---</t>
        </is>
      </c>
      <c r="T1308" t="inlineStr">
        <is>
          <t>---</t>
        </is>
      </c>
      <c r="U1308" t="inlineStr">
        <is>
          <t>---</t>
        </is>
      </c>
      <c r="V1308" t="inlineStr">
        <is>
          <t>---</t>
        </is>
      </c>
      <c r="W1308" t="inlineStr">
        <is>
          <t>19.6086183 -72.2117083 62.7 4.5</t>
        </is>
      </c>
      <c r="X1308" t="inlineStr">
        <is>
          <t>CAP/HSCM/ST3963</t>
        </is>
      </c>
      <c r="Y1308" t="inlineStr">
        <is>
          <t>CAP/HSCM/ST3963</t>
        </is>
      </c>
      <c r="Z1308" t="inlineStr">
        <is>
          <t>2025-03-18 16:01:04</t>
        </is>
      </c>
      <c r="AA1308" t="inlineStr">
        <is>
          <t>2025-03-18 15:45:13</t>
        </is>
      </c>
      <c r="AB1308" t="inlineStr">
        <is>
          <t>1maselaine</t>
        </is>
      </c>
      <c r="AC1308" t="inlineStr">
        <is>
          <t>2025-03-18 16:01:10</t>
        </is>
      </c>
      <c r="AD1308" s="1" t="inlineStr">
        <is>
          <t>https://www.commcarehq.org/a/caris-test/reports/form_data/196ccfb4-e245-4d5f-8752-8c66e71bc9ca/</t>
        </is>
      </c>
      <c r="AE1308" t="inlineStr">
        <is>
          <t>---</t>
        </is>
      </c>
      <c r="AF1308" t="inlineStr">
        <is>
          <t>3c5a623af057e23a32ae4000_39553</t>
        </is>
      </c>
      <c r="AG1308" t="inlineStr">
        <is>
          <t>OK</t>
        </is>
      </c>
      <c r="AH1308" t="inlineStr">
        <is>
          <t>2025-03-18 16:01:04</t>
        </is>
      </c>
      <c r="AI1308" t="inlineStr">
        <is>
          <t>1b833c2586eb49459103874b6462448b</t>
        </is>
      </c>
      <c r="AJ1308" t="inlineStr">
        <is>
          <t>2025-03-18</t>
        </is>
      </c>
      <c r="AK1308" t="inlineStr">
        <is>
          <t>3</t>
        </is>
      </c>
      <c r="AL1308" t="inlineStr">
        <is>
          <t>---</t>
        </is>
      </c>
      <c r="AM1308" t="inlineStr">
        <is>
          <t>1</t>
        </is>
      </c>
      <c r="AN1308" t="inlineStr">
        <is>
          <t>---</t>
        </is>
      </c>
      <c r="AO1308" t="inlineStr">
        <is>
          <t>1</t>
        </is>
      </c>
      <c r="AP1308" t="inlineStr">
        <is>
          <t>0</t>
        </is>
      </c>
      <c r="AQ1308" t="inlineStr">
        <is>
          <t>---</t>
        </is>
      </c>
      <c r="AR1308" t="inlineStr">
        <is>
          <t>---</t>
        </is>
      </c>
      <c r="AS1308" t="inlineStr">
        <is>
          <t>---</t>
        </is>
      </c>
      <c r="AT1308" t="inlineStr">
        <is>
          <t>19.6086183 -72.2117083 62.7 4.5</t>
        </is>
      </c>
      <c r="AU1308" t="inlineStr">
        <is>
          <t>---</t>
        </is>
      </c>
      <c r="AV1308" t="inlineStr">
        <is>
          <t>---</t>
        </is>
      </c>
      <c r="AW1308" t="inlineStr">
        <is>
          <t>---</t>
        </is>
      </c>
      <c r="AX1308" t="inlineStr">
        <is>
          <t>---</t>
        </is>
      </c>
      <c r="AY1308" t="inlineStr">
        <is>
          <t>---</t>
        </is>
      </c>
      <c r="AZ1308" t="inlineStr">
        <is>
          <t>---</t>
        </is>
      </c>
      <c r="BA1308" t="inlineStr">
        <is>
          <t>1b833c2586eb49459103874b6462448b</t>
        </is>
      </c>
      <c r="BB1308" t="inlineStr">
        <is>
          <t>http://openrosa.org/formdesigner/0B48E039-1E80-49A7-AC24-732B6E788E39</t>
        </is>
      </c>
      <c r="BC1308" t="inlineStr">
        <is>
          <t>Ration et autres visites</t>
        </is>
      </c>
      <c r="BD1308" t="inlineStr">
        <is>
          <t>CommCare Android, version "2.56"(468040). App v15974. CommCare Version 2.56.0. Build 468040, built on: 2025-02-11</t>
        </is>
      </c>
      <c r="BE1308" t="inlineStr">
        <is>
          <t>commcare_05d78f59-ebda-491c-89b8-6c42bab0e02e</t>
        </is>
      </c>
      <c r="BF1308" t="inlineStr">
        <is>
          <t>19.6085717 -72.2115483 62.7 4.7</t>
        </is>
      </c>
      <c r="BG1308" t="inlineStr">
        <is>
          <t>f13d8149fc6d39ebe86af18272310ff9</t>
        </is>
      </c>
      <c r="BH1308" t="inlineStr">
        <is>
          <t>40b9a06a5c574210820dd725c0bc61c4</t>
        </is>
      </c>
      <c r="BI1308" t="inlineStr">
        <is>
          <t>15246</t>
        </is>
      </c>
      <c r="BJ1308" t="inlineStr">
        <is>
          <t>XFormInstance</t>
        </is>
      </c>
      <c r="BK1308" t="inlineStr">
        <is>
          <t>d030c316040f11f0aa276327e3555f30</t>
        </is>
      </c>
      <c r="BL1308" t="b">
        <v>0</v>
      </c>
      <c r="BM1308" t="inlineStr">
        <is>
          <t>---</t>
        </is>
      </c>
      <c r="BN1308" t="inlineStr">
        <is>
          <t>200.113.214.95</t>
        </is>
      </c>
      <c r="BO1308" t="inlineStr">
        <is>
          <t>Pierre Louis Nedenska</t>
        </is>
      </c>
    </row>
    <row r="1309">
      <c r="A1309" t="inlineStr">
        <is>
          <t>1307</t>
        </is>
      </c>
      <c r="B1309" t="inlineStr">
        <is>
          <t>86a4dc10-2ef4-4994-863d-03475114918c</t>
        </is>
      </c>
      <c r="C1309" t="inlineStr">
        <is>
          <t>2025-03-18</t>
        </is>
      </c>
      <c r="D1309" t="inlineStr">
        <is>
          <t>4</t>
        </is>
      </c>
      <c r="E1309" t="inlineStr">
        <is>
          <t>Sensibilisation pour Charge Virale</t>
        </is>
      </c>
      <c r="F1309" t="inlineStr">
        <is>
          <t>1</t>
        </is>
      </c>
      <c r="G1309" t="inlineStr">
        <is>
          <t>injoignable</t>
        </is>
      </c>
      <c r="H1309" t="inlineStr">
        <is>
          <t>1</t>
        </is>
      </c>
      <c r="I1309" t="inlineStr">
        <is>
          <t>0</t>
        </is>
      </c>
      <c r="J1309" t="inlineStr">
        <is>
          <t>---</t>
        </is>
      </c>
      <c r="K1309" t="inlineStr">
        <is>
          <t>---</t>
        </is>
      </c>
      <c r="L1309" t="inlineStr">
        <is>
          <t>---</t>
        </is>
      </c>
      <c r="M1309" t="inlineStr">
        <is>
          <t>---</t>
        </is>
      </c>
      <c r="N1309" t="inlineStr">
        <is>
          <t>---</t>
        </is>
      </c>
      <c r="O1309" t="inlineStr">
        <is>
          <t>---</t>
        </is>
      </c>
      <c r="P1309" t="inlineStr">
        <is>
          <t>---</t>
        </is>
      </c>
      <c r="Q1309" t="inlineStr">
        <is>
          <t>---</t>
        </is>
      </c>
      <c r="R1309" t="inlineStr">
        <is>
          <t>---</t>
        </is>
      </c>
      <c r="S1309" t="inlineStr">
        <is>
          <t>---</t>
        </is>
      </c>
      <c r="T1309" t="inlineStr">
        <is>
          <t>---</t>
        </is>
      </c>
      <c r="U1309" t="inlineStr">
        <is>
          <t>---</t>
        </is>
      </c>
      <c r="V1309" t="inlineStr">
        <is>
          <t>---</t>
        </is>
      </c>
      <c r="W1309" t="inlineStr">
        <is>
          <t>18.536638 -72.3839344 -30.71 4.28</t>
        </is>
      </c>
      <c r="X1309" t="inlineStr">
        <is>
          <t>PAP/CHAP/ST03322</t>
        </is>
      </c>
      <c r="Y1309" t="inlineStr">
        <is>
          <t>PAP/CHAP/ST03322</t>
        </is>
      </c>
      <c r="Z1309" t="inlineStr">
        <is>
          <t>2025-03-18 15:13:13</t>
        </is>
      </c>
      <c r="AA1309" t="inlineStr">
        <is>
          <t>2025-03-18 15:12:29</t>
        </is>
      </c>
      <c r="AB1309" t="inlineStr">
        <is>
          <t>2faustin</t>
        </is>
      </c>
      <c r="AC1309" t="inlineStr">
        <is>
          <t>2025-03-18 17:33:04</t>
        </is>
      </c>
      <c r="AD1309" s="1" t="inlineStr">
        <is>
          <t>https://www.commcarehq.org/a/caris-test/reports/form_data/86a4dc10-2ef4-4994-863d-03475114918c/</t>
        </is>
      </c>
      <c r="AE1309" t="inlineStr">
        <is>
          <t>---</t>
        </is>
      </c>
      <c r="AF1309" t="inlineStr">
        <is>
          <t>3c5a623af057e23a32ae4000_186766</t>
        </is>
      </c>
      <c r="AG1309" t="inlineStr">
        <is>
          <t>---</t>
        </is>
      </c>
      <c r="AH1309" t="inlineStr">
        <is>
          <t>2025-03-18 15:13:13</t>
        </is>
      </c>
      <c r="AI1309" t="inlineStr">
        <is>
          <t>25302d3773ea035e35c3934e3aa8e141</t>
        </is>
      </c>
      <c r="AJ1309" t="inlineStr">
        <is>
          <t>2025-03-18</t>
        </is>
      </c>
      <c r="AK1309" t="inlineStr">
        <is>
          <t>4</t>
        </is>
      </c>
      <c r="AL1309" t="inlineStr">
        <is>
          <t>Sensibilisation pour Charge Virale</t>
        </is>
      </c>
      <c r="AM1309" t="inlineStr">
        <is>
          <t>1</t>
        </is>
      </c>
      <c r="AN1309" t="inlineStr">
        <is>
          <t>injoignable</t>
        </is>
      </c>
      <c r="AO1309" t="inlineStr">
        <is>
          <t>1</t>
        </is>
      </c>
      <c r="AP1309" t="inlineStr">
        <is>
          <t>0</t>
        </is>
      </c>
      <c r="AQ1309" t="inlineStr">
        <is>
          <t>---</t>
        </is>
      </c>
      <c r="AR1309" t="inlineStr">
        <is>
          <t>---</t>
        </is>
      </c>
      <c r="AS1309" t="inlineStr">
        <is>
          <t>---</t>
        </is>
      </c>
      <c r="AT1309" t="inlineStr">
        <is>
          <t>18.536638 -72.3839344 -30.71 4.28</t>
        </is>
      </c>
      <c r="AU1309" t="inlineStr">
        <is>
          <t>---</t>
        </is>
      </c>
      <c r="AV1309" t="inlineStr">
        <is>
          <t>---</t>
        </is>
      </c>
      <c r="AW1309" t="inlineStr">
        <is>
          <t>---</t>
        </is>
      </c>
      <c r="AX1309" t="inlineStr">
        <is>
          <t>---</t>
        </is>
      </c>
      <c r="AY1309" t="inlineStr">
        <is>
          <t>---</t>
        </is>
      </c>
      <c r="AZ1309" t="inlineStr">
        <is>
          <t>---</t>
        </is>
      </c>
      <c r="BA1309" t="inlineStr">
        <is>
          <t>25302d3773ea035e35c3934e3aa8e141</t>
        </is>
      </c>
      <c r="BB1309" t="inlineStr">
        <is>
          <t>http://openrosa.org/formdesigner/0B48E039-1E80-49A7-AC24-732B6E788E39</t>
        </is>
      </c>
      <c r="BC1309" t="inlineStr">
        <is>
          <t>Ration et autres visites</t>
        </is>
      </c>
      <c r="BD1309" t="inlineStr">
        <is>
          <t>CommCare Android, version "2.56"(468045). App v15969. CommCare Version 2.56.0. Build 468045, built on: 2025-03-07</t>
        </is>
      </c>
      <c r="BE1309" t="inlineStr">
        <is>
          <t>commcare_6e883702-a4ce-475b-b43e-3900cbde0394</t>
        </is>
      </c>
      <c r="BF1309" t="inlineStr">
        <is>
          <t>18.5366364 -72.3839235 -32.45 4.28</t>
        </is>
      </c>
      <c r="BG1309" t="inlineStr">
        <is>
          <t>f13d8149fc6d39ebe86af18272310ff9</t>
        </is>
      </c>
      <c r="BH1309" t="inlineStr">
        <is>
          <t>40b9a06a5c574210820dd725c0bc61c4</t>
        </is>
      </c>
      <c r="BI1309" t="inlineStr">
        <is>
          <t>15246</t>
        </is>
      </c>
      <c r="BJ1309" t="inlineStr">
        <is>
          <t>XFormInstance</t>
        </is>
      </c>
      <c r="BK1309" t="inlineStr">
        <is>
          <t>36d50774034211f0aa086327e3555f30</t>
        </is>
      </c>
      <c r="BL1309" t="b">
        <v>0</v>
      </c>
      <c r="BM1309" t="inlineStr">
        <is>
          <t>---</t>
        </is>
      </c>
      <c r="BN1309" t="inlineStr">
        <is>
          <t>200.113.230.127</t>
        </is>
      </c>
      <c r="BO1309" t="inlineStr">
        <is>
          <t>Paul Shelo</t>
        </is>
      </c>
    </row>
    <row r="1310">
      <c r="A1310" t="inlineStr">
        <is>
          <t>1308</t>
        </is>
      </c>
      <c r="B1310" t="inlineStr">
        <is>
          <t>2cc3efa0-3981-494f-a048-f9cb64315c47</t>
        </is>
      </c>
      <c r="C1310" t="inlineStr">
        <is>
          <t>2025-03-18</t>
        </is>
      </c>
      <c r="D1310" t="inlineStr">
        <is>
          <t>4</t>
        </is>
      </c>
      <c r="E1310" t="inlineStr">
        <is>
          <t>Renforcement de l'adhérence</t>
        </is>
      </c>
      <c r="F1310" t="inlineStr">
        <is>
          <t>1</t>
        </is>
      </c>
      <c r="G1310" t="inlineStr">
        <is>
          <t>injoignable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---</t>
        </is>
      </c>
      <c r="L1310" t="inlineStr">
        <is>
          <t>---</t>
        </is>
      </c>
      <c r="M1310" t="inlineStr">
        <is>
          <t>---</t>
        </is>
      </c>
      <c r="N1310" t="inlineStr">
        <is>
          <t>---</t>
        </is>
      </c>
      <c r="O1310" t="inlineStr">
        <is>
          <t>---</t>
        </is>
      </c>
      <c r="P1310" t="inlineStr">
        <is>
          <t>---</t>
        </is>
      </c>
      <c r="Q1310" t="inlineStr">
        <is>
          <t>---</t>
        </is>
      </c>
      <c r="R1310" t="inlineStr">
        <is>
          <t>17.5</t>
        </is>
      </c>
      <c r="S1310" t="inlineStr">
        <is>
          <t>21.7</t>
        </is>
      </c>
      <c r="T1310" t="inlineStr">
        <is>
          <t>129.0</t>
        </is>
      </c>
      <c r="U1310">
        <f>HYPERLINK("https://www.commcarehq.org/a/caris-test/api/form_attachment/v1/2cc3efa0-3981-494f-a048-f9cb64315c47/1742322882269.jpg")</f>
        <v/>
      </c>
      <c r="V1310" t="inlineStr"/>
      <c r="W1310" t="inlineStr">
        <is>
          <t>18.5256073 -72.3988508 66.14 4.28</t>
        </is>
      </c>
      <c r="X1310" t="inlineStr">
        <is>
          <t>PAP/CHAP/02529</t>
        </is>
      </c>
      <c r="Y1310" t="inlineStr">
        <is>
          <t>PAP/CHAP/02529</t>
        </is>
      </c>
      <c r="Z1310" t="inlineStr">
        <is>
          <t>2025-03-18 18:36:49</t>
        </is>
      </c>
      <c r="AA1310" t="inlineStr">
        <is>
          <t>2025-03-18 18:31:14</t>
        </is>
      </c>
      <c r="AB1310" t="inlineStr">
        <is>
          <t>2faustin</t>
        </is>
      </c>
      <c r="AC1310" t="inlineStr">
        <is>
          <t>2025-03-18 17:33:05</t>
        </is>
      </c>
      <c r="AD1310" s="1" t="inlineStr">
        <is>
          <t>https://www.commcarehq.org/a/caris-test/reports/form_data/2cc3efa0-3981-494f-a048-f9cb64315c47/</t>
        </is>
      </c>
      <c r="AE1310" t="inlineStr">
        <is>
          <t>---</t>
        </is>
      </c>
      <c r="AF1310" t="inlineStr">
        <is>
          <t>3c5a623af057e23a32ae4000_36140</t>
        </is>
      </c>
      <c r="AG1310" t="inlineStr">
        <is>
          <t>---</t>
        </is>
      </c>
      <c r="AH1310" t="inlineStr">
        <is>
          <t>2025-03-18 18:36:49</t>
        </is>
      </c>
      <c r="AI1310" t="inlineStr">
        <is>
          <t>25302d3773ea035e35c3934e3aa8e141</t>
        </is>
      </c>
      <c r="AJ1310" t="inlineStr">
        <is>
          <t>2025-03-18</t>
        </is>
      </c>
      <c r="AK1310" t="inlineStr">
        <is>
          <t>4</t>
        </is>
      </c>
      <c r="AL1310" t="inlineStr">
        <is>
          <t>Renforcement de l'adhérence</t>
        </is>
      </c>
      <c r="AM1310" t="inlineStr">
        <is>
          <t>1</t>
        </is>
      </c>
      <c r="AN1310" t="inlineStr">
        <is>
          <t>injoignable</t>
        </is>
      </c>
      <c r="AO1310" t="inlineStr">
        <is>
          <t>1</t>
        </is>
      </c>
      <c r="AP1310" t="inlineStr">
        <is>
          <t>1</t>
        </is>
      </c>
      <c r="AQ1310" t="inlineStr">
        <is>
          <t>17.5</t>
        </is>
      </c>
      <c r="AR1310" t="inlineStr">
        <is>
          <t>21.7</t>
        </is>
      </c>
      <c r="AS1310" t="inlineStr">
        <is>
          <t>129</t>
        </is>
      </c>
      <c r="AT1310" t="inlineStr">
        <is>
          <t>18.5256073 -72.3988508 66.14 4.28</t>
        </is>
      </c>
      <c r="AU1310" t="inlineStr">
        <is>
          <t>---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inlineStr">
        <is>
          <t>---</t>
        </is>
      </c>
      <c r="BA1310" t="inlineStr">
        <is>
          <t>25302d3773ea035e35c3934e3aa8e141</t>
        </is>
      </c>
      <c r="BB1310" t="inlineStr">
        <is>
          <t>http://openrosa.org/formdesigner/0B48E039-1E80-49A7-AC24-732B6E788E39</t>
        </is>
      </c>
      <c r="BC1310" t="inlineStr">
        <is>
          <t>Ration et autres visites</t>
        </is>
      </c>
      <c r="BD1310" t="inlineStr">
        <is>
          <t>CommCare Android, version "2.56"(468045). App v15974. CommCare Version 2.56.0. Build 468045, built on: 2025-03-07</t>
        </is>
      </c>
      <c r="BE1310" t="inlineStr">
        <is>
          <t>commcare_6e883702-a4ce-475b-b43e-3900cbde0394</t>
        </is>
      </c>
      <c r="BF1310" t="inlineStr">
        <is>
          <t>18.525645 -72.3989519 59.57 6.43</t>
        </is>
      </c>
      <c r="BG1310" t="inlineStr">
        <is>
          <t>f13d8149fc6d39ebe86af18272310ff9</t>
        </is>
      </c>
      <c r="BH1310" t="inlineStr">
        <is>
          <t>40b9a06a5c574210820dd725c0bc61c4</t>
        </is>
      </c>
      <c r="BI1310" t="inlineStr">
        <is>
          <t>15246</t>
        </is>
      </c>
      <c r="BJ1310" t="inlineStr">
        <is>
          <t>XFormInstance</t>
        </is>
      </c>
      <c r="BK1310" t="inlineStr">
        <is>
          <t>36d50774034211f0aa086327e3555f30</t>
        </is>
      </c>
      <c r="BL1310" t="b">
        <v>0</v>
      </c>
      <c r="BM1310" t="inlineStr">
        <is>
          <t>---</t>
        </is>
      </c>
      <c r="BN1310" t="inlineStr">
        <is>
          <t>200.113.230.127</t>
        </is>
      </c>
      <c r="BO1310" t="inlineStr">
        <is>
          <t>Sachil Jean</t>
        </is>
      </c>
    </row>
    <row r="1311">
      <c r="A1311" t="inlineStr">
        <is>
          <t>1309</t>
        </is>
      </c>
      <c r="B1311" t="inlineStr">
        <is>
          <t>db250146-11d7-4d35-97f8-e16e199e27f8</t>
        </is>
      </c>
      <c r="C1311" t="inlineStr">
        <is>
          <t>2025-03-18</t>
        </is>
      </c>
      <c r="D1311" t="inlineStr">
        <is>
          <t>4</t>
        </is>
      </c>
      <c r="E1311" t="inlineStr">
        <is>
          <t>Charge virale à reprendre</t>
        </is>
      </c>
      <c r="F1311" t="inlineStr">
        <is>
          <t>1</t>
        </is>
      </c>
      <c r="G1311" t="inlineStr">
        <is>
          <t>pas disponible</t>
        </is>
      </c>
      <c r="H1311" t="inlineStr">
        <is>
          <t>1</t>
        </is>
      </c>
      <c r="I1311" t="inlineStr">
        <is>
          <t>0</t>
        </is>
      </c>
      <c r="J1311" t="inlineStr">
        <is>
          <t>---</t>
        </is>
      </c>
      <c r="K1311" t="inlineStr">
        <is>
          <t>---</t>
        </is>
      </c>
      <c r="L1311" t="inlineStr">
        <is>
          <t>---</t>
        </is>
      </c>
      <c r="M1311" t="inlineStr">
        <is>
          <t>---</t>
        </is>
      </c>
      <c r="N1311" t="inlineStr">
        <is>
          <t>---</t>
        </is>
      </c>
      <c r="O1311" t="inlineStr">
        <is>
          <t>---</t>
        </is>
      </c>
      <c r="P1311" t="inlineStr">
        <is>
          <t>---</t>
        </is>
      </c>
      <c r="Q1311" t="inlineStr">
        <is>
          <t>---</t>
        </is>
      </c>
      <c r="R1311" t="inlineStr">
        <is>
          <t>---</t>
        </is>
      </c>
      <c r="S1311" t="inlineStr">
        <is>
          <t>---</t>
        </is>
      </c>
      <c r="T1311" t="inlineStr">
        <is>
          <t>---</t>
        </is>
      </c>
      <c r="U1311" t="inlineStr">
        <is>
          <t>---</t>
        </is>
      </c>
      <c r="V1311" t="inlineStr">
        <is>
          <t>---</t>
        </is>
      </c>
      <c r="W1311" t="inlineStr">
        <is>
          <t>18.5338199 -72.4005532 29.9 7.86</t>
        </is>
      </c>
      <c r="X1311" t="inlineStr">
        <is>
          <t>PAP/CHAP/ST02816</t>
        </is>
      </c>
      <c r="Y1311" t="inlineStr">
        <is>
          <t>PAP/CHAP/ST02816</t>
        </is>
      </c>
      <c r="Z1311" t="inlineStr">
        <is>
          <t>2025-03-18 19:18:31</t>
        </is>
      </c>
      <c r="AA1311" t="inlineStr">
        <is>
          <t>2025-03-18 19:17:32</t>
        </is>
      </c>
      <c r="AB1311" t="inlineStr">
        <is>
          <t>2faustin</t>
        </is>
      </c>
      <c r="AC1311" t="inlineStr">
        <is>
          <t>2025-03-18 18:14:44</t>
        </is>
      </c>
      <c r="AD1311" s="1" t="inlineStr">
        <is>
          <t>https://www.commcarehq.org/a/caris-test/reports/form_data/db250146-11d7-4d35-97f8-e16e199e27f8/</t>
        </is>
      </c>
      <c r="AE1311" t="inlineStr">
        <is>
          <t>---</t>
        </is>
      </c>
      <c r="AF1311" t="inlineStr">
        <is>
          <t>3c5a623af057e23a32ae4000_47468</t>
        </is>
      </c>
      <c r="AG1311" t="inlineStr">
        <is>
          <t>---</t>
        </is>
      </c>
      <c r="AH1311" t="inlineStr">
        <is>
          <t>2025-03-18 19:18:31</t>
        </is>
      </c>
      <c r="AI1311" t="inlineStr">
        <is>
          <t>25302d3773ea035e35c3934e3aa8e141</t>
        </is>
      </c>
      <c r="AJ1311" t="inlineStr">
        <is>
          <t>2025-03-18</t>
        </is>
      </c>
      <c r="AK1311" t="inlineStr">
        <is>
          <t>4</t>
        </is>
      </c>
      <c r="AL1311" t="inlineStr">
        <is>
          <t>Charge virale à reprendre</t>
        </is>
      </c>
      <c r="AM1311" t="inlineStr">
        <is>
          <t>1</t>
        </is>
      </c>
      <c r="AN1311" t="inlineStr">
        <is>
          <t>pas disponible</t>
        </is>
      </c>
      <c r="AO1311" t="inlineStr">
        <is>
          <t>1</t>
        </is>
      </c>
      <c r="AP1311" t="inlineStr">
        <is>
          <t>0</t>
        </is>
      </c>
      <c r="AQ1311" t="inlineStr">
        <is>
          <t>---</t>
        </is>
      </c>
      <c r="AR1311" t="inlineStr">
        <is>
          <t>---</t>
        </is>
      </c>
      <c r="AS1311" t="inlineStr">
        <is>
          <t>---</t>
        </is>
      </c>
      <c r="AT1311" t="inlineStr">
        <is>
          <t>18.5338199 -72.4005532 29.9 7.86</t>
        </is>
      </c>
      <c r="AU1311" t="inlineStr">
        <is>
          <t>---</t>
        </is>
      </c>
      <c r="AV1311" t="inlineStr">
        <is>
          <t>---</t>
        </is>
      </c>
      <c r="AW1311" t="inlineStr">
        <is>
          <t>---</t>
        </is>
      </c>
      <c r="AX1311" t="inlineStr">
        <is>
          <t>---</t>
        </is>
      </c>
      <c r="AY1311" t="inlineStr">
        <is>
          <t>---</t>
        </is>
      </c>
      <c r="AZ1311" t="inlineStr">
        <is>
          <t>---</t>
        </is>
      </c>
      <c r="BA1311" t="inlineStr">
        <is>
          <t>25302d3773ea035e35c3934e3aa8e141</t>
        </is>
      </c>
      <c r="BB1311" t="inlineStr">
        <is>
          <t>http://openrosa.org/formdesigner/0B48E039-1E80-49A7-AC24-732B6E788E39</t>
        </is>
      </c>
      <c r="BC1311" t="inlineStr">
        <is>
          <t>Ration et autres visites</t>
        </is>
      </c>
      <c r="BD1311" t="inlineStr">
        <is>
          <t>CommCare Android, version "2.56"(468045). App v15974. CommCare Version 2.56.0. Build 468045, built on: 2025-03-07</t>
        </is>
      </c>
      <c r="BE1311" t="inlineStr">
        <is>
          <t>commcare_6e883702-a4ce-475b-b43e-3900cbde0394</t>
        </is>
      </c>
      <c r="BF1311" t="inlineStr">
        <is>
          <t>18.5338007 -72.4005694 29.8 6.43</t>
        </is>
      </c>
      <c r="BG1311" t="inlineStr">
        <is>
          <t>f13d8149fc6d39ebe86af18272310ff9</t>
        </is>
      </c>
      <c r="BH1311" t="inlineStr">
        <is>
          <t>40b9a06a5c574210820dd725c0bc61c4</t>
        </is>
      </c>
      <c r="BI1311" t="inlineStr">
        <is>
          <t>15246</t>
        </is>
      </c>
      <c r="BJ1311" t="inlineStr">
        <is>
          <t>XFormInstance</t>
        </is>
      </c>
      <c r="BK1311" t="inlineStr">
        <is>
          <t>36d50774034211f0aa086327e3555f30</t>
        </is>
      </c>
      <c r="BL1311" t="b">
        <v>0</v>
      </c>
      <c r="BM1311" t="inlineStr">
        <is>
          <t>---</t>
        </is>
      </c>
      <c r="BN1311" t="inlineStr">
        <is>
          <t>200.113.230.127</t>
        </is>
      </c>
      <c r="BO1311" t="inlineStr">
        <is>
          <t>Steevenson Jean-Velus</t>
        </is>
      </c>
    </row>
    <row r="1312">
      <c r="A1312" t="inlineStr">
        <is>
          <t>1310</t>
        </is>
      </c>
      <c r="B1312" t="inlineStr">
        <is>
          <t>08a366f2-1caf-47d3-ba4f-b3779b422f37</t>
        </is>
      </c>
      <c r="C1312" t="inlineStr">
        <is>
          <t>2025-03-18</t>
        </is>
      </c>
      <c r="D1312" t="inlineStr">
        <is>
          <t>3</t>
        </is>
      </c>
      <c r="E1312" t="inlineStr">
        <is>
          <t>---</t>
        </is>
      </c>
      <c r="F1312" t="inlineStr">
        <is>
          <t>0</t>
        </is>
      </c>
      <c r="G1312" t="inlineStr">
        <is>
          <t>---</t>
        </is>
      </c>
      <c r="H1312" t="inlineStr">
        <is>
          <t>1</t>
        </is>
      </c>
      <c r="I1312" t="inlineStr">
        <is>
          <t>0</t>
        </is>
      </c>
      <c r="J1312" t="inlineStr">
        <is>
          <t>---</t>
        </is>
      </c>
      <c r="K1312" t="inlineStr">
        <is>
          <t>---</t>
        </is>
      </c>
      <c r="L1312" t="inlineStr">
        <is>
          <t>---</t>
        </is>
      </c>
      <c r="M1312" t="inlineStr">
        <is>
          <t>---</t>
        </is>
      </c>
      <c r="N1312" t="inlineStr">
        <is>
          <t>---</t>
        </is>
      </c>
      <c r="O1312" t="inlineStr">
        <is>
          <t>---</t>
        </is>
      </c>
      <c r="P1312" t="inlineStr">
        <is>
          <t>---</t>
        </is>
      </c>
      <c r="Q1312" t="inlineStr">
        <is>
          <t>---</t>
        </is>
      </c>
      <c r="R1312" t="inlineStr">
        <is>
          <t>---</t>
        </is>
      </c>
      <c r="S1312" t="inlineStr">
        <is>
          <t>---</t>
        </is>
      </c>
      <c r="T1312" t="inlineStr">
        <is>
          <t>---</t>
        </is>
      </c>
      <c r="U1312" t="inlineStr">
        <is>
          <t>---</t>
        </is>
      </c>
      <c r="V1312" t="inlineStr">
        <is>
          <t>---</t>
        </is>
      </c>
      <c r="W1312" t="inlineStr">
        <is>
          <t>19.5019969 -71.7157729 69.09 22.0</t>
        </is>
      </c>
      <c r="X1312" t="inlineStr">
        <is>
          <t>CAP/UCMN/ST00130</t>
        </is>
      </c>
      <c r="Y1312" t="inlineStr">
        <is>
          <t>CAP/UCMN/ST00130</t>
        </is>
      </c>
      <c r="Z1312" t="inlineStr">
        <is>
          <t>2025-03-18 18:29:25</t>
        </is>
      </c>
      <c r="AA1312" t="inlineStr">
        <is>
          <t>2025-03-18 18:29:00</t>
        </is>
      </c>
      <c r="AB1312" t="inlineStr">
        <is>
          <t>1rose</t>
        </is>
      </c>
      <c r="AC1312" t="inlineStr">
        <is>
          <t>2025-03-18 18:24:20</t>
        </is>
      </c>
      <c r="AD1312" s="1" t="inlineStr">
        <is>
          <t>https://www.commcarehq.org/a/caris-test/reports/form_data/08a366f2-1caf-47d3-ba4f-b3779b422f37/</t>
        </is>
      </c>
      <c r="AE1312" t="inlineStr">
        <is>
          <t>---</t>
        </is>
      </c>
      <c r="AF1312" t="inlineStr">
        <is>
          <t>3c5a623af057e23a32ae4000_185329</t>
        </is>
      </c>
      <c r="AG1312" t="inlineStr">
        <is>
          <t>OK</t>
        </is>
      </c>
      <c r="AH1312" t="inlineStr">
        <is>
          <t>2025-03-18 18:29:25</t>
        </is>
      </c>
      <c r="AI1312" t="inlineStr">
        <is>
          <t>2dea52d1789dbc2c3c784b18002f6f8d</t>
        </is>
      </c>
      <c r="AJ1312" t="inlineStr">
        <is>
          <t>2025-03-18</t>
        </is>
      </c>
      <c r="AK1312" t="inlineStr">
        <is>
          <t>3</t>
        </is>
      </c>
      <c r="AL1312" t="inlineStr">
        <is>
          <t>---</t>
        </is>
      </c>
      <c r="AM1312" t="inlineStr">
        <is>
          <t>0</t>
        </is>
      </c>
      <c r="AN1312" t="inlineStr">
        <is>
          <t>---</t>
        </is>
      </c>
      <c r="AO1312" t="inlineStr">
        <is>
          <t>1</t>
        </is>
      </c>
      <c r="AP1312" t="inlineStr">
        <is>
          <t>0</t>
        </is>
      </c>
      <c r="AQ1312" t="inlineStr">
        <is>
          <t>---</t>
        </is>
      </c>
      <c r="AR1312" t="inlineStr">
        <is>
          <t>---</t>
        </is>
      </c>
      <c r="AS1312" t="inlineStr">
        <is>
          <t>---</t>
        </is>
      </c>
      <c r="AT1312" t="inlineStr">
        <is>
          <t>19.5019969 -71.7157729 69.09 22.0</t>
        </is>
      </c>
      <c r="AU1312" t="inlineStr">
        <is>
          <t>---</t>
        </is>
      </c>
      <c r="AV1312" t="inlineStr">
        <is>
          <t>---</t>
        </is>
      </c>
      <c r="AW1312" t="inlineStr">
        <is>
          <t>---</t>
        </is>
      </c>
      <c r="AX1312" t="inlineStr">
        <is>
          <t>---</t>
        </is>
      </c>
      <c r="AY1312" t="inlineStr">
        <is>
          <t>---</t>
        </is>
      </c>
      <c r="AZ1312" t="inlineStr">
        <is>
          <t>---</t>
        </is>
      </c>
      <c r="BA1312" t="inlineStr">
        <is>
          <t>2dea52d1789dbc2c3c784b18002f6f8d</t>
        </is>
      </c>
      <c r="BB1312" t="inlineStr">
        <is>
          <t>http://openrosa.org/formdesigner/0B48E039-1E80-49A7-AC24-732B6E788E39</t>
        </is>
      </c>
      <c r="BC1312" t="inlineStr">
        <is>
          <t>Ration et autres visites</t>
        </is>
      </c>
      <c r="BD1312" t="inlineStr">
        <is>
          <t>CommCare Android, version "2.56"(468040). App v15974. CommCare Version 2.56.0. Build 468040, built on: 2025-02-11</t>
        </is>
      </c>
      <c r="BE1312" t="inlineStr">
        <is>
          <t>commcare_6f11ce87-99a9-46e8-b6bd-276036be1616</t>
        </is>
      </c>
      <c r="BF1312" t="inlineStr">
        <is>
          <t>19.5014593 -71.7156205 69.09 8.3</t>
        </is>
      </c>
      <c r="BG1312" t="inlineStr">
        <is>
          <t>f13d8149fc6d39ebe86af18272310ff9</t>
        </is>
      </c>
      <c r="BH1312" t="inlineStr">
        <is>
          <t>40b9a06a5c574210820dd725c0bc61c4</t>
        </is>
      </c>
      <c r="BI1312" t="inlineStr">
        <is>
          <t>15246</t>
        </is>
      </c>
      <c r="BJ1312" t="inlineStr">
        <is>
          <t>XFormInstance</t>
        </is>
      </c>
      <c r="BK1312" t="inlineStr">
        <is>
          <t>5c49764a041c11f0b096d3290d41d0d6</t>
        </is>
      </c>
      <c r="BL1312" t="b">
        <v>0</v>
      </c>
      <c r="BM1312" t="inlineStr">
        <is>
          <t>---</t>
        </is>
      </c>
      <c r="BN1312" t="inlineStr">
        <is>
          <t>200.113.238.10</t>
        </is>
      </c>
      <c r="BO1312" t="inlineStr">
        <is>
          <t>Dickenson Joseph</t>
        </is>
      </c>
    </row>
    <row r="1313">
      <c r="A1313" t="inlineStr">
        <is>
          <t>1311</t>
        </is>
      </c>
      <c r="B1313" t="inlineStr">
        <is>
          <t>11f2d819-3b4c-4810-91fe-4744a59d85de</t>
        </is>
      </c>
      <c r="C1313" t="inlineStr">
        <is>
          <t>2025-03-18</t>
        </is>
      </c>
      <c r="D1313" t="inlineStr">
        <is>
          <t>3</t>
        </is>
      </c>
      <c r="E1313" t="inlineStr">
        <is>
          <t>---</t>
        </is>
      </c>
      <c r="F1313" t="inlineStr">
        <is>
          <t>0</t>
        </is>
      </c>
      <c r="G1313" t="inlineStr">
        <is>
          <t>---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---</t>
        </is>
      </c>
      <c r="L1313" t="inlineStr">
        <is>
          <t>---</t>
        </is>
      </c>
      <c r="M1313" t="inlineStr">
        <is>
          <t>---</t>
        </is>
      </c>
      <c r="N1313" t="inlineStr">
        <is>
          <t>---</t>
        </is>
      </c>
      <c r="O1313" t="inlineStr">
        <is>
          <t>---</t>
        </is>
      </c>
      <c r="P1313" t="inlineStr">
        <is>
          <t>---</t>
        </is>
      </c>
      <c r="Q1313" t="inlineStr">
        <is>
          <t>---</t>
        </is>
      </c>
      <c r="R1313" t="inlineStr"/>
      <c r="S1313" t="inlineStr"/>
      <c r="T1313" t="inlineStr"/>
      <c r="U1313" t="inlineStr"/>
      <c r="V1313" t="inlineStr"/>
      <c r="W1313" t="inlineStr"/>
      <c r="X1313" t="inlineStr">
        <is>
          <t>CAP/UCMN/ST00129</t>
        </is>
      </c>
      <c r="Y1313" t="inlineStr">
        <is>
          <t>CAP/UCMN/ST00129</t>
        </is>
      </c>
      <c r="Z1313" t="inlineStr">
        <is>
          <t>2025-03-18 18:30:34</t>
        </is>
      </c>
      <c r="AA1313" t="inlineStr">
        <is>
          <t>2025-03-18 18:30:13</t>
        </is>
      </c>
      <c r="AB1313" t="inlineStr">
        <is>
          <t>1rose</t>
        </is>
      </c>
      <c r="AC1313" t="inlineStr">
        <is>
          <t>2025-03-18 18:28:17</t>
        </is>
      </c>
      <c r="AD1313" s="1" t="inlineStr">
        <is>
          <t>https://www.commcarehq.org/a/caris-test/reports/form_data/11f2d819-3b4c-4810-91fe-4744a59d85de/</t>
        </is>
      </c>
      <c r="AE1313" t="inlineStr">
        <is>
          <t>---</t>
        </is>
      </c>
      <c r="AF1313" t="inlineStr">
        <is>
          <t>3c5a623af057e23a32ae4000_185328</t>
        </is>
      </c>
      <c r="AG1313" t="inlineStr">
        <is>
          <t>OK</t>
        </is>
      </c>
      <c r="AH1313" t="inlineStr">
        <is>
          <t>2025-03-18 18:30:34</t>
        </is>
      </c>
      <c r="AI1313" t="inlineStr">
        <is>
          <t>2dea52d1789dbc2c3c784b18002f6f8d</t>
        </is>
      </c>
      <c r="AJ1313" t="inlineStr">
        <is>
          <t>2025-03-18</t>
        </is>
      </c>
      <c r="AK1313" t="inlineStr">
        <is>
          <t>3</t>
        </is>
      </c>
      <c r="AL1313" t="inlineStr">
        <is>
          <t>---</t>
        </is>
      </c>
      <c r="AM1313" t="inlineStr">
        <is>
          <t>0</t>
        </is>
      </c>
      <c r="AN1313" t="inlineStr">
        <is>
          <t>---</t>
        </is>
      </c>
      <c r="AO1313" t="inlineStr">
        <is>
          <t>1</t>
        </is>
      </c>
      <c r="AP1313" t="inlineStr">
        <is>
          <t>1</t>
        </is>
      </c>
      <c r="AQ1313" t="inlineStr"/>
      <c r="AR1313" t="inlineStr"/>
      <c r="AS1313" t="inlineStr"/>
      <c r="AT1313" t="inlineStr"/>
      <c r="AU1313" t="inlineStr">
        <is>
          <t>---</t>
        </is>
      </c>
      <c r="AV1313" t="inlineStr">
        <is>
          <t>---</t>
        </is>
      </c>
      <c r="AW1313" t="inlineStr">
        <is>
          <t>---</t>
        </is>
      </c>
      <c r="AX1313" t="inlineStr">
        <is>
          <t>---</t>
        </is>
      </c>
      <c r="AY1313" t="inlineStr">
        <is>
          <t>---</t>
        </is>
      </c>
      <c r="AZ1313" t="inlineStr">
        <is>
          <t>---</t>
        </is>
      </c>
      <c r="BA1313" t="inlineStr">
        <is>
          <t>2dea52d1789dbc2c3c784b18002f6f8d</t>
        </is>
      </c>
      <c r="BB1313" t="inlineStr">
        <is>
          <t>http://openrosa.org/formdesigner/0B48E039-1E80-49A7-AC24-732B6E788E39</t>
        </is>
      </c>
      <c r="BC1313" t="inlineStr">
        <is>
          <t>Ration et autres visites</t>
        </is>
      </c>
      <c r="BD1313" t="inlineStr">
        <is>
          <t>CommCare Android, version "2.56"(468040). App v15974. CommCare Version 2.56.0. Build 468040, built on: 2025-02-11</t>
        </is>
      </c>
      <c r="BE1313" t="inlineStr">
        <is>
          <t>commcare_6f11ce87-99a9-46e8-b6bd-276036be1616</t>
        </is>
      </c>
      <c r="BF1313" t="inlineStr">
        <is>
          <t>19.5033787 -71.7172195 69.09 9.41</t>
        </is>
      </c>
      <c r="BG1313" t="inlineStr">
        <is>
          <t>f13d8149fc6d39ebe86af18272310ff9</t>
        </is>
      </c>
      <c r="BH1313" t="inlineStr">
        <is>
          <t>40b9a06a5c574210820dd725c0bc61c4</t>
        </is>
      </c>
      <c r="BI1313" t="inlineStr">
        <is>
          <t>15246</t>
        </is>
      </c>
      <c r="BJ1313" t="inlineStr">
        <is>
          <t>XFormInstance</t>
        </is>
      </c>
      <c r="BK1313" t="inlineStr">
        <is>
          <t>5c49764a041c11f0b096d3290d41d0d6</t>
        </is>
      </c>
      <c r="BL1313" t="b">
        <v>0</v>
      </c>
      <c r="BM1313" t="inlineStr">
        <is>
          <t>---</t>
        </is>
      </c>
      <c r="BN1313" t="inlineStr">
        <is>
          <t>200.113.238.10</t>
        </is>
      </c>
      <c r="BO1313" t="inlineStr">
        <is>
          <t>Naydjelee Joseph</t>
        </is>
      </c>
    </row>
    <row r="1314">
      <c r="A1314" t="inlineStr">
        <is>
          <t>1312</t>
        </is>
      </c>
      <c r="B1314" t="inlineStr">
        <is>
          <t>6dce97a2-3363-41c0-9b78-0a4e46526100</t>
        </is>
      </c>
      <c r="C1314" t="inlineStr">
        <is>
          <t>2025-03-18</t>
        </is>
      </c>
      <c r="D1314" t="inlineStr">
        <is>
          <t>3 4</t>
        </is>
      </c>
      <c r="E1314" t="inlineStr">
        <is>
          <t>Suivi  medicament</t>
        </is>
      </c>
      <c r="F1314" t="inlineStr">
        <is>
          <t>1</t>
        </is>
      </c>
      <c r="G1314" t="inlineStr">
        <is>
          <t>---</t>
        </is>
      </c>
      <c r="H1314" t="inlineStr">
        <is>
          <t>1</t>
        </is>
      </c>
      <c r="I1314" t="inlineStr">
        <is>
          <t>0</t>
        </is>
      </c>
      <c r="J1314" t="inlineStr">
        <is>
          <t>---</t>
        </is>
      </c>
      <c r="K1314" t="inlineStr">
        <is>
          <t>---</t>
        </is>
      </c>
      <c r="L1314" t="inlineStr">
        <is>
          <t>---</t>
        </is>
      </c>
      <c r="M1314" t="inlineStr">
        <is>
          <t>---</t>
        </is>
      </c>
      <c r="N1314" t="inlineStr">
        <is>
          <t>---</t>
        </is>
      </c>
      <c r="O1314" t="inlineStr">
        <is>
          <t>---</t>
        </is>
      </c>
      <c r="P1314" t="inlineStr">
        <is>
          <t>---</t>
        </is>
      </c>
      <c r="Q1314" t="inlineStr">
        <is>
          <t>---</t>
        </is>
      </c>
      <c r="R1314" t="inlineStr">
        <is>
          <t>---</t>
        </is>
      </c>
      <c r="S1314" t="inlineStr">
        <is>
          <t>---</t>
        </is>
      </c>
      <c r="T1314" t="inlineStr">
        <is>
          <t>---</t>
        </is>
      </c>
      <c r="U1314" t="inlineStr">
        <is>
          <t>---</t>
        </is>
      </c>
      <c r="V1314" t="inlineStr">
        <is>
          <t>---</t>
        </is>
      </c>
      <c r="W1314" t="inlineStr"/>
      <c r="X1314" t="inlineStr">
        <is>
          <t>CAP/CMSC/ST00078</t>
        </is>
      </c>
      <c r="Y1314" t="inlineStr">
        <is>
          <t>CAP/CMSC/ST00078</t>
        </is>
      </c>
      <c r="Z1314" t="inlineStr">
        <is>
          <t>2025-03-18 18:53:46</t>
        </is>
      </c>
      <c r="AA1314" t="inlineStr">
        <is>
          <t>2025-03-18 18:51:55</t>
        </is>
      </c>
      <c r="AB1314" t="inlineStr">
        <is>
          <t>1evana</t>
        </is>
      </c>
      <c r="AC1314" t="inlineStr">
        <is>
          <t>2025-03-18 18:53:32</t>
        </is>
      </c>
      <c r="AD1314" s="1" t="inlineStr">
        <is>
          <t>https://www.commcarehq.org/a/caris-test/reports/form_data/6dce97a2-3363-41c0-9b78-0a4e46526100/</t>
        </is>
      </c>
      <c r="AE1314" t="inlineStr">
        <is>
          <t>---</t>
        </is>
      </c>
      <c r="AF1314" t="inlineStr">
        <is>
          <t>3c5a623af057e23a32ae4000_50645</t>
        </is>
      </c>
      <c r="AG1314" t="inlineStr">
        <is>
          <t>OK</t>
        </is>
      </c>
      <c r="AH1314" t="inlineStr">
        <is>
          <t>2025-03-18 18:53:46</t>
        </is>
      </c>
      <c r="AI1314" t="inlineStr">
        <is>
          <t>675a66fd8f8f48fd178738cd11c8c9b2</t>
        </is>
      </c>
      <c r="AJ1314" t="inlineStr">
        <is>
          <t>2025-03-18</t>
        </is>
      </c>
      <c r="AK1314" t="inlineStr">
        <is>
          <t>3 4</t>
        </is>
      </c>
      <c r="AL1314" t="inlineStr">
        <is>
          <t>Suivi  medicament</t>
        </is>
      </c>
      <c r="AM1314" t="inlineStr">
        <is>
          <t>1</t>
        </is>
      </c>
      <c r="AN1314" t="inlineStr">
        <is>
          <t>---</t>
        </is>
      </c>
      <c r="AO1314" t="inlineStr">
        <is>
          <t>1</t>
        </is>
      </c>
      <c r="AP1314" t="inlineStr">
        <is>
          <t>0</t>
        </is>
      </c>
      <c r="AQ1314" t="inlineStr">
        <is>
          <t>---</t>
        </is>
      </c>
      <c r="AR1314" t="inlineStr">
        <is>
          <t>---</t>
        </is>
      </c>
      <c r="AS1314" t="inlineStr">
        <is>
          <t>---</t>
        </is>
      </c>
      <c r="AT1314" t="inlineStr"/>
      <c r="AU1314" t="inlineStr">
        <is>
          <t>---</t>
        </is>
      </c>
      <c r="AV1314" t="inlineStr">
        <is>
          <t>---</t>
        </is>
      </c>
      <c r="AW1314" t="inlineStr">
        <is>
          <t>---</t>
        </is>
      </c>
      <c r="AX1314" t="inlineStr">
        <is>
          <t>---</t>
        </is>
      </c>
      <c r="AY1314" t="inlineStr">
        <is>
          <t>---</t>
        </is>
      </c>
      <c r="AZ1314" t="inlineStr">
        <is>
          <t>---</t>
        </is>
      </c>
      <c r="BA1314" t="inlineStr">
        <is>
          <t>675a66fd8f8f48fd178738cd11c8c9b2</t>
        </is>
      </c>
      <c r="BB1314" t="inlineStr">
        <is>
          <t>http://openrosa.org/formdesigner/0B48E039-1E80-49A7-AC24-732B6E788E39</t>
        </is>
      </c>
      <c r="BC1314" t="inlineStr">
        <is>
          <t>Ration et autres visites</t>
        </is>
      </c>
      <c r="BD1314" t="inlineStr">
        <is>
          <t>CommCare Android, version "2.55.0"(467579). App v15974. CommCare Version 2.55.0. Build 467579, built on: 2025-01-15</t>
        </is>
      </c>
      <c r="BE1314" t="inlineStr">
        <is>
          <t>commcare_e1fe266d-14e3-4298-9699-21b818975650</t>
        </is>
      </c>
      <c r="BF1314" t="inlineStr">
        <is>
          <t>19.4054282 -71.7783954 641.01 7.5</t>
        </is>
      </c>
      <c r="BG1314" t="inlineStr">
        <is>
          <t>f13d8149fc6d39ebe86af18272310ff9</t>
        </is>
      </c>
      <c r="BH1314" t="inlineStr">
        <is>
          <t>40b9a06a5c574210820dd725c0bc61c4</t>
        </is>
      </c>
      <c r="BI1314" t="inlineStr">
        <is>
          <t>15246</t>
        </is>
      </c>
      <c r="BJ1314" t="inlineStr">
        <is>
          <t>XFormInstance</t>
        </is>
      </c>
      <c r="BK1314" t="inlineStr">
        <is>
          <t>d43fd52d041711f0aa296327e3555f30</t>
        </is>
      </c>
      <c r="BL1314" t="b">
        <v>0</v>
      </c>
      <c r="BM1314" t="inlineStr">
        <is>
          <t>---</t>
        </is>
      </c>
      <c r="BN1314" t="inlineStr">
        <is>
          <t>200.113.234.55</t>
        </is>
      </c>
      <c r="BO1314" t="inlineStr">
        <is>
          <t>Altagracia Pierre</t>
        </is>
      </c>
    </row>
    <row r="1315">
      <c r="A1315" t="inlineStr">
        <is>
          <t>1313</t>
        </is>
      </c>
      <c r="B1315" t="inlineStr">
        <is>
          <t>d3ae53f2-732a-403b-887c-402c2fba2ba3</t>
        </is>
      </c>
      <c r="C1315" t="inlineStr">
        <is>
          <t>2025-03-18</t>
        </is>
      </c>
      <c r="D1315" t="inlineStr">
        <is>
          <t>4</t>
        </is>
      </c>
      <c r="E1315" t="inlineStr">
        <is>
          <t>Charge Virale à reprendre</t>
        </is>
      </c>
      <c r="F1315" t="inlineStr">
        <is>
          <t>1</t>
        </is>
      </c>
      <c r="G1315" t="inlineStr">
        <is>
          <t>non disponible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---</t>
        </is>
      </c>
      <c r="L1315" t="inlineStr">
        <is>
          <t>---</t>
        </is>
      </c>
      <c r="M1315" t="inlineStr">
        <is>
          <t>---</t>
        </is>
      </c>
      <c r="N1315" t="inlineStr">
        <is>
          <t>---</t>
        </is>
      </c>
      <c r="O1315" t="inlineStr">
        <is>
          <t>---</t>
        </is>
      </c>
      <c r="P1315" t="inlineStr">
        <is>
          <t>---</t>
        </is>
      </c>
      <c r="Q1315" t="inlineStr">
        <is>
          <t>---</t>
        </is>
      </c>
      <c r="R1315" t="inlineStr">
        <is>
          <t>23.5</t>
        </is>
      </c>
      <c r="S1315" t="inlineStr">
        <is>
          <t>47.8</t>
        </is>
      </c>
      <c r="T1315" t="inlineStr">
        <is>
          <t>170.0</t>
        </is>
      </c>
      <c r="U1315">
        <f>HYPERLINK("https://www.commcarehq.org/a/caris-test/api/form_attachment/v1/d3ae53f2-732a-403b-887c-402c2fba2ba3/1742332229490.jpg")</f>
        <v/>
      </c>
      <c r="V1315" t="inlineStr"/>
      <c r="W1315" t="inlineStr"/>
      <c r="X1315" t="inlineStr">
        <is>
          <t>PAP/CHAP/ST01079</t>
        </is>
      </c>
      <c r="Y1315" t="inlineStr">
        <is>
          <t>PAP/CHAP/ST01079</t>
        </is>
      </c>
      <c r="Z1315" t="inlineStr">
        <is>
          <t>2025-03-18 21:10:35</t>
        </is>
      </c>
      <c r="AA1315" t="inlineStr">
        <is>
          <t>2025-03-18 21:09:25</t>
        </is>
      </c>
      <c r="AB1315" t="inlineStr">
        <is>
          <t>2faustin</t>
        </is>
      </c>
      <c r="AC1315" t="inlineStr">
        <is>
          <t>2025-03-18 20:06:48</t>
        </is>
      </c>
      <c r="AD1315" s="1" t="inlineStr">
        <is>
          <t>https://www.commcarehq.org/a/caris-test/reports/form_data/d3ae53f2-732a-403b-887c-402c2fba2ba3/</t>
        </is>
      </c>
      <c r="AE1315" t="inlineStr">
        <is>
          <t>---</t>
        </is>
      </c>
      <c r="AF1315" t="inlineStr">
        <is>
          <t>61a3f029132f44fa9e12d6cfeae9ceeb</t>
        </is>
      </c>
      <c r="AG1315" t="inlineStr">
        <is>
          <t>---</t>
        </is>
      </c>
      <c r="AH1315" t="inlineStr">
        <is>
          <t>2025-03-18 21:10:35</t>
        </is>
      </c>
      <c r="AI1315" t="inlineStr">
        <is>
          <t>25302d3773ea035e35c3934e3aa8e141</t>
        </is>
      </c>
      <c r="AJ1315" t="inlineStr">
        <is>
          <t>2025-03-18</t>
        </is>
      </c>
      <c r="AK1315" t="inlineStr">
        <is>
          <t>4</t>
        </is>
      </c>
      <c r="AL1315" t="inlineStr">
        <is>
          <t>Charge Virale à reprendre</t>
        </is>
      </c>
      <c r="AM1315" t="inlineStr">
        <is>
          <t>1</t>
        </is>
      </c>
      <c r="AN1315" t="inlineStr">
        <is>
          <t>non disponible</t>
        </is>
      </c>
      <c r="AO1315" t="inlineStr">
        <is>
          <t>1</t>
        </is>
      </c>
      <c r="AP1315" t="inlineStr">
        <is>
          <t>1</t>
        </is>
      </c>
      <c r="AQ1315" t="inlineStr">
        <is>
          <t>23.5</t>
        </is>
      </c>
      <c r="AR1315" t="inlineStr">
        <is>
          <t>47.8</t>
        </is>
      </c>
      <c r="AS1315" t="inlineStr">
        <is>
          <t>170</t>
        </is>
      </c>
      <c r="AT1315" t="inlineStr"/>
      <c r="AU1315" t="inlineStr">
        <is>
          <t>---</t>
        </is>
      </c>
      <c r="AV1315" t="inlineStr">
        <is>
          <t>---</t>
        </is>
      </c>
      <c r="AW1315" t="inlineStr">
        <is>
          <t>---</t>
        </is>
      </c>
      <c r="AX1315" t="inlineStr">
        <is>
          <t>---</t>
        </is>
      </c>
      <c r="AY1315" t="inlineStr">
        <is>
          <t>---</t>
        </is>
      </c>
      <c r="AZ1315" t="inlineStr">
        <is>
          <t>---</t>
        </is>
      </c>
      <c r="BA1315" t="inlineStr">
        <is>
          <t>25302d3773ea035e35c3934e3aa8e141</t>
        </is>
      </c>
      <c r="BB1315" t="inlineStr">
        <is>
          <t>http://openrosa.org/formdesigner/0B48E039-1E80-49A7-AC24-732B6E788E39</t>
        </is>
      </c>
      <c r="BC1315" t="inlineStr">
        <is>
          <t>Ration et autres visites</t>
        </is>
      </c>
      <c r="BD1315" t="inlineStr">
        <is>
          <t>CommCare Android, version "2.56"(468045). App v15974. CommCare Version 2.56.0. Build 468045, built on: 2025-03-07</t>
        </is>
      </c>
      <c r="BE1315" t="inlineStr">
        <is>
          <t>commcare_6e883702-a4ce-475b-b43e-3900cbde0394</t>
        </is>
      </c>
      <c r="BF1315" t="inlineStr">
        <is>
          <t>18.5454369 -72.4067788 41.34 3.21</t>
        </is>
      </c>
      <c r="BG1315" t="inlineStr">
        <is>
          <t>f13d8149fc6d39ebe86af18272310ff9</t>
        </is>
      </c>
      <c r="BH1315" t="inlineStr">
        <is>
          <t>40b9a06a5c574210820dd725c0bc61c4</t>
        </is>
      </c>
      <c r="BI1315" t="inlineStr">
        <is>
          <t>15246</t>
        </is>
      </c>
      <c r="BJ1315" t="inlineStr">
        <is>
          <t>XFormInstance</t>
        </is>
      </c>
      <c r="BK1315" t="inlineStr">
        <is>
          <t>36d50774034211f0aa086327e3555f30</t>
        </is>
      </c>
      <c r="BL1315" t="b">
        <v>0</v>
      </c>
      <c r="BM1315" t="inlineStr">
        <is>
          <t>---</t>
        </is>
      </c>
      <c r="BN1315" t="inlineStr">
        <is>
          <t>200.113.251.244</t>
        </is>
      </c>
      <c r="BO1315" t="inlineStr">
        <is>
          <t>Michaël Bwonly Gervais</t>
        </is>
      </c>
    </row>
    <row r="1316">
      <c r="A1316" t="inlineStr">
        <is>
          <t>1314</t>
        </is>
      </c>
      <c r="B1316" t="inlineStr">
        <is>
          <t>66764a47-2e70-4693-b4e3-182b40e48532</t>
        </is>
      </c>
      <c r="C1316" t="inlineStr">
        <is>
          <t>2025-03-18</t>
        </is>
      </c>
      <c r="D1316" t="inlineStr">
        <is>
          <t>3</t>
        </is>
      </c>
      <c r="E1316" t="inlineStr">
        <is>
          <t>---</t>
        </is>
      </c>
      <c r="F1316" t="inlineStr">
        <is>
          <t>0</t>
        </is>
      </c>
      <c r="G1316" t="inlineStr">
        <is>
          <t>---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---</t>
        </is>
      </c>
      <c r="L1316" t="inlineStr">
        <is>
          <t>---</t>
        </is>
      </c>
      <c r="M1316" t="inlineStr">
        <is>
          <t>---</t>
        </is>
      </c>
      <c r="N1316" t="inlineStr">
        <is>
          <t>---</t>
        </is>
      </c>
      <c r="O1316" t="inlineStr">
        <is>
          <t>---</t>
        </is>
      </c>
      <c r="P1316" t="inlineStr">
        <is>
          <t>---</t>
        </is>
      </c>
      <c r="Q1316" t="inlineStr">
        <is>
          <t>---</t>
        </is>
      </c>
      <c r="R1316" t="inlineStr">
        <is>
          <t>20.0</t>
        </is>
      </c>
      <c r="S1316" t="inlineStr">
        <is>
          <t>32.0</t>
        </is>
      </c>
      <c r="T1316" t="inlineStr">
        <is>
          <t>140.0</t>
        </is>
      </c>
      <c r="U1316">
        <f>HYPERLINK("https://www.commcarehq.org/a/caris-test/api/form_attachment/v1/66764a47-2e70-4693-b4e3-182b40e48532/1742329599910.jpg")</f>
        <v/>
      </c>
      <c r="V1316" t="inlineStr"/>
      <c r="W1316" t="inlineStr"/>
      <c r="X1316" t="inlineStr">
        <is>
          <t>GRO/HAMG/ST01762</t>
        </is>
      </c>
      <c r="Y1316" t="inlineStr">
        <is>
          <t>GRO/HAMG/ST01762</t>
        </is>
      </c>
      <c r="Z1316" t="inlineStr">
        <is>
          <t>2025-03-18 20:26:41</t>
        </is>
      </c>
      <c r="AA1316" t="inlineStr">
        <is>
          <t>2025-03-18 20:25:27</t>
        </is>
      </c>
      <c r="AB1316" t="inlineStr">
        <is>
          <t>6norvilus</t>
        </is>
      </c>
      <c r="AC1316" t="inlineStr">
        <is>
          <t>2025-03-18 20:18:13</t>
        </is>
      </c>
      <c r="AD1316" s="1" t="inlineStr">
        <is>
          <t>https://www.commcarehq.org/a/caris-test/reports/form_data/66764a47-2e70-4693-b4e3-182b40e48532/</t>
        </is>
      </c>
      <c r="AE1316" t="inlineStr">
        <is>
          <t>---</t>
        </is>
      </c>
      <c r="AF1316" t="inlineStr">
        <is>
          <t>3c5a623af057e23a32ae4000_17686</t>
        </is>
      </c>
      <c r="AG1316" t="inlineStr">
        <is>
          <t>OK</t>
        </is>
      </c>
      <c r="AH1316" t="inlineStr">
        <is>
          <t>2025-03-18 20:26:41</t>
        </is>
      </c>
      <c r="AI1316" t="inlineStr">
        <is>
          <t>60825dc3d2144612a8c0588bc9c618f4</t>
        </is>
      </c>
      <c r="AJ1316" t="inlineStr">
        <is>
          <t>2025-03-18</t>
        </is>
      </c>
      <c r="AK1316" t="inlineStr">
        <is>
          <t>3</t>
        </is>
      </c>
      <c r="AL1316" t="inlineStr">
        <is>
          <t>---</t>
        </is>
      </c>
      <c r="AM1316" t="inlineStr">
        <is>
          <t>0</t>
        </is>
      </c>
      <c r="AN1316" t="inlineStr">
        <is>
          <t>---</t>
        </is>
      </c>
      <c r="AO1316" t="inlineStr">
        <is>
          <t>1</t>
        </is>
      </c>
      <c r="AP1316" t="inlineStr">
        <is>
          <t>1</t>
        </is>
      </c>
      <c r="AQ1316" t="inlineStr">
        <is>
          <t>20</t>
        </is>
      </c>
      <c r="AR1316" t="inlineStr">
        <is>
          <t>32</t>
        </is>
      </c>
      <c r="AS1316" t="inlineStr">
        <is>
          <t>140</t>
        </is>
      </c>
      <c r="AT1316" t="inlineStr"/>
      <c r="AU1316" t="inlineStr">
        <is>
          <t>---</t>
        </is>
      </c>
      <c r="AV1316" t="inlineStr">
        <is>
          <t>---</t>
        </is>
      </c>
      <c r="AW1316" t="inlineStr">
        <is>
          <t>---</t>
        </is>
      </c>
      <c r="AX1316" t="inlineStr">
        <is>
          <t>---</t>
        </is>
      </c>
      <c r="AY1316" t="inlineStr">
        <is>
          <t>---</t>
        </is>
      </c>
      <c r="AZ1316" t="inlineStr">
        <is>
          <t>---</t>
        </is>
      </c>
      <c r="BA1316" t="inlineStr">
        <is>
          <t>60825dc3d2144612a8c0588bc9c618f4</t>
        </is>
      </c>
      <c r="BB1316" t="inlineStr">
        <is>
          <t>http://openrosa.org/formdesigner/0B48E039-1E80-49A7-AC24-732B6E788E39</t>
        </is>
      </c>
      <c r="BC1316" t="inlineStr">
        <is>
          <t>Ration et autres visites</t>
        </is>
      </c>
      <c r="BD1316" t="inlineStr">
        <is>
          <t>CommCare Android, version "2.56"(468027). App v15974. CommCare Version 2.56.0. Build 468027, built on: 2025-01-18</t>
        </is>
      </c>
      <c r="BE1316" t="inlineStr">
        <is>
          <t>commcare_52f6c027-3e99-4ba4-b769-4cad75051ed2</t>
        </is>
      </c>
      <c r="BF1316" t="inlineStr"/>
      <c r="BG1316" t="inlineStr">
        <is>
          <t>f13d8149fc6d39ebe86af18272310ff9</t>
        </is>
      </c>
      <c r="BH1316" t="inlineStr">
        <is>
          <t>40b9a06a5c574210820dd725c0bc61c4</t>
        </is>
      </c>
      <c r="BI1316" t="inlineStr">
        <is>
          <t>15246</t>
        </is>
      </c>
      <c r="BJ1316" t="inlineStr">
        <is>
          <t>XFormInstance</t>
        </is>
      </c>
      <c r="BK1316" t="inlineStr">
        <is>
          <t>72c22b3603f111f0bae9bb65fe57b2fe</t>
        </is>
      </c>
      <c r="BL1316" t="b">
        <v>0</v>
      </c>
      <c r="BM1316" t="inlineStr">
        <is>
          <t>---</t>
        </is>
      </c>
      <c r="BN1316" t="inlineStr">
        <is>
          <t>200.113.214.201</t>
        </is>
      </c>
      <c r="BO1316" t="inlineStr">
        <is>
          <t>CLERVENSON ALEXANDRE</t>
        </is>
      </c>
    </row>
    <row r="1317">
      <c r="A1317" t="inlineStr">
        <is>
          <t>1315</t>
        </is>
      </c>
      <c r="B1317" t="inlineStr">
        <is>
          <t>f6e9a8a7-f2b3-4440-99c0-9bdefd747fe7</t>
        </is>
      </c>
      <c r="C1317" t="inlineStr">
        <is>
          <t>2025-03-18</t>
        </is>
      </c>
      <c r="D1317" t="inlineStr">
        <is>
          <t>3</t>
        </is>
      </c>
      <c r="E1317" t="inlineStr">
        <is>
          <t>---</t>
        </is>
      </c>
      <c r="F1317" t="inlineStr">
        <is>
          <t>0</t>
        </is>
      </c>
      <c r="G1317" t="inlineStr">
        <is>
          <t>---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---</t>
        </is>
      </c>
      <c r="L1317" t="inlineStr">
        <is>
          <t>---</t>
        </is>
      </c>
      <c r="M1317" t="inlineStr">
        <is>
          <t>---</t>
        </is>
      </c>
      <c r="N1317" t="inlineStr">
        <is>
          <t>---</t>
        </is>
      </c>
      <c r="O1317" t="inlineStr">
        <is>
          <t>---</t>
        </is>
      </c>
      <c r="P1317" t="inlineStr">
        <is>
          <t>---</t>
        </is>
      </c>
      <c r="Q1317" t="inlineStr">
        <is>
          <t>---</t>
        </is>
      </c>
      <c r="R1317" t="inlineStr">
        <is>
          <t>20.0</t>
        </is>
      </c>
      <c r="S1317" t="inlineStr">
        <is>
          <t>35.5</t>
        </is>
      </c>
      <c r="T1317" t="inlineStr">
        <is>
          <t>152.0</t>
        </is>
      </c>
      <c r="U1317">
        <f>HYPERLINK("https://www.commcarehq.org/a/caris-test/api/form_attachment/v1/f6e9a8a7-f2b3-4440-99c0-9bdefd747fe7/1742329658267.jpg")</f>
        <v/>
      </c>
      <c r="V1317" t="inlineStr"/>
      <c r="W1317" t="inlineStr"/>
      <c r="X1317" t="inlineStr">
        <is>
          <t>GRO/HAMG/00993</t>
        </is>
      </c>
      <c r="Y1317" t="inlineStr">
        <is>
          <t>GRO/HAMG/00993</t>
        </is>
      </c>
      <c r="Z1317" t="inlineStr">
        <is>
          <t>2025-03-18 20:27:48</t>
        </is>
      </c>
      <c r="AA1317" t="inlineStr">
        <is>
          <t>2025-03-18 20:27:05</t>
        </is>
      </c>
      <c r="AB1317" t="inlineStr">
        <is>
          <t>6norvilus</t>
        </is>
      </c>
      <c r="AC1317" t="inlineStr">
        <is>
          <t>2025-03-18 20:29:34</t>
        </is>
      </c>
      <c r="AD1317" s="1" t="inlineStr">
        <is>
          <t>https://www.commcarehq.org/a/caris-test/reports/form_data/f6e9a8a7-f2b3-4440-99c0-9bdefd747fe7/</t>
        </is>
      </c>
      <c r="AE1317" t="inlineStr">
        <is>
          <t>---</t>
        </is>
      </c>
      <c r="AF1317" t="inlineStr">
        <is>
          <t>c7b968c96aab4586bb4551b75f935811</t>
        </is>
      </c>
      <c r="AG1317" t="inlineStr">
        <is>
          <t>OK</t>
        </is>
      </c>
      <c r="AH1317" t="inlineStr">
        <is>
          <t>2025-03-18 20:27:48</t>
        </is>
      </c>
      <c r="AI1317" t="inlineStr">
        <is>
          <t>60825dc3d2144612a8c0588bc9c618f4</t>
        </is>
      </c>
      <c r="AJ1317" t="inlineStr">
        <is>
          <t>2025-03-18</t>
        </is>
      </c>
      <c r="AK1317" t="inlineStr">
        <is>
          <t>3</t>
        </is>
      </c>
      <c r="AL1317" t="inlineStr">
        <is>
          <t>---</t>
        </is>
      </c>
      <c r="AM1317" t="inlineStr">
        <is>
          <t>0</t>
        </is>
      </c>
      <c r="AN1317" t="inlineStr">
        <is>
          <t>---</t>
        </is>
      </c>
      <c r="AO1317" t="inlineStr">
        <is>
          <t>1</t>
        </is>
      </c>
      <c r="AP1317" t="inlineStr">
        <is>
          <t>1</t>
        </is>
      </c>
      <c r="AQ1317" t="inlineStr">
        <is>
          <t>20</t>
        </is>
      </c>
      <c r="AR1317" t="inlineStr">
        <is>
          <t>35.5</t>
        </is>
      </c>
      <c r="AS1317" t="inlineStr">
        <is>
          <t>152</t>
        </is>
      </c>
      <c r="AT1317" t="inlineStr"/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inlineStr">
        <is>
          <t>---</t>
        </is>
      </c>
      <c r="BA1317" t="inlineStr">
        <is>
          <t>60825dc3d2144612a8c0588bc9c618f4</t>
        </is>
      </c>
      <c r="BB1317" t="inlineStr">
        <is>
          <t>http://openrosa.org/formdesigner/0B48E039-1E80-49A7-AC24-732B6E788E39</t>
        </is>
      </c>
      <c r="BC1317" t="inlineStr">
        <is>
          <t>Ration et autres visites</t>
        </is>
      </c>
      <c r="BD1317" t="inlineStr">
        <is>
          <t>CommCare Android, version "2.56"(468027). App v15974. CommCare Version 2.56.0. Build 468027, built on: 2025-01-18</t>
        </is>
      </c>
      <c r="BE1317" t="inlineStr">
        <is>
          <t>commcare_52f6c027-3e99-4ba4-b769-4cad75051ed2</t>
        </is>
      </c>
      <c r="BF1317" t="inlineStr"/>
      <c r="BG1317" t="inlineStr">
        <is>
          <t>f13d8149fc6d39ebe86af18272310ff9</t>
        </is>
      </c>
      <c r="BH1317" t="inlineStr">
        <is>
          <t>40b9a06a5c574210820dd725c0bc61c4</t>
        </is>
      </c>
      <c r="BI1317" t="inlineStr">
        <is>
          <t>15246</t>
        </is>
      </c>
      <c r="BJ1317" t="inlineStr">
        <is>
          <t>XFormInstance</t>
        </is>
      </c>
      <c r="BK1317" t="inlineStr">
        <is>
          <t>72c22b3603f111f0bae9bb65fe57b2fe</t>
        </is>
      </c>
      <c r="BL1317" t="b">
        <v>0</v>
      </c>
      <c r="BM1317" t="inlineStr">
        <is>
          <t>---</t>
        </is>
      </c>
      <c r="BN1317" t="inlineStr">
        <is>
          <t>200.113.214.195</t>
        </is>
      </c>
      <c r="BO1317" t="inlineStr">
        <is>
          <t>Lorvencia Fontiza</t>
        </is>
      </c>
    </row>
    <row r="1318">
      <c r="A1318" t="inlineStr">
        <is>
          <t>1316</t>
        </is>
      </c>
      <c r="B1318" t="inlineStr">
        <is>
          <t>a100bc80-5276-43cc-922c-0ecd6963fe22</t>
        </is>
      </c>
      <c r="C1318" t="inlineStr">
        <is>
          <t>2025-03-17</t>
        </is>
      </c>
      <c r="D1318" t="inlineStr">
        <is>
          <t>4</t>
        </is>
      </c>
      <c r="E1318" t="inlineStr">
        <is>
          <t>visite club</t>
        </is>
      </c>
      <c r="F1318" t="inlineStr">
        <is>
          <t>1</t>
        </is>
      </c>
      <c r="G1318" t="inlineStr">
        <is>
          <t>oui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---</t>
        </is>
      </c>
      <c r="L1318" t="inlineStr">
        <is>
          <t>---</t>
        </is>
      </c>
      <c r="M1318" t="inlineStr">
        <is>
          <t>---</t>
        </is>
      </c>
      <c r="N1318" t="inlineStr">
        <is>
          <t>---</t>
        </is>
      </c>
      <c r="O1318" t="inlineStr">
        <is>
          <t>---</t>
        </is>
      </c>
      <c r="P1318" t="inlineStr">
        <is>
          <t>---</t>
        </is>
      </c>
      <c r="Q1318" t="inlineStr">
        <is>
          <t>---</t>
        </is>
      </c>
      <c r="R1318" t="inlineStr">
        <is>
          <t>16.6</t>
        </is>
      </c>
      <c r="S1318" t="inlineStr">
        <is>
          <t>26.8</t>
        </is>
      </c>
      <c r="T1318" t="inlineStr"/>
      <c r="U1318" t="inlineStr"/>
      <c r="V1318" t="inlineStr"/>
      <c r="W1318" t="inlineStr"/>
      <c r="X1318" t="inlineStr">
        <is>
          <t>STM/CSPP/ST01513</t>
        </is>
      </c>
      <c r="Y1318" t="inlineStr">
        <is>
          <t>STM/CSPP/ST01513</t>
        </is>
      </c>
      <c r="Z1318" t="inlineStr">
        <is>
          <t>2025-03-18 17:18:02</t>
        </is>
      </c>
      <c r="AA1318" t="inlineStr">
        <is>
          <t>2025-03-18 17:17:13</t>
        </is>
      </c>
      <c r="AB1318" t="inlineStr">
        <is>
          <t>2cleonie</t>
        </is>
      </c>
      <c r="AC1318" t="inlineStr">
        <is>
          <t>2025-03-18 20:49:13</t>
        </is>
      </c>
      <c r="AD1318" s="1" t="inlineStr">
        <is>
          <t>https://www.commcarehq.org/a/caris-test/reports/form_data/a100bc80-5276-43cc-922c-0ecd6963fe22/</t>
        </is>
      </c>
      <c r="AE1318" t="inlineStr">
        <is>
          <t>---</t>
        </is>
      </c>
      <c r="AF1318" t="inlineStr">
        <is>
          <t>3c5a623af057e23a32ae4000_30892</t>
        </is>
      </c>
      <c r="AG1318" t="inlineStr">
        <is>
          <t>---</t>
        </is>
      </c>
      <c r="AH1318" t="inlineStr">
        <is>
          <t>2025-03-18 17:18:02</t>
        </is>
      </c>
      <c r="AI1318" t="inlineStr">
        <is>
          <t>cf61c4aba3da4fd3be73b20d2dbdf9af</t>
        </is>
      </c>
      <c r="AJ1318" t="inlineStr">
        <is>
          <t>2025-03-17</t>
        </is>
      </c>
      <c r="AK1318" t="inlineStr">
        <is>
          <t>4</t>
        </is>
      </c>
      <c r="AL1318" t="inlineStr">
        <is>
          <t>visite club</t>
        </is>
      </c>
      <c r="AM1318" t="inlineStr">
        <is>
          <t>1</t>
        </is>
      </c>
      <c r="AN1318" t="inlineStr">
        <is>
          <t>oui</t>
        </is>
      </c>
      <c r="AO1318" t="inlineStr">
        <is>
          <t>1</t>
        </is>
      </c>
      <c r="AP1318" t="inlineStr">
        <is>
          <t>1</t>
        </is>
      </c>
      <c r="AQ1318" t="inlineStr">
        <is>
          <t>16.6</t>
        </is>
      </c>
      <c r="AR1318" t="inlineStr">
        <is>
          <t>26.8</t>
        </is>
      </c>
      <c r="AS1318" t="inlineStr"/>
      <c r="AT1318" t="inlineStr"/>
      <c r="AU1318" t="inlineStr">
        <is>
          <t>---</t>
        </is>
      </c>
      <c r="AV1318" t="inlineStr">
        <is>
          <t>---</t>
        </is>
      </c>
      <c r="AW1318" t="inlineStr">
        <is>
          <t>---</t>
        </is>
      </c>
      <c r="AX1318" t="inlineStr">
        <is>
          <t>---</t>
        </is>
      </c>
      <c r="AY1318" t="inlineStr">
        <is>
          <t>---</t>
        </is>
      </c>
      <c r="AZ1318" t="inlineStr">
        <is>
          <t>---</t>
        </is>
      </c>
      <c r="BA1318" t="inlineStr">
        <is>
          <t>cf61c4aba3da4fd3be73b20d2dbdf9af</t>
        </is>
      </c>
      <c r="BB1318" t="inlineStr">
        <is>
          <t>http://openrosa.org/formdesigner/0B48E039-1E80-49A7-AC24-732B6E788E39</t>
        </is>
      </c>
      <c r="BC1318" t="inlineStr">
        <is>
          <t>Ration et autres visites</t>
        </is>
      </c>
      <c r="BD1318" t="inlineStr">
        <is>
          <t>CommCare Android, version "2.55.0"(467579). App v15974. CommCare Version 2.55.0. Build 467579, built on: 2025-01-15</t>
        </is>
      </c>
      <c r="BE1318" t="inlineStr">
        <is>
          <t>commcare_4b89fcce-8d3a-4e6a-838c-ef337e1b2f53</t>
        </is>
      </c>
      <c r="BF1318" t="inlineStr"/>
      <c r="BG1318" t="inlineStr">
        <is>
          <t>f13d8149fc6d39ebe86af18272310ff9</t>
        </is>
      </c>
      <c r="BH1318" t="inlineStr">
        <is>
          <t>40b9a06a5c574210820dd725c0bc61c4</t>
        </is>
      </c>
      <c r="BI1318" t="inlineStr">
        <is>
          <t>15246</t>
        </is>
      </c>
      <c r="BJ1318" t="inlineStr">
        <is>
          <t>XFormInstance</t>
        </is>
      </c>
      <c r="BK1318" t="inlineStr">
        <is>
          <t>12c9ec20012411f0b03ed3290d41d0d6</t>
        </is>
      </c>
      <c r="BL1318" t="b">
        <v>0</v>
      </c>
      <c r="BM1318" t="inlineStr">
        <is>
          <t>---</t>
        </is>
      </c>
      <c r="BN1318" t="inlineStr">
        <is>
          <t>190.115.176.125</t>
        </is>
      </c>
      <c r="BO1318" t="inlineStr">
        <is>
          <t>Dawen Rock</t>
        </is>
      </c>
    </row>
    <row r="1319">
      <c r="A1319" t="inlineStr">
        <is>
          <t>1317</t>
        </is>
      </c>
      <c r="B1319" t="inlineStr">
        <is>
          <t>e4a85f4e-8a1c-4f46-91cf-ac24e3274d1a</t>
        </is>
      </c>
      <c r="C1319" t="inlineStr">
        <is>
          <t>2025-03-18</t>
        </is>
      </c>
      <c r="D1319" t="inlineStr">
        <is>
          <t>3</t>
        </is>
      </c>
      <c r="E1319" t="inlineStr">
        <is>
          <t>---</t>
        </is>
      </c>
      <c r="F1319" t="inlineStr">
        <is>
          <t>1</t>
        </is>
      </c>
      <c r="G1319" t="inlineStr">
        <is>
          <t>---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---</t>
        </is>
      </c>
      <c r="L1319" t="inlineStr">
        <is>
          <t>---</t>
        </is>
      </c>
      <c r="M1319" t="inlineStr">
        <is>
          <t>---</t>
        </is>
      </c>
      <c r="N1319" t="inlineStr">
        <is>
          <t>---</t>
        </is>
      </c>
      <c r="O1319" t="inlineStr">
        <is>
          <t>---</t>
        </is>
      </c>
      <c r="P1319" t="inlineStr">
        <is>
          <t>---</t>
        </is>
      </c>
      <c r="Q1319" t="inlineStr">
        <is>
          <t>---</t>
        </is>
      </c>
      <c r="R1319" t="inlineStr"/>
      <c r="S1319" t="inlineStr"/>
      <c r="T1319" t="inlineStr"/>
      <c r="U1319" t="inlineStr"/>
      <c r="V1319" t="inlineStr"/>
      <c r="W1319" t="inlineStr"/>
      <c r="X1319" t="inlineStr">
        <is>
          <t>CAP/HSCM/ST02309</t>
        </is>
      </c>
      <c r="Y1319" t="inlineStr">
        <is>
          <t>CAP/HSCM/ST02309</t>
        </is>
      </c>
      <c r="Z1319" t="inlineStr">
        <is>
          <t>2025-03-18 21:27:33</t>
        </is>
      </c>
      <c r="AA1319" t="inlineStr">
        <is>
          <t>2025-03-18 21:27:21</t>
        </is>
      </c>
      <c r="AB1319" t="inlineStr">
        <is>
          <t>1maselaine</t>
        </is>
      </c>
      <c r="AC1319" t="inlineStr">
        <is>
          <t>2025-03-18 21:27:35</t>
        </is>
      </c>
      <c r="AD1319" s="1" t="inlineStr">
        <is>
          <t>https://www.commcarehq.org/a/caris-test/reports/form_data/e4a85f4e-8a1c-4f46-91cf-ac24e3274d1a/</t>
        </is>
      </c>
      <c r="AE1319" t="inlineStr">
        <is>
          <t>---</t>
        </is>
      </c>
      <c r="AF1319" t="inlineStr">
        <is>
          <t>a21aadb761ce4b9fa31115178e798b8b</t>
        </is>
      </c>
      <c r="AG1319" t="inlineStr">
        <is>
          <t>OK</t>
        </is>
      </c>
      <c r="AH1319" t="inlineStr">
        <is>
          <t>2025-03-18 21:27:33</t>
        </is>
      </c>
      <c r="AI1319" t="inlineStr">
        <is>
          <t>1b833c2586eb49459103874b6462448b</t>
        </is>
      </c>
      <c r="AJ1319" t="inlineStr">
        <is>
          <t>2025-03-18</t>
        </is>
      </c>
      <c r="AK1319" t="inlineStr">
        <is>
          <t>3</t>
        </is>
      </c>
      <c r="AL1319" t="inlineStr">
        <is>
          <t>---</t>
        </is>
      </c>
      <c r="AM1319" t="inlineStr">
        <is>
          <t>1</t>
        </is>
      </c>
      <c r="AN1319" t="inlineStr">
        <is>
          <t>---</t>
        </is>
      </c>
      <c r="AO1319" t="inlineStr">
        <is>
          <t>1</t>
        </is>
      </c>
      <c r="AP1319" t="inlineStr">
        <is>
          <t>1</t>
        </is>
      </c>
      <c r="AQ1319" t="inlineStr"/>
      <c r="AR1319" t="inlineStr"/>
      <c r="AS1319" t="inlineStr"/>
      <c r="AT1319" t="inlineStr"/>
      <c r="AU1319" t="inlineStr">
        <is>
          <t>---</t>
        </is>
      </c>
      <c r="AV1319" t="inlineStr">
        <is>
          <t>---</t>
        </is>
      </c>
      <c r="AW1319" t="inlineStr">
        <is>
          <t>---</t>
        </is>
      </c>
      <c r="AX1319" t="inlineStr">
        <is>
          <t>---</t>
        </is>
      </c>
      <c r="AY1319" t="inlineStr">
        <is>
          <t>---</t>
        </is>
      </c>
      <c r="AZ1319" t="inlineStr">
        <is>
          <t>---</t>
        </is>
      </c>
      <c r="BA1319" t="inlineStr">
        <is>
          <t>1b833c2586eb49459103874b6462448b</t>
        </is>
      </c>
      <c r="BB1319" t="inlineStr">
        <is>
          <t>http://openrosa.org/formdesigner/0B48E039-1E80-49A7-AC24-732B6E788E39</t>
        </is>
      </c>
      <c r="BC1319" t="inlineStr">
        <is>
          <t>Ration et autres visites</t>
        </is>
      </c>
      <c r="BD1319" t="inlineStr">
        <is>
          <t>CommCare Android, version "2.56"(468040). App v15974. CommCare Version 2.56.0. Build 468040, built on: 2025-02-11</t>
        </is>
      </c>
      <c r="BE1319" t="inlineStr">
        <is>
          <t>commcare_05d78f59-ebda-491c-89b8-6c42bab0e02e</t>
        </is>
      </c>
      <c r="BF1319" t="inlineStr">
        <is>
          <t>19.699965 -72.1613167 -31.3 6.0</t>
        </is>
      </c>
      <c r="BG1319" t="inlineStr">
        <is>
          <t>f13d8149fc6d39ebe86af18272310ff9</t>
        </is>
      </c>
      <c r="BH1319" t="inlineStr">
        <is>
          <t>40b9a06a5c574210820dd725c0bc61c4</t>
        </is>
      </c>
      <c r="BI1319" t="inlineStr">
        <is>
          <t>15246</t>
        </is>
      </c>
      <c r="BJ1319" t="inlineStr">
        <is>
          <t>XFormInstance</t>
        </is>
      </c>
      <c r="BK1319" t="inlineStr">
        <is>
          <t>d030c316040f11f0aa276327e3555f30</t>
        </is>
      </c>
      <c r="BL1319" t="b">
        <v>0</v>
      </c>
      <c r="BM1319" t="inlineStr">
        <is>
          <t>---</t>
        </is>
      </c>
      <c r="BN1319" t="inlineStr">
        <is>
          <t>200.113.214.240</t>
        </is>
      </c>
      <c r="BO1319" t="inlineStr">
        <is>
          <t>Witchana Dolcine</t>
        </is>
      </c>
    </row>
    <row r="1320">
      <c r="A1320" t="inlineStr">
        <is>
          <t>1318</t>
        </is>
      </c>
      <c r="B1320" t="inlineStr">
        <is>
          <t>c0b7a108-5370-4b16-9d0f-2a2b1998fc33</t>
        </is>
      </c>
      <c r="C1320" t="inlineStr">
        <is>
          <t>2025-03-18</t>
        </is>
      </c>
      <c r="D1320" t="inlineStr">
        <is>
          <t>3</t>
        </is>
      </c>
      <c r="E1320" t="inlineStr">
        <is>
          <t>---</t>
        </is>
      </c>
      <c r="F1320" t="inlineStr">
        <is>
          <t>0</t>
        </is>
      </c>
      <c r="G1320" t="inlineStr">
        <is>
          <t>---</t>
        </is>
      </c>
      <c r="H1320" t="inlineStr">
        <is>
          <t>1</t>
        </is>
      </c>
      <c r="I1320" t="inlineStr">
        <is>
          <t>1</t>
        </is>
      </c>
      <c r="J1320" t="inlineStr"/>
      <c r="K1320" t="inlineStr">
        <is>
          <t>---</t>
        </is>
      </c>
      <c r="L1320" t="inlineStr">
        <is>
          <t>---</t>
        </is>
      </c>
      <c r="M1320" t="inlineStr">
        <is>
          <t>---</t>
        </is>
      </c>
      <c r="N1320" t="inlineStr">
        <is>
          <t>---</t>
        </is>
      </c>
      <c r="O1320" t="inlineStr">
        <is>
          <t>---</t>
        </is>
      </c>
      <c r="P1320" t="inlineStr">
        <is>
          <t>---</t>
        </is>
      </c>
      <c r="Q1320" t="inlineStr">
        <is>
          <t>---</t>
        </is>
      </c>
      <c r="R1320" t="inlineStr"/>
      <c r="S1320" t="inlineStr"/>
      <c r="T1320" t="inlineStr"/>
      <c r="U1320" t="inlineStr"/>
      <c r="V1320" t="inlineStr"/>
      <c r="W1320" t="inlineStr"/>
      <c r="X1320" t="inlineStr">
        <is>
          <t>PIG/CSSR/ST00787</t>
        </is>
      </c>
      <c r="Y1320" t="inlineStr">
        <is>
          <t>PIG/CSSR/ST00787</t>
        </is>
      </c>
      <c r="Z1320" t="inlineStr">
        <is>
          <t>2025-03-18 21:30:41</t>
        </is>
      </c>
      <c r="AA1320" t="inlineStr">
        <is>
          <t>2025-03-18 21:30:30</t>
        </is>
      </c>
      <c r="AB1320" t="inlineStr">
        <is>
          <t>1ketly</t>
        </is>
      </c>
      <c r="AC1320" t="inlineStr">
        <is>
          <t>2025-03-18 21:30:41</t>
        </is>
      </c>
      <c r="AD1320" s="1" t="inlineStr">
        <is>
          <t>https://www.commcarehq.org/a/caris-test/reports/form_data/c0b7a108-5370-4b16-9d0f-2a2b1998fc33/</t>
        </is>
      </c>
      <c r="AE1320" t="inlineStr">
        <is>
          <t>---</t>
        </is>
      </c>
      <c r="AF1320" t="inlineStr">
        <is>
          <t>3c5a623af057e23a32ae4000_174140</t>
        </is>
      </c>
      <c r="AG1320" t="inlineStr">
        <is>
          <t>OK</t>
        </is>
      </c>
      <c r="AH1320" t="inlineStr">
        <is>
          <t>2025-03-18 21:30:41</t>
        </is>
      </c>
      <c r="AI1320" t="inlineStr">
        <is>
          <t>a75dfcb32c444e83a4857eabadf7dd0f</t>
        </is>
      </c>
      <c r="AJ1320" t="inlineStr">
        <is>
          <t>2025-03-18</t>
        </is>
      </c>
      <c r="AK1320" t="inlineStr">
        <is>
          <t>3</t>
        </is>
      </c>
      <c r="AL1320" t="inlineStr">
        <is>
          <t>---</t>
        </is>
      </c>
      <c r="AM1320" t="inlineStr">
        <is>
          <t>0</t>
        </is>
      </c>
      <c r="AN1320" t="inlineStr">
        <is>
          <t>---</t>
        </is>
      </c>
      <c r="AO1320" t="inlineStr">
        <is>
          <t>1</t>
        </is>
      </c>
      <c r="AP1320" t="inlineStr">
        <is>
          <t>1</t>
        </is>
      </c>
      <c r="AQ1320" t="inlineStr"/>
      <c r="AR1320" t="inlineStr"/>
      <c r="AS1320" t="inlineStr"/>
      <c r="AT1320" t="inlineStr"/>
      <c r="AU1320" t="inlineStr">
        <is>
          <t>---</t>
        </is>
      </c>
      <c r="AV1320" t="inlineStr">
        <is>
          <t>---</t>
        </is>
      </c>
      <c r="AW1320" t="inlineStr">
        <is>
          <t>---</t>
        </is>
      </c>
      <c r="AX1320" t="inlineStr">
        <is>
          <t>---</t>
        </is>
      </c>
      <c r="AY1320" t="inlineStr">
        <is>
          <t>---</t>
        </is>
      </c>
      <c r="AZ1320" t="inlineStr">
        <is>
          <t>---</t>
        </is>
      </c>
      <c r="BA1320" t="inlineStr">
        <is>
          <t>a75dfcb32c444e83a4857eabadf7dd0f</t>
        </is>
      </c>
      <c r="BB1320" t="inlineStr">
        <is>
          <t>http://openrosa.org/formdesigner/0B48E039-1E80-49A7-AC24-732B6E788E39</t>
        </is>
      </c>
      <c r="BC1320" t="inlineStr">
        <is>
          <t>Ration et autres visites</t>
        </is>
      </c>
      <c r="BD1320" t="inlineStr">
        <is>
          <t>CommCare Android, version "2.56"(468040). App v15974. CommCare Version 2.56.0. Build 468040, built on: 2025-02-11</t>
        </is>
      </c>
      <c r="BE1320" t="inlineStr">
        <is>
          <t>commcare_173380f7-b37d-43d8-ba2b-b49ceb66cb2e</t>
        </is>
      </c>
      <c r="BF1320" t="inlineStr">
        <is>
          <t>19.4390595 -72.2045789 331.0 36.0</t>
        </is>
      </c>
      <c r="BG1320" t="inlineStr">
        <is>
          <t>f13d8149fc6d39ebe86af18272310ff9</t>
        </is>
      </c>
      <c r="BH1320" t="inlineStr">
        <is>
          <t>40b9a06a5c574210820dd725c0bc61c4</t>
        </is>
      </c>
      <c r="BI1320" t="inlineStr">
        <is>
          <t>15246</t>
        </is>
      </c>
      <c r="BJ1320" t="inlineStr">
        <is>
          <t>XFormInstance</t>
        </is>
      </c>
      <c r="BK1320" t="inlineStr">
        <is>
          <t>4e8dbc3a042d11f0bafcbb65fe57b2fe</t>
        </is>
      </c>
      <c r="BL1320" t="b">
        <v>0</v>
      </c>
      <c r="BM1320" t="inlineStr">
        <is>
          <t>---</t>
        </is>
      </c>
      <c r="BN1320" t="inlineStr">
        <is>
          <t>190.115.176.22</t>
        </is>
      </c>
      <c r="BO1320" t="inlineStr">
        <is>
          <t>Beverlie Francillon</t>
        </is>
      </c>
    </row>
    <row r="1321">
      <c r="A1321" t="inlineStr">
        <is>
          <t>1319</t>
        </is>
      </c>
      <c r="B1321" t="inlineStr">
        <is>
          <t>09fa42c1-4fd4-426b-9308-c4df4219ec7a</t>
        </is>
      </c>
      <c r="C1321" t="inlineStr">
        <is>
          <t>2025-03-18</t>
        </is>
      </c>
      <c r="D1321" t="inlineStr">
        <is>
          <t>3</t>
        </is>
      </c>
      <c r="E1321" t="inlineStr">
        <is>
          <t>---</t>
        </is>
      </c>
      <c r="F1321" t="inlineStr">
        <is>
          <t>1</t>
        </is>
      </c>
      <c r="G1321" t="inlineStr">
        <is>
          <t>---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---</t>
        </is>
      </c>
      <c r="L1321" t="inlineStr">
        <is>
          <t>---</t>
        </is>
      </c>
      <c r="M1321" t="inlineStr">
        <is>
          <t>---</t>
        </is>
      </c>
      <c r="N1321" t="inlineStr">
        <is>
          <t>---</t>
        </is>
      </c>
      <c r="O1321" t="inlineStr">
        <is>
          <t>---</t>
        </is>
      </c>
      <c r="P1321" t="inlineStr">
        <is>
          <t>---</t>
        </is>
      </c>
      <c r="Q1321" t="inlineStr">
        <is>
          <t>---</t>
        </is>
      </c>
      <c r="R1321" t="inlineStr"/>
      <c r="S1321" t="inlineStr"/>
      <c r="T1321" t="inlineStr"/>
      <c r="U1321" t="inlineStr"/>
      <c r="V1321" t="inlineStr"/>
      <c r="W1321" t="inlineStr"/>
      <c r="X1321" t="inlineStr">
        <is>
          <t>CAP/HSCM/ST02041</t>
        </is>
      </c>
      <c r="Y1321" t="inlineStr">
        <is>
          <t>CAP/HSCM/ST02041</t>
        </is>
      </c>
      <c r="Z1321" t="inlineStr">
        <is>
          <t>2025-03-18 21:37:28</t>
        </is>
      </c>
      <c r="AA1321" t="inlineStr">
        <is>
          <t>2025-03-18 21:37:18</t>
        </is>
      </c>
      <c r="AB1321" t="inlineStr">
        <is>
          <t>1maselaine</t>
        </is>
      </c>
      <c r="AC1321" t="inlineStr">
        <is>
          <t>2025-03-18 21:37:30</t>
        </is>
      </c>
      <c r="AD1321" s="1" t="inlineStr">
        <is>
          <t>https://www.commcarehq.org/a/caris-test/reports/form_data/09fa42c1-4fd4-426b-9308-c4df4219ec7a/</t>
        </is>
      </c>
      <c r="AE1321" t="inlineStr">
        <is>
          <t>---</t>
        </is>
      </c>
      <c r="AF1321" t="inlineStr">
        <is>
          <t>9df1f83234a24af1bc7aaf8bf74f2722</t>
        </is>
      </c>
      <c r="AG1321" t="inlineStr">
        <is>
          <t>OK</t>
        </is>
      </c>
      <c r="AH1321" t="inlineStr">
        <is>
          <t>2025-03-18 21:37:28</t>
        </is>
      </c>
      <c r="AI1321" t="inlineStr">
        <is>
          <t>1b833c2586eb49459103874b6462448b</t>
        </is>
      </c>
      <c r="AJ1321" t="inlineStr">
        <is>
          <t>2025-03-18</t>
        </is>
      </c>
      <c r="AK1321" t="inlineStr">
        <is>
          <t>3</t>
        </is>
      </c>
      <c r="AL1321" t="inlineStr">
        <is>
          <t>---</t>
        </is>
      </c>
      <c r="AM1321" t="inlineStr">
        <is>
          <t>1</t>
        </is>
      </c>
      <c r="AN1321" t="inlineStr">
        <is>
          <t>---</t>
        </is>
      </c>
      <c r="AO1321" t="inlineStr">
        <is>
          <t>1</t>
        </is>
      </c>
      <c r="AP1321" t="inlineStr">
        <is>
          <t>1</t>
        </is>
      </c>
      <c r="AQ1321" t="inlineStr"/>
      <c r="AR1321" t="inlineStr"/>
      <c r="AS1321" t="inlineStr"/>
      <c r="AT1321" t="inlineStr"/>
      <c r="AU1321" t="inlineStr">
        <is>
          <t>---</t>
        </is>
      </c>
      <c r="AV1321" t="inlineStr">
        <is>
          <t>---</t>
        </is>
      </c>
      <c r="AW1321" t="inlineStr">
        <is>
          <t>---</t>
        </is>
      </c>
      <c r="AX1321" t="inlineStr">
        <is>
          <t>---</t>
        </is>
      </c>
      <c r="AY1321" t="inlineStr">
        <is>
          <t>---</t>
        </is>
      </c>
      <c r="AZ1321" t="inlineStr">
        <is>
          <t>---</t>
        </is>
      </c>
      <c r="BA1321" t="inlineStr">
        <is>
          <t>1b833c2586eb49459103874b6462448b</t>
        </is>
      </c>
      <c r="BB1321" t="inlineStr">
        <is>
          <t>http://openrosa.org/formdesigner/0B48E039-1E80-49A7-AC24-732B6E788E39</t>
        </is>
      </c>
      <c r="BC1321" t="inlineStr">
        <is>
          <t>Ration et autres visites</t>
        </is>
      </c>
      <c r="BD1321" t="inlineStr">
        <is>
          <t>CommCare Android, version "2.56"(468040). App v15974. CommCare Version 2.56.0. Build 468040, built on: 2025-02-11</t>
        </is>
      </c>
      <c r="BE1321" t="inlineStr">
        <is>
          <t>commcare_05d78f59-ebda-491c-89b8-6c42bab0e02e</t>
        </is>
      </c>
      <c r="BF1321" t="inlineStr">
        <is>
          <t>19.7003994 -72.1602222 -28.7 8.69</t>
        </is>
      </c>
      <c r="BG1321" t="inlineStr">
        <is>
          <t>f13d8149fc6d39ebe86af18272310ff9</t>
        </is>
      </c>
      <c r="BH1321" t="inlineStr">
        <is>
          <t>40b9a06a5c574210820dd725c0bc61c4</t>
        </is>
      </c>
      <c r="BI1321" t="inlineStr">
        <is>
          <t>15246</t>
        </is>
      </c>
      <c r="BJ1321" t="inlineStr">
        <is>
          <t>XFormInstance</t>
        </is>
      </c>
      <c r="BK1321" t="inlineStr">
        <is>
          <t>d030c316040f11f0aa276327e3555f30</t>
        </is>
      </c>
      <c r="BL1321" t="b">
        <v>0</v>
      </c>
      <c r="BM1321" t="inlineStr">
        <is>
          <t>---</t>
        </is>
      </c>
      <c r="BN1321" t="inlineStr">
        <is>
          <t>200.113.214.240</t>
        </is>
      </c>
      <c r="BO1321" t="inlineStr">
        <is>
          <t>Benjamin Catherine</t>
        </is>
      </c>
    </row>
    <row r="1322">
      <c r="A1322" t="inlineStr">
        <is>
          <t>1320</t>
        </is>
      </c>
      <c r="B1322" t="inlineStr">
        <is>
          <t>e8eaa531-d01c-48ea-a8e9-8c178cc83932</t>
        </is>
      </c>
      <c r="C1322" t="inlineStr">
        <is>
          <t>2025-03-14</t>
        </is>
      </c>
      <c r="D1322" t="inlineStr">
        <is>
          <t>3</t>
        </is>
      </c>
      <c r="E1322" t="inlineStr">
        <is>
          <t>---</t>
        </is>
      </c>
      <c r="F1322" t="inlineStr">
        <is>
          <t>1</t>
        </is>
      </c>
      <c r="G1322" t="inlineStr">
        <is>
          <t>---</t>
        </is>
      </c>
      <c r="H1322" t="inlineStr">
        <is>
          <t>1</t>
        </is>
      </c>
      <c r="I1322" t="inlineStr">
        <is>
          <t>0</t>
        </is>
      </c>
      <c r="J1322" t="inlineStr">
        <is>
          <t>---</t>
        </is>
      </c>
      <c r="K1322" t="inlineStr">
        <is>
          <t>---</t>
        </is>
      </c>
      <c r="L1322" t="inlineStr">
        <is>
          <t>---</t>
        </is>
      </c>
      <c r="M1322" t="inlineStr">
        <is>
          <t>---</t>
        </is>
      </c>
      <c r="N1322" t="inlineStr">
        <is>
          <t>---</t>
        </is>
      </c>
      <c r="O1322" t="inlineStr">
        <is>
          <t>---</t>
        </is>
      </c>
      <c r="P1322" t="inlineStr">
        <is>
          <t>---</t>
        </is>
      </c>
      <c r="Q1322" t="inlineStr">
        <is>
          <t>---</t>
        </is>
      </c>
      <c r="R1322" t="inlineStr">
        <is>
          <t>---</t>
        </is>
      </c>
      <c r="S1322" t="inlineStr">
        <is>
          <t>---</t>
        </is>
      </c>
      <c r="T1322" t="inlineStr">
        <is>
          <t>---</t>
        </is>
      </c>
      <c r="U1322" t="inlineStr">
        <is>
          <t>---</t>
        </is>
      </c>
      <c r="V1322" t="inlineStr">
        <is>
          <t>---</t>
        </is>
      </c>
      <c r="W1322" t="inlineStr"/>
      <c r="X1322" t="inlineStr">
        <is>
          <t>PAP/OBCG/ST00900</t>
        </is>
      </c>
      <c r="Y1322" t="inlineStr">
        <is>
          <t>PAP/OBCG/ST00900</t>
        </is>
      </c>
      <c r="Z1322" t="inlineStr">
        <is>
          <t>2025-03-16 22:05:47</t>
        </is>
      </c>
      <c r="AA1322" t="inlineStr">
        <is>
          <t>2025-03-16 22:05:32</t>
        </is>
      </c>
      <c r="AB1322" t="inlineStr">
        <is>
          <t>2nerette</t>
        </is>
      </c>
      <c r="AC1322" t="inlineStr">
        <is>
          <t>2025-03-18 21:39:56</t>
        </is>
      </c>
      <c r="AD1322" s="1" t="inlineStr">
        <is>
          <t>https://www.commcarehq.org/a/caris-test/reports/form_data/e8eaa531-d01c-48ea-a8e9-8c178cc83932/</t>
        </is>
      </c>
      <c r="AE1322" t="inlineStr">
        <is>
          <t>---</t>
        </is>
      </c>
      <c r="AF1322" t="inlineStr">
        <is>
          <t>3c5a623af057e23a32ae4000_103087</t>
        </is>
      </c>
      <c r="AG1322" t="inlineStr">
        <is>
          <t>OK</t>
        </is>
      </c>
      <c r="AH1322" t="inlineStr">
        <is>
          <t>2025-03-16 22:05:47</t>
        </is>
      </c>
      <c r="AI1322" t="inlineStr">
        <is>
          <t>d77ddc4818153d60a6f87d96eec121c9</t>
        </is>
      </c>
      <c r="AJ1322" t="inlineStr">
        <is>
          <t>2025-03-14</t>
        </is>
      </c>
      <c r="AK1322" t="inlineStr">
        <is>
          <t>3</t>
        </is>
      </c>
      <c r="AL1322" t="inlineStr">
        <is>
          <t>---</t>
        </is>
      </c>
      <c r="AM1322" t="inlineStr">
        <is>
          <t>1</t>
        </is>
      </c>
      <c r="AN1322" t="inlineStr">
        <is>
          <t>---</t>
        </is>
      </c>
      <c r="AO1322" t="inlineStr">
        <is>
          <t>1</t>
        </is>
      </c>
      <c r="AP1322" t="inlineStr">
        <is>
          <t>0</t>
        </is>
      </c>
      <c r="AQ1322" t="inlineStr">
        <is>
          <t>---</t>
        </is>
      </c>
      <c r="AR1322" t="inlineStr">
        <is>
          <t>---</t>
        </is>
      </c>
      <c r="AS1322" t="inlineStr">
        <is>
          <t>---</t>
        </is>
      </c>
      <c r="AT1322" t="inlineStr"/>
      <c r="AU1322" t="inlineStr">
        <is>
          <t>---</t>
        </is>
      </c>
      <c r="AV1322" t="inlineStr">
        <is>
          <t>---</t>
        </is>
      </c>
      <c r="AW1322" t="inlineStr">
        <is>
          <t>---</t>
        </is>
      </c>
      <c r="AX1322" t="inlineStr">
        <is>
          <t>---</t>
        </is>
      </c>
      <c r="AY1322" t="inlineStr">
        <is>
          <t>---</t>
        </is>
      </c>
      <c r="AZ1322" t="inlineStr">
        <is>
          <t>---</t>
        </is>
      </c>
      <c r="BA1322" t="inlineStr">
        <is>
          <t>d77ddc4818153d60a6f87d96eec121c9</t>
        </is>
      </c>
      <c r="BB1322" t="inlineStr">
        <is>
          <t>http://openrosa.org/formdesigner/0B48E039-1E80-49A7-AC24-732B6E788E39</t>
        </is>
      </c>
      <c r="BC1322" t="inlineStr">
        <is>
          <t>Ration et autres visites</t>
        </is>
      </c>
      <c r="BD1322" t="inlineStr">
        <is>
          <t>CommCare Android, version "2.56"(468027). App v15969. CommCare Version 2.56.0. Build 468027, built on: 2025-01-18</t>
        </is>
      </c>
      <c r="BE1322" t="inlineStr">
        <is>
          <t>commcare_5e46c5fa-c55d-4fff-85db-40b0d0c36965</t>
        </is>
      </c>
      <c r="BF1322" t="inlineStr"/>
      <c r="BG1322" t="inlineStr">
        <is>
          <t>f13d8149fc6d39ebe86af18272310ff9</t>
        </is>
      </c>
      <c r="BH1322" t="inlineStr">
        <is>
          <t>40b9a06a5c574210820dd725c0bc61c4</t>
        </is>
      </c>
      <c r="BI1322" t="inlineStr">
        <is>
          <t>15246</t>
        </is>
      </c>
      <c r="BJ1322" t="inlineStr">
        <is>
          <t>XFormInstance</t>
        </is>
      </c>
      <c r="BK1322" t="inlineStr">
        <is>
          <t>f616827efdbc11efa9846327e3555f30</t>
        </is>
      </c>
      <c r="BL1322" t="b">
        <v>0</v>
      </c>
      <c r="BM1322" t="inlineStr">
        <is>
          <t>---</t>
        </is>
      </c>
      <c r="BN1322" t="inlineStr">
        <is>
          <t>200.113.251.207</t>
        </is>
      </c>
      <c r="BO1322" t="inlineStr">
        <is>
          <t>Paul Ervens Logiste</t>
        </is>
      </c>
    </row>
    <row r="1323">
      <c r="A1323" t="inlineStr">
        <is>
          <t>1321</t>
        </is>
      </c>
      <c r="B1323" t="inlineStr">
        <is>
          <t>5f8af831-a5a2-476c-a88e-f32694ae0928</t>
        </is>
      </c>
      <c r="C1323" t="inlineStr">
        <is>
          <t>2025-03-18</t>
        </is>
      </c>
      <c r="D1323" t="inlineStr">
        <is>
          <t>3</t>
        </is>
      </c>
      <c r="E1323" t="inlineStr">
        <is>
          <t>---</t>
        </is>
      </c>
      <c r="F1323" t="inlineStr">
        <is>
          <t>1</t>
        </is>
      </c>
      <c r="G1323" t="inlineStr">
        <is>
          <t>---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---</t>
        </is>
      </c>
      <c r="L1323" t="inlineStr">
        <is>
          <t>---</t>
        </is>
      </c>
      <c r="M1323" t="inlineStr">
        <is>
          <t>---</t>
        </is>
      </c>
      <c r="N1323" t="inlineStr">
        <is>
          <t>---</t>
        </is>
      </c>
      <c r="O1323" t="inlineStr">
        <is>
          <t>---</t>
        </is>
      </c>
      <c r="P1323" t="inlineStr">
        <is>
          <t>---</t>
        </is>
      </c>
      <c r="Q1323" t="inlineStr">
        <is>
          <t>---</t>
        </is>
      </c>
      <c r="R1323" t="inlineStr"/>
      <c r="S1323" t="inlineStr"/>
      <c r="T1323" t="inlineStr"/>
      <c r="U1323">
        <f>HYPERLINK("https://www.commcarehq.org/a/caris-test/api/form_attachment/v1/5f8af831-a5a2-476c-a88e-f32694ae0928/1742325436230.jpg")</f>
        <v/>
      </c>
      <c r="V1323" t="inlineStr"/>
      <c r="W1323" t="inlineStr">
        <is>
          <t>18.5139824 -72.6372916 -6.76 6.84</t>
        </is>
      </c>
      <c r="X1323" t="inlineStr">
        <is>
          <t>LEG/HSCL/ST01343</t>
        </is>
      </c>
      <c r="Y1323" t="inlineStr">
        <is>
          <t>LEG/HSCL/ST01343</t>
        </is>
      </c>
      <c r="Z1323" t="inlineStr">
        <is>
          <t>2025-03-18 19:17:29</t>
        </is>
      </c>
      <c r="AA1323" t="inlineStr">
        <is>
          <t>2025-02-20 13:51:16</t>
        </is>
      </c>
      <c r="AB1323" t="inlineStr">
        <is>
          <t>2toussaint</t>
        </is>
      </c>
      <c r="AC1323" t="inlineStr">
        <is>
          <t>2025-03-18 22:01:58</t>
        </is>
      </c>
      <c r="AD1323" s="1" t="inlineStr">
        <is>
          <t>https://www.commcarehq.org/a/caris-test/reports/form_data/5f8af831-a5a2-476c-a88e-f32694ae0928/</t>
        </is>
      </c>
      <c r="AE1323" t="inlineStr">
        <is>
          <t>---</t>
        </is>
      </c>
      <c r="AF1323" t="inlineStr">
        <is>
          <t>3c5a623af057e23a32ae4000_197087</t>
        </is>
      </c>
      <c r="AG1323" t="inlineStr">
        <is>
          <t>OK</t>
        </is>
      </c>
      <c r="AH1323" t="inlineStr">
        <is>
          <t>2025-03-18 19:17:29</t>
        </is>
      </c>
      <c r="AI1323" t="inlineStr">
        <is>
          <t>bf15ded1c441caeee7b3790beacaa107</t>
        </is>
      </c>
      <c r="AJ1323" t="inlineStr">
        <is>
          <t>2025-03-18</t>
        </is>
      </c>
      <c r="AK1323" t="inlineStr">
        <is>
          <t>3</t>
        </is>
      </c>
      <c r="AL1323" t="inlineStr">
        <is>
          <t>---</t>
        </is>
      </c>
      <c r="AM1323" t="inlineStr">
        <is>
          <t>1</t>
        </is>
      </c>
      <c r="AN1323" t="inlineStr">
        <is>
          <t>---</t>
        </is>
      </c>
      <c r="AO1323" t="inlineStr">
        <is>
          <t>1</t>
        </is>
      </c>
      <c r="AP1323" t="inlineStr">
        <is>
          <t>1</t>
        </is>
      </c>
      <c r="AQ1323" t="inlineStr"/>
      <c r="AR1323" t="inlineStr"/>
      <c r="AS1323" t="inlineStr"/>
      <c r="AT1323" t="inlineStr">
        <is>
          <t>18.5139824 -72.6372916 -6.76 6.84</t>
        </is>
      </c>
      <c r="AU1323" t="inlineStr">
        <is>
          <t>---</t>
        </is>
      </c>
      <c r="AV1323" t="inlineStr">
        <is>
          <t>---</t>
        </is>
      </c>
      <c r="AW1323" t="inlineStr">
        <is>
          <t>---</t>
        </is>
      </c>
      <c r="AX1323" t="inlineStr">
        <is>
          <t>---</t>
        </is>
      </c>
      <c r="AY1323" t="inlineStr">
        <is>
          <t>---</t>
        </is>
      </c>
      <c r="AZ1323" t="inlineStr">
        <is>
          <t>---</t>
        </is>
      </c>
      <c r="BA1323" t="inlineStr">
        <is>
          <t>bf15ded1c441caeee7b3790beacaa107</t>
        </is>
      </c>
      <c r="BB1323" t="inlineStr">
        <is>
          <t>http://openrosa.org/formdesigner/0B48E039-1E80-49A7-AC24-732B6E788E39</t>
        </is>
      </c>
      <c r="BC1323" t="inlineStr">
        <is>
          <t>Ration et autres visites</t>
        </is>
      </c>
      <c r="BD1323" t="inlineStr">
        <is>
          <t>CommCare Android, version "2.55.0"(467579). App v15969. CommCare Version 2.55.0. Build 467579, built on: 2025-01-15</t>
        </is>
      </c>
      <c r="BE1323" t="inlineStr">
        <is>
          <t>commcare_6ba4fa04-2ee5-4472-8c22-35182b767bd8</t>
        </is>
      </c>
      <c r="BF1323" t="inlineStr">
        <is>
          <t>18.5139824 -72.6372916 -6.76 6.84</t>
        </is>
      </c>
      <c r="BG1323" t="inlineStr">
        <is>
          <t>f13d8149fc6d39ebe86af18272310ff9</t>
        </is>
      </c>
      <c r="BH1323" t="inlineStr">
        <is>
          <t>40b9a06a5c574210820dd725c0bc61c4</t>
        </is>
      </c>
      <c r="BI1323" t="inlineStr">
        <is>
          <t>15246</t>
        </is>
      </c>
      <c r="BJ1323" t="inlineStr">
        <is>
          <t>XFormInstance</t>
        </is>
      </c>
      <c r="BK1323" t="inlineStr">
        <is>
          <t>5c78f672038b11f0bad6bb65fe57b2fe</t>
        </is>
      </c>
      <c r="BL1323" t="b">
        <v>0</v>
      </c>
      <c r="BM1323" t="inlineStr">
        <is>
          <t>---</t>
        </is>
      </c>
      <c r="BN1323" t="inlineStr">
        <is>
          <t>200.113.230.175</t>
        </is>
      </c>
      <c r="BO1323" t="inlineStr">
        <is>
          <t>---</t>
        </is>
      </c>
    </row>
    <row r="1324">
      <c r="A1324" t="inlineStr">
        <is>
          <t>1322</t>
        </is>
      </c>
      <c r="B1324" t="inlineStr">
        <is>
          <t>1c09a117-bff3-451f-9b14-cc0b31835218</t>
        </is>
      </c>
      <c r="C1324" t="inlineStr">
        <is>
          <t>2025-03-13</t>
        </is>
      </c>
      <c r="D1324" t="inlineStr">
        <is>
          <t>3</t>
        </is>
      </c>
      <c r="E1324" t="inlineStr">
        <is>
          <t>---</t>
        </is>
      </c>
      <c r="F1324" t="inlineStr">
        <is>
          <t>1</t>
        </is>
      </c>
      <c r="G1324" t="inlineStr">
        <is>
          <t>---</t>
        </is>
      </c>
      <c r="H1324" t="inlineStr">
        <is>
          <t>1</t>
        </is>
      </c>
      <c r="I1324" t="inlineStr">
        <is>
          <t>0</t>
        </is>
      </c>
      <c r="J1324" t="inlineStr">
        <is>
          <t>---</t>
        </is>
      </c>
      <c r="K1324" t="inlineStr">
        <is>
          <t>---</t>
        </is>
      </c>
      <c r="L1324" t="inlineStr">
        <is>
          <t>---</t>
        </is>
      </c>
      <c r="M1324" t="inlineStr">
        <is>
          <t>---</t>
        </is>
      </c>
      <c r="N1324" t="inlineStr">
        <is>
          <t>---</t>
        </is>
      </c>
      <c r="O1324" t="inlineStr">
        <is>
          <t>---</t>
        </is>
      </c>
      <c r="P1324" t="inlineStr">
        <is>
          <t>---</t>
        </is>
      </c>
      <c r="Q1324" t="inlineStr">
        <is>
          <t>---</t>
        </is>
      </c>
      <c r="R1324" t="inlineStr">
        <is>
          <t>---</t>
        </is>
      </c>
      <c r="S1324" t="inlineStr">
        <is>
          <t>---</t>
        </is>
      </c>
      <c r="T1324" t="inlineStr">
        <is>
          <t>---</t>
        </is>
      </c>
      <c r="U1324" t="inlineStr">
        <is>
          <t>---</t>
        </is>
      </c>
      <c r="V1324" t="inlineStr">
        <is>
          <t>---</t>
        </is>
      </c>
      <c r="W1324" t="inlineStr">
        <is>
          <t>18.456526 -72.6313956 15.08 13.03</t>
        </is>
      </c>
      <c r="X1324" t="inlineStr">
        <is>
          <t>LEG/HSCL/ST00671</t>
        </is>
      </c>
      <c r="Y1324" t="inlineStr">
        <is>
          <t>LEG/HSCL/ST00671</t>
        </is>
      </c>
      <c r="Z1324" t="inlineStr">
        <is>
          <t>2025-03-18 20:35:38</t>
        </is>
      </c>
      <c r="AA1324" t="inlineStr">
        <is>
          <t>2025-02-06 14:27:16</t>
        </is>
      </c>
      <c r="AB1324" t="inlineStr">
        <is>
          <t>2toussaint</t>
        </is>
      </c>
      <c r="AC1324" t="inlineStr">
        <is>
          <t>2025-03-18 22:01:59</t>
        </is>
      </c>
      <c r="AD1324" s="1" t="inlineStr">
        <is>
          <t>https://www.commcarehq.org/a/caris-test/reports/form_data/1c09a117-bff3-451f-9b14-cc0b31835218/</t>
        </is>
      </c>
      <c r="AE1324" t="inlineStr">
        <is>
          <t>---</t>
        </is>
      </c>
      <c r="AF1324" t="inlineStr">
        <is>
          <t>3c5a623af057e23a32ae4000_124098</t>
        </is>
      </c>
      <c r="AG1324" t="inlineStr">
        <is>
          <t>OK</t>
        </is>
      </c>
      <c r="AH1324" t="inlineStr">
        <is>
          <t>2025-03-18 20:35:38</t>
        </is>
      </c>
      <c r="AI1324" t="inlineStr">
        <is>
          <t>bf15ded1c441caeee7b3790beacaa107</t>
        </is>
      </c>
      <c r="AJ1324" t="inlineStr">
        <is>
          <t>2025-03-13</t>
        </is>
      </c>
      <c r="AK1324" t="inlineStr">
        <is>
          <t>3</t>
        </is>
      </c>
      <c r="AL1324" t="inlineStr">
        <is>
          <t>---</t>
        </is>
      </c>
      <c r="AM1324" t="inlineStr">
        <is>
          <t>1</t>
        </is>
      </c>
      <c r="AN1324" t="inlineStr">
        <is>
          <t>---</t>
        </is>
      </c>
      <c r="AO1324" t="inlineStr">
        <is>
          <t>1</t>
        </is>
      </c>
      <c r="AP1324" t="inlineStr">
        <is>
          <t>0</t>
        </is>
      </c>
      <c r="AQ1324" t="inlineStr">
        <is>
          <t>---</t>
        </is>
      </c>
      <c r="AR1324" t="inlineStr">
        <is>
          <t>---</t>
        </is>
      </c>
      <c r="AS1324" t="inlineStr">
        <is>
          <t>---</t>
        </is>
      </c>
      <c r="AT1324" t="inlineStr">
        <is>
          <t>18.456526 -72.6313956 15.08 13.03</t>
        </is>
      </c>
      <c r="AU1324" t="inlineStr">
        <is>
          <t>---</t>
        </is>
      </c>
      <c r="AV1324" t="inlineStr">
        <is>
          <t>---</t>
        </is>
      </c>
      <c r="AW1324" t="inlineStr">
        <is>
          <t>---</t>
        </is>
      </c>
      <c r="AX1324" t="inlineStr">
        <is>
          <t>---</t>
        </is>
      </c>
      <c r="AY1324" t="inlineStr">
        <is>
          <t>---</t>
        </is>
      </c>
      <c r="AZ1324" t="inlineStr">
        <is>
          <t>---</t>
        </is>
      </c>
      <c r="BA1324" t="inlineStr">
        <is>
          <t>bf15ded1c441caeee7b3790beacaa107</t>
        </is>
      </c>
      <c r="BB1324" t="inlineStr">
        <is>
          <t>http://openrosa.org/formdesigner/0B48E039-1E80-49A7-AC24-732B6E788E39</t>
        </is>
      </c>
      <c r="BC1324" t="inlineStr">
        <is>
          <t>Ration et autres visites</t>
        </is>
      </c>
      <c r="BD1324" t="inlineStr">
        <is>
          <t>CommCare Android, version "2.54.1"(467561). App v15929. CommCare Version 2.54.1. Build 467561, built on: 2024-10-25</t>
        </is>
      </c>
      <c r="BE1324" t="inlineStr">
        <is>
          <t>commcare_6ba4fa04-2ee5-4472-8c22-35182b767bd8</t>
        </is>
      </c>
      <c r="BF1324" t="inlineStr">
        <is>
          <t>18.4565766 -72.6312445 15.06 6.19</t>
        </is>
      </c>
      <c r="BG1324" t="inlineStr">
        <is>
          <t>f13d8149fc6d39ebe86af18272310ff9</t>
        </is>
      </c>
      <c r="BH1324" t="inlineStr">
        <is>
          <t>40b9a06a5c574210820dd725c0bc61c4</t>
        </is>
      </c>
      <c r="BI1324" t="inlineStr">
        <is>
          <t>15246</t>
        </is>
      </c>
      <c r="BJ1324" t="inlineStr">
        <is>
          <t>XFormInstance</t>
        </is>
      </c>
      <c r="BK1324" t="inlineStr">
        <is>
          <t>5c78f672038b11f0bad6bb65fe57b2fe</t>
        </is>
      </c>
      <c r="BL1324" t="b">
        <v>0</v>
      </c>
      <c r="BM1324" t="inlineStr">
        <is>
          <t>---</t>
        </is>
      </c>
      <c r="BN1324" t="inlineStr">
        <is>
          <t>200.113.230.175</t>
        </is>
      </c>
      <c r="BO1324" t="inlineStr">
        <is>
          <t>---</t>
        </is>
      </c>
    </row>
    <row r="1325">
      <c r="A1325" t="inlineStr">
        <is>
          <t>1323</t>
        </is>
      </c>
      <c r="B1325" t="inlineStr">
        <is>
          <t>bea00b09-f308-45d4-9e64-1caabeafc1a9</t>
        </is>
      </c>
      <c r="C1325" t="inlineStr">
        <is>
          <t>2025-03-18</t>
        </is>
      </c>
      <c r="D1325" t="inlineStr">
        <is>
          <t>2</t>
        </is>
      </c>
      <c r="E1325" t="inlineStr">
        <is>
          <t>---</t>
        </is>
      </c>
      <c r="F1325" t="inlineStr">
        <is>
          <t>1</t>
        </is>
      </c>
      <c r="G1325" t="inlineStr">
        <is>
          <t>---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>
        <f>HYPERLINK("https://www.commcarehq.org/a/caris-test/api/form_attachment/v1/bea00b09-f308-45d4-9e64-1caabeafc1a9/1742336232877.jpg")</f>
        <v/>
      </c>
      <c r="M1325" t="inlineStr">
        <is>
          <t>---</t>
        </is>
      </c>
      <c r="N1325" t="inlineStr">
        <is>
          <t>---</t>
        </is>
      </c>
      <c r="O1325" t="inlineStr">
        <is>
          <t>2</t>
        </is>
      </c>
      <c r="P1325" t="inlineStr">
        <is>
          <t>---</t>
        </is>
      </c>
      <c r="Q1325" t="inlineStr">
        <is>
          <t>1</t>
        </is>
      </c>
      <c r="R1325" t="inlineStr"/>
      <c r="S1325" t="inlineStr"/>
      <c r="T1325" t="inlineStr"/>
      <c r="U1325">
        <f>HYPERLINK("https://www.commcarehq.org/a/caris-test/api/form_attachment/v1/bea00b09-f308-45d4-9e64-1caabeafc1a9/1742336247530.jpg")</f>
        <v/>
      </c>
      <c r="V1325" t="inlineStr"/>
      <c r="W1325" t="inlineStr">
        <is>
          <t>18.4488989 -72.2827373 1416.09 4.59</t>
        </is>
      </c>
      <c r="X1325" t="inlineStr">
        <is>
          <t>PAP/NPFS/ST00073</t>
        </is>
      </c>
      <c r="Y1325" t="inlineStr">
        <is>
          <t>PAP/NPFS/ST00073</t>
        </is>
      </c>
      <c r="Z1325" t="inlineStr">
        <is>
          <t>2025-03-18 22:17:43</t>
        </is>
      </c>
      <c r="AA1325" t="inlineStr">
        <is>
          <t>2025-03-18 22:16:46</t>
        </is>
      </c>
      <c r="AB1325" t="inlineStr">
        <is>
          <t>2christelle</t>
        </is>
      </c>
      <c r="AC1325" t="inlineStr">
        <is>
          <t>2025-03-18 22:17:58</t>
        </is>
      </c>
      <c r="AD1325" s="1" t="inlineStr">
        <is>
          <t>https://www.commcarehq.org/a/caris-test/reports/form_data/bea00b09-f308-45d4-9e64-1caabeafc1a9/</t>
        </is>
      </c>
      <c r="AE1325" t="inlineStr">
        <is>
          <t>---</t>
        </is>
      </c>
      <c r="AF1325" t="inlineStr">
        <is>
          <t>1a1152074e5e4ce3ad45edae60e92cea</t>
        </is>
      </c>
      <c r="AG1325" t="inlineStr">
        <is>
          <t>---</t>
        </is>
      </c>
      <c r="AH1325" t="inlineStr">
        <is>
          <t>2025-03-18 22:17:43</t>
        </is>
      </c>
      <c r="AI1325" t="inlineStr">
        <is>
          <t>246df32431d94e4a97fb5b1b8bef6b0e</t>
        </is>
      </c>
      <c r="AJ1325" t="inlineStr">
        <is>
          <t>2025-03-18</t>
        </is>
      </c>
      <c r="AK1325" t="inlineStr">
        <is>
          <t>2</t>
        </is>
      </c>
      <c r="AL1325" t="inlineStr">
        <is>
          <t>---</t>
        </is>
      </c>
      <c r="AM1325" t="inlineStr">
        <is>
          <t>1</t>
        </is>
      </c>
      <c r="AN1325" t="inlineStr">
        <is>
          <t>---</t>
        </is>
      </c>
      <c r="AO1325" t="inlineStr">
        <is>
          <t>1</t>
        </is>
      </c>
      <c r="AP1325" t="inlineStr">
        <is>
          <t>1</t>
        </is>
      </c>
      <c r="AQ1325" t="inlineStr"/>
      <c r="AR1325" t="inlineStr"/>
      <c r="AS1325" t="inlineStr"/>
      <c r="AT1325" t="inlineStr">
        <is>
          <t>18.4488989 -72.2827373 1416.09 4.59</t>
        </is>
      </c>
      <c r="AU1325" t="inlineStr">
        <is>
          <t>---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inlineStr">
        <is>
          <t>---</t>
        </is>
      </c>
      <c r="BA1325" t="inlineStr">
        <is>
          <t>246df32431d94e4a97fb5b1b8bef6b0e</t>
        </is>
      </c>
      <c r="BB1325" t="inlineStr">
        <is>
          <t>http://openrosa.org/formdesigner/0B48E039-1E80-49A7-AC24-732B6E788E39</t>
        </is>
      </c>
      <c r="BC1325" t="inlineStr">
        <is>
          <t>Ration et autres visites</t>
        </is>
      </c>
      <c r="BD1325" t="inlineStr">
        <is>
          <t>CommCare Android, version "2.56"(468046). App v15969. CommCare Version 2.56.0. Build 468046, built on: 2025-03-15</t>
        </is>
      </c>
      <c r="BE1325" t="inlineStr">
        <is>
          <t>commcare_95f1782f-8426-4434-b328-8386bbd0e352</t>
        </is>
      </c>
      <c r="BF1325" t="inlineStr">
        <is>
          <t>18.4488548 -72.2827771 1416.09 9.0</t>
        </is>
      </c>
      <c r="BG1325" t="inlineStr">
        <is>
          <t>f13d8149fc6d39ebe86af18272310ff9</t>
        </is>
      </c>
      <c r="BH1325" t="inlineStr">
        <is>
          <t>d3239f0622024212b2de47425e4be01d</t>
        </is>
      </c>
      <c r="BI1325" t="inlineStr">
        <is>
          <t>15246</t>
        </is>
      </c>
      <c r="BJ1325" t="inlineStr">
        <is>
          <t>XFormInstance</t>
        </is>
      </c>
      <c r="BK1325" t="inlineStr">
        <is>
          <t>502da64e03f711f0baeebb65fe57b2fe</t>
        </is>
      </c>
      <c r="BL1325" t="b">
        <v>0</v>
      </c>
      <c r="BM1325" t="inlineStr">
        <is>
          <t>---</t>
        </is>
      </c>
      <c r="BN1325" t="inlineStr">
        <is>
          <t>200.113.214.201</t>
        </is>
      </c>
      <c r="BO1325" t="inlineStr">
        <is>
          <t>Augustin Christella</t>
        </is>
      </c>
    </row>
    <row r="1326">
      <c r="A1326" t="inlineStr">
        <is>
          <t>1324</t>
        </is>
      </c>
      <c r="B1326" t="inlineStr">
        <is>
          <t>6161b0b8-a0d1-400c-a56a-a7834ae85fb5</t>
        </is>
      </c>
      <c r="C1326" t="inlineStr">
        <is>
          <t>2025-03-18</t>
        </is>
      </c>
      <c r="D1326" t="inlineStr">
        <is>
          <t>3</t>
        </is>
      </c>
      <c r="E1326" t="inlineStr">
        <is>
          <t>---</t>
        </is>
      </c>
      <c r="F1326" t="inlineStr">
        <is>
          <t>1</t>
        </is>
      </c>
      <c r="G1326" t="inlineStr">
        <is>
          <t>---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---</t>
        </is>
      </c>
      <c r="L1326" t="inlineStr">
        <is>
          <t>---</t>
        </is>
      </c>
      <c r="M1326" t="inlineStr">
        <is>
          <t>---</t>
        </is>
      </c>
      <c r="N1326" t="inlineStr">
        <is>
          <t>---</t>
        </is>
      </c>
      <c r="O1326" t="inlineStr">
        <is>
          <t>---</t>
        </is>
      </c>
      <c r="P1326" t="inlineStr">
        <is>
          <t>---</t>
        </is>
      </c>
      <c r="Q1326" t="inlineStr">
        <is>
          <t>---</t>
        </is>
      </c>
      <c r="R1326" t="inlineStr"/>
      <c r="S1326" t="inlineStr"/>
      <c r="T1326" t="inlineStr"/>
      <c r="U1326" t="inlineStr"/>
      <c r="V1326" t="inlineStr"/>
      <c r="W1326" t="inlineStr"/>
      <c r="X1326" t="inlineStr">
        <is>
          <t>CAP/CDSF/ST02313</t>
        </is>
      </c>
      <c r="Y1326" t="inlineStr">
        <is>
          <t>CAP/CDSF/ST02313</t>
        </is>
      </c>
      <c r="Z1326" t="inlineStr">
        <is>
          <t>2025-03-19 02:39:42</t>
        </is>
      </c>
      <c r="AA1326" t="inlineStr">
        <is>
          <t>2025-03-19 02:39:19</t>
        </is>
      </c>
      <c r="AB1326" t="inlineStr">
        <is>
          <t>1plyviose</t>
        </is>
      </c>
      <c r="AC1326" t="inlineStr">
        <is>
          <t>2025-03-19 02:40:46</t>
        </is>
      </c>
      <c r="AD1326" s="1" t="inlineStr">
        <is>
          <t>https://www.commcarehq.org/a/caris-test/reports/form_data/6161b0b8-a0d1-400c-a56a-a7834ae85fb5/</t>
        </is>
      </c>
      <c r="AE1326" t="inlineStr">
        <is>
          <t>---</t>
        </is>
      </c>
      <c r="AF1326" t="inlineStr">
        <is>
          <t>3c5a623af057e23a32ae4000_35536</t>
        </is>
      </c>
      <c r="AG1326" t="inlineStr">
        <is>
          <t>OK</t>
        </is>
      </c>
      <c r="AH1326" t="inlineStr">
        <is>
          <t>2025-03-19 02:39:42</t>
        </is>
      </c>
      <c r="AI1326" t="inlineStr">
        <is>
          <t>aab7a2415e99453fbcb8ebd109e92b4f</t>
        </is>
      </c>
      <c r="AJ1326" t="inlineStr">
        <is>
          <t>2025-03-18</t>
        </is>
      </c>
      <c r="AK1326" t="inlineStr">
        <is>
          <t>3</t>
        </is>
      </c>
      <c r="AL1326" t="inlineStr">
        <is>
          <t>---</t>
        </is>
      </c>
      <c r="AM1326" t="inlineStr">
        <is>
          <t>1</t>
        </is>
      </c>
      <c r="AN1326" t="inlineStr">
        <is>
          <t>---</t>
        </is>
      </c>
      <c r="AO1326" t="inlineStr">
        <is>
          <t>1</t>
        </is>
      </c>
      <c r="AP1326" t="inlineStr">
        <is>
          <t>1</t>
        </is>
      </c>
      <c r="AQ1326" t="inlineStr"/>
      <c r="AR1326" t="inlineStr"/>
      <c r="AS1326" t="inlineStr"/>
      <c r="AT1326" t="inlineStr"/>
      <c r="AU1326" t="inlineStr">
        <is>
          <t>---</t>
        </is>
      </c>
      <c r="AV1326" t="inlineStr">
        <is>
          <t>---</t>
        </is>
      </c>
      <c r="AW1326" t="inlineStr">
        <is>
          <t>---</t>
        </is>
      </c>
      <c r="AX1326" t="inlineStr">
        <is>
          <t>---</t>
        </is>
      </c>
      <c r="AY1326" t="inlineStr">
        <is>
          <t>---</t>
        </is>
      </c>
      <c r="AZ1326" t="inlineStr">
        <is>
          <t>---</t>
        </is>
      </c>
      <c r="BA1326" t="inlineStr">
        <is>
          <t>aab7a2415e99453fbcb8ebd109e92b4f</t>
        </is>
      </c>
      <c r="BB1326" t="inlineStr">
        <is>
          <t>http://openrosa.org/formdesigner/0B48E039-1E80-49A7-AC24-732B6E788E39</t>
        </is>
      </c>
      <c r="BC1326" t="inlineStr">
        <is>
          <t>Ration et autres visites</t>
        </is>
      </c>
      <c r="BD1326" t="inlineStr">
        <is>
          <t>CommCare Android, version "2.55.0"(467579). App v15974. CommCare Version 2.55.0. Build 467579, built on: 2025-01-15</t>
        </is>
      </c>
      <c r="BE1326" t="inlineStr">
        <is>
          <t>commcare_d17d77c2-a7e5-4f4b-9b21-6b80894e9762</t>
        </is>
      </c>
      <c r="BF1326" t="inlineStr"/>
      <c r="BG1326" t="inlineStr">
        <is>
          <t>f13d8149fc6d39ebe86af18272310ff9</t>
        </is>
      </c>
      <c r="BH1326" t="inlineStr">
        <is>
          <t>40b9a06a5c574210820dd725c0bc61c4</t>
        </is>
      </c>
      <c r="BI1326" t="inlineStr">
        <is>
          <t>15246</t>
        </is>
      </c>
      <c r="BJ1326" t="inlineStr">
        <is>
          <t>XFormInstance</t>
        </is>
      </c>
      <c r="BK1326" t="inlineStr">
        <is>
          <t>98704224031411f0a9f56327e3555f30</t>
        </is>
      </c>
      <c r="BL1326" t="b">
        <v>0</v>
      </c>
      <c r="BM1326" t="inlineStr">
        <is>
          <t>---</t>
        </is>
      </c>
      <c r="BN1326" t="inlineStr">
        <is>
          <t>200.113.238.193</t>
        </is>
      </c>
      <c r="BO1326" t="inlineStr">
        <is>
          <t>Witlove Noel</t>
        </is>
      </c>
    </row>
    <row r="1327">
      <c r="A1327" t="inlineStr">
        <is>
          <t>1325</t>
        </is>
      </c>
      <c r="B1327" t="inlineStr">
        <is>
          <t>deb78f4d-c4e3-472c-ab1f-3c2647535efe</t>
        </is>
      </c>
      <c r="C1327" t="inlineStr">
        <is>
          <t>2025-03-18</t>
        </is>
      </c>
      <c r="D1327" t="inlineStr">
        <is>
          <t>3</t>
        </is>
      </c>
      <c r="E1327" t="inlineStr">
        <is>
          <t>---</t>
        </is>
      </c>
      <c r="F1327" t="inlineStr">
        <is>
          <t>1</t>
        </is>
      </c>
      <c r="G1327" t="inlineStr">
        <is>
          <t>---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---</t>
        </is>
      </c>
      <c r="L1327" t="inlineStr">
        <is>
          <t>---</t>
        </is>
      </c>
      <c r="M1327" t="inlineStr">
        <is>
          <t>---</t>
        </is>
      </c>
      <c r="N1327" t="inlineStr">
        <is>
          <t>---</t>
        </is>
      </c>
      <c r="O1327" t="inlineStr">
        <is>
          <t>---</t>
        </is>
      </c>
      <c r="P1327" t="inlineStr">
        <is>
          <t>---</t>
        </is>
      </c>
      <c r="Q1327" t="inlineStr">
        <is>
          <t>---</t>
        </is>
      </c>
      <c r="R1327" t="inlineStr"/>
      <c r="S1327" t="inlineStr"/>
      <c r="T1327" t="inlineStr"/>
      <c r="U1327" t="inlineStr"/>
      <c r="V1327" t="inlineStr"/>
      <c r="W1327" t="inlineStr"/>
      <c r="X1327" t="inlineStr">
        <is>
          <t>CAP/CDSF/ST03449</t>
        </is>
      </c>
      <c r="Y1327" t="inlineStr">
        <is>
          <t>CAP/CDSF/ST03449</t>
        </is>
      </c>
      <c r="Z1327" t="inlineStr">
        <is>
          <t>2025-03-19 02:41:38</t>
        </is>
      </c>
      <c r="AA1327" t="inlineStr">
        <is>
          <t>2025-03-19 02:40:28</t>
        </is>
      </c>
      <c r="AB1327" t="inlineStr">
        <is>
          <t>1plyviose</t>
        </is>
      </c>
      <c r="AC1327" t="inlineStr">
        <is>
          <t>2025-03-19 02:42:41</t>
        </is>
      </c>
      <c r="AD1327" s="1" t="inlineStr">
        <is>
          <t>https://www.commcarehq.org/a/caris-test/reports/form_data/deb78f4d-c4e3-472c-ab1f-3c2647535efe/</t>
        </is>
      </c>
      <c r="AE1327" t="inlineStr">
        <is>
          <t>---</t>
        </is>
      </c>
      <c r="AF1327" t="inlineStr">
        <is>
          <t>3c5a623af057e23a32ae4000_200277</t>
        </is>
      </c>
      <c r="AG1327" t="inlineStr">
        <is>
          <t>OK</t>
        </is>
      </c>
      <c r="AH1327" t="inlineStr">
        <is>
          <t>2025-03-19 02:41:38</t>
        </is>
      </c>
      <c r="AI1327" t="inlineStr">
        <is>
          <t>aab7a2415e99453fbcb8ebd109e92b4f</t>
        </is>
      </c>
      <c r="AJ1327" t="inlineStr">
        <is>
          <t>2025-03-18</t>
        </is>
      </c>
      <c r="AK1327" t="inlineStr">
        <is>
          <t>3</t>
        </is>
      </c>
      <c r="AL1327" t="inlineStr">
        <is>
          <t>---</t>
        </is>
      </c>
      <c r="AM1327" t="inlineStr">
        <is>
          <t>1</t>
        </is>
      </c>
      <c r="AN1327" t="inlineStr">
        <is>
          <t>---</t>
        </is>
      </c>
      <c r="AO1327" t="inlineStr">
        <is>
          <t>1</t>
        </is>
      </c>
      <c r="AP1327" t="inlineStr">
        <is>
          <t>1</t>
        </is>
      </c>
      <c r="AQ1327" t="inlineStr"/>
      <c r="AR1327" t="inlineStr"/>
      <c r="AS1327" t="inlineStr"/>
      <c r="AT1327" t="inlineStr"/>
      <c r="AU1327" t="inlineStr">
        <is>
          <t>---</t>
        </is>
      </c>
      <c r="AV1327" t="inlineStr">
        <is>
          <t>---</t>
        </is>
      </c>
      <c r="AW1327" t="inlineStr">
        <is>
          <t>---</t>
        </is>
      </c>
      <c r="AX1327" t="inlineStr">
        <is>
          <t>---</t>
        </is>
      </c>
      <c r="AY1327" t="inlineStr">
        <is>
          <t>---</t>
        </is>
      </c>
      <c r="AZ1327" t="inlineStr">
        <is>
          <t>---</t>
        </is>
      </c>
      <c r="BA1327" t="inlineStr">
        <is>
          <t>aab7a2415e99453fbcb8ebd109e92b4f</t>
        </is>
      </c>
      <c r="BB1327" t="inlineStr">
        <is>
          <t>http://openrosa.org/formdesigner/0B48E039-1E80-49A7-AC24-732B6E788E39</t>
        </is>
      </c>
      <c r="BC1327" t="inlineStr">
        <is>
          <t>Ration et autres visites</t>
        </is>
      </c>
      <c r="BD1327" t="inlineStr">
        <is>
          <t>CommCare Android, version "2.55.0"(467579). App v15974. CommCare Version 2.55.0. Build 467579, built on: 2025-01-15</t>
        </is>
      </c>
      <c r="BE1327" t="inlineStr">
        <is>
          <t>commcare_d17d77c2-a7e5-4f4b-9b21-6b80894e9762</t>
        </is>
      </c>
      <c r="BF1327" t="inlineStr"/>
      <c r="BG1327" t="inlineStr">
        <is>
          <t>f13d8149fc6d39ebe86af18272310ff9</t>
        </is>
      </c>
      <c r="BH1327" t="inlineStr">
        <is>
          <t>40b9a06a5c574210820dd725c0bc61c4</t>
        </is>
      </c>
      <c r="BI1327" t="inlineStr">
        <is>
          <t>15246</t>
        </is>
      </c>
      <c r="BJ1327" t="inlineStr">
        <is>
          <t>XFormInstance</t>
        </is>
      </c>
      <c r="BK1327" t="inlineStr">
        <is>
          <t>98704224031411f0a9f56327e3555f30</t>
        </is>
      </c>
      <c r="BL1327" t="b">
        <v>0</v>
      </c>
      <c r="BM1327" t="inlineStr">
        <is>
          <t>---</t>
        </is>
      </c>
      <c r="BN1327" t="inlineStr">
        <is>
          <t>200.113.238.193</t>
        </is>
      </c>
      <c r="BO1327" t="inlineStr">
        <is>
          <t>Andy Merzier</t>
        </is>
      </c>
    </row>
    <row r="1328">
      <c r="A1328" t="inlineStr">
        <is>
          <t>1326</t>
        </is>
      </c>
      <c r="B1328" t="inlineStr">
        <is>
          <t>54442e1c-c4fd-4a34-9ffc-88ff5edf37db</t>
        </is>
      </c>
      <c r="C1328" t="inlineStr">
        <is>
          <t>2025-03-18</t>
        </is>
      </c>
      <c r="D1328" t="inlineStr">
        <is>
          <t>3</t>
        </is>
      </c>
      <c r="E1328" t="inlineStr">
        <is>
          <t>---</t>
        </is>
      </c>
      <c r="F1328" t="inlineStr">
        <is>
          <t>0</t>
        </is>
      </c>
      <c r="G1328" t="inlineStr">
        <is>
          <t>---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---</t>
        </is>
      </c>
      <c r="L1328" t="inlineStr">
        <is>
          <t>---</t>
        </is>
      </c>
      <c r="M1328" t="inlineStr">
        <is>
          <t>---</t>
        </is>
      </c>
      <c r="N1328" t="inlineStr">
        <is>
          <t>---</t>
        </is>
      </c>
      <c r="O1328" t="inlineStr">
        <is>
          <t>---</t>
        </is>
      </c>
      <c r="P1328" t="inlineStr">
        <is>
          <t>---</t>
        </is>
      </c>
      <c r="Q1328" t="inlineStr">
        <is>
          <t>---</t>
        </is>
      </c>
      <c r="R1328" t="inlineStr"/>
      <c r="S1328" t="inlineStr"/>
      <c r="T1328" t="inlineStr"/>
      <c r="U1328" t="inlineStr"/>
      <c r="V1328" t="inlineStr"/>
      <c r="W1328" t="inlineStr"/>
      <c r="X1328" t="inlineStr">
        <is>
          <t>CAP/CDSF/ST02826</t>
        </is>
      </c>
      <c r="Y1328" t="inlineStr">
        <is>
          <t>CAP/CDSF/ST02826</t>
        </is>
      </c>
      <c r="Z1328" t="inlineStr">
        <is>
          <t>2025-03-19 02:43:45</t>
        </is>
      </c>
      <c r="AA1328" t="inlineStr">
        <is>
          <t>2025-03-19 02:43:02</t>
        </is>
      </c>
      <c r="AB1328" t="inlineStr">
        <is>
          <t>1plyviose</t>
        </is>
      </c>
      <c r="AC1328" t="inlineStr">
        <is>
          <t>2025-03-19 02:44:50</t>
        </is>
      </c>
      <c r="AD1328" s="1" t="inlineStr">
        <is>
          <t>https://www.commcarehq.org/a/caris-test/reports/form_data/54442e1c-c4fd-4a34-9ffc-88ff5edf37db/</t>
        </is>
      </c>
      <c r="AE1328" t="inlineStr">
        <is>
          <t>---</t>
        </is>
      </c>
      <c r="AF1328" t="inlineStr">
        <is>
          <t>3c5a623af057e23a32ae4000_48611</t>
        </is>
      </c>
      <c r="AG1328" t="inlineStr">
        <is>
          <t>OK</t>
        </is>
      </c>
      <c r="AH1328" t="inlineStr">
        <is>
          <t>2025-03-19 02:43:45</t>
        </is>
      </c>
      <c r="AI1328" t="inlineStr">
        <is>
          <t>aab7a2415e99453fbcb8ebd109e92b4f</t>
        </is>
      </c>
      <c r="AJ1328" t="inlineStr">
        <is>
          <t>2025-03-18</t>
        </is>
      </c>
      <c r="AK1328" t="inlineStr">
        <is>
          <t>3</t>
        </is>
      </c>
      <c r="AL1328" t="inlineStr">
        <is>
          <t>---</t>
        </is>
      </c>
      <c r="AM1328" t="inlineStr">
        <is>
          <t>0</t>
        </is>
      </c>
      <c r="AN1328" t="inlineStr">
        <is>
          <t>---</t>
        </is>
      </c>
      <c r="AO1328" t="inlineStr">
        <is>
          <t>1</t>
        </is>
      </c>
      <c r="AP1328" t="inlineStr">
        <is>
          <t>1</t>
        </is>
      </c>
      <c r="AQ1328" t="inlineStr"/>
      <c r="AR1328" t="inlineStr"/>
      <c r="AS1328" t="inlineStr"/>
      <c r="AT1328" t="inlineStr"/>
      <c r="AU1328" t="inlineStr">
        <is>
          <t>---</t>
        </is>
      </c>
      <c r="AV1328" t="inlineStr">
        <is>
          <t>---</t>
        </is>
      </c>
      <c r="AW1328" t="inlineStr">
        <is>
          <t>---</t>
        </is>
      </c>
      <c r="AX1328" t="inlineStr">
        <is>
          <t>---</t>
        </is>
      </c>
      <c r="AY1328" t="inlineStr">
        <is>
          <t>---</t>
        </is>
      </c>
      <c r="AZ1328" t="inlineStr">
        <is>
          <t>---</t>
        </is>
      </c>
      <c r="BA1328" t="inlineStr">
        <is>
          <t>aab7a2415e99453fbcb8ebd109e92b4f</t>
        </is>
      </c>
      <c r="BB1328" t="inlineStr">
        <is>
          <t>http://openrosa.org/formdesigner/0B48E039-1E80-49A7-AC24-732B6E788E39</t>
        </is>
      </c>
      <c r="BC1328" t="inlineStr">
        <is>
          <t>Ration et autres visites</t>
        </is>
      </c>
      <c r="BD1328" t="inlineStr">
        <is>
          <t>CommCare Android, version "2.55.0"(467579). App v15974. CommCare Version 2.55.0. Build 467579, built on: 2025-01-15</t>
        </is>
      </c>
      <c r="BE1328" t="inlineStr">
        <is>
          <t>commcare_d17d77c2-a7e5-4f4b-9b21-6b80894e9762</t>
        </is>
      </c>
      <c r="BF1328" t="inlineStr"/>
      <c r="BG1328" t="inlineStr">
        <is>
          <t>f13d8149fc6d39ebe86af18272310ff9</t>
        </is>
      </c>
      <c r="BH1328" t="inlineStr">
        <is>
          <t>40b9a06a5c574210820dd725c0bc61c4</t>
        </is>
      </c>
      <c r="BI1328" t="inlineStr">
        <is>
          <t>15246</t>
        </is>
      </c>
      <c r="BJ1328" t="inlineStr">
        <is>
          <t>XFormInstance</t>
        </is>
      </c>
      <c r="BK1328" t="inlineStr">
        <is>
          <t>98704224031411f0a9f56327e3555f30</t>
        </is>
      </c>
      <c r="BL1328" t="b">
        <v>0</v>
      </c>
      <c r="BM1328" t="inlineStr">
        <is>
          <t>---</t>
        </is>
      </c>
      <c r="BN1328" t="inlineStr">
        <is>
          <t>200.113.238.193</t>
        </is>
      </c>
      <c r="BO1328" t="inlineStr">
        <is>
          <t>Cassandra Biennesier</t>
        </is>
      </c>
    </row>
    <row r="1329">
      <c r="A1329" t="inlineStr">
        <is>
          <t>1327</t>
        </is>
      </c>
      <c r="B1329" t="inlineStr">
        <is>
          <t>61e4352b-05cb-4ac8-b852-3015918246ea</t>
        </is>
      </c>
      <c r="C1329" t="inlineStr">
        <is>
          <t>2025-03-18</t>
        </is>
      </c>
      <c r="D1329" t="inlineStr">
        <is>
          <t>3</t>
        </is>
      </c>
      <c r="E1329" t="inlineStr">
        <is>
          <t>---</t>
        </is>
      </c>
      <c r="F1329" t="inlineStr">
        <is>
          <t>1</t>
        </is>
      </c>
      <c r="G1329" t="inlineStr">
        <is>
          <t>---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---</t>
        </is>
      </c>
      <c r="L1329" t="inlineStr">
        <is>
          <t>---</t>
        </is>
      </c>
      <c r="M1329" t="inlineStr">
        <is>
          <t>---</t>
        </is>
      </c>
      <c r="N1329" t="inlineStr">
        <is>
          <t>---</t>
        </is>
      </c>
      <c r="O1329" t="inlineStr">
        <is>
          <t>---</t>
        </is>
      </c>
      <c r="P1329" t="inlineStr">
        <is>
          <t>---</t>
        </is>
      </c>
      <c r="Q1329" t="inlineStr">
        <is>
          <t>---</t>
        </is>
      </c>
      <c r="R1329" t="inlineStr"/>
      <c r="S1329" t="inlineStr"/>
      <c r="T1329" t="inlineStr"/>
      <c r="U1329" t="inlineStr"/>
      <c r="V1329" t="inlineStr"/>
      <c r="W1329" t="inlineStr"/>
      <c r="X1329" t="inlineStr">
        <is>
          <t>CAP/CDSF/ST02600</t>
        </is>
      </c>
      <c r="Y1329" t="inlineStr">
        <is>
          <t>CAP/CDSF/ST02600</t>
        </is>
      </c>
      <c r="Z1329" t="inlineStr">
        <is>
          <t>2025-03-19 02:44:49</t>
        </is>
      </c>
      <c r="AA1329" t="inlineStr">
        <is>
          <t>2025-03-19 02:44:16</t>
        </is>
      </c>
      <c r="AB1329" t="inlineStr">
        <is>
          <t>1plyviose</t>
        </is>
      </c>
      <c r="AC1329" t="inlineStr">
        <is>
          <t>2025-03-19 02:45:53</t>
        </is>
      </c>
      <c r="AD1329" s="1" t="inlineStr">
        <is>
          <t>https://www.commcarehq.org/a/caris-test/reports/form_data/61e4352b-05cb-4ac8-b852-3015918246ea/</t>
        </is>
      </c>
      <c r="AE1329" t="inlineStr">
        <is>
          <t>---</t>
        </is>
      </c>
      <c r="AF1329" t="inlineStr">
        <is>
          <t>3c5a623af057e23a32ae4000_44805</t>
        </is>
      </c>
      <c r="AG1329" t="inlineStr">
        <is>
          <t>OK</t>
        </is>
      </c>
      <c r="AH1329" t="inlineStr">
        <is>
          <t>2025-03-19 02:44:49</t>
        </is>
      </c>
      <c r="AI1329" t="inlineStr">
        <is>
          <t>aab7a2415e99453fbcb8ebd109e92b4f</t>
        </is>
      </c>
      <c r="AJ1329" t="inlineStr">
        <is>
          <t>2025-03-18</t>
        </is>
      </c>
      <c r="AK1329" t="inlineStr">
        <is>
          <t>3</t>
        </is>
      </c>
      <c r="AL1329" t="inlineStr">
        <is>
          <t>---</t>
        </is>
      </c>
      <c r="AM1329" t="inlineStr">
        <is>
          <t>1</t>
        </is>
      </c>
      <c r="AN1329" t="inlineStr">
        <is>
          <t>---</t>
        </is>
      </c>
      <c r="AO1329" t="inlineStr">
        <is>
          <t>1</t>
        </is>
      </c>
      <c r="AP1329" t="inlineStr">
        <is>
          <t>1</t>
        </is>
      </c>
      <c r="AQ1329" t="inlineStr"/>
      <c r="AR1329" t="inlineStr"/>
      <c r="AS1329" t="inlineStr"/>
      <c r="AT1329" t="inlineStr"/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inlineStr">
        <is>
          <t>---</t>
        </is>
      </c>
      <c r="BA1329" t="inlineStr">
        <is>
          <t>aab7a2415e99453fbcb8ebd109e92b4f</t>
        </is>
      </c>
      <c r="BB1329" t="inlineStr">
        <is>
          <t>http://openrosa.org/formdesigner/0B48E039-1E80-49A7-AC24-732B6E788E39</t>
        </is>
      </c>
      <c r="BC1329" t="inlineStr">
        <is>
          <t>Ration et autres visites</t>
        </is>
      </c>
      <c r="BD1329" t="inlineStr">
        <is>
          <t>CommCare Android, version "2.55.0"(467579). App v15974. CommCare Version 2.55.0. Build 467579, built on: 2025-01-15</t>
        </is>
      </c>
      <c r="BE1329" t="inlineStr">
        <is>
          <t>commcare_d17d77c2-a7e5-4f4b-9b21-6b80894e9762</t>
        </is>
      </c>
      <c r="BF1329" t="inlineStr"/>
      <c r="BG1329" t="inlineStr">
        <is>
          <t>f13d8149fc6d39ebe86af18272310ff9</t>
        </is>
      </c>
      <c r="BH1329" t="inlineStr">
        <is>
          <t>40b9a06a5c574210820dd725c0bc61c4</t>
        </is>
      </c>
      <c r="BI1329" t="inlineStr">
        <is>
          <t>15246</t>
        </is>
      </c>
      <c r="BJ1329" t="inlineStr">
        <is>
          <t>XFormInstance</t>
        </is>
      </c>
      <c r="BK1329" t="inlineStr">
        <is>
          <t>98704224031411f0a9f56327e3555f30</t>
        </is>
      </c>
      <c r="BL1329" t="b">
        <v>0</v>
      </c>
      <c r="BM1329" t="inlineStr">
        <is>
          <t>---</t>
        </is>
      </c>
      <c r="BN1329" t="inlineStr">
        <is>
          <t>200.113.238.193</t>
        </is>
      </c>
      <c r="BO1329" t="inlineStr">
        <is>
          <t>Acelin Colas</t>
        </is>
      </c>
    </row>
    <row r="1330">
      <c r="A1330" t="inlineStr">
        <is>
          <t>1328</t>
        </is>
      </c>
      <c r="B1330" t="inlineStr">
        <is>
          <t>ec255ab3-a969-4a9f-b1e3-fc0bd16c796c</t>
        </is>
      </c>
      <c r="C1330" t="inlineStr">
        <is>
          <t>2025-03-18</t>
        </is>
      </c>
      <c r="D1330" t="inlineStr">
        <is>
          <t>3</t>
        </is>
      </c>
      <c r="E1330" t="inlineStr">
        <is>
          <t>---</t>
        </is>
      </c>
      <c r="F1330" t="inlineStr">
        <is>
          <t>1</t>
        </is>
      </c>
      <c r="G1330" t="inlineStr">
        <is>
          <t>---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---</t>
        </is>
      </c>
      <c r="L1330" t="inlineStr">
        <is>
          <t>---</t>
        </is>
      </c>
      <c r="M1330" t="inlineStr">
        <is>
          <t>---</t>
        </is>
      </c>
      <c r="N1330" t="inlineStr">
        <is>
          <t>---</t>
        </is>
      </c>
      <c r="O1330" t="inlineStr">
        <is>
          <t>---</t>
        </is>
      </c>
      <c r="P1330" t="inlineStr">
        <is>
          <t>---</t>
        </is>
      </c>
      <c r="Q1330" t="inlineStr">
        <is>
          <t>---</t>
        </is>
      </c>
      <c r="R1330" t="inlineStr"/>
      <c r="S1330" t="inlineStr"/>
      <c r="T1330" t="inlineStr"/>
      <c r="U1330" t="inlineStr"/>
      <c r="V1330" t="inlineStr"/>
      <c r="W1330" t="inlineStr"/>
      <c r="X1330" t="inlineStr">
        <is>
          <t>CAP/CDSF/ST03180</t>
        </is>
      </c>
      <c r="Y1330" t="inlineStr">
        <is>
          <t>CAP/CDSF/ST03180</t>
        </is>
      </c>
      <c r="Z1330" t="inlineStr">
        <is>
          <t>2025-03-19 02:47:13</t>
        </is>
      </c>
      <c r="AA1330" t="inlineStr">
        <is>
          <t>2025-03-19 02:46:55</t>
        </is>
      </c>
      <c r="AB1330" t="inlineStr">
        <is>
          <t>1plyviose</t>
        </is>
      </c>
      <c r="AC1330" t="inlineStr">
        <is>
          <t>2025-03-19 02:48:17</t>
        </is>
      </c>
      <c r="AD1330" s="1" t="inlineStr">
        <is>
          <t>https://www.commcarehq.org/a/caris-test/reports/form_data/ec255ab3-a969-4a9f-b1e3-fc0bd16c796c/</t>
        </is>
      </c>
      <c r="AE1330" t="inlineStr">
        <is>
          <t>---</t>
        </is>
      </c>
      <c r="AF1330" t="inlineStr">
        <is>
          <t>3c5a623af057e23a32ae4000_164101</t>
        </is>
      </c>
      <c r="AG1330" t="inlineStr">
        <is>
          <t>OK</t>
        </is>
      </c>
      <c r="AH1330" t="inlineStr">
        <is>
          <t>2025-03-19 02:47:13</t>
        </is>
      </c>
      <c r="AI1330" t="inlineStr">
        <is>
          <t>aab7a2415e99453fbcb8ebd109e92b4f</t>
        </is>
      </c>
      <c r="AJ1330" t="inlineStr">
        <is>
          <t>2025-03-18</t>
        </is>
      </c>
      <c r="AK1330" t="inlineStr">
        <is>
          <t>3</t>
        </is>
      </c>
      <c r="AL1330" t="inlineStr">
        <is>
          <t>---</t>
        </is>
      </c>
      <c r="AM1330" t="inlineStr">
        <is>
          <t>1</t>
        </is>
      </c>
      <c r="AN1330" t="inlineStr">
        <is>
          <t>---</t>
        </is>
      </c>
      <c r="AO1330" t="inlineStr">
        <is>
          <t>1</t>
        </is>
      </c>
      <c r="AP1330" t="inlineStr">
        <is>
          <t>1</t>
        </is>
      </c>
      <c r="AQ1330" t="inlineStr"/>
      <c r="AR1330" t="inlineStr"/>
      <c r="AS1330" t="inlineStr"/>
      <c r="AT1330" t="inlineStr"/>
      <c r="AU1330" t="inlineStr">
        <is>
          <t>---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inlineStr">
        <is>
          <t>---</t>
        </is>
      </c>
      <c r="BA1330" t="inlineStr">
        <is>
          <t>aab7a2415e99453fbcb8ebd109e92b4f</t>
        </is>
      </c>
      <c r="BB1330" t="inlineStr">
        <is>
          <t>http://openrosa.org/formdesigner/0B48E039-1E80-49A7-AC24-732B6E788E39</t>
        </is>
      </c>
      <c r="BC1330" t="inlineStr">
        <is>
          <t>Ration et autres visites</t>
        </is>
      </c>
      <c r="BD1330" t="inlineStr">
        <is>
          <t>CommCare Android, version "2.55.0"(467579). App v15974. CommCare Version 2.55.0. Build 467579, built on: 2025-01-15</t>
        </is>
      </c>
      <c r="BE1330" t="inlineStr">
        <is>
          <t>commcare_d17d77c2-a7e5-4f4b-9b21-6b80894e9762</t>
        </is>
      </c>
      <c r="BF1330" t="inlineStr"/>
      <c r="BG1330" t="inlineStr">
        <is>
          <t>f13d8149fc6d39ebe86af18272310ff9</t>
        </is>
      </c>
      <c r="BH1330" t="inlineStr">
        <is>
          <t>40b9a06a5c574210820dd725c0bc61c4</t>
        </is>
      </c>
      <c r="BI1330" t="inlineStr">
        <is>
          <t>15246</t>
        </is>
      </c>
      <c r="BJ1330" t="inlineStr">
        <is>
          <t>XFormInstance</t>
        </is>
      </c>
      <c r="BK1330" t="inlineStr">
        <is>
          <t>98704224031411f0a9f56327e3555f30</t>
        </is>
      </c>
      <c r="BL1330" t="b">
        <v>0</v>
      </c>
      <c r="BM1330" t="inlineStr">
        <is>
          <t>---</t>
        </is>
      </c>
      <c r="BN1330" t="inlineStr">
        <is>
          <t>200.113.238.193</t>
        </is>
      </c>
      <c r="BO1330" t="inlineStr">
        <is>
          <t>Rochaella Dumas</t>
        </is>
      </c>
    </row>
    <row r="1331">
      <c r="A1331" t="inlineStr">
        <is>
          <t>1329</t>
        </is>
      </c>
      <c r="B1331" t="inlineStr">
        <is>
          <t>39ee078b-6b03-44d7-be00-208274ed329b</t>
        </is>
      </c>
      <c r="C1331" t="inlineStr">
        <is>
          <t>2025-03-18</t>
        </is>
      </c>
      <c r="D1331" t="inlineStr">
        <is>
          <t>3</t>
        </is>
      </c>
      <c r="E1331" t="inlineStr">
        <is>
          <t>---</t>
        </is>
      </c>
      <c r="F1331" t="inlineStr">
        <is>
          <t>1</t>
        </is>
      </c>
      <c r="G1331" t="inlineStr">
        <is>
          <t>---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---</t>
        </is>
      </c>
      <c r="L1331" t="inlineStr">
        <is>
          <t>---</t>
        </is>
      </c>
      <c r="M1331" t="inlineStr">
        <is>
          <t>---</t>
        </is>
      </c>
      <c r="N1331" t="inlineStr">
        <is>
          <t>---</t>
        </is>
      </c>
      <c r="O1331" t="inlineStr">
        <is>
          <t>---</t>
        </is>
      </c>
      <c r="P1331" t="inlineStr">
        <is>
          <t>---</t>
        </is>
      </c>
      <c r="Q1331" t="inlineStr">
        <is>
          <t>---</t>
        </is>
      </c>
      <c r="R1331" t="inlineStr"/>
      <c r="S1331" t="inlineStr"/>
      <c r="T1331" t="inlineStr"/>
      <c r="U1331" t="inlineStr"/>
      <c r="V1331" t="inlineStr"/>
      <c r="W1331" t="inlineStr"/>
      <c r="X1331" t="inlineStr">
        <is>
          <t>CAP/CDSF/WT0920G</t>
        </is>
      </c>
      <c r="Y1331" t="inlineStr">
        <is>
          <t>CAP/CDSF/WT0920G</t>
        </is>
      </c>
      <c r="Z1331" t="inlineStr">
        <is>
          <t>2025-03-19 02:48:34</t>
        </is>
      </c>
      <c r="AA1331" t="inlineStr">
        <is>
          <t>2025-03-19 02:48:19</t>
        </is>
      </c>
      <c r="AB1331" t="inlineStr">
        <is>
          <t>1plyviose</t>
        </is>
      </c>
      <c r="AC1331" t="inlineStr">
        <is>
          <t>2025-03-19 02:49:37</t>
        </is>
      </c>
      <c r="AD1331" s="1" t="inlineStr">
        <is>
          <t>https://www.commcarehq.org/a/caris-test/reports/form_data/39ee078b-6b03-44d7-be00-208274ed329b/</t>
        </is>
      </c>
      <c r="AE1331" t="inlineStr">
        <is>
          <t>---</t>
        </is>
      </c>
      <c r="AF1331" t="inlineStr">
        <is>
          <t>3c5a623af057e23a32ae4000_104916</t>
        </is>
      </c>
      <c r="AG1331" t="inlineStr">
        <is>
          <t>OK</t>
        </is>
      </c>
      <c r="AH1331" t="inlineStr">
        <is>
          <t>2025-03-19 02:48:34</t>
        </is>
      </c>
      <c r="AI1331" t="inlineStr">
        <is>
          <t>aab7a2415e99453fbcb8ebd109e92b4f</t>
        </is>
      </c>
      <c r="AJ1331" t="inlineStr">
        <is>
          <t>2025-03-18</t>
        </is>
      </c>
      <c r="AK1331" t="inlineStr">
        <is>
          <t>3</t>
        </is>
      </c>
      <c r="AL1331" t="inlineStr">
        <is>
          <t>---</t>
        </is>
      </c>
      <c r="AM1331" t="inlineStr">
        <is>
          <t>1</t>
        </is>
      </c>
      <c r="AN1331" t="inlineStr">
        <is>
          <t>---</t>
        </is>
      </c>
      <c r="AO1331" t="inlineStr">
        <is>
          <t>1</t>
        </is>
      </c>
      <c r="AP1331" t="inlineStr">
        <is>
          <t>1</t>
        </is>
      </c>
      <c r="AQ1331" t="inlineStr"/>
      <c r="AR1331" t="inlineStr"/>
      <c r="AS1331" t="inlineStr"/>
      <c r="AT1331" t="inlineStr"/>
      <c r="AU1331" t="inlineStr">
        <is>
          <t>---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inlineStr">
        <is>
          <t>---</t>
        </is>
      </c>
      <c r="BA1331" t="inlineStr">
        <is>
          <t>aab7a2415e99453fbcb8ebd109e92b4f</t>
        </is>
      </c>
      <c r="BB1331" t="inlineStr">
        <is>
          <t>http://openrosa.org/formdesigner/0B48E039-1E80-49A7-AC24-732B6E788E39</t>
        </is>
      </c>
      <c r="BC1331" t="inlineStr">
        <is>
          <t>Ration et autres visites</t>
        </is>
      </c>
      <c r="BD1331" t="inlineStr">
        <is>
          <t>CommCare Android, version "2.55.0"(467579). App v15974. CommCare Version 2.55.0. Build 467579, built on: 2025-01-15</t>
        </is>
      </c>
      <c r="BE1331" t="inlineStr">
        <is>
          <t>commcare_d17d77c2-a7e5-4f4b-9b21-6b80894e9762</t>
        </is>
      </c>
      <c r="BF1331" t="inlineStr"/>
      <c r="BG1331" t="inlineStr">
        <is>
          <t>f13d8149fc6d39ebe86af18272310ff9</t>
        </is>
      </c>
      <c r="BH1331" t="inlineStr">
        <is>
          <t>40b9a06a5c574210820dd725c0bc61c4</t>
        </is>
      </c>
      <c r="BI1331" t="inlineStr">
        <is>
          <t>15246</t>
        </is>
      </c>
      <c r="BJ1331" t="inlineStr">
        <is>
          <t>XFormInstance</t>
        </is>
      </c>
      <c r="BK1331" t="inlineStr">
        <is>
          <t>98704224031411f0a9f56327e3555f30</t>
        </is>
      </c>
      <c r="BL1331" t="b">
        <v>0</v>
      </c>
      <c r="BM1331" t="inlineStr">
        <is>
          <t>---</t>
        </is>
      </c>
      <c r="BN1331" t="inlineStr">
        <is>
          <t>200.113.238.193</t>
        </is>
      </c>
      <c r="BO1331" t="inlineStr">
        <is>
          <t>Wednica Tertulien</t>
        </is>
      </c>
    </row>
    <row r="1332">
      <c r="A1332" t="inlineStr">
        <is>
          <t>1330</t>
        </is>
      </c>
      <c r="B1332" t="inlineStr">
        <is>
          <t>d5126e0a-590a-4945-8cc4-3f75cfaa4661</t>
        </is>
      </c>
      <c r="C1332" t="inlineStr">
        <is>
          <t>2025-03-17</t>
        </is>
      </c>
      <c r="D1332" t="inlineStr">
        <is>
          <t>3</t>
        </is>
      </c>
      <c r="E1332" t="inlineStr">
        <is>
          <t>---</t>
        </is>
      </c>
      <c r="F1332" t="inlineStr">
        <is>
          <t>0</t>
        </is>
      </c>
      <c r="G1332" t="inlineStr">
        <is>
          <t>---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---</t>
        </is>
      </c>
      <c r="L1332" t="inlineStr">
        <is>
          <t>---</t>
        </is>
      </c>
      <c r="M1332" t="inlineStr">
        <is>
          <t>---</t>
        </is>
      </c>
      <c r="N1332" t="inlineStr">
        <is>
          <t>---</t>
        </is>
      </c>
      <c r="O1332" t="inlineStr">
        <is>
          <t>---</t>
        </is>
      </c>
      <c r="P1332" t="inlineStr">
        <is>
          <t>---</t>
        </is>
      </c>
      <c r="Q1332" t="inlineStr">
        <is>
          <t>---</t>
        </is>
      </c>
      <c r="R1332" t="inlineStr">
        <is>
          <t>22.5</t>
        </is>
      </c>
      <c r="S1332" t="inlineStr">
        <is>
          <t>42.4</t>
        </is>
      </c>
      <c r="T1332" t="inlineStr">
        <is>
          <t>145.0</t>
        </is>
      </c>
      <c r="U1332" t="inlineStr"/>
      <c r="V1332" t="inlineStr"/>
      <c r="W1332" t="inlineStr"/>
      <c r="X1332" t="inlineStr">
        <is>
          <t>CAP/CMCD/ST00753</t>
        </is>
      </c>
      <c r="Y1332" t="inlineStr">
        <is>
          <t>CAP/CMCD/ST00753</t>
        </is>
      </c>
      <c r="Z1332" t="inlineStr">
        <is>
          <t>2025-03-19 15:08:41</t>
        </is>
      </c>
      <c r="AA1332" t="inlineStr">
        <is>
          <t>2025-03-19 15:07:54</t>
        </is>
      </c>
      <c r="AB1332" t="inlineStr">
        <is>
          <t>1myrlene</t>
        </is>
      </c>
      <c r="AC1332" t="inlineStr">
        <is>
          <t>2025-03-19 15:56:06</t>
        </is>
      </c>
      <c r="AD1332" s="1" t="inlineStr">
        <is>
          <t>https://www.commcarehq.org/a/caris-test/reports/form_data/d5126e0a-590a-4945-8cc4-3f75cfaa4661/</t>
        </is>
      </c>
      <c r="AE1332" t="inlineStr">
        <is>
          <t>---</t>
        </is>
      </c>
      <c r="AF1332" t="inlineStr">
        <is>
          <t>3c5a623af057e23a32ae4000_26731</t>
        </is>
      </c>
      <c r="AG1332" t="inlineStr">
        <is>
          <t>OK</t>
        </is>
      </c>
      <c r="AH1332" t="inlineStr">
        <is>
          <t>2025-03-19 15:08:41</t>
        </is>
      </c>
      <c r="AI1332" t="inlineStr">
        <is>
          <t>3a17b92a3c2ea771bdf0205100d2d998</t>
        </is>
      </c>
      <c r="AJ1332" t="inlineStr">
        <is>
          <t>2025-03-17</t>
        </is>
      </c>
      <c r="AK1332" t="inlineStr">
        <is>
          <t>3</t>
        </is>
      </c>
      <c r="AL1332" t="inlineStr">
        <is>
          <t>---</t>
        </is>
      </c>
      <c r="AM1332" t="inlineStr">
        <is>
          <t>0</t>
        </is>
      </c>
      <c r="AN1332" t="inlineStr">
        <is>
          <t>---</t>
        </is>
      </c>
      <c r="AO1332" t="inlineStr">
        <is>
          <t>1</t>
        </is>
      </c>
      <c r="AP1332" t="inlineStr">
        <is>
          <t>1</t>
        </is>
      </c>
      <c r="AQ1332" t="inlineStr">
        <is>
          <t>22.5</t>
        </is>
      </c>
      <c r="AR1332" t="inlineStr">
        <is>
          <t>42.4</t>
        </is>
      </c>
      <c r="AS1332" t="inlineStr">
        <is>
          <t>145</t>
        </is>
      </c>
      <c r="AT1332" t="inlineStr"/>
      <c r="AU1332" t="inlineStr">
        <is>
          <t>---</t>
        </is>
      </c>
      <c r="AV1332" t="inlineStr">
        <is>
          <t>---</t>
        </is>
      </c>
      <c r="AW1332" t="inlineStr">
        <is>
          <t>---</t>
        </is>
      </c>
      <c r="AX1332" t="inlineStr">
        <is>
          <t>---</t>
        </is>
      </c>
      <c r="AY1332" t="inlineStr">
        <is>
          <t>---</t>
        </is>
      </c>
      <c r="AZ1332" t="inlineStr">
        <is>
          <t>---</t>
        </is>
      </c>
      <c r="BA1332" t="inlineStr">
        <is>
          <t>3a17b92a3c2ea771bdf0205100d2d998</t>
        </is>
      </c>
      <c r="BB1332" t="inlineStr">
        <is>
          <t>http://openrosa.org/formdesigner/0B48E039-1E80-49A7-AC24-732B6E788E39</t>
        </is>
      </c>
      <c r="BC1332" t="inlineStr">
        <is>
          <t>Ration et autres visites</t>
        </is>
      </c>
      <c r="BD1332" t="inlineStr">
        <is>
          <t>CommCare Android, version "2.56"(468045). App v15974. CommCare Version 2.56.0. Build 468045, built on: 2025-03-07</t>
        </is>
      </c>
      <c r="BE1332" t="inlineStr">
        <is>
          <t>commcare_9cc83537-7604-42c7-9b00-4e63388823d7</t>
        </is>
      </c>
      <c r="BF1332" t="inlineStr"/>
      <c r="BG1332" t="inlineStr">
        <is>
          <t>f13d8149fc6d39ebe86af18272310ff9</t>
        </is>
      </c>
      <c r="BH1332" t="inlineStr">
        <is>
          <t>40b9a06a5c574210820dd725c0bc61c4</t>
        </is>
      </c>
      <c r="BI1332" t="inlineStr">
        <is>
          <t>15246</t>
        </is>
      </c>
      <c r="BJ1332" t="inlineStr">
        <is>
          <t>XFormInstance</t>
        </is>
      </c>
      <c r="BK1332" t="inlineStr">
        <is>
          <t>0575ae56005c11f0b036d3290d41d0d6</t>
        </is>
      </c>
      <c r="BL1332" t="b">
        <v>0</v>
      </c>
      <c r="BM1332" t="inlineStr">
        <is>
          <t>---</t>
        </is>
      </c>
      <c r="BN1332" t="inlineStr">
        <is>
          <t>200.113.214.113</t>
        </is>
      </c>
      <c r="BO1332" t="inlineStr">
        <is>
          <t>Yesnaida Chery</t>
        </is>
      </c>
    </row>
    <row r="1333">
      <c r="A1333" t="inlineStr">
        <is>
          <t>1331</t>
        </is>
      </c>
      <c r="B1333" t="inlineStr">
        <is>
          <t>0dbbb600-e01e-4f7a-b2fe-99664676c92d</t>
        </is>
      </c>
      <c r="C1333" t="inlineStr">
        <is>
          <t>2025-03-17</t>
        </is>
      </c>
      <c r="D1333" t="inlineStr">
        <is>
          <t>3</t>
        </is>
      </c>
      <c r="E1333" t="inlineStr">
        <is>
          <t>---</t>
        </is>
      </c>
      <c r="F1333" t="inlineStr">
        <is>
          <t>0</t>
        </is>
      </c>
      <c r="G1333" t="inlineStr">
        <is>
          <t>---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---</t>
        </is>
      </c>
      <c r="L1333" t="inlineStr">
        <is>
          <t>---</t>
        </is>
      </c>
      <c r="M1333" t="inlineStr">
        <is>
          <t>---</t>
        </is>
      </c>
      <c r="N1333" t="inlineStr">
        <is>
          <t>---</t>
        </is>
      </c>
      <c r="O1333" t="inlineStr">
        <is>
          <t>---</t>
        </is>
      </c>
      <c r="P1333" t="inlineStr">
        <is>
          <t>---</t>
        </is>
      </c>
      <c r="Q1333" t="inlineStr">
        <is>
          <t>---</t>
        </is>
      </c>
      <c r="R1333" t="inlineStr">
        <is>
          <t>15.5</t>
        </is>
      </c>
      <c r="S1333" t="inlineStr">
        <is>
          <t>18.0</t>
        </is>
      </c>
      <c r="T1333" t="inlineStr">
        <is>
          <t>110.0</t>
        </is>
      </c>
      <c r="U1333" t="inlineStr"/>
      <c r="V1333" t="inlineStr"/>
      <c r="W1333" t="inlineStr"/>
      <c r="X1333" t="inlineStr">
        <is>
          <t>CAP/CMCD/ST01624</t>
        </is>
      </c>
      <c r="Y1333" t="inlineStr">
        <is>
          <t>CAP/CMCD/ST01624</t>
        </is>
      </c>
      <c r="Z1333" t="inlineStr">
        <is>
          <t>2025-03-19 15:09:52</t>
        </is>
      </c>
      <c r="AA1333" t="inlineStr">
        <is>
          <t>2025-03-19 15:09:15</t>
        </is>
      </c>
      <c r="AB1333" t="inlineStr">
        <is>
          <t>1myrlene</t>
        </is>
      </c>
      <c r="AC1333" t="inlineStr">
        <is>
          <t>2025-03-19 15:56:07</t>
        </is>
      </c>
      <c r="AD1333" s="1" t="inlineStr">
        <is>
          <t>https://www.commcarehq.org/a/caris-test/reports/form_data/0dbbb600-e01e-4f7a-b2fe-99664676c92d/</t>
        </is>
      </c>
      <c r="AE1333" t="inlineStr">
        <is>
          <t>---</t>
        </is>
      </c>
      <c r="AF1333" t="inlineStr">
        <is>
          <t>3c5a623af057e23a32ae4000_169810</t>
        </is>
      </c>
      <c r="AG1333" t="inlineStr">
        <is>
          <t>OK</t>
        </is>
      </c>
      <c r="AH1333" t="inlineStr">
        <is>
          <t>2025-03-19 15:09:52</t>
        </is>
      </c>
      <c r="AI1333" t="inlineStr">
        <is>
          <t>3a17b92a3c2ea771bdf0205100d2d998</t>
        </is>
      </c>
      <c r="AJ1333" t="inlineStr">
        <is>
          <t>2025-03-17</t>
        </is>
      </c>
      <c r="AK1333" t="inlineStr">
        <is>
          <t>3</t>
        </is>
      </c>
      <c r="AL1333" t="inlineStr">
        <is>
          <t>---</t>
        </is>
      </c>
      <c r="AM1333" t="inlineStr">
        <is>
          <t>0</t>
        </is>
      </c>
      <c r="AN1333" t="inlineStr">
        <is>
          <t>---</t>
        </is>
      </c>
      <c r="AO1333" t="inlineStr">
        <is>
          <t>1</t>
        </is>
      </c>
      <c r="AP1333" t="inlineStr">
        <is>
          <t>1</t>
        </is>
      </c>
      <c r="AQ1333" t="inlineStr">
        <is>
          <t>15.5</t>
        </is>
      </c>
      <c r="AR1333" t="inlineStr">
        <is>
          <t>18</t>
        </is>
      </c>
      <c r="AS1333" t="inlineStr">
        <is>
          <t>110</t>
        </is>
      </c>
      <c r="AT1333" t="inlineStr"/>
      <c r="AU1333" t="inlineStr">
        <is>
          <t>---</t>
        </is>
      </c>
      <c r="AV1333" t="inlineStr">
        <is>
          <t>---</t>
        </is>
      </c>
      <c r="AW1333" t="inlineStr">
        <is>
          <t>---</t>
        </is>
      </c>
      <c r="AX1333" t="inlineStr">
        <is>
          <t>---</t>
        </is>
      </c>
      <c r="AY1333" t="inlineStr">
        <is>
          <t>---</t>
        </is>
      </c>
      <c r="AZ1333" t="inlineStr">
        <is>
          <t>---</t>
        </is>
      </c>
      <c r="BA1333" t="inlineStr">
        <is>
          <t>3a17b92a3c2ea771bdf0205100d2d998</t>
        </is>
      </c>
      <c r="BB1333" t="inlineStr">
        <is>
          <t>http://openrosa.org/formdesigner/0B48E039-1E80-49A7-AC24-732B6E788E39</t>
        </is>
      </c>
      <c r="BC1333" t="inlineStr">
        <is>
          <t>Ration et autres visites</t>
        </is>
      </c>
      <c r="BD1333" t="inlineStr">
        <is>
          <t>CommCare Android, version "2.56"(468045). App v15974. CommCare Version 2.56.0. Build 468045, built on: 2025-03-07</t>
        </is>
      </c>
      <c r="BE1333" t="inlineStr">
        <is>
          <t>commcare_9cc83537-7604-42c7-9b00-4e63388823d7</t>
        </is>
      </c>
      <c r="BF1333" t="inlineStr"/>
      <c r="BG1333" t="inlineStr">
        <is>
          <t>f13d8149fc6d39ebe86af18272310ff9</t>
        </is>
      </c>
      <c r="BH1333" t="inlineStr">
        <is>
          <t>40b9a06a5c574210820dd725c0bc61c4</t>
        </is>
      </c>
      <c r="BI1333" t="inlineStr">
        <is>
          <t>15246</t>
        </is>
      </c>
      <c r="BJ1333" t="inlineStr">
        <is>
          <t>XFormInstance</t>
        </is>
      </c>
      <c r="BK1333" t="inlineStr">
        <is>
          <t>0575ae56005c11f0b036d3290d41d0d6</t>
        </is>
      </c>
      <c r="BL1333" t="b">
        <v>0</v>
      </c>
      <c r="BM1333" t="inlineStr">
        <is>
          <t>---</t>
        </is>
      </c>
      <c r="BN1333" t="inlineStr">
        <is>
          <t>200.113.214.113</t>
        </is>
      </c>
      <c r="BO1333" t="inlineStr">
        <is>
          <t>Danielo Lazarre</t>
        </is>
      </c>
    </row>
    <row r="1334">
      <c r="A1334" t="inlineStr">
        <is>
          <t>1332</t>
        </is>
      </c>
      <c r="B1334" t="inlineStr">
        <is>
          <t>d4359193-f07c-422e-8361-321904a8d753</t>
        </is>
      </c>
      <c r="C1334" t="inlineStr">
        <is>
          <t>2025-03-18</t>
        </is>
      </c>
      <c r="D1334" t="inlineStr">
        <is>
          <t>3</t>
        </is>
      </c>
      <c r="E1334" t="inlineStr">
        <is>
          <t>---</t>
        </is>
      </c>
      <c r="F1334" t="inlineStr">
        <is>
          <t>0</t>
        </is>
      </c>
      <c r="G1334" t="inlineStr">
        <is>
          <t>---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---</t>
        </is>
      </c>
      <c r="L1334" t="inlineStr">
        <is>
          <t>---</t>
        </is>
      </c>
      <c r="M1334" t="inlineStr">
        <is>
          <t>---</t>
        </is>
      </c>
      <c r="N1334" t="inlineStr">
        <is>
          <t>---</t>
        </is>
      </c>
      <c r="O1334" t="inlineStr">
        <is>
          <t>---</t>
        </is>
      </c>
      <c r="P1334" t="inlineStr">
        <is>
          <t>---</t>
        </is>
      </c>
      <c r="Q1334" t="inlineStr">
        <is>
          <t>---</t>
        </is>
      </c>
      <c r="R1334" t="inlineStr">
        <is>
          <t>21.0</t>
        </is>
      </c>
      <c r="S1334" t="inlineStr">
        <is>
          <t>36.0</t>
        </is>
      </c>
      <c r="T1334" t="inlineStr">
        <is>
          <t>140.0</t>
        </is>
      </c>
      <c r="U1334" t="inlineStr"/>
      <c r="V1334" t="inlineStr"/>
      <c r="W1334" t="inlineStr"/>
      <c r="X1334" t="inlineStr">
        <is>
          <t>CAP/CMCD/PED00035</t>
        </is>
      </c>
      <c r="Y1334" t="inlineStr">
        <is>
          <t>CAP/CMCD/PED00035</t>
        </is>
      </c>
      <c r="Z1334" t="inlineStr">
        <is>
          <t>2025-03-19 15:22:51</t>
        </is>
      </c>
      <c r="AA1334" t="inlineStr">
        <is>
          <t>2025-03-19 15:22:07</t>
        </is>
      </c>
      <c r="AB1334" t="inlineStr">
        <is>
          <t>1myrlene</t>
        </is>
      </c>
      <c r="AC1334" t="inlineStr">
        <is>
          <t>2025-03-19 15:56:14</t>
        </is>
      </c>
      <c r="AD1334" s="1" t="inlineStr">
        <is>
          <t>https://www.commcarehq.org/a/caris-test/reports/form_data/d4359193-f07c-422e-8361-321904a8d753/</t>
        </is>
      </c>
      <c r="AE1334" t="inlineStr">
        <is>
          <t>---</t>
        </is>
      </c>
      <c r="AF1334" t="inlineStr">
        <is>
          <t>2f7a8ab599c9413bb1f55f1d274ebd50</t>
        </is>
      </c>
      <c r="AG1334" t="inlineStr">
        <is>
          <t>OK</t>
        </is>
      </c>
      <c r="AH1334" t="inlineStr">
        <is>
          <t>2025-03-19 15:22:51</t>
        </is>
      </c>
      <c r="AI1334" t="inlineStr">
        <is>
          <t>3a17b92a3c2ea771bdf0205100d2d998</t>
        </is>
      </c>
      <c r="AJ1334" t="inlineStr">
        <is>
          <t>2025-03-18</t>
        </is>
      </c>
      <c r="AK1334" t="inlineStr">
        <is>
          <t>3</t>
        </is>
      </c>
      <c r="AL1334" t="inlineStr">
        <is>
          <t>---</t>
        </is>
      </c>
      <c r="AM1334" t="inlineStr">
        <is>
          <t>0</t>
        </is>
      </c>
      <c r="AN1334" t="inlineStr">
        <is>
          <t>---</t>
        </is>
      </c>
      <c r="AO1334" t="inlineStr">
        <is>
          <t>1</t>
        </is>
      </c>
      <c r="AP1334" t="inlineStr">
        <is>
          <t>1</t>
        </is>
      </c>
      <c r="AQ1334" t="inlineStr">
        <is>
          <t>21</t>
        </is>
      </c>
      <c r="AR1334" t="inlineStr">
        <is>
          <t>36</t>
        </is>
      </c>
      <c r="AS1334" t="inlineStr">
        <is>
          <t>140</t>
        </is>
      </c>
      <c r="AT1334" t="inlineStr"/>
      <c r="AU1334" t="inlineStr">
        <is>
          <t>---</t>
        </is>
      </c>
      <c r="AV1334" t="inlineStr">
        <is>
          <t>---</t>
        </is>
      </c>
      <c r="AW1334" t="inlineStr">
        <is>
          <t>---</t>
        </is>
      </c>
      <c r="AX1334" t="inlineStr">
        <is>
          <t>---</t>
        </is>
      </c>
      <c r="AY1334" t="inlineStr">
        <is>
          <t>---</t>
        </is>
      </c>
      <c r="AZ1334" t="inlineStr">
        <is>
          <t>---</t>
        </is>
      </c>
      <c r="BA1334" t="inlineStr">
        <is>
          <t>3a17b92a3c2ea771bdf0205100d2d998</t>
        </is>
      </c>
      <c r="BB1334" t="inlineStr">
        <is>
          <t>http://openrosa.org/formdesigner/0B48E039-1E80-49A7-AC24-732B6E788E39</t>
        </is>
      </c>
      <c r="BC1334" t="inlineStr">
        <is>
          <t>Ration et autres visites</t>
        </is>
      </c>
      <c r="BD1334" t="inlineStr">
        <is>
          <t>CommCare Android, version "2.56"(468045). App v15974. CommCare Version 2.56.0. Build 468045, built on: 2025-03-07</t>
        </is>
      </c>
      <c r="BE1334" t="inlineStr">
        <is>
          <t>commcare_9cc83537-7604-42c7-9b00-4e63388823d7</t>
        </is>
      </c>
      <c r="BF1334" t="inlineStr"/>
      <c r="BG1334" t="inlineStr">
        <is>
          <t>f13d8149fc6d39ebe86af18272310ff9</t>
        </is>
      </c>
      <c r="BH1334" t="inlineStr">
        <is>
          <t>40b9a06a5c574210820dd725c0bc61c4</t>
        </is>
      </c>
      <c r="BI1334" t="inlineStr">
        <is>
          <t>15246</t>
        </is>
      </c>
      <c r="BJ1334" t="inlineStr">
        <is>
          <t>XFormInstance</t>
        </is>
      </c>
      <c r="BK1334" t="inlineStr">
        <is>
          <t>0575ae56005c11f0b036d3290d41d0d6</t>
        </is>
      </c>
      <c r="BL1334" t="b">
        <v>0</v>
      </c>
      <c r="BM1334" t="inlineStr">
        <is>
          <t>---</t>
        </is>
      </c>
      <c r="BN1334" t="inlineStr">
        <is>
          <t>200.113.214.113</t>
        </is>
      </c>
      <c r="BO1334" t="inlineStr">
        <is>
          <t>Jovens Mondestin</t>
        </is>
      </c>
    </row>
    <row r="1335">
      <c r="A1335" t="inlineStr">
        <is>
          <t>1333</t>
        </is>
      </c>
      <c r="B1335" t="inlineStr">
        <is>
          <t>874fd718-d0cb-4070-927f-6e6bae9251b7</t>
        </is>
      </c>
      <c r="C1335" t="inlineStr">
        <is>
          <t>2025-03-18</t>
        </is>
      </c>
      <c r="D1335" t="inlineStr">
        <is>
          <t>3</t>
        </is>
      </c>
      <c r="E1335" t="inlineStr">
        <is>
          <t>---</t>
        </is>
      </c>
      <c r="F1335" t="inlineStr">
        <is>
          <t>0</t>
        </is>
      </c>
      <c r="G1335" t="inlineStr">
        <is>
          <t>---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---</t>
        </is>
      </c>
      <c r="L1335" t="inlineStr">
        <is>
          <t>---</t>
        </is>
      </c>
      <c r="M1335" t="inlineStr">
        <is>
          <t>---</t>
        </is>
      </c>
      <c r="N1335" t="inlineStr">
        <is>
          <t>---</t>
        </is>
      </c>
      <c r="O1335" t="inlineStr">
        <is>
          <t>---</t>
        </is>
      </c>
      <c r="P1335" t="inlineStr">
        <is>
          <t>---</t>
        </is>
      </c>
      <c r="Q1335" t="inlineStr">
        <is>
          <t>---</t>
        </is>
      </c>
      <c r="R1335" t="inlineStr">
        <is>
          <t>19.0</t>
        </is>
      </c>
      <c r="S1335" t="inlineStr">
        <is>
          <t>24.0</t>
        </is>
      </c>
      <c r="T1335" t="inlineStr">
        <is>
          <t>126.0</t>
        </is>
      </c>
      <c r="U1335" t="inlineStr"/>
      <c r="V1335" t="inlineStr"/>
      <c r="W1335" t="inlineStr"/>
      <c r="X1335" t="inlineStr">
        <is>
          <t>CAP/CMCD/PED00145</t>
        </is>
      </c>
      <c r="Y1335" t="inlineStr">
        <is>
          <t>CAP/CMCD/PED00145</t>
        </is>
      </c>
      <c r="Z1335" t="inlineStr">
        <is>
          <t>2025-03-19 15:25:28</t>
        </is>
      </c>
      <c r="AA1335" t="inlineStr">
        <is>
          <t>2025-03-19 15:24:06</t>
        </is>
      </c>
      <c r="AB1335" t="inlineStr">
        <is>
          <t>1myrlene</t>
        </is>
      </c>
      <c r="AC1335" t="inlineStr">
        <is>
          <t>2025-03-19 15:56:14</t>
        </is>
      </c>
      <c r="AD1335" s="1" t="inlineStr">
        <is>
          <t>https://www.commcarehq.org/a/caris-test/reports/form_data/874fd718-d0cb-4070-927f-6e6bae9251b7/</t>
        </is>
      </c>
      <c r="AE1335" t="inlineStr">
        <is>
          <t>---</t>
        </is>
      </c>
      <c r="AF1335" t="inlineStr">
        <is>
          <t>3c5a623af057e23a32ae4000_30121</t>
        </is>
      </c>
      <c r="AG1335" t="inlineStr">
        <is>
          <t>OK</t>
        </is>
      </c>
      <c r="AH1335" t="inlineStr">
        <is>
          <t>2025-03-19 15:25:28</t>
        </is>
      </c>
      <c r="AI1335" t="inlineStr">
        <is>
          <t>3a17b92a3c2ea771bdf0205100d2d998</t>
        </is>
      </c>
      <c r="AJ1335" t="inlineStr">
        <is>
          <t>2025-03-18</t>
        </is>
      </c>
      <c r="AK1335" t="inlineStr">
        <is>
          <t>3</t>
        </is>
      </c>
      <c r="AL1335" t="inlineStr">
        <is>
          <t>---</t>
        </is>
      </c>
      <c r="AM1335" t="inlineStr">
        <is>
          <t>0</t>
        </is>
      </c>
      <c r="AN1335" t="inlineStr">
        <is>
          <t>---</t>
        </is>
      </c>
      <c r="AO1335" t="inlineStr">
        <is>
          <t>1</t>
        </is>
      </c>
      <c r="AP1335" t="inlineStr">
        <is>
          <t>1</t>
        </is>
      </c>
      <c r="AQ1335" t="inlineStr">
        <is>
          <t>19</t>
        </is>
      </c>
      <c r="AR1335" t="inlineStr">
        <is>
          <t>24</t>
        </is>
      </c>
      <c r="AS1335" t="inlineStr">
        <is>
          <t>126</t>
        </is>
      </c>
      <c r="AT1335" t="inlineStr"/>
      <c r="AU1335" t="inlineStr">
        <is>
          <t>---</t>
        </is>
      </c>
      <c r="AV1335" t="inlineStr">
        <is>
          <t>---</t>
        </is>
      </c>
      <c r="AW1335" t="inlineStr">
        <is>
          <t>---</t>
        </is>
      </c>
      <c r="AX1335" t="inlineStr">
        <is>
          <t>---</t>
        </is>
      </c>
      <c r="AY1335" t="inlineStr">
        <is>
          <t>---</t>
        </is>
      </c>
      <c r="AZ1335" t="inlineStr">
        <is>
          <t>---</t>
        </is>
      </c>
      <c r="BA1335" t="inlineStr">
        <is>
          <t>3a17b92a3c2ea771bdf0205100d2d998</t>
        </is>
      </c>
      <c r="BB1335" t="inlineStr">
        <is>
          <t>http://openrosa.org/formdesigner/0B48E039-1E80-49A7-AC24-732B6E788E39</t>
        </is>
      </c>
      <c r="BC1335" t="inlineStr">
        <is>
          <t>Ration et autres visites</t>
        </is>
      </c>
      <c r="BD1335" t="inlineStr">
        <is>
          <t>CommCare Android, version "2.56"(468045). App v15974. CommCare Version 2.56.0. Build 468045, built on: 2025-03-07</t>
        </is>
      </c>
      <c r="BE1335" t="inlineStr">
        <is>
          <t>commcare_9cc83537-7604-42c7-9b00-4e63388823d7</t>
        </is>
      </c>
      <c r="BF1335" t="inlineStr"/>
      <c r="BG1335" t="inlineStr">
        <is>
          <t>f13d8149fc6d39ebe86af18272310ff9</t>
        </is>
      </c>
      <c r="BH1335" t="inlineStr">
        <is>
          <t>40b9a06a5c574210820dd725c0bc61c4</t>
        </is>
      </c>
      <c r="BI1335" t="inlineStr">
        <is>
          <t>15246</t>
        </is>
      </c>
      <c r="BJ1335" t="inlineStr">
        <is>
          <t>XFormInstance</t>
        </is>
      </c>
      <c r="BK1335" t="inlineStr">
        <is>
          <t>0575ae56005c11f0b036d3290d41d0d6</t>
        </is>
      </c>
      <c r="BL1335" t="b">
        <v>0</v>
      </c>
      <c r="BM1335" t="inlineStr">
        <is>
          <t>---</t>
        </is>
      </c>
      <c r="BN1335" t="inlineStr">
        <is>
          <t>200.113.214.113</t>
        </is>
      </c>
      <c r="BO1335" t="inlineStr">
        <is>
          <t>Jodelyn Mondestin</t>
        </is>
      </c>
    </row>
    <row r="1336">
      <c r="A1336" t="inlineStr">
        <is>
          <t>1334</t>
        </is>
      </c>
      <c r="B1336" t="inlineStr">
        <is>
          <t>79343bc9-90e8-46ea-878c-eeb105d5d8b1</t>
        </is>
      </c>
      <c r="C1336" t="inlineStr">
        <is>
          <t>2025-03-18</t>
        </is>
      </c>
      <c r="D1336" t="inlineStr">
        <is>
          <t>3</t>
        </is>
      </c>
      <c r="E1336" t="inlineStr">
        <is>
          <t>---</t>
        </is>
      </c>
      <c r="F1336" t="inlineStr">
        <is>
          <t>0</t>
        </is>
      </c>
      <c r="G1336" t="inlineStr">
        <is>
          <t>---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---</t>
        </is>
      </c>
      <c r="L1336" t="inlineStr">
        <is>
          <t>---</t>
        </is>
      </c>
      <c r="M1336" t="inlineStr">
        <is>
          <t>---</t>
        </is>
      </c>
      <c r="N1336" t="inlineStr">
        <is>
          <t>---</t>
        </is>
      </c>
      <c r="O1336" t="inlineStr">
        <is>
          <t>---</t>
        </is>
      </c>
      <c r="P1336" t="inlineStr">
        <is>
          <t>---</t>
        </is>
      </c>
      <c r="Q1336" t="inlineStr">
        <is>
          <t>---</t>
        </is>
      </c>
      <c r="R1336" t="inlineStr">
        <is>
          <t>17.0</t>
        </is>
      </c>
      <c r="S1336" t="inlineStr">
        <is>
          <t>22.0</t>
        </is>
      </c>
      <c r="T1336" t="inlineStr">
        <is>
          <t>122.0</t>
        </is>
      </c>
      <c r="U1336" t="inlineStr"/>
      <c r="V1336" t="inlineStr"/>
      <c r="W1336" t="inlineStr"/>
      <c r="X1336" t="inlineStr">
        <is>
          <t>CAP/CMCD/ST01254</t>
        </is>
      </c>
      <c r="Y1336" t="inlineStr">
        <is>
          <t>CAP/CMCD/ST01254</t>
        </is>
      </c>
      <c r="Z1336" t="inlineStr">
        <is>
          <t>2025-03-19 15:27:48</t>
        </is>
      </c>
      <c r="AA1336" t="inlineStr">
        <is>
          <t>2025-03-19 15:26:44</t>
        </is>
      </c>
      <c r="AB1336" t="inlineStr">
        <is>
          <t>1myrlene</t>
        </is>
      </c>
      <c r="AC1336" t="inlineStr">
        <is>
          <t>2025-03-19 15:56:16</t>
        </is>
      </c>
      <c r="AD1336" s="1" t="inlineStr">
        <is>
          <t>https://www.commcarehq.org/a/caris-test/reports/form_data/79343bc9-90e8-46ea-878c-eeb105d5d8b1/</t>
        </is>
      </c>
      <c r="AE1336" t="inlineStr">
        <is>
          <t>---</t>
        </is>
      </c>
      <c r="AF1336" t="inlineStr">
        <is>
          <t>3c5a623af057e23a32ae4000_49240</t>
        </is>
      </c>
      <c r="AG1336" t="inlineStr">
        <is>
          <t>OK</t>
        </is>
      </c>
      <c r="AH1336" t="inlineStr">
        <is>
          <t>2025-03-19 15:27:48</t>
        </is>
      </c>
      <c r="AI1336" t="inlineStr">
        <is>
          <t>3a17b92a3c2ea771bdf0205100d2d998</t>
        </is>
      </c>
      <c r="AJ1336" t="inlineStr">
        <is>
          <t>2025-03-18</t>
        </is>
      </c>
      <c r="AK1336" t="inlineStr">
        <is>
          <t>3</t>
        </is>
      </c>
      <c r="AL1336" t="inlineStr">
        <is>
          <t>---</t>
        </is>
      </c>
      <c r="AM1336" t="inlineStr">
        <is>
          <t>0</t>
        </is>
      </c>
      <c r="AN1336" t="inlineStr">
        <is>
          <t>---</t>
        </is>
      </c>
      <c r="AO1336" t="inlineStr">
        <is>
          <t>1</t>
        </is>
      </c>
      <c r="AP1336" t="inlineStr">
        <is>
          <t>1</t>
        </is>
      </c>
      <c r="AQ1336" t="inlineStr">
        <is>
          <t>17</t>
        </is>
      </c>
      <c r="AR1336" t="inlineStr">
        <is>
          <t>22</t>
        </is>
      </c>
      <c r="AS1336" t="inlineStr">
        <is>
          <t>122</t>
        </is>
      </c>
      <c r="AT1336" t="inlineStr"/>
      <c r="AU1336" t="inlineStr">
        <is>
          <t>---</t>
        </is>
      </c>
      <c r="AV1336" t="inlineStr">
        <is>
          <t>---</t>
        </is>
      </c>
      <c r="AW1336" t="inlineStr">
        <is>
          <t>---</t>
        </is>
      </c>
      <c r="AX1336" t="inlineStr">
        <is>
          <t>---</t>
        </is>
      </c>
      <c r="AY1336" t="inlineStr">
        <is>
          <t>---</t>
        </is>
      </c>
      <c r="AZ1336" t="inlineStr">
        <is>
          <t>---</t>
        </is>
      </c>
      <c r="BA1336" t="inlineStr">
        <is>
          <t>3a17b92a3c2ea771bdf0205100d2d998</t>
        </is>
      </c>
      <c r="BB1336" t="inlineStr">
        <is>
          <t>http://openrosa.org/formdesigner/0B48E039-1E80-49A7-AC24-732B6E788E39</t>
        </is>
      </c>
      <c r="BC1336" t="inlineStr">
        <is>
          <t>Ration et autres visites</t>
        </is>
      </c>
      <c r="BD1336" t="inlineStr">
        <is>
          <t>CommCare Android, version "2.56"(468045). App v15974. CommCare Version 2.56.0. Build 468045, built on: 2025-03-07</t>
        </is>
      </c>
      <c r="BE1336" t="inlineStr">
        <is>
          <t>commcare_9cc83537-7604-42c7-9b00-4e63388823d7</t>
        </is>
      </c>
      <c r="BF1336" t="inlineStr"/>
      <c r="BG1336" t="inlineStr">
        <is>
          <t>f13d8149fc6d39ebe86af18272310ff9</t>
        </is>
      </c>
      <c r="BH1336" t="inlineStr">
        <is>
          <t>40b9a06a5c574210820dd725c0bc61c4</t>
        </is>
      </c>
      <c r="BI1336" t="inlineStr">
        <is>
          <t>15246</t>
        </is>
      </c>
      <c r="BJ1336" t="inlineStr">
        <is>
          <t>XFormInstance</t>
        </is>
      </c>
      <c r="BK1336" t="inlineStr">
        <is>
          <t>0575ae56005c11f0b036d3290d41d0d6</t>
        </is>
      </c>
      <c r="BL1336" t="b">
        <v>0</v>
      </c>
      <c r="BM1336" t="inlineStr">
        <is>
          <t>---</t>
        </is>
      </c>
      <c r="BN1336" t="inlineStr">
        <is>
          <t>200.113.214.113</t>
        </is>
      </c>
      <c r="BO1336" t="inlineStr">
        <is>
          <t>Kerby Sylfain</t>
        </is>
      </c>
    </row>
    <row r="1337">
      <c r="A1337" t="inlineStr">
        <is>
          <t>1335</t>
        </is>
      </c>
      <c r="B1337" t="inlineStr">
        <is>
          <t>3caeeac2-a181-443c-ab7e-c0c98f6ecb9d</t>
        </is>
      </c>
      <c r="C1337" t="inlineStr">
        <is>
          <t>2025-03-18</t>
        </is>
      </c>
      <c r="D1337" t="inlineStr">
        <is>
          <t>3</t>
        </is>
      </c>
      <c r="E1337" t="inlineStr">
        <is>
          <t>---</t>
        </is>
      </c>
      <c r="F1337" t="inlineStr">
        <is>
          <t>0</t>
        </is>
      </c>
      <c r="G1337" t="inlineStr">
        <is>
          <t>---</t>
        </is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---</t>
        </is>
      </c>
      <c r="L1337" t="inlineStr">
        <is>
          <t>---</t>
        </is>
      </c>
      <c r="M1337" t="inlineStr">
        <is>
          <t>---</t>
        </is>
      </c>
      <c r="N1337" t="inlineStr">
        <is>
          <t>---</t>
        </is>
      </c>
      <c r="O1337" t="inlineStr">
        <is>
          <t>---</t>
        </is>
      </c>
      <c r="P1337" t="inlineStr">
        <is>
          <t>---</t>
        </is>
      </c>
      <c r="Q1337" t="inlineStr">
        <is>
          <t>---</t>
        </is>
      </c>
      <c r="R1337" t="inlineStr">
        <is>
          <t>16.0</t>
        </is>
      </c>
      <c r="S1337" t="inlineStr">
        <is>
          <t>17.0</t>
        </is>
      </c>
      <c r="T1337" t="inlineStr">
        <is>
          <t>107.0</t>
        </is>
      </c>
      <c r="U1337" t="inlineStr"/>
      <c r="V1337" t="inlineStr"/>
      <c r="W1337" t="inlineStr"/>
      <c r="X1337" t="inlineStr">
        <is>
          <t>CAP/CMCD/ST01282</t>
        </is>
      </c>
      <c r="Y1337" t="inlineStr">
        <is>
          <t>CAP/CMCD/ST01282</t>
        </is>
      </c>
      <c r="Z1337" t="inlineStr">
        <is>
          <t>2025-03-19 15:29:26</t>
        </is>
      </c>
      <c r="AA1337" t="inlineStr">
        <is>
          <t>2025-03-19 15:28:46</t>
        </is>
      </c>
      <c r="AB1337" t="inlineStr">
        <is>
          <t>1myrlene</t>
        </is>
      </c>
      <c r="AC1337" t="inlineStr">
        <is>
          <t>2025-03-19 15:56:16</t>
        </is>
      </c>
      <c r="AD1337" s="1" t="inlineStr">
        <is>
          <t>https://www.commcarehq.org/a/caris-test/reports/form_data/3caeeac2-a181-443c-ab7e-c0c98f6ecb9d/</t>
        </is>
      </c>
      <c r="AE1337" t="inlineStr">
        <is>
          <t>---</t>
        </is>
      </c>
      <c r="AF1337" t="inlineStr">
        <is>
          <t>3c5a623af057e23a32ae4000_48400</t>
        </is>
      </c>
      <c r="AG1337" t="inlineStr">
        <is>
          <t>OK</t>
        </is>
      </c>
      <c r="AH1337" t="inlineStr">
        <is>
          <t>2025-03-19 15:29:26</t>
        </is>
      </c>
      <c r="AI1337" t="inlineStr">
        <is>
          <t>3a17b92a3c2ea771bdf0205100d2d998</t>
        </is>
      </c>
      <c r="AJ1337" t="inlineStr">
        <is>
          <t>2025-03-18</t>
        </is>
      </c>
      <c r="AK1337" t="inlineStr">
        <is>
          <t>3</t>
        </is>
      </c>
      <c r="AL1337" t="inlineStr">
        <is>
          <t>---</t>
        </is>
      </c>
      <c r="AM1337" t="inlineStr">
        <is>
          <t>0</t>
        </is>
      </c>
      <c r="AN1337" t="inlineStr">
        <is>
          <t>---</t>
        </is>
      </c>
      <c r="AO1337" t="inlineStr">
        <is>
          <t>1</t>
        </is>
      </c>
      <c r="AP1337" t="inlineStr">
        <is>
          <t>1</t>
        </is>
      </c>
      <c r="AQ1337" t="inlineStr">
        <is>
          <t>16</t>
        </is>
      </c>
      <c r="AR1337" t="inlineStr">
        <is>
          <t>17</t>
        </is>
      </c>
      <c r="AS1337" t="inlineStr">
        <is>
          <t>107</t>
        </is>
      </c>
      <c r="AT1337" t="inlineStr"/>
      <c r="AU1337" t="inlineStr">
        <is>
          <t>---</t>
        </is>
      </c>
      <c r="AV1337" t="inlineStr">
        <is>
          <t>---</t>
        </is>
      </c>
      <c r="AW1337" t="inlineStr">
        <is>
          <t>---</t>
        </is>
      </c>
      <c r="AX1337" t="inlineStr">
        <is>
          <t>---</t>
        </is>
      </c>
      <c r="AY1337" t="inlineStr">
        <is>
          <t>---</t>
        </is>
      </c>
      <c r="AZ1337" t="inlineStr">
        <is>
          <t>---</t>
        </is>
      </c>
      <c r="BA1337" t="inlineStr">
        <is>
          <t>3a17b92a3c2ea771bdf0205100d2d998</t>
        </is>
      </c>
      <c r="BB1337" t="inlineStr">
        <is>
          <t>http://openrosa.org/formdesigner/0B48E039-1E80-49A7-AC24-732B6E788E39</t>
        </is>
      </c>
      <c r="BC1337" t="inlineStr">
        <is>
          <t>Ration et autres visites</t>
        </is>
      </c>
      <c r="BD1337" t="inlineStr">
        <is>
          <t>CommCare Android, version "2.56"(468045). App v15974. CommCare Version 2.56.0. Build 468045, built on: 2025-03-07</t>
        </is>
      </c>
      <c r="BE1337" t="inlineStr">
        <is>
          <t>commcare_9cc83537-7604-42c7-9b00-4e63388823d7</t>
        </is>
      </c>
      <c r="BF1337" t="inlineStr"/>
      <c r="BG1337" t="inlineStr">
        <is>
          <t>f13d8149fc6d39ebe86af18272310ff9</t>
        </is>
      </c>
      <c r="BH1337" t="inlineStr">
        <is>
          <t>40b9a06a5c574210820dd725c0bc61c4</t>
        </is>
      </c>
      <c r="BI1337" t="inlineStr">
        <is>
          <t>15246</t>
        </is>
      </c>
      <c r="BJ1337" t="inlineStr">
        <is>
          <t>XFormInstance</t>
        </is>
      </c>
      <c r="BK1337" t="inlineStr">
        <is>
          <t>0575ae56005c11f0b036d3290d41d0d6</t>
        </is>
      </c>
      <c r="BL1337" t="b">
        <v>0</v>
      </c>
      <c r="BM1337" t="inlineStr">
        <is>
          <t>---</t>
        </is>
      </c>
      <c r="BN1337" t="inlineStr">
        <is>
          <t>200.113.214.113</t>
        </is>
      </c>
      <c r="BO1337" t="inlineStr">
        <is>
          <t>---</t>
        </is>
      </c>
    </row>
    <row r="1338">
      <c r="A1338" t="inlineStr">
        <is>
          <t>1336</t>
        </is>
      </c>
      <c r="B1338" t="inlineStr">
        <is>
          <t>1fa11d8f-7cc4-4c3d-b20d-5c4c23c08ca1</t>
        </is>
      </c>
      <c r="C1338" t="inlineStr">
        <is>
          <t>2025-03-18</t>
        </is>
      </c>
      <c r="D1338" t="inlineStr">
        <is>
          <t>3</t>
        </is>
      </c>
      <c r="E1338" t="inlineStr">
        <is>
          <t>---</t>
        </is>
      </c>
      <c r="F1338" t="inlineStr">
        <is>
          <t>0</t>
        </is>
      </c>
      <c r="G1338" t="inlineStr">
        <is>
          <t>---</t>
        </is>
      </c>
      <c r="H1338" t="inlineStr">
        <is>
          <t>1</t>
        </is>
      </c>
      <c r="I1338" t="inlineStr">
        <is>
          <t>1</t>
        </is>
      </c>
      <c r="J1338" t="inlineStr">
        <is>
          <t>1</t>
        </is>
      </c>
      <c r="K1338" t="inlineStr">
        <is>
          <t>---</t>
        </is>
      </c>
      <c r="L1338" t="inlineStr">
        <is>
          <t>---</t>
        </is>
      </c>
      <c r="M1338" t="inlineStr">
        <is>
          <t>---</t>
        </is>
      </c>
      <c r="N1338" t="inlineStr">
        <is>
          <t>---</t>
        </is>
      </c>
      <c r="O1338" t="inlineStr">
        <is>
          <t>---</t>
        </is>
      </c>
      <c r="P1338" t="inlineStr">
        <is>
          <t>---</t>
        </is>
      </c>
      <c r="Q1338" t="inlineStr">
        <is>
          <t>---</t>
        </is>
      </c>
      <c r="R1338" t="inlineStr">
        <is>
          <t>17.7</t>
        </is>
      </c>
      <c r="S1338" t="inlineStr">
        <is>
          <t>22.5</t>
        </is>
      </c>
      <c r="T1338" t="inlineStr">
        <is>
          <t>123.0</t>
        </is>
      </c>
      <c r="U1338" t="inlineStr"/>
      <c r="V1338" t="inlineStr"/>
      <c r="W1338" t="inlineStr"/>
      <c r="X1338" t="inlineStr">
        <is>
          <t>CAP/CMCD/PED00126</t>
        </is>
      </c>
      <c r="Y1338" t="inlineStr">
        <is>
          <t>CAP/CMCD/PED00126</t>
        </is>
      </c>
      <c r="Z1338" t="inlineStr">
        <is>
          <t>2025-03-19 15:32:53</t>
        </is>
      </c>
      <c r="AA1338" t="inlineStr">
        <is>
          <t>2025-03-19 15:31:49</t>
        </is>
      </c>
      <c r="AB1338" t="inlineStr">
        <is>
          <t>1myrlene</t>
        </is>
      </c>
      <c r="AC1338" t="inlineStr">
        <is>
          <t>2025-03-19 15:56:24</t>
        </is>
      </c>
      <c r="AD1338" s="1" t="inlineStr">
        <is>
          <t>https://www.commcarehq.org/a/caris-test/reports/form_data/1fa11d8f-7cc4-4c3d-b20d-5c4c23c08ca1/</t>
        </is>
      </c>
      <c r="AE1338" t="inlineStr">
        <is>
          <t>---</t>
        </is>
      </c>
      <c r="AF1338" t="inlineStr">
        <is>
          <t>3c5a623af057e23a32ae4000_24166</t>
        </is>
      </c>
      <c r="AG1338" t="inlineStr">
        <is>
          <t>OK</t>
        </is>
      </c>
      <c r="AH1338" t="inlineStr">
        <is>
          <t>2025-03-19 15:32:53</t>
        </is>
      </c>
      <c r="AI1338" t="inlineStr">
        <is>
          <t>3a17b92a3c2ea771bdf0205100d2d998</t>
        </is>
      </c>
      <c r="AJ1338" t="inlineStr">
        <is>
          <t>2025-03-18</t>
        </is>
      </c>
      <c r="AK1338" t="inlineStr">
        <is>
          <t>3</t>
        </is>
      </c>
      <c r="AL1338" t="inlineStr">
        <is>
          <t>---</t>
        </is>
      </c>
      <c r="AM1338" t="inlineStr">
        <is>
          <t>0</t>
        </is>
      </c>
      <c r="AN1338" t="inlineStr">
        <is>
          <t>---</t>
        </is>
      </c>
      <c r="AO1338" t="inlineStr">
        <is>
          <t>1</t>
        </is>
      </c>
      <c r="AP1338" t="inlineStr">
        <is>
          <t>1</t>
        </is>
      </c>
      <c r="AQ1338" t="inlineStr">
        <is>
          <t>17.7</t>
        </is>
      </c>
      <c r="AR1338" t="inlineStr">
        <is>
          <t>22.5</t>
        </is>
      </c>
      <c r="AS1338" t="inlineStr">
        <is>
          <t>123</t>
        </is>
      </c>
      <c r="AT1338" t="inlineStr"/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inlineStr">
        <is>
          <t>---</t>
        </is>
      </c>
      <c r="BA1338" t="inlineStr">
        <is>
          <t>3a17b92a3c2ea771bdf0205100d2d998</t>
        </is>
      </c>
      <c r="BB1338" t="inlineStr">
        <is>
          <t>http://openrosa.org/formdesigner/0B48E039-1E80-49A7-AC24-732B6E788E39</t>
        </is>
      </c>
      <c r="BC1338" t="inlineStr">
        <is>
          <t>Ration et autres visites</t>
        </is>
      </c>
      <c r="BD1338" t="inlineStr">
        <is>
          <t>CommCare Android, version "2.56"(468045). App v15974. CommCare Version 2.56.0. Build 468045, built on: 2025-03-07</t>
        </is>
      </c>
      <c r="BE1338" t="inlineStr">
        <is>
          <t>commcare_9cc83537-7604-42c7-9b00-4e63388823d7</t>
        </is>
      </c>
      <c r="BF1338" t="inlineStr"/>
      <c r="BG1338" t="inlineStr">
        <is>
          <t>f13d8149fc6d39ebe86af18272310ff9</t>
        </is>
      </c>
      <c r="BH1338" t="inlineStr">
        <is>
          <t>40b9a06a5c574210820dd725c0bc61c4</t>
        </is>
      </c>
      <c r="BI1338" t="inlineStr">
        <is>
          <t>15246</t>
        </is>
      </c>
      <c r="BJ1338" t="inlineStr">
        <is>
          <t>XFormInstance</t>
        </is>
      </c>
      <c r="BK1338" t="inlineStr">
        <is>
          <t>0575ae56005c11f0b036d3290d41d0d6</t>
        </is>
      </c>
      <c r="BL1338" t="b">
        <v>0</v>
      </c>
      <c r="BM1338" t="inlineStr">
        <is>
          <t>---</t>
        </is>
      </c>
      <c r="BN1338" t="inlineStr">
        <is>
          <t>200.113.214.113</t>
        </is>
      </c>
      <c r="BO1338" t="inlineStr">
        <is>
          <t>Kendy Lazarre</t>
        </is>
      </c>
    </row>
    <row r="1339">
      <c r="A1339" t="inlineStr">
        <is>
          <t>1337</t>
        </is>
      </c>
      <c r="B1339" t="inlineStr">
        <is>
          <t>1676c13e-2d8e-4ef6-8064-4b85f5b61f35</t>
        </is>
      </c>
      <c r="C1339" t="inlineStr">
        <is>
          <t>2025-03-19</t>
        </is>
      </c>
      <c r="D1339" t="inlineStr">
        <is>
          <t>3</t>
        </is>
      </c>
      <c r="E1339" t="inlineStr">
        <is>
          <t>---</t>
        </is>
      </c>
      <c r="F1339" t="inlineStr">
        <is>
          <t>1</t>
        </is>
      </c>
      <c r="G1339" t="inlineStr">
        <is>
          <t>---</t>
        </is>
      </c>
      <c r="H1339" t="inlineStr">
        <is>
          <t>1</t>
        </is>
      </c>
      <c r="I1339" t="inlineStr">
        <is>
          <t>0</t>
        </is>
      </c>
      <c r="J1339" t="inlineStr">
        <is>
          <t>---</t>
        </is>
      </c>
      <c r="K1339" t="inlineStr">
        <is>
          <t>---</t>
        </is>
      </c>
      <c r="L1339" t="inlineStr">
        <is>
          <t>---</t>
        </is>
      </c>
      <c r="M1339" t="inlineStr">
        <is>
          <t>---</t>
        </is>
      </c>
      <c r="N1339" t="inlineStr">
        <is>
          <t>---</t>
        </is>
      </c>
      <c r="O1339" t="inlineStr">
        <is>
          <t>---</t>
        </is>
      </c>
      <c r="P1339" t="inlineStr">
        <is>
          <t>---</t>
        </is>
      </c>
      <c r="Q1339" t="inlineStr">
        <is>
          <t>---</t>
        </is>
      </c>
      <c r="R1339" t="inlineStr">
        <is>
          <t>---</t>
        </is>
      </c>
      <c r="S1339" t="inlineStr">
        <is>
          <t>---</t>
        </is>
      </c>
      <c r="T1339" t="inlineStr">
        <is>
          <t>---</t>
        </is>
      </c>
      <c r="U1339" t="inlineStr">
        <is>
          <t>---</t>
        </is>
      </c>
      <c r="V1339" t="inlineStr">
        <is>
          <t>---</t>
        </is>
      </c>
      <c r="W1339" t="inlineStr">
        <is>
          <t>19.5555397 -71.7330937 -1.01 24.9</t>
        </is>
      </c>
      <c r="X1339" t="inlineStr">
        <is>
          <t>CAP/CMSO/00165</t>
        </is>
      </c>
      <c r="Y1339" t="inlineStr">
        <is>
          <t>CAP/CMSO/00165</t>
        </is>
      </c>
      <c r="Z1339" t="inlineStr">
        <is>
          <t>2025-03-19 16:21:30</t>
        </is>
      </c>
      <c r="AA1339" t="inlineStr">
        <is>
          <t>2025-03-19 16:21:17</t>
        </is>
      </c>
      <c r="AB1339" t="inlineStr">
        <is>
          <t>1rose</t>
        </is>
      </c>
      <c r="AC1339" t="inlineStr">
        <is>
          <t>2025-03-19 16:16:20</t>
        </is>
      </c>
      <c r="AD1339" s="1" t="inlineStr">
        <is>
          <t>https://www.commcarehq.org/a/caris-test/reports/form_data/1676c13e-2d8e-4ef6-8064-4b85f5b61f35/</t>
        </is>
      </c>
      <c r="AE1339" t="inlineStr">
        <is>
          <t>---</t>
        </is>
      </c>
      <c r="AF1339" t="inlineStr">
        <is>
          <t>3c5a623af057e23a32ae4000_24344</t>
        </is>
      </c>
      <c r="AG1339" t="inlineStr">
        <is>
          <t>OK</t>
        </is>
      </c>
      <c r="AH1339" t="inlineStr">
        <is>
          <t>2025-03-19 16:21:30</t>
        </is>
      </c>
      <c r="AI1339" t="inlineStr">
        <is>
          <t>2dea52d1789dbc2c3c784b18002f6f8d</t>
        </is>
      </c>
      <c r="AJ1339" t="inlineStr">
        <is>
          <t>2025-03-19</t>
        </is>
      </c>
      <c r="AK1339" t="inlineStr">
        <is>
          <t>3</t>
        </is>
      </c>
      <c r="AL1339" t="inlineStr">
        <is>
          <t>---</t>
        </is>
      </c>
      <c r="AM1339" t="inlineStr">
        <is>
          <t>1</t>
        </is>
      </c>
      <c r="AN1339" t="inlineStr">
        <is>
          <t>---</t>
        </is>
      </c>
      <c r="AO1339" t="inlineStr">
        <is>
          <t>1</t>
        </is>
      </c>
      <c r="AP1339" t="inlineStr">
        <is>
          <t>0</t>
        </is>
      </c>
      <c r="AQ1339" t="inlineStr">
        <is>
          <t>---</t>
        </is>
      </c>
      <c r="AR1339" t="inlineStr">
        <is>
          <t>---</t>
        </is>
      </c>
      <c r="AS1339" t="inlineStr">
        <is>
          <t>---</t>
        </is>
      </c>
      <c r="AT1339" t="inlineStr">
        <is>
          <t>19.5555397 -71.7330937 -1.01 24.9</t>
        </is>
      </c>
      <c r="AU1339" t="inlineStr">
        <is>
          <t>---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inlineStr">
        <is>
          <t>---</t>
        </is>
      </c>
      <c r="BA1339" t="inlineStr">
        <is>
          <t>2dea52d1789dbc2c3c784b18002f6f8d</t>
        </is>
      </c>
      <c r="BB1339" t="inlineStr">
        <is>
          <t>http://openrosa.org/formdesigner/0B48E039-1E80-49A7-AC24-732B6E788E39</t>
        </is>
      </c>
      <c r="BC1339" t="inlineStr">
        <is>
          <t>Ration et autres visites</t>
        </is>
      </c>
      <c r="BD1339" t="inlineStr">
        <is>
          <t>CommCare Android, version "2.56"(468040). App v15974. CommCare Version 2.56.0. Build 468040, built on: 2025-02-11</t>
        </is>
      </c>
      <c r="BE1339" t="inlineStr">
        <is>
          <t>commcare_6f11ce87-99a9-46e8-b6bd-276036be1616</t>
        </is>
      </c>
      <c r="BF1339" t="inlineStr">
        <is>
          <t>19.5555427 -71.7331008 -1.01 20.21</t>
        </is>
      </c>
      <c r="BG1339" t="inlineStr">
        <is>
          <t>f13d8149fc6d39ebe86af18272310ff9</t>
        </is>
      </c>
      <c r="BH1339" t="inlineStr">
        <is>
          <t>40b9a06a5c574210820dd725c0bc61c4</t>
        </is>
      </c>
      <c r="BI1339" t="inlineStr">
        <is>
          <t>15246</t>
        </is>
      </c>
      <c r="BJ1339" t="inlineStr">
        <is>
          <t>XFormInstance</t>
        </is>
      </c>
      <c r="BK1339" t="inlineStr">
        <is>
          <t>5c49764a041c11f0b096d3290d41d0d6</t>
        </is>
      </c>
      <c r="BL1339" t="b">
        <v>0</v>
      </c>
      <c r="BM1339" t="inlineStr">
        <is>
          <t>---</t>
        </is>
      </c>
      <c r="BN1339" t="inlineStr">
        <is>
          <t>200.113.234.205</t>
        </is>
      </c>
      <c r="BO1339" t="inlineStr">
        <is>
          <t>Landie Sene</t>
        </is>
      </c>
    </row>
    <row r="1340">
      <c r="A1340" t="inlineStr">
        <is>
          <t>1338</t>
        </is>
      </c>
      <c r="B1340" t="inlineStr">
        <is>
          <t>66aa4667-4873-410b-a548-dfee3ae9b2b7</t>
        </is>
      </c>
      <c r="C1340" t="inlineStr">
        <is>
          <t>2025-03-19</t>
        </is>
      </c>
      <c r="D1340" t="inlineStr">
        <is>
          <t>3</t>
        </is>
      </c>
      <c r="E1340" t="inlineStr">
        <is>
          <t>---</t>
        </is>
      </c>
      <c r="F1340" t="inlineStr">
        <is>
          <t>0</t>
        </is>
      </c>
      <c r="G1340" t="inlineStr">
        <is>
          <t>---</t>
        </is>
      </c>
      <c r="H1340" t="inlineStr">
        <is>
          <t>1</t>
        </is>
      </c>
      <c r="I1340" t="inlineStr">
        <is>
          <t>0</t>
        </is>
      </c>
      <c r="J1340" t="inlineStr">
        <is>
          <t>---</t>
        </is>
      </c>
      <c r="K1340" t="inlineStr">
        <is>
          <t>---</t>
        </is>
      </c>
      <c r="L1340" t="inlineStr">
        <is>
          <t>---</t>
        </is>
      </c>
      <c r="M1340" t="inlineStr">
        <is>
          <t>---</t>
        </is>
      </c>
      <c r="N1340" t="inlineStr">
        <is>
          <t>---</t>
        </is>
      </c>
      <c r="O1340" t="inlineStr">
        <is>
          <t>---</t>
        </is>
      </c>
      <c r="P1340" t="inlineStr">
        <is>
          <t>---</t>
        </is>
      </c>
      <c r="Q1340" t="inlineStr">
        <is>
          <t>---</t>
        </is>
      </c>
      <c r="R1340" t="inlineStr">
        <is>
          <t>---</t>
        </is>
      </c>
      <c r="S1340" t="inlineStr">
        <is>
          <t>---</t>
        </is>
      </c>
      <c r="T1340" t="inlineStr">
        <is>
          <t>---</t>
        </is>
      </c>
      <c r="U1340" t="inlineStr">
        <is>
          <t>---</t>
        </is>
      </c>
      <c r="V1340" t="inlineStr">
        <is>
          <t>---</t>
        </is>
      </c>
      <c r="W1340" t="inlineStr"/>
      <c r="X1340" t="inlineStr">
        <is>
          <t>CAP/CMSO/ST02273</t>
        </is>
      </c>
      <c r="Y1340" t="inlineStr">
        <is>
          <t>CAP/CMSO/ST02273</t>
        </is>
      </c>
      <c r="Z1340" t="inlineStr">
        <is>
          <t>2025-03-19 16:22:53</t>
        </is>
      </c>
      <c r="AA1340" t="inlineStr">
        <is>
          <t>2025-03-19 16:22:42</t>
        </is>
      </c>
      <c r="AB1340" t="inlineStr">
        <is>
          <t>1rose</t>
        </is>
      </c>
      <c r="AC1340" t="inlineStr">
        <is>
          <t>2025-03-19 16:17:44</t>
        </is>
      </c>
      <c r="AD1340" s="1" t="inlineStr">
        <is>
          <t>https://www.commcarehq.org/a/caris-test/reports/form_data/66aa4667-4873-410b-a548-dfee3ae9b2b7/</t>
        </is>
      </c>
      <c r="AE1340" t="inlineStr">
        <is>
          <t>---</t>
        </is>
      </c>
      <c r="AF1340" t="inlineStr">
        <is>
          <t>3c5a623af057e23a32ae4000_35636</t>
        </is>
      </c>
      <c r="AG1340" t="inlineStr">
        <is>
          <t>OK</t>
        </is>
      </c>
      <c r="AH1340" t="inlineStr">
        <is>
          <t>2025-03-19 16:22:53</t>
        </is>
      </c>
      <c r="AI1340" t="inlineStr">
        <is>
          <t>2dea52d1789dbc2c3c784b18002f6f8d</t>
        </is>
      </c>
      <c r="AJ1340" t="inlineStr">
        <is>
          <t>2025-03-19</t>
        </is>
      </c>
      <c r="AK1340" t="inlineStr">
        <is>
          <t>3</t>
        </is>
      </c>
      <c r="AL1340" t="inlineStr">
        <is>
          <t>---</t>
        </is>
      </c>
      <c r="AM1340" t="inlineStr">
        <is>
          <t>0</t>
        </is>
      </c>
      <c r="AN1340" t="inlineStr">
        <is>
          <t>---</t>
        </is>
      </c>
      <c r="AO1340" t="inlineStr">
        <is>
          <t>1</t>
        </is>
      </c>
      <c r="AP1340" t="inlineStr">
        <is>
          <t>0</t>
        </is>
      </c>
      <c r="AQ1340" t="inlineStr">
        <is>
          <t>---</t>
        </is>
      </c>
      <c r="AR1340" t="inlineStr">
        <is>
          <t>---</t>
        </is>
      </c>
      <c r="AS1340" t="inlineStr">
        <is>
          <t>---</t>
        </is>
      </c>
      <c r="AT1340" t="inlineStr"/>
      <c r="AU1340" t="inlineStr">
        <is>
          <t>---</t>
        </is>
      </c>
      <c r="AV1340" t="inlineStr">
        <is>
          <t>---</t>
        </is>
      </c>
      <c r="AW1340" t="inlineStr">
        <is>
          <t>---</t>
        </is>
      </c>
      <c r="AX1340" t="inlineStr">
        <is>
          <t>---</t>
        </is>
      </c>
      <c r="AY1340" t="inlineStr">
        <is>
          <t>---</t>
        </is>
      </c>
      <c r="AZ1340" t="inlineStr">
        <is>
          <t>---</t>
        </is>
      </c>
      <c r="BA1340" t="inlineStr">
        <is>
          <t>2dea52d1789dbc2c3c784b18002f6f8d</t>
        </is>
      </c>
      <c r="BB1340" t="inlineStr">
        <is>
          <t>http://openrosa.org/formdesigner/0B48E039-1E80-49A7-AC24-732B6E788E39</t>
        </is>
      </c>
      <c r="BC1340" t="inlineStr">
        <is>
          <t>Ration et autres visites</t>
        </is>
      </c>
      <c r="BD1340" t="inlineStr">
        <is>
          <t>CommCare Android, version "2.56"(468040). App v15974. CommCare Version 2.56.0. Build 468040, built on: 2025-02-11</t>
        </is>
      </c>
      <c r="BE1340" t="inlineStr">
        <is>
          <t>commcare_6f11ce87-99a9-46e8-b6bd-276036be1616</t>
        </is>
      </c>
      <c r="BF1340" t="inlineStr">
        <is>
          <t>19.5556027 -71.7331393 -1.01 8.25</t>
        </is>
      </c>
      <c r="BG1340" t="inlineStr">
        <is>
          <t>f13d8149fc6d39ebe86af18272310ff9</t>
        </is>
      </c>
      <c r="BH1340" t="inlineStr">
        <is>
          <t>40b9a06a5c574210820dd725c0bc61c4</t>
        </is>
      </c>
      <c r="BI1340" t="inlineStr">
        <is>
          <t>15246</t>
        </is>
      </c>
      <c r="BJ1340" t="inlineStr">
        <is>
          <t>XFormInstance</t>
        </is>
      </c>
      <c r="BK1340" t="inlineStr">
        <is>
          <t>5c49764a041c11f0b096d3290d41d0d6</t>
        </is>
      </c>
      <c r="BL1340" t="b">
        <v>0</v>
      </c>
      <c r="BM1340" t="inlineStr">
        <is>
          <t>---</t>
        </is>
      </c>
      <c r="BN1340" t="inlineStr">
        <is>
          <t>200.113.248.31</t>
        </is>
      </c>
      <c r="BO1340" t="inlineStr">
        <is>
          <t>Woudeley Calistin</t>
        </is>
      </c>
    </row>
    <row r="1341">
      <c r="A1341" t="inlineStr">
        <is>
          <t>1339</t>
        </is>
      </c>
      <c r="B1341" t="inlineStr">
        <is>
          <t>51055c87-1952-4391-89ca-595fd62c1b6e</t>
        </is>
      </c>
      <c r="C1341" t="inlineStr">
        <is>
          <t>2025-03-17</t>
        </is>
      </c>
      <c r="D1341" t="inlineStr">
        <is>
          <t>3</t>
        </is>
      </c>
      <c r="E1341" t="inlineStr">
        <is>
          <t>---</t>
        </is>
      </c>
      <c r="F1341" t="inlineStr">
        <is>
          <t>1</t>
        </is>
      </c>
      <c r="G1341" t="inlineStr">
        <is>
          <t>---</t>
        </is>
      </c>
      <c r="H1341" t="inlineStr">
        <is>
          <t>1</t>
        </is>
      </c>
      <c r="I1341" t="inlineStr">
        <is>
          <t>1</t>
        </is>
      </c>
      <c r="J1341" t="inlineStr"/>
      <c r="K1341" t="inlineStr">
        <is>
          <t>---</t>
        </is>
      </c>
      <c r="L1341" t="inlineStr">
        <is>
          <t>---</t>
        </is>
      </c>
      <c r="M1341" t="inlineStr">
        <is>
          <t>---</t>
        </is>
      </c>
      <c r="N1341" t="inlineStr">
        <is>
          <t>---</t>
        </is>
      </c>
      <c r="O1341" t="inlineStr">
        <is>
          <t>---</t>
        </is>
      </c>
      <c r="P1341" t="inlineStr">
        <is>
          <t>---</t>
        </is>
      </c>
      <c r="Q1341" t="inlineStr">
        <is>
          <t>---</t>
        </is>
      </c>
      <c r="R1341" t="inlineStr"/>
      <c r="S1341" t="inlineStr"/>
      <c r="T1341" t="inlineStr"/>
      <c r="U1341" t="inlineStr"/>
      <c r="V1341" t="inlineStr"/>
      <c r="W1341" t="inlineStr"/>
      <c r="X1341" t="inlineStr">
        <is>
          <t>LIM/HOSJ/ST00599</t>
        </is>
      </c>
      <c r="Y1341" t="inlineStr">
        <is>
          <t>LIM/HOSJ/ST00599</t>
        </is>
      </c>
      <c r="Z1341" t="inlineStr">
        <is>
          <t>2025-03-17 16:19:28</t>
        </is>
      </c>
      <c r="AA1341" t="inlineStr">
        <is>
          <t>2025-03-17 16:19:19</t>
        </is>
      </c>
      <c r="AB1341" t="inlineStr">
        <is>
          <t>1jeanelie</t>
        </is>
      </c>
      <c r="AC1341" t="inlineStr">
        <is>
          <t>2025-03-19 16:27:25</t>
        </is>
      </c>
      <c r="AD1341" s="1" t="inlineStr">
        <is>
          <t>https://www.commcarehq.org/a/caris-test/reports/form_data/51055c87-1952-4391-89ca-595fd62c1b6e/</t>
        </is>
      </c>
      <c r="AE1341" t="inlineStr">
        <is>
          <t>---</t>
        </is>
      </c>
      <c r="AF1341" t="inlineStr">
        <is>
          <t>136eb7e5bd8f4825a04741b54693e761</t>
        </is>
      </c>
      <c r="AG1341" t="inlineStr">
        <is>
          <t>OK</t>
        </is>
      </c>
      <c r="AH1341" t="inlineStr">
        <is>
          <t>2025-03-17 16:19:28</t>
        </is>
      </c>
      <c r="AI1341" t="inlineStr">
        <is>
          <t>1b922c6cae0e4a4e9e08c400d46b6ba7</t>
        </is>
      </c>
      <c r="AJ1341" t="inlineStr">
        <is>
          <t>2025-03-17</t>
        </is>
      </c>
      <c r="AK1341" t="inlineStr">
        <is>
          <t>3</t>
        </is>
      </c>
      <c r="AL1341" t="inlineStr">
        <is>
          <t>---</t>
        </is>
      </c>
      <c r="AM1341" t="inlineStr">
        <is>
          <t>1</t>
        </is>
      </c>
      <c r="AN1341" t="inlineStr">
        <is>
          <t>---</t>
        </is>
      </c>
      <c r="AO1341" t="inlineStr">
        <is>
          <t>1</t>
        </is>
      </c>
      <c r="AP1341" t="inlineStr">
        <is>
          <t>1</t>
        </is>
      </c>
      <c r="AQ1341" t="inlineStr"/>
      <c r="AR1341" t="inlineStr"/>
      <c r="AS1341" t="inlineStr"/>
      <c r="AT1341" t="inlineStr"/>
      <c r="AU1341" t="inlineStr">
        <is>
          <t>---</t>
        </is>
      </c>
      <c r="AV1341" t="inlineStr">
        <is>
          <t>---</t>
        </is>
      </c>
      <c r="AW1341" t="inlineStr">
        <is>
          <t>---</t>
        </is>
      </c>
      <c r="AX1341" t="inlineStr">
        <is>
          <t>---</t>
        </is>
      </c>
      <c r="AY1341" t="inlineStr">
        <is>
          <t>---</t>
        </is>
      </c>
      <c r="AZ1341" t="inlineStr">
        <is>
          <t>---</t>
        </is>
      </c>
      <c r="BA1341" t="inlineStr">
        <is>
          <t>1b922c6cae0e4a4e9e08c400d46b6ba7</t>
        </is>
      </c>
      <c r="BB1341" t="inlineStr">
        <is>
          <t>http://openrosa.org/formdesigner/0B48E039-1E80-49A7-AC24-732B6E788E39</t>
        </is>
      </c>
      <c r="BC1341" t="inlineStr">
        <is>
          <t>Ration et autres visites</t>
        </is>
      </c>
      <c r="BD1341" t="inlineStr">
        <is>
          <t>CommCare Android, version "2.55.0"(467579). App v15974. CommCare Version 2.55.0. Build 467579, built on: 2025-01-15</t>
        </is>
      </c>
      <c r="BE1341" t="inlineStr">
        <is>
          <t>commcare_734f7fdd-cbb1-463f-aa8e-b4bd89e56188</t>
        </is>
      </c>
      <c r="BF1341" t="inlineStr"/>
      <c r="BG1341" t="inlineStr">
        <is>
          <t>f13d8149fc6d39ebe86af18272310ff9</t>
        </is>
      </c>
      <c r="BH1341" t="inlineStr">
        <is>
          <t>40b9a06a5c574210820dd725c0bc61c4</t>
        </is>
      </c>
      <c r="BI1341" t="inlineStr">
        <is>
          <t>15246</t>
        </is>
      </c>
      <c r="BJ1341" t="inlineStr">
        <is>
          <t>XFormInstance</t>
        </is>
      </c>
      <c r="BK1341" t="inlineStr">
        <is>
          <t>51c57d2004dc11f0bb18bb65fe57b2fe</t>
        </is>
      </c>
      <c r="BL1341" t="b">
        <v>0</v>
      </c>
      <c r="BM1341" t="inlineStr">
        <is>
          <t>---</t>
        </is>
      </c>
      <c r="BN1341" t="inlineStr">
        <is>
          <t>200.113.253.210</t>
        </is>
      </c>
      <c r="BO1341" t="inlineStr">
        <is>
          <t>WOODSON RAPHAEL</t>
        </is>
      </c>
    </row>
    <row r="1342">
      <c r="A1342" t="inlineStr">
        <is>
          <t>1340</t>
        </is>
      </c>
      <c r="B1342" t="inlineStr">
        <is>
          <t>246ed89c-fd3f-4238-ad91-131f0f0ce290</t>
        </is>
      </c>
      <c r="C1342" t="inlineStr">
        <is>
          <t>2025-03-17</t>
        </is>
      </c>
      <c r="D1342" t="inlineStr">
        <is>
          <t>3</t>
        </is>
      </c>
      <c r="E1342" t="inlineStr">
        <is>
          <t>---</t>
        </is>
      </c>
      <c r="F1342" t="inlineStr">
        <is>
          <t>0</t>
        </is>
      </c>
      <c r="G1342" t="inlineStr">
        <is>
          <t>---</t>
        </is>
      </c>
      <c r="H1342" t="inlineStr">
        <is>
          <t>1</t>
        </is>
      </c>
      <c r="I1342" t="inlineStr">
        <is>
          <t>1</t>
        </is>
      </c>
      <c r="J1342" t="inlineStr"/>
      <c r="K1342" t="inlineStr">
        <is>
          <t>---</t>
        </is>
      </c>
      <c r="L1342" t="inlineStr">
        <is>
          <t>---</t>
        </is>
      </c>
      <c r="M1342" t="inlineStr">
        <is>
          <t>---</t>
        </is>
      </c>
      <c r="N1342" t="inlineStr">
        <is>
          <t>---</t>
        </is>
      </c>
      <c r="O1342" t="inlineStr">
        <is>
          <t>---</t>
        </is>
      </c>
      <c r="P1342" t="inlineStr">
        <is>
          <t>---</t>
        </is>
      </c>
      <c r="Q1342" t="inlineStr">
        <is>
          <t>---</t>
        </is>
      </c>
      <c r="R1342" t="inlineStr"/>
      <c r="S1342" t="inlineStr"/>
      <c r="T1342" t="inlineStr"/>
      <c r="U1342" t="inlineStr"/>
      <c r="V1342" t="inlineStr"/>
      <c r="W1342" t="inlineStr"/>
      <c r="X1342" t="inlineStr">
        <is>
          <t>CAP/CMBV/ST02802</t>
        </is>
      </c>
      <c r="Y1342" t="inlineStr">
        <is>
          <t>CAP/CMBV/ST02802</t>
        </is>
      </c>
      <c r="Z1342" t="inlineStr">
        <is>
          <t>2025-03-17 16:19:48</t>
        </is>
      </c>
      <c r="AA1342" t="inlineStr">
        <is>
          <t>2025-03-17 16:19:40</t>
        </is>
      </c>
      <c r="AB1342" t="inlineStr">
        <is>
          <t>1jeanelie</t>
        </is>
      </c>
      <c r="AC1342" t="inlineStr">
        <is>
          <t>2025-03-19 16:27:26</t>
        </is>
      </c>
      <c r="AD1342" s="1" t="inlineStr">
        <is>
          <t>https://www.commcarehq.org/a/caris-test/reports/form_data/246ed89c-fd3f-4238-ad91-131f0f0ce290/</t>
        </is>
      </c>
      <c r="AE1342" t="inlineStr">
        <is>
          <t>---</t>
        </is>
      </c>
      <c r="AF1342" t="inlineStr">
        <is>
          <t>3c5a623af057e23a32ae4000_35527</t>
        </is>
      </c>
      <c r="AG1342" t="inlineStr">
        <is>
          <t>OK</t>
        </is>
      </c>
      <c r="AH1342" t="inlineStr">
        <is>
          <t>2025-03-17 16:19:48</t>
        </is>
      </c>
      <c r="AI1342" t="inlineStr">
        <is>
          <t>1b922c6cae0e4a4e9e08c400d46b6ba7</t>
        </is>
      </c>
      <c r="AJ1342" t="inlineStr">
        <is>
          <t>2025-03-17</t>
        </is>
      </c>
      <c r="AK1342" t="inlineStr">
        <is>
          <t>3</t>
        </is>
      </c>
      <c r="AL1342" t="inlineStr">
        <is>
          <t>---</t>
        </is>
      </c>
      <c r="AM1342" t="inlineStr">
        <is>
          <t>0</t>
        </is>
      </c>
      <c r="AN1342" t="inlineStr">
        <is>
          <t>---</t>
        </is>
      </c>
      <c r="AO1342" t="inlineStr">
        <is>
          <t>1</t>
        </is>
      </c>
      <c r="AP1342" t="inlineStr">
        <is>
          <t>1</t>
        </is>
      </c>
      <c r="AQ1342" t="inlineStr"/>
      <c r="AR1342" t="inlineStr"/>
      <c r="AS1342" t="inlineStr"/>
      <c r="AT1342" t="inlineStr"/>
      <c r="AU1342" t="inlineStr">
        <is>
          <t>---</t>
        </is>
      </c>
      <c r="AV1342" t="inlineStr">
        <is>
          <t>---</t>
        </is>
      </c>
      <c r="AW1342" t="inlineStr">
        <is>
          <t>---</t>
        </is>
      </c>
      <c r="AX1342" t="inlineStr">
        <is>
          <t>---</t>
        </is>
      </c>
      <c r="AY1342" t="inlineStr">
        <is>
          <t>---</t>
        </is>
      </c>
      <c r="AZ1342" t="inlineStr">
        <is>
          <t>---</t>
        </is>
      </c>
      <c r="BA1342" t="inlineStr">
        <is>
          <t>1b922c6cae0e4a4e9e08c400d46b6ba7</t>
        </is>
      </c>
      <c r="BB1342" t="inlineStr">
        <is>
          <t>http://openrosa.org/formdesigner/0B48E039-1E80-49A7-AC24-732B6E788E39</t>
        </is>
      </c>
      <c r="BC1342" t="inlineStr">
        <is>
          <t>Ration et autres visites</t>
        </is>
      </c>
      <c r="BD1342" t="inlineStr">
        <is>
          <t>CommCare Android, version "2.55.0"(467579). App v15974. CommCare Version 2.55.0. Build 467579, built on: 2025-01-15</t>
        </is>
      </c>
      <c r="BE1342" t="inlineStr">
        <is>
          <t>commcare_734f7fdd-cbb1-463f-aa8e-b4bd89e56188</t>
        </is>
      </c>
      <c r="BF1342" t="inlineStr"/>
      <c r="BG1342" t="inlineStr">
        <is>
          <t>f13d8149fc6d39ebe86af18272310ff9</t>
        </is>
      </c>
      <c r="BH1342" t="inlineStr">
        <is>
          <t>40b9a06a5c574210820dd725c0bc61c4</t>
        </is>
      </c>
      <c r="BI1342" t="inlineStr">
        <is>
          <t>15246</t>
        </is>
      </c>
      <c r="BJ1342" t="inlineStr">
        <is>
          <t>XFormInstance</t>
        </is>
      </c>
      <c r="BK1342" t="inlineStr">
        <is>
          <t>51c57d2004dc11f0bb18bb65fe57b2fe</t>
        </is>
      </c>
      <c r="BL1342" t="b">
        <v>0</v>
      </c>
      <c r="BM1342" t="inlineStr">
        <is>
          <t>---</t>
        </is>
      </c>
      <c r="BN1342" t="inlineStr">
        <is>
          <t>200.113.253.210</t>
        </is>
      </c>
      <c r="BO1342" t="inlineStr">
        <is>
          <t>Ronaldine Pierre</t>
        </is>
      </c>
    </row>
    <row r="1343">
      <c r="A1343" t="inlineStr">
        <is>
          <t>1341</t>
        </is>
      </c>
      <c r="B1343" t="inlineStr">
        <is>
          <t>ce784f87-5947-4559-b501-1aff8f1930b3</t>
        </is>
      </c>
      <c r="C1343" t="inlineStr">
        <is>
          <t>2025-03-18</t>
        </is>
      </c>
      <c r="D1343" t="inlineStr">
        <is>
          <t>3</t>
        </is>
      </c>
      <c r="E1343" t="inlineStr">
        <is>
          <t>---</t>
        </is>
      </c>
      <c r="F1343" t="inlineStr">
        <is>
          <t>0</t>
        </is>
      </c>
      <c r="G1343" t="inlineStr">
        <is>
          <t>---</t>
        </is>
      </c>
      <c r="H1343" t="inlineStr">
        <is>
          <t>1</t>
        </is>
      </c>
      <c r="I1343" t="inlineStr">
        <is>
          <t>1</t>
        </is>
      </c>
      <c r="J1343" t="inlineStr"/>
      <c r="K1343" t="inlineStr">
        <is>
          <t>---</t>
        </is>
      </c>
      <c r="L1343" t="inlineStr">
        <is>
          <t>---</t>
        </is>
      </c>
      <c r="M1343" t="inlineStr">
        <is>
          <t>---</t>
        </is>
      </c>
      <c r="N1343" t="inlineStr">
        <is>
          <t>---</t>
        </is>
      </c>
      <c r="O1343" t="inlineStr">
        <is>
          <t>---</t>
        </is>
      </c>
      <c r="P1343" t="inlineStr">
        <is>
          <t>---</t>
        </is>
      </c>
      <c r="Q1343" t="inlineStr">
        <is>
          <t>---</t>
        </is>
      </c>
      <c r="R1343" t="inlineStr"/>
      <c r="S1343" t="inlineStr"/>
      <c r="T1343" t="inlineStr"/>
      <c r="U1343" t="inlineStr"/>
      <c r="V1343" t="inlineStr"/>
      <c r="W1343" t="inlineStr"/>
      <c r="X1343" t="inlineStr">
        <is>
          <t>LIM/HOSJ/ST00679</t>
        </is>
      </c>
      <c r="Y1343" t="inlineStr">
        <is>
          <t>LIM/HOSJ/ST00679</t>
        </is>
      </c>
      <c r="Z1343" t="inlineStr">
        <is>
          <t>2025-03-18 16:23:30</t>
        </is>
      </c>
      <c r="AA1343" t="inlineStr">
        <is>
          <t>2025-03-18 16:23:23</t>
        </is>
      </c>
      <c r="AB1343" t="inlineStr">
        <is>
          <t>1jeanelie</t>
        </is>
      </c>
      <c r="AC1343" t="inlineStr">
        <is>
          <t>2025-03-19 16:27:46</t>
        </is>
      </c>
      <c r="AD1343" s="1" t="inlineStr">
        <is>
          <t>https://www.commcarehq.org/a/caris-test/reports/form_data/ce784f87-5947-4559-b501-1aff8f1930b3/</t>
        </is>
      </c>
      <c r="AE1343" t="inlineStr">
        <is>
          <t>---</t>
        </is>
      </c>
      <c r="AF1343" t="inlineStr">
        <is>
          <t>065bb3567de14904a09ae9b8f684b937</t>
        </is>
      </c>
      <c r="AG1343" t="inlineStr">
        <is>
          <t>OK</t>
        </is>
      </c>
      <c r="AH1343" t="inlineStr">
        <is>
          <t>2025-03-18 16:23:30</t>
        </is>
      </c>
      <c r="AI1343" t="inlineStr">
        <is>
          <t>1b922c6cae0e4a4e9e08c400d46b6ba7</t>
        </is>
      </c>
      <c r="AJ1343" t="inlineStr">
        <is>
          <t>2025-03-18</t>
        </is>
      </c>
      <c r="AK1343" t="inlineStr">
        <is>
          <t>3</t>
        </is>
      </c>
      <c r="AL1343" t="inlineStr">
        <is>
          <t>---</t>
        </is>
      </c>
      <c r="AM1343" t="inlineStr">
        <is>
          <t>0</t>
        </is>
      </c>
      <c r="AN1343" t="inlineStr">
        <is>
          <t>---</t>
        </is>
      </c>
      <c r="AO1343" t="inlineStr">
        <is>
          <t>1</t>
        </is>
      </c>
      <c r="AP1343" t="inlineStr">
        <is>
          <t>1</t>
        </is>
      </c>
      <c r="AQ1343" t="inlineStr"/>
      <c r="AR1343" t="inlineStr"/>
      <c r="AS1343" t="inlineStr"/>
      <c r="AT1343" t="inlineStr"/>
      <c r="AU1343" t="inlineStr">
        <is>
          <t>---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inlineStr">
        <is>
          <t>---</t>
        </is>
      </c>
      <c r="BA1343" t="inlineStr">
        <is>
          <t>1b922c6cae0e4a4e9e08c400d46b6ba7</t>
        </is>
      </c>
      <c r="BB1343" t="inlineStr">
        <is>
          <t>http://openrosa.org/formdesigner/0B48E039-1E80-49A7-AC24-732B6E788E39</t>
        </is>
      </c>
      <c r="BC1343" t="inlineStr">
        <is>
          <t>Ration et autres visites</t>
        </is>
      </c>
      <c r="BD1343" t="inlineStr">
        <is>
          <t>CommCare Android, version "2.55.0"(467579). App v15974. CommCare Version 2.55.0. Build 467579, built on: 2025-01-15</t>
        </is>
      </c>
      <c r="BE1343" t="inlineStr">
        <is>
          <t>commcare_734f7fdd-cbb1-463f-aa8e-b4bd89e56188</t>
        </is>
      </c>
      <c r="BF1343" t="inlineStr"/>
      <c r="BG1343" t="inlineStr">
        <is>
          <t>f13d8149fc6d39ebe86af18272310ff9</t>
        </is>
      </c>
      <c r="BH1343" t="inlineStr">
        <is>
          <t>40b9a06a5c574210820dd725c0bc61c4</t>
        </is>
      </c>
      <c r="BI1343" t="inlineStr">
        <is>
          <t>15246</t>
        </is>
      </c>
      <c r="BJ1343" t="inlineStr">
        <is>
          <t>XFormInstance</t>
        </is>
      </c>
      <c r="BK1343" t="inlineStr">
        <is>
          <t>51c57d2004dc11f0bb18bb65fe57b2fe</t>
        </is>
      </c>
      <c r="BL1343" t="b">
        <v>0</v>
      </c>
      <c r="BM1343" t="inlineStr">
        <is>
          <t>---</t>
        </is>
      </c>
      <c r="BN1343" t="inlineStr">
        <is>
          <t>200.113.253.210</t>
        </is>
      </c>
      <c r="BO1343" t="inlineStr">
        <is>
          <t>CHRISTELLA LATORTUE</t>
        </is>
      </c>
    </row>
    <row r="1344">
      <c r="A1344" t="inlineStr">
        <is>
          <t>1342</t>
        </is>
      </c>
      <c r="B1344" t="inlineStr">
        <is>
          <t>63505895-4970-42ee-b6b8-ec4073cfd018</t>
        </is>
      </c>
      <c r="C1344" t="inlineStr">
        <is>
          <t>2025-03-18</t>
        </is>
      </c>
      <c r="D1344" t="inlineStr">
        <is>
          <t>3</t>
        </is>
      </c>
      <c r="E1344" t="inlineStr">
        <is>
          <t>---</t>
        </is>
      </c>
      <c r="F1344" t="inlineStr">
        <is>
          <t>0</t>
        </is>
      </c>
      <c r="G1344" t="inlineStr">
        <is>
          <t>---</t>
        </is>
      </c>
      <c r="H1344" t="inlineStr">
        <is>
          <t>1</t>
        </is>
      </c>
      <c r="I1344" t="inlineStr">
        <is>
          <t>1</t>
        </is>
      </c>
      <c r="J1344" t="inlineStr"/>
      <c r="K1344" t="inlineStr">
        <is>
          <t>---</t>
        </is>
      </c>
      <c r="L1344" t="inlineStr">
        <is>
          <t>---</t>
        </is>
      </c>
      <c r="M1344" t="inlineStr">
        <is>
          <t>---</t>
        </is>
      </c>
      <c r="N1344" t="inlineStr">
        <is>
          <t>---</t>
        </is>
      </c>
      <c r="O1344" t="inlineStr">
        <is>
          <t>---</t>
        </is>
      </c>
      <c r="P1344" t="inlineStr">
        <is>
          <t>---</t>
        </is>
      </c>
      <c r="Q1344" t="inlineStr">
        <is>
          <t>---</t>
        </is>
      </c>
      <c r="R1344" t="inlineStr"/>
      <c r="S1344" t="inlineStr"/>
      <c r="T1344" t="inlineStr"/>
      <c r="U1344" t="inlineStr"/>
      <c r="V1344" t="inlineStr"/>
      <c r="W1344" t="inlineStr"/>
      <c r="X1344" t="inlineStr">
        <is>
          <t>LIM/HOSJ/ST01120</t>
        </is>
      </c>
      <c r="Y1344" t="inlineStr">
        <is>
          <t>LIM/HOSJ/ST01120</t>
        </is>
      </c>
      <c r="Z1344" t="inlineStr">
        <is>
          <t>2025-03-18 16:23:48</t>
        </is>
      </c>
      <c r="AA1344" t="inlineStr">
        <is>
          <t>2025-03-18 16:23:41</t>
        </is>
      </c>
      <c r="AB1344" t="inlineStr">
        <is>
          <t>1jeanelie</t>
        </is>
      </c>
      <c r="AC1344" t="inlineStr">
        <is>
          <t>2025-03-19 16:27:47</t>
        </is>
      </c>
      <c r="AD1344" s="1" t="inlineStr">
        <is>
          <t>https://www.commcarehq.org/a/caris-test/reports/form_data/63505895-4970-42ee-b6b8-ec4073cfd018/</t>
        </is>
      </c>
      <c r="AE1344" t="inlineStr">
        <is>
          <t>---</t>
        </is>
      </c>
      <c r="AF1344" t="inlineStr">
        <is>
          <t>6cb41ba2cf9a4fe0ab3f3720cfef2321</t>
        </is>
      </c>
      <c r="AG1344" t="inlineStr">
        <is>
          <t>OK</t>
        </is>
      </c>
      <c r="AH1344" t="inlineStr">
        <is>
          <t>2025-03-18 16:23:48</t>
        </is>
      </c>
      <c r="AI1344" t="inlineStr">
        <is>
          <t>1b922c6cae0e4a4e9e08c400d46b6ba7</t>
        </is>
      </c>
      <c r="AJ1344" t="inlineStr">
        <is>
          <t>2025-03-18</t>
        </is>
      </c>
      <c r="AK1344" t="inlineStr">
        <is>
          <t>3</t>
        </is>
      </c>
      <c r="AL1344" t="inlineStr">
        <is>
          <t>---</t>
        </is>
      </c>
      <c r="AM1344" t="inlineStr">
        <is>
          <t>0</t>
        </is>
      </c>
      <c r="AN1344" t="inlineStr">
        <is>
          <t>---</t>
        </is>
      </c>
      <c r="AO1344" t="inlineStr">
        <is>
          <t>1</t>
        </is>
      </c>
      <c r="AP1344" t="inlineStr">
        <is>
          <t>1</t>
        </is>
      </c>
      <c r="AQ1344" t="inlineStr"/>
      <c r="AR1344" t="inlineStr"/>
      <c r="AS1344" t="inlineStr"/>
      <c r="AT1344" t="inlineStr"/>
      <c r="AU1344" t="inlineStr">
        <is>
          <t>---</t>
        </is>
      </c>
      <c r="AV1344" t="inlineStr">
        <is>
          <t>---</t>
        </is>
      </c>
      <c r="AW1344" t="inlineStr">
        <is>
          <t>---</t>
        </is>
      </c>
      <c r="AX1344" t="inlineStr">
        <is>
          <t>---</t>
        </is>
      </c>
      <c r="AY1344" t="inlineStr">
        <is>
          <t>---</t>
        </is>
      </c>
      <c r="AZ1344" t="inlineStr">
        <is>
          <t>---</t>
        </is>
      </c>
      <c r="BA1344" t="inlineStr">
        <is>
          <t>1b922c6cae0e4a4e9e08c400d46b6ba7</t>
        </is>
      </c>
      <c r="BB1344" t="inlineStr">
        <is>
          <t>http://openrosa.org/formdesigner/0B48E039-1E80-49A7-AC24-732B6E788E39</t>
        </is>
      </c>
      <c r="BC1344" t="inlineStr">
        <is>
          <t>Ration et autres visites</t>
        </is>
      </c>
      <c r="BD1344" t="inlineStr">
        <is>
          <t>CommCare Android, version "2.55.0"(467579). App v15974. CommCare Version 2.55.0. Build 467579, built on: 2025-01-15</t>
        </is>
      </c>
      <c r="BE1344" t="inlineStr">
        <is>
          <t>commcare_734f7fdd-cbb1-463f-aa8e-b4bd89e56188</t>
        </is>
      </c>
      <c r="BF1344" t="inlineStr"/>
      <c r="BG1344" t="inlineStr">
        <is>
          <t>f13d8149fc6d39ebe86af18272310ff9</t>
        </is>
      </c>
      <c r="BH1344" t="inlineStr">
        <is>
          <t>40b9a06a5c574210820dd725c0bc61c4</t>
        </is>
      </c>
      <c r="BI1344" t="inlineStr">
        <is>
          <t>15246</t>
        </is>
      </c>
      <c r="BJ1344" t="inlineStr">
        <is>
          <t>XFormInstance</t>
        </is>
      </c>
      <c r="BK1344" t="inlineStr">
        <is>
          <t>51c57d2004dc11f0bb18bb65fe57b2fe</t>
        </is>
      </c>
      <c r="BL1344" t="b">
        <v>0</v>
      </c>
      <c r="BM1344" t="inlineStr">
        <is>
          <t>---</t>
        </is>
      </c>
      <c r="BN1344" t="inlineStr">
        <is>
          <t>200.113.253.210</t>
        </is>
      </c>
      <c r="BO1344" t="inlineStr">
        <is>
          <t>Ricardo SAINVIL</t>
        </is>
      </c>
    </row>
    <row r="1345">
      <c r="A1345" t="inlineStr">
        <is>
          <t>1343</t>
        </is>
      </c>
      <c r="B1345" t="inlineStr">
        <is>
          <t>2bdb6a38-cbc9-4edc-9e68-e6fa9426be35</t>
        </is>
      </c>
      <c r="C1345" t="inlineStr">
        <is>
          <t>2025-03-18</t>
        </is>
      </c>
      <c r="D1345" t="inlineStr">
        <is>
          <t>3</t>
        </is>
      </c>
      <c r="E1345" t="inlineStr">
        <is>
          <t>---</t>
        </is>
      </c>
      <c r="F1345" t="inlineStr">
        <is>
          <t>0</t>
        </is>
      </c>
      <c r="G1345" t="inlineStr">
        <is>
          <t>---</t>
        </is>
      </c>
      <c r="H1345" t="inlineStr">
        <is>
          <t>1</t>
        </is>
      </c>
      <c r="I1345" t="inlineStr">
        <is>
          <t>1</t>
        </is>
      </c>
      <c r="J1345" t="inlineStr"/>
      <c r="K1345" t="inlineStr">
        <is>
          <t>---</t>
        </is>
      </c>
      <c r="L1345" t="inlineStr">
        <is>
          <t>---</t>
        </is>
      </c>
      <c r="M1345" t="inlineStr">
        <is>
          <t>---</t>
        </is>
      </c>
      <c r="N1345" t="inlineStr">
        <is>
          <t>---</t>
        </is>
      </c>
      <c r="O1345" t="inlineStr">
        <is>
          <t>---</t>
        </is>
      </c>
      <c r="P1345" t="inlineStr">
        <is>
          <t>---</t>
        </is>
      </c>
      <c r="Q1345" t="inlineStr">
        <is>
          <t>---</t>
        </is>
      </c>
      <c r="R1345" t="inlineStr"/>
      <c r="S1345" t="inlineStr"/>
      <c r="T1345" t="inlineStr"/>
      <c r="U1345" t="inlineStr"/>
      <c r="V1345" t="inlineStr"/>
      <c r="W1345" t="inlineStr"/>
      <c r="X1345" t="inlineStr">
        <is>
          <t>LIM/PORM/ST00308</t>
        </is>
      </c>
      <c r="Y1345" t="inlineStr">
        <is>
          <t>LIM/PORM/ST00308</t>
        </is>
      </c>
      <c r="Z1345" t="inlineStr">
        <is>
          <t>2025-03-18 16:24:08</t>
        </is>
      </c>
      <c r="AA1345" t="inlineStr">
        <is>
          <t>2025-03-18 16:24:00</t>
        </is>
      </c>
      <c r="AB1345" t="inlineStr">
        <is>
          <t>1jeanelie</t>
        </is>
      </c>
      <c r="AC1345" t="inlineStr">
        <is>
          <t>2025-03-19 16:27:48</t>
        </is>
      </c>
      <c r="AD1345" s="1" t="inlineStr">
        <is>
          <t>https://www.commcarehq.org/a/caris-test/reports/form_data/2bdb6a38-cbc9-4edc-9e68-e6fa9426be35/</t>
        </is>
      </c>
      <c r="AE1345" t="inlineStr">
        <is>
          <t>---</t>
        </is>
      </c>
      <c r="AF1345" t="inlineStr">
        <is>
          <t>3c5a623af057e23a32ae4000_25695</t>
        </is>
      </c>
      <c r="AG1345" t="inlineStr">
        <is>
          <t>OK</t>
        </is>
      </c>
      <c r="AH1345" t="inlineStr">
        <is>
          <t>2025-03-18 16:24:08</t>
        </is>
      </c>
      <c r="AI1345" t="inlineStr">
        <is>
          <t>1b922c6cae0e4a4e9e08c400d46b6ba7</t>
        </is>
      </c>
      <c r="AJ1345" t="inlineStr">
        <is>
          <t>2025-03-18</t>
        </is>
      </c>
      <c r="AK1345" t="inlineStr">
        <is>
          <t>3</t>
        </is>
      </c>
      <c r="AL1345" t="inlineStr">
        <is>
          <t>---</t>
        </is>
      </c>
      <c r="AM1345" t="inlineStr">
        <is>
          <t>0</t>
        </is>
      </c>
      <c r="AN1345" t="inlineStr">
        <is>
          <t>---</t>
        </is>
      </c>
      <c r="AO1345" t="inlineStr">
        <is>
          <t>1</t>
        </is>
      </c>
      <c r="AP1345" t="inlineStr">
        <is>
          <t>1</t>
        </is>
      </c>
      <c r="AQ1345" t="inlineStr"/>
      <c r="AR1345" t="inlineStr"/>
      <c r="AS1345" t="inlineStr"/>
      <c r="AT1345" t="inlineStr"/>
      <c r="AU1345" t="inlineStr">
        <is>
          <t>---</t>
        </is>
      </c>
      <c r="AV1345" t="inlineStr">
        <is>
          <t>---</t>
        </is>
      </c>
      <c r="AW1345" t="inlineStr">
        <is>
          <t>---</t>
        </is>
      </c>
      <c r="AX1345" t="inlineStr">
        <is>
          <t>---</t>
        </is>
      </c>
      <c r="AY1345" t="inlineStr">
        <is>
          <t>---</t>
        </is>
      </c>
      <c r="AZ1345" t="inlineStr">
        <is>
          <t>---</t>
        </is>
      </c>
      <c r="BA1345" t="inlineStr">
        <is>
          <t>1b922c6cae0e4a4e9e08c400d46b6ba7</t>
        </is>
      </c>
      <c r="BB1345" t="inlineStr">
        <is>
          <t>http://openrosa.org/formdesigner/0B48E039-1E80-49A7-AC24-732B6E788E39</t>
        </is>
      </c>
      <c r="BC1345" t="inlineStr">
        <is>
          <t>Ration et autres visites</t>
        </is>
      </c>
      <c r="BD1345" t="inlineStr">
        <is>
          <t>CommCare Android, version "2.55.0"(467579). App v15974. CommCare Version 2.55.0. Build 467579, built on: 2025-01-15</t>
        </is>
      </c>
      <c r="BE1345" t="inlineStr">
        <is>
          <t>commcare_734f7fdd-cbb1-463f-aa8e-b4bd89e56188</t>
        </is>
      </c>
      <c r="BF1345" t="inlineStr"/>
      <c r="BG1345" t="inlineStr">
        <is>
          <t>f13d8149fc6d39ebe86af18272310ff9</t>
        </is>
      </c>
      <c r="BH1345" t="inlineStr">
        <is>
          <t>40b9a06a5c574210820dd725c0bc61c4</t>
        </is>
      </c>
      <c r="BI1345" t="inlineStr">
        <is>
          <t>15246</t>
        </is>
      </c>
      <c r="BJ1345" t="inlineStr">
        <is>
          <t>XFormInstance</t>
        </is>
      </c>
      <c r="BK1345" t="inlineStr">
        <is>
          <t>51c57d2004dc11f0bb18bb65fe57b2fe</t>
        </is>
      </c>
      <c r="BL1345" t="b">
        <v>0</v>
      </c>
      <c r="BM1345" t="inlineStr">
        <is>
          <t>---</t>
        </is>
      </c>
      <c r="BN1345" t="inlineStr">
        <is>
          <t>200.113.253.210</t>
        </is>
      </c>
      <c r="BO1345" t="inlineStr">
        <is>
          <t>Lougadson Augustin</t>
        </is>
      </c>
    </row>
    <row r="1346">
      <c r="A1346" t="inlineStr">
        <is>
          <t>1344</t>
        </is>
      </c>
      <c r="B1346" t="inlineStr">
        <is>
          <t>7ae758c1-e627-4cbc-9961-3c4d9ed5f9c4</t>
        </is>
      </c>
      <c r="C1346" t="inlineStr">
        <is>
          <t>2025-03-18</t>
        </is>
      </c>
      <c r="D1346" t="inlineStr">
        <is>
          <t>3</t>
        </is>
      </c>
      <c r="E1346" t="inlineStr">
        <is>
          <t>---</t>
        </is>
      </c>
      <c r="F1346" t="inlineStr">
        <is>
          <t>0</t>
        </is>
      </c>
      <c r="G1346" t="inlineStr">
        <is>
          <t>---</t>
        </is>
      </c>
      <c r="H1346" t="inlineStr">
        <is>
          <t>1</t>
        </is>
      </c>
      <c r="I1346" t="inlineStr">
        <is>
          <t>1</t>
        </is>
      </c>
      <c r="J1346" t="inlineStr"/>
      <c r="K1346" t="inlineStr">
        <is>
          <t>---</t>
        </is>
      </c>
      <c r="L1346" t="inlineStr">
        <is>
          <t>---</t>
        </is>
      </c>
      <c r="M1346" t="inlineStr">
        <is>
          <t>---</t>
        </is>
      </c>
      <c r="N1346" t="inlineStr">
        <is>
          <t>---</t>
        </is>
      </c>
      <c r="O1346" t="inlineStr">
        <is>
          <t>---</t>
        </is>
      </c>
      <c r="P1346" t="inlineStr">
        <is>
          <t>---</t>
        </is>
      </c>
      <c r="Q1346" t="inlineStr">
        <is>
          <t>---</t>
        </is>
      </c>
      <c r="R1346" t="inlineStr"/>
      <c r="S1346" t="inlineStr"/>
      <c r="T1346" t="inlineStr"/>
      <c r="U1346" t="inlineStr"/>
      <c r="V1346" t="inlineStr"/>
      <c r="W1346" t="inlineStr"/>
      <c r="X1346" t="inlineStr">
        <is>
          <t>LIM/HOSJ/SO00248</t>
        </is>
      </c>
      <c r="Y1346" t="inlineStr">
        <is>
          <t>LIM/HOSJ/SO00248</t>
        </is>
      </c>
      <c r="Z1346" t="inlineStr">
        <is>
          <t>2025-03-18 16:24:37</t>
        </is>
      </c>
      <c r="AA1346" t="inlineStr">
        <is>
          <t>2025-03-18 16:24:29</t>
        </is>
      </c>
      <c r="AB1346" t="inlineStr">
        <is>
          <t>1jeanelie</t>
        </is>
      </c>
      <c r="AC1346" t="inlineStr">
        <is>
          <t>2025-03-19 16:28:01</t>
        </is>
      </c>
      <c r="AD1346" s="1" t="inlineStr">
        <is>
          <t>https://www.commcarehq.org/a/caris-test/reports/form_data/7ae758c1-e627-4cbc-9961-3c4d9ed5f9c4/</t>
        </is>
      </c>
      <c r="AE1346" t="inlineStr">
        <is>
          <t>---</t>
        </is>
      </c>
      <c r="AF1346" t="inlineStr">
        <is>
          <t>3c5a623af057e23a32ae4000_16653</t>
        </is>
      </c>
      <c r="AG1346" t="inlineStr">
        <is>
          <t>OK</t>
        </is>
      </c>
      <c r="AH1346" t="inlineStr">
        <is>
          <t>2025-03-18 16:24:37</t>
        </is>
      </c>
      <c r="AI1346" t="inlineStr">
        <is>
          <t>1b922c6cae0e4a4e9e08c400d46b6ba7</t>
        </is>
      </c>
      <c r="AJ1346" t="inlineStr">
        <is>
          <t>2025-03-18</t>
        </is>
      </c>
      <c r="AK1346" t="inlineStr">
        <is>
          <t>3</t>
        </is>
      </c>
      <c r="AL1346" t="inlineStr">
        <is>
          <t>---</t>
        </is>
      </c>
      <c r="AM1346" t="inlineStr">
        <is>
          <t>0</t>
        </is>
      </c>
      <c r="AN1346" t="inlineStr">
        <is>
          <t>---</t>
        </is>
      </c>
      <c r="AO1346" t="inlineStr">
        <is>
          <t>1</t>
        </is>
      </c>
      <c r="AP1346" t="inlineStr">
        <is>
          <t>1</t>
        </is>
      </c>
      <c r="AQ1346" t="inlineStr"/>
      <c r="AR1346" t="inlineStr"/>
      <c r="AS1346" t="inlineStr"/>
      <c r="AT1346" t="inlineStr"/>
      <c r="AU1346" t="inlineStr">
        <is>
          <t>---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inlineStr">
        <is>
          <t>---</t>
        </is>
      </c>
      <c r="BA1346" t="inlineStr">
        <is>
          <t>1b922c6cae0e4a4e9e08c400d46b6ba7</t>
        </is>
      </c>
      <c r="BB1346" t="inlineStr">
        <is>
          <t>http://openrosa.org/formdesigner/0B48E039-1E80-49A7-AC24-732B6E788E39</t>
        </is>
      </c>
      <c r="BC1346" t="inlineStr">
        <is>
          <t>Ration et autres visites</t>
        </is>
      </c>
      <c r="BD1346" t="inlineStr">
        <is>
          <t>CommCare Android, version "2.55.0"(467579). App v15974. CommCare Version 2.55.0. Build 467579, built on: 2025-01-15</t>
        </is>
      </c>
      <c r="BE1346" t="inlineStr">
        <is>
          <t>commcare_734f7fdd-cbb1-463f-aa8e-b4bd89e56188</t>
        </is>
      </c>
      <c r="BF1346" t="inlineStr"/>
      <c r="BG1346" t="inlineStr">
        <is>
          <t>f13d8149fc6d39ebe86af18272310ff9</t>
        </is>
      </c>
      <c r="BH1346" t="inlineStr">
        <is>
          <t>40b9a06a5c574210820dd725c0bc61c4</t>
        </is>
      </c>
      <c r="BI1346" t="inlineStr">
        <is>
          <t>15246</t>
        </is>
      </c>
      <c r="BJ1346" t="inlineStr">
        <is>
          <t>XFormInstance</t>
        </is>
      </c>
      <c r="BK1346" t="inlineStr">
        <is>
          <t>51c57d2004dc11f0bb18bb65fe57b2fe</t>
        </is>
      </c>
      <c r="BL1346" t="b">
        <v>0</v>
      </c>
      <c r="BM1346" t="inlineStr">
        <is>
          <t>---</t>
        </is>
      </c>
      <c r="BN1346" t="inlineStr">
        <is>
          <t>200.113.253.210</t>
        </is>
      </c>
      <c r="BO1346" t="inlineStr">
        <is>
          <t>Edilson Ambroise</t>
        </is>
      </c>
    </row>
    <row r="1347">
      <c r="A1347" t="inlineStr">
        <is>
          <t>1345</t>
        </is>
      </c>
      <c r="B1347" t="inlineStr">
        <is>
          <t>08e03dfb-13b3-4e45-85a4-54b25f27683c</t>
        </is>
      </c>
      <c r="C1347" t="inlineStr">
        <is>
          <t>2025-03-19</t>
        </is>
      </c>
      <c r="D1347" t="inlineStr">
        <is>
          <t>3</t>
        </is>
      </c>
      <c r="E1347" t="inlineStr">
        <is>
          <t>---</t>
        </is>
      </c>
      <c r="F1347" t="inlineStr">
        <is>
          <t>0</t>
        </is>
      </c>
      <c r="G1347" t="inlineStr">
        <is>
          <t>---</t>
        </is>
      </c>
      <c r="H1347" t="inlineStr">
        <is>
          <t>1</t>
        </is>
      </c>
      <c r="I1347" t="inlineStr">
        <is>
          <t>1</t>
        </is>
      </c>
      <c r="J1347" t="inlineStr"/>
      <c r="K1347" t="inlineStr">
        <is>
          <t>---</t>
        </is>
      </c>
      <c r="L1347" t="inlineStr">
        <is>
          <t>---</t>
        </is>
      </c>
      <c r="M1347" t="inlineStr">
        <is>
          <t>---</t>
        </is>
      </c>
      <c r="N1347" t="inlineStr">
        <is>
          <t>---</t>
        </is>
      </c>
      <c r="O1347" t="inlineStr">
        <is>
          <t>---</t>
        </is>
      </c>
      <c r="P1347" t="inlineStr">
        <is>
          <t>---</t>
        </is>
      </c>
      <c r="Q1347" t="inlineStr">
        <is>
          <t>---</t>
        </is>
      </c>
      <c r="R1347" t="inlineStr"/>
      <c r="S1347" t="inlineStr"/>
      <c r="T1347" t="inlineStr"/>
      <c r="U1347" t="inlineStr"/>
      <c r="V1347" t="inlineStr"/>
      <c r="W1347" t="inlineStr"/>
      <c r="X1347" t="inlineStr">
        <is>
          <t>LIM/HOSJ/SO00384</t>
        </is>
      </c>
      <c r="Y1347" t="inlineStr">
        <is>
          <t>LIM/HOSJ/SO00384</t>
        </is>
      </c>
      <c r="Z1347" t="inlineStr">
        <is>
          <t>2025-03-19 16:41:58</t>
        </is>
      </c>
      <c r="AA1347" t="inlineStr">
        <is>
          <t>2025-03-19 16:41:50</t>
        </is>
      </c>
      <c r="AB1347" t="inlineStr">
        <is>
          <t>1jeanelie</t>
        </is>
      </c>
      <c r="AC1347" t="inlineStr">
        <is>
          <t>2025-03-19 16:38:26</t>
        </is>
      </c>
      <c r="AD1347" s="1" t="inlineStr">
        <is>
          <t>https://www.commcarehq.org/a/caris-test/reports/form_data/08e03dfb-13b3-4e45-85a4-54b25f27683c/</t>
        </is>
      </c>
      <c r="AE1347" t="inlineStr">
        <is>
          <t>---</t>
        </is>
      </c>
      <c r="AF1347" t="inlineStr">
        <is>
          <t>3c5a623af057e23a32ae4000_30136</t>
        </is>
      </c>
      <c r="AG1347" t="inlineStr">
        <is>
          <t>OK</t>
        </is>
      </c>
      <c r="AH1347" t="inlineStr">
        <is>
          <t>2025-03-19 16:41:58</t>
        </is>
      </c>
      <c r="AI1347" t="inlineStr">
        <is>
          <t>1b922c6cae0e4a4e9e08c400d46b6ba7</t>
        </is>
      </c>
      <c r="AJ1347" t="inlineStr">
        <is>
          <t>2025-03-19</t>
        </is>
      </c>
      <c r="AK1347" t="inlineStr">
        <is>
          <t>3</t>
        </is>
      </c>
      <c r="AL1347" t="inlineStr">
        <is>
          <t>---</t>
        </is>
      </c>
      <c r="AM1347" t="inlineStr">
        <is>
          <t>0</t>
        </is>
      </c>
      <c r="AN1347" t="inlineStr">
        <is>
          <t>---</t>
        </is>
      </c>
      <c r="AO1347" t="inlineStr">
        <is>
          <t>1</t>
        </is>
      </c>
      <c r="AP1347" t="inlineStr">
        <is>
          <t>1</t>
        </is>
      </c>
      <c r="AQ1347" t="inlineStr"/>
      <c r="AR1347" t="inlineStr"/>
      <c r="AS1347" t="inlineStr"/>
      <c r="AT1347" t="inlineStr"/>
      <c r="AU1347" t="inlineStr">
        <is>
          <t>---</t>
        </is>
      </c>
      <c r="AV1347" t="inlineStr">
        <is>
          <t>---</t>
        </is>
      </c>
      <c r="AW1347" t="inlineStr">
        <is>
          <t>---</t>
        </is>
      </c>
      <c r="AX1347" t="inlineStr">
        <is>
          <t>---</t>
        </is>
      </c>
      <c r="AY1347" t="inlineStr">
        <is>
          <t>---</t>
        </is>
      </c>
      <c r="AZ1347" t="inlineStr">
        <is>
          <t>---</t>
        </is>
      </c>
      <c r="BA1347" t="inlineStr">
        <is>
          <t>1b922c6cae0e4a4e9e08c400d46b6ba7</t>
        </is>
      </c>
      <c r="BB1347" t="inlineStr">
        <is>
          <t>http://openrosa.org/formdesigner/0B48E039-1E80-49A7-AC24-732B6E788E39</t>
        </is>
      </c>
      <c r="BC1347" t="inlineStr">
        <is>
          <t>Ration et autres visites</t>
        </is>
      </c>
      <c r="BD1347" t="inlineStr">
        <is>
          <t>CommCare Android, version "2.55.0"(467579). App v15974. CommCare Version 2.55.0. Build 467579, built on: 2025-01-15</t>
        </is>
      </c>
      <c r="BE1347" t="inlineStr">
        <is>
          <t>commcare_734f7fdd-cbb1-463f-aa8e-b4bd89e56188</t>
        </is>
      </c>
      <c r="BF1347" t="inlineStr"/>
      <c r="BG1347" t="inlineStr">
        <is>
          <t>f13d8149fc6d39ebe86af18272310ff9</t>
        </is>
      </c>
      <c r="BH1347" t="inlineStr">
        <is>
          <t>40b9a06a5c574210820dd725c0bc61c4</t>
        </is>
      </c>
      <c r="BI1347" t="inlineStr">
        <is>
          <t>15246</t>
        </is>
      </c>
      <c r="BJ1347" t="inlineStr">
        <is>
          <t>XFormInstance</t>
        </is>
      </c>
      <c r="BK1347" t="inlineStr">
        <is>
          <t>a7a19d2a04df11f0aa576327e3555f30</t>
        </is>
      </c>
      <c r="BL1347" t="b">
        <v>0</v>
      </c>
      <c r="BM1347" t="inlineStr">
        <is>
          <t>---</t>
        </is>
      </c>
      <c r="BN1347" t="inlineStr">
        <is>
          <t>200.113.253.210</t>
        </is>
      </c>
      <c r="BO1347" t="inlineStr">
        <is>
          <t>Shednika Roddaylie Desir</t>
        </is>
      </c>
    </row>
    <row r="1348">
      <c r="A1348" t="inlineStr">
        <is>
          <t>1346</t>
        </is>
      </c>
      <c r="B1348" t="inlineStr">
        <is>
          <t>132d717e-210d-4eb0-94f3-bb0c741227a4</t>
        </is>
      </c>
      <c r="C1348" t="inlineStr">
        <is>
          <t>2025-03-19</t>
        </is>
      </c>
      <c r="D1348" t="inlineStr">
        <is>
          <t>3</t>
        </is>
      </c>
      <c r="E1348" t="inlineStr">
        <is>
          <t>---</t>
        </is>
      </c>
      <c r="F1348" t="inlineStr">
        <is>
          <t>0</t>
        </is>
      </c>
      <c r="G1348" t="inlineStr">
        <is>
          <t>---</t>
        </is>
      </c>
      <c r="H1348" t="inlineStr">
        <is>
          <t>1</t>
        </is>
      </c>
      <c r="I1348" t="inlineStr">
        <is>
          <t>1</t>
        </is>
      </c>
      <c r="J1348" t="inlineStr"/>
      <c r="K1348" t="inlineStr">
        <is>
          <t>---</t>
        </is>
      </c>
      <c r="L1348" t="inlineStr">
        <is>
          <t>---</t>
        </is>
      </c>
      <c r="M1348" t="inlineStr">
        <is>
          <t>---</t>
        </is>
      </c>
      <c r="N1348" t="inlineStr">
        <is>
          <t>---</t>
        </is>
      </c>
      <c r="O1348" t="inlineStr">
        <is>
          <t>---</t>
        </is>
      </c>
      <c r="P1348" t="inlineStr">
        <is>
          <t>---</t>
        </is>
      </c>
      <c r="Q1348" t="inlineStr">
        <is>
          <t>---</t>
        </is>
      </c>
      <c r="R1348" t="inlineStr"/>
      <c r="S1348" t="inlineStr"/>
      <c r="T1348" t="inlineStr"/>
      <c r="U1348" t="inlineStr"/>
      <c r="V1348" t="inlineStr"/>
      <c r="W1348" t="inlineStr"/>
      <c r="X1348" t="inlineStr">
        <is>
          <t>LIM/HOSJ/SO00574</t>
        </is>
      </c>
      <c r="Y1348" t="inlineStr">
        <is>
          <t>LIM/HOSJ/SO00574</t>
        </is>
      </c>
      <c r="Z1348" t="inlineStr">
        <is>
          <t>2025-03-19 16:42:17</t>
        </is>
      </c>
      <c r="AA1348" t="inlineStr">
        <is>
          <t>2025-03-19 16:42:09</t>
        </is>
      </c>
      <c r="AB1348" t="inlineStr">
        <is>
          <t>1jeanelie</t>
        </is>
      </c>
      <c r="AC1348" t="inlineStr">
        <is>
          <t>2025-03-19 16:38:42</t>
        </is>
      </c>
      <c r="AD1348" s="1" t="inlineStr">
        <is>
          <t>https://www.commcarehq.org/a/caris-test/reports/form_data/132d717e-210d-4eb0-94f3-bb0c741227a4/</t>
        </is>
      </c>
      <c r="AE1348" t="inlineStr">
        <is>
          <t>---</t>
        </is>
      </c>
      <c r="AF1348" t="inlineStr">
        <is>
          <t>3c5a623af057e23a32ae4000_64880</t>
        </is>
      </c>
      <c r="AG1348" t="inlineStr">
        <is>
          <t>OK</t>
        </is>
      </c>
      <c r="AH1348" t="inlineStr">
        <is>
          <t>2025-03-19 16:42:17</t>
        </is>
      </c>
      <c r="AI1348" t="inlineStr">
        <is>
          <t>1b922c6cae0e4a4e9e08c400d46b6ba7</t>
        </is>
      </c>
      <c r="AJ1348" t="inlineStr">
        <is>
          <t>2025-03-19</t>
        </is>
      </c>
      <c r="AK1348" t="inlineStr">
        <is>
          <t>3</t>
        </is>
      </c>
      <c r="AL1348" t="inlineStr">
        <is>
          <t>---</t>
        </is>
      </c>
      <c r="AM1348" t="inlineStr">
        <is>
          <t>0</t>
        </is>
      </c>
      <c r="AN1348" t="inlineStr">
        <is>
          <t>---</t>
        </is>
      </c>
      <c r="AO1348" t="inlineStr">
        <is>
          <t>1</t>
        </is>
      </c>
      <c r="AP1348" t="inlineStr">
        <is>
          <t>1</t>
        </is>
      </c>
      <c r="AQ1348" t="inlineStr"/>
      <c r="AR1348" t="inlineStr"/>
      <c r="AS1348" t="inlineStr"/>
      <c r="AT1348" t="inlineStr"/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inlineStr">
        <is>
          <t>---</t>
        </is>
      </c>
      <c r="BA1348" t="inlineStr">
        <is>
          <t>1b922c6cae0e4a4e9e08c400d46b6ba7</t>
        </is>
      </c>
      <c r="BB1348" t="inlineStr">
        <is>
          <t>http://openrosa.org/formdesigner/0B48E039-1E80-49A7-AC24-732B6E788E39</t>
        </is>
      </c>
      <c r="BC1348" t="inlineStr">
        <is>
          <t>Ration et autres visites</t>
        </is>
      </c>
      <c r="BD1348" t="inlineStr">
        <is>
          <t>CommCare Android, version "2.55.0"(467579). App v15974. CommCare Version 2.55.0. Build 467579, built on: 2025-01-15</t>
        </is>
      </c>
      <c r="BE1348" t="inlineStr">
        <is>
          <t>commcare_734f7fdd-cbb1-463f-aa8e-b4bd89e56188</t>
        </is>
      </c>
      <c r="BF1348" t="inlineStr"/>
      <c r="BG1348" t="inlineStr">
        <is>
          <t>f13d8149fc6d39ebe86af18272310ff9</t>
        </is>
      </c>
      <c r="BH1348" t="inlineStr">
        <is>
          <t>40b9a06a5c574210820dd725c0bc61c4</t>
        </is>
      </c>
      <c r="BI1348" t="inlineStr">
        <is>
          <t>15246</t>
        </is>
      </c>
      <c r="BJ1348" t="inlineStr">
        <is>
          <t>XFormInstance</t>
        </is>
      </c>
      <c r="BK1348" t="inlineStr">
        <is>
          <t>a7a19d2a04df11f0aa576327e3555f30</t>
        </is>
      </c>
      <c r="BL1348" t="b">
        <v>0</v>
      </c>
      <c r="BM1348" t="inlineStr">
        <is>
          <t>---</t>
        </is>
      </c>
      <c r="BN1348" t="inlineStr">
        <is>
          <t>200.113.253.210</t>
        </is>
      </c>
      <c r="BO1348" t="inlineStr">
        <is>
          <t>Pierre Saintalus</t>
        </is>
      </c>
    </row>
    <row r="1349">
      <c r="A1349" t="inlineStr">
        <is>
          <t>1347</t>
        </is>
      </c>
      <c r="B1349" t="inlineStr">
        <is>
          <t>d9d92663-6f61-44b0-a0c6-8bbb15d4f274</t>
        </is>
      </c>
      <c r="C1349" t="inlineStr">
        <is>
          <t>2025-03-19</t>
        </is>
      </c>
      <c r="D1349" t="inlineStr">
        <is>
          <t>3</t>
        </is>
      </c>
      <c r="E1349" t="inlineStr">
        <is>
          <t>---</t>
        </is>
      </c>
      <c r="F1349" t="inlineStr">
        <is>
          <t>0</t>
        </is>
      </c>
      <c r="G1349" t="inlineStr">
        <is>
          <t>---</t>
        </is>
      </c>
      <c r="H1349" t="inlineStr">
        <is>
          <t>1</t>
        </is>
      </c>
      <c r="I1349" t="inlineStr">
        <is>
          <t>1</t>
        </is>
      </c>
      <c r="J1349" t="inlineStr"/>
      <c r="K1349" t="inlineStr">
        <is>
          <t>---</t>
        </is>
      </c>
      <c r="L1349" t="inlineStr">
        <is>
          <t>---</t>
        </is>
      </c>
      <c r="M1349" t="inlineStr">
        <is>
          <t>---</t>
        </is>
      </c>
      <c r="N1349" t="inlineStr">
        <is>
          <t>---</t>
        </is>
      </c>
      <c r="O1349" t="inlineStr">
        <is>
          <t>---</t>
        </is>
      </c>
      <c r="P1349" t="inlineStr">
        <is>
          <t>---</t>
        </is>
      </c>
      <c r="Q1349" t="inlineStr">
        <is>
          <t>---</t>
        </is>
      </c>
      <c r="R1349" t="inlineStr"/>
      <c r="S1349" t="inlineStr"/>
      <c r="T1349" t="inlineStr"/>
      <c r="U1349" t="inlineStr"/>
      <c r="V1349" t="inlineStr"/>
      <c r="W1349" t="inlineStr"/>
      <c r="X1349" t="inlineStr">
        <is>
          <t>LIM/HOSJ/ST02831</t>
        </is>
      </c>
      <c r="Y1349" t="inlineStr">
        <is>
          <t>LIM/HOSJ/ST02831</t>
        </is>
      </c>
      <c r="Z1349" t="inlineStr">
        <is>
          <t>2025-03-19 16:42:40</t>
        </is>
      </c>
      <c r="AA1349" t="inlineStr">
        <is>
          <t>2025-03-19 16:42:30</t>
        </is>
      </c>
      <c r="AB1349" t="inlineStr">
        <is>
          <t>1jeanelie</t>
        </is>
      </c>
      <c r="AC1349" t="inlineStr">
        <is>
          <t>2025-03-19 16:40:12</t>
        </is>
      </c>
      <c r="AD1349" s="1" t="inlineStr">
        <is>
          <t>https://www.commcarehq.org/a/caris-test/reports/form_data/d9d92663-6f61-44b0-a0c6-8bbb15d4f274/</t>
        </is>
      </c>
      <c r="AE1349" t="inlineStr">
        <is>
          <t>---</t>
        </is>
      </c>
      <c r="AF1349" t="inlineStr">
        <is>
          <t>3c5a623af057e23a32ae4000_123959</t>
        </is>
      </c>
      <c r="AG1349" t="inlineStr">
        <is>
          <t>OK</t>
        </is>
      </c>
      <c r="AH1349" t="inlineStr">
        <is>
          <t>2025-03-19 16:42:40</t>
        </is>
      </c>
      <c r="AI1349" t="inlineStr">
        <is>
          <t>1b922c6cae0e4a4e9e08c400d46b6ba7</t>
        </is>
      </c>
      <c r="AJ1349" t="inlineStr">
        <is>
          <t>2025-03-19</t>
        </is>
      </c>
      <c r="AK1349" t="inlineStr">
        <is>
          <t>3</t>
        </is>
      </c>
      <c r="AL1349" t="inlineStr">
        <is>
          <t>---</t>
        </is>
      </c>
      <c r="AM1349" t="inlineStr">
        <is>
          <t>0</t>
        </is>
      </c>
      <c r="AN1349" t="inlineStr">
        <is>
          <t>---</t>
        </is>
      </c>
      <c r="AO1349" t="inlineStr">
        <is>
          <t>1</t>
        </is>
      </c>
      <c r="AP1349" t="inlineStr">
        <is>
          <t>1</t>
        </is>
      </c>
      <c r="AQ1349" t="inlineStr"/>
      <c r="AR1349" t="inlineStr"/>
      <c r="AS1349" t="inlineStr"/>
      <c r="AT1349" t="inlineStr"/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inlineStr">
        <is>
          <t>---</t>
        </is>
      </c>
      <c r="BA1349" t="inlineStr">
        <is>
          <t>1b922c6cae0e4a4e9e08c400d46b6ba7</t>
        </is>
      </c>
      <c r="BB1349" t="inlineStr">
        <is>
          <t>http://openrosa.org/formdesigner/0B48E039-1E80-49A7-AC24-732B6E788E39</t>
        </is>
      </c>
      <c r="BC1349" t="inlineStr">
        <is>
          <t>Ration et autres visites</t>
        </is>
      </c>
      <c r="BD1349" t="inlineStr">
        <is>
          <t>CommCare Android, version "2.55.0"(467579). App v15974. CommCare Version 2.55.0. Build 467579, built on: 2025-01-15</t>
        </is>
      </c>
      <c r="BE1349" t="inlineStr">
        <is>
          <t>commcare_734f7fdd-cbb1-463f-aa8e-b4bd89e56188</t>
        </is>
      </c>
      <c r="BF1349" t="inlineStr"/>
      <c r="BG1349" t="inlineStr">
        <is>
          <t>f13d8149fc6d39ebe86af18272310ff9</t>
        </is>
      </c>
      <c r="BH1349" t="inlineStr">
        <is>
          <t>40b9a06a5c574210820dd725c0bc61c4</t>
        </is>
      </c>
      <c r="BI1349" t="inlineStr">
        <is>
          <t>15246</t>
        </is>
      </c>
      <c r="BJ1349" t="inlineStr">
        <is>
          <t>XFormInstance</t>
        </is>
      </c>
      <c r="BK1349" t="inlineStr">
        <is>
          <t>a7a19d2a04df11f0aa576327e3555f30</t>
        </is>
      </c>
      <c r="BL1349" t="b">
        <v>0</v>
      </c>
      <c r="BM1349" t="inlineStr">
        <is>
          <t>---</t>
        </is>
      </c>
      <c r="BN1349" t="inlineStr">
        <is>
          <t>200.113.253.210</t>
        </is>
      </c>
      <c r="BO1349" t="inlineStr">
        <is>
          <t>SWAZNER Remy</t>
        </is>
      </c>
    </row>
    <row r="1350">
      <c r="A1350" t="inlineStr">
        <is>
          <t>1348</t>
        </is>
      </c>
      <c r="B1350" t="inlineStr">
        <is>
          <t>1db967ec-4293-4a4c-8a31-f6f9117a9229</t>
        </is>
      </c>
      <c r="C1350" t="inlineStr">
        <is>
          <t>2025-03-19</t>
        </is>
      </c>
      <c r="D1350" t="inlineStr">
        <is>
          <t>3</t>
        </is>
      </c>
      <c r="E1350" t="inlineStr">
        <is>
          <t>---</t>
        </is>
      </c>
      <c r="F1350" t="inlineStr">
        <is>
          <t>1</t>
        </is>
      </c>
      <c r="G1350" t="inlineStr">
        <is>
          <t>---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---</t>
        </is>
      </c>
      <c r="L1350" t="inlineStr">
        <is>
          <t>---</t>
        </is>
      </c>
      <c r="M1350" t="inlineStr">
        <is>
          <t>---</t>
        </is>
      </c>
      <c r="N1350" t="inlineStr">
        <is>
          <t>---</t>
        </is>
      </c>
      <c r="O1350" t="inlineStr">
        <is>
          <t>---</t>
        </is>
      </c>
      <c r="P1350" t="inlineStr">
        <is>
          <t>---</t>
        </is>
      </c>
      <c r="Q1350" t="inlineStr">
        <is>
          <t>---</t>
        </is>
      </c>
      <c r="R1350" t="inlineStr"/>
      <c r="S1350" t="inlineStr"/>
      <c r="T1350" t="inlineStr"/>
      <c r="U1350" t="inlineStr"/>
      <c r="V1350" t="inlineStr"/>
      <c r="W1350" t="inlineStr">
        <is>
          <t>19.6713236 -72.1242709 -16.0 5.3</t>
        </is>
      </c>
      <c r="X1350" t="inlineStr">
        <is>
          <t>CAP/HSCM/ST01785</t>
        </is>
      </c>
      <c r="Y1350" t="inlineStr">
        <is>
          <t>CAP/HSCM/ST01785</t>
        </is>
      </c>
      <c r="Z1350" t="inlineStr">
        <is>
          <t>2025-03-19 17:27:47</t>
        </is>
      </c>
      <c r="AA1350" t="inlineStr">
        <is>
          <t>2025-03-19 17:27:27</t>
        </is>
      </c>
      <c r="AB1350" t="inlineStr">
        <is>
          <t>1maselaine</t>
        </is>
      </c>
      <c r="AC1350" t="inlineStr">
        <is>
          <t>2025-03-19 17:28:07</t>
        </is>
      </c>
      <c r="AD1350" s="1" t="inlineStr">
        <is>
          <t>https://www.commcarehq.org/a/caris-test/reports/form_data/1db967ec-4293-4a4c-8a31-f6f9117a9229/</t>
        </is>
      </c>
      <c r="AE1350" t="inlineStr">
        <is>
          <t>---</t>
        </is>
      </c>
      <c r="AF1350" t="inlineStr">
        <is>
          <t>2ace157e778141ceaba74c77a6311ad4</t>
        </is>
      </c>
      <c r="AG1350" t="inlineStr">
        <is>
          <t>OK</t>
        </is>
      </c>
      <c r="AH1350" t="inlineStr">
        <is>
          <t>2025-03-19 17:27:47</t>
        </is>
      </c>
      <c r="AI1350" t="inlineStr">
        <is>
          <t>1b833c2586eb49459103874b6462448b</t>
        </is>
      </c>
      <c r="AJ1350" t="inlineStr">
        <is>
          <t>2025-03-19</t>
        </is>
      </c>
      <c r="AK1350" t="inlineStr">
        <is>
          <t>3</t>
        </is>
      </c>
      <c r="AL1350" t="inlineStr">
        <is>
          <t>---</t>
        </is>
      </c>
      <c r="AM1350" t="inlineStr">
        <is>
          <t>1</t>
        </is>
      </c>
      <c r="AN1350" t="inlineStr">
        <is>
          <t>---</t>
        </is>
      </c>
      <c r="AO1350" t="inlineStr">
        <is>
          <t>1</t>
        </is>
      </c>
      <c r="AP1350" t="inlineStr">
        <is>
          <t>1</t>
        </is>
      </c>
      <c r="AQ1350" t="inlineStr"/>
      <c r="AR1350" t="inlineStr"/>
      <c r="AS1350" t="inlineStr"/>
      <c r="AT1350" t="inlineStr">
        <is>
          <t>19.6713236 -72.1242709 -16.0 5.3</t>
        </is>
      </c>
      <c r="AU1350" t="inlineStr">
        <is>
          <t>---</t>
        </is>
      </c>
      <c r="AV1350" t="inlineStr">
        <is>
          <t>---</t>
        </is>
      </c>
      <c r="AW1350" t="inlineStr">
        <is>
          <t>---</t>
        </is>
      </c>
      <c r="AX1350" t="inlineStr">
        <is>
          <t>---</t>
        </is>
      </c>
      <c r="AY1350" t="inlineStr">
        <is>
          <t>---</t>
        </is>
      </c>
      <c r="AZ1350" t="inlineStr">
        <is>
          <t>---</t>
        </is>
      </c>
      <c r="BA1350" t="inlineStr">
        <is>
          <t>1b833c2586eb49459103874b6462448b</t>
        </is>
      </c>
      <c r="BB1350" t="inlineStr">
        <is>
          <t>http://openrosa.org/formdesigner/0B48E039-1E80-49A7-AC24-732B6E788E39</t>
        </is>
      </c>
      <c r="BC1350" t="inlineStr">
        <is>
          <t>Ration et autres visites</t>
        </is>
      </c>
      <c r="BD1350" t="inlineStr">
        <is>
          <t>CommCare Android, version "2.56"(468040). App v15974. CommCare Version 2.56.0. Build 468040, built on: 2025-02-11</t>
        </is>
      </c>
      <c r="BE1350" t="inlineStr">
        <is>
          <t>commcare_05d78f59-ebda-491c-89b8-6c42bab0e02e</t>
        </is>
      </c>
      <c r="BF1350" t="inlineStr">
        <is>
          <t>19.6712907 -72.1242725 -16.0 9.06</t>
        </is>
      </c>
      <c r="BG1350" t="inlineStr">
        <is>
          <t>f13d8149fc6d39ebe86af18272310ff9</t>
        </is>
      </c>
      <c r="BH1350" t="inlineStr">
        <is>
          <t>40b9a06a5c574210820dd725c0bc61c4</t>
        </is>
      </c>
      <c r="BI1350" t="inlineStr">
        <is>
          <t>15246</t>
        </is>
      </c>
      <c r="BJ1350" t="inlineStr">
        <is>
          <t>XFormInstance</t>
        </is>
      </c>
      <c r="BK1350" t="inlineStr">
        <is>
          <t>4c7256c604e711f0aa596327e3555f30</t>
        </is>
      </c>
      <c r="BL1350" t="b">
        <v>0</v>
      </c>
      <c r="BM1350" t="inlineStr">
        <is>
          <t>---</t>
        </is>
      </c>
      <c r="BN1350" t="inlineStr">
        <is>
          <t>200.113.214.59</t>
        </is>
      </c>
      <c r="BO1350" t="inlineStr">
        <is>
          <t>Louvensky Voltaire</t>
        </is>
      </c>
    </row>
    <row r="1351">
      <c r="A1351" t="inlineStr">
        <is>
          <t>1349</t>
        </is>
      </c>
      <c r="B1351" t="inlineStr">
        <is>
          <t>0d3bf57c-4d28-48ba-aa02-a79ae44e648d</t>
        </is>
      </c>
      <c r="C1351" t="inlineStr">
        <is>
          <t>2025-03-17</t>
        </is>
      </c>
      <c r="D1351" t="inlineStr">
        <is>
          <t>4</t>
        </is>
      </c>
      <c r="E1351" t="inlineStr">
        <is>
          <t>pour devoilement</t>
        </is>
      </c>
      <c r="F1351" t="inlineStr">
        <is>
          <t>0</t>
        </is>
      </c>
      <c r="G1351" t="inlineStr">
        <is>
          <t>pour devoilement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---</t>
        </is>
      </c>
      <c r="L1351" t="inlineStr">
        <is>
          <t>---</t>
        </is>
      </c>
      <c r="M1351" t="inlineStr">
        <is>
          <t>---</t>
        </is>
      </c>
      <c r="N1351" t="inlineStr">
        <is>
          <t>---</t>
        </is>
      </c>
      <c r="O1351" t="inlineStr">
        <is>
          <t>---</t>
        </is>
      </c>
      <c r="P1351" t="inlineStr">
        <is>
          <t>---</t>
        </is>
      </c>
      <c r="Q1351" t="inlineStr">
        <is>
          <t>---</t>
        </is>
      </c>
      <c r="R1351" t="inlineStr"/>
      <c r="S1351" t="inlineStr"/>
      <c r="T1351" t="inlineStr"/>
      <c r="U1351" t="inlineStr"/>
      <c r="V1351" t="inlineStr"/>
      <c r="W1351" t="inlineStr"/>
      <c r="X1351" t="inlineStr">
        <is>
          <t>SMA/CSSM/ST00618</t>
        </is>
      </c>
      <c r="Y1351" t="inlineStr">
        <is>
          <t>SMA/CSSM/ST00618</t>
        </is>
      </c>
      <c r="Z1351" t="inlineStr">
        <is>
          <t>2025-03-17 23:27:39</t>
        </is>
      </c>
      <c r="AA1351" t="inlineStr">
        <is>
          <t>2025-03-17 23:24:29</t>
        </is>
      </c>
      <c r="AB1351" t="inlineStr">
        <is>
          <t>6joseph</t>
        </is>
      </c>
      <c r="AC1351" t="inlineStr">
        <is>
          <t>2025-03-19 18:36:04</t>
        </is>
      </c>
      <c r="AD1351" s="1" t="inlineStr">
        <is>
          <t>https://www.commcarehq.org/a/caris-test/reports/form_data/0d3bf57c-4d28-48ba-aa02-a79ae44e648d/</t>
        </is>
      </c>
      <c r="AE1351" t="inlineStr">
        <is>
          <t>---</t>
        </is>
      </c>
      <c r="AF1351" t="inlineStr">
        <is>
          <t>3c5a623af057e23a32ae4000_31492</t>
        </is>
      </c>
      <c r="AG1351" t="inlineStr">
        <is>
          <t>---</t>
        </is>
      </c>
      <c r="AH1351" t="inlineStr">
        <is>
          <t>2025-03-17 23:27:39</t>
        </is>
      </c>
      <c r="AI1351" t="inlineStr">
        <is>
          <t>8a7c43128a4424b0fa27ee8aba471672</t>
        </is>
      </c>
      <c r="AJ1351" t="inlineStr">
        <is>
          <t>2025-03-17</t>
        </is>
      </c>
      <c r="AK1351" t="inlineStr">
        <is>
          <t>4</t>
        </is>
      </c>
      <c r="AL1351" t="inlineStr">
        <is>
          <t>pour devoilement</t>
        </is>
      </c>
      <c r="AM1351" t="inlineStr">
        <is>
          <t>0</t>
        </is>
      </c>
      <c r="AN1351" t="inlineStr">
        <is>
          <t>pour devoilement</t>
        </is>
      </c>
      <c r="AO1351" t="inlineStr">
        <is>
          <t>1</t>
        </is>
      </c>
      <c r="AP1351" t="inlineStr">
        <is>
          <t>1</t>
        </is>
      </c>
      <c r="AQ1351" t="inlineStr"/>
      <c r="AR1351" t="inlineStr"/>
      <c r="AS1351" t="inlineStr"/>
      <c r="AT1351" t="inlineStr"/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inlineStr">
        <is>
          <t>---</t>
        </is>
      </c>
      <c r="BA1351" t="inlineStr">
        <is>
          <t>8a7c43128a4424b0fa27ee8aba471672</t>
        </is>
      </c>
      <c r="BB1351" t="inlineStr">
        <is>
          <t>http://openrosa.org/formdesigner/0B48E039-1E80-49A7-AC24-732B6E788E39</t>
        </is>
      </c>
      <c r="BC1351" t="inlineStr">
        <is>
          <t>Ration et autres visites</t>
        </is>
      </c>
      <c r="BD1351" t="inlineStr">
        <is>
          <t>CommCare Android, version "2.56"(468045). App v15974. CommCare Version 2.56.0. Build 468045, built on: 2025-03-07</t>
        </is>
      </c>
      <c r="BE1351" t="inlineStr">
        <is>
          <t>commcare_cebd0d31-21f4-4592-9164-16cfd6fc9bcf</t>
        </is>
      </c>
      <c r="BF1351" t="inlineStr">
        <is>
          <t>19.3775756 -72.3368611 405.0 1799.99</t>
        </is>
      </c>
      <c r="BG1351" t="inlineStr">
        <is>
          <t>f13d8149fc6d39ebe86af18272310ff9</t>
        </is>
      </c>
      <c r="BH1351" t="inlineStr">
        <is>
          <t>40b9a06a5c574210820dd725c0bc61c4</t>
        </is>
      </c>
      <c r="BI1351" t="inlineStr">
        <is>
          <t>15246</t>
        </is>
      </c>
      <c r="BJ1351" t="inlineStr">
        <is>
          <t>XFormInstance</t>
        </is>
      </c>
      <c r="BK1351" t="inlineStr">
        <is>
          <t>21f9865c013211f0b4435930014bb413</t>
        </is>
      </c>
      <c r="BL1351" t="b">
        <v>0</v>
      </c>
      <c r="BM1351" t="inlineStr">
        <is>
          <t>---</t>
        </is>
      </c>
      <c r="BN1351" t="inlineStr">
        <is>
          <t>190.115.175.39</t>
        </is>
      </c>
      <c r="BO1351" t="inlineStr">
        <is>
          <t>Manaika Luccé</t>
        </is>
      </c>
    </row>
    <row r="1352">
      <c r="A1352" t="inlineStr">
        <is>
          <t>1350</t>
        </is>
      </c>
      <c r="B1352" t="inlineStr">
        <is>
          <t>2fa10839-576c-43cb-a313-ee51e1ef4a3d</t>
        </is>
      </c>
      <c r="C1352" t="inlineStr">
        <is>
          <t>2025-03-17</t>
        </is>
      </c>
      <c r="D1352" t="inlineStr">
        <is>
          <t>4</t>
        </is>
      </c>
      <c r="E1352" t="inlineStr">
        <is>
          <t>pour devoilement</t>
        </is>
      </c>
      <c r="F1352" t="inlineStr">
        <is>
          <t>1</t>
        </is>
      </c>
      <c r="G1352" t="inlineStr">
        <is>
          <t>pour devoilement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---</t>
        </is>
      </c>
      <c r="L1352" t="inlineStr">
        <is>
          <t>---</t>
        </is>
      </c>
      <c r="M1352" t="inlineStr">
        <is>
          <t>---</t>
        </is>
      </c>
      <c r="N1352" t="inlineStr">
        <is>
          <t>---</t>
        </is>
      </c>
      <c r="O1352" t="inlineStr">
        <is>
          <t>---</t>
        </is>
      </c>
      <c r="P1352" t="inlineStr">
        <is>
          <t>---</t>
        </is>
      </c>
      <c r="Q1352" t="inlineStr">
        <is>
          <t>---</t>
        </is>
      </c>
      <c r="R1352" t="inlineStr"/>
      <c r="S1352" t="inlineStr"/>
      <c r="T1352" t="inlineStr"/>
      <c r="U1352" t="inlineStr"/>
      <c r="V1352" t="inlineStr"/>
      <c r="W1352" t="inlineStr"/>
      <c r="X1352" t="inlineStr">
        <is>
          <t>SMA/CSSM/ST01122</t>
        </is>
      </c>
      <c r="Y1352" t="inlineStr">
        <is>
          <t>SMA/CSSM/ST01122</t>
        </is>
      </c>
      <c r="Z1352" t="inlineStr">
        <is>
          <t>2025-03-17 23:43:41</t>
        </is>
      </c>
      <c r="AA1352" t="inlineStr">
        <is>
          <t>2025-03-17 23:28:20</t>
        </is>
      </c>
      <c r="AB1352" t="inlineStr">
        <is>
          <t>6joseph</t>
        </is>
      </c>
      <c r="AC1352" t="inlineStr">
        <is>
          <t>2025-03-19 18:37:04</t>
        </is>
      </c>
      <c r="AD1352" s="1" t="inlineStr">
        <is>
          <t>https://www.commcarehq.org/a/caris-test/reports/form_data/2fa10839-576c-43cb-a313-ee51e1ef4a3d/</t>
        </is>
      </c>
      <c r="AE1352" t="inlineStr">
        <is>
          <t>---</t>
        </is>
      </c>
      <c r="AF1352" t="inlineStr">
        <is>
          <t>3c5a623af057e23a32ae4000_180077</t>
        </is>
      </c>
      <c r="AG1352" t="inlineStr">
        <is>
          <t>---</t>
        </is>
      </c>
      <c r="AH1352" t="inlineStr">
        <is>
          <t>2025-03-17 23:43:41</t>
        </is>
      </c>
      <c r="AI1352" t="inlineStr">
        <is>
          <t>8a7c43128a4424b0fa27ee8aba471672</t>
        </is>
      </c>
      <c r="AJ1352" t="inlineStr">
        <is>
          <t>2025-03-17</t>
        </is>
      </c>
      <c r="AK1352" t="inlineStr">
        <is>
          <t>4</t>
        </is>
      </c>
      <c r="AL1352" t="inlineStr">
        <is>
          <t>pour devoilement</t>
        </is>
      </c>
      <c r="AM1352" t="inlineStr">
        <is>
          <t>1</t>
        </is>
      </c>
      <c r="AN1352" t="inlineStr">
        <is>
          <t>pour devoilement</t>
        </is>
      </c>
      <c r="AO1352" t="inlineStr">
        <is>
          <t>1</t>
        </is>
      </c>
      <c r="AP1352" t="inlineStr">
        <is>
          <t>1</t>
        </is>
      </c>
      <c r="AQ1352" t="inlineStr"/>
      <c r="AR1352" t="inlineStr"/>
      <c r="AS1352" t="inlineStr"/>
      <c r="AT1352" t="inlineStr"/>
      <c r="AU1352" t="inlineStr">
        <is>
          <t>---</t>
        </is>
      </c>
      <c r="AV1352" t="inlineStr">
        <is>
          <t>---</t>
        </is>
      </c>
      <c r="AW1352" t="inlineStr">
        <is>
          <t>---</t>
        </is>
      </c>
      <c r="AX1352" t="inlineStr">
        <is>
          <t>---</t>
        </is>
      </c>
      <c r="AY1352" t="inlineStr">
        <is>
          <t>---</t>
        </is>
      </c>
      <c r="AZ1352" t="inlineStr">
        <is>
          <t>---</t>
        </is>
      </c>
      <c r="BA1352" t="inlineStr">
        <is>
          <t>8a7c43128a4424b0fa27ee8aba471672</t>
        </is>
      </c>
      <c r="BB1352" t="inlineStr">
        <is>
          <t>http://openrosa.org/formdesigner/0B48E039-1E80-49A7-AC24-732B6E788E39</t>
        </is>
      </c>
      <c r="BC1352" t="inlineStr">
        <is>
          <t>Ration et autres visites</t>
        </is>
      </c>
      <c r="BD1352" t="inlineStr">
        <is>
          <t>CommCare Android, version "2.56"(468045). App v15974. CommCare Version 2.56.0. Build 468045, built on: 2025-03-07</t>
        </is>
      </c>
      <c r="BE1352" t="inlineStr">
        <is>
          <t>commcare_cebd0d31-21f4-4592-9164-16cfd6fc9bcf</t>
        </is>
      </c>
      <c r="BF1352" t="inlineStr">
        <is>
          <t>19.3767419 -72.3360449 405.0 90.85</t>
        </is>
      </c>
      <c r="BG1352" t="inlineStr">
        <is>
          <t>f13d8149fc6d39ebe86af18272310ff9</t>
        </is>
      </c>
      <c r="BH1352" t="inlineStr">
        <is>
          <t>40b9a06a5c574210820dd725c0bc61c4</t>
        </is>
      </c>
      <c r="BI1352" t="inlineStr">
        <is>
          <t>15246</t>
        </is>
      </c>
      <c r="BJ1352" t="inlineStr">
        <is>
          <t>XFormInstance</t>
        </is>
      </c>
      <c r="BK1352" t="inlineStr">
        <is>
          <t>21f9865c013211f0b4435930014bb413</t>
        </is>
      </c>
      <c r="BL1352" t="b">
        <v>0</v>
      </c>
      <c r="BM1352" t="inlineStr">
        <is>
          <t>---</t>
        </is>
      </c>
      <c r="BN1352" t="inlineStr">
        <is>
          <t>190.115.175.39</t>
        </is>
      </c>
      <c r="BO1352" t="inlineStr">
        <is>
          <t>Chinaica Gelus</t>
        </is>
      </c>
    </row>
    <row r="1353">
      <c r="A1353" t="inlineStr">
        <is>
          <t>1351</t>
        </is>
      </c>
      <c r="B1353" t="inlineStr">
        <is>
          <t>c99d0316-d72c-4c79-a4c0-c08b7c43db8d</t>
        </is>
      </c>
      <c r="C1353" t="inlineStr">
        <is>
          <t>2025-03-17</t>
        </is>
      </c>
      <c r="D1353" t="inlineStr">
        <is>
          <t>4</t>
        </is>
      </c>
      <c r="E1353" t="inlineStr">
        <is>
          <t>pour devoilement</t>
        </is>
      </c>
      <c r="F1353" t="inlineStr">
        <is>
          <t>1</t>
        </is>
      </c>
      <c r="G1353" t="inlineStr">
        <is>
          <t>pour devoilement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---</t>
        </is>
      </c>
      <c r="L1353" t="inlineStr">
        <is>
          <t>---</t>
        </is>
      </c>
      <c r="M1353" t="inlineStr">
        <is>
          <t>---</t>
        </is>
      </c>
      <c r="N1353" t="inlineStr">
        <is>
          <t>---</t>
        </is>
      </c>
      <c r="O1353" t="inlineStr">
        <is>
          <t>---</t>
        </is>
      </c>
      <c r="P1353" t="inlineStr">
        <is>
          <t>---</t>
        </is>
      </c>
      <c r="Q1353" t="inlineStr">
        <is>
          <t>---</t>
        </is>
      </c>
      <c r="R1353" t="inlineStr"/>
      <c r="S1353" t="inlineStr"/>
      <c r="T1353" t="inlineStr"/>
      <c r="U1353" t="inlineStr"/>
      <c r="V1353" t="inlineStr"/>
      <c r="W1353" t="inlineStr"/>
      <c r="X1353" t="inlineStr">
        <is>
          <t>SMA/CSSM/ST00957</t>
        </is>
      </c>
      <c r="Y1353" t="inlineStr">
        <is>
          <t>SMA/CSSM/ST00957</t>
        </is>
      </c>
      <c r="Z1353" t="inlineStr">
        <is>
          <t>2025-03-17 23:46:33</t>
        </is>
      </c>
      <c r="AA1353" t="inlineStr">
        <is>
          <t>2025-03-17 23:44:45</t>
        </is>
      </c>
      <c r="AB1353" t="inlineStr">
        <is>
          <t>6joseph</t>
        </is>
      </c>
      <c r="AC1353" t="inlineStr">
        <is>
          <t>2025-03-19 18:37:09</t>
        </is>
      </c>
      <c r="AD1353" s="1" t="inlineStr">
        <is>
          <t>https://www.commcarehq.org/a/caris-test/reports/form_data/c99d0316-d72c-4c79-a4c0-c08b7c43db8d/</t>
        </is>
      </c>
      <c r="AE1353" t="inlineStr">
        <is>
          <t>---</t>
        </is>
      </c>
      <c r="AF1353" t="inlineStr">
        <is>
          <t>3c5a623af057e23a32ae4000_110945</t>
        </is>
      </c>
      <c r="AG1353" t="inlineStr">
        <is>
          <t>---</t>
        </is>
      </c>
      <c r="AH1353" t="inlineStr">
        <is>
          <t>2025-03-17 23:46:33</t>
        </is>
      </c>
      <c r="AI1353" t="inlineStr">
        <is>
          <t>8a7c43128a4424b0fa27ee8aba471672</t>
        </is>
      </c>
      <c r="AJ1353" t="inlineStr">
        <is>
          <t>2025-03-17</t>
        </is>
      </c>
      <c r="AK1353" t="inlineStr">
        <is>
          <t>4</t>
        </is>
      </c>
      <c r="AL1353" t="inlineStr">
        <is>
          <t>pour devoilement</t>
        </is>
      </c>
      <c r="AM1353" t="inlineStr">
        <is>
          <t>1</t>
        </is>
      </c>
      <c r="AN1353" t="inlineStr">
        <is>
          <t>pour devoilement</t>
        </is>
      </c>
      <c r="AO1353" t="inlineStr">
        <is>
          <t>1</t>
        </is>
      </c>
      <c r="AP1353" t="inlineStr">
        <is>
          <t>1</t>
        </is>
      </c>
      <c r="AQ1353" t="inlineStr"/>
      <c r="AR1353" t="inlineStr"/>
      <c r="AS1353" t="inlineStr"/>
      <c r="AT1353" t="inlineStr"/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inlineStr">
        <is>
          <t>---</t>
        </is>
      </c>
      <c r="BA1353" t="inlineStr">
        <is>
          <t>8a7c43128a4424b0fa27ee8aba471672</t>
        </is>
      </c>
      <c r="BB1353" t="inlineStr">
        <is>
          <t>http://openrosa.org/formdesigner/0B48E039-1E80-49A7-AC24-732B6E788E39</t>
        </is>
      </c>
      <c r="BC1353" t="inlineStr">
        <is>
          <t>Ration et autres visites</t>
        </is>
      </c>
      <c r="BD1353" t="inlineStr">
        <is>
          <t>CommCare Android, version "2.56"(468045). App v15974. CommCare Version 2.56.0. Build 468045, built on: 2025-03-07</t>
        </is>
      </c>
      <c r="BE1353" t="inlineStr">
        <is>
          <t>commcare_cebd0d31-21f4-4592-9164-16cfd6fc9bcf</t>
        </is>
      </c>
      <c r="BF1353" t="inlineStr">
        <is>
          <t>19.376741 -72.3360435 405.0 90.45</t>
        </is>
      </c>
      <c r="BG1353" t="inlineStr">
        <is>
          <t>f13d8149fc6d39ebe86af18272310ff9</t>
        </is>
      </c>
      <c r="BH1353" t="inlineStr">
        <is>
          <t>40b9a06a5c574210820dd725c0bc61c4</t>
        </is>
      </c>
      <c r="BI1353" t="inlineStr">
        <is>
          <t>15246</t>
        </is>
      </c>
      <c r="BJ1353" t="inlineStr">
        <is>
          <t>XFormInstance</t>
        </is>
      </c>
      <c r="BK1353" t="inlineStr">
        <is>
          <t>21f9865c013211f0b4435930014bb413</t>
        </is>
      </c>
      <c r="BL1353" t="b">
        <v>0</v>
      </c>
      <c r="BM1353" t="inlineStr">
        <is>
          <t>---</t>
        </is>
      </c>
      <c r="BN1353" t="inlineStr">
        <is>
          <t>190.115.175.39</t>
        </is>
      </c>
      <c r="BO1353" t="inlineStr">
        <is>
          <t>Emmanuella Joseph</t>
        </is>
      </c>
    </row>
    <row r="1354">
      <c r="A1354" t="inlineStr">
        <is>
          <t>1352</t>
        </is>
      </c>
      <c r="B1354" t="inlineStr">
        <is>
          <t>0325eb25-e6f7-45d7-acf1-34e4f9e6dbc3</t>
        </is>
      </c>
      <c r="C1354" t="inlineStr">
        <is>
          <t>2025-03-18</t>
        </is>
      </c>
      <c r="D1354" t="inlineStr">
        <is>
          <t>4</t>
        </is>
      </c>
      <c r="E1354" t="inlineStr">
        <is>
          <t>pour dac</t>
        </is>
      </c>
      <c r="F1354" t="inlineStr">
        <is>
          <t>0</t>
        </is>
      </c>
      <c r="G1354" t="inlineStr">
        <is>
          <t>pour dac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---</t>
        </is>
      </c>
      <c r="L1354" t="inlineStr">
        <is>
          <t>---</t>
        </is>
      </c>
      <c r="M1354" t="inlineStr">
        <is>
          <t>---</t>
        </is>
      </c>
      <c r="N1354" t="inlineStr">
        <is>
          <t>---</t>
        </is>
      </c>
      <c r="O1354" t="inlineStr">
        <is>
          <t>---</t>
        </is>
      </c>
      <c r="P1354" t="inlineStr">
        <is>
          <t>---</t>
        </is>
      </c>
      <c r="Q1354" t="inlineStr">
        <is>
          <t>---</t>
        </is>
      </c>
      <c r="R1354" t="inlineStr"/>
      <c r="S1354" t="inlineStr"/>
      <c r="T1354" t="inlineStr"/>
      <c r="U1354" t="inlineStr"/>
      <c r="V1354" t="inlineStr"/>
      <c r="W1354" t="inlineStr"/>
      <c r="X1354" t="inlineStr">
        <is>
          <t>SMA/CSSM/ST00871</t>
        </is>
      </c>
      <c r="Y1354" t="inlineStr">
        <is>
          <t>SMA/CSSM/ST00871</t>
        </is>
      </c>
      <c r="Z1354" t="inlineStr">
        <is>
          <t>2025-03-19 02:40:04</t>
        </is>
      </c>
      <c r="AA1354" t="inlineStr">
        <is>
          <t>2025-03-19 02:38:18</t>
        </is>
      </c>
      <c r="AB1354" t="inlineStr">
        <is>
          <t>6joseph</t>
        </is>
      </c>
      <c r="AC1354" t="inlineStr">
        <is>
          <t>2025-03-19 18:38:30</t>
        </is>
      </c>
      <c r="AD1354" s="1" t="inlineStr">
        <is>
          <t>https://www.commcarehq.org/a/caris-test/reports/form_data/0325eb25-e6f7-45d7-acf1-34e4f9e6dbc3/</t>
        </is>
      </c>
      <c r="AE1354" t="inlineStr">
        <is>
          <t>---</t>
        </is>
      </c>
      <c r="AF1354" t="inlineStr">
        <is>
          <t>3c5a623af057e23a32ae4000_53146</t>
        </is>
      </c>
      <c r="AG1354" t="inlineStr">
        <is>
          <t>---</t>
        </is>
      </c>
      <c r="AH1354" t="inlineStr">
        <is>
          <t>2025-03-19 02:40:04</t>
        </is>
      </c>
      <c r="AI1354" t="inlineStr">
        <is>
          <t>8a7c43128a4424b0fa27ee8aba471672</t>
        </is>
      </c>
      <c r="AJ1354" t="inlineStr">
        <is>
          <t>2025-03-18</t>
        </is>
      </c>
      <c r="AK1354" t="inlineStr">
        <is>
          <t>4</t>
        </is>
      </c>
      <c r="AL1354" t="inlineStr">
        <is>
          <t>pour dac</t>
        </is>
      </c>
      <c r="AM1354" t="inlineStr">
        <is>
          <t>0</t>
        </is>
      </c>
      <c r="AN1354" t="inlineStr">
        <is>
          <t>pour dac</t>
        </is>
      </c>
      <c r="AO1354" t="inlineStr">
        <is>
          <t>1</t>
        </is>
      </c>
      <c r="AP1354" t="inlineStr">
        <is>
          <t>1</t>
        </is>
      </c>
      <c r="AQ1354" t="inlineStr"/>
      <c r="AR1354" t="inlineStr"/>
      <c r="AS1354" t="inlineStr"/>
      <c r="AT1354" t="inlineStr"/>
      <c r="AU1354" t="inlineStr">
        <is>
          <t>---</t>
        </is>
      </c>
      <c r="AV1354" t="inlineStr">
        <is>
          <t>---</t>
        </is>
      </c>
      <c r="AW1354" t="inlineStr">
        <is>
          <t>---</t>
        </is>
      </c>
      <c r="AX1354" t="inlineStr">
        <is>
          <t>---</t>
        </is>
      </c>
      <c r="AY1354" t="inlineStr">
        <is>
          <t>---</t>
        </is>
      </c>
      <c r="AZ1354" t="inlineStr">
        <is>
          <t>---</t>
        </is>
      </c>
      <c r="BA1354" t="inlineStr">
        <is>
          <t>8a7c43128a4424b0fa27ee8aba471672</t>
        </is>
      </c>
      <c r="BB1354" t="inlineStr">
        <is>
          <t>http://openrosa.org/formdesigner/0B48E039-1E80-49A7-AC24-732B6E788E39</t>
        </is>
      </c>
      <c r="BC1354" t="inlineStr">
        <is>
          <t>Ration et autres visites</t>
        </is>
      </c>
      <c r="BD1354" t="inlineStr">
        <is>
          <t>CommCare Android, version "2.56"(468045). App v15974. CommCare Version 2.56.0. Build 468045, built on: 2025-03-07</t>
        </is>
      </c>
      <c r="BE1354" t="inlineStr">
        <is>
          <t>commcare_cebd0d31-21f4-4592-9164-16cfd6fc9bcf</t>
        </is>
      </c>
      <c r="BF1354" t="inlineStr">
        <is>
          <t>19.3748959 -72.3381492 410.0 9.83</t>
        </is>
      </c>
      <c r="BG1354" t="inlineStr">
        <is>
          <t>f13d8149fc6d39ebe86af18272310ff9</t>
        </is>
      </c>
      <c r="BH1354" t="inlineStr">
        <is>
          <t>40b9a06a5c574210820dd725c0bc61c4</t>
        </is>
      </c>
      <c r="BI1354" t="inlineStr">
        <is>
          <t>15246</t>
        </is>
      </c>
      <c r="BJ1354" t="inlineStr">
        <is>
          <t>XFormInstance</t>
        </is>
      </c>
      <c r="BK1354" t="inlineStr">
        <is>
          <t>21f9865c013211f0b4435930014bb413</t>
        </is>
      </c>
      <c r="BL1354" t="b">
        <v>0</v>
      </c>
      <c r="BM1354" t="inlineStr">
        <is>
          <t>---</t>
        </is>
      </c>
      <c r="BN1354" t="inlineStr">
        <is>
          <t>190.115.175.39</t>
        </is>
      </c>
      <c r="BO1354" t="inlineStr">
        <is>
          <t>Djaxelo Dorcenat</t>
        </is>
      </c>
    </row>
    <row r="1355">
      <c r="A1355" t="inlineStr">
        <is>
          <t>1353</t>
        </is>
      </c>
      <c r="B1355" t="inlineStr">
        <is>
          <t>57c5586e-6db8-40d4-80a8-6acf9723b4c6</t>
        </is>
      </c>
      <c r="C1355" t="inlineStr">
        <is>
          <t>2025-03-18</t>
        </is>
      </c>
      <c r="D1355" t="inlineStr">
        <is>
          <t>4</t>
        </is>
      </c>
      <c r="E1355" t="inlineStr">
        <is>
          <t>pour dac</t>
        </is>
      </c>
      <c r="F1355" t="inlineStr">
        <is>
          <t>1</t>
        </is>
      </c>
      <c r="G1355" t="inlineStr">
        <is>
          <t>pour dac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---</t>
        </is>
      </c>
      <c r="L1355" t="inlineStr">
        <is>
          <t>---</t>
        </is>
      </c>
      <c r="M1355" t="inlineStr">
        <is>
          <t>---</t>
        </is>
      </c>
      <c r="N1355" t="inlineStr">
        <is>
          <t>---</t>
        </is>
      </c>
      <c r="O1355" t="inlineStr">
        <is>
          <t>---</t>
        </is>
      </c>
      <c r="P1355" t="inlineStr">
        <is>
          <t>---</t>
        </is>
      </c>
      <c r="Q1355" t="inlineStr">
        <is>
          <t>---</t>
        </is>
      </c>
      <c r="R1355" t="inlineStr"/>
      <c r="S1355" t="inlineStr"/>
      <c r="T1355" t="inlineStr"/>
      <c r="U1355" t="inlineStr"/>
      <c r="V1355" t="inlineStr"/>
      <c r="W1355" t="inlineStr"/>
      <c r="X1355" t="inlineStr">
        <is>
          <t>SMA/CSSM/PCR00100</t>
        </is>
      </c>
      <c r="Y1355" t="inlineStr">
        <is>
          <t>SMA/CSSM/PCR00100</t>
        </is>
      </c>
      <c r="Z1355" t="inlineStr">
        <is>
          <t>2025-03-19 02:41:31</t>
        </is>
      </c>
      <c r="AA1355" t="inlineStr">
        <is>
          <t>2025-03-19 02:40:27</t>
        </is>
      </c>
      <c r="AB1355" t="inlineStr">
        <is>
          <t>6joseph</t>
        </is>
      </c>
      <c r="AC1355" t="inlineStr">
        <is>
          <t>2025-03-19 18:39:05</t>
        </is>
      </c>
      <c r="AD1355" s="1" t="inlineStr">
        <is>
          <t>https://www.commcarehq.org/a/caris-test/reports/form_data/57c5586e-6db8-40d4-80a8-6acf9723b4c6/</t>
        </is>
      </c>
      <c r="AE1355" t="inlineStr">
        <is>
          <t>---</t>
        </is>
      </c>
      <c r="AF1355" t="inlineStr">
        <is>
          <t>3c5a623af057e23a32ae4000_35864</t>
        </is>
      </c>
      <c r="AG1355" t="inlineStr">
        <is>
          <t>---</t>
        </is>
      </c>
      <c r="AH1355" t="inlineStr">
        <is>
          <t>2025-03-19 02:41:31</t>
        </is>
      </c>
      <c r="AI1355" t="inlineStr">
        <is>
          <t>8a7c43128a4424b0fa27ee8aba471672</t>
        </is>
      </c>
      <c r="AJ1355" t="inlineStr">
        <is>
          <t>2025-03-18</t>
        </is>
      </c>
      <c r="AK1355" t="inlineStr">
        <is>
          <t>4</t>
        </is>
      </c>
      <c r="AL1355" t="inlineStr">
        <is>
          <t>pour dac</t>
        </is>
      </c>
      <c r="AM1355" t="inlineStr">
        <is>
          <t>1</t>
        </is>
      </c>
      <c r="AN1355" t="inlineStr">
        <is>
          <t>pour dac</t>
        </is>
      </c>
      <c r="AO1355" t="inlineStr">
        <is>
          <t>1</t>
        </is>
      </c>
      <c r="AP1355" t="inlineStr">
        <is>
          <t>1</t>
        </is>
      </c>
      <c r="AQ1355" t="inlineStr"/>
      <c r="AR1355" t="inlineStr"/>
      <c r="AS1355" t="inlineStr"/>
      <c r="AT1355" t="inlineStr"/>
      <c r="AU1355" t="inlineStr">
        <is>
          <t>---</t>
        </is>
      </c>
      <c r="AV1355" t="inlineStr">
        <is>
          <t>---</t>
        </is>
      </c>
      <c r="AW1355" t="inlineStr">
        <is>
          <t>---</t>
        </is>
      </c>
      <c r="AX1355" t="inlineStr">
        <is>
          <t>---</t>
        </is>
      </c>
      <c r="AY1355" t="inlineStr">
        <is>
          <t>---</t>
        </is>
      </c>
      <c r="AZ1355" t="inlineStr">
        <is>
          <t>---</t>
        </is>
      </c>
      <c r="BA1355" t="inlineStr">
        <is>
          <t>8a7c43128a4424b0fa27ee8aba471672</t>
        </is>
      </c>
      <c r="BB1355" t="inlineStr">
        <is>
          <t>http://openrosa.org/formdesigner/0B48E039-1E80-49A7-AC24-732B6E788E39</t>
        </is>
      </c>
      <c r="BC1355" t="inlineStr">
        <is>
          <t>Ration et autres visites</t>
        </is>
      </c>
      <c r="BD1355" t="inlineStr">
        <is>
          <t>CommCare Android, version "2.56"(468045). App v15974. CommCare Version 2.56.0. Build 468045, built on: 2025-03-07</t>
        </is>
      </c>
      <c r="BE1355" t="inlineStr">
        <is>
          <t>commcare_cebd0d31-21f4-4592-9164-16cfd6fc9bcf</t>
        </is>
      </c>
      <c r="BF1355" t="inlineStr">
        <is>
          <t>19.374812 -72.3380271 410.0 10.0</t>
        </is>
      </c>
      <c r="BG1355" t="inlineStr">
        <is>
          <t>f13d8149fc6d39ebe86af18272310ff9</t>
        </is>
      </c>
      <c r="BH1355" t="inlineStr">
        <is>
          <t>40b9a06a5c574210820dd725c0bc61c4</t>
        </is>
      </c>
      <c r="BI1355" t="inlineStr">
        <is>
          <t>15246</t>
        </is>
      </c>
      <c r="BJ1355" t="inlineStr">
        <is>
          <t>XFormInstance</t>
        </is>
      </c>
      <c r="BK1355" t="inlineStr">
        <is>
          <t>21f9865c013211f0b4435930014bb413</t>
        </is>
      </c>
      <c r="BL1355" t="b">
        <v>0</v>
      </c>
      <c r="BM1355" t="inlineStr">
        <is>
          <t>---</t>
        </is>
      </c>
      <c r="BN1355" t="inlineStr">
        <is>
          <t>190.115.175.39</t>
        </is>
      </c>
      <c r="BO1355" t="inlineStr">
        <is>
          <t>Kemeldine Dorcenat</t>
        </is>
      </c>
    </row>
    <row r="1356">
      <c r="A1356" t="inlineStr">
        <is>
          <t>1354</t>
        </is>
      </c>
      <c r="B1356" t="inlineStr">
        <is>
          <t>392ab7ba-e6ee-4e02-a4d3-5dede71e05ad</t>
        </is>
      </c>
      <c r="C1356" t="inlineStr">
        <is>
          <t>2025-03-19</t>
        </is>
      </c>
      <c r="D1356" t="inlineStr">
        <is>
          <t>3</t>
        </is>
      </c>
      <c r="E1356" t="inlineStr">
        <is>
          <t>---</t>
        </is>
      </c>
      <c r="F1356" t="inlineStr">
        <is>
          <t>0</t>
        </is>
      </c>
      <c r="G1356" t="inlineStr">
        <is>
          <t>---</t>
        </is>
      </c>
      <c r="H1356" t="inlineStr">
        <is>
          <t>1</t>
        </is>
      </c>
      <c r="I1356" t="inlineStr">
        <is>
          <t>0</t>
        </is>
      </c>
      <c r="J1356" t="inlineStr">
        <is>
          <t>---</t>
        </is>
      </c>
      <c r="K1356" t="inlineStr">
        <is>
          <t>---</t>
        </is>
      </c>
      <c r="L1356" t="inlineStr">
        <is>
          <t>---</t>
        </is>
      </c>
      <c r="M1356" t="inlineStr">
        <is>
          <t>---</t>
        </is>
      </c>
      <c r="N1356" t="inlineStr">
        <is>
          <t>---</t>
        </is>
      </c>
      <c r="O1356" t="inlineStr">
        <is>
          <t>---</t>
        </is>
      </c>
      <c r="P1356" t="inlineStr">
        <is>
          <t>---</t>
        </is>
      </c>
      <c r="Q1356" t="inlineStr">
        <is>
          <t>---</t>
        </is>
      </c>
      <c r="R1356" t="inlineStr">
        <is>
          <t>---</t>
        </is>
      </c>
      <c r="S1356" t="inlineStr">
        <is>
          <t>---</t>
        </is>
      </c>
      <c r="T1356" t="inlineStr">
        <is>
          <t>---</t>
        </is>
      </c>
      <c r="U1356" t="inlineStr">
        <is>
          <t>---</t>
        </is>
      </c>
      <c r="V1356" t="inlineStr">
        <is>
          <t>---</t>
        </is>
      </c>
      <c r="W1356" t="inlineStr"/>
      <c r="X1356" t="inlineStr">
        <is>
          <t>CAP/CALT/ST01255</t>
        </is>
      </c>
      <c r="Y1356" t="inlineStr">
        <is>
          <t>CAP/CALT/ST01255</t>
        </is>
      </c>
      <c r="Z1356" t="inlineStr">
        <is>
          <t>2025-03-19 19:16:10</t>
        </is>
      </c>
      <c r="AA1356" t="inlineStr">
        <is>
          <t>2025-03-19 19:16:00</t>
        </is>
      </c>
      <c r="AB1356" t="inlineStr">
        <is>
          <t>1irania</t>
        </is>
      </c>
      <c r="AC1356" t="inlineStr">
        <is>
          <t>2025-03-19 19:16:12</t>
        </is>
      </c>
      <c r="AD1356" s="1" t="inlineStr">
        <is>
          <t>https://www.commcarehq.org/a/caris-test/reports/form_data/392ab7ba-e6ee-4e02-a4d3-5dede71e05ad/</t>
        </is>
      </c>
      <c r="AE1356" t="inlineStr">
        <is>
          <t>---</t>
        </is>
      </c>
      <c r="AF1356" t="inlineStr">
        <is>
          <t>3c5a623af057e23a32ae4000_32024</t>
        </is>
      </c>
      <c r="AG1356" t="inlineStr">
        <is>
          <t>OK</t>
        </is>
      </c>
      <c r="AH1356" t="inlineStr">
        <is>
          <t>2025-03-19 19:16:10</t>
        </is>
      </c>
      <c r="AI1356" t="inlineStr">
        <is>
          <t>42a82b7de9e609ae71648670ad4c56aa</t>
        </is>
      </c>
      <c r="AJ1356" t="inlineStr">
        <is>
          <t>2025-03-19</t>
        </is>
      </c>
      <c r="AK1356" t="inlineStr">
        <is>
          <t>3</t>
        </is>
      </c>
      <c r="AL1356" t="inlineStr">
        <is>
          <t>---</t>
        </is>
      </c>
      <c r="AM1356" t="inlineStr">
        <is>
          <t>0</t>
        </is>
      </c>
      <c r="AN1356" t="inlineStr">
        <is>
          <t>---</t>
        </is>
      </c>
      <c r="AO1356" t="inlineStr">
        <is>
          <t>1</t>
        </is>
      </c>
      <c r="AP1356" t="inlineStr">
        <is>
          <t>0</t>
        </is>
      </c>
      <c r="AQ1356" t="inlineStr">
        <is>
          <t>---</t>
        </is>
      </c>
      <c r="AR1356" t="inlineStr">
        <is>
          <t>---</t>
        </is>
      </c>
      <c r="AS1356" t="inlineStr">
        <is>
          <t>---</t>
        </is>
      </c>
      <c r="AT1356" t="inlineStr"/>
      <c r="AU1356" t="inlineStr">
        <is>
          <t>---</t>
        </is>
      </c>
      <c r="AV1356" t="inlineStr">
        <is>
          <t>---</t>
        </is>
      </c>
      <c r="AW1356" t="inlineStr">
        <is>
          <t>---</t>
        </is>
      </c>
      <c r="AX1356" t="inlineStr">
        <is>
          <t>---</t>
        </is>
      </c>
      <c r="AY1356" t="inlineStr">
        <is>
          <t>---</t>
        </is>
      </c>
      <c r="AZ1356" t="inlineStr">
        <is>
          <t>---</t>
        </is>
      </c>
      <c r="BA1356" t="inlineStr">
        <is>
          <t>42a82b7de9e609ae71648670ad4c56aa</t>
        </is>
      </c>
      <c r="BB1356" t="inlineStr">
        <is>
          <t>http://openrosa.org/formdesigner/0B48E039-1E80-49A7-AC24-732B6E788E39</t>
        </is>
      </c>
      <c r="BC1356" t="inlineStr">
        <is>
          <t>Ration et autres visites</t>
        </is>
      </c>
      <c r="BD1356" t="inlineStr">
        <is>
          <t>CommCare Android, version "2.56"(468027). App v15974. CommCare Version 2.56.0. Build 468027, built on: 2025-01-18</t>
        </is>
      </c>
      <c r="BE1356" t="inlineStr">
        <is>
          <t>commcare_6c8d6b29-ddee-4573-a4bf-ff173bbf52d8</t>
        </is>
      </c>
      <c r="BF1356" t="inlineStr"/>
      <c r="BG1356" t="inlineStr">
        <is>
          <t>f13d8149fc6d39ebe86af18272310ff9</t>
        </is>
      </c>
      <c r="BH1356" t="inlineStr">
        <is>
          <t>40b9a06a5c574210820dd725c0bc61c4</t>
        </is>
      </c>
      <c r="BI1356" t="inlineStr">
        <is>
          <t>15246</t>
        </is>
      </c>
      <c r="BJ1356" t="inlineStr">
        <is>
          <t>XFormInstance</t>
        </is>
      </c>
      <c r="BK1356" t="inlineStr">
        <is>
          <t>acea1a3604f411f0aa5c6327e3555f30</t>
        </is>
      </c>
      <c r="BL1356" t="b">
        <v>0</v>
      </c>
      <c r="BM1356" t="inlineStr">
        <is>
          <t>---</t>
        </is>
      </c>
      <c r="BN1356" t="inlineStr">
        <is>
          <t>200.113.251.113</t>
        </is>
      </c>
      <c r="BO1356" t="inlineStr">
        <is>
          <t>WILIAMSON PIERRE</t>
        </is>
      </c>
    </row>
    <row r="1357">
      <c r="A1357" t="inlineStr">
        <is>
          <t>1355</t>
        </is>
      </c>
      <c r="B1357" t="inlineStr">
        <is>
          <t>635c43c4-8de9-4020-9a18-13c8fe067a62</t>
        </is>
      </c>
      <c r="C1357" t="inlineStr">
        <is>
          <t>2025-03-18</t>
        </is>
      </c>
      <c r="D1357" t="inlineStr">
        <is>
          <t>11</t>
        </is>
      </c>
      <c r="E1357" t="inlineStr">
        <is>
          <t>---</t>
        </is>
      </c>
      <c r="F1357" t="inlineStr">
        <is>
          <t>1</t>
        </is>
      </c>
      <c r="G1357" t="inlineStr">
        <is>
          <t>---</t>
        </is>
      </c>
      <c r="H1357" t="inlineStr">
        <is>
          <t>1</t>
        </is>
      </c>
      <c r="I1357" t="inlineStr">
        <is>
          <t>1</t>
        </is>
      </c>
      <c r="J1357" t="inlineStr"/>
      <c r="K1357" t="inlineStr">
        <is>
          <t>---</t>
        </is>
      </c>
      <c r="L1357" t="inlineStr">
        <is>
          <t>---</t>
        </is>
      </c>
      <c r="M1357" t="inlineStr">
        <is>
          <t>---</t>
        </is>
      </c>
      <c r="N1357" t="inlineStr">
        <is>
          <t>---</t>
        </is>
      </c>
      <c r="O1357" t="inlineStr">
        <is>
          <t>---</t>
        </is>
      </c>
      <c r="P1357" t="inlineStr">
        <is>
          <t>---</t>
        </is>
      </c>
      <c r="Q1357" t="inlineStr">
        <is>
          <t>---</t>
        </is>
      </c>
      <c r="R1357" t="inlineStr"/>
      <c r="S1357" t="inlineStr"/>
      <c r="T1357" t="inlineStr"/>
      <c r="U1357">
        <f>HYPERLINK("https://www.commcarehq.org/a/caris-test/api/form_attachment/v1/635c43c4-8de9-4020-9a18-13c8fe067a62/1742415603870.jpg")</f>
        <v/>
      </c>
      <c r="V1357" t="inlineStr"/>
      <c r="W1357" t="inlineStr"/>
      <c r="X1357" t="inlineStr">
        <is>
          <t>PAP/HOFP/ST01811</t>
        </is>
      </c>
      <c r="Y1357" t="inlineStr">
        <is>
          <t>PAP/HOFP/ST01811</t>
        </is>
      </c>
      <c r="Z1357" t="inlineStr">
        <is>
          <t>2025-03-19 20:20:09</t>
        </is>
      </c>
      <c r="AA1357" t="inlineStr">
        <is>
          <t>2025-03-19 20:19:10</t>
        </is>
      </c>
      <c r="AB1357" t="inlineStr">
        <is>
          <t>2mercelie</t>
        </is>
      </c>
      <c r="AC1357" t="inlineStr">
        <is>
          <t>2025-03-19 20:20:09</t>
        </is>
      </c>
      <c r="AD1357" s="1" t="inlineStr">
        <is>
          <t>https://www.commcarehq.org/a/caris-test/reports/form_data/635c43c4-8de9-4020-9a18-13c8fe067a62/</t>
        </is>
      </c>
      <c r="AE1357" t="inlineStr">
        <is>
          <t>---</t>
        </is>
      </c>
      <c r="AF1357" t="inlineStr">
        <is>
          <t>3c5a623af057e23a32ae4000_172522</t>
        </is>
      </c>
      <c r="AG1357" t="inlineStr">
        <is>
          <t>---</t>
        </is>
      </c>
      <c r="AH1357" t="inlineStr">
        <is>
          <t>2025-03-19 20:20:09</t>
        </is>
      </c>
      <c r="AI1357" t="inlineStr">
        <is>
          <t>2e62b218304042258ccf31696d2c0d45</t>
        </is>
      </c>
      <c r="AJ1357" t="inlineStr">
        <is>
          <t>2025-03-18</t>
        </is>
      </c>
      <c r="AK1357" t="inlineStr">
        <is>
          <t>11</t>
        </is>
      </c>
      <c r="AL1357" t="inlineStr">
        <is>
          <t>---</t>
        </is>
      </c>
      <c r="AM1357" t="inlineStr">
        <is>
          <t>1</t>
        </is>
      </c>
      <c r="AN1357" t="inlineStr">
        <is>
          <t>---</t>
        </is>
      </c>
      <c r="AO1357" t="inlineStr">
        <is>
          <t>1</t>
        </is>
      </c>
      <c r="AP1357" t="inlineStr">
        <is>
          <t>1</t>
        </is>
      </c>
      <c r="AQ1357" t="inlineStr"/>
      <c r="AR1357" t="inlineStr"/>
      <c r="AS1357" t="inlineStr"/>
      <c r="AT1357" t="inlineStr"/>
      <c r="AU1357" t="inlineStr">
        <is>
          <t>---</t>
        </is>
      </c>
      <c r="AV1357" t="inlineStr">
        <is>
          <t>---</t>
        </is>
      </c>
      <c r="AW1357" t="inlineStr">
        <is>
          <t>---</t>
        </is>
      </c>
      <c r="AX1357" t="inlineStr">
        <is>
          <t>---</t>
        </is>
      </c>
      <c r="AY1357" t="inlineStr">
        <is>
          <t>---</t>
        </is>
      </c>
      <c r="AZ1357" t="inlineStr">
        <is>
          <t>---</t>
        </is>
      </c>
      <c r="BA1357" t="inlineStr">
        <is>
          <t>2e62b218304042258ccf31696d2c0d45</t>
        </is>
      </c>
      <c r="BB1357" t="inlineStr">
        <is>
          <t>http://openrosa.org/formdesigner/0B48E039-1E80-49A7-AC24-732B6E788E39</t>
        </is>
      </c>
      <c r="BC1357" t="inlineStr">
        <is>
          <t>Ration et autres visites</t>
        </is>
      </c>
      <c r="BD1357" t="inlineStr">
        <is>
          <t>CommCare Android, version "2.56"(468046). App v15974. CommCare Version 2.56.0. Build 468046, built on: 2025-03-15</t>
        </is>
      </c>
      <c r="BE1357" t="inlineStr">
        <is>
          <t>commcare_e07abcec-4b87-4031-85ab-59fcf73e643c</t>
        </is>
      </c>
      <c r="BF1357" t="inlineStr">
        <is>
          <t>18.4803287 -72.3209107 930.8 9.16</t>
        </is>
      </c>
      <c r="BG1357" t="inlineStr">
        <is>
          <t>f13d8149fc6d39ebe86af18272310ff9</t>
        </is>
      </c>
      <c r="BH1357" t="inlineStr">
        <is>
          <t>40b9a06a5c574210820dd725c0bc61c4</t>
        </is>
      </c>
      <c r="BI1357" t="inlineStr">
        <is>
          <t>15246</t>
        </is>
      </c>
      <c r="BJ1357" t="inlineStr">
        <is>
          <t>XFormInstance</t>
        </is>
      </c>
      <c r="BK1357" t="inlineStr">
        <is>
          <t>7d7b7f6c035f11f0aa0d6327e3555f30</t>
        </is>
      </c>
      <c r="BL1357" t="b">
        <v>0</v>
      </c>
      <c r="BM1357" t="inlineStr">
        <is>
          <t>---</t>
        </is>
      </c>
      <c r="BN1357" t="inlineStr">
        <is>
          <t>200.113.238.41</t>
        </is>
      </c>
      <c r="BO1357" t="inlineStr">
        <is>
          <t>Samantha TOUSSAINT</t>
        </is>
      </c>
    </row>
    <row r="1358">
      <c r="A1358" t="inlineStr">
        <is>
          <t>1356</t>
        </is>
      </c>
      <c r="B1358" t="inlineStr">
        <is>
          <t>00f972ef-62ce-4c51-af57-79ac19352c9b</t>
        </is>
      </c>
      <c r="C1358" t="inlineStr">
        <is>
          <t>2025-03-19</t>
        </is>
      </c>
      <c r="D1358" t="inlineStr">
        <is>
          <t>4</t>
        </is>
      </c>
      <c r="E1358" t="inlineStr">
        <is>
          <t>Renforcement D'adherence</t>
        </is>
      </c>
      <c r="F1358" t="inlineStr">
        <is>
          <t>1</t>
        </is>
      </c>
      <c r="G1358" t="inlineStr">
        <is>
          <t>Telephone  non disponible</t>
        </is>
      </c>
      <c r="H1358" t="inlineStr">
        <is>
          <t>1</t>
        </is>
      </c>
      <c r="I1358" t="inlineStr">
        <is>
          <t>1</t>
        </is>
      </c>
      <c r="J1358" t="inlineStr"/>
      <c r="K1358" t="inlineStr">
        <is>
          <t>---</t>
        </is>
      </c>
      <c r="L1358" t="inlineStr">
        <is>
          <t>---</t>
        </is>
      </c>
      <c r="M1358" t="inlineStr">
        <is>
          <t>---</t>
        </is>
      </c>
      <c r="N1358" t="inlineStr">
        <is>
          <t>---</t>
        </is>
      </c>
      <c r="O1358" t="inlineStr">
        <is>
          <t>---</t>
        </is>
      </c>
      <c r="P1358" t="inlineStr">
        <is>
          <t>---</t>
        </is>
      </c>
      <c r="Q1358" t="inlineStr">
        <is>
          <t>---</t>
        </is>
      </c>
      <c r="R1358" t="inlineStr"/>
      <c r="S1358" t="inlineStr"/>
      <c r="T1358" t="inlineStr"/>
      <c r="U1358" t="inlineStr"/>
      <c r="V1358" t="inlineStr"/>
      <c r="W1358" t="inlineStr"/>
      <c r="X1358" t="inlineStr">
        <is>
          <t>PIG/CSSR/ST00758</t>
        </is>
      </c>
      <c r="Y1358" t="inlineStr">
        <is>
          <t>PIG/CSSR/ST00758</t>
        </is>
      </c>
      <c r="Z1358" t="inlineStr">
        <is>
          <t>2025-03-19 20:20:11</t>
        </is>
      </c>
      <c r="AA1358" t="inlineStr">
        <is>
          <t>2025-03-19 20:18:52</t>
        </is>
      </c>
      <c r="AB1358" t="inlineStr">
        <is>
          <t>1ketly</t>
        </is>
      </c>
      <c r="AC1358" t="inlineStr">
        <is>
          <t>2025-03-19 20:20:10</t>
        </is>
      </c>
      <c r="AD1358" s="1" t="inlineStr">
        <is>
          <t>https://www.commcarehq.org/a/caris-test/reports/form_data/00f972ef-62ce-4c51-af57-79ac19352c9b/</t>
        </is>
      </c>
      <c r="AE1358" t="inlineStr">
        <is>
          <t>---</t>
        </is>
      </c>
      <c r="AF1358" t="inlineStr">
        <is>
          <t>3c5a623af057e23a32ae4000_71893</t>
        </is>
      </c>
      <c r="AG1358" t="inlineStr">
        <is>
          <t>---</t>
        </is>
      </c>
      <c r="AH1358" t="inlineStr">
        <is>
          <t>2025-03-19 20:20:11</t>
        </is>
      </c>
      <c r="AI1358" t="inlineStr">
        <is>
          <t>a75dfcb32c444e83a4857eabadf7dd0f</t>
        </is>
      </c>
      <c r="AJ1358" t="inlineStr">
        <is>
          <t>2025-03-19</t>
        </is>
      </c>
      <c r="AK1358" t="inlineStr">
        <is>
          <t>4</t>
        </is>
      </c>
      <c r="AL1358" t="inlineStr">
        <is>
          <t>Renforcement D'adherence</t>
        </is>
      </c>
      <c r="AM1358" t="inlineStr">
        <is>
          <t>1</t>
        </is>
      </c>
      <c r="AN1358" t="inlineStr">
        <is>
          <t>Telephone  non disponible</t>
        </is>
      </c>
      <c r="AO1358" t="inlineStr">
        <is>
          <t>1</t>
        </is>
      </c>
      <c r="AP1358" t="inlineStr">
        <is>
          <t>1</t>
        </is>
      </c>
      <c r="AQ1358" t="inlineStr"/>
      <c r="AR1358" t="inlineStr"/>
      <c r="AS1358" t="inlineStr"/>
      <c r="AT1358" t="inlineStr"/>
      <c r="AU1358" t="inlineStr">
        <is>
          <t>---</t>
        </is>
      </c>
      <c r="AV1358" t="inlineStr">
        <is>
          <t>---</t>
        </is>
      </c>
      <c r="AW1358" t="inlineStr">
        <is>
          <t>---</t>
        </is>
      </c>
      <c r="AX1358" t="inlineStr">
        <is>
          <t>---</t>
        </is>
      </c>
      <c r="AY1358" t="inlineStr">
        <is>
          <t>---</t>
        </is>
      </c>
      <c r="AZ1358" t="inlineStr">
        <is>
          <t>---</t>
        </is>
      </c>
      <c r="BA1358" t="inlineStr">
        <is>
          <t>a75dfcb32c444e83a4857eabadf7dd0f</t>
        </is>
      </c>
      <c r="BB1358" t="inlineStr">
        <is>
          <t>http://openrosa.org/formdesigner/0B48E039-1E80-49A7-AC24-732B6E788E39</t>
        </is>
      </c>
      <c r="BC1358" t="inlineStr">
        <is>
          <t>Ration et autres visites</t>
        </is>
      </c>
      <c r="BD1358" t="inlineStr">
        <is>
          <t>CommCare Android, version "2.56"(468046). App v15974. CommCare Version 2.56.0. Build 468046, built on: 2025-03-15</t>
        </is>
      </c>
      <c r="BE1358" t="inlineStr">
        <is>
          <t>commcare_173380f7-b37d-43d8-ba2b-b49ceb66cb2e</t>
        </is>
      </c>
      <c r="BF1358" t="inlineStr">
        <is>
          <t>19.4389235 -72.2046761 375.0 9.4</t>
        </is>
      </c>
      <c r="BG1358" t="inlineStr">
        <is>
          <t>f13d8149fc6d39ebe86af18272310ff9</t>
        </is>
      </c>
      <c r="BH1358" t="inlineStr">
        <is>
          <t>40b9a06a5c574210820dd725c0bc61c4</t>
        </is>
      </c>
      <c r="BI1358" t="inlineStr">
        <is>
          <t>15246</t>
        </is>
      </c>
      <c r="BJ1358" t="inlineStr">
        <is>
          <t>XFormInstance</t>
        </is>
      </c>
      <c r="BK1358" t="inlineStr">
        <is>
          <t>6818f93c04fd11f0aa5c6327e3555f30</t>
        </is>
      </c>
      <c r="BL1358" t="b">
        <v>0</v>
      </c>
      <c r="BM1358" t="inlineStr">
        <is>
          <t>---</t>
        </is>
      </c>
      <c r="BN1358" t="inlineStr">
        <is>
          <t>190.115.178.16</t>
        </is>
      </c>
      <c r="BO1358" t="inlineStr">
        <is>
          <t xml:space="preserve"> Wilcardo Jean</t>
        </is>
      </c>
    </row>
    <row r="1359">
      <c r="A1359" t="inlineStr">
        <is>
          <t>1357</t>
        </is>
      </c>
      <c r="B1359" t="inlineStr">
        <is>
          <t>233433f6-4b38-4b62-a0c0-b966a7245577</t>
        </is>
      </c>
      <c r="C1359" t="inlineStr">
        <is>
          <t>2025-03-19</t>
        </is>
      </c>
      <c r="D1359" t="inlineStr">
        <is>
          <t>3</t>
        </is>
      </c>
      <c r="E1359" t="inlineStr">
        <is>
          <t>---</t>
        </is>
      </c>
      <c r="F1359" t="inlineStr">
        <is>
          <t>0</t>
        </is>
      </c>
      <c r="G1359" t="inlineStr">
        <is>
          <t>---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---</t>
        </is>
      </c>
      <c r="L1359" t="inlineStr">
        <is>
          <t>---</t>
        </is>
      </c>
      <c r="M1359" t="inlineStr">
        <is>
          <t>---</t>
        </is>
      </c>
      <c r="N1359" t="inlineStr">
        <is>
          <t>---</t>
        </is>
      </c>
      <c r="O1359" t="inlineStr">
        <is>
          <t>---</t>
        </is>
      </c>
      <c r="P1359" t="inlineStr">
        <is>
          <t>---</t>
        </is>
      </c>
      <c r="Q1359" t="inlineStr">
        <is>
          <t>---</t>
        </is>
      </c>
      <c r="R1359" t="inlineStr"/>
      <c r="S1359" t="inlineStr"/>
      <c r="T1359" t="inlineStr"/>
      <c r="U1359" t="inlineStr"/>
      <c r="V1359" t="inlineStr"/>
      <c r="W1359" t="inlineStr"/>
      <c r="X1359" t="inlineStr">
        <is>
          <t>CAP/HSCM/ST04125</t>
        </is>
      </c>
      <c r="Y1359" t="inlineStr">
        <is>
          <t>CAP/HSCM/ST04125</t>
        </is>
      </c>
      <c r="Z1359" t="inlineStr">
        <is>
          <t>2025-03-19 20:26:24</t>
        </is>
      </c>
      <c r="AA1359" t="inlineStr">
        <is>
          <t>2025-03-19 20:26:00</t>
        </is>
      </c>
      <c r="AB1359" t="inlineStr">
        <is>
          <t>1fleurgile</t>
        </is>
      </c>
      <c r="AC1359" t="inlineStr">
        <is>
          <t>2025-03-19 20:35:28</t>
        </is>
      </c>
      <c r="AD1359" s="1" t="inlineStr">
        <is>
          <t>https://www.commcarehq.org/a/caris-test/reports/form_data/233433f6-4b38-4b62-a0c0-b966a7245577/</t>
        </is>
      </c>
      <c r="AE1359" t="inlineStr">
        <is>
          <t>---</t>
        </is>
      </c>
      <c r="AF1359" t="inlineStr">
        <is>
          <t>3c5a623af057e23a32ae4000_194440</t>
        </is>
      </c>
      <c r="AG1359" t="inlineStr">
        <is>
          <t>OK</t>
        </is>
      </c>
      <c r="AH1359" t="inlineStr">
        <is>
          <t>2025-03-19 20:26:24</t>
        </is>
      </c>
      <c r="AI1359" t="inlineStr">
        <is>
          <t>9cfdf7db54419d22491b2c964b5162b3</t>
        </is>
      </c>
      <c r="AJ1359" t="inlineStr">
        <is>
          <t>2025-03-19</t>
        </is>
      </c>
      <c r="AK1359" t="inlineStr">
        <is>
          <t>3</t>
        </is>
      </c>
      <c r="AL1359" t="inlineStr">
        <is>
          <t>---</t>
        </is>
      </c>
      <c r="AM1359" t="inlineStr">
        <is>
          <t>0</t>
        </is>
      </c>
      <c r="AN1359" t="inlineStr">
        <is>
          <t>---</t>
        </is>
      </c>
      <c r="AO1359" t="inlineStr">
        <is>
          <t>1</t>
        </is>
      </c>
      <c r="AP1359" t="inlineStr">
        <is>
          <t>1</t>
        </is>
      </c>
      <c r="AQ1359" t="inlineStr"/>
      <c r="AR1359" t="inlineStr"/>
      <c r="AS1359" t="inlineStr"/>
      <c r="AT1359" t="inlineStr"/>
      <c r="AU1359" t="inlineStr">
        <is>
          <t>---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inlineStr">
        <is>
          <t>---</t>
        </is>
      </c>
      <c r="BA1359" t="inlineStr">
        <is>
          <t>9cfdf7db54419d22491b2c964b5162b3</t>
        </is>
      </c>
      <c r="BB1359" t="inlineStr">
        <is>
          <t>http://openrosa.org/formdesigner/0B48E039-1E80-49A7-AC24-732B6E788E39</t>
        </is>
      </c>
      <c r="BC1359" t="inlineStr">
        <is>
          <t>Ration et autres visites</t>
        </is>
      </c>
      <c r="BD1359" t="inlineStr">
        <is>
          <t>CommCare Android, version "2.55.0"(467579). App v15974. CommCare Version 2.55.0. Build 467579, built on: 2025-01-15</t>
        </is>
      </c>
      <c r="BE1359" t="inlineStr">
        <is>
          <t>commcare_76b456dd-7d90-498a-a785-92f136625a61</t>
        </is>
      </c>
      <c r="BF1359" t="inlineStr">
        <is>
          <t>19.7537131 -72.2057262 -22.71 30.0</t>
        </is>
      </c>
      <c r="BG1359" t="inlineStr">
        <is>
          <t>f13d8149fc6d39ebe86af18272310ff9</t>
        </is>
      </c>
      <c r="BH1359" t="inlineStr">
        <is>
          <t>40b9a06a5c574210820dd725c0bc61c4</t>
        </is>
      </c>
      <c r="BI1359" t="inlineStr">
        <is>
          <t>15246</t>
        </is>
      </c>
      <c r="BJ1359" t="inlineStr">
        <is>
          <t>XFormInstance</t>
        </is>
      </c>
      <c r="BK1359" t="inlineStr">
        <is>
          <t>103b0678011611f0ba8dbb65fe57b2fe</t>
        </is>
      </c>
      <c r="BL1359" t="b">
        <v>0</v>
      </c>
      <c r="BM1359" t="inlineStr">
        <is>
          <t>---</t>
        </is>
      </c>
      <c r="BN1359" t="inlineStr">
        <is>
          <t>200.113.248.102</t>
        </is>
      </c>
      <c r="BO1359" t="inlineStr">
        <is>
          <t>Christlove Pierre</t>
        </is>
      </c>
    </row>
    <row r="1360">
      <c r="A1360" t="inlineStr">
        <is>
          <t>1358</t>
        </is>
      </c>
      <c r="B1360" t="inlineStr">
        <is>
          <t>086d102c-218a-4799-97de-071695350807</t>
        </is>
      </c>
      <c r="C1360" t="inlineStr">
        <is>
          <t>2025-03-19</t>
        </is>
      </c>
      <c r="D1360" t="inlineStr">
        <is>
          <t>3</t>
        </is>
      </c>
      <c r="E1360" t="inlineStr">
        <is>
          <t>---</t>
        </is>
      </c>
      <c r="F1360" t="inlineStr">
        <is>
          <t>0</t>
        </is>
      </c>
      <c r="G1360" t="inlineStr">
        <is>
          <t>---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---</t>
        </is>
      </c>
      <c r="L1360" t="inlineStr">
        <is>
          <t>---</t>
        </is>
      </c>
      <c r="M1360" t="inlineStr">
        <is>
          <t>---</t>
        </is>
      </c>
      <c r="N1360" t="inlineStr">
        <is>
          <t>---</t>
        </is>
      </c>
      <c r="O1360" t="inlineStr">
        <is>
          <t>---</t>
        </is>
      </c>
      <c r="P1360" t="inlineStr">
        <is>
          <t>---</t>
        </is>
      </c>
      <c r="Q1360" t="inlineStr">
        <is>
          <t>---</t>
        </is>
      </c>
      <c r="R1360" t="inlineStr"/>
      <c r="S1360" t="inlineStr"/>
      <c r="T1360" t="inlineStr"/>
      <c r="U1360" t="inlineStr"/>
      <c r="V1360" t="inlineStr"/>
      <c r="W1360" t="inlineStr"/>
      <c r="X1360" t="inlineStr">
        <is>
          <t>CAP/CDSF/AJ1114R</t>
        </is>
      </c>
      <c r="Y1360" t="inlineStr">
        <is>
          <t>CAP/CDSF/AJ1114R</t>
        </is>
      </c>
      <c r="Z1360" t="inlineStr">
        <is>
          <t>2025-03-19 20:27:00</t>
        </is>
      </c>
      <c r="AA1360" t="inlineStr">
        <is>
          <t>2025-03-19 20:26:41</t>
        </is>
      </c>
      <c r="AB1360" t="inlineStr">
        <is>
          <t>1fleurgile</t>
        </is>
      </c>
      <c r="AC1360" t="inlineStr">
        <is>
          <t>2025-03-19 20:35:28</t>
        </is>
      </c>
      <c r="AD1360" s="1" t="inlineStr">
        <is>
          <t>https://www.commcarehq.org/a/caris-test/reports/form_data/086d102c-218a-4799-97de-071695350807/</t>
        </is>
      </c>
      <c r="AE1360" t="inlineStr">
        <is>
          <t>---</t>
        </is>
      </c>
      <c r="AF1360" t="inlineStr">
        <is>
          <t>3c5a623af057e23a32ae4000_16769</t>
        </is>
      </c>
      <c r="AG1360" t="inlineStr">
        <is>
          <t>OK</t>
        </is>
      </c>
      <c r="AH1360" t="inlineStr">
        <is>
          <t>2025-03-19 20:27:00</t>
        </is>
      </c>
      <c r="AI1360" t="inlineStr">
        <is>
          <t>9cfdf7db54419d22491b2c964b5162b3</t>
        </is>
      </c>
      <c r="AJ1360" t="inlineStr">
        <is>
          <t>2025-03-19</t>
        </is>
      </c>
      <c r="AK1360" t="inlineStr">
        <is>
          <t>3</t>
        </is>
      </c>
      <c r="AL1360" t="inlineStr">
        <is>
          <t>---</t>
        </is>
      </c>
      <c r="AM1360" t="inlineStr">
        <is>
          <t>0</t>
        </is>
      </c>
      <c r="AN1360" t="inlineStr">
        <is>
          <t>---</t>
        </is>
      </c>
      <c r="AO1360" t="inlineStr">
        <is>
          <t>1</t>
        </is>
      </c>
      <c r="AP1360" t="inlineStr">
        <is>
          <t>1</t>
        </is>
      </c>
      <c r="AQ1360" t="inlineStr"/>
      <c r="AR1360" t="inlineStr"/>
      <c r="AS1360" t="inlineStr"/>
      <c r="AT1360" t="inlineStr"/>
      <c r="AU1360" t="inlineStr">
        <is>
          <t>---</t>
        </is>
      </c>
      <c r="AV1360" t="inlineStr">
        <is>
          <t>---</t>
        </is>
      </c>
      <c r="AW1360" t="inlineStr">
        <is>
          <t>---</t>
        </is>
      </c>
      <c r="AX1360" t="inlineStr">
        <is>
          <t>---</t>
        </is>
      </c>
      <c r="AY1360" t="inlineStr">
        <is>
          <t>---</t>
        </is>
      </c>
      <c r="AZ1360" t="inlineStr">
        <is>
          <t>---</t>
        </is>
      </c>
      <c r="BA1360" t="inlineStr">
        <is>
          <t>9cfdf7db54419d22491b2c964b5162b3</t>
        </is>
      </c>
      <c r="BB1360" t="inlineStr">
        <is>
          <t>http://openrosa.org/formdesigner/0B48E039-1E80-49A7-AC24-732B6E788E39</t>
        </is>
      </c>
      <c r="BC1360" t="inlineStr">
        <is>
          <t>Ration et autres visites</t>
        </is>
      </c>
      <c r="BD1360" t="inlineStr">
        <is>
          <t>CommCare Android, version "2.55.0"(467579). App v15974. CommCare Version 2.55.0. Build 467579, built on: 2025-01-15</t>
        </is>
      </c>
      <c r="BE1360" t="inlineStr">
        <is>
          <t>commcare_76b456dd-7d90-498a-a785-92f136625a61</t>
        </is>
      </c>
      <c r="BF1360" t="inlineStr">
        <is>
          <t>19.7537125 -72.2057259 -22.71 34.4</t>
        </is>
      </c>
      <c r="BG1360" t="inlineStr">
        <is>
          <t>f13d8149fc6d39ebe86af18272310ff9</t>
        </is>
      </c>
      <c r="BH1360" t="inlineStr">
        <is>
          <t>40b9a06a5c574210820dd725c0bc61c4</t>
        </is>
      </c>
      <c r="BI1360" t="inlineStr">
        <is>
          <t>15246</t>
        </is>
      </c>
      <c r="BJ1360" t="inlineStr">
        <is>
          <t>XFormInstance</t>
        </is>
      </c>
      <c r="BK1360" t="inlineStr">
        <is>
          <t>103b0678011611f0ba8dbb65fe57b2fe</t>
        </is>
      </c>
      <c r="BL1360" t="b">
        <v>0</v>
      </c>
      <c r="BM1360" t="inlineStr">
        <is>
          <t>---</t>
        </is>
      </c>
      <c r="BN1360" t="inlineStr">
        <is>
          <t>200.113.248.102</t>
        </is>
      </c>
      <c r="BO1360" t="inlineStr">
        <is>
          <t>Asline Joseph</t>
        </is>
      </c>
    </row>
    <row r="1361">
      <c r="A1361" t="inlineStr">
        <is>
          <t>1359</t>
        </is>
      </c>
      <c r="B1361" t="inlineStr">
        <is>
          <t>f533a450-903e-4772-8010-a0e9740a75d2</t>
        </is>
      </c>
      <c r="C1361" t="inlineStr">
        <is>
          <t>2025-03-19</t>
        </is>
      </c>
      <c r="D1361" t="inlineStr">
        <is>
          <t>3</t>
        </is>
      </c>
      <c r="E1361" t="inlineStr">
        <is>
          <t>---</t>
        </is>
      </c>
      <c r="F1361" t="inlineStr">
        <is>
          <t>0</t>
        </is>
      </c>
      <c r="G1361" t="inlineStr">
        <is>
          <t>---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---</t>
        </is>
      </c>
      <c r="L1361" t="inlineStr">
        <is>
          <t>---</t>
        </is>
      </c>
      <c r="M1361" t="inlineStr">
        <is>
          <t>---</t>
        </is>
      </c>
      <c r="N1361" t="inlineStr">
        <is>
          <t>---</t>
        </is>
      </c>
      <c r="O1361" t="inlineStr">
        <is>
          <t>---</t>
        </is>
      </c>
      <c r="P1361" t="inlineStr">
        <is>
          <t>---</t>
        </is>
      </c>
      <c r="Q1361" t="inlineStr">
        <is>
          <t>---</t>
        </is>
      </c>
      <c r="R1361" t="inlineStr">
        <is>
          <t>17.0</t>
        </is>
      </c>
      <c r="S1361" t="inlineStr">
        <is>
          <t>23.7</t>
        </is>
      </c>
      <c r="T1361" t="inlineStr">
        <is>
          <t>126.0</t>
        </is>
      </c>
      <c r="U1361" t="inlineStr"/>
      <c r="V1361" t="inlineStr"/>
      <c r="W1361" t="inlineStr"/>
      <c r="X1361" t="inlineStr">
        <is>
          <t>CAP/HSCM/ST03686</t>
        </is>
      </c>
      <c r="Y1361" t="inlineStr">
        <is>
          <t>CAP/HSCM/ST03686</t>
        </is>
      </c>
      <c r="Z1361" t="inlineStr">
        <is>
          <t>2025-03-19 20:32:27</t>
        </is>
      </c>
      <c r="AA1361" t="inlineStr">
        <is>
          <t>2025-03-19 20:31:39</t>
        </is>
      </c>
      <c r="AB1361" t="inlineStr">
        <is>
          <t>1fleurgile</t>
        </is>
      </c>
      <c r="AC1361" t="inlineStr">
        <is>
          <t>2025-03-19 20:35:29</t>
        </is>
      </c>
      <c r="AD1361" s="1" t="inlineStr">
        <is>
          <t>https://www.commcarehq.org/a/caris-test/reports/form_data/f533a450-903e-4772-8010-a0e9740a75d2/</t>
        </is>
      </c>
      <c r="AE1361" t="inlineStr">
        <is>
          <t>---</t>
        </is>
      </c>
      <c r="AF1361" t="inlineStr">
        <is>
          <t>3c5a623af057e23a32ae4000_32527</t>
        </is>
      </c>
      <c r="AG1361" t="inlineStr">
        <is>
          <t>OK</t>
        </is>
      </c>
      <c r="AH1361" t="inlineStr">
        <is>
          <t>2025-03-19 20:32:27</t>
        </is>
      </c>
      <c r="AI1361" t="inlineStr">
        <is>
          <t>9cfdf7db54419d22491b2c964b5162b3</t>
        </is>
      </c>
      <c r="AJ1361" t="inlineStr">
        <is>
          <t>2025-03-19</t>
        </is>
      </c>
      <c r="AK1361" t="inlineStr">
        <is>
          <t>3</t>
        </is>
      </c>
      <c r="AL1361" t="inlineStr">
        <is>
          <t>---</t>
        </is>
      </c>
      <c r="AM1361" t="inlineStr">
        <is>
          <t>0</t>
        </is>
      </c>
      <c r="AN1361" t="inlineStr">
        <is>
          <t>---</t>
        </is>
      </c>
      <c r="AO1361" t="inlineStr">
        <is>
          <t>1</t>
        </is>
      </c>
      <c r="AP1361" t="inlineStr">
        <is>
          <t>1</t>
        </is>
      </c>
      <c r="AQ1361" t="inlineStr">
        <is>
          <t>17</t>
        </is>
      </c>
      <c r="AR1361" t="inlineStr">
        <is>
          <t>23.7</t>
        </is>
      </c>
      <c r="AS1361" t="inlineStr">
        <is>
          <t>126</t>
        </is>
      </c>
      <c r="AT1361" t="inlineStr"/>
      <c r="AU1361" t="inlineStr">
        <is>
          <t>---</t>
        </is>
      </c>
      <c r="AV1361" t="inlineStr">
        <is>
          <t>---</t>
        </is>
      </c>
      <c r="AW1361" t="inlineStr">
        <is>
          <t>---</t>
        </is>
      </c>
      <c r="AX1361" t="inlineStr">
        <is>
          <t>---</t>
        </is>
      </c>
      <c r="AY1361" t="inlineStr">
        <is>
          <t>---</t>
        </is>
      </c>
      <c r="AZ1361" t="inlineStr">
        <is>
          <t>---</t>
        </is>
      </c>
      <c r="BA1361" t="inlineStr">
        <is>
          <t>9cfdf7db54419d22491b2c964b5162b3</t>
        </is>
      </c>
      <c r="BB1361" t="inlineStr">
        <is>
          <t>http://openrosa.org/formdesigner/0B48E039-1E80-49A7-AC24-732B6E788E39</t>
        </is>
      </c>
      <c r="BC1361" t="inlineStr">
        <is>
          <t>Ration et autres visites</t>
        </is>
      </c>
      <c r="BD1361" t="inlineStr">
        <is>
          <t>CommCare Android, version "2.55.0"(467579). App v15974. CommCare Version 2.55.0. Build 467579, built on: 2025-01-15</t>
        </is>
      </c>
      <c r="BE1361" t="inlineStr">
        <is>
          <t>commcare_76b456dd-7d90-498a-a785-92f136625a61</t>
        </is>
      </c>
      <c r="BF1361" t="inlineStr">
        <is>
          <t>19.7537065 -72.2057331 -22.71 45.6</t>
        </is>
      </c>
      <c r="BG1361" t="inlineStr">
        <is>
          <t>f13d8149fc6d39ebe86af18272310ff9</t>
        </is>
      </c>
      <c r="BH1361" t="inlineStr">
        <is>
          <t>40b9a06a5c574210820dd725c0bc61c4</t>
        </is>
      </c>
      <c r="BI1361" t="inlineStr">
        <is>
          <t>15246</t>
        </is>
      </c>
      <c r="BJ1361" t="inlineStr">
        <is>
          <t>XFormInstance</t>
        </is>
      </c>
      <c r="BK1361" t="inlineStr">
        <is>
          <t>103b0678011611f0ba8dbb65fe57b2fe</t>
        </is>
      </c>
      <c r="BL1361" t="b">
        <v>0</v>
      </c>
      <c r="BM1361" t="inlineStr">
        <is>
          <t>---</t>
        </is>
      </c>
      <c r="BN1361" t="inlineStr">
        <is>
          <t>200.113.248.102</t>
        </is>
      </c>
      <c r="BO1361" t="inlineStr">
        <is>
          <t>Philippe Djaisly</t>
        </is>
      </c>
    </row>
    <row r="1362">
      <c r="A1362" t="inlineStr">
        <is>
          <t>1360</t>
        </is>
      </c>
      <c r="B1362" t="inlineStr">
        <is>
          <t>0a375262-d9d9-4092-b9d2-4197a2eb6090</t>
        </is>
      </c>
      <c r="C1362" t="inlineStr">
        <is>
          <t>2025-03-19</t>
        </is>
      </c>
      <c r="D1362" t="inlineStr">
        <is>
          <t>3</t>
        </is>
      </c>
      <c r="E1362" t="inlineStr">
        <is>
          <t>---</t>
        </is>
      </c>
      <c r="F1362" t="inlineStr">
        <is>
          <t>0</t>
        </is>
      </c>
      <c r="G1362" t="inlineStr">
        <is>
          <t>---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---</t>
        </is>
      </c>
      <c r="L1362" t="inlineStr">
        <is>
          <t>---</t>
        </is>
      </c>
      <c r="M1362" t="inlineStr">
        <is>
          <t>---</t>
        </is>
      </c>
      <c r="N1362" t="inlineStr">
        <is>
          <t>---</t>
        </is>
      </c>
      <c r="O1362" t="inlineStr">
        <is>
          <t>---</t>
        </is>
      </c>
      <c r="P1362" t="inlineStr">
        <is>
          <t>---</t>
        </is>
      </c>
      <c r="Q1362" t="inlineStr">
        <is>
          <t>---</t>
        </is>
      </c>
      <c r="R1362" t="inlineStr">
        <is>
          <t>15.8</t>
        </is>
      </c>
      <c r="S1362" t="inlineStr">
        <is>
          <t>17.6</t>
        </is>
      </c>
      <c r="T1362" t="inlineStr">
        <is>
          <t>123.0</t>
        </is>
      </c>
      <c r="U1362" t="inlineStr"/>
      <c r="V1362" t="inlineStr"/>
      <c r="W1362" t="inlineStr"/>
      <c r="X1362" t="inlineStr">
        <is>
          <t>CAP/HSCM/ST04374</t>
        </is>
      </c>
      <c r="Y1362" t="inlineStr">
        <is>
          <t>CAP/HSCM/ST04374</t>
        </is>
      </c>
      <c r="Z1362" t="inlineStr">
        <is>
          <t>2025-03-19 20:34:43</t>
        </is>
      </c>
      <c r="AA1362" t="inlineStr">
        <is>
          <t>2025-03-19 20:32:48</t>
        </is>
      </c>
      <c r="AB1362" t="inlineStr">
        <is>
          <t>1fleurgile</t>
        </is>
      </c>
      <c r="AC1362" t="inlineStr">
        <is>
          <t>2025-03-19 20:35:31</t>
        </is>
      </c>
      <c r="AD1362" s="1" t="inlineStr">
        <is>
          <t>https://www.commcarehq.org/a/caris-test/reports/form_data/0a375262-d9d9-4092-b9d2-4197a2eb6090/</t>
        </is>
      </c>
      <c r="AE1362" t="inlineStr">
        <is>
          <t>---</t>
        </is>
      </c>
      <c r="AF1362" t="inlineStr">
        <is>
          <t>3c5a623af057e23a32ae4000_124639</t>
        </is>
      </c>
      <c r="AG1362" t="inlineStr">
        <is>
          <t>OK</t>
        </is>
      </c>
      <c r="AH1362" t="inlineStr">
        <is>
          <t>2025-03-19 20:34:43</t>
        </is>
      </c>
      <c r="AI1362" t="inlineStr">
        <is>
          <t>9cfdf7db54419d22491b2c964b5162b3</t>
        </is>
      </c>
      <c r="AJ1362" t="inlineStr">
        <is>
          <t>2025-03-19</t>
        </is>
      </c>
      <c r="AK1362" t="inlineStr">
        <is>
          <t>3</t>
        </is>
      </c>
      <c r="AL1362" t="inlineStr">
        <is>
          <t>---</t>
        </is>
      </c>
      <c r="AM1362" t="inlineStr">
        <is>
          <t>0</t>
        </is>
      </c>
      <c r="AN1362" t="inlineStr">
        <is>
          <t>---</t>
        </is>
      </c>
      <c r="AO1362" t="inlineStr">
        <is>
          <t>1</t>
        </is>
      </c>
      <c r="AP1362" t="inlineStr">
        <is>
          <t>1</t>
        </is>
      </c>
      <c r="AQ1362" t="inlineStr">
        <is>
          <t>15.8</t>
        </is>
      </c>
      <c r="AR1362" t="inlineStr">
        <is>
          <t>17.6</t>
        </is>
      </c>
      <c r="AS1362" t="inlineStr">
        <is>
          <t>123</t>
        </is>
      </c>
      <c r="AT1362" t="inlineStr"/>
      <c r="AU1362" t="inlineStr">
        <is>
          <t>---</t>
        </is>
      </c>
      <c r="AV1362" t="inlineStr">
        <is>
          <t>---</t>
        </is>
      </c>
      <c r="AW1362" t="inlineStr">
        <is>
          <t>---</t>
        </is>
      </c>
      <c r="AX1362" t="inlineStr">
        <is>
          <t>---</t>
        </is>
      </c>
      <c r="AY1362" t="inlineStr">
        <is>
          <t>---</t>
        </is>
      </c>
      <c r="AZ1362" t="inlineStr">
        <is>
          <t>---</t>
        </is>
      </c>
      <c r="BA1362" t="inlineStr">
        <is>
          <t>9cfdf7db54419d22491b2c964b5162b3</t>
        </is>
      </c>
      <c r="BB1362" t="inlineStr">
        <is>
          <t>http://openrosa.org/formdesigner/0B48E039-1E80-49A7-AC24-732B6E788E39</t>
        </is>
      </c>
      <c r="BC1362" t="inlineStr">
        <is>
          <t>Ration et autres visites</t>
        </is>
      </c>
      <c r="BD1362" t="inlineStr">
        <is>
          <t>CommCare Android, version "2.55.0"(467579). App v15974. CommCare Version 2.55.0. Build 467579, built on: 2025-01-15</t>
        </is>
      </c>
      <c r="BE1362" t="inlineStr">
        <is>
          <t>commcare_76b456dd-7d90-498a-a785-92f136625a61</t>
        </is>
      </c>
      <c r="BF1362" t="inlineStr">
        <is>
          <t>19.7537139 -72.2057254 -22.71 28.1</t>
        </is>
      </c>
      <c r="BG1362" t="inlineStr">
        <is>
          <t>f13d8149fc6d39ebe86af18272310ff9</t>
        </is>
      </c>
      <c r="BH1362" t="inlineStr">
        <is>
          <t>40b9a06a5c574210820dd725c0bc61c4</t>
        </is>
      </c>
      <c r="BI1362" t="inlineStr">
        <is>
          <t>15246</t>
        </is>
      </c>
      <c r="BJ1362" t="inlineStr">
        <is>
          <t>XFormInstance</t>
        </is>
      </c>
      <c r="BK1362" t="inlineStr">
        <is>
          <t>103b0678011611f0ba8dbb65fe57b2fe</t>
        </is>
      </c>
      <c r="BL1362" t="b">
        <v>0</v>
      </c>
      <c r="BM1362" t="inlineStr">
        <is>
          <t>---</t>
        </is>
      </c>
      <c r="BN1362" t="inlineStr">
        <is>
          <t>200.113.248.102</t>
        </is>
      </c>
      <c r="BO1362" t="inlineStr">
        <is>
          <t>Wandalie Pierre</t>
        </is>
      </c>
    </row>
    <row r="1363">
      <c r="A1363" t="inlineStr">
        <is>
          <t>1361</t>
        </is>
      </c>
      <c r="B1363" t="inlineStr">
        <is>
          <t>2aab0671-e1b2-45b6-b9ca-9133c81012ad</t>
        </is>
      </c>
      <c r="C1363" t="inlineStr">
        <is>
          <t>2025-03-19</t>
        </is>
      </c>
      <c r="D1363" t="inlineStr">
        <is>
          <t>3</t>
        </is>
      </c>
      <c r="E1363" t="inlineStr">
        <is>
          <t>---</t>
        </is>
      </c>
      <c r="F1363" t="inlineStr">
        <is>
          <t>0</t>
        </is>
      </c>
      <c r="G1363" t="inlineStr">
        <is>
          <t>---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---</t>
        </is>
      </c>
      <c r="L1363" t="inlineStr">
        <is>
          <t>---</t>
        </is>
      </c>
      <c r="M1363" t="inlineStr">
        <is>
          <t>---</t>
        </is>
      </c>
      <c r="N1363" t="inlineStr">
        <is>
          <t>---</t>
        </is>
      </c>
      <c r="O1363" t="inlineStr">
        <is>
          <t>---</t>
        </is>
      </c>
      <c r="P1363" t="inlineStr">
        <is>
          <t>---</t>
        </is>
      </c>
      <c r="Q1363" t="inlineStr">
        <is>
          <t>---</t>
        </is>
      </c>
      <c r="R1363" t="inlineStr">
        <is>
          <t>20.0</t>
        </is>
      </c>
      <c r="S1363" t="inlineStr">
        <is>
          <t>30.0</t>
        </is>
      </c>
      <c r="T1363" t="inlineStr">
        <is>
          <t>13.0</t>
        </is>
      </c>
      <c r="U1363">
        <f>HYPERLINK("https://www.commcarehq.org/a/caris-test/api/form_attachment/v1/2aab0671-e1b2-45b6-b9ca-9133c81012ad/1742420020125.jpg")</f>
        <v/>
      </c>
      <c r="V1363" t="inlineStr"/>
      <c r="W1363" t="inlineStr"/>
      <c r="X1363" t="inlineStr">
        <is>
          <t>GRO/HAMG/ST03236</t>
        </is>
      </c>
      <c r="Y1363" t="inlineStr">
        <is>
          <t>GRO/HAMG/ST03236</t>
        </is>
      </c>
      <c r="Z1363" t="inlineStr">
        <is>
          <t>2025-03-19 21:33:42</t>
        </is>
      </c>
      <c r="AA1363" t="inlineStr">
        <is>
          <t>2025-03-19 21:33:02</t>
        </is>
      </c>
      <c r="AB1363" t="inlineStr">
        <is>
          <t>6norvilus</t>
        </is>
      </c>
      <c r="AC1363" t="inlineStr">
        <is>
          <t>2025-03-19 21:25:12</t>
        </is>
      </c>
      <c r="AD1363" s="1" t="inlineStr">
        <is>
          <t>https://www.commcarehq.org/a/caris-test/reports/form_data/2aab0671-e1b2-45b6-b9ca-9133c81012ad/</t>
        </is>
      </c>
      <c r="AE1363" t="inlineStr">
        <is>
          <t>---</t>
        </is>
      </c>
      <c r="AF1363" t="inlineStr">
        <is>
          <t>3c5a623af057e23a32ae4000_173029</t>
        </is>
      </c>
      <c r="AG1363" t="inlineStr">
        <is>
          <t>OK</t>
        </is>
      </c>
      <c r="AH1363" t="inlineStr">
        <is>
          <t>2025-03-19 21:33:42</t>
        </is>
      </c>
      <c r="AI1363" t="inlineStr">
        <is>
          <t>60825dc3d2144612a8c0588bc9c618f4</t>
        </is>
      </c>
      <c r="AJ1363" t="inlineStr">
        <is>
          <t>2025-03-19</t>
        </is>
      </c>
      <c r="AK1363" t="inlineStr">
        <is>
          <t>3</t>
        </is>
      </c>
      <c r="AL1363" t="inlineStr">
        <is>
          <t>---</t>
        </is>
      </c>
      <c r="AM1363" t="inlineStr">
        <is>
          <t>0</t>
        </is>
      </c>
      <c r="AN1363" t="inlineStr">
        <is>
          <t>---</t>
        </is>
      </c>
      <c r="AO1363" t="inlineStr">
        <is>
          <t>1</t>
        </is>
      </c>
      <c r="AP1363" t="inlineStr">
        <is>
          <t>1</t>
        </is>
      </c>
      <c r="AQ1363" t="inlineStr">
        <is>
          <t>20</t>
        </is>
      </c>
      <c r="AR1363" t="inlineStr">
        <is>
          <t>30</t>
        </is>
      </c>
      <c r="AS1363" t="inlineStr">
        <is>
          <t>13</t>
        </is>
      </c>
      <c r="AT1363" t="inlineStr"/>
      <c r="AU1363" t="inlineStr">
        <is>
          <t>---</t>
        </is>
      </c>
      <c r="AV1363" t="inlineStr">
        <is>
          <t>---</t>
        </is>
      </c>
      <c r="AW1363" t="inlineStr">
        <is>
          <t>---</t>
        </is>
      </c>
      <c r="AX1363" t="inlineStr">
        <is>
          <t>---</t>
        </is>
      </c>
      <c r="AY1363" t="inlineStr">
        <is>
          <t>---</t>
        </is>
      </c>
      <c r="AZ1363" t="inlineStr">
        <is>
          <t>---</t>
        </is>
      </c>
      <c r="BA1363" t="inlineStr">
        <is>
          <t>60825dc3d2144612a8c0588bc9c618f4</t>
        </is>
      </c>
      <c r="BB1363" t="inlineStr">
        <is>
          <t>http://openrosa.org/formdesigner/0B48E039-1E80-49A7-AC24-732B6E788E39</t>
        </is>
      </c>
      <c r="BC1363" t="inlineStr">
        <is>
          <t>Ration et autres visites</t>
        </is>
      </c>
      <c r="BD1363" t="inlineStr">
        <is>
          <t>CommCare Android, version "2.56"(468027). App v15974. CommCare Version 2.56.0. Build 468027, built on: 2025-01-18</t>
        </is>
      </c>
      <c r="BE1363" t="inlineStr">
        <is>
          <t>commcare_52f6c027-3e99-4ba4-b769-4cad75051ed2</t>
        </is>
      </c>
      <c r="BF1363" t="inlineStr"/>
      <c r="BG1363" t="inlineStr">
        <is>
          <t>f13d8149fc6d39ebe86af18272310ff9</t>
        </is>
      </c>
      <c r="BH1363" t="inlineStr">
        <is>
          <t>40b9a06a5c574210820dd725c0bc61c4</t>
        </is>
      </c>
      <c r="BI1363" t="inlineStr">
        <is>
          <t>15246</t>
        </is>
      </c>
      <c r="BJ1363" t="inlineStr">
        <is>
          <t>XFormInstance</t>
        </is>
      </c>
      <c r="BK1363" t="inlineStr">
        <is>
          <t>d3e3bb2804ca11f0b0add3290d41d0d6</t>
        </is>
      </c>
      <c r="BL1363" t="b">
        <v>0</v>
      </c>
      <c r="BM1363" t="inlineStr">
        <is>
          <t>---</t>
        </is>
      </c>
      <c r="BN1363" t="inlineStr">
        <is>
          <t>200.113.214.13</t>
        </is>
      </c>
      <c r="BO1363" t="inlineStr">
        <is>
          <t>Marc Moise Paul</t>
        </is>
      </c>
    </row>
    <row r="1364">
      <c r="A1364" t="inlineStr">
        <is>
          <t>1362</t>
        </is>
      </c>
      <c r="B1364" t="inlineStr">
        <is>
          <t>e1157f6d-7d55-436e-98b7-3903405b035e</t>
        </is>
      </c>
      <c r="C1364" t="inlineStr">
        <is>
          <t>2025-03-19</t>
        </is>
      </c>
      <c r="D1364" t="inlineStr">
        <is>
          <t>8</t>
        </is>
      </c>
      <c r="E1364" t="inlineStr">
        <is>
          <t>---</t>
        </is>
      </c>
      <c r="F1364" t="inlineStr">
        <is>
          <t>1</t>
        </is>
      </c>
      <c r="G1364" t="inlineStr">
        <is>
          <t>---</t>
        </is>
      </c>
      <c r="H1364" t="inlineStr">
        <is>
          <t>0</t>
        </is>
      </c>
      <c r="I1364" t="inlineStr">
        <is>
          <t>1</t>
        </is>
      </c>
      <c r="J1364" t="inlineStr">
        <is>
          <t>2</t>
        </is>
      </c>
      <c r="K1364" t="inlineStr">
        <is>
          <t>---</t>
        </is>
      </c>
      <c r="L1364" t="inlineStr">
        <is>
          <t>---</t>
        </is>
      </c>
      <c r="M1364" t="inlineStr">
        <is>
          <t>---</t>
        </is>
      </c>
      <c r="N1364" t="inlineStr">
        <is>
          <t>---</t>
        </is>
      </c>
      <c r="O1364" t="inlineStr">
        <is>
          <t>---</t>
        </is>
      </c>
      <c r="P1364" t="inlineStr">
        <is>
          <t>---</t>
        </is>
      </c>
      <c r="Q1364" t="inlineStr">
        <is>
          <t>---</t>
        </is>
      </c>
      <c r="R1364" t="inlineStr"/>
      <c r="S1364" t="inlineStr"/>
      <c r="T1364" t="inlineStr"/>
      <c r="U1364" t="inlineStr"/>
      <c r="V1364" t="inlineStr"/>
      <c r="W1364" t="inlineStr"/>
      <c r="X1364" t="inlineStr">
        <is>
          <t>PAP/HSFS/ST01788</t>
        </is>
      </c>
      <c r="Y1364" t="inlineStr">
        <is>
          <t>PAP/HSFS/ST01788</t>
        </is>
      </c>
      <c r="Z1364" t="inlineStr">
        <is>
          <t>2025-03-19 23:57:05</t>
        </is>
      </c>
      <c r="AA1364" t="inlineStr">
        <is>
          <t>2025-03-19 23:56:48</t>
        </is>
      </c>
      <c r="AB1364" t="inlineStr">
        <is>
          <t>2jessica</t>
        </is>
      </c>
      <c r="AC1364" t="inlineStr">
        <is>
          <t>2025-03-19 23:57:06</t>
        </is>
      </c>
      <c r="AD1364" s="1" t="inlineStr">
        <is>
          <t>https://www.commcarehq.org/a/caris-test/reports/form_data/e1157f6d-7d55-436e-98b7-3903405b035e/</t>
        </is>
      </c>
      <c r="AE1364" t="inlineStr">
        <is>
          <t>---</t>
        </is>
      </c>
      <c r="AF1364" t="inlineStr">
        <is>
          <t>3c5a623af057e23a32ae4000_195029</t>
        </is>
      </c>
      <c r="AG1364" t="inlineStr">
        <is>
          <t>---</t>
        </is>
      </c>
      <c r="AH1364" t="inlineStr">
        <is>
          <t>2025-03-19 23:57:05</t>
        </is>
      </c>
      <c r="AI1364" t="inlineStr">
        <is>
          <t>6b7066b672544b4cabd3a14f9f012e2c</t>
        </is>
      </c>
      <c r="AJ1364" t="inlineStr">
        <is>
          <t>2025-03-19</t>
        </is>
      </c>
      <c r="AK1364" t="inlineStr">
        <is>
          <t>8</t>
        </is>
      </c>
      <c r="AL1364" t="inlineStr">
        <is>
          <t>---</t>
        </is>
      </c>
      <c r="AM1364" t="inlineStr">
        <is>
          <t>1</t>
        </is>
      </c>
      <c r="AN1364" t="inlineStr">
        <is>
          <t>---</t>
        </is>
      </c>
      <c r="AO1364" t="inlineStr">
        <is>
          <t>0</t>
        </is>
      </c>
      <c r="AP1364" t="inlineStr">
        <is>
          <t>1</t>
        </is>
      </c>
      <c r="AQ1364" t="inlineStr"/>
      <c r="AR1364" t="inlineStr"/>
      <c r="AS1364" t="inlineStr"/>
      <c r="AT1364" t="inlineStr"/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inlineStr">
        <is>
          <t>---</t>
        </is>
      </c>
      <c r="BA1364" t="inlineStr">
        <is>
          <t>6b7066b672544b4cabd3a14f9f012e2c</t>
        </is>
      </c>
      <c r="BB1364" t="inlineStr">
        <is>
          <t>http://openrosa.org/formdesigner/0B48E039-1E80-49A7-AC24-732B6E788E39</t>
        </is>
      </c>
      <c r="BC1364" t="inlineStr">
        <is>
          <t>Ration et autres visites</t>
        </is>
      </c>
      <c r="BD1364" t="inlineStr">
        <is>
          <t>CommCare Android, version "2.56"(468046). App v15974. CommCare Version 2.56.0. Build 468046, built on: 2025-03-15</t>
        </is>
      </c>
      <c r="BE1364" t="inlineStr">
        <is>
          <t>commcare_f18d6b7a-4a28-4b1e-ba72-371ee279da9f</t>
        </is>
      </c>
      <c r="BF1364" t="inlineStr"/>
      <c r="BG1364" t="inlineStr">
        <is>
          <t>f13d8149fc6d39ebe86af18272310ff9</t>
        </is>
      </c>
      <c r="BH1364" t="inlineStr">
        <is>
          <t>40b9a06a5c574210820dd725c0bc61c4</t>
        </is>
      </c>
      <c r="BI1364" t="inlineStr">
        <is>
          <t>15246</t>
        </is>
      </c>
      <c r="BJ1364" t="inlineStr">
        <is>
          <t>XFormInstance</t>
        </is>
      </c>
      <c r="BK1364" t="inlineStr">
        <is>
          <t>e4f5127403f911f0b08dd3290d41d0d6</t>
        </is>
      </c>
      <c r="BL1364" t="b">
        <v>0</v>
      </c>
      <c r="BM1364" t="inlineStr">
        <is>
          <t>---</t>
        </is>
      </c>
      <c r="BN1364" t="inlineStr">
        <is>
          <t>200.113.253.6</t>
        </is>
      </c>
      <c r="BO1364" t="inlineStr">
        <is>
          <t>Dajeantal Preckil</t>
        </is>
      </c>
    </row>
    <row r="1365">
      <c r="A1365" t="inlineStr">
        <is>
          <t>1363</t>
        </is>
      </c>
      <c r="B1365" t="inlineStr">
        <is>
          <t>5bf2ad11-64f9-4b2d-a710-5a1eb1698e23</t>
        </is>
      </c>
      <c r="C1365" t="inlineStr">
        <is>
          <t>2025-03-19</t>
        </is>
      </c>
      <c r="D1365" t="inlineStr">
        <is>
          <t>3 4</t>
        </is>
      </c>
      <c r="E1365" t="inlineStr">
        <is>
          <t>Suivi med</t>
        </is>
      </c>
      <c r="F1365" t="inlineStr">
        <is>
          <t>0</t>
        </is>
      </c>
      <c r="G1365" t="inlineStr">
        <is>
          <t>---</t>
        </is>
      </c>
      <c r="H1365" t="inlineStr">
        <is>
          <t>1</t>
        </is>
      </c>
      <c r="I1365" t="inlineStr">
        <is>
          <t>1</t>
        </is>
      </c>
      <c r="J1365" t="inlineStr"/>
      <c r="K1365" t="inlineStr">
        <is>
          <t>---</t>
        </is>
      </c>
      <c r="L1365" t="inlineStr">
        <is>
          <t>---</t>
        </is>
      </c>
      <c r="M1365" t="inlineStr">
        <is>
          <t>---</t>
        </is>
      </c>
      <c r="N1365" t="inlineStr">
        <is>
          <t>---</t>
        </is>
      </c>
      <c r="O1365" t="inlineStr">
        <is>
          <t>---</t>
        </is>
      </c>
      <c r="P1365" t="inlineStr">
        <is>
          <t>---</t>
        </is>
      </c>
      <c r="Q1365" t="inlineStr">
        <is>
          <t>---</t>
        </is>
      </c>
      <c r="R1365" t="inlineStr"/>
      <c r="S1365" t="inlineStr"/>
      <c r="T1365" t="inlineStr"/>
      <c r="U1365" t="inlineStr"/>
      <c r="V1365" t="inlineStr"/>
      <c r="W1365" t="inlineStr"/>
      <c r="X1365" t="inlineStr">
        <is>
          <t>MOR/CMSM/ST00387</t>
        </is>
      </c>
      <c r="Y1365" t="inlineStr">
        <is>
          <t>MOR/CMSM/ST00387</t>
        </is>
      </c>
      <c r="Z1365" t="inlineStr">
        <is>
          <t>2025-03-19 14:34:57</t>
        </is>
      </c>
      <c r="AA1365" t="inlineStr">
        <is>
          <t>2025-03-19 14:33:39</t>
        </is>
      </c>
      <c r="AB1365" t="inlineStr">
        <is>
          <t>1evana</t>
        </is>
      </c>
      <c r="AC1365" t="inlineStr">
        <is>
          <t>2025-03-20 00:20:21</t>
        </is>
      </c>
      <c r="AD1365" s="1" t="inlineStr">
        <is>
          <t>https://www.commcarehq.org/a/caris-test/reports/form_data/5bf2ad11-64f9-4b2d-a710-5a1eb1698e23/</t>
        </is>
      </c>
      <c r="AE1365" t="inlineStr">
        <is>
          <t>---</t>
        </is>
      </c>
      <c r="AF1365" t="inlineStr">
        <is>
          <t>3c5a623af057e23a32ae4000_31569</t>
        </is>
      </c>
      <c r="AG1365" t="inlineStr">
        <is>
          <t>OK</t>
        </is>
      </c>
      <c r="AH1365" t="inlineStr">
        <is>
          <t>2025-03-19 14:34:57</t>
        </is>
      </c>
      <c r="AI1365" t="inlineStr">
        <is>
          <t>675a66fd8f8f48fd178738cd11c8c9b2</t>
        </is>
      </c>
      <c r="AJ1365" t="inlineStr">
        <is>
          <t>2025-03-19</t>
        </is>
      </c>
      <c r="AK1365" t="inlineStr">
        <is>
          <t>3 4</t>
        </is>
      </c>
      <c r="AL1365" t="inlineStr">
        <is>
          <t>Suivi med</t>
        </is>
      </c>
      <c r="AM1365" t="inlineStr">
        <is>
          <t>0</t>
        </is>
      </c>
      <c r="AN1365" t="inlineStr">
        <is>
          <t>---</t>
        </is>
      </c>
      <c r="AO1365" t="inlineStr">
        <is>
          <t>1</t>
        </is>
      </c>
      <c r="AP1365" t="inlineStr">
        <is>
          <t>1</t>
        </is>
      </c>
      <c r="AQ1365" t="inlineStr"/>
      <c r="AR1365" t="inlineStr"/>
      <c r="AS1365" t="inlineStr"/>
      <c r="AT1365" t="inlineStr"/>
      <c r="AU1365" t="inlineStr">
        <is>
          <t>---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inlineStr">
        <is>
          <t>---</t>
        </is>
      </c>
      <c r="BA1365" t="inlineStr">
        <is>
          <t>675a66fd8f8f48fd178738cd11c8c9b2</t>
        </is>
      </c>
      <c r="BB1365" t="inlineStr">
        <is>
          <t>http://openrosa.org/formdesigner/0B48E039-1E80-49A7-AC24-732B6E788E39</t>
        </is>
      </c>
      <c r="BC1365" t="inlineStr">
        <is>
          <t>Ration et autres visites</t>
        </is>
      </c>
      <c r="BD1365" t="inlineStr">
        <is>
          <t>CommCare Android, version "2.55.0"(467579). App v15974. CommCare Version 2.55.0. Build 467579, built on: 2025-01-15</t>
        </is>
      </c>
      <c r="BE1365" t="inlineStr">
        <is>
          <t>commcare_e1fe266d-14e3-4298-9699-21b818975650</t>
        </is>
      </c>
      <c r="BF1365" t="inlineStr">
        <is>
          <t>19.3779196 -71.8334799 594.76 7.5</t>
        </is>
      </c>
      <c r="BG1365" t="inlineStr">
        <is>
          <t>f13d8149fc6d39ebe86af18272310ff9</t>
        </is>
      </c>
      <c r="BH1365" t="inlineStr">
        <is>
          <t>40b9a06a5c574210820dd725c0bc61c4</t>
        </is>
      </c>
      <c r="BI1365" t="inlineStr">
        <is>
          <t>15246</t>
        </is>
      </c>
      <c r="BJ1365" t="inlineStr">
        <is>
          <t>XFormInstance</t>
        </is>
      </c>
      <c r="BK1365" t="inlineStr">
        <is>
          <t>e77e3be4042e11f0b4b95930014bb413</t>
        </is>
      </c>
      <c r="BL1365" t="b">
        <v>0</v>
      </c>
      <c r="BM1365" t="inlineStr">
        <is>
          <t>---</t>
        </is>
      </c>
      <c r="BN1365" t="inlineStr">
        <is>
          <t>200.113.238.127</t>
        </is>
      </c>
      <c r="BO1365" t="inlineStr">
        <is>
          <t>Nayensky Bastien</t>
        </is>
      </c>
    </row>
    <row r="1366">
      <c r="A1366" t="inlineStr">
        <is>
          <t>1364</t>
        </is>
      </c>
      <c r="B1366" t="inlineStr">
        <is>
          <t>9ee35c67-64a1-4746-b54d-8cecf2423b88</t>
        </is>
      </c>
      <c r="C1366" t="inlineStr">
        <is>
          <t>2025-03-19</t>
        </is>
      </c>
      <c r="D1366" t="inlineStr">
        <is>
          <t>3 4</t>
        </is>
      </c>
      <c r="E1366" t="inlineStr">
        <is>
          <t>cv</t>
        </is>
      </c>
      <c r="F1366" t="inlineStr">
        <is>
          <t>1</t>
        </is>
      </c>
      <c r="G1366" t="inlineStr">
        <is>
          <t>---</t>
        </is>
      </c>
      <c r="H1366" t="inlineStr">
        <is>
          <t>1</t>
        </is>
      </c>
      <c r="I1366" t="inlineStr">
        <is>
          <t>0</t>
        </is>
      </c>
      <c r="J1366" t="inlineStr">
        <is>
          <t>---</t>
        </is>
      </c>
      <c r="K1366" t="inlineStr">
        <is>
          <t>---</t>
        </is>
      </c>
      <c r="L1366" t="inlineStr">
        <is>
          <t>---</t>
        </is>
      </c>
      <c r="M1366" t="inlineStr">
        <is>
          <t>---</t>
        </is>
      </c>
      <c r="N1366" t="inlineStr">
        <is>
          <t>---</t>
        </is>
      </c>
      <c r="O1366" t="inlineStr">
        <is>
          <t>---</t>
        </is>
      </c>
      <c r="P1366" t="inlineStr">
        <is>
          <t>---</t>
        </is>
      </c>
      <c r="Q1366" t="inlineStr">
        <is>
          <t>---</t>
        </is>
      </c>
      <c r="R1366" t="inlineStr">
        <is>
          <t>---</t>
        </is>
      </c>
      <c r="S1366" t="inlineStr">
        <is>
          <t>---</t>
        </is>
      </c>
      <c r="T1366" t="inlineStr">
        <is>
          <t>---</t>
        </is>
      </c>
      <c r="U1366" t="inlineStr">
        <is>
          <t>---</t>
        </is>
      </c>
      <c r="V1366" t="inlineStr">
        <is>
          <t>---</t>
        </is>
      </c>
      <c r="W1366" t="inlineStr"/>
      <c r="X1366" t="inlineStr">
        <is>
          <t>PAP/SMFO/ST02038</t>
        </is>
      </c>
      <c r="Y1366" t="inlineStr">
        <is>
          <t>PAP/SMFO/ST02038</t>
        </is>
      </c>
      <c r="Z1366" t="inlineStr">
        <is>
          <t>2025-03-20 02:24:20</t>
        </is>
      </c>
      <c r="AA1366" t="inlineStr">
        <is>
          <t>2025-03-20 02:23:07</t>
        </is>
      </c>
      <c r="AB1366" t="inlineStr">
        <is>
          <t>2jure</t>
        </is>
      </c>
      <c r="AC1366" t="inlineStr">
        <is>
          <t>2025-03-20 13:23:30</t>
        </is>
      </c>
      <c r="AD1366" s="1" t="inlineStr">
        <is>
          <t>https://www.commcarehq.org/a/caris-test/reports/form_data/9ee35c67-64a1-4746-b54d-8cecf2423b88/</t>
        </is>
      </c>
      <c r="AE1366" t="inlineStr">
        <is>
          <t>---</t>
        </is>
      </c>
      <c r="AF1366" t="inlineStr">
        <is>
          <t>3c5a623af057e23a32ae4000_41478</t>
        </is>
      </c>
      <c r="AG1366" t="inlineStr">
        <is>
          <t>OK</t>
        </is>
      </c>
      <c r="AH1366" t="inlineStr">
        <is>
          <t>2025-03-20 02:24:20</t>
        </is>
      </c>
      <c r="AI1366" t="inlineStr">
        <is>
          <t>a5bbdf851c139995e9835931d0a6e6d2</t>
        </is>
      </c>
      <c r="AJ1366" t="inlineStr">
        <is>
          <t>2025-03-19</t>
        </is>
      </c>
      <c r="AK1366" t="inlineStr">
        <is>
          <t>3 4</t>
        </is>
      </c>
      <c r="AL1366" t="inlineStr">
        <is>
          <t>cv</t>
        </is>
      </c>
      <c r="AM1366" t="inlineStr">
        <is>
          <t>1</t>
        </is>
      </c>
      <c r="AN1366" t="inlineStr">
        <is>
          <t>---</t>
        </is>
      </c>
      <c r="AO1366" t="inlineStr">
        <is>
          <t>1</t>
        </is>
      </c>
      <c r="AP1366" t="inlineStr">
        <is>
          <t>0</t>
        </is>
      </c>
      <c r="AQ1366" t="inlineStr">
        <is>
          <t>---</t>
        </is>
      </c>
      <c r="AR1366" t="inlineStr">
        <is>
          <t>---</t>
        </is>
      </c>
      <c r="AS1366" t="inlineStr">
        <is>
          <t>---</t>
        </is>
      </c>
      <c r="AT1366" t="inlineStr"/>
      <c r="AU1366" t="inlineStr">
        <is>
          <t>---</t>
        </is>
      </c>
      <c r="AV1366" t="inlineStr">
        <is>
          <t>---</t>
        </is>
      </c>
      <c r="AW1366" t="inlineStr">
        <is>
          <t>---</t>
        </is>
      </c>
      <c r="AX1366" t="inlineStr">
        <is>
          <t>---</t>
        </is>
      </c>
      <c r="AY1366" t="inlineStr">
        <is>
          <t>---</t>
        </is>
      </c>
      <c r="AZ1366" t="inlineStr">
        <is>
          <t>---</t>
        </is>
      </c>
      <c r="BA1366" t="inlineStr">
        <is>
          <t>a5bbdf851c139995e9835931d0a6e6d2</t>
        </is>
      </c>
      <c r="BB1366" t="inlineStr">
        <is>
          <t>http://openrosa.org/formdesigner/0B48E039-1E80-49A7-AC24-732B6E788E39</t>
        </is>
      </c>
      <c r="BC1366" t="inlineStr">
        <is>
          <t>Ration et autres visites</t>
        </is>
      </c>
      <c r="BD1366" t="inlineStr">
        <is>
          <t>CommCare Android, version "2.56"(468046). App v15974. CommCare Version 2.56.0. Build 468046, built on: 2025-03-15</t>
        </is>
      </c>
      <c r="BE1366" t="inlineStr">
        <is>
          <t>commcare_4991f8fb-4090-4ad8-9141-1cb1e5b2a3c6</t>
        </is>
      </c>
      <c r="BF1366" t="inlineStr">
        <is>
          <t>18.5439155 -72.4022596 6.8 42.7</t>
        </is>
      </c>
      <c r="BG1366" t="inlineStr">
        <is>
          <t>f13d8149fc6d39ebe86af18272310ff9</t>
        </is>
      </c>
      <c r="BH1366" t="inlineStr">
        <is>
          <t>40b9a06a5c574210820dd725c0bc61c4</t>
        </is>
      </c>
      <c r="BI1366" t="inlineStr">
        <is>
          <t>15246</t>
        </is>
      </c>
      <c r="BJ1366" t="inlineStr">
        <is>
          <t>XFormInstance</t>
        </is>
      </c>
      <c r="BK1366" t="inlineStr">
        <is>
          <t>eb03780c00da11f0b43f5930014bb413</t>
        </is>
      </c>
      <c r="BL1366" t="b">
        <v>0</v>
      </c>
      <c r="BM1366" t="inlineStr">
        <is>
          <t>---</t>
        </is>
      </c>
      <c r="BN1366" t="inlineStr">
        <is>
          <t>190.102.68.76</t>
        </is>
      </c>
      <c r="BO1366" t="inlineStr">
        <is>
          <t>Louidjy Lundi</t>
        </is>
      </c>
    </row>
    <row r="1367">
      <c r="A1367" t="inlineStr">
        <is>
          <t>1365</t>
        </is>
      </c>
      <c r="B1367" t="inlineStr">
        <is>
          <t>36d67ead-b324-4319-b7b3-65dfe8cd521a</t>
        </is>
      </c>
      <c r="C1367" t="inlineStr">
        <is>
          <t>2025-03-20</t>
        </is>
      </c>
      <c r="D1367" t="inlineStr">
        <is>
          <t>3 4</t>
        </is>
      </c>
      <c r="E1367" t="inlineStr">
        <is>
          <t>Suivi med</t>
        </is>
      </c>
      <c r="F1367" t="inlineStr">
        <is>
          <t>0</t>
        </is>
      </c>
      <c r="G1367" t="inlineStr">
        <is>
          <t>---</t>
        </is>
      </c>
      <c r="H1367" t="inlineStr">
        <is>
          <t>1</t>
        </is>
      </c>
      <c r="I1367" t="inlineStr">
        <is>
          <t>1</t>
        </is>
      </c>
      <c r="J1367" t="inlineStr"/>
      <c r="K1367" t="inlineStr">
        <is>
          <t>---</t>
        </is>
      </c>
      <c r="L1367" t="inlineStr">
        <is>
          <t>---</t>
        </is>
      </c>
      <c r="M1367" t="inlineStr">
        <is>
          <t>---</t>
        </is>
      </c>
      <c r="N1367" t="inlineStr">
        <is>
          <t>---</t>
        </is>
      </c>
      <c r="O1367" t="inlineStr">
        <is>
          <t>---</t>
        </is>
      </c>
      <c r="P1367" t="inlineStr">
        <is>
          <t>---</t>
        </is>
      </c>
      <c r="Q1367" t="inlineStr">
        <is>
          <t>---</t>
        </is>
      </c>
      <c r="R1367" t="inlineStr"/>
      <c r="S1367" t="inlineStr"/>
      <c r="T1367" t="inlineStr"/>
      <c r="U1367" t="inlineStr"/>
      <c r="V1367" t="inlineStr"/>
      <c r="W1367" t="inlineStr"/>
      <c r="X1367" t="inlineStr">
        <is>
          <t>MOR/CMSM/ST00465</t>
        </is>
      </c>
      <c r="Y1367" t="inlineStr">
        <is>
          <t>MOR/CMSM/ST00465</t>
        </is>
      </c>
      <c r="Z1367" t="inlineStr">
        <is>
          <t>2025-03-20 15:41:07</t>
        </is>
      </c>
      <c r="AA1367" t="inlineStr">
        <is>
          <t>2025-03-20 15:40:30</t>
        </is>
      </c>
      <c r="AB1367" t="inlineStr">
        <is>
          <t>1evana</t>
        </is>
      </c>
      <c r="AC1367" t="inlineStr">
        <is>
          <t>2025-03-20 15:40:53</t>
        </is>
      </c>
      <c r="AD1367" s="1" t="inlineStr">
        <is>
          <t>https://www.commcarehq.org/a/caris-test/reports/form_data/36d67ead-b324-4319-b7b3-65dfe8cd521a/</t>
        </is>
      </c>
      <c r="AE1367" t="inlineStr">
        <is>
          <t>---</t>
        </is>
      </c>
      <c r="AF1367" t="inlineStr">
        <is>
          <t>3c5a623af057e23a32ae4000_50586</t>
        </is>
      </c>
      <c r="AG1367" t="inlineStr">
        <is>
          <t>OK</t>
        </is>
      </c>
      <c r="AH1367" t="inlineStr">
        <is>
          <t>2025-03-20 15:41:07</t>
        </is>
      </c>
      <c r="AI1367" t="inlineStr">
        <is>
          <t>675a66fd8f8f48fd178738cd11c8c9b2</t>
        </is>
      </c>
      <c r="AJ1367" t="inlineStr">
        <is>
          <t>2025-03-20</t>
        </is>
      </c>
      <c r="AK1367" t="inlineStr">
        <is>
          <t>3 4</t>
        </is>
      </c>
      <c r="AL1367" t="inlineStr">
        <is>
          <t>Suivi med</t>
        </is>
      </c>
      <c r="AM1367" t="inlineStr">
        <is>
          <t>0</t>
        </is>
      </c>
      <c r="AN1367" t="inlineStr">
        <is>
          <t>---</t>
        </is>
      </c>
      <c r="AO1367" t="inlineStr">
        <is>
          <t>1</t>
        </is>
      </c>
      <c r="AP1367" t="inlineStr">
        <is>
          <t>1</t>
        </is>
      </c>
      <c r="AQ1367" t="inlineStr"/>
      <c r="AR1367" t="inlineStr"/>
      <c r="AS1367" t="inlineStr"/>
      <c r="AT1367" t="inlineStr"/>
      <c r="AU1367" t="inlineStr">
        <is>
          <t>---</t>
        </is>
      </c>
      <c r="AV1367" t="inlineStr">
        <is>
          <t>---</t>
        </is>
      </c>
      <c r="AW1367" t="inlineStr">
        <is>
          <t>---</t>
        </is>
      </c>
      <c r="AX1367" t="inlineStr">
        <is>
          <t>---</t>
        </is>
      </c>
      <c r="AY1367" t="inlineStr">
        <is>
          <t>---</t>
        </is>
      </c>
      <c r="AZ1367" t="inlineStr">
        <is>
          <t>---</t>
        </is>
      </c>
      <c r="BA1367" t="inlineStr">
        <is>
          <t>675a66fd8f8f48fd178738cd11c8c9b2</t>
        </is>
      </c>
      <c r="BB1367" t="inlineStr">
        <is>
          <t>http://openrosa.org/formdesigner/0B48E039-1E80-49A7-AC24-732B6E788E39</t>
        </is>
      </c>
      <c r="BC1367" t="inlineStr">
        <is>
          <t>Ration et autres visites</t>
        </is>
      </c>
      <c r="BD1367" t="inlineStr">
        <is>
          <t>CommCare Android, version "2.55.0"(467579). App v15974. CommCare Version 2.55.0. Build 467579, built on: 2025-01-15</t>
        </is>
      </c>
      <c r="BE1367" t="inlineStr">
        <is>
          <t>commcare_e1fe266d-14e3-4298-9699-21b818975650</t>
        </is>
      </c>
      <c r="BF1367" t="inlineStr">
        <is>
          <t>19.4054712 -71.7782174 631.86 17.15</t>
        </is>
      </c>
      <c r="BG1367" t="inlineStr">
        <is>
          <t>f13d8149fc6d39ebe86af18272310ff9</t>
        </is>
      </c>
      <c r="BH1367" t="inlineStr">
        <is>
          <t>40b9a06a5c574210820dd725c0bc61c4</t>
        </is>
      </c>
      <c r="BI1367" t="inlineStr">
        <is>
          <t>15246</t>
        </is>
      </c>
      <c r="BJ1367" t="inlineStr">
        <is>
          <t>XFormInstance</t>
        </is>
      </c>
      <c r="BK1367" t="inlineStr">
        <is>
          <t>72f1a654059011f0aa776327e3555f30</t>
        </is>
      </c>
      <c r="BL1367" t="b">
        <v>0</v>
      </c>
      <c r="BM1367" t="inlineStr">
        <is>
          <t>---</t>
        </is>
      </c>
      <c r="BN1367" t="inlineStr">
        <is>
          <t>200.113.251.199</t>
        </is>
      </c>
      <c r="BO1367" t="inlineStr">
        <is>
          <t>Dieudeline Theophile</t>
        </is>
      </c>
    </row>
    <row r="1368">
      <c r="A1368" t="inlineStr">
        <is>
          <t>1366</t>
        </is>
      </c>
      <c r="B1368" t="inlineStr">
        <is>
          <t>cf66a967-ff1c-46ff-827b-f85bcee2a3bd</t>
        </is>
      </c>
      <c r="C1368" t="inlineStr">
        <is>
          <t>2025-03-20</t>
        </is>
      </c>
      <c r="D1368" t="inlineStr">
        <is>
          <t>3 4</t>
        </is>
      </c>
      <c r="E1368" t="inlineStr">
        <is>
          <t>Suivi med</t>
        </is>
      </c>
      <c r="F1368" t="inlineStr">
        <is>
          <t>0</t>
        </is>
      </c>
      <c r="G1368" t="inlineStr">
        <is>
          <t>---</t>
        </is>
      </c>
      <c r="H1368" t="inlineStr">
        <is>
          <t>1</t>
        </is>
      </c>
      <c r="I1368" t="inlineStr">
        <is>
          <t>1</t>
        </is>
      </c>
      <c r="J1368" t="inlineStr"/>
      <c r="K1368" t="inlineStr">
        <is>
          <t>---</t>
        </is>
      </c>
      <c r="L1368" t="inlineStr">
        <is>
          <t>---</t>
        </is>
      </c>
      <c r="M1368" t="inlineStr">
        <is>
          <t>---</t>
        </is>
      </c>
      <c r="N1368" t="inlineStr">
        <is>
          <t>---</t>
        </is>
      </c>
      <c r="O1368" t="inlineStr">
        <is>
          <t>---</t>
        </is>
      </c>
      <c r="P1368" t="inlineStr">
        <is>
          <t>---</t>
        </is>
      </c>
      <c r="Q1368" t="inlineStr">
        <is>
          <t>---</t>
        </is>
      </c>
      <c r="R1368" t="inlineStr"/>
      <c r="S1368" t="inlineStr"/>
      <c r="T1368" t="inlineStr"/>
      <c r="U1368" t="inlineStr"/>
      <c r="V1368" t="inlineStr"/>
      <c r="W1368" t="inlineStr"/>
      <c r="X1368" t="inlineStr">
        <is>
          <t>MOR/CMSM/ST00466</t>
        </is>
      </c>
      <c r="Y1368" t="inlineStr">
        <is>
          <t>MOR/CMSM/ST00466</t>
        </is>
      </c>
      <c r="Z1368" t="inlineStr">
        <is>
          <t>2025-03-20 15:41:51</t>
        </is>
      </c>
      <c r="AA1368" t="inlineStr">
        <is>
          <t>2025-03-20 15:41:23</t>
        </is>
      </c>
      <c r="AB1368" t="inlineStr">
        <is>
          <t>1evana</t>
        </is>
      </c>
      <c r="AC1368" t="inlineStr">
        <is>
          <t>2025-03-20 15:41:38</t>
        </is>
      </c>
      <c r="AD1368" s="1" t="inlineStr">
        <is>
          <t>https://www.commcarehq.org/a/caris-test/reports/form_data/cf66a967-ff1c-46ff-827b-f85bcee2a3bd/</t>
        </is>
      </c>
      <c r="AE1368" t="inlineStr">
        <is>
          <t>---</t>
        </is>
      </c>
      <c r="AF1368" t="inlineStr">
        <is>
          <t>3c5a623af057e23a32ae4000_50584</t>
        </is>
      </c>
      <c r="AG1368" t="inlineStr">
        <is>
          <t>OK</t>
        </is>
      </c>
      <c r="AH1368" t="inlineStr">
        <is>
          <t>2025-03-20 15:41:51</t>
        </is>
      </c>
      <c r="AI1368" t="inlineStr">
        <is>
          <t>675a66fd8f8f48fd178738cd11c8c9b2</t>
        </is>
      </c>
      <c r="AJ1368" t="inlineStr">
        <is>
          <t>2025-03-20</t>
        </is>
      </c>
      <c r="AK1368" t="inlineStr">
        <is>
          <t>3 4</t>
        </is>
      </c>
      <c r="AL1368" t="inlineStr">
        <is>
          <t>Suivi med</t>
        </is>
      </c>
      <c r="AM1368" t="inlineStr">
        <is>
          <t>0</t>
        </is>
      </c>
      <c r="AN1368" t="inlineStr">
        <is>
          <t>---</t>
        </is>
      </c>
      <c r="AO1368" t="inlineStr">
        <is>
          <t>1</t>
        </is>
      </c>
      <c r="AP1368" t="inlineStr">
        <is>
          <t>1</t>
        </is>
      </c>
      <c r="AQ1368" t="inlineStr"/>
      <c r="AR1368" t="inlineStr"/>
      <c r="AS1368" t="inlineStr"/>
      <c r="AT1368" t="inlineStr"/>
      <c r="AU1368" t="inlineStr">
        <is>
          <t>---</t>
        </is>
      </c>
      <c r="AV1368" t="inlineStr">
        <is>
          <t>---</t>
        </is>
      </c>
      <c r="AW1368" t="inlineStr">
        <is>
          <t>---</t>
        </is>
      </c>
      <c r="AX1368" t="inlineStr">
        <is>
          <t>---</t>
        </is>
      </c>
      <c r="AY1368" t="inlineStr">
        <is>
          <t>---</t>
        </is>
      </c>
      <c r="AZ1368" t="inlineStr">
        <is>
          <t>---</t>
        </is>
      </c>
      <c r="BA1368" t="inlineStr">
        <is>
          <t>675a66fd8f8f48fd178738cd11c8c9b2</t>
        </is>
      </c>
      <c r="BB1368" t="inlineStr">
        <is>
          <t>http://openrosa.org/formdesigner/0B48E039-1E80-49A7-AC24-732B6E788E39</t>
        </is>
      </c>
      <c r="BC1368" t="inlineStr">
        <is>
          <t>Ration et autres visites</t>
        </is>
      </c>
      <c r="BD1368" t="inlineStr">
        <is>
          <t>CommCare Android, version "2.55.0"(467579). App v15974. CommCare Version 2.55.0. Build 467579, built on: 2025-01-15</t>
        </is>
      </c>
      <c r="BE1368" t="inlineStr">
        <is>
          <t>commcare_e1fe266d-14e3-4298-9699-21b818975650</t>
        </is>
      </c>
      <c r="BF1368" t="inlineStr">
        <is>
          <t>19.4055056 -71.7782113 643.29 11.79</t>
        </is>
      </c>
      <c r="BG1368" t="inlineStr">
        <is>
          <t>f13d8149fc6d39ebe86af18272310ff9</t>
        </is>
      </c>
      <c r="BH1368" t="inlineStr">
        <is>
          <t>40b9a06a5c574210820dd725c0bc61c4</t>
        </is>
      </c>
      <c r="BI1368" t="inlineStr">
        <is>
          <t>15246</t>
        </is>
      </c>
      <c r="BJ1368" t="inlineStr">
        <is>
          <t>XFormInstance</t>
        </is>
      </c>
      <c r="BK1368" t="inlineStr">
        <is>
          <t>72f1a654059011f0aa776327e3555f30</t>
        </is>
      </c>
      <c r="BL1368" t="b">
        <v>0</v>
      </c>
      <c r="BM1368" t="inlineStr">
        <is>
          <t>---</t>
        </is>
      </c>
      <c r="BN1368" t="inlineStr">
        <is>
          <t>200.113.251.199</t>
        </is>
      </c>
      <c r="BO1368" t="inlineStr">
        <is>
          <t>Junia Theophile</t>
        </is>
      </c>
    </row>
    <row r="1369">
      <c r="A1369" t="inlineStr">
        <is>
          <t>1367</t>
        </is>
      </c>
      <c r="B1369" t="inlineStr">
        <is>
          <t>d749ca0e-ac78-4195-b4f8-21ce3ee33cfb</t>
        </is>
      </c>
      <c r="C1369" t="inlineStr">
        <is>
          <t>2025-03-20</t>
        </is>
      </c>
      <c r="D1369" t="inlineStr">
        <is>
          <t>4</t>
        </is>
      </c>
      <c r="E1369" t="inlineStr">
        <is>
          <t>routine</t>
        </is>
      </c>
      <c r="F1369" t="inlineStr">
        <is>
          <t>0</t>
        </is>
      </c>
      <c r="G1369" t="inlineStr">
        <is>
          <t>.</t>
        </is>
      </c>
      <c r="H1369" t="inlineStr">
        <is>
          <t>1</t>
        </is>
      </c>
      <c r="I1369" t="inlineStr">
        <is>
          <t>0</t>
        </is>
      </c>
      <c r="J1369" t="inlineStr">
        <is>
          <t>---</t>
        </is>
      </c>
      <c r="K1369" t="inlineStr">
        <is>
          <t>---</t>
        </is>
      </c>
      <c r="L1369" t="inlineStr">
        <is>
          <t>---</t>
        </is>
      </c>
      <c r="M1369" t="inlineStr">
        <is>
          <t>---</t>
        </is>
      </c>
      <c r="N1369" t="inlineStr">
        <is>
          <t>---</t>
        </is>
      </c>
      <c r="O1369" t="inlineStr">
        <is>
          <t>---</t>
        </is>
      </c>
      <c r="P1369" t="inlineStr">
        <is>
          <t>---</t>
        </is>
      </c>
      <c r="Q1369" t="inlineStr">
        <is>
          <t>---</t>
        </is>
      </c>
      <c r="R1369" t="inlineStr">
        <is>
          <t>---</t>
        </is>
      </c>
      <c r="S1369" t="inlineStr">
        <is>
          <t>---</t>
        </is>
      </c>
      <c r="T1369" t="inlineStr">
        <is>
          <t>---</t>
        </is>
      </c>
      <c r="U1369" t="inlineStr">
        <is>
          <t>---</t>
        </is>
      </c>
      <c r="V1369" t="inlineStr">
        <is>
          <t>---</t>
        </is>
      </c>
      <c r="W1369" t="inlineStr">
        <is>
          <t>19.5489803 -71.7345757 2.79 9.0</t>
        </is>
      </c>
      <c r="X1369" t="inlineStr">
        <is>
          <t>CAP/CMSO/ST02751</t>
        </is>
      </c>
      <c r="Y1369" t="inlineStr">
        <is>
          <t>CAP/CMSO/ST02751</t>
        </is>
      </c>
      <c r="Z1369" t="inlineStr">
        <is>
          <t>2025-03-20 16:18:59</t>
        </is>
      </c>
      <c r="AA1369" t="inlineStr">
        <is>
          <t>2025-03-20 16:18:33</t>
        </is>
      </c>
      <c r="AB1369" t="inlineStr">
        <is>
          <t>1rose</t>
        </is>
      </c>
      <c r="AC1369" t="inlineStr">
        <is>
          <t>2025-03-20 16:13:47</t>
        </is>
      </c>
      <c r="AD1369" s="1" t="inlineStr">
        <is>
          <t>https://www.commcarehq.org/a/caris-test/reports/form_data/d749ca0e-ac78-4195-b4f8-21ce3ee33cfb/</t>
        </is>
      </c>
      <c r="AE1369" t="inlineStr">
        <is>
          <t>---</t>
        </is>
      </c>
      <c r="AF1369" t="inlineStr">
        <is>
          <t>3c5a623af057e23a32ae4000_50783</t>
        </is>
      </c>
      <c r="AG1369" t="inlineStr">
        <is>
          <t>---</t>
        </is>
      </c>
      <c r="AH1369" t="inlineStr">
        <is>
          <t>2025-03-20 16:18:59</t>
        </is>
      </c>
      <c r="AI1369" t="inlineStr">
        <is>
          <t>2dea52d1789dbc2c3c784b18002f6f8d</t>
        </is>
      </c>
      <c r="AJ1369" t="inlineStr">
        <is>
          <t>2025-03-20</t>
        </is>
      </c>
      <c r="AK1369" t="inlineStr">
        <is>
          <t>4</t>
        </is>
      </c>
      <c r="AL1369" t="inlineStr">
        <is>
          <t>routine</t>
        </is>
      </c>
      <c r="AM1369" t="inlineStr">
        <is>
          <t>0</t>
        </is>
      </c>
      <c r="AN1369" t="inlineStr">
        <is>
          <t>.</t>
        </is>
      </c>
      <c r="AO1369" t="inlineStr">
        <is>
          <t>1</t>
        </is>
      </c>
      <c r="AP1369" t="inlineStr">
        <is>
          <t>0</t>
        </is>
      </c>
      <c r="AQ1369" t="inlineStr">
        <is>
          <t>---</t>
        </is>
      </c>
      <c r="AR1369" t="inlineStr">
        <is>
          <t>---</t>
        </is>
      </c>
      <c r="AS1369" t="inlineStr">
        <is>
          <t>---</t>
        </is>
      </c>
      <c r="AT1369" t="inlineStr">
        <is>
          <t>19.5489803 -71.7345757 2.79 9.0</t>
        </is>
      </c>
      <c r="AU1369" t="inlineStr">
        <is>
          <t>---</t>
        </is>
      </c>
      <c r="AV1369" t="inlineStr">
        <is>
          <t>---</t>
        </is>
      </c>
      <c r="AW1369" t="inlineStr">
        <is>
          <t>---</t>
        </is>
      </c>
      <c r="AX1369" t="inlineStr">
        <is>
          <t>---</t>
        </is>
      </c>
      <c r="AY1369" t="inlineStr">
        <is>
          <t>---</t>
        </is>
      </c>
      <c r="AZ1369" t="inlineStr">
        <is>
          <t>---</t>
        </is>
      </c>
      <c r="BA1369" t="inlineStr">
        <is>
          <t>2dea52d1789dbc2c3c784b18002f6f8d</t>
        </is>
      </c>
      <c r="BB1369" t="inlineStr">
        <is>
          <t>http://openrosa.org/formdesigner/0B48E039-1E80-49A7-AC24-732B6E788E39</t>
        </is>
      </c>
      <c r="BC1369" t="inlineStr">
        <is>
          <t>Ration et autres visites</t>
        </is>
      </c>
      <c r="BD1369" t="inlineStr">
        <is>
          <t>CommCare Android, version "2.56"(468040). App v15974. CommCare Version 2.56.0. Build 468040, built on: 2025-02-11</t>
        </is>
      </c>
      <c r="BE1369" t="inlineStr">
        <is>
          <t>commcare_6f11ce87-99a9-46e8-b6bd-276036be1616</t>
        </is>
      </c>
      <c r="BF1369" t="inlineStr">
        <is>
          <t>19.5489432 -71.7345632 2.79 7.6</t>
        </is>
      </c>
      <c r="BG1369" t="inlineStr">
        <is>
          <t>f13d8149fc6d39ebe86af18272310ff9</t>
        </is>
      </c>
      <c r="BH1369" t="inlineStr">
        <is>
          <t>40b9a06a5c574210820dd725c0bc61c4</t>
        </is>
      </c>
      <c r="BI1369" t="inlineStr">
        <is>
          <t>15246</t>
        </is>
      </c>
      <c r="BJ1369" t="inlineStr">
        <is>
          <t>XFormInstance</t>
        </is>
      </c>
      <c r="BK1369" t="inlineStr">
        <is>
          <t>3197489a05a311f0aa836327e3555f30</t>
        </is>
      </c>
      <c r="BL1369" t="b">
        <v>0</v>
      </c>
      <c r="BM1369" t="inlineStr">
        <is>
          <t>---</t>
        </is>
      </c>
      <c r="BN1369" t="inlineStr">
        <is>
          <t>200.113.251.14</t>
        </is>
      </c>
      <c r="BO1369" t="inlineStr">
        <is>
          <t>MANOUCHEKA Prospere</t>
        </is>
      </c>
    </row>
    <row r="1370">
      <c r="A1370" t="inlineStr">
        <is>
          <t>1368</t>
        </is>
      </c>
      <c r="B1370" t="inlineStr">
        <is>
          <t>9324fc3a-6800-4e7b-8885-94107fa3176e</t>
        </is>
      </c>
      <c r="C1370" t="inlineStr">
        <is>
          <t>2025-03-20</t>
        </is>
      </c>
      <c r="D1370" t="inlineStr">
        <is>
          <t>3</t>
        </is>
      </c>
      <c r="E1370" t="inlineStr">
        <is>
          <t>---</t>
        </is>
      </c>
      <c r="F1370" t="inlineStr">
        <is>
          <t>1</t>
        </is>
      </c>
      <c r="G1370" t="inlineStr">
        <is>
          <t>---</t>
        </is>
      </c>
      <c r="H1370" t="inlineStr">
        <is>
          <t>1</t>
        </is>
      </c>
      <c r="I1370" t="inlineStr">
        <is>
          <t>0</t>
        </is>
      </c>
      <c r="J1370" t="inlineStr">
        <is>
          <t>---</t>
        </is>
      </c>
      <c r="K1370" t="inlineStr">
        <is>
          <t>---</t>
        </is>
      </c>
      <c r="L1370" t="inlineStr">
        <is>
          <t>---</t>
        </is>
      </c>
      <c r="M1370" t="inlineStr">
        <is>
          <t>---</t>
        </is>
      </c>
      <c r="N1370" t="inlineStr">
        <is>
          <t>---</t>
        </is>
      </c>
      <c r="O1370" t="inlineStr">
        <is>
          <t>---</t>
        </is>
      </c>
      <c r="P1370" t="inlineStr">
        <is>
          <t>---</t>
        </is>
      </c>
      <c r="Q1370" t="inlineStr">
        <is>
          <t>---</t>
        </is>
      </c>
      <c r="R1370" t="inlineStr">
        <is>
          <t>---</t>
        </is>
      </c>
      <c r="S1370" t="inlineStr">
        <is>
          <t>---</t>
        </is>
      </c>
      <c r="T1370" t="inlineStr">
        <is>
          <t>---</t>
        </is>
      </c>
      <c r="U1370" t="inlineStr">
        <is>
          <t>---</t>
        </is>
      </c>
      <c r="V1370" t="inlineStr">
        <is>
          <t>---</t>
        </is>
      </c>
      <c r="W1370" t="inlineStr"/>
      <c r="X1370" t="inlineStr">
        <is>
          <t>PAP/HOFP/ST01328</t>
        </is>
      </c>
      <c r="Y1370" t="inlineStr">
        <is>
          <t>PAP/HOFP/ST01328</t>
        </is>
      </c>
      <c r="Z1370" t="inlineStr">
        <is>
          <t>2025-03-20 16:19:33</t>
        </is>
      </c>
      <c r="AA1370" t="inlineStr">
        <is>
          <t>2025-03-20 16:19:12</t>
        </is>
      </c>
      <c r="AB1370" t="inlineStr">
        <is>
          <t>2mercelie</t>
        </is>
      </c>
      <c r="AC1370" t="inlineStr">
        <is>
          <t>2025-03-20 16:19:34</t>
        </is>
      </c>
      <c r="AD1370" s="1" t="inlineStr">
        <is>
          <t>https://www.commcarehq.org/a/caris-test/reports/form_data/9324fc3a-6800-4e7b-8885-94107fa3176e/</t>
        </is>
      </c>
      <c r="AE1370" t="inlineStr">
        <is>
          <t>---</t>
        </is>
      </c>
      <c r="AF1370" t="inlineStr">
        <is>
          <t>3c5a623af057e23a32ae4000_36169</t>
        </is>
      </c>
      <c r="AG1370" t="inlineStr">
        <is>
          <t>OK</t>
        </is>
      </c>
      <c r="AH1370" t="inlineStr">
        <is>
          <t>2025-03-20 16:19:33</t>
        </is>
      </c>
      <c r="AI1370" t="inlineStr">
        <is>
          <t>2e62b218304042258ccf31696d2c0d45</t>
        </is>
      </c>
      <c r="AJ1370" t="inlineStr">
        <is>
          <t>2025-03-20</t>
        </is>
      </c>
      <c r="AK1370" t="inlineStr">
        <is>
          <t>3</t>
        </is>
      </c>
      <c r="AL1370" t="inlineStr">
        <is>
          <t>---</t>
        </is>
      </c>
      <c r="AM1370" t="inlineStr">
        <is>
          <t>1</t>
        </is>
      </c>
      <c r="AN1370" t="inlineStr">
        <is>
          <t>---</t>
        </is>
      </c>
      <c r="AO1370" t="inlineStr">
        <is>
          <t>1</t>
        </is>
      </c>
      <c r="AP1370" t="inlineStr">
        <is>
          <t>0</t>
        </is>
      </c>
      <c r="AQ1370" t="inlineStr">
        <is>
          <t>---</t>
        </is>
      </c>
      <c r="AR1370" t="inlineStr">
        <is>
          <t>---</t>
        </is>
      </c>
      <c r="AS1370" t="inlineStr">
        <is>
          <t>---</t>
        </is>
      </c>
      <c r="AT1370" t="inlineStr"/>
      <c r="AU1370" t="inlineStr">
        <is>
          <t>---</t>
        </is>
      </c>
      <c r="AV1370" t="inlineStr">
        <is>
          <t>---</t>
        </is>
      </c>
      <c r="AW1370" t="inlineStr">
        <is>
          <t>---</t>
        </is>
      </c>
      <c r="AX1370" t="inlineStr">
        <is>
          <t>---</t>
        </is>
      </c>
      <c r="AY1370" t="inlineStr">
        <is>
          <t>---</t>
        </is>
      </c>
      <c r="AZ1370" t="inlineStr">
        <is>
          <t>---</t>
        </is>
      </c>
      <c r="BA1370" t="inlineStr">
        <is>
          <t>2e62b218304042258ccf31696d2c0d45</t>
        </is>
      </c>
      <c r="BB1370" t="inlineStr">
        <is>
          <t>http://openrosa.org/formdesigner/0B48E039-1E80-49A7-AC24-732B6E788E39</t>
        </is>
      </c>
      <c r="BC1370" t="inlineStr">
        <is>
          <t>Ration et autres visites</t>
        </is>
      </c>
      <c r="BD1370" t="inlineStr">
        <is>
          <t>CommCare Android, version "2.56"(468046). App v15974. CommCare Version 2.56.0. Build 468046, built on: 2025-03-15</t>
        </is>
      </c>
      <c r="BE1370" t="inlineStr">
        <is>
          <t>commcare_e07abcec-4b87-4031-85ab-59fcf73e643c</t>
        </is>
      </c>
      <c r="BF1370" t="inlineStr">
        <is>
          <t>18.4676133 -72.2952701 1214.0 11.29</t>
        </is>
      </c>
      <c r="BG1370" t="inlineStr">
        <is>
          <t>f13d8149fc6d39ebe86af18272310ff9</t>
        </is>
      </c>
      <c r="BH1370" t="inlineStr">
        <is>
          <t>40b9a06a5c574210820dd725c0bc61c4</t>
        </is>
      </c>
      <c r="BI1370" t="inlineStr">
        <is>
          <t>15246</t>
        </is>
      </c>
      <c r="BJ1370" t="inlineStr">
        <is>
          <t>XFormInstance</t>
        </is>
      </c>
      <c r="BK1370" t="inlineStr">
        <is>
          <t>34389016050511f0aa5c6327e3555f30</t>
        </is>
      </c>
      <c r="BL1370" t="b">
        <v>0</v>
      </c>
      <c r="BM1370" t="inlineStr">
        <is>
          <t>---</t>
        </is>
      </c>
      <c r="BN1370" t="inlineStr">
        <is>
          <t>190.115.171.108</t>
        </is>
      </c>
      <c r="BO1370" t="inlineStr">
        <is>
          <t>Apaneau Woodley</t>
        </is>
      </c>
    </row>
    <row r="1371">
      <c r="A1371" t="inlineStr">
        <is>
          <t>1369</t>
        </is>
      </c>
      <c r="B1371" t="inlineStr">
        <is>
          <t>5bd16357-57ac-4838-ae03-e27c4774608e</t>
        </is>
      </c>
      <c r="C1371" t="inlineStr">
        <is>
          <t>2025-03-20</t>
        </is>
      </c>
      <c r="D1371" t="inlineStr">
        <is>
          <t>3</t>
        </is>
      </c>
      <c r="E1371" t="inlineStr">
        <is>
          <t>---</t>
        </is>
      </c>
      <c r="F1371" t="inlineStr">
        <is>
          <t>1</t>
        </is>
      </c>
      <c r="G1371" t="inlineStr">
        <is>
          <t>---</t>
        </is>
      </c>
      <c r="H1371" t="inlineStr">
        <is>
          <t>1</t>
        </is>
      </c>
      <c r="I1371" t="inlineStr">
        <is>
          <t>0</t>
        </is>
      </c>
      <c r="J1371" t="inlineStr">
        <is>
          <t>---</t>
        </is>
      </c>
      <c r="K1371" t="inlineStr">
        <is>
          <t>---</t>
        </is>
      </c>
      <c r="L1371" t="inlineStr">
        <is>
          <t>---</t>
        </is>
      </c>
      <c r="M1371" t="inlineStr">
        <is>
          <t>---</t>
        </is>
      </c>
      <c r="N1371" t="inlineStr">
        <is>
          <t>---</t>
        </is>
      </c>
      <c r="O1371" t="inlineStr">
        <is>
          <t>---</t>
        </is>
      </c>
      <c r="P1371" t="inlineStr">
        <is>
          <t>---</t>
        </is>
      </c>
      <c r="Q1371" t="inlineStr">
        <is>
          <t>---</t>
        </is>
      </c>
      <c r="R1371" t="inlineStr">
        <is>
          <t>---</t>
        </is>
      </c>
      <c r="S1371" t="inlineStr">
        <is>
          <t>---</t>
        </is>
      </c>
      <c r="T1371" t="inlineStr">
        <is>
          <t>---</t>
        </is>
      </c>
      <c r="U1371" t="inlineStr">
        <is>
          <t>---</t>
        </is>
      </c>
      <c r="V1371" t="inlineStr">
        <is>
          <t>---</t>
        </is>
      </c>
      <c r="W1371" t="inlineStr"/>
      <c r="X1371" t="inlineStr">
        <is>
          <t>PAP/HOFP/ST01802</t>
        </is>
      </c>
      <c r="Y1371" t="inlineStr">
        <is>
          <t>PAP/HOFP/ST01802</t>
        </is>
      </c>
      <c r="Z1371" t="inlineStr">
        <is>
          <t>2025-03-20 16:20:29</t>
        </is>
      </c>
      <c r="AA1371" t="inlineStr">
        <is>
          <t>2025-03-20 16:20:04</t>
        </is>
      </c>
      <c r="AB1371" t="inlineStr">
        <is>
          <t>2mercelie</t>
        </is>
      </c>
      <c r="AC1371" t="inlineStr">
        <is>
          <t>2025-03-20 16:20:29</t>
        </is>
      </c>
      <c r="AD1371" s="1" t="inlineStr">
        <is>
          <t>https://www.commcarehq.org/a/caris-test/reports/form_data/5bd16357-57ac-4838-ae03-e27c4774608e/</t>
        </is>
      </c>
      <c r="AE1371" t="inlineStr">
        <is>
          <t>---</t>
        </is>
      </c>
      <c r="AF1371" t="inlineStr">
        <is>
          <t>3c5a623af057e23a32ae4000_166811</t>
        </is>
      </c>
      <c r="AG1371" t="inlineStr">
        <is>
          <t>OK</t>
        </is>
      </c>
      <c r="AH1371" t="inlineStr">
        <is>
          <t>2025-03-20 16:20:29</t>
        </is>
      </c>
      <c r="AI1371" t="inlineStr">
        <is>
          <t>2e62b218304042258ccf31696d2c0d45</t>
        </is>
      </c>
      <c r="AJ1371" t="inlineStr">
        <is>
          <t>2025-03-20</t>
        </is>
      </c>
      <c r="AK1371" t="inlineStr">
        <is>
          <t>3</t>
        </is>
      </c>
      <c r="AL1371" t="inlineStr">
        <is>
          <t>---</t>
        </is>
      </c>
      <c r="AM1371" t="inlineStr">
        <is>
          <t>1</t>
        </is>
      </c>
      <c r="AN1371" t="inlineStr">
        <is>
          <t>---</t>
        </is>
      </c>
      <c r="AO1371" t="inlineStr">
        <is>
          <t>1</t>
        </is>
      </c>
      <c r="AP1371" t="inlineStr">
        <is>
          <t>0</t>
        </is>
      </c>
      <c r="AQ1371" t="inlineStr">
        <is>
          <t>---</t>
        </is>
      </c>
      <c r="AR1371" t="inlineStr">
        <is>
          <t>---</t>
        </is>
      </c>
      <c r="AS1371" t="inlineStr">
        <is>
          <t>---</t>
        </is>
      </c>
      <c r="AT1371" t="inlineStr"/>
      <c r="AU1371" t="inlineStr">
        <is>
          <t>---</t>
        </is>
      </c>
      <c r="AV1371" t="inlineStr">
        <is>
          <t>---</t>
        </is>
      </c>
      <c r="AW1371" t="inlineStr">
        <is>
          <t>---</t>
        </is>
      </c>
      <c r="AX1371" t="inlineStr">
        <is>
          <t>---</t>
        </is>
      </c>
      <c r="AY1371" t="inlineStr">
        <is>
          <t>---</t>
        </is>
      </c>
      <c r="AZ1371" t="inlineStr">
        <is>
          <t>---</t>
        </is>
      </c>
      <c r="BA1371" t="inlineStr">
        <is>
          <t>2e62b218304042258ccf31696d2c0d45</t>
        </is>
      </c>
      <c r="BB1371" t="inlineStr">
        <is>
          <t>http://openrosa.org/formdesigner/0B48E039-1E80-49A7-AC24-732B6E788E39</t>
        </is>
      </c>
      <c r="BC1371" t="inlineStr">
        <is>
          <t>Ration et autres visites</t>
        </is>
      </c>
      <c r="BD1371" t="inlineStr">
        <is>
          <t>CommCare Android, version "2.56"(468046). App v15974. CommCare Version 2.56.0. Build 468046, built on: 2025-03-15</t>
        </is>
      </c>
      <c r="BE1371" t="inlineStr">
        <is>
          <t>commcare_e07abcec-4b87-4031-85ab-59fcf73e643c</t>
        </is>
      </c>
      <c r="BF1371" t="inlineStr">
        <is>
          <t>18.4676041 -72.2952725 1214.0 12.05</t>
        </is>
      </c>
      <c r="BG1371" t="inlineStr">
        <is>
          <t>f13d8149fc6d39ebe86af18272310ff9</t>
        </is>
      </c>
      <c r="BH1371" t="inlineStr">
        <is>
          <t>40b9a06a5c574210820dd725c0bc61c4</t>
        </is>
      </c>
      <c r="BI1371" t="inlineStr">
        <is>
          <t>15246</t>
        </is>
      </c>
      <c r="BJ1371" t="inlineStr">
        <is>
          <t>XFormInstance</t>
        </is>
      </c>
      <c r="BK1371" t="inlineStr">
        <is>
          <t>34389016050511f0aa5c6327e3555f30</t>
        </is>
      </c>
      <c r="BL1371" t="b">
        <v>0</v>
      </c>
      <c r="BM1371" t="inlineStr">
        <is>
          <t>---</t>
        </is>
      </c>
      <c r="BN1371" t="inlineStr">
        <is>
          <t>190.115.171.108</t>
        </is>
      </c>
      <c r="BO1371" t="inlineStr">
        <is>
          <t>Dodley Emile</t>
        </is>
      </c>
    </row>
    <row r="1372">
      <c r="A1372" t="inlineStr">
        <is>
          <t>1370</t>
        </is>
      </c>
      <c r="B1372" t="inlineStr">
        <is>
          <t>7e20af28-ba85-463a-86d3-00be6719996d</t>
        </is>
      </c>
      <c r="C1372" t="inlineStr">
        <is>
          <t>2025-03-20</t>
        </is>
      </c>
      <c r="D1372" t="inlineStr">
        <is>
          <t>3</t>
        </is>
      </c>
      <c r="E1372" t="inlineStr">
        <is>
          <t>---</t>
        </is>
      </c>
      <c r="F1372" t="inlineStr">
        <is>
          <t>1</t>
        </is>
      </c>
      <c r="G1372" t="inlineStr">
        <is>
          <t>---</t>
        </is>
      </c>
      <c r="H1372" t="inlineStr">
        <is>
          <t>1</t>
        </is>
      </c>
      <c r="I1372" t="inlineStr">
        <is>
          <t>1</t>
        </is>
      </c>
      <c r="J1372" t="inlineStr"/>
      <c r="K1372" t="inlineStr">
        <is>
          <t>---</t>
        </is>
      </c>
      <c r="L1372" t="inlineStr">
        <is>
          <t>---</t>
        </is>
      </c>
      <c r="M1372" t="inlineStr">
        <is>
          <t>---</t>
        </is>
      </c>
      <c r="N1372" t="inlineStr">
        <is>
          <t>---</t>
        </is>
      </c>
      <c r="O1372" t="inlineStr">
        <is>
          <t>---</t>
        </is>
      </c>
      <c r="P1372" t="inlineStr">
        <is>
          <t>---</t>
        </is>
      </c>
      <c r="Q1372" t="inlineStr">
        <is>
          <t>---</t>
        </is>
      </c>
      <c r="R1372" t="inlineStr"/>
      <c r="S1372" t="inlineStr"/>
      <c r="T1372" t="inlineStr"/>
      <c r="U1372" t="inlineStr"/>
      <c r="V1372" t="inlineStr"/>
      <c r="W1372" t="inlineStr"/>
      <c r="X1372" t="inlineStr">
        <is>
          <t>PAP/HOFP/ST01811</t>
        </is>
      </c>
      <c r="Y1372" t="inlineStr">
        <is>
          <t>PAP/HOFP/ST01811</t>
        </is>
      </c>
      <c r="Z1372" t="inlineStr">
        <is>
          <t>2025-03-20 16:21:56</t>
        </is>
      </c>
      <c r="AA1372" t="inlineStr">
        <is>
          <t>2025-03-20 16:21:27</t>
        </is>
      </c>
      <c r="AB1372" t="inlineStr">
        <is>
          <t>2mercelie</t>
        </is>
      </c>
      <c r="AC1372" t="inlineStr">
        <is>
          <t>2025-03-20 16:21:56</t>
        </is>
      </c>
      <c r="AD1372" s="1" t="inlineStr">
        <is>
          <t>https://www.commcarehq.org/a/caris-test/reports/form_data/7e20af28-ba85-463a-86d3-00be6719996d/</t>
        </is>
      </c>
      <c r="AE1372" t="inlineStr">
        <is>
          <t>---</t>
        </is>
      </c>
      <c r="AF1372" t="inlineStr">
        <is>
          <t>3c5a623af057e23a32ae4000_172522</t>
        </is>
      </c>
      <c r="AG1372" t="inlineStr">
        <is>
          <t>OK</t>
        </is>
      </c>
      <c r="AH1372" t="inlineStr">
        <is>
          <t>2025-03-20 16:21:56</t>
        </is>
      </c>
      <c r="AI1372" t="inlineStr">
        <is>
          <t>2e62b218304042258ccf31696d2c0d45</t>
        </is>
      </c>
      <c r="AJ1372" t="inlineStr">
        <is>
          <t>2025-03-20</t>
        </is>
      </c>
      <c r="AK1372" t="inlineStr">
        <is>
          <t>3</t>
        </is>
      </c>
      <c r="AL1372" t="inlineStr">
        <is>
          <t>---</t>
        </is>
      </c>
      <c r="AM1372" t="inlineStr">
        <is>
          <t>1</t>
        </is>
      </c>
      <c r="AN1372" t="inlineStr">
        <is>
          <t>---</t>
        </is>
      </c>
      <c r="AO1372" t="inlineStr">
        <is>
          <t>1</t>
        </is>
      </c>
      <c r="AP1372" t="inlineStr">
        <is>
          <t>1</t>
        </is>
      </c>
      <c r="AQ1372" t="inlineStr"/>
      <c r="AR1372" t="inlineStr"/>
      <c r="AS1372" t="inlineStr"/>
      <c r="AT1372" t="inlineStr"/>
      <c r="AU1372" t="inlineStr">
        <is>
          <t>---</t>
        </is>
      </c>
      <c r="AV1372" t="inlineStr">
        <is>
          <t>---</t>
        </is>
      </c>
      <c r="AW1372" t="inlineStr">
        <is>
          <t>---</t>
        </is>
      </c>
      <c r="AX1372" t="inlineStr">
        <is>
          <t>---</t>
        </is>
      </c>
      <c r="AY1372" t="inlineStr">
        <is>
          <t>---</t>
        </is>
      </c>
      <c r="AZ1372" t="inlineStr">
        <is>
          <t>---</t>
        </is>
      </c>
      <c r="BA1372" t="inlineStr">
        <is>
          <t>2e62b218304042258ccf31696d2c0d45</t>
        </is>
      </c>
      <c r="BB1372" t="inlineStr">
        <is>
          <t>http://openrosa.org/formdesigner/0B48E039-1E80-49A7-AC24-732B6E788E39</t>
        </is>
      </c>
      <c r="BC1372" t="inlineStr">
        <is>
          <t>Ration et autres visites</t>
        </is>
      </c>
      <c r="BD1372" t="inlineStr">
        <is>
          <t>CommCare Android, version "2.56"(468046). App v15974. CommCare Version 2.56.0. Build 468046, built on: 2025-03-15</t>
        </is>
      </c>
      <c r="BE1372" t="inlineStr">
        <is>
          <t>commcare_e07abcec-4b87-4031-85ab-59fcf73e643c</t>
        </is>
      </c>
      <c r="BF1372" t="inlineStr">
        <is>
          <t>18.4676131 -72.2952715 1214.0 13.4</t>
        </is>
      </c>
      <c r="BG1372" t="inlineStr">
        <is>
          <t>f13d8149fc6d39ebe86af18272310ff9</t>
        </is>
      </c>
      <c r="BH1372" t="inlineStr">
        <is>
          <t>40b9a06a5c574210820dd725c0bc61c4</t>
        </is>
      </c>
      <c r="BI1372" t="inlineStr">
        <is>
          <t>15246</t>
        </is>
      </c>
      <c r="BJ1372" t="inlineStr">
        <is>
          <t>XFormInstance</t>
        </is>
      </c>
      <c r="BK1372" t="inlineStr">
        <is>
          <t>34389016050511f0aa5c6327e3555f30</t>
        </is>
      </c>
      <c r="BL1372" t="b">
        <v>0</v>
      </c>
      <c r="BM1372" t="inlineStr">
        <is>
          <t>---</t>
        </is>
      </c>
      <c r="BN1372" t="inlineStr">
        <is>
          <t>190.115.171.108</t>
        </is>
      </c>
      <c r="BO1372" t="inlineStr">
        <is>
          <t>Samantha TOUSSAINT</t>
        </is>
      </c>
    </row>
    <row r="1373">
      <c r="A1373" t="inlineStr">
        <is>
          <t>1371</t>
        </is>
      </c>
      <c r="B1373" t="inlineStr">
        <is>
          <t>bdf0ae11-7166-4da2-8c90-b70108480ab3</t>
        </is>
      </c>
      <c r="C1373" t="inlineStr">
        <is>
          <t>2025-03-20</t>
        </is>
      </c>
      <c r="D1373" t="inlineStr">
        <is>
          <t>3</t>
        </is>
      </c>
      <c r="E1373" t="inlineStr">
        <is>
          <t>---</t>
        </is>
      </c>
      <c r="F1373" t="inlineStr">
        <is>
          <t>1</t>
        </is>
      </c>
      <c r="G1373" t="inlineStr">
        <is>
          <t>---</t>
        </is>
      </c>
      <c r="H1373" t="inlineStr">
        <is>
          <t>1</t>
        </is>
      </c>
      <c r="I1373" t="inlineStr">
        <is>
          <t>1</t>
        </is>
      </c>
      <c r="J1373" t="inlineStr"/>
      <c r="K1373" t="inlineStr">
        <is>
          <t>---</t>
        </is>
      </c>
      <c r="L1373" t="inlineStr">
        <is>
          <t>---</t>
        </is>
      </c>
      <c r="M1373" t="inlineStr">
        <is>
          <t>---</t>
        </is>
      </c>
      <c r="N1373" t="inlineStr">
        <is>
          <t>---</t>
        </is>
      </c>
      <c r="O1373" t="inlineStr">
        <is>
          <t>---</t>
        </is>
      </c>
      <c r="P1373" t="inlineStr">
        <is>
          <t>---</t>
        </is>
      </c>
      <c r="Q1373" t="inlineStr">
        <is>
          <t>---</t>
        </is>
      </c>
      <c r="R1373" t="inlineStr"/>
      <c r="S1373" t="inlineStr"/>
      <c r="T1373" t="inlineStr"/>
      <c r="U1373" t="inlineStr"/>
      <c r="V1373" t="inlineStr"/>
      <c r="W1373" t="inlineStr"/>
      <c r="X1373" t="inlineStr">
        <is>
          <t>PAP/HOFP/ST00755</t>
        </is>
      </c>
      <c r="Y1373" t="inlineStr">
        <is>
          <t>PAP/HOFP/ST00755</t>
        </is>
      </c>
      <c r="Z1373" t="inlineStr">
        <is>
          <t>2025-03-20 16:22:46</t>
        </is>
      </c>
      <c r="AA1373" t="inlineStr">
        <is>
          <t>2025-03-20 16:22:28</t>
        </is>
      </c>
      <c r="AB1373" t="inlineStr">
        <is>
          <t>2mercelie</t>
        </is>
      </c>
      <c r="AC1373" t="inlineStr">
        <is>
          <t>2025-03-20 16:22:47</t>
        </is>
      </c>
      <c r="AD1373" s="1" t="inlineStr">
        <is>
          <t>https://www.commcarehq.org/a/caris-test/reports/form_data/bdf0ae11-7166-4da2-8c90-b70108480ab3/</t>
        </is>
      </c>
      <c r="AE1373" t="inlineStr">
        <is>
          <t>---</t>
        </is>
      </c>
      <c r="AF1373" t="inlineStr">
        <is>
          <t>0b2069f255594f239dd5cfeee524f42b</t>
        </is>
      </c>
      <c r="AG1373" t="inlineStr">
        <is>
          <t>OK</t>
        </is>
      </c>
      <c r="AH1373" t="inlineStr">
        <is>
          <t>2025-03-20 16:22:46</t>
        </is>
      </c>
      <c r="AI1373" t="inlineStr">
        <is>
          <t>2e62b218304042258ccf31696d2c0d45</t>
        </is>
      </c>
      <c r="AJ1373" t="inlineStr">
        <is>
          <t>2025-03-20</t>
        </is>
      </c>
      <c r="AK1373" t="inlineStr">
        <is>
          <t>3</t>
        </is>
      </c>
      <c r="AL1373" t="inlineStr">
        <is>
          <t>---</t>
        </is>
      </c>
      <c r="AM1373" t="inlineStr">
        <is>
          <t>1</t>
        </is>
      </c>
      <c r="AN1373" t="inlineStr">
        <is>
          <t>---</t>
        </is>
      </c>
      <c r="AO1373" t="inlineStr">
        <is>
          <t>1</t>
        </is>
      </c>
      <c r="AP1373" t="inlineStr">
        <is>
          <t>1</t>
        </is>
      </c>
      <c r="AQ1373" t="inlineStr"/>
      <c r="AR1373" t="inlineStr"/>
      <c r="AS1373" t="inlineStr"/>
      <c r="AT1373" t="inlineStr"/>
      <c r="AU1373" t="inlineStr">
        <is>
          <t>---</t>
        </is>
      </c>
      <c r="AV1373" t="inlineStr">
        <is>
          <t>---</t>
        </is>
      </c>
      <c r="AW1373" t="inlineStr">
        <is>
          <t>---</t>
        </is>
      </c>
      <c r="AX1373" t="inlineStr">
        <is>
          <t>---</t>
        </is>
      </c>
      <c r="AY1373" t="inlineStr">
        <is>
          <t>---</t>
        </is>
      </c>
      <c r="AZ1373" t="inlineStr">
        <is>
          <t>---</t>
        </is>
      </c>
      <c r="BA1373" t="inlineStr">
        <is>
          <t>2e62b218304042258ccf31696d2c0d45</t>
        </is>
      </c>
      <c r="BB1373" t="inlineStr">
        <is>
          <t>http://openrosa.org/formdesigner/0B48E039-1E80-49A7-AC24-732B6E788E39</t>
        </is>
      </c>
      <c r="BC1373" t="inlineStr">
        <is>
          <t>Ration et autres visites</t>
        </is>
      </c>
      <c r="BD1373" t="inlineStr">
        <is>
          <t>CommCare Android, version "2.56"(468046). App v15974. CommCare Version 2.56.0. Build 468046, built on: 2025-03-15</t>
        </is>
      </c>
      <c r="BE1373" t="inlineStr">
        <is>
          <t>commcare_e07abcec-4b87-4031-85ab-59fcf73e643c</t>
        </is>
      </c>
      <c r="BF1373" t="inlineStr">
        <is>
          <t>18.467608 -72.2952731 1214.0 15.71</t>
        </is>
      </c>
      <c r="BG1373" t="inlineStr">
        <is>
          <t>f13d8149fc6d39ebe86af18272310ff9</t>
        </is>
      </c>
      <c r="BH1373" t="inlineStr">
        <is>
          <t>40b9a06a5c574210820dd725c0bc61c4</t>
        </is>
      </c>
      <c r="BI1373" t="inlineStr">
        <is>
          <t>15246</t>
        </is>
      </c>
      <c r="BJ1373" t="inlineStr">
        <is>
          <t>XFormInstance</t>
        </is>
      </c>
      <c r="BK1373" t="inlineStr">
        <is>
          <t>34389016050511f0aa5c6327e3555f30</t>
        </is>
      </c>
      <c r="BL1373" t="b">
        <v>0</v>
      </c>
      <c r="BM1373" t="inlineStr">
        <is>
          <t>---</t>
        </is>
      </c>
      <c r="BN1373" t="inlineStr">
        <is>
          <t>190.115.171.108</t>
        </is>
      </c>
      <c r="BO1373" t="inlineStr">
        <is>
          <t>Abigaelle Simil</t>
        </is>
      </c>
    </row>
    <row r="1374">
      <c r="A1374" t="inlineStr">
        <is>
          <t>1372</t>
        </is>
      </c>
      <c r="B1374" t="inlineStr">
        <is>
          <t>66433f79-9bfa-4da2-95dd-96490a2c4ede</t>
        </is>
      </c>
      <c r="C1374" t="inlineStr">
        <is>
          <t>2025-03-20</t>
        </is>
      </c>
      <c r="D1374" t="inlineStr">
        <is>
          <t>4</t>
        </is>
      </c>
      <c r="E1374" t="inlineStr">
        <is>
          <t>absent club</t>
        </is>
      </c>
      <c r="F1374" t="inlineStr">
        <is>
          <t>0</t>
        </is>
      </c>
      <c r="G1374" t="inlineStr">
        <is>
          <t>.</t>
        </is>
      </c>
      <c r="H1374" t="inlineStr">
        <is>
          <t>1</t>
        </is>
      </c>
      <c r="I1374" t="inlineStr">
        <is>
          <t>0</t>
        </is>
      </c>
      <c r="J1374" t="inlineStr">
        <is>
          <t>---</t>
        </is>
      </c>
      <c r="K1374" t="inlineStr">
        <is>
          <t>---</t>
        </is>
      </c>
      <c r="L1374" t="inlineStr">
        <is>
          <t>---</t>
        </is>
      </c>
      <c r="M1374" t="inlineStr">
        <is>
          <t>---</t>
        </is>
      </c>
      <c r="N1374" t="inlineStr">
        <is>
          <t>---</t>
        </is>
      </c>
      <c r="O1374" t="inlineStr">
        <is>
          <t>---</t>
        </is>
      </c>
      <c r="P1374" t="inlineStr">
        <is>
          <t>---</t>
        </is>
      </c>
      <c r="Q1374" t="inlineStr">
        <is>
          <t>---</t>
        </is>
      </c>
      <c r="R1374" t="inlineStr">
        <is>
          <t>---</t>
        </is>
      </c>
      <c r="S1374" t="inlineStr">
        <is>
          <t>---</t>
        </is>
      </c>
      <c r="T1374" t="inlineStr">
        <is>
          <t>---</t>
        </is>
      </c>
      <c r="U1374" t="inlineStr">
        <is>
          <t>---</t>
        </is>
      </c>
      <c r="V1374" t="inlineStr">
        <is>
          <t>---</t>
        </is>
      </c>
      <c r="W1374" t="inlineStr"/>
      <c r="X1374" t="inlineStr">
        <is>
          <t>CAP/CMSO/ST03025</t>
        </is>
      </c>
      <c r="Y1374" t="inlineStr">
        <is>
          <t>CAP/CMSO/ST03025</t>
        </is>
      </c>
      <c r="Z1374" t="inlineStr">
        <is>
          <t>2025-03-20 16:55:37</t>
        </is>
      </c>
      <c r="AA1374" t="inlineStr">
        <is>
          <t>2025-03-20 16:55:11</t>
        </is>
      </c>
      <c r="AB1374" t="inlineStr">
        <is>
          <t>1rose</t>
        </is>
      </c>
      <c r="AC1374" t="inlineStr">
        <is>
          <t>2025-03-20 16:50:26</t>
        </is>
      </c>
      <c r="AD1374" s="1" t="inlineStr">
        <is>
          <t>https://www.commcarehq.org/a/caris-test/reports/form_data/66433f79-9bfa-4da2-95dd-96490a2c4ede/</t>
        </is>
      </c>
      <c r="AE1374" t="inlineStr">
        <is>
          <t>---</t>
        </is>
      </c>
      <c r="AF1374" t="inlineStr">
        <is>
          <t>3c5a623af057e23a32ae4000_128701</t>
        </is>
      </c>
      <c r="AG1374" t="inlineStr">
        <is>
          <t>---</t>
        </is>
      </c>
      <c r="AH1374" t="inlineStr">
        <is>
          <t>2025-03-20 16:55:37</t>
        </is>
      </c>
      <c r="AI1374" t="inlineStr">
        <is>
          <t>2dea52d1789dbc2c3c784b18002f6f8d</t>
        </is>
      </c>
      <c r="AJ1374" t="inlineStr">
        <is>
          <t>2025-03-20</t>
        </is>
      </c>
      <c r="AK1374" t="inlineStr">
        <is>
          <t>4</t>
        </is>
      </c>
      <c r="AL1374" t="inlineStr">
        <is>
          <t>absent club</t>
        </is>
      </c>
      <c r="AM1374" t="inlineStr">
        <is>
          <t>0</t>
        </is>
      </c>
      <c r="AN1374" t="inlineStr">
        <is>
          <t>.</t>
        </is>
      </c>
      <c r="AO1374" t="inlineStr">
        <is>
          <t>1</t>
        </is>
      </c>
      <c r="AP1374" t="inlineStr">
        <is>
          <t>0</t>
        </is>
      </c>
      <c r="AQ1374" t="inlineStr">
        <is>
          <t>---</t>
        </is>
      </c>
      <c r="AR1374" t="inlineStr">
        <is>
          <t>---</t>
        </is>
      </c>
      <c r="AS1374" t="inlineStr">
        <is>
          <t>---</t>
        </is>
      </c>
      <c r="AT1374" t="inlineStr"/>
      <c r="AU1374" t="inlineStr">
        <is>
          <t>---</t>
        </is>
      </c>
      <c r="AV1374" t="inlineStr">
        <is>
          <t>---</t>
        </is>
      </c>
      <c r="AW1374" t="inlineStr">
        <is>
          <t>---</t>
        </is>
      </c>
      <c r="AX1374" t="inlineStr">
        <is>
          <t>---</t>
        </is>
      </c>
      <c r="AY1374" t="inlineStr">
        <is>
          <t>---</t>
        </is>
      </c>
      <c r="AZ1374" t="inlineStr">
        <is>
          <t>---</t>
        </is>
      </c>
      <c r="BA1374" t="inlineStr">
        <is>
          <t>2dea52d1789dbc2c3c784b18002f6f8d</t>
        </is>
      </c>
      <c r="BB1374" t="inlineStr">
        <is>
          <t>http://openrosa.org/formdesigner/0B48E039-1E80-49A7-AC24-732B6E788E39</t>
        </is>
      </c>
      <c r="BC1374" t="inlineStr">
        <is>
          <t>Ration et autres visites</t>
        </is>
      </c>
      <c r="BD1374" t="inlineStr">
        <is>
          <t>CommCare Android, version "2.56"(468040). App v15974. CommCare Version 2.56.0. Build 468040, built on: 2025-02-11</t>
        </is>
      </c>
      <c r="BE1374" t="inlineStr">
        <is>
          <t>commcare_6f11ce87-99a9-46e8-b6bd-276036be1616</t>
        </is>
      </c>
      <c r="BF1374" t="inlineStr">
        <is>
          <t>19.5516626 -71.7229488 6.59 9.58</t>
        </is>
      </c>
      <c r="BG1374" t="inlineStr">
        <is>
          <t>f13d8149fc6d39ebe86af18272310ff9</t>
        </is>
      </c>
      <c r="BH1374" t="inlineStr">
        <is>
          <t>40b9a06a5c574210820dd725c0bc61c4</t>
        </is>
      </c>
      <c r="BI1374" t="inlineStr">
        <is>
          <t>15246</t>
        </is>
      </c>
      <c r="BJ1374" t="inlineStr">
        <is>
          <t>XFormInstance</t>
        </is>
      </c>
      <c r="BK1374" t="inlineStr">
        <is>
          <t>3197489a05a311f0aa836327e3555f30</t>
        </is>
      </c>
      <c r="BL1374" t="b">
        <v>0</v>
      </c>
      <c r="BM1374" t="inlineStr">
        <is>
          <t>---</t>
        </is>
      </c>
      <c r="BN1374" t="inlineStr">
        <is>
          <t>200.113.251.14</t>
        </is>
      </c>
      <c r="BO1374" t="inlineStr">
        <is>
          <t>Loudiana Toussaint</t>
        </is>
      </c>
    </row>
    <row r="1375">
      <c r="A1375" t="inlineStr">
        <is>
          <t>1373</t>
        </is>
      </c>
      <c r="B1375" t="inlineStr">
        <is>
          <t>a1bbb96d-7001-4e18-b389-4021d0347560</t>
        </is>
      </c>
      <c r="C1375" t="inlineStr">
        <is>
          <t>2025-03-20</t>
        </is>
      </c>
      <c r="D1375" t="inlineStr">
        <is>
          <t>4</t>
        </is>
      </c>
      <c r="E1375" t="inlineStr">
        <is>
          <t>Livraison bonbon</t>
        </is>
      </c>
      <c r="F1375" t="inlineStr">
        <is>
          <t>1</t>
        </is>
      </c>
      <c r="G1375" t="inlineStr">
        <is>
          <t>injoignable</t>
        </is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---</t>
        </is>
      </c>
      <c r="L1375" t="inlineStr">
        <is>
          <t>---</t>
        </is>
      </c>
      <c r="M1375" t="inlineStr">
        <is>
          <t>---</t>
        </is>
      </c>
      <c r="N1375" t="inlineStr">
        <is>
          <t>---</t>
        </is>
      </c>
      <c r="O1375" t="inlineStr">
        <is>
          <t>---</t>
        </is>
      </c>
      <c r="P1375" t="inlineStr">
        <is>
          <t>---</t>
        </is>
      </c>
      <c r="Q1375" t="inlineStr">
        <is>
          <t>---</t>
        </is>
      </c>
      <c r="R1375" t="inlineStr">
        <is>
          <t>20.5</t>
        </is>
      </c>
      <c r="S1375" t="inlineStr">
        <is>
          <t>43.7</t>
        </is>
      </c>
      <c r="T1375" t="inlineStr">
        <is>
          <t>162.0</t>
        </is>
      </c>
      <c r="U1375">
        <f>HYPERLINK("https://www.commcarehq.org/a/caris-test/api/form_attachment/v1/a1bbb96d-7001-4e18-b389-4021d0347560/1742496935506.jpg")</f>
        <v/>
      </c>
      <c r="V1375" t="inlineStr"/>
      <c r="W1375" t="inlineStr"/>
      <c r="X1375" t="inlineStr">
        <is>
          <t>PAP/CHAP/ST02128</t>
        </is>
      </c>
      <c r="Y1375" t="inlineStr">
        <is>
          <t>PAP/CHAP/ST02128</t>
        </is>
      </c>
      <c r="Z1375" t="inlineStr">
        <is>
          <t>2025-03-20 19:31:56</t>
        </is>
      </c>
      <c r="AA1375" t="inlineStr">
        <is>
          <t>2025-03-20 18:55:02</t>
        </is>
      </c>
      <c r="AB1375" t="inlineStr">
        <is>
          <t>2faustin</t>
        </is>
      </c>
      <c r="AC1375" t="inlineStr">
        <is>
          <t>2025-03-20 18:28:13</t>
        </is>
      </c>
      <c r="AD1375" s="1" t="inlineStr">
        <is>
          <t>https://www.commcarehq.org/a/caris-test/reports/form_data/a1bbb96d-7001-4e18-b389-4021d0347560/</t>
        </is>
      </c>
      <c r="AE1375" t="inlineStr">
        <is>
          <t>---</t>
        </is>
      </c>
      <c r="AF1375" t="inlineStr">
        <is>
          <t>3c5a623af057e23a32ae4000_22473</t>
        </is>
      </c>
      <c r="AG1375" t="inlineStr">
        <is>
          <t>---</t>
        </is>
      </c>
      <c r="AH1375" t="inlineStr">
        <is>
          <t>2025-03-20 19:31:56</t>
        </is>
      </c>
      <c r="AI1375" t="inlineStr">
        <is>
          <t>25302d3773ea035e35c3934e3aa8e141</t>
        </is>
      </c>
      <c r="AJ1375" t="inlineStr">
        <is>
          <t>2025-03-20</t>
        </is>
      </c>
      <c r="AK1375" t="inlineStr">
        <is>
          <t>4</t>
        </is>
      </c>
      <c r="AL1375" t="inlineStr">
        <is>
          <t>Livraison bonbon</t>
        </is>
      </c>
      <c r="AM1375" t="inlineStr">
        <is>
          <t>1</t>
        </is>
      </c>
      <c r="AN1375" t="inlineStr">
        <is>
          <t>injoignable</t>
        </is>
      </c>
      <c r="AO1375" t="inlineStr">
        <is>
          <t>1</t>
        </is>
      </c>
      <c r="AP1375" t="inlineStr">
        <is>
          <t>1</t>
        </is>
      </c>
      <c r="AQ1375" t="inlineStr">
        <is>
          <t>20.5</t>
        </is>
      </c>
      <c r="AR1375" t="inlineStr">
        <is>
          <t>43.7</t>
        </is>
      </c>
      <c r="AS1375" t="inlineStr">
        <is>
          <t>162</t>
        </is>
      </c>
      <c r="AT1375" t="inlineStr"/>
      <c r="AU1375" t="inlineStr">
        <is>
          <t>---</t>
        </is>
      </c>
      <c r="AV1375" t="inlineStr">
        <is>
          <t>---</t>
        </is>
      </c>
      <c r="AW1375" t="inlineStr">
        <is>
          <t>---</t>
        </is>
      </c>
      <c r="AX1375" t="inlineStr">
        <is>
          <t>---</t>
        </is>
      </c>
      <c r="AY1375" t="inlineStr">
        <is>
          <t>---</t>
        </is>
      </c>
      <c r="AZ1375" t="inlineStr">
        <is>
          <t>---</t>
        </is>
      </c>
      <c r="BA1375" t="inlineStr">
        <is>
          <t>25302d3773ea035e35c3934e3aa8e141</t>
        </is>
      </c>
      <c r="BB1375" t="inlineStr">
        <is>
          <t>http://openrosa.org/formdesigner/0B48E039-1E80-49A7-AC24-732B6E788E39</t>
        </is>
      </c>
      <c r="BC1375" t="inlineStr">
        <is>
          <t>Ration et autres visites</t>
        </is>
      </c>
      <c r="BD1375" t="inlineStr">
        <is>
          <t>CommCare Android, version "2.56"(468045). App v15974. CommCare Version 2.56.0. Build 468045, built on: 2025-03-07</t>
        </is>
      </c>
      <c r="BE1375" t="inlineStr">
        <is>
          <t>commcare_6e883702-a4ce-475b-b43e-3900cbde0394</t>
        </is>
      </c>
      <c r="BF1375" t="inlineStr">
        <is>
          <t>18.530297 -72.3798834 6.3 8.57</t>
        </is>
      </c>
      <c r="BG1375" t="inlineStr">
        <is>
          <t>f13d8149fc6d39ebe86af18272310ff9</t>
        </is>
      </c>
      <c r="BH1375" t="inlineStr">
        <is>
          <t>40b9a06a5c574210820dd725c0bc61c4</t>
        </is>
      </c>
      <c r="BI1375" t="inlineStr">
        <is>
          <t>15246</t>
        </is>
      </c>
      <c r="BJ1375" t="inlineStr">
        <is>
          <t>XFormInstance</t>
        </is>
      </c>
      <c r="BK1375" t="inlineStr">
        <is>
          <t>6b4433fc053311f0b0b9d3290d41d0d6</t>
        </is>
      </c>
      <c r="BL1375" t="b">
        <v>0</v>
      </c>
      <c r="BM1375" t="inlineStr">
        <is>
          <t>---</t>
        </is>
      </c>
      <c r="BN1375" t="inlineStr">
        <is>
          <t>200.113.230.66</t>
        </is>
      </c>
      <c r="BO1375" t="inlineStr">
        <is>
          <t>Djoulie Tilys</t>
        </is>
      </c>
    </row>
    <row r="1376">
      <c r="A1376" t="inlineStr">
        <is>
          <t>1374</t>
        </is>
      </c>
      <c r="B1376" t="inlineStr">
        <is>
          <t>4dfa5393-fb9e-4362-ba01-c31eaa8b64f6</t>
        </is>
      </c>
      <c r="C1376" t="inlineStr">
        <is>
          <t>2025-03-20</t>
        </is>
      </c>
      <c r="D1376" t="inlineStr">
        <is>
          <t>4</t>
        </is>
      </c>
      <c r="E1376" t="inlineStr">
        <is>
          <t>Livraison bonbon</t>
        </is>
      </c>
      <c r="F1376" t="inlineStr">
        <is>
          <t>1</t>
        </is>
      </c>
      <c r="G1376" t="inlineStr">
        <is>
          <t>trouvé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---</t>
        </is>
      </c>
      <c r="L1376" t="inlineStr">
        <is>
          <t>---</t>
        </is>
      </c>
      <c r="M1376" t="inlineStr">
        <is>
          <t>---</t>
        </is>
      </c>
      <c r="N1376" t="inlineStr">
        <is>
          <t>---</t>
        </is>
      </c>
      <c r="O1376" t="inlineStr">
        <is>
          <t>---</t>
        </is>
      </c>
      <c r="P1376" t="inlineStr">
        <is>
          <t>---</t>
        </is>
      </c>
      <c r="Q1376" t="inlineStr">
        <is>
          <t>---</t>
        </is>
      </c>
      <c r="R1376" t="inlineStr">
        <is>
          <t>23.5</t>
        </is>
      </c>
      <c r="S1376" t="inlineStr">
        <is>
          <t>42.1</t>
        </is>
      </c>
      <c r="T1376" t="inlineStr">
        <is>
          <t>157.0</t>
        </is>
      </c>
      <c r="U1376">
        <f>HYPERLINK("https://www.commcarehq.org/a/caris-test/api/form_attachment/v1/4dfa5393-fb9e-4362-ba01-c31eaa8b64f6/1742499456540.jpg")</f>
        <v/>
      </c>
      <c r="V1376" t="inlineStr"/>
      <c r="W1376" t="inlineStr">
        <is>
          <t>18.5216602 -72.3817286 63.98 4.28</t>
        </is>
      </c>
      <c r="X1376" t="inlineStr">
        <is>
          <t>PAP/CHAP/ST01366</t>
        </is>
      </c>
      <c r="Y1376" t="inlineStr">
        <is>
          <t>PAP/CHAP/ST01366</t>
        </is>
      </c>
      <c r="Z1376" t="inlineStr">
        <is>
          <t>2025-03-20 19:40:17</t>
        </is>
      </c>
      <c r="AA1376" t="inlineStr">
        <is>
          <t>2025-03-20 18:24:52</t>
        </is>
      </c>
      <c r="AB1376" t="inlineStr">
        <is>
          <t>2faustin</t>
        </is>
      </c>
      <c r="AC1376" t="inlineStr">
        <is>
          <t>2025-03-20 18:36:34</t>
        </is>
      </c>
      <c r="AD1376" s="1" t="inlineStr">
        <is>
          <t>https://www.commcarehq.org/a/caris-test/reports/form_data/4dfa5393-fb9e-4362-ba01-c31eaa8b64f6/</t>
        </is>
      </c>
      <c r="AE1376" t="inlineStr">
        <is>
          <t>---</t>
        </is>
      </c>
      <c r="AF1376" t="inlineStr">
        <is>
          <t>3c5a623af057e23a32ae4000_125256</t>
        </is>
      </c>
      <c r="AG1376" t="inlineStr">
        <is>
          <t>---</t>
        </is>
      </c>
      <c r="AH1376" t="inlineStr">
        <is>
          <t>2025-03-20 19:40:17</t>
        </is>
      </c>
      <c r="AI1376" t="inlineStr">
        <is>
          <t>25302d3773ea035e35c3934e3aa8e141</t>
        </is>
      </c>
      <c r="AJ1376" t="inlineStr">
        <is>
          <t>2025-03-20</t>
        </is>
      </c>
      <c r="AK1376" t="inlineStr">
        <is>
          <t>4</t>
        </is>
      </c>
      <c r="AL1376" t="inlineStr">
        <is>
          <t>Livraison bonbon</t>
        </is>
      </c>
      <c r="AM1376" t="inlineStr">
        <is>
          <t>1</t>
        </is>
      </c>
      <c r="AN1376" t="inlineStr">
        <is>
          <t>trouvé</t>
        </is>
      </c>
      <c r="AO1376" t="inlineStr">
        <is>
          <t>1</t>
        </is>
      </c>
      <c r="AP1376" t="inlineStr">
        <is>
          <t>1</t>
        </is>
      </c>
      <c r="AQ1376" t="inlineStr">
        <is>
          <t>23.5</t>
        </is>
      </c>
      <c r="AR1376" t="inlineStr">
        <is>
          <t>42.1</t>
        </is>
      </c>
      <c r="AS1376" t="inlineStr">
        <is>
          <t>157</t>
        </is>
      </c>
      <c r="AT1376" t="inlineStr">
        <is>
          <t>18.5216602 -72.3817286 63.98 4.28</t>
        </is>
      </c>
      <c r="AU1376" t="inlineStr">
        <is>
          <t>---</t>
        </is>
      </c>
      <c r="AV1376" t="inlineStr">
        <is>
          <t>---</t>
        </is>
      </c>
      <c r="AW1376" t="inlineStr">
        <is>
          <t>---</t>
        </is>
      </c>
      <c r="AX1376" t="inlineStr">
        <is>
          <t>---</t>
        </is>
      </c>
      <c r="AY1376" t="inlineStr">
        <is>
          <t>---</t>
        </is>
      </c>
      <c r="AZ1376" t="inlineStr">
        <is>
          <t>---</t>
        </is>
      </c>
      <c r="BA1376" t="inlineStr">
        <is>
          <t>25302d3773ea035e35c3934e3aa8e141</t>
        </is>
      </c>
      <c r="BB1376" t="inlineStr">
        <is>
          <t>http://openrosa.org/formdesigner/0B48E039-1E80-49A7-AC24-732B6E788E39</t>
        </is>
      </c>
      <c r="BC1376" t="inlineStr">
        <is>
          <t>Ration et autres visites</t>
        </is>
      </c>
      <c r="BD1376" t="inlineStr">
        <is>
          <t>CommCare Android, version "2.56"(468045). App v15974. CommCare Version 2.56.0. Build 468045, built on: 2025-03-07</t>
        </is>
      </c>
      <c r="BE1376" t="inlineStr">
        <is>
          <t>commcare_6e883702-a4ce-475b-b43e-3900cbde0394</t>
        </is>
      </c>
      <c r="BF1376" t="inlineStr">
        <is>
          <t>18.5321014 -72.3889757 1.14 9.88</t>
        </is>
      </c>
      <c r="BG1376" t="inlineStr">
        <is>
          <t>f13d8149fc6d39ebe86af18272310ff9</t>
        </is>
      </c>
      <c r="BH1376" t="inlineStr">
        <is>
          <t>40b9a06a5c574210820dd725c0bc61c4</t>
        </is>
      </c>
      <c r="BI1376" t="inlineStr">
        <is>
          <t>15246</t>
        </is>
      </c>
      <c r="BJ1376" t="inlineStr">
        <is>
          <t>XFormInstance</t>
        </is>
      </c>
      <c r="BK1376" t="inlineStr">
        <is>
          <t>6b4433fc053311f0b0b9d3290d41d0d6</t>
        </is>
      </c>
      <c r="BL1376" t="b">
        <v>0</v>
      </c>
      <c r="BM1376" t="inlineStr">
        <is>
          <t>---</t>
        </is>
      </c>
      <c r="BN1376" t="inlineStr">
        <is>
          <t>200.113.230.66</t>
        </is>
      </c>
      <c r="BO1376" t="inlineStr">
        <is>
          <t>Peterson Tombeau</t>
        </is>
      </c>
    </row>
    <row r="1377">
      <c r="A1377" t="inlineStr">
        <is>
          <t>1375</t>
        </is>
      </c>
      <c r="B1377" t="inlineStr">
        <is>
          <t>97421d7e-10b7-41dd-8c01-af1c9e62a916</t>
        </is>
      </c>
      <c r="C1377" t="inlineStr">
        <is>
          <t>2025-03-20</t>
        </is>
      </c>
      <c r="D1377" t="inlineStr">
        <is>
          <t>8</t>
        </is>
      </c>
      <c r="E1377" t="inlineStr">
        <is>
          <t>---</t>
        </is>
      </c>
      <c r="F1377" t="inlineStr">
        <is>
          <t>1</t>
        </is>
      </c>
      <c r="G1377" t="inlineStr">
        <is>
          <t>---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---</t>
        </is>
      </c>
      <c r="L1377" t="inlineStr">
        <is>
          <t>---</t>
        </is>
      </c>
      <c r="M1377" t="inlineStr">
        <is>
          <t>---</t>
        </is>
      </c>
      <c r="N1377" t="inlineStr">
        <is>
          <t>---</t>
        </is>
      </c>
      <c r="O1377" t="inlineStr">
        <is>
          <t>---</t>
        </is>
      </c>
      <c r="P1377" t="inlineStr">
        <is>
          <t>---</t>
        </is>
      </c>
      <c r="Q1377" t="inlineStr">
        <is>
          <t>---</t>
        </is>
      </c>
      <c r="R1377" t="inlineStr"/>
      <c r="S1377" t="inlineStr">
        <is>
          <t>23.0</t>
        </is>
      </c>
      <c r="T1377" t="inlineStr"/>
      <c r="U1377">
        <f>HYPERLINK("https://www.commcarehq.org/a/caris-test/api/form_attachment/v1/97421d7e-10b7-41dd-8c01-af1c9e62a916/1742498993269.heic")</f>
        <v/>
      </c>
      <c r="V1377" t="inlineStr"/>
      <c r="W1377" t="inlineStr"/>
      <c r="X1377" t="inlineStr">
        <is>
          <t>PAP/GCHO/ST06379</t>
        </is>
      </c>
      <c r="Y1377" t="inlineStr">
        <is>
          <t>PAP/GCHO/ST06379</t>
        </is>
      </c>
      <c r="Z1377" t="inlineStr">
        <is>
          <t>2025-03-20 19:30:06</t>
        </is>
      </c>
      <c r="AA1377" t="inlineStr">
        <is>
          <t>2025-03-20 19:29:16</t>
        </is>
      </c>
      <c r="AB1377" t="inlineStr">
        <is>
          <t>2nathalie</t>
        </is>
      </c>
      <c r="AC1377" t="inlineStr">
        <is>
          <t>2025-03-20 19:31:21</t>
        </is>
      </c>
      <c r="AD1377" s="1" t="inlineStr">
        <is>
          <t>https://www.commcarehq.org/a/caris-test/reports/form_data/97421d7e-10b7-41dd-8c01-af1c9e62a916/</t>
        </is>
      </c>
      <c r="AE1377" t="inlineStr">
        <is>
          <t>---</t>
        </is>
      </c>
      <c r="AF1377" t="inlineStr">
        <is>
          <t>3c5a623af057e23a32ae4000_17053</t>
        </is>
      </c>
      <c r="AG1377" t="inlineStr">
        <is>
          <t>---</t>
        </is>
      </c>
      <c r="AH1377" t="inlineStr">
        <is>
          <t>2025-03-20 19:30:06</t>
        </is>
      </c>
      <c r="AI1377" t="inlineStr">
        <is>
          <t>3c7e14bc31cb425997c89e194bb7c839</t>
        </is>
      </c>
      <c r="AJ1377" t="inlineStr">
        <is>
          <t>2025-03-20</t>
        </is>
      </c>
      <c r="AK1377" t="inlineStr">
        <is>
          <t>8</t>
        </is>
      </c>
      <c r="AL1377" t="inlineStr">
        <is>
          <t>---</t>
        </is>
      </c>
      <c r="AM1377" t="inlineStr">
        <is>
          <t>1</t>
        </is>
      </c>
      <c r="AN1377" t="inlineStr">
        <is>
          <t>---</t>
        </is>
      </c>
      <c r="AO1377" t="inlineStr">
        <is>
          <t>1</t>
        </is>
      </c>
      <c r="AP1377" t="inlineStr">
        <is>
          <t>1</t>
        </is>
      </c>
      <c r="AQ1377" t="inlineStr"/>
      <c r="AR1377" t="inlineStr">
        <is>
          <t>23</t>
        </is>
      </c>
      <c r="AS1377" t="inlineStr"/>
      <c r="AT1377" t="inlineStr"/>
      <c r="AU1377" t="inlineStr">
        <is>
          <t>---</t>
        </is>
      </c>
      <c r="AV1377" t="inlineStr">
        <is>
          <t>---</t>
        </is>
      </c>
      <c r="AW1377" t="inlineStr">
        <is>
          <t>---</t>
        </is>
      </c>
      <c r="AX1377" t="inlineStr">
        <is>
          <t>---</t>
        </is>
      </c>
      <c r="AY1377" t="inlineStr">
        <is>
          <t>---</t>
        </is>
      </c>
      <c r="AZ1377" t="inlineStr">
        <is>
          <t>---</t>
        </is>
      </c>
      <c r="BA1377" t="inlineStr">
        <is>
          <t>3c7e14bc31cb425997c89e194bb7c839</t>
        </is>
      </c>
      <c r="BB1377" t="inlineStr">
        <is>
          <t>http://openrosa.org/formdesigner/0B48E039-1E80-49A7-AC24-732B6E788E39</t>
        </is>
      </c>
      <c r="BC1377" t="inlineStr">
        <is>
          <t>Ration et autres visites</t>
        </is>
      </c>
      <c r="BD1377" t="inlineStr">
        <is>
          <t>CommCare Android, version "2.56"(468046). App v15974. CommCare Version 2.56.0. Build 468046, built on: 2025-03-15</t>
        </is>
      </c>
      <c r="BE1377" t="inlineStr">
        <is>
          <t>commcare_03216a9b-083b-41ac-b53f-fe4f1b36c5ed</t>
        </is>
      </c>
      <c r="BF1377" t="inlineStr"/>
      <c r="BG1377" t="inlineStr">
        <is>
          <t>f13d8149fc6d39ebe86af18272310ff9</t>
        </is>
      </c>
      <c r="BH1377" t="inlineStr">
        <is>
          <t>40b9a06a5c574210820dd725c0bc61c4</t>
        </is>
      </c>
      <c r="BI1377" t="inlineStr">
        <is>
          <t>15246</t>
        </is>
      </c>
      <c r="BJ1377" t="inlineStr">
        <is>
          <t>XFormInstance</t>
        </is>
      </c>
      <c r="BK1377" t="inlineStr">
        <is>
          <t>d01c018e03fb11f0baf4bb65fe57b2fe</t>
        </is>
      </c>
      <c r="BL1377" t="b">
        <v>0</v>
      </c>
      <c r="BM1377" t="inlineStr">
        <is>
          <t>---</t>
        </is>
      </c>
      <c r="BN1377" t="inlineStr">
        <is>
          <t>200.113.253.47</t>
        </is>
      </c>
      <c r="BO1377" t="inlineStr">
        <is>
          <t>John Louis</t>
        </is>
      </c>
    </row>
    <row r="1378">
      <c r="A1378" t="inlineStr">
        <is>
          <t>1376</t>
        </is>
      </c>
      <c r="B1378" t="inlineStr">
        <is>
          <t>4d4ab0b3-b9e2-4782-8df3-7f819f221813</t>
        </is>
      </c>
      <c r="C1378" t="inlineStr">
        <is>
          <t>2025-03-19</t>
        </is>
      </c>
      <c r="D1378" t="inlineStr">
        <is>
          <t>4</t>
        </is>
      </c>
      <c r="E1378" t="inlineStr">
        <is>
          <t>rendez vous rate</t>
        </is>
      </c>
      <c r="F1378" t="inlineStr">
        <is>
          <t>1</t>
        </is>
      </c>
      <c r="G1378" t="inlineStr">
        <is>
          <t>rendez vous raté</t>
        </is>
      </c>
      <c r="H1378" t="inlineStr">
        <is>
          <t>1</t>
        </is>
      </c>
      <c r="I1378" t="inlineStr">
        <is>
          <t>0</t>
        </is>
      </c>
      <c r="J1378" t="inlineStr">
        <is>
          <t>---</t>
        </is>
      </c>
      <c r="K1378" t="inlineStr">
        <is>
          <t>---</t>
        </is>
      </c>
      <c r="L1378" t="inlineStr">
        <is>
          <t>---</t>
        </is>
      </c>
      <c r="M1378" t="inlineStr">
        <is>
          <t>---</t>
        </is>
      </c>
      <c r="N1378" t="inlineStr">
        <is>
          <t>---</t>
        </is>
      </c>
      <c r="O1378" t="inlineStr">
        <is>
          <t>---</t>
        </is>
      </c>
      <c r="P1378" t="inlineStr">
        <is>
          <t>---</t>
        </is>
      </c>
      <c r="Q1378" t="inlineStr">
        <is>
          <t>---</t>
        </is>
      </c>
      <c r="R1378" t="inlineStr">
        <is>
          <t>---</t>
        </is>
      </c>
      <c r="S1378" t="inlineStr">
        <is>
          <t>---</t>
        </is>
      </c>
      <c r="T1378" t="inlineStr">
        <is>
          <t>---</t>
        </is>
      </c>
      <c r="U1378" t="inlineStr">
        <is>
          <t>---</t>
        </is>
      </c>
      <c r="V1378" t="inlineStr">
        <is>
          <t>---</t>
        </is>
      </c>
      <c r="W1378" t="inlineStr"/>
      <c r="X1378" t="inlineStr">
        <is>
          <t>SMA/CSSM/ST01223</t>
        </is>
      </c>
      <c r="Y1378" t="inlineStr">
        <is>
          <t>SMA/CSSM/ST01223</t>
        </is>
      </c>
      <c r="Z1378" t="inlineStr">
        <is>
          <t>2025-03-20 02:30:16</t>
        </is>
      </c>
      <c r="AA1378" t="inlineStr">
        <is>
          <t>2025-03-20 02:28:44</t>
        </is>
      </c>
      <c r="AB1378" t="inlineStr">
        <is>
          <t>6joseph</t>
        </is>
      </c>
      <c r="AC1378" t="inlineStr">
        <is>
          <t>2025-03-20 19:43:55</t>
        </is>
      </c>
      <c r="AD1378" s="1" t="inlineStr">
        <is>
          <t>https://www.commcarehq.org/a/caris-test/reports/form_data/4d4ab0b3-b9e2-4782-8df3-7f819f221813/</t>
        </is>
      </c>
      <c r="AE1378" t="inlineStr">
        <is>
          <t>---</t>
        </is>
      </c>
      <c r="AF1378" t="inlineStr">
        <is>
          <t>3c5a623af057e23a32ae4000_197890</t>
        </is>
      </c>
      <c r="AG1378" t="inlineStr">
        <is>
          <t>---</t>
        </is>
      </c>
      <c r="AH1378" t="inlineStr">
        <is>
          <t>2025-03-20 02:30:16</t>
        </is>
      </c>
      <c r="AI1378" t="inlineStr">
        <is>
          <t>8a7c43128a4424b0fa27ee8aba471672</t>
        </is>
      </c>
      <c r="AJ1378" t="inlineStr">
        <is>
          <t>2025-03-19</t>
        </is>
      </c>
      <c r="AK1378" t="inlineStr">
        <is>
          <t>4</t>
        </is>
      </c>
      <c r="AL1378" t="inlineStr">
        <is>
          <t>rendez vous rate</t>
        </is>
      </c>
      <c r="AM1378" t="inlineStr">
        <is>
          <t>1</t>
        </is>
      </c>
      <c r="AN1378" t="inlineStr">
        <is>
          <t>rendez vous raté</t>
        </is>
      </c>
      <c r="AO1378" t="inlineStr">
        <is>
          <t>1</t>
        </is>
      </c>
      <c r="AP1378" t="inlineStr">
        <is>
          <t>0</t>
        </is>
      </c>
      <c r="AQ1378" t="inlineStr">
        <is>
          <t>---</t>
        </is>
      </c>
      <c r="AR1378" t="inlineStr">
        <is>
          <t>---</t>
        </is>
      </c>
      <c r="AS1378" t="inlineStr">
        <is>
          <t>---</t>
        </is>
      </c>
      <c r="AT1378" t="inlineStr"/>
      <c r="AU1378" t="inlineStr">
        <is>
          <t>---</t>
        </is>
      </c>
      <c r="AV1378" t="inlineStr">
        <is>
          <t>---</t>
        </is>
      </c>
      <c r="AW1378" t="inlineStr">
        <is>
          <t>---</t>
        </is>
      </c>
      <c r="AX1378" t="inlineStr">
        <is>
          <t>---</t>
        </is>
      </c>
      <c r="AY1378" t="inlineStr">
        <is>
          <t>---</t>
        </is>
      </c>
      <c r="AZ1378" t="inlineStr">
        <is>
          <t>---</t>
        </is>
      </c>
      <c r="BA1378" t="inlineStr">
        <is>
          <t>8a7c43128a4424b0fa27ee8aba471672</t>
        </is>
      </c>
      <c r="BB1378" t="inlineStr">
        <is>
          <t>http://openrosa.org/formdesigner/0B48E039-1E80-49A7-AC24-732B6E788E39</t>
        </is>
      </c>
      <c r="BC1378" t="inlineStr">
        <is>
          <t>Ration et autres visites</t>
        </is>
      </c>
      <c r="BD1378" t="inlineStr">
        <is>
          <t>CommCare Android, version "2.56"(468045). App v15974. CommCare Version 2.56.0. Build 468045, built on: 2025-03-07</t>
        </is>
      </c>
      <c r="BE1378" t="inlineStr">
        <is>
          <t>commcare_cebd0d31-21f4-4592-9164-16cfd6fc9bcf</t>
        </is>
      </c>
      <c r="BF1378" t="inlineStr">
        <is>
          <t>19.3748626 -72.338115 399.0 10.0</t>
        </is>
      </c>
      <c r="BG1378" t="inlineStr">
        <is>
          <t>f13d8149fc6d39ebe86af18272310ff9</t>
        </is>
      </c>
      <c r="BH1378" t="inlineStr">
        <is>
          <t>40b9a06a5c574210820dd725c0bc61c4</t>
        </is>
      </c>
      <c r="BI1378" t="inlineStr">
        <is>
          <t>15246</t>
        </is>
      </c>
      <c r="BJ1378" t="inlineStr">
        <is>
          <t>XFormInstance</t>
        </is>
      </c>
      <c r="BK1378" t="inlineStr">
        <is>
          <t>21f9865c013211f0b4435930014bb413</t>
        </is>
      </c>
      <c r="BL1378" t="b">
        <v>0</v>
      </c>
      <c r="BM1378" t="inlineStr">
        <is>
          <t>---</t>
        </is>
      </c>
      <c r="BN1378" t="inlineStr">
        <is>
          <t>190.115.174.163</t>
        </is>
      </c>
      <c r="BO1378" t="inlineStr">
        <is>
          <t>Princesse Wide Manaicka Milfrant</t>
        </is>
      </c>
    </row>
    <row r="1379">
      <c r="A1379" t="inlineStr">
        <is>
          <t>1377</t>
        </is>
      </c>
      <c r="B1379" t="inlineStr">
        <is>
          <t>ba7832a0-d29d-459f-ade3-0b334df3d0be</t>
        </is>
      </c>
      <c r="C1379" t="inlineStr">
        <is>
          <t>2025-03-20</t>
        </is>
      </c>
      <c r="D1379" t="inlineStr">
        <is>
          <t>4</t>
        </is>
      </c>
      <c r="E1379" t="inlineStr">
        <is>
          <t>Livraison de médicament</t>
        </is>
      </c>
      <c r="F1379" t="inlineStr">
        <is>
          <t>1</t>
        </is>
      </c>
      <c r="G1379" t="inlineStr">
        <is>
          <t>Pour planifier le lieu de rencontre</t>
        </is>
      </c>
      <c r="H1379" t="inlineStr">
        <is>
          <t>1</t>
        </is>
      </c>
      <c r="I1379" t="inlineStr">
        <is>
          <t>1</t>
        </is>
      </c>
      <c r="J1379" t="inlineStr">
        <is>
          <t>4</t>
        </is>
      </c>
      <c r="K1379" t="inlineStr">
        <is>
          <t>---</t>
        </is>
      </c>
      <c r="L1379" t="inlineStr">
        <is>
          <t>---</t>
        </is>
      </c>
      <c r="M1379" t="inlineStr">
        <is>
          <t>---</t>
        </is>
      </c>
      <c r="N1379" t="inlineStr">
        <is>
          <t>---</t>
        </is>
      </c>
      <c r="O1379" t="inlineStr">
        <is>
          <t>---</t>
        </is>
      </c>
      <c r="P1379" t="inlineStr">
        <is>
          <t>---</t>
        </is>
      </c>
      <c r="Q1379" t="inlineStr">
        <is>
          <t>---</t>
        </is>
      </c>
      <c r="R1379" t="inlineStr"/>
      <c r="S1379" t="inlineStr"/>
      <c r="T1379" t="inlineStr"/>
      <c r="U1379">
        <f>HYPERLINK("https://www.commcarehq.org/a/caris-test/api/form_attachment/v1/ba7832a0-d29d-459f-ade3-0b334df3d0be/1742500864948.jpg")</f>
        <v/>
      </c>
      <c r="V1379" t="inlineStr"/>
      <c r="W1379" t="inlineStr"/>
      <c r="X1379" t="inlineStr">
        <is>
          <t>PAP/NPFS/ST03810</t>
        </is>
      </c>
      <c r="Y1379" t="inlineStr">
        <is>
          <t>PAP/NPFS/ST03810</t>
        </is>
      </c>
      <c r="Z1379" t="inlineStr">
        <is>
          <t>2025-03-20 20:01:10</t>
        </is>
      </c>
      <c r="AA1379" t="inlineStr">
        <is>
          <t>2025-03-20 20:00:08</t>
        </is>
      </c>
      <c r="AB1379" t="inlineStr">
        <is>
          <t>2christelle</t>
        </is>
      </c>
      <c r="AC1379" t="inlineStr">
        <is>
          <t>2025-03-20 20:01:26</t>
        </is>
      </c>
      <c r="AD1379" s="1" t="inlineStr">
        <is>
          <t>https://www.commcarehq.org/a/caris-test/reports/form_data/ba7832a0-d29d-459f-ade3-0b334df3d0be/</t>
        </is>
      </c>
      <c r="AE1379" t="inlineStr">
        <is>
          <t>---</t>
        </is>
      </c>
      <c r="AF1379" t="inlineStr">
        <is>
          <t>3c5a623af057e23a32ae4000_103296</t>
        </is>
      </c>
      <c r="AG1379" t="inlineStr">
        <is>
          <t>---</t>
        </is>
      </c>
      <c r="AH1379" t="inlineStr">
        <is>
          <t>2025-03-20 20:01:10</t>
        </is>
      </c>
      <c r="AI1379" t="inlineStr">
        <is>
          <t>246df32431d94e4a97fb5b1b8bef6b0e</t>
        </is>
      </c>
      <c r="AJ1379" t="inlineStr">
        <is>
          <t>2025-03-20</t>
        </is>
      </c>
      <c r="AK1379" t="inlineStr">
        <is>
          <t>4</t>
        </is>
      </c>
      <c r="AL1379" t="inlineStr">
        <is>
          <t>Livraison de médicament</t>
        </is>
      </c>
      <c r="AM1379" t="inlineStr">
        <is>
          <t>1</t>
        </is>
      </c>
      <c r="AN1379" t="inlineStr">
        <is>
          <t>Pour planifier le lieu de rencontre</t>
        </is>
      </c>
      <c r="AO1379" t="inlineStr">
        <is>
          <t>1</t>
        </is>
      </c>
      <c r="AP1379" t="inlineStr">
        <is>
          <t>1</t>
        </is>
      </c>
      <c r="AQ1379" t="inlineStr"/>
      <c r="AR1379" t="inlineStr"/>
      <c r="AS1379" t="inlineStr"/>
      <c r="AT1379" t="inlineStr"/>
      <c r="AU1379" t="inlineStr">
        <is>
          <t>---</t>
        </is>
      </c>
      <c r="AV1379" t="inlineStr">
        <is>
          <t>---</t>
        </is>
      </c>
      <c r="AW1379" t="inlineStr">
        <is>
          <t>---</t>
        </is>
      </c>
      <c r="AX1379" t="inlineStr">
        <is>
          <t>---</t>
        </is>
      </c>
      <c r="AY1379" t="inlineStr">
        <is>
          <t>---</t>
        </is>
      </c>
      <c r="AZ1379" t="inlineStr">
        <is>
          <t>---</t>
        </is>
      </c>
      <c r="BA1379" t="inlineStr">
        <is>
          <t>246df32431d94e4a97fb5b1b8bef6b0e</t>
        </is>
      </c>
      <c r="BB1379" t="inlineStr">
        <is>
          <t>http://openrosa.org/formdesigner/0B48E039-1E80-49A7-AC24-732B6E788E39</t>
        </is>
      </c>
      <c r="BC1379" t="inlineStr">
        <is>
          <t>Ration et autres visites</t>
        </is>
      </c>
      <c r="BD1379" t="inlineStr">
        <is>
          <t>CommCare Android, version "2.56"(468046). App v15969. CommCare Version 2.56.0. Build 468046, built on: 2025-03-15</t>
        </is>
      </c>
      <c r="BE1379" t="inlineStr">
        <is>
          <t>commcare_95f1782f-8426-4434-b328-8386bbd0e352</t>
        </is>
      </c>
      <c r="BF1379" t="inlineStr">
        <is>
          <t>18.5026103 -72.2866158 465.8 7.9</t>
        </is>
      </c>
      <c r="BG1379" t="inlineStr">
        <is>
          <t>f13d8149fc6d39ebe86af18272310ff9</t>
        </is>
      </c>
      <c r="BH1379" t="inlineStr">
        <is>
          <t>d3239f0622024212b2de47425e4be01d</t>
        </is>
      </c>
      <c r="BI1379" t="inlineStr">
        <is>
          <t>15246</t>
        </is>
      </c>
      <c r="BJ1379" t="inlineStr">
        <is>
          <t>XFormInstance</t>
        </is>
      </c>
      <c r="BK1379" t="inlineStr">
        <is>
          <t>c6f8ed4c05af11f0bb35bb65fe57b2fe</t>
        </is>
      </c>
      <c r="BL1379" t="b">
        <v>0</v>
      </c>
      <c r="BM1379" t="inlineStr">
        <is>
          <t>---</t>
        </is>
      </c>
      <c r="BN1379" t="inlineStr">
        <is>
          <t>200.113.214.170</t>
        </is>
      </c>
      <c r="BO1379" t="inlineStr">
        <is>
          <t>Shildley Leika Pamphile</t>
        </is>
      </c>
    </row>
    <row r="1380">
      <c r="A1380" t="inlineStr">
        <is>
          <t>1378</t>
        </is>
      </c>
      <c r="B1380" t="inlineStr">
        <is>
          <t>83af627c-c83c-469b-9a64-f6ea29a3589f</t>
        </is>
      </c>
      <c r="C1380" t="inlineStr">
        <is>
          <t>2025-03-20</t>
        </is>
      </c>
      <c r="D1380" t="inlineStr">
        <is>
          <t>4</t>
        </is>
      </c>
      <c r="E1380" t="inlineStr">
        <is>
          <t>pou dac</t>
        </is>
      </c>
      <c r="F1380" t="inlineStr">
        <is>
          <t>0</t>
        </is>
      </c>
      <c r="G1380" t="inlineStr">
        <is>
          <t>pou dac</t>
        </is>
      </c>
      <c r="H1380" t="inlineStr">
        <is>
          <t>1</t>
        </is>
      </c>
      <c r="I1380" t="inlineStr">
        <is>
          <t>1</t>
        </is>
      </c>
      <c r="J1380" t="inlineStr">
        <is>
          <t>4</t>
        </is>
      </c>
      <c r="K1380" t="inlineStr">
        <is>
          <t>---</t>
        </is>
      </c>
      <c r="L1380" t="inlineStr">
        <is>
          <t>---</t>
        </is>
      </c>
      <c r="M1380" t="inlineStr">
        <is>
          <t>---</t>
        </is>
      </c>
      <c r="N1380" t="inlineStr">
        <is>
          <t>---</t>
        </is>
      </c>
      <c r="O1380" t="inlineStr">
        <is>
          <t>---</t>
        </is>
      </c>
      <c r="P1380" t="inlineStr">
        <is>
          <t>---</t>
        </is>
      </c>
      <c r="Q1380" t="inlineStr">
        <is>
          <t>---</t>
        </is>
      </c>
      <c r="R1380" t="inlineStr">
        <is>
          <t>13.1</t>
        </is>
      </c>
      <c r="S1380" t="inlineStr">
        <is>
          <t>8.0</t>
        </is>
      </c>
      <c r="T1380" t="inlineStr">
        <is>
          <t>60.0</t>
        </is>
      </c>
      <c r="U1380" t="inlineStr"/>
      <c r="V1380" t="inlineStr"/>
      <c r="W1380" t="inlineStr"/>
      <c r="X1380" t="inlineStr">
        <is>
          <t>SMA/CSSM/ST01223</t>
        </is>
      </c>
      <c r="Y1380" t="inlineStr">
        <is>
          <t>SMA/CSSM/ST01223</t>
        </is>
      </c>
      <c r="Z1380" t="inlineStr">
        <is>
          <t>2025-03-20 20:38:17</t>
        </is>
      </c>
      <c r="AA1380" t="inlineStr">
        <is>
          <t>2025-03-20 20:36:45</t>
        </is>
      </c>
      <c r="AB1380" t="inlineStr">
        <is>
          <t>6joseph</t>
        </is>
      </c>
      <c r="AC1380" t="inlineStr">
        <is>
          <t>2025-03-20 20:37:25</t>
        </is>
      </c>
      <c r="AD1380" s="1" t="inlineStr">
        <is>
          <t>https://www.commcarehq.org/a/caris-test/reports/form_data/83af627c-c83c-469b-9a64-f6ea29a3589f/</t>
        </is>
      </c>
      <c r="AE1380" t="inlineStr">
        <is>
          <t>---</t>
        </is>
      </c>
      <c r="AF1380" t="inlineStr">
        <is>
          <t>3c5a623af057e23a32ae4000_197890</t>
        </is>
      </c>
      <c r="AG1380" t="inlineStr">
        <is>
          <t>---</t>
        </is>
      </c>
      <c r="AH1380" t="inlineStr">
        <is>
          <t>2025-03-20 20:38:17</t>
        </is>
      </c>
      <c r="AI1380" t="inlineStr">
        <is>
          <t>8a7c43128a4424b0fa27ee8aba471672</t>
        </is>
      </c>
      <c r="AJ1380" t="inlineStr">
        <is>
          <t>2025-03-20</t>
        </is>
      </c>
      <c r="AK1380" t="inlineStr">
        <is>
          <t>4</t>
        </is>
      </c>
      <c r="AL1380" t="inlineStr">
        <is>
          <t>pou dac</t>
        </is>
      </c>
      <c r="AM1380" t="inlineStr">
        <is>
          <t>0</t>
        </is>
      </c>
      <c r="AN1380" t="inlineStr">
        <is>
          <t>pou dac</t>
        </is>
      </c>
      <c r="AO1380" t="inlineStr">
        <is>
          <t>1</t>
        </is>
      </c>
      <c r="AP1380" t="inlineStr">
        <is>
          <t>1</t>
        </is>
      </c>
      <c r="AQ1380" t="inlineStr">
        <is>
          <t>13.1</t>
        </is>
      </c>
      <c r="AR1380" t="inlineStr">
        <is>
          <t>8</t>
        </is>
      </c>
      <c r="AS1380" t="inlineStr">
        <is>
          <t>60</t>
        </is>
      </c>
      <c r="AT1380" t="inlineStr"/>
      <c r="AU1380" t="inlineStr">
        <is>
          <t>---</t>
        </is>
      </c>
      <c r="AV1380" t="inlineStr">
        <is>
          <t>---</t>
        </is>
      </c>
      <c r="AW1380" t="inlineStr">
        <is>
          <t>---</t>
        </is>
      </c>
      <c r="AX1380" t="inlineStr">
        <is>
          <t>---</t>
        </is>
      </c>
      <c r="AY1380" t="inlineStr">
        <is>
          <t>---</t>
        </is>
      </c>
      <c r="AZ1380" t="inlineStr">
        <is>
          <t>---</t>
        </is>
      </c>
      <c r="BA1380" t="inlineStr">
        <is>
          <t>8a7c43128a4424b0fa27ee8aba471672</t>
        </is>
      </c>
      <c r="BB1380" t="inlineStr">
        <is>
          <t>http://openrosa.org/formdesigner/0B48E039-1E80-49A7-AC24-732B6E788E39</t>
        </is>
      </c>
      <c r="BC1380" t="inlineStr">
        <is>
          <t>Ration et autres visites</t>
        </is>
      </c>
      <c r="BD1380" t="inlineStr">
        <is>
          <t>CommCare Android, version "2.56"(468045). App v15974. CommCare Version 2.56.0. Build 468045, built on: 2025-03-07</t>
        </is>
      </c>
      <c r="BE1380" t="inlineStr">
        <is>
          <t>commcare_cebd0d31-21f4-4592-9164-16cfd6fc9bcf</t>
        </is>
      </c>
      <c r="BF1380" t="inlineStr">
        <is>
          <t>19.3770591 -72.3362198 404.9 8.5</t>
        </is>
      </c>
      <c r="BG1380" t="inlineStr">
        <is>
          <t>f13d8149fc6d39ebe86af18272310ff9</t>
        </is>
      </c>
      <c r="BH1380" t="inlineStr">
        <is>
          <t>40b9a06a5c574210820dd725c0bc61c4</t>
        </is>
      </c>
      <c r="BI1380" t="inlineStr">
        <is>
          <t>15246</t>
        </is>
      </c>
      <c r="BJ1380" t="inlineStr">
        <is>
          <t>XFormInstance</t>
        </is>
      </c>
      <c r="BK1380" t="inlineStr">
        <is>
          <t>21f9865c013211f0b4435930014bb413</t>
        </is>
      </c>
      <c r="BL1380" t="b">
        <v>0</v>
      </c>
      <c r="BM1380" t="inlineStr">
        <is>
          <t>---</t>
        </is>
      </c>
      <c r="BN1380" t="inlineStr">
        <is>
          <t>190.115.174.163</t>
        </is>
      </c>
      <c r="BO1380" t="inlineStr">
        <is>
          <t>Princesse Wide Manaicka Milfrant</t>
        </is>
      </c>
    </row>
    <row r="1381">
      <c r="A1381" t="inlineStr">
        <is>
          <t>1379</t>
        </is>
      </c>
      <c r="B1381" t="inlineStr">
        <is>
          <t>5d09434d-366d-4945-a799-00fba8275155</t>
        </is>
      </c>
      <c r="C1381" t="inlineStr">
        <is>
          <t>2025-03-20</t>
        </is>
      </c>
      <c r="D1381" t="inlineStr">
        <is>
          <t>4</t>
        </is>
      </c>
      <c r="E1381" t="inlineStr">
        <is>
          <t>visite medical</t>
        </is>
      </c>
      <c r="F1381" t="inlineStr">
        <is>
          <t>1</t>
        </is>
      </c>
      <c r="G1381" t="inlineStr">
        <is>
          <t>oui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---</t>
        </is>
      </c>
      <c r="L1381" t="inlineStr">
        <is>
          <t>---</t>
        </is>
      </c>
      <c r="M1381" t="inlineStr">
        <is>
          <t>---</t>
        </is>
      </c>
      <c r="N1381" t="inlineStr">
        <is>
          <t>---</t>
        </is>
      </c>
      <c r="O1381" t="inlineStr">
        <is>
          <t>---</t>
        </is>
      </c>
      <c r="P1381" t="inlineStr">
        <is>
          <t>---</t>
        </is>
      </c>
      <c r="Q1381" t="inlineStr">
        <is>
          <t>---</t>
        </is>
      </c>
      <c r="R1381" t="inlineStr">
        <is>
          <t>11.6</t>
        </is>
      </c>
      <c r="S1381" t="inlineStr">
        <is>
          <t>8.6</t>
        </is>
      </c>
      <c r="T1381" t="inlineStr"/>
      <c r="U1381">
        <f>HYPERLINK("https://www.commcarehq.org/a/caris-test/api/form_attachment/v1/5d09434d-366d-4945-a799-00fba8275155/1742499603514.jpg")</f>
        <v/>
      </c>
      <c r="V1381" t="inlineStr"/>
      <c r="W1381" t="inlineStr"/>
      <c r="X1381" t="inlineStr">
        <is>
          <t>MON/POZS/ST00878</t>
        </is>
      </c>
      <c r="Y1381" t="inlineStr">
        <is>
          <t>MON/POZS/ST00878</t>
        </is>
      </c>
      <c r="Z1381" t="inlineStr">
        <is>
          <t>2025-03-20 19:40:12</t>
        </is>
      </c>
      <c r="AA1381" t="inlineStr">
        <is>
          <t>2025-03-20 19:38:24</t>
        </is>
      </c>
      <c r="AB1381" t="inlineStr">
        <is>
          <t>2cleonie</t>
        </is>
      </c>
      <c r="AC1381" t="inlineStr">
        <is>
          <t>2025-03-20 21:05:21</t>
        </is>
      </c>
      <c r="AD1381" s="1" t="inlineStr">
        <is>
          <t>https://www.commcarehq.org/a/caris-test/reports/form_data/5d09434d-366d-4945-a799-00fba8275155/</t>
        </is>
      </c>
      <c r="AE1381" t="inlineStr">
        <is>
          <t>---</t>
        </is>
      </c>
      <c r="AF1381" t="inlineStr">
        <is>
          <t>3c5a623af057e23a32ae4000_129772</t>
        </is>
      </c>
      <c r="AG1381" t="inlineStr">
        <is>
          <t>---</t>
        </is>
      </c>
      <c r="AH1381" t="inlineStr">
        <is>
          <t>2025-03-20 19:40:12</t>
        </is>
      </c>
      <c r="AI1381" t="inlineStr">
        <is>
          <t>cf61c4aba3da4fd3be73b20d2dbdf9af</t>
        </is>
      </c>
      <c r="AJ1381" t="inlineStr">
        <is>
          <t>2025-03-20</t>
        </is>
      </c>
      <c r="AK1381" t="inlineStr">
        <is>
          <t>4</t>
        </is>
      </c>
      <c r="AL1381" t="inlineStr">
        <is>
          <t>visite medical</t>
        </is>
      </c>
      <c r="AM1381" t="inlineStr">
        <is>
          <t>1</t>
        </is>
      </c>
      <c r="AN1381" t="inlineStr">
        <is>
          <t>oui</t>
        </is>
      </c>
      <c r="AO1381" t="inlineStr">
        <is>
          <t>1</t>
        </is>
      </c>
      <c r="AP1381" t="inlineStr">
        <is>
          <t>1</t>
        </is>
      </c>
      <c r="AQ1381" t="inlineStr">
        <is>
          <t>11.6</t>
        </is>
      </c>
      <c r="AR1381" t="inlineStr">
        <is>
          <t>8.6</t>
        </is>
      </c>
      <c r="AS1381" t="inlineStr"/>
      <c r="AT1381" t="inlineStr"/>
      <c r="AU1381" t="inlineStr">
        <is>
          <t>---</t>
        </is>
      </c>
      <c r="AV1381" t="inlineStr">
        <is>
          <t>---</t>
        </is>
      </c>
      <c r="AW1381" t="inlineStr">
        <is>
          <t>---</t>
        </is>
      </c>
      <c r="AX1381" t="inlineStr">
        <is>
          <t>---</t>
        </is>
      </c>
      <c r="AY1381" t="inlineStr">
        <is>
          <t>---</t>
        </is>
      </c>
      <c r="AZ1381" t="inlineStr">
        <is>
          <t>---</t>
        </is>
      </c>
      <c r="BA1381" t="inlineStr">
        <is>
          <t>cf61c4aba3da4fd3be73b20d2dbdf9af</t>
        </is>
      </c>
      <c r="BB1381" t="inlineStr">
        <is>
          <t>http://openrosa.org/formdesigner/0B48E039-1E80-49A7-AC24-732B6E788E39</t>
        </is>
      </c>
      <c r="BC1381" t="inlineStr">
        <is>
          <t>Ration et autres visites</t>
        </is>
      </c>
      <c r="BD1381" t="inlineStr">
        <is>
          <t>CommCare Android, version "2.55.0"(467579). App v15974. CommCare Version 2.55.0. Build 467579, built on: 2025-01-15</t>
        </is>
      </c>
      <c r="BE1381" t="inlineStr">
        <is>
          <t>commcare_4b89fcce-8d3a-4e6a-838c-ef337e1b2f53</t>
        </is>
      </c>
      <c r="BF1381" t="inlineStr"/>
      <c r="BG1381" t="inlineStr">
        <is>
          <t>f13d8149fc6d39ebe86af18272310ff9</t>
        </is>
      </c>
      <c r="BH1381" t="inlineStr">
        <is>
          <t>40b9a06a5c574210820dd725c0bc61c4</t>
        </is>
      </c>
      <c r="BI1381" t="inlineStr">
        <is>
          <t>15246</t>
        </is>
      </c>
      <c r="BJ1381" t="inlineStr">
        <is>
          <t>XFormInstance</t>
        </is>
      </c>
      <c r="BK1381" t="inlineStr">
        <is>
          <t>febddcee050d11f0bb1ebb65fe57b2fe</t>
        </is>
      </c>
      <c r="BL1381" t="b">
        <v>0</v>
      </c>
      <c r="BM1381" t="inlineStr">
        <is>
          <t>---</t>
        </is>
      </c>
      <c r="BN1381" t="inlineStr">
        <is>
          <t>190.115.176.65</t>
        </is>
      </c>
      <c r="BO1381" t="inlineStr">
        <is>
          <t>Ruthneydjee Merilus</t>
        </is>
      </c>
    </row>
    <row r="1382">
      <c r="A1382" t="inlineStr">
        <is>
          <t>1380</t>
        </is>
      </c>
      <c r="B1382" t="inlineStr">
        <is>
          <t>e118189f-5074-4d02-ae60-d842289be157</t>
        </is>
      </c>
      <c r="C1382" t="inlineStr">
        <is>
          <t>2025-03-20</t>
        </is>
      </c>
      <c r="D1382" t="inlineStr">
        <is>
          <t>2</t>
        </is>
      </c>
      <c r="E1382" t="inlineStr">
        <is>
          <t>---</t>
        </is>
      </c>
      <c r="F1382" t="inlineStr">
        <is>
          <t>1</t>
        </is>
      </c>
      <c r="G1382" t="inlineStr">
        <is>
          <t>---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>
        <f>HYPERLINK("https://www.commcarehq.org/a/caris-test/api/form_attachment/v1/e118189f-5074-4d02-ae60-d842289be157/1742478298509.jpg")</f>
        <v/>
      </c>
      <c r="M1382" t="inlineStr">
        <is>
          <t>---</t>
        </is>
      </c>
      <c r="N1382" t="inlineStr">
        <is>
          <t>---</t>
        </is>
      </c>
      <c r="O1382" t="inlineStr">
        <is>
          <t>1</t>
        </is>
      </c>
      <c r="P1382" t="inlineStr">
        <is>
          <t>---</t>
        </is>
      </c>
      <c r="Q1382" t="inlineStr">
        <is>
          <t>2</t>
        </is>
      </c>
      <c r="R1382" t="inlineStr">
        <is>
          <t>12.3</t>
        </is>
      </c>
      <c r="S1382" t="inlineStr">
        <is>
          <t>7.3</t>
        </is>
      </c>
      <c r="T1382" t="inlineStr"/>
      <c r="U1382" t="inlineStr"/>
      <c r="V1382" t="inlineStr"/>
      <c r="W1382" t="inlineStr"/>
      <c r="X1382" t="inlineStr">
        <is>
          <t>PDP/CMEB/ST05704</t>
        </is>
      </c>
      <c r="Y1382" t="inlineStr">
        <is>
          <t>PDP/CMEB/ST05704</t>
        </is>
      </c>
      <c r="Z1382" t="inlineStr">
        <is>
          <t>2025-03-20 13:45:36</t>
        </is>
      </c>
      <c r="AA1382" t="inlineStr">
        <is>
          <t>2025-03-20 13:43:38</t>
        </is>
      </c>
      <c r="AB1382" t="inlineStr">
        <is>
          <t>5edeline</t>
        </is>
      </c>
      <c r="AC1382" t="inlineStr">
        <is>
          <t>2025-03-20 21:47:17</t>
        </is>
      </c>
      <c r="AD1382" s="1" t="inlineStr">
        <is>
          <t>https://www.commcarehq.org/a/caris-test/reports/form_data/e118189f-5074-4d02-ae60-d842289be157/</t>
        </is>
      </c>
      <c r="AE1382" t="inlineStr">
        <is>
          <t>---</t>
        </is>
      </c>
      <c r="AF1382" t="inlineStr">
        <is>
          <t>3c5a623af057e23a32ae4000_193664</t>
        </is>
      </c>
      <c r="AG1382" t="inlineStr">
        <is>
          <t>---</t>
        </is>
      </c>
      <c r="AH1382" t="inlineStr">
        <is>
          <t>2025-03-20 13:45:36</t>
        </is>
      </c>
      <c r="AI1382" t="inlineStr">
        <is>
          <t>49c83a0dcc274f1a85f9433f3309532d</t>
        </is>
      </c>
      <c r="AJ1382" t="inlineStr">
        <is>
          <t>2025-03-20</t>
        </is>
      </c>
      <c r="AK1382" t="inlineStr">
        <is>
          <t>2</t>
        </is>
      </c>
      <c r="AL1382" t="inlineStr">
        <is>
          <t>---</t>
        </is>
      </c>
      <c r="AM1382" t="inlineStr">
        <is>
          <t>1</t>
        </is>
      </c>
      <c r="AN1382" t="inlineStr">
        <is>
          <t>---</t>
        </is>
      </c>
      <c r="AO1382" t="inlineStr">
        <is>
          <t>1</t>
        </is>
      </c>
      <c r="AP1382" t="inlineStr">
        <is>
          <t>1</t>
        </is>
      </c>
      <c r="AQ1382" t="inlineStr">
        <is>
          <t>12.3</t>
        </is>
      </c>
      <c r="AR1382" t="inlineStr">
        <is>
          <t>7.3</t>
        </is>
      </c>
      <c r="AS1382" t="inlineStr"/>
      <c r="AT1382" t="inlineStr"/>
      <c r="AU1382" t="inlineStr">
        <is>
          <t>---</t>
        </is>
      </c>
      <c r="AV1382" t="inlineStr">
        <is>
          <t>---</t>
        </is>
      </c>
      <c r="AW1382" t="inlineStr">
        <is>
          <t>---</t>
        </is>
      </c>
      <c r="AX1382" t="inlineStr">
        <is>
          <t>---</t>
        </is>
      </c>
      <c r="AY1382" t="inlineStr">
        <is>
          <t>---</t>
        </is>
      </c>
      <c r="AZ1382" t="inlineStr">
        <is>
          <t>---</t>
        </is>
      </c>
      <c r="BA1382" t="inlineStr">
        <is>
          <t>49c83a0dcc274f1a85f9433f3309532d</t>
        </is>
      </c>
      <c r="BB1382" t="inlineStr">
        <is>
          <t>http://openrosa.org/formdesigner/0B48E039-1E80-49A7-AC24-732B6E788E39</t>
        </is>
      </c>
      <c r="BC1382" t="inlineStr">
        <is>
          <t>Ration et autres visites</t>
        </is>
      </c>
      <c r="BD1382" t="inlineStr">
        <is>
          <t>CommCare Android, version "2.56"(468046). App v15974. CommCare Version 2.56.0. Build 468046, built on: 2025-03-15</t>
        </is>
      </c>
      <c r="BE1382" t="inlineStr">
        <is>
          <t>commcare_f5c01cb3-ad69-46f7-81c0-4740896f4262</t>
        </is>
      </c>
      <c r="BF1382" t="inlineStr">
        <is>
          <t>19.9337175 -72.8452066 -22.0 9.9</t>
        </is>
      </c>
      <c r="BG1382" t="inlineStr">
        <is>
          <t>f13d8149fc6d39ebe86af18272310ff9</t>
        </is>
      </c>
      <c r="BH1382" t="inlineStr">
        <is>
          <t>40b9a06a5c574210820dd725c0bc61c4</t>
        </is>
      </c>
      <c r="BI1382" t="inlineStr">
        <is>
          <t>15246</t>
        </is>
      </c>
      <c r="BJ1382" t="inlineStr">
        <is>
          <t>XFormInstance</t>
        </is>
      </c>
      <c r="BK1382" t="inlineStr">
        <is>
          <t>d883fb9a05d311f0aa876327e3555f30</t>
        </is>
      </c>
      <c r="BL1382" t="b">
        <v>0</v>
      </c>
      <c r="BM1382" t="inlineStr">
        <is>
          <t>---</t>
        </is>
      </c>
      <c r="BN1382" t="inlineStr">
        <is>
          <t>190.115.179.106</t>
        </is>
      </c>
      <c r="BO1382" t="inlineStr">
        <is>
          <t>---</t>
        </is>
      </c>
    </row>
    <row r="1383">
      <c r="A1383" t="inlineStr">
        <is>
          <t>1381</t>
        </is>
      </c>
      <c r="B1383" t="inlineStr">
        <is>
          <t>642f78ae-75e7-4318-903c-816f75c146da</t>
        </is>
      </c>
      <c r="C1383" t="inlineStr">
        <is>
          <t>2025-03-20</t>
        </is>
      </c>
      <c r="D1383" t="inlineStr">
        <is>
          <t>2</t>
        </is>
      </c>
      <c r="E1383" t="inlineStr">
        <is>
          <t>---</t>
        </is>
      </c>
      <c r="F1383" t="inlineStr">
        <is>
          <t>1</t>
        </is>
      </c>
      <c r="G1383" t="inlineStr">
        <is>
          <t>---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>
        <f>HYPERLINK("https://www.commcarehq.org/a/caris-test/api/form_attachment/v1/642f78ae-75e7-4318-903c-816f75c146da/1742478521525.jpg")</f>
        <v/>
      </c>
      <c r="M1383" t="inlineStr">
        <is>
          <t>---</t>
        </is>
      </c>
      <c r="N1383" t="inlineStr">
        <is>
          <t>---</t>
        </is>
      </c>
      <c r="O1383" t="inlineStr">
        <is>
          <t>3</t>
        </is>
      </c>
      <c r="P1383" t="inlineStr">
        <is>
          <t>2 boite pour deux semaine</t>
        </is>
      </c>
      <c r="Q1383" t="inlineStr">
        <is>
          <t>2</t>
        </is>
      </c>
      <c r="R1383" t="inlineStr">
        <is>
          <t>12.6</t>
        </is>
      </c>
      <c r="S1383" t="inlineStr">
        <is>
          <t>8.7</t>
        </is>
      </c>
      <c r="T1383" t="inlineStr"/>
      <c r="U1383" t="inlineStr"/>
      <c r="V1383" t="inlineStr"/>
      <c r="W1383" t="inlineStr"/>
      <c r="X1383" t="inlineStr">
        <is>
          <t>PDP/CMEB/ST05788</t>
        </is>
      </c>
      <c r="Y1383" t="inlineStr">
        <is>
          <t>PDP/CMEB/ST05788</t>
        </is>
      </c>
      <c r="Z1383" t="inlineStr">
        <is>
          <t>2025-03-20 13:49:33</t>
        </is>
      </c>
      <c r="AA1383" t="inlineStr">
        <is>
          <t>2025-03-20 13:47:42</t>
        </is>
      </c>
      <c r="AB1383" t="inlineStr">
        <is>
          <t>5edeline</t>
        </is>
      </c>
      <c r="AC1383" t="inlineStr">
        <is>
          <t>2025-03-20 21:51:15</t>
        </is>
      </c>
      <c r="AD1383" s="1" t="inlineStr">
        <is>
          <t>https://www.commcarehq.org/a/caris-test/reports/form_data/642f78ae-75e7-4318-903c-816f75c146da/</t>
        </is>
      </c>
      <c r="AE1383" t="inlineStr">
        <is>
          <t>---</t>
        </is>
      </c>
      <c r="AF1383" t="inlineStr">
        <is>
          <t>3c5a623af057e23a32ae4000_195625</t>
        </is>
      </c>
      <c r="AG1383" t="inlineStr">
        <is>
          <t>---</t>
        </is>
      </c>
      <c r="AH1383" t="inlineStr">
        <is>
          <t>2025-03-20 13:49:33</t>
        </is>
      </c>
      <c r="AI1383" t="inlineStr">
        <is>
          <t>49c83a0dcc274f1a85f9433f3309532d</t>
        </is>
      </c>
      <c r="AJ1383" t="inlineStr">
        <is>
          <t>2025-03-20</t>
        </is>
      </c>
      <c r="AK1383" t="inlineStr">
        <is>
          <t>2</t>
        </is>
      </c>
      <c r="AL1383" t="inlineStr">
        <is>
          <t>---</t>
        </is>
      </c>
      <c r="AM1383" t="inlineStr">
        <is>
          <t>1</t>
        </is>
      </c>
      <c r="AN1383" t="inlineStr">
        <is>
          <t>---</t>
        </is>
      </c>
      <c r="AO1383" t="inlineStr">
        <is>
          <t>1</t>
        </is>
      </c>
      <c r="AP1383" t="inlineStr">
        <is>
          <t>1</t>
        </is>
      </c>
      <c r="AQ1383" t="inlineStr">
        <is>
          <t>12.6</t>
        </is>
      </c>
      <c r="AR1383" t="inlineStr">
        <is>
          <t>8.7</t>
        </is>
      </c>
      <c r="AS1383" t="inlineStr"/>
      <c r="AT1383" t="inlineStr"/>
      <c r="AU1383" t="inlineStr">
        <is>
          <t>---</t>
        </is>
      </c>
      <c r="AV1383" t="inlineStr">
        <is>
          <t>---</t>
        </is>
      </c>
      <c r="AW1383" t="inlineStr">
        <is>
          <t>---</t>
        </is>
      </c>
      <c r="AX1383" t="inlineStr">
        <is>
          <t>---</t>
        </is>
      </c>
      <c r="AY1383" t="inlineStr">
        <is>
          <t>---</t>
        </is>
      </c>
      <c r="AZ1383" t="inlineStr">
        <is>
          <t>---</t>
        </is>
      </c>
      <c r="BA1383" t="inlineStr">
        <is>
          <t>49c83a0dcc274f1a85f9433f3309532d</t>
        </is>
      </c>
      <c r="BB1383" t="inlineStr">
        <is>
          <t>http://openrosa.org/formdesigner/0B48E039-1E80-49A7-AC24-732B6E788E39</t>
        </is>
      </c>
      <c r="BC1383" t="inlineStr">
        <is>
          <t>Ration et autres visites</t>
        </is>
      </c>
      <c r="BD1383" t="inlineStr">
        <is>
          <t>CommCare Android, version "2.56"(468046). App v15974. CommCare Version 2.56.0. Build 468046, built on: 2025-03-15</t>
        </is>
      </c>
      <c r="BE1383" t="inlineStr">
        <is>
          <t>commcare_f5c01cb3-ad69-46f7-81c0-4740896f4262</t>
        </is>
      </c>
      <c r="BF1383" t="inlineStr">
        <is>
          <t>19.9334854 -72.8452081 -22.0 7.9</t>
        </is>
      </c>
      <c r="BG1383" t="inlineStr">
        <is>
          <t>f13d8149fc6d39ebe86af18272310ff9</t>
        </is>
      </c>
      <c r="BH1383" t="inlineStr">
        <is>
          <t>40b9a06a5c574210820dd725c0bc61c4</t>
        </is>
      </c>
      <c r="BI1383" t="inlineStr">
        <is>
          <t>15246</t>
        </is>
      </c>
      <c r="BJ1383" t="inlineStr">
        <is>
          <t>XFormInstance</t>
        </is>
      </c>
      <c r="BK1383" t="inlineStr">
        <is>
          <t>d883fb9a05d311f0aa876327e3555f30</t>
        </is>
      </c>
      <c r="BL1383" t="b">
        <v>0</v>
      </c>
      <c r="BM1383" t="inlineStr">
        <is>
          <t>---</t>
        </is>
      </c>
      <c r="BN1383" t="inlineStr">
        <is>
          <t>190.115.179.106</t>
        </is>
      </c>
      <c r="BO1383" t="inlineStr">
        <is>
          <t>---</t>
        </is>
      </c>
    </row>
    <row r="1384">
      <c r="A1384" t="inlineStr">
        <is>
          <t>1382</t>
        </is>
      </c>
      <c r="B1384" t="inlineStr">
        <is>
          <t>cbe7ae20-6f18-4425-ad28-d283957ebf62</t>
        </is>
      </c>
      <c r="C1384" t="inlineStr">
        <is>
          <t>2025-03-20</t>
        </is>
      </c>
      <c r="D1384" t="inlineStr">
        <is>
          <t>2</t>
        </is>
      </c>
      <c r="E1384" t="inlineStr">
        <is>
          <t>---</t>
        </is>
      </c>
      <c r="F1384" t="inlineStr">
        <is>
          <t>1</t>
        </is>
      </c>
      <c r="G1384" t="inlineStr">
        <is>
          <t>---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>
        <f>HYPERLINK("https://www.commcarehq.org/a/caris-test/api/form_attachment/v1/cbe7ae20-6f18-4425-ad28-d283957ebf62/1742478604920.jpg")</f>
        <v/>
      </c>
      <c r="M1384" t="inlineStr">
        <is>
          <t>---</t>
        </is>
      </c>
      <c r="N1384" t="inlineStr">
        <is>
          <t>---</t>
        </is>
      </c>
      <c r="O1384" t="inlineStr">
        <is>
          <t>3</t>
        </is>
      </c>
      <c r="P1384" t="inlineStr">
        <is>
          <t>2 boite pour deux semaine.</t>
        </is>
      </c>
      <c r="Q1384" t="inlineStr">
        <is>
          <t>2</t>
        </is>
      </c>
      <c r="R1384" t="inlineStr">
        <is>
          <t>12.7</t>
        </is>
      </c>
      <c r="S1384" t="inlineStr">
        <is>
          <t>9.0</t>
        </is>
      </c>
      <c r="T1384" t="inlineStr"/>
      <c r="U1384" t="inlineStr"/>
      <c r="V1384" t="inlineStr"/>
      <c r="W1384" t="inlineStr"/>
      <c r="X1384" t="inlineStr">
        <is>
          <t>PDP/CMEB/ST05789</t>
        </is>
      </c>
      <c r="Y1384" t="inlineStr">
        <is>
          <t>PDP/CMEB/ST05789</t>
        </is>
      </c>
      <c r="Z1384" t="inlineStr">
        <is>
          <t>2025-03-20 13:50:45</t>
        </is>
      </c>
      <c r="AA1384" t="inlineStr">
        <is>
          <t>2025-03-20 13:49:45</t>
        </is>
      </c>
      <c r="AB1384" t="inlineStr">
        <is>
          <t>5edeline</t>
        </is>
      </c>
      <c r="AC1384" t="inlineStr">
        <is>
          <t>2025-03-20 21:52:26</t>
        </is>
      </c>
      <c r="AD1384" s="1" t="inlineStr">
        <is>
          <t>https://www.commcarehq.org/a/caris-test/reports/form_data/cbe7ae20-6f18-4425-ad28-d283957ebf62/</t>
        </is>
      </c>
      <c r="AE1384" t="inlineStr">
        <is>
          <t>---</t>
        </is>
      </c>
      <c r="AF1384" t="inlineStr">
        <is>
          <t>3c5a623af057e23a32ae4000_195626</t>
        </is>
      </c>
      <c r="AG1384" t="inlineStr">
        <is>
          <t>---</t>
        </is>
      </c>
      <c r="AH1384" t="inlineStr">
        <is>
          <t>2025-03-20 13:50:45</t>
        </is>
      </c>
      <c r="AI1384" t="inlineStr">
        <is>
          <t>49c83a0dcc274f1a85f9433f3309532d</t>
        </is>
      </c>
      <c r="AJ1384" t="inlineStr">
        <is>
          <t>2025-03-20</t>
        </is>
      </c>
      <c r="AK1384" t="inlineStr">
        <is>
          <t>2</t>
        </is>
      </c>
      <c r="AL1384" t="inlineStr">
        <is>
          <t>---</t>
        </is>
      </c>
      <c r="AM1384" t="inlineStr">
        <is>
          <t>1</t>
        </is>
      </c>
      <c r="AN1384" t="inlineStr">
        <is>
          <t>---</t>
        </is>
      </c>
      <c r="AO1384" t="inlineStr">
        <is>
          <t>1</t>
        </is>
      </c>
      <c r="AP1384" t="inlineStr">
        <is>
          <t>1</t>
        </is>
      </c>
      <c r="AQ1384" t="inlineStr">
        <is>
          <t>12.7</t>
        </is>
      </c>
      <c r="AR1384" t="inlineStr">
        <is>
          <t>9</t>
        </is>
      </c>
      <c r="AS1384" t="inlineStr"/>
      <c r="AT1384" t="inlineStr"/>
      <c r="AU1384" t="inlineStr">
        <is>
          <t>---</t>
        </is>
      </c>
      <c r="AV1384" t="inlineStr">
        <is>
          <t>---</t>
        </is>
      </c>
      <c r="AW1384" t="inlineStr">
        <is>
          <t>---</t>
        </is>
      </c>
      <c r="AX1384" t="inlineStr">
        <is>
          <t>---</t>
        </is>
      </c>
      <c r="AY1384" t="inlineStr">
        <is>
          <t>---</t>
        </is>
      </c>
      <c r="AZ1384" t="inlineStr">
        <is>
          <t>---</t>
        </is>
      </c>
      <c r="BA1384" t="inlineStr">
        <is>
          <t>49c83a0dcc274f1a85f9433f3309532d</t>
        </is>
      </c>
      <c r="BB1384" t="inlineStr">
        <is>
          <t>http://openrosa.org/formdesigner/0B48E039-1E80-49A7-AC24-732B6E788E39</t>
        </is>
      </c>
      <c r="BC1384" t="inlineStr">
        <is>
          <t>Ration et autres visites</t>
        </is>
      </c>
      <c r="BD1384" t="inlineStr">
        <is>
          <t>CommCare Android, version "2.56"(468046). App v15974. CommCare Version 2.56.0. Build 468046, built on: 2025-03-15</t>
        </is>
      </c>
      <c r="BE1384" t="inlineStr">
        <is>
          <t>commcare_f5c01cb3-ad69-46f7-81c0-4740896f4262</t>
        </is>
      </c>
      <c r="BF1384" t="inlineStr">
        <is>
          <t>19.9336882 -72.8451363 -22.0 9.63</t>
        </is>
      </c>
      <c r="BG1384" t="inlineStr">
        <is>
          <t>f13d8149fc6d39ebe86af18272310ff9</t>
        </is>
      </c>
      <c r="BH1384" t="inlineStr">
        <is>
          <t>40b9a06a5c574210820dd725c0bc61c4</t>
        </is>
      </c>
      <c r="BI1384" t="inlineStr">
        <is>
          <t>15246</t>
        </is>
      </c>
      <c r="BJ1384" t="inlineStr">
        <is>
          <t>XFormInstance</t>
        </is>
      </c>
      <c r="BK1384" t="inlineStr">
        <is>
          <t>d883fb9a05d311f0aa876327e3555f30</t>
        </is>
      </c>
      <c r="BL1384" t="b">
        <v>0</v>
      </c>
      <c r="BM1384" t="inlineStr">
        <is>
          <t>---</t>
        </is>
      </c>
      <c r="BN1384" t="inlineStr">
        <is>
          <t>190.115.179.106</t>
        </is>
      </c>
      <c r="BO1384" t="inlineStr">
        <is>
          <t>---</t>
        </is>
      </c>
    </row>
    <row r="1385">
      <c r="A1385" t="inlineStr">
        <is>
          <t>1383</t>
        </is>
      </c>
      <c r="B1385" t="inlineStr">
        <is>
          <t>3588b61a-8fcc-4561-aa65-3835b3a5806d</t>
        </is>
      </c>
      <c r="C1385" t="inlineStr">
        <is>
          <t>2025-03-18</t>
        </is>
      </c>
      <c r="D1385" t="inlineStr">
        <is>
          <t>4</t>
        </is>
      </c>
      <c r="E1385" t="inlineStr">
        <is>
          <t>Pour DOTS</t>
        </is>
      </c>
      <c r="F1385" t="inlineStr">
        <is>
          <t>1</t>
        </is>
      </c>
      <c r="G1385" t="inlineStr">
        <is>
          <t>Pour DOTS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---</t>
        </is>
      </c>
      <c r="L1385" t="inlineStr">
        <is>
          <t>---</t>
        </is>
      </c>
      <c r="M1385" t="inlineStr">
        <is>
          <t>---</t>
        </is>
      </c>
      <c r="N1385" t="inlineStr">
        <is>
          <t>---</t>
        </is>
      </c>
      <c r="O1385" t="inlineStr">
        <is>
          <t>---</t>
        </is>
      </c>
      <c r="P1385" t="inlineStr">
        <is>
          <t>---</t>
        </is>
      </c>
      <c r="Q1385" t="inlineStr">
        <is>
          <t>---</t>
        </is>
      </c>
      <c r="R1385" t="inlineStr"/>
      <c r="S1385" t="inlineStr">
        <is>
          <t>22.0</t>
        </is>
      </c>
      <c r="T1385" t="inlineStr"/>
      <c r="U1385">
        <f>HYPERLINK("https://www.commcarehq.org/a/caris-test/api/form_attachment/v1/3588b61a-8fcc-4561-aa65-3835b3a5806d/1742306754839.jpg")</f>
        <v/>
      </c>
      <c r="V1385" t="inlineStr"/>
      <c r="W1385" t="inlineStr"/>
      <c r="X1385" t="inlineStr">
        <is>
          <t>PDP/CMEB/PED00669</t>
        </is>
      </c>
      <c r="Y1385" t="inlineStr">
        <is>
          <t>PDP/CMEB/PED00669</t>
        </is>
      </c>
      <c r="Z1385" t="inlineStr">
        <is>
          <t>2025-03-18 14:05:59</t>
        </is>
      </c>
      <c r="AA1385" t="inlineStr">
        <is>
          <t>2025-03-18 14:04:58</t>
        </is>
      </c>
      <c r="AB1385" t="inlineStr">
        <is>
          <t>5edeline</t>
        </is>
      </c>
      <c r="AC1385" t="inlineStr">
        <is>
          <t>2025-03-20 22:07:41</t>
        </is>
      </c>
      <c r="AD1385" s="1" t="inlineStr">
        <is>
          <t>https://www.commcarehq.org/a/caris-test/reports/form_data/3588b61a-8fcc-4561-aa65-3835b3a5806d/</t>
        </is>
      </c>
      <c r="AE1385" t="inlineStr">
        <is>
          <t>---</t>
        </is>
      </c>
      <c r="AF1385" t="inlineStr">
        <is>
          <t>3c5a623af057e23a32ae4000_38055</t>
        </is>
      </c>
      <c r="AG1385" t="inlineStr">
        <is>
          <t>---</t>
        </is>
      </c>
      <c r="AH1385" t="inlineStr">
        <is>
          <t>2025-03-18 14:05:59</t>
        </is>
      </c>
      <c r="AI1385" t="inlineStr">
        <is>
          <t>49c83a0dcc274f1a85f9433f3309532d</t>
        </is>
      </c>
      <c r="AJ1385" t="inlineStr">
        <is>
          <t>2025-03-18</t>
        </is>
      </c>
      <c r="AK1385" t="inlineStr">
        <is>
          <t>4</t>
        </is>
      </c>
      <c r="AL1385" t="inlineStr">
        <is>
          <t>Pour DOTS</t>
        </is>
      </c>
      <c r="AM1385" t="inlineStr">
        <is>
          <t>1</t>
        </is>
      </c>
      <c r="AN1385" t="inlineStr">
        <is>
          <t>Pour DOTS</t>
        </is>
      </c>
      <c r="AO1385" t="inlineStr">
        <is>
          <t>1</t>
        </is>
      </c>
      <c r="AP1385" t="inlineStr">
        <is>
          <t>1</t>
        </is>
      </c>
      <c r="AQ1385" t="inlineStr"/>
      <c r="AR1385" t="inlineStr">
        <is>
          <t>22</t>
        </is>
      </c>
      <c r="AS1385" t="inlineStr"/>
      <c r="AT1385" t="inlineStr"/>
      <c r="AU1385" t="inlineStr">
        <is>
          <t>---</t>
        </is>
      </c>
      <c r="AV1385" t="inlineStr">
        <is>
          <t>---</t>
        </is>
      </c>
      <c r="AW1385" t="inlineStr">
        <is>
          <t>---</t>
        </is>
      </c>
      <c r="AX1385" t="inlineStr">
        <is>
          <t>---</t>
        </is>
      </c>
      <c r="AY1385" t="inlineStr">
        <is>
          <t>---</t>
        </is>
      </c>
      <c r="AZ1385" t="inlineStr">
        <is>
          <t>---</t>
        </is>
      </c>
      <c r="BA1385" t="inlineStr">
        <is>
          <t>49c83a0dcc274f1a85f9433f3309532d</t>
        </is>
      </c>
      <c r="BB1385" t="inlineStr">
        <is>
          <t>http://openrosa.org/formdesigner/0B48E039-1E80-49A7-AC24-732B6E788E39</t>
        </is>
      </c>
      <c r="BC1385" t="inlineStr">
        <is>
          <t>Ration et autres visites</t>
        </is>
      </c>
      <c r="BD1385" t="inlineStr">
        <is>
          <t>CommCare Android, version "2.56"(468046). App v15974. CommCare Version 2.56.0. Build 468046, built on: 2025-03-15</t>
        </is>
      </c>
      <c r="BE1385" t="inlineStr">
        <is>
          <t>commcare_f5c01cb3-ad69-46f7-81c0-4740896f4262</t>
        </is>
      </c>
      <c r="BF1385" t="inlineStr">
        <is>
          <t>19.9336703 -72.8451834 -22.0 7.6</t>
        </is>
      </c>
      <c r="BG1385" t="inlineStr">
        <is>
          <t>f13d8149fc6d39ebe86af18272310ff9</t>
        </is>
      </c>
      <c r="BH1385" t="inlineStr">
        <is>
          <t>40b9a06a5c574210820dd725c0bc61c4</t>
        </is>
      </c>
      <c r="BI1385" t="inlineStr">
        <is>
          <t>15246</t>
        </is>
      </c>
      <c r="BJ1385" t="inlineStr">
        <is>
          <t>XFormInstance</t>
        </is>
      </c>
      <c r="BK1385" t="inlineStr">
        <is>
          <t>7efb5cbb05d611f0bb38bb65fe57b2fe</t>
        </is>
      </c>
      <c r="BL1385" t="b">
        <v>0</v>
      </c>
      <c r="BM1385" t="inlineStr">
        <is>
          <t>---</t>
        </is>
      </c>
      <c r="BN1385" t="inlineStr">
        <is>
          <t>190.115.179.106</t>
        </is>
      </c>
      <c r="BO1385" t="inlineStr">
        <is>
          <t>Chamaïca Dolcé</t>
        </is>
      </c>
    </row>
    <row r="1386">
      <c r="A1386" t="inlineStr">
        <is>
          <t>1384</t>
        </is>
      </c>
      <c r="B1386" t="inlineStr">
        <is>
          <t>82d685db-ed7b-47be-8b59-57194f1b7617</t>
        </is>
      </c>
      <c r="C1386" t="inlineStr">
        <is>
          <t>2025-03-18</t>
        </is>
      </c>
      <c r="D1386" t="inlineStr">
        <is>
          <t>3 4</t>
        </is>
      </c>
      <c r="E1386" t="inlineStr">
        <is>
          <t>pour DOTS</t>
        </is>
      </c>
      <c r="F1386" t="inlineStr">
        <is>
          <t>1</t>
        </is>
      </c>
      <c r="G1386" t="inlineStr">
        <is>
          <t>---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---</t>
        </is>
      </c>
      <c r="L1386" t="inlineStr">
        <is>
          <t>---</t>
        </is>
      </c>
      <c r="M1386" t="inlineStr">
        <is>
          <t>---</t>
        </is>
      </c>
      <c r="N1386" t="inlineStr">
        <is>
          <t>---</t>
        </is>
      </c>
      <c r="O1386" t="inlineStr">
        <is>
          <t>---</t>
        </is>
      </c>
      <c r="P1386" t="inlineStr">
        <is>
          <t>---</t>
        </is>
      </c>
      <c r="Q1386" t="inlineStr">
        <is>
          <t>---</t>
        </is>
      </c>
      <c r="R1386" t="inlineStr"/>
      <c r="S1386" t="inlineStr">
        <is>
          <t>24.0</t>
        </is>
      </c>
      <c r="T1386" t="inlineStr"/>
      <c r="U1386">
        <f>HYPERLINK("https://www.commcarehq.org/a/caris-test/api/form_attachment/v1/82d685db-ed7b-47be-8b59-57194f1b7617/1742306816506.jpg")</f>
        <v/>
      </c>
      <c r="V1386" t="inlineStr"/>
      <c r="W1386" t="inlineStr"/>
      <c r="X1386" t="inlineStr">
        <is>
          <t>PDP/CMEB/PED00501</t>
        </is>
      </c>
      <c r="Y1386" t="inlineStr">
        <is>
          <t>PDP/CMEB/PED00501</t>
        </is>
      </c>
      <c r="Z1386" t="inlineStr">
        <is>
          <t>2025-03-18 14:07:01</t>
        </is>
      </c>
      <c r="AA1386" t="inlineStr">
        <is>
          <t>2025-03-18 14:06:08</t>
        </is>
      </c>
      <c r="AB1386" t="inlineStr">
        <is>
          <t>5edeline</t>
        </is>
      </c>
      <c r="AC1386" t="inlineStr">
        <is>
          <t>2025-03-20 22:08:42</t>
        </is>
      </c>
      <c r="AD1386" s="1" t="inlineStr">
        <is>
          <t>https://www.commcarehq.org/a/caris-test/reports/form_data/82d685db-ed7b-47be-8b59-57194f1b7617/</t>
        </is>
      </c>
      <c r="AE1386" t="inlineStr">
        <is>
          <t>---</t>
        </is>
      </c>
      <c r="AF1386" t="inlineStr">
        <is>
          <t>3c5a623af057e23a32ae4000_19060</t>
        </is>
      </c>
      <c r="AG1386" t="inlineStr">
        <is>
          <t>OK</t>
        </is>
      </c>
      <c r="AH1386" t="inlineStr">
        <is>
          <t>2025-03-18 14:07:01</t>
        </is>
      </c>
      <c r="AI1386" t="inlineStr">
        <is>
          <t>49c83a0dcc274f1a85f9433f3309532d</t>
        </is>
      </c>
      <c r="AJ1386" t="inlineStr">
        <is>
          <t>2025-03-18</t>
        </is>
      </c>
      <c r="AK1386" t="inlineStr">
        <is>
          <t>3 4</t>
        </is>
      </c>
      <c r="AL1386" t="inlineStr">
        <is>
          <t>pour DOTS</t>
        </is>
      </c>
      <c r="AM1386" t="inlineStr">
        <is>
          <t>1</t>
        </is>
      </c>
      <c r="AN1386" t="inlineStr">
        <is>
          <t>---</t>
        </is>
      </c>
      <c r="AO1386" t="inlineStr">
        <is>
          <t>1</t>
        </is>
      </c>
      <c r="AP1386" t="inlineStr">
        <is>
          <t>1</t>
        </is>
      </c>
      <c r="AQ1386" t="inlineStr"/>
      <c r="AR1386" t="inlineStr">
        <is>
          <t>24</t>
        </is>
      </c>
      <c r="AS1386" t="inlineStr"/>
      <c r="AT1386" t="inlineStr"/>
      <c r="AU1386" t="inlineStr">
        <is>
          <t>---</t>
        </is>
      </c>
      <c r="AV1386" t="inlineStr">
        <is>
          <t>---</t>
        </is>
      </c>
      <c r="AW1386" t="inlineStr">
        <is>
          <t>---</t>
        </is>
      </c>
      <c r="AX1386" t="inlineStr">
        <is>
          <t>---</t>
        </is>
      </c>
      <c r="AY1386" t="inlineStr">
        <is>
          <t>---</t>
        </is>
      </c>
      <c r="AZ1386" t="inlineStr">
        <is>
          <t>---</t>
        </is>
      </c>
      <c r="BA1386" t="inlineStr">
        <is>
          <t>49c83a0dcc274f1a85f9433f3309532d</t>
        </is>
      </c>
      <c r="BB1386" t="inlineStr">
        <is>
          <t>http://openrosa.org/formdesigner/0B48E039-1E80-49A7-AC24-732B6E788E39</t>
        </is>
      </c>
      <c r="BC1386" t="inlineStr">
        <is>
          <t>Ration et autres visites</t>
        </is>
      </c>
      <c r="BD1386" t="inlineStr">
        <is>
          <t>CommCare Android, version "2.56"(468046). App v15974. CommCare Version 2.56.0. Build 468046, built on: 2025-03-15</t>
        </is>
      </c>
      <c r="BE1386" t="inlineStr">
        <is>
          <t>commcare_f5c01cb3-ad69-46f7-81c0-4740896f4262</t>
        </is>
      </c>
      <c r="BF1386" t="inlineStr">
        <is>
          <t>19.9336952 -72.8452666 -22.0 8.9</t>
        </is>
      </c>
      <c r="BG1386" t="inlineStr">
        <is>
          <t>f13d8149fc6d39ebe86af18272310ff9</t>
        </is>
      </c>
      <c r="BH1386" t="inlineStr">
        <is>
          <t>40b9a06a5c574210820dd725c0bc61c4</t>
        </is>
      </c>
      <c r="BI1386" t="inlineStr">
        <is>
          <t>15246</t>
        </is>
      </c>
      <c r="BJ1386" t="inlineStr">
        <is>
          <t>XFormInstance</t>
        </is>
      </c>
      <c r="BK1386" t="inlineStr">
        <is>
          <t>7efb5cbb05d611f0bb38bb65fe57b2fe</t>
        </is>
      </c>
      <c r="BL1386" t="b">
        <v>0</v>
      </c>
      <c r="BM1386" t="inlineStr">
        <is>
          <t>---</t>
        </is>
      </c>
      <c r="BN1386" t="inlineStr">
        <is>
          <t>190.115.179.106</t>
        </is>
      </c>
      <c r="BO1386" t="inlineStr">
        <is>
          <t>Jeffridson Francois</t>
        </is>
      </c>
    </row>
    <row r="1387">
      <c r="A1387" t="inlineStr">
        <is>
          <t>1385</t>
        </is>
      </c>
      <c r="B1387" t="inlineStr">
        <is>
          <t>c683d646-8341-4284-b453-3a66fe2e8030</t>
        </is>
      </c>
      <c r="C1387" t="inlineStr">
        <is>
          <t>2025-03-20</t>
        </is>
      </c>
      <c r="D1387" t="inlineStr">
        <is>
          <t>3</t>
        </is>
      </c>
      <c r="E1387" t="inlineStr">
        <is>
          <t>---</t>
        </is>
      </c>
      <c r="F1387" t="inlineStr">
        <is>
          <t>1</t>
        </is>
      </c>
      <c r="G1387" t="inlineStr">
        <is>
          <t>---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---</t>
        </is>
      </c>
      <c r="L1387" t="inlineStr">
        <is>
          <t>---</t>
        </is>
      </c>
      <c r="M1387" t="inlineStr">
        <is>
          <t>---</t>
        </is>
      </c>
      <c r="N1387" t="inlineStr">
        <is>
          <t>---</t>
        </is>
      </c>
      <c r="O1387" t="inlineStr">
        <is>
          <t>---</t>
        </is>
      </c>
      <c r="P1387" t="inlineStr">
        <is>
          <t>---</t>
        </is>
      </c>
      <c r="Q1387" t="inlineStr">
        <is>
          <t>---</t>
        </is>
      </c>
      <c r="R1387" t="inlineStr"/>
      <c r="S1387" t="inlineStr"/>
      <c r="T1387" t="inlineStr"/>
      <c r="U1387" t="inlineStr"/>
      <c r="V1387" t="inlineStr"/>
      <c r="W1387" t="inlineStr"/>
      <c r="X1387" t="inlineStr">
        <is>
          <t>CAP/HSCM/ST02613</t>
        </is>
      </c>
      <c r="Y1387" t="inlineStr">
        <is>
          <t>CAP/HSCM/ST02613</t>
        </is>
      </c>
      <c r="Z1387" t="inlineStr">
        <is>
          <t>2025-03-20 22:30:41</t>
        </is>
      </c>
      <c r="AA1387" t="inlineStr">
        <is>
          <t>2025-03-20 22:30:28</t>
        </is>
      </c>
      <c r="AB1387" t="inlineStr">
        <is>
          <t>1maselaine</t>
        </is>
      </c>
      <c r="AC1387" t="inlineStr">
        <is>
          <t>2025-03-20 22:30:42</t>
        </is>
      </c>
      <c r="AD1387" s="1" t="inlineStr">
        <is>
          <t>https://www.commcarehq.org/a/caris-test/reports/form_data/c683d646-8341-4284-b453-3a66fe2e8030/</t>
        </is>
      </c>
      <c r="AE1387" t="inlineStr">
        <is>
          <t>---</t>
        </is>
      </c>
      <c r="AF1387" t="inlineStr">
        <is>
          <t>927a8187438f4cb79daac70800d97714</t>
        </is>
      </c>
      <c r="AG1387" t="inlineStr">
        <is>
          <t>OK</t>
        </is>
      </c>
      <c r="AH1387" t="inlineStr">
        <is>
          <t>2025-03-20 22:30:41</t>
        </is>
      </c>
      <c r="AI1387" t="inlineStr">
        <is>
          <t>1b833c2586eb49459103874b6462448b</t>
        </is>
      </c>
      <c r="AJ1387" t="inlineStr">
        <is>
          <t>2025-03-20</t>
        </is>
      </c>
      <c r="AK1387" t="inlineStr">
        <is>
          <t>3</t>
        </is>
      </c>
      <c r="AL1387" t="inlineStr">
        <is>
          <t>---</t>
        </is>
      </c>
      <c r="AM1387" t="inlineStr">
        <is>
          <t>1</t>
        </is>
      </c>
      <c r="AN1387" t="inlineStr">
        <is>
          <t>---</t>
        </is>
      </c>
      <c r="AO1387" t="inlineStr">
        <is>
          <t>1</t>
        </is>
      </c>
      <c r="AP1387" t="inlineStr">
        <is>
          <t>1</t>
        </is>
      </c>
      <c r="AQ1387" t="inlineStr"/>
      <c r="AR1387" t="inlineStr"/>
      <c r="AS1387" t="inlineStr"/>
      <c r="AT1387" t="inlineStr"/>
      <c r="AU1387" t="inlineStr">
        <is>
          <t>---</t>
        </is>
      </c>
      <c r="AV1387" t="inlineStr">
        <is>
          <t>---</t>
        </is>
      </c>
      <c r="AW1387" t="inlineStr">
        <is>
          <t>---</t>
        </is>
      </c>
      <c r="AX1387" t="inlineStr">
        <is>
          <t>---</t>
        </is>
      </c>
      <c r="AY1387" t="inlineStr">
        <is>
          <t>---</t>
        </is>
      </c>
      <c r="AZ1387" t="inlineStr">
        <is>
          <t>---</t>
        </is>
      </c>
      <c r="BA1387" t="inlineStr">
        <is>
          <t>1b833c2586eb49459103874b6462448b</t>
        </is>
      </c>
      <c r="BB1387" t="inlineStr">
        <is>
          <t>http://openrosa.org/formdesigner/0B48E039-1E80-49A7-AC24-732B6E788E39</t>
        </is>
      </c>
      <c r="BC1387" t="inlineStr">
        <is>
          <t>Ration et autres visites</t>
        </is>
      </c>
      <c r="BD1387" t="inlineStr">
        <is>
          <t>CommCare Android, version "2.56"(468040). App v15974. CommCare Version 2.56.0. Build 468040, built on: 2025-02-11</t>
        </is>
      </c>
      <c r="BE1387" t="inlineStr">
        <is>
          <t>commcare_05d78f59-ebda-491c-89b8-6c42bab0e02e</t>
        </is>
      </c>
      <c r="BF1387" t="inlineStr">
        <is>
          <t>19.7003386 -72.1597845 0.0 100.0</t>
        </is>
      </c>
      <c r="BG1387" t="inlineStr">
        <is>
          <t>f13d8149fc6d39ebe86af18272310ff9</t>
        </is>
      </c>
      <c r="BH1387" t="inlineStr">
        <is>
          <t>40b9a06a5c574210820dd725c0bc61c4</t>
        </is>
      </c>
      <c r="BI1387" t="inlineStr">
        <is>
          <t>15246</t>
        </is>
      </c>
      <c r="BJ1387" t="inlineStr">
        <is>
          <t>XFormInstance</t>
        </is>
      </c>
      <c r="BK1387" t="inlineStr">
        <is>
          <t>5331b48805ba11f0b0d6d3290d41d0d6</t>
        </is>
      </c>
      <c r="BL1387" t="b">
        <v>0</v>
      </c>
      <c r="BM1387" t="inlineStr">
        <is>
          <t>---</t>
        </is>
      </c>
      <c r="BN1387" t="inlineStr">
        <is>
          <t>200.113.253.204</t>
        </is>
      </c>
      <c r="BO1387" t="inlineStr">
        <is>
          <t>Djoulinio LUMAS</t>
        </is>
      </c>
    </row>
    <row r="1388">
      <c r="A1388" t="inlineStr">
        <is>
          <t>1386</t>
        </is>
      </c>
      <c r="B1388" t="inlineStr">
        <is>
          <t>532e8a8d-59a8-4252-9b47-db06f30d73c8</t>
        </is>
      </c>
      <c r="C1388" t="inlineStr">
        <is>
          <t>2025-03-20</t>
        </is>
      </c>
      <c r="D1388" t="inlineStr">
        <is>
          <t>3</t>
        </is>
      </c>
      <c r="E1388" t="inlineStr">
        <is>
          <t>---</t>
        </is>
      </c>
      <c r="F1388" t="inlineStr">
        <is>
          <t>1</t>
        </is>
      </c>
      <c r="G1388" t="inlineStr">
        <is>
          <t>---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---</t>
        </is>
      </c>
      <c r="L1388" t="inlineStr">
        <is>
          <t>---</t>
        </is>
      </c>
      <c r="M1388" t="inlineStr">
        <is>
          <t>---</t>
        </is>
      </c>
      <c r="N1388" t="inlineStr">
        <is>
          <t>---</t>
        </is>
      </c>
      <c r="O1388" t="inlineStr">
        <is>
          <t>---</t>
        </is>
      </c>
      <c r="P1388" t="inlineStr">
        <is>
          <t>---</t>
        </is>
      </c>
      <c r="Q1388" t="inlineStr">
        <is>
          <t>---</t>
        </is>
      </c>
      <c r="R1388" t="inlineStr"/>
      <c r="S1388" t="inlineStr"/>
      <c r="T1388" t="inlineStr"/>
      <c r="U1388" t="inlineStr"/>
      <c r="V1388" t="inlineStr"/>
      <c r="W1388" t="inlineStr"/>
      <c r="X1388" t="inlineStr">
        <is>
          <t>CAP/CALT/00212</t>
        </is>
      </c>
      <c r="Y1388" t="inlineStr">
        <is>
          <t>CAP/CALT/00212</t>
        </is>
      </c>
      <c r="Z1388" t="inlineStr">
        <is>
          <t>2025-03-20 22:31:15</t>
        </is>
      </c>
      <c r="AA1388" t="inlineStr">
        <is>
          <t>2025-03-20 22:31:03</t>
        </is>
      </c>
      <c r="AB1388" t="inlineStr">
        <is>
          <t>1maselaine</t>
        </is>
      </c>
      <c r="AC1388" t="inlineStr">
        <is>
          <t>2025-03-20 22:31:17</t>
        </is>
      </c>
      <c r="AD1388" s="1" t="inlineStr">
        <is>
          <t>https://www.commcarehq.org/a/caris-test/reports/form_data/532e8a8d-59a8-4252-9b47-db06f30d73c8/</t>
        </is>
      </c>
      <c r="AE1388" t="inlineStr">
        <is>
          <t>---</t>
        </is>
      </c>
      <c r="AF1388" t="inlineStr">
        <is>
          <t>3c5a623af057e23a32ae4000_48499</t>
        </is>
      </c>
      <c r="AG1388" t="inlineStr">
        <is>
          <t>OK</t>
        </is>
      </c>
      <c r="AH1388" t="inlineStr">
        <is>
          <t>2025-03-20 22:31:15</t>
        </is>
      </c>
      <c r="AI1388" t="inlineStr">
        <is>
          <t>1b833c2586eb49459103874b6462448b</t>
        </is>
      </c>
      <c r="AJ1388" t="inlineStr">
        <is>
          <t>2025-03-20</t>
        </is>
      </c>
      <c r="AK1388" t="inlineStr">
        <is>
          <t>3</t>
        </is>
      </c>
      <c r="AL1388" t="inlineStr">
        <is>
          <t>---</t>
        </is>
      </c>
      <c r="AM1388" t="inlineStr">
        <is>
          <t>1</t>
        </is>
      </c>
      <c r="AN1388" t="inlineStr">
        <is>
          <t>---</t>
        </is>
      </c>
      <c r="AO1388" t="inlineStr">
        <is>
          <t>1</t>
        </is>
      </c>
      <c r="AP1388" t="inlineStr">
        <is>
          <t>1</t>
        </is>
      </c>
      <c r="AQ1388" t="inlineStr"/>
      <c r="AR1388" t="inlineStr"/>
      <c r="AS1388" t="inlineStr"/>
      <c r="AT1388" t="inlineStr"/>
      <c r="AU1388" t="inlineStr">
        <is>
          <t>---</t>
        </is>
      </c>
      <c r="AV1388" t="inlineStr">
        <is>
          <t>---</t>
        </is>
      </c>
      <c r="AW1388" t="inlineStr">
        <is>
          <t>---</t>
        </is>
      </c>
      <c r="AX1388" t="inlineStr">
        <is>
          <t>---</t>
        </is>
      </c>
      <c r="AY1388" t="inlineStr">
        <is>
          <t>---</t>
        </is>
      </c>
      <c r="AZ1388" t="inlineStr">
        <is>
          <t>---</t>
        </is>
      </c>
      <c r="BA1388" t="inlineStr">
        <is>
          <t>1b833c2586eb49459103874b6462448b</t>
        </is>
      </c>
      <c r="BB1388" t="inlineStr">
        <is>
          <t>http://openrosa.org/formdesigner/0B48E039-1E80-49A7-AC24-732B6E788E39</t>
        </is>
      </c>
      <c r="BC1388" t="inlineStr">
        <is>
          <t>Ration et autres visites</t>
        </is>
      </c>
      <c r="BD1388" t="inlineStr">
        <is>
          <t>CommCare Android, version "2.56"(468040). App v15974. CommCare Version 2.56.0. Build 468040, built on: 2025-02-11</t>
        </is>
      </c>
      <c r="BE1388" t="inlineStr">
        <is>
          <t>commcare_05d78f59-ebda-491c-89b8-6c42bab0e02e</t>
        </is>
      </c>
      <c r="BF1388" t="inlineStr">
        <is>
          <t>19.7005009 -72.1604245 -173.6 107.3</t>
        </is>
      </c>
      <c r="BG1388" t="inlineStr">
        <is>
          <t>f13d8149fc6d39ebe86af18272310ff9</t>
        </is>
      </c>
      <c r="BH1388" t="inlineStr">
        <is>
          <t>40b9a06a5c574210820dd725c0bc61c4</t>
        </is>
      </c>
      <c r="BI1388" t="inlineStr">
        <is>
          <t>15246</t>
        </is>
      </c>
      <c r="BJ1388" t="inlineStr">
        <is>
          <t>XFormInstance</t>
        </is>
      </c>
      <c r="BK1388" t="inlineStr">
        <is>
          <t>5331b48805ba11f0b0d6d3290d41d0d6</t>
        </is>
      </c>
      <c r="BL1388" t="b">
        <v>0</v>
      </c>
      <c r="BM1388" t="inlineStr">
        <is>
          <t>---</t>
        </is>
      </c>
      <c r="BN1388" t="inlineStr">
        <is>
          <t>200.113.253.204</t>
        </is>
      </c>
      <c r="BO1388" t="inlineStr">
        <is>
          <t>Naidjecie Sainvil</t>
        </is>
      </c>
    </row>
    <row r="1389">
      <c r="A1389" t="inlineStr">
        <is>
          <t>1387</t>
        </is>
      </c>
      <c r="B1389" t="inlineStr">
        <is>
          <t>7a6b6a47-07b9-4269-b7c8-942b1b228a75</t>
        </is>
      </c>
      <c r="C1389" t="inlineStr">
        <is>
          <t>2025-03-18</t>
        </is>
      </c>
      <c r="D1389" t="inlineStr">
        <is>
          <t>4</t>
        </is>
      </c>
      <c r="E1389" t="inlineStr">
        <is>
          <t>dots</t>
        </is>
      </c>
      <c r="F1389" t="inlineStr">
        <is>
          <t>0</t>
        </is>
      </c>
      <c r="G1389" t="inlineStr">
        <is>
          <t>non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---</t>
        </is>
      </c>
      <c r="L1389" t="inlineStr">
        <is>
          <t>---</t>
        </is>
      </c>
      <c r="M1389" t="inlineStr">
        <is>
          <t>---</t>
        </is>
      </c>
      <c r="N1389" t="inlineStr">
        <is>
          <t>---</t>
        </is>
      </c>
      <c r="O1389" t="inlineStr">
        <is>
          <t>---</t>
        </is>
      </c>
      <c r="P1389" t="inlineStr">
        <is>
          <t>---</t>
        </is>
      </c>
      <c r="Q1389" t="inlineStr">
        <is>
          <t>---</t>
        </is>
      </c>
      <c r="R1389" t="inlineStr">
        <is>
          <t>17.0</t>
        </is>
      </c>
      <c r="S1389" t="inlineStr">
        <is>
          <t>24.0</t>
        </is>
      </c>
      <c r="T1389" t="inlineStr">
        <is>
          <t>110.0</t>
        </is>
      </c>
      <c r="U1389" t="inlineStr"/>
      <c r="V1389" t="inlineStr"/>
      <c r="W1389" t="inlineStr"/>
      <c r="X1389" t="inlineStr">
        <is>
          <t>PAP/NPFS/ST03215</t>
        </is>
      </c>
      <c r="Y1389" t="inlineStr">
        <is>
          <t>PAP/NPFS/ST03215</t>
        </is>
      </c>
      <c r="Z1389" t="inlineStr">
        <is>
          <t>2025-03-20 22:43:26</t>
        </is>
      </c>
      <c r="AA1389" t="inlineStr">
        <is>
          <t>2025-03-20 22:42:00</t>
        </is>
      </c>
      <c r="AB1389" t="inlineStr">
        <is>
          <t>2styves</t>
        </is>
      </c>
      <c r="AC1389" t="inlineStr">
        <is>
          <t>2025-03-20 22:44:36</t>
        </is>
      </c>
      <c r="AD1389" s="1" t="inlineStr">
        <is>
          <t>https://www.commcarehq.org/a/caris-test/reports/form_data/7a6b6a47-07b9-4269-b7c8-942b1b228a75/</t>
        </is>
      </c>
      <c r="AE1389" t="inlineStr">
        <is>
          <t>---</t>
        </is>
      </c>
      <c r="AF1389" t="inlineStr">
        <is>
          <t>3c5a623af057e23a32ae4000_40617</t>
        </is>
      </c>
      <c r="AG1389" t="inlineStr">
        <is>
          <t>---</t>
        </is>
      </c>
      <c r="AH1389" t="inlineStr">
        <is>
          <t>2025-03-20 22:43:26</t>
        </is>
      </c>
      <c r="AI1389" t="inlineStr">
        <is>
          <t>778b85ff647948a2b74cfc8d7846aba5</t>
        </is>
      </c>
      <c r="AJ1389" t="inlineStr">
        <is>
          <t>2025-03-18</t>
        </is>
      </c>
      <c r="AK1389" t="inlineStr">
        <is>
          <t>4</t>
        </is>
      </c>
      <c r="AL1389" t="inlineStr">
        <is>
          <t>dots</t>
        </is>
      </c>
      <c r="AM1389" t="inlineStr">
        <is>
          <t>0</t>
        </is>
      </c>
      <c r="AN1389" t="inlineStr">
        <is>
          <t>non</t>
        </is>
      </c>
      <c r="AO1389" t="inlineStr">
        <is>
          <t>1</t>
        </is>
      </c>
      <c r="AP1389" t="inlineStr">
        <is>
          <t>1</t>
        </is>
      </c>
      <c r="AQ1389" t="inlineStr">
        <is>
          <t>17</t>
        </is>
      </c>
      <c r="AR1389" t="inlineStr">
        <is>
          <t>24</t>
        </is>
      </c>
      <c r="AS1389" t="inlineStr">
        <is>
          <t>110</t>
        </is>
      </c>
      <c r="AT1389" t="inlineStr"/>
      <c r="AU1389" t="inlineStr">
        <is>
          <t>---</t>
        </is>
      </c>
      <c r="AV1389" t="inlineStr">
        <is>
          <t>---</t>
        </is>
      </c>
      <c r="AW1389" t="inlineStr">
        <is>
          <t>---</t>
        </is>
      </c>
      <c r="AX1389" t="inlineStr">
        <is>
          <t>---</t>
        </is>
      </c>
      <c r="AY1389" t="inlineStr">
        <is>
          <t>---</t>
        </is>
      </c>
      <c r="AZ1389" t="inlineStr">
        <is>
          <t>---</t>
        </is>
      </c>
      <c r="BA1389" t="inlineStr">
        <is>
          <t>778b85ff647948a2b74cfc8d7846aba5</t>
        </is>
      </c>
      <c r="BB1389" t="inlineStr">
        <is>
          <t>http://openrosa.org/formdesigner/0B48E039-1E80-49A7-AC24-732B6E788E39</t>
        </is>
      </c>
      <c r="BC1389" t="inlineStr">
        <is>
          <t>Ration et autres visites</t>
        </is>
      </c>
      <c r="BD1389" t="inlineStr">
        <is>
          <t>CommCare Android, version "2.56"(468040). App v15974. CommCare Version 2.56.0. Build 468040, built on: 2025-02-11</t>
        </is>
      </c>
      <c r="BE1389" t="inlineStr">
        <is>
          <t>commcare_99e364ac-f097-4367-9549-47dce913a4be</t>
        </is>
      </c>
      <c r="BF1389" t="inlineStr">
        <is>
          <t>18.5887846 -72.3126449 -11.4 8.35</t>
        </is>
      </c>
      <c r="BG1389" t="inlineStr">
        <is>
          <t>f13d8149fc6d39ebe86af18272310ff9</t>
        </is>
      </c>
      <c r="BH1389" t="inlineStr">
        <is>
          <t>40b9a06a5c574210820dd725c0bc61c4</t>
        </is>
      </c>
      <c r="BI1389" t="inlineStr">
        <is>
          <t>15246</t>
        </is>
      </c>
      <c r="BJ1389" t="inlineStr">
        <is>
          <t>XFormInstance</t>
        </is>
      </c>
      <c r="BK1389" t="inlineStr">
        <is>
          <t>5ebccad1042f11f0bafcbb65fe57b2fe</t>
        </is>
      </c>
      <c r="BL1389" t="b">
        <v>0</v>
      </c>
      <c r="BM1389" t="inlineStr">
        <is>
          <t>---</t>
        </is>
      </c>
      <c r="BN1389" t="inlineStr">
        <is>
          <t>200.113.251.48</t>
        </is>
      </c>
      <c r="BO1389" t="inlineStr">
        <is>
          <t>Joseph Mercidieu</t>
        </is>
      </c>
    </row>
    <row r="1390">
      <c r="A1390" t="inlineStr">
        <is>
          <t>1388</t>
        </is>
      </c>
      <c r="B1390" t="inlineStr">
        <is>
          <t>2c449952-c201-4597-baea-3291a8f1a2a5</t>
        </is>
      </c>
      <c r="C1390" t="inlineStr">
        <is>
          <t>2025-03-19</t>
        </is>
      </c>
      <c r="D1390" t="inlineStr">
        <is>
          <t>4</t>
        </is>
      </c>
      <c r="E1390" t="inlineStr">
        <is>
          <t>dots</t>
        </is>
      </c>
      <c r="F1390" t="inlineStr">
        <is>
          <t>0</t>
        </is>
      </c>
      <c r="G1390" t="inlineStr">
        <is>
          <t>non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---</t>
        </is>
      </c>
      <c r="L1390" t="inlineStr">
        <is>
          <t>---</t>
        </is>
      </c>
      <c r="M1390" t="inlineStr">
        <is>
          <t>---</t>
        </is>
      </c>
      <c r="N1390" t="inlineStr">
        <is>
          <t>---</t>
        </is>
      </c>
      <c r="O1390" t="inlineStr">
        <is>
          <t>---</t>
        </is>
      </c>
      <c r="P1390" t="inlineStr">
        <is>
          <t>---</t>
        </is>
      </c>
      <c r="Q1390" t="inlineStr">
        <is>
          <t>---</t>
        </is>
      </c>
      <c r="R1390" t="inlineStr"/>
      <c r="S1390" t="inlineStr"/>
      <c r="T1390" t="inlineStr"/>
      <c r="U1390" t="inlineStr"/>
      <c r="V1390" t="inlineStr"/>
      <c r="W1390" t="inlineStr"/>
      <c r="X1390" t="inlineStr">
        <is>
          <t>PAP/NPFS/ST03215</t>
        </is>
      </c>
      <c r="Y1390" t="inlineStr">
        <is>
          <t>PAP/NPFS/ST03215</t>
        </is>
      </c>
      <c r="Z1390" t="inlineStr">
        <is>
          <t>2025-03-20 22:44:08</t>
        </is>
      </c>
      <c r="AA1390" t="inlineStr">
        <is>
          <t>2025-03-20 22:43:45</t>
        </is>
      </c>
      <c r="AB1390" t="inlineStr">
        <is>
          <t>2styves</t>
        </is>
      </c>
      <c r="AC1390" t="inlineStr">
        <is>
          <t>2025-03-20 22:44:37</t>
        </is>
      </c>
      <c r="AD1390" s="1" t="inlineStr">
        <is>
          <t>https://www.commcarehq.org/a/caris-test/reports/form_data/2c449952-c201-4597-baea-3291a8f1a2a5/</t>
        </is>
      </c>
      <c r="AE1390" t="inlineStr">
        <is>
          <t>---</t>
        </is>
      </c>
      <c r="AF1390" t="inlineStr">
        <is>
          <t>3c5a623af057e23a32ae4000_40617</t>
        </is>
      </c>
      <c r="AG1390" t="inlineStr">
        <is>
          <t>---</t>
        </is>
      </c>
      <c r="AH1390" t="inlineStr">
        <is>
          <t>2025-03-20 22:44:08</t>
        </is>
      </c>
      <c r="AI1390" t="inlineStr">
        <is>
          <t>778b85ff647948a2b74cfc8d7846aba5</t>
        </is>
      </c>
      <c r="AJ1390" t="inlineStr">
        <is>
          <t>2025-03-19</t>
        </is>
      </c>
      <c r="AK1390" t="inlineStr">
        <is>
          <t>4</t>
        </is>
      </c>
      <c r="AL1390" t="inlineStr">
        <is>
          <t>dots</t>
        </is>
      </c>
      <c r="AM1390" t="inlineStr">
        <is>
          <t>0</t>
        </is>
      </c>
      <c r="AN1390" t="inlineStr">
        <is>
          <t>non</t>
        </is>
      </c>
      <c r="AO1390" t="inlineStr">
        <is>
          <t>1</t>
        </is>
      </c>
      <c r="AP1390" t="inlineStr">
        <is>
          <t>1</t>
        </is>
      </c>
      <c r="AQ1390" t="inlineStr"/>
      <c r="AR1390" t="inlineStr"/>
      <c r="AS1390" t="inlineStr"/>
      <c r="AT1390" t="inlineStr"/>
      <c r="AU1390" t="inlineStr">
        <is>
          <t>---</t>
        </is>
      </c>
      <c r="AV1390" t="inlineStr">
        <is>
          <t>---</t>
        </is>
      </c>
      <c r="AW1390" t="inlineStr">
        <is>
          <t>---</t>
        </is>
      </c>
      <c r="AX1390" t="inlineStr">
        <is>
          <t>---</t>
        </is>
      </c>
      <c r="AY1390" t="inlineStr">
        <is>
          <t>---</t>
        </is>
      </c>
      <c r="AZ1390" t="inlineStr">
        <is>
          <t>---</t>
        </is>
      </c>
      <c r="BA1390" t="inlineStr">
        <is>
          <t>778b85ff647948a2b74cfc8d7846aba5</t>
        </is>
      </c>
      <c r="BB1390" t="inlineStr">
        <is>
          <t>http://openrosa.org/formdesigner/0B48E039-1E80-49A7-AC24-732B6E788E39</t>
        </is>
      </c>
      <c r="BC1390" t="inlineStr">
        <is>
          <t>Ration et autres visites</t>
        </is>
      </c>
      <c r="BD1390" t="inlineStr">
        <is>
          <t>CommCare Android, version "2.56"(468040). App v15974. CommCare Version 2.56.0. Build 468040, built on: 2025-02-11</t>
        </is>
      </c>
      <c r="BE1390" t="inlineStr">
        <is>
          <t>commcare_99e364ac-f097-4367-9549-47dce913a4be</t>
        </is>
      </c>
      <c r="BF1390" t="inlineStr">
        <is>
          <t>18.5887851 -72.3126204 -11.4 72.9</t>
        </is>
      </c>
      <c r="BG1390" t="inlineStr">
        <is>
          <t>f13d8149fc6d39ebe86af18272310ff9</t>
        </is>
      </c>
      <c r="BH1390" t="inlineStr">
        <is>
          <t>40b9a06a5c574210820dd725c0bc61c4</t>
        </is>
      </c>
      <c r="BI1390" t="inlineStr">
        <is>
          <t>15246</t>
        </is>
      </c>
      <c r="BJ1390" t="inlineStr">
        <is>
          <t>XFormInstance</t>
        </is>
      </c>
      <c r="BK1390" t="inlineStr">
        <is>
          <t>5ebccad1042f11f0bafcbb65fe57b2fe</t>
        </is>
      </c>
      <c r="BL1390" t="b">
        <v>0</v>
      </c>
      <c r="BM1390" t="inlineStr">
        <is>
          <t>---</t>
        </is>
      </c>
      <c r="BN1390" t="inlineStr">
        <is>
          <t>200.113.251.48</t>
        </is>
      </c>
      <c r="BO1390" t="inlineStr">
        <is>
          <t>Joseph Mercidieu</t>
        </is>
      </c>
    </row>
    <row r="1391">
      <c r="A1391" t="inlineStr">
        <is>
          <t>1389</t>
        </is>
      </c>
      <c r="B1391" t="inlineStr">
        <is>
          <t>39266293-518a-499a-91e8-46a6f3d87215</t>
        </is>
      </c>
      <c r="C1391" t="inlineStr">
        <is>
          <t>2025-03-20</t>
        </is>
      </c>
      <c r="D1391" t="inlineStr">
        <is>
          <t>3</t>
        </is>
      </c>
      <c r="E1391" t="inlineStr">
        <is>
          <t>---</t>
        </is>
      </c>
      <c r="F1391" t="inlineStr">
        <is>
          <t>0</t>
        </is>
      </c>
      <c r="G1391" t="inlineStr">
        <is>
          <t>---</t>
        </is>
      </c>
      <c r="H1391" t="inlineStr">
        <is>
          <t>1</t>
        </is>
      </c>
      <c r="I1391" t="inlineStr">
        <is>
          <t>1</t>
        </is>
      </c>
      <c r="J1391" t="inlineStr"/>
      <c r="K1391" t="inlineStr">
        <is>
          <t>---</t>
        </is>
      </c>
      <c r="L1391" t="inlineStr">
        <is>
          <t>---</t>
        </is>
      </c>
      <c r="M1391" t="inlineStr">
        <is>
          <t>---</t>
        </is>
      </c>
      <c r="N1391" t="inlineStr">
        <is>
          <t>---</t>
        </is>
      </c>
      <c r="O1391" t="inlineStr">
        <is>
          <t>---</t>
        </is>
      </c>
      <c r="P1391" t="inlineStr">
        <is>
          <t>---</t>
        </is>
      </c>
      <c r="Q1391" t="inlineStr">
        <is>
          <t>---</t>
        </is>
      </c>
      <c r="R1391" t="inlineStr"/>
      <c r="S1391" t="inlineStr"/>
      <c r="T1391" t="inlineStr"/>
      <c r="U1391" t="inlineStr"/>
      <c r="V1391" t="inlineStr"/>
      <c r="W1391" t="inlineStr"/>
      <c r="X1391" t="inlineStr">
        <is>
          <t>PIG/HOBP/00000340</t>
        </is>
      </c>
      <c r="Y1391" t="inlineStr">
        <is>
          <t>PIG/HOBP/00000340</t>
        </is>
      </c>
      <c r="Z1391" t="inlineStr">
        <is>
          <t>2025-03-20 20:08:17</t>
        </is>
      </c>
      <c r="AA1391" t="inlineStr">
        <is>
          <t>2025-03-20 20:08:07</t>
        </is>
      </c>
      <c r="AB1391" t="inlineStr">
        <is>
          <t>1ketly</t>
        </is>
      </c>
      <c r="AC1391" t="inlineStr">
        <is>
          <t>2025-03-20 22:49:09</t>
        </is>
      </c>
      <c r="AD1391" s="1" t="inlineStr">
        <is>
          <t>https://www.commcarehq.org/a/caris-test/reports/form_data/39266293-518a-499a-91e8-46a6f3d87215/</t>
        </is>
      </c>
      <c r="AE1391" t="inlineStr">
        <is>
          <t>---</t>
        </is>
      </c>
      <c r="AF1391" t="inlineStr">
        <is>
          <t>40c3e7cfdf634971bed496c207ec8990</t>
        </is>
      </c>
      <c r="AG1391" t="inlineStr">
        <is>
          <t>OK</t>
        </is>
      </c>
      <c r="AH1391" t="inlineStr">
        <is>
          <t>2025-03-20 20:08:17</t>
        </is>
      </c>
      <c r="AI1391" t="inlineStr">
        <is>
          <t>a75dfcb32c444e83a4857eabadf7dd0f</t>
        </is>
      </c>
      <c r="AJ1391" t="inlineStr">
        <is>
          <t>2025-03-20</t>
        </is>
      </c>
      <c r="AK1391" t="inlineStr">
        <is>
          <t>3</t>
        </is>
      </c>
      <c r="AL1391" t="inlineStr">
        <is>
          <t>---</t>
        </is>
      </c>
      <c r="AM1391" t="inlineStr">
        <is>
          <t>0</t>
        </is>
      </c>
      <c r="AN1391" t="inlineStr">
        <is>
          <t>---</t>
        </is>
      </c>
      <c r="AO1391" t="inlineStr">
        <is>
          <t>1</t>
        </is>
      </c>
      <c r="AP1391" t="inlineStr">
        <is>
          <t>1</t>
        </is>
      </c>
      <c r="AQ1391" t="inlineStr"/>
      <c r="AR1391" t="inlineStr"/>
      <c r="AS1391" t="inlineStr"/>
      <c r="AT1391" t="inlineStr"/>
      <c r="AU1391" t="inlineStr">
        <is>
          <t>---</t>
        </is>
      </c>
      <c r="AV1391" t="inlineStr">
        <is>
          <t>---</t>
        </is>
      </c>
      <c r="AW1391" t="inlineStr">
        <is>
          <t>---</t>
        </is>
      </c>
      <c r="AX1391" t="inlineStr">
        <is>
          <t>---</t>
        </is>
      </c>
      <c r="AY1391" t="inlineStr">
        <is>
          <t>---</t>
        </is>
      </c>
      <c r="AZ1391" t="inlineStr">
        <is>
          <t>---</t>
        </is>
      </c>
      <c r="BA1391" t="inlineStr">
        <is>
          <t>a75dfcb32c444e83a4857eabadf7dd0f</t>
        </is>
      </c>
      <c r="BB1391" t="inlineStr">
        <is>
          <t>http://openrosa.org/formdesigner/0B48E039-1E80-49A7-AC24-732B6E788E39</t>
        </is>
      </c>
      <c r="BC1391" t="inlineStr">
        <is>
          <t>Ration et autres visites</t>
        </is>
      </c>
      <c r="BD1391" t="inlineStr">
        <is>
          <t>CommCare Android, version "2.56"(468046). App v15974. CommCare Version 2.56.0. Build 468046, built on: 2025-03-15</t>
        </is>
      </c>
      <c r="BE1391" t="inlineStr">
        <is>
          <t>commcare_173380f7-b37d-43d8-ba2b-b49ceb66cb2e</t>
        </is>
      </c>
      <c r="BF1391" t="inlineStr">
        <is>
          <t>19.4442891 -72.2010305 0.0 2700.0</t>
        </is>
      </c>
      <c r="BG1391" t="inlineStr">
        <is>
          <t>f13d8149fc6d39ebe86af18272310ff9</t>
        </is>
      </c>
      <c r="BH1391" t="inlineStr">
        <is>
          <t>40b9a06a5c574210820dd725c0bc61c4</t>
        </is>
      </c>
      <c r="BI1391" t="inlineStr">
        <is>
          <t>15246</t>
        </is>
      </c>
      <c r="BJ1391" t="inlineStr">
        <is>
          <t>XFormInstance</t>
        </is>
      </c>
      <c r="BK1391" t="inlineStr">
        <is>
          <t>6818f93c04fd11f0aa5c6327e3555f30</t>
        </is>
      </c>
      <c r="BL1391" t="b">
        <v>0</v>
      </c>
      <c r="BM1391" t="inlineStr">
        <is>
          <t>---</t>
        </is>
      </c>
      <c r="BN1391" t="inlineStr">
        <is>
          <t>190.115.178.27</t>
        </is>
      </c>
      <c r="BO1391" t="inlineStr">
        <is>
          <t>Widzard Misthie Jean</t>
        </is>
      </c>
    </row>
    <row r="1392">
      <c r="A1392" t="inlineStr">
        <is>
          <t>1390</t>
        </is>
      </c>
      <c r="B1392" t="inlineStr">
        <is>
          <t>d547a242-e570-4706-b365-47735297b2b4</t>
        </is>
      </c>
      <c r="C1392" t="inlineStr">
        <is>
          <t>2025-03-19</t>
        </is>
      </c>
      <c r="D1392" t="inlineStr">
        <is>
          <t>3 4</t>
        </is>
      </c>
      <c r="E1392" t="inlineStr">
        <is>
          <t>CV</t>
        </is>
      </c>
      <c r="F1392" t="inlineStr">
        <is>
          <t>0</t>
        </is>
      </c>
      <c r="G1392" t="inlineStr">
        <is>
          <t>---</t>
        </is>
      </c>
      <c r="H1392" t="inlineStr">
        <is>
          <t>1</t>
        </is>
      </c>
      <c r="I1392" t="inlineStr">
        <is>
          <t>1</t>
        </is>
      </c>
      <c r="J1392" t="inlineStr">
        <is>
          <t>2</t>
        </is>
      </c>
      <c r="K1392" t="inlineStr">
        <is>
          <t>---</t>
        </is>
      </c>
      <c r="L1392" t="inlineStr">
        <is>
          <t>---</t>
        </is>
      </c>
      <c r="M1392" t="inlineStr">
        <is>
          <t>---</t>
        </is>
      </c>
      <c r="N1392" t="inlineStr">
        <is>
          <t>---</t>
        </is>
      </c>
      <c r="O1392" t="inlineStr">
        <is>
          <t>---</t>
        </is>
      </c>
      <c r="P1392" t="inlineStr">
        <is>
          <t>---</t>
        </is>
      </c>
      <c r="Q1392" t="inlineStr">
        <is>
          <t>---</t>
        </is>
      </c>
      <c r="R1392" t="inlineStr"/>
      <c r="S1392" t="inlineStr">
        <is>
          <t>54.0</t>
        </is>
      </c>
      <c r="T1392" t="inlineStr"/>
      <c r="U1392" t="inlineStr"/>
      <c r="V1392" t="inlineStr"/>
      <c r="W1392" t="inlineStr"/>
      <c r="X1392" t="inlineStr">
        <is>
          <t>PDP/CMEB/ST01679</t>
        </is>
      </c>
      <c r="Y1392" t="inlineStr">
        <is>
          <t>PDP/CMEB/ST01679</t>
        </is>
      </c>
      <c r="Z1392" t="inlineStr">
        <is>
          <t>2025-03-19 17:36:45</t>
        </is>
      </c>
      <c r="AA1392" t="inlineStr">
        <is>
          <t>2025-03-19 17:36:11</t>
        </is>
      </c>
      <c r="AB1392" t="inlineStr">
        <is>
          <t>5guerlande</t>
        </is>
      </c>
      <c r="AC1392" t="inlineStr">
        <is>
          <t>2025-03-21 12:33:07</t>
        </is>
      </c>
      <c r="AD1392" s="1" t="inlineStr">
        <is>
          <t>https://www.commcarehq.org/a/caris-test/reports/form_data/d547a242-e570-4706-b365-47735297b2b4/</t>
        </is>
      </c>
      <c r="AE1392" t="inlineStr">
        <is>
          <t>---</t>
        </is>
      </c>
      <c r="AF1392" t="inlineStr">
        <is>
          <t>d5bbff638fb9478a9eff9bc2a0e5d98f</t>
        </is>
      </c>
      <c r="AG1392" t="inlineStr">
        <is>
          <t>OK</t>
        </is>
      </c>
      <c r="AH1392" t="inlineStr">
        <is>
          <t>2025-03-19 17:36:45</t>
        </is>
      </c>
      <c r="AI1392" t="inlineStr">
        <is>
          <t>1b52563f66be7b3d0843fa02f8f5a965</t>
        </is>
      </c>
      <c r="AJ1392" t="inlineStr">
        <is>
          <t>2025-03-19</t>
        </is>
      </c>
      <c r="AK1392" t="inlineStr">
        <is>
          <t>3 4</t>
        </is>
      </c>
      <c r="AL1392" t="inlineStr">
        <is>
          <t>CV</t>
        </is>
      </c>
      <c r="AM1392" t="inlineStr">
        <is>
          <t>0</t>
        </is>
      </c>
      <c r="AN1392" t="inlineStr">
        <is>
          <t>---</t>
        </is>
      </c>
      <c r="AO1392" t="inlineStr">
        <is>
          <t>1</t>
        </is>
      </c>
      <c r="AP1392" t="inlineStr">
        <is>
          <t>1</t>
        </is>
      </c>
      <c r="AQ1392" t="inlineStr"/>
      <c r="AR1392" t="inlineStr">
        <is>
          <t>54</t>
        </is>
      </c>
      <c r="AS1392" t="inlineStr"/>
      <c r="AT1392" t="inlineStr"/>
      <c r="AU1392" t="inlineStr">
        <is>
          <t>---</t>
        </is>
      </c>
      <c r="AV1392" t="inlineStr">
        <is>
          <t>---</t>
        </is>
      </c>
      <c r="AW1392" t="inlineStr">
        <is>
          <t>---</t>
        </is>
      </c>
      <c r="AX1392" t="inlineStr">
        <is>
          <t>---</t>
        </is>
      </c>
      <c r="AY1392" t="inlineStr">
        <is>
          <t>---</t>
        </is>
      </c>
      <c r="AZ1392" t="inlineStr">
        <is>
          <t>---</t>
        </is>
      </c>
      <c r="BA1392" t="inlineStr">
        <is>
          <t>1b52563f66be7b3d0843fa02f8f5a965</t>
        </is>
      </c>
      <c r="BB1392" t="inlineStr">
        <is>
          <t>http://openrosa.org/formdesigner/0B48E039-1E80-49A7-AC24-732B6E788E39</t>
        </is>
      </c>
      <c r="BC1392" t="inlineStr">
        <is>
          <t>Ration et autres visites</t>
        </is>
      </c>
      <c r="BD1392" t="inlineStr">
        <is>
          <t>CommCare Android, version "2.56"(468045). App v15974. CommCare Version 2.56.0. Build 468045, built on: 2025-03-07</t>
        </is>
      </c>
      <c r="BE1392" t="inlineStr">
        <is>
          <t>commcare_9bc1f1cb-81e2-474e-9647-4d36802bc2c5</t>
        </is>
      </c>
      <c r="BF1392" t="inlineStr"/>
      <c r="BG1392" t="inlineStr">
        <is>
          <t>f13d8149fc6d39ebe86af18272310ff9</t>
        </is>
      </c>
      <c r="BH1392" t="inlineStr">
        <is>
          <t>40b9a06a5c574210820dd725c0bc61c4</t>
        </is>
      </c>
      <c r="BI1392" t="inlineStr">
        <is>
          <t>15246</t>
        </is>
      </c>
      <c r="BJ1392" t="inlineStr">
        <is>
          <t>XFormInstance</t>
        </is>
      </c>
      <c r="BK1392" t="inlineStr">
        <is>
          <t>cd46031405b511f0b0d5d3290d41d0d6</t>
        </is>
      </c>
      <c r="BL1392" t="b">
        <v>0</v>
      </c>
      <c r="BM1392" t="inlineStr">
        <is>
          <t>---</t>
        </is>
      </c>
      <c r="BN1392" t="inlineStr">
        <is>
          <t>190.115.178.109</t>
        </is>
      </c>
      <c r="BO1392" t="inlineStr">
        <is>
          <t>Lorvenson Rene</t>
        </is>
      </c>
    </row>
    <row r="1393">
      <c r="A1393" t="inlineStr">
        <is>
          <t>1391</t>
        </is>
      </c>
      <c r="B1393" t="inlineStr">
        <is>
          <t>78070b25-df78-461d-a653-1b83a67a7107</t>
        </is>
      </c>
      <c r="C1393" t="inlineStr">
        <is>
          <t>2025-03-19</t>
        </is>
      </c>
      <c r="D1393" t="inlineStr">
        <is>
          <t>3 4</t>
        </is>
      </c>
      <c r="E1393" t="inlineStr">
        <is>
          <t>CV</t>
        </is>
      </c>
      <c r="F1393" t="inlineStr">
        <is>
          <t>0</t>
        </is>
      </c>
      <c r="G1393" t="inlineStr">
        <is>
          <t>---</t>
        </is>
      </c>
      <c r="H1393" t="inlineStr">
        <is>
          <t>1</t>
        </is>
      </c>
      <c r="I1393" t="inlineStr">
        <is>
          <t>1</t>
        </is>
      </c>
      <c r="J1393" t="inlineStr">
        <is>
          <t>2</t>
        </is>
      </c>
      <c r="K1393" t="inlineStr">
        <is>
          <t>---</t>
        </is>
      </c>
      <c r="L1393" t="inlineStr">
        <is>
          <t>---</t>
        </is>
      </c>
      <c r="M1393" t="inlineStr">
        <is>
          <t>---</t>
        </is>
      </c>
      <c r="N1393" t="inlineStr">
        <is>
          <t>---</t>
        </is>
      </c>
      <c r="O1393" t="inlineStr">
        <is>
          <t>---</t>
        </is>
      </c>
      <c r="P1393" t="inlineStr">
        <is>
          <t>---</t>
        </is>
      </c>
      <c r="Q1393" t="inlineStr">
        <is>
          <t>---</t>
        </is>
      </c>
      <c r="R1393" t="inlineStr"/>
      <c r="S1393" t="inlineStr"/>
      <c r="T1393" t="inlineStr"/>
      <c r="U1393" t="inlineStr"/>
      <c r="V1393" t="inlineStr"/>
      <c r="W1393" t="inlineStr"/>
      <c r="X1393" t="inlineStr">
        <is>
          <t>PDP/CMEB/ST03708</t>
        </is>
      </c>
      <c r="Y1393" t="inlineStr">
        <is>
          <t>PDP/CMEB/ST03708</t>
        </is>
      </c>
      <c r="Z1393" t="inlineStr">
        <is>
          <t>2025-03-19 17:39:15</t>
        </is>
      </c>
      <c r="AA1393" t="inlineStr">
        <is>
          <t>2025-03-19 17:38:25</t>
        </is>
      </c>
      <c r="AB1393" t="inlineStr">
        <is>
          <t>5guerlande</t>
        </is>
      </c>
      <c r="AC1393" t="inlineStr">
        <is>
          <t>2025-03-21 12:33:08</t>
        </is>
      </c>
      <c r="AD1393" s="1" t="inlineStr">
        <is>
          <t>https://www.commcarehq.org/a/caris-test/reports/form_data/78070b25-df78-461d-a653-1b83a67a7107/</t>
        </is>
      </c>
      <c r="AE1393" t="inlineStr">
        <is>
          <t>---</t>
        </is>
      </c>
      <c r="AF1393" t="inlineStr">
        <is>
          <t>3c5a623af057e23a32ae4000_17602</t>
        </is>
      </c>
      <c r="AG1393" t="inlineStr">
        <is>
          <t>OK</t>
        </is>
      </c>
      <c r="AH1393" t="inlineStr">
        <is>
          <t>2025-03-19 17:39:15</t>
        </is>
      </c>
      <c r="AI1393" t="inlineStr">
        <is>
          <t>1b52563f66be7b3d0843fa02f8f5a965</t>
        </is>
      </c>
      <c r="AJ1393" t="inlineStr">
        <is>
          <t>2025-03-19</t>
        </is>
      </c>
      <c r="AK1393" t="inlineStr">
        <is>
          <t>3 4</t>
        </is>
      </c>
      <c r="AL1393" t="inlineStr">
        <is>
          <t>CV</t>
        </is>
      </c>
      <c r="AM1393" t="inlineStr">
        <is>
          <t>0</t>
        </is>
      </c>
      <c r="AN1393" t="inlineStr">
        <is>
          <t>---</t>
        </is>
      </c>
      <c r="AO1393" t="inlineStr">
        <is>
          <t>1</t>
        </is>
      </c>
      <c r="AP1393" t="inlineStr">
        <is>
          <t>1</t>
        </is>
      </c>
      <c r="AQ1393" t="inlineStr"/>
      <c r="AR1393" t="inlineStr"/>
      <c r="AS1393" t="inlineStr"/>
      <c r="AT1393" t="inlineStr"/>
      <c r="AU1393" t="inlineStr">
        <is>
          <t>---</t>
        </is>
      </c>
      <c r="AV1393" t="inlineStr">
        <is>
          <t>---</t>
        </is>
      </c>
      <c r="AW1393" t="inlineStr">
        <is>
          <t>---</t>
        </is>
      </c>
      <c r="AX1393" t="inlineStr">
        <is>
          <t>---</t>
        </is>
      </c>
      <c r="AY1393" t="inlineStr">
        <is>
          <t>---</t>
        </is>
      </c>
      <c r="AZ1393" t="inlineStr">
        <is>
          <t>---</t>
        </is>
      </c>
      <c r="BA1393" t="inlineStr">
        <is>
          <t>1b52563f66be7b3d0843fa02f8f5a965</t>
        </is>
      </c>
      <c r="BB1393" t="inlineStr">
        <is>
          <t>http://openrosa.org/formdesigner/0B48E039-1E80-49A7-AC24-732B6E788E39</t>
        </is>
      </c>
      <c r="BC1393" t="inlineStr">
        <is>
          <t>Ration et autres visites</t>
        </is>
      </c>
      <c r="BD1393" t="inlineStr">
        <is>
          <t>CommCare Android, version "2.56"(468045). App v15974. CommCare Version 2.56.0. Build 468045, built on: 2025-03-07</t>
        </is>
      </c>
      <c r="BE1393" t="inlineStr">
        <is>
          <t>commcare_9bc1f1cb-81e2-474e-9647-4d36802bc2c5</t>
        </is>
      </c>
      <c r="BF1393" t="inlineStr"/>
      <c r="BG1393" t="inlineStr">
        <is>
          <t>f13d8149fc6d39ebe86af18272310ff9</t>
        </is>
      </c>
      <c r="BH1393" t="inlineStr">
        <is>
          <t>40b9a06a5c574210820dd725c0bc61c4</t>
        </is>
      </c>
      <c r="BI1393" t="inlineStr">
        <is>
          <t>15246</t>
        </is>
      </c>
      <c r="BJ1393" t="inlineStr">
        <is>
          <t>XFormInstance</t>
        </is>
      </c>
      <c r="BK1393" t="inlineStr">
        <is>
          <t>cd46031405b511f0b0d5d3290d41d0d6</t>
        </is>
      </c>
      <c r="BL1393" t="b">
        <v>0</v>
      </c>
      <c r="BM1393" t="inlineStr">
        <is>
          <t>---</t>
        </is>
      </c>
      <c r="BN1393" t="inlineStr">
        <is>
          <t>190.115.178.109</t>
        </is>
      </c>
      <c r="BO1393" t="inlineStr">
        <is>
          <t>Wilda Gaudin</t>
        </is>
      </c>
    </row>
    <row r="1394">
      <c r="A1394" t="inlineStr">
        <is>
          <t>1392</t>
        </is>
      </c>
      <c r="B1394" t="inlineStr">
        <is>
          <t>a5a00828-bc90-43e5-b07d-4c18b306a12a</t>
        </is>
      </c>
      <c r="C1394" t="inlineStr">
        <is>
          <t>2025-03-20</t>
        </is>
      </c>
      <c r="D1394" t="inlineStr">
        <is>
          <t>3</t>
        </is>
      </c>
      <c r="E1394" t="inlineStr">
        <is>
          <t>---</t>
        </is>
      </c>
      <c r="F1394" t="inlineStr">
        <is>
          <t>0</t>
        </is>
      </c>
      <c r="G1394" t="inlineStr">
        <is>
          <t>---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---</t>
        </is>
      </c>
      <c r="L1394" t="inlineStr">
        <is>
          <t>---</t>
        </is>
      </c>
      <c r="M1394" t="inlineStr">
        <is>
          <t>---</t>
        </is>
      </c>
      <c r="N1394" t="inlineStr">
        <is>
          <t>---</t>
        </is>
      </c>
      <c r="O1394" t="inlineStr">
        <is>
          <t>---</t>
        </is>
      </c>
      <c r="P1394" t="inlineStr">
        <is>
          <t>---</t>
        </is>
      </c>
      <c r="Q1394" t="inlineStr">
        <is>
          <t>---</t>
        </is>
      </c>
      <c r="R1394" t="inlineStr"/>
      <c r="S1394" t="inlineStr">
        <is>
          <t>31.0</t>
        </is>
      </c>
      <c r="T1394" t="inlineStr"/>
      <c r="U1394">
        <f>HYPERLINK("https://www.commcarehq.org/a/caris-test/api/form_attachment/v1/a5a00828-bc90-43e5-b07d-4c18b306a12a/1742491186469.jpg")</f>
        <v/>
      </c>
      <c r="V1394" t="inlineStr"/>
      <c r="W1394" t="inlineStr"/>
      <c r="X1394" t="inlineStr">
        <is>
          <t>PDP/CMEB/ST04616</t>
        </is>
      </c>
      <c r="Y1394" t="inlineStr">
        <is>
          <t>PDP/CMEB/ST04616</t>
        </is>
      </c>
      <c r="Z1394" t="inlineStr">
        <is>
          <t>2025-03-20 17:19:50</t>
        </is>
      </c>
      <c r="AA1394" t="inlineStr">
        <is>
          <t>2025-03-20 17:19:23</t>
        </is>
      </c>
      <c r="AB1394" t="inlineStr">
        <is>
          <t>5guerlande</t>
        </is>
      </c>
      <c r="AC1394" t="inlineStr">
        <is>
          <t>2025-03-21 13:22:29</t>
        </is>
      </c>
      <c r="AD1394" s="1" t="inlineStr">
        <is>
          <t>https://www.commcarehq.org/a/caris-test/reports/form_data/a5a00828-bc90-43e5-b07d-4c18b306a12a/</t>
        </is>
      </c>
      <c r="AE1394" t="inlineStr">
        <is>
          <t>---</t>
        </is>
      </c>
      <c r="AF1394" t="inlineStr">
        <is>
          <t>3c5a623af057e23a32ae4000_50861</t>
        </is>
      </c>
      <c r="AG1394" t="inlineStr">
        <is>
          <t>OK</t>
        </is>
      </c>
      <c r="AH1394" t="inlineStr">
        <is>
          <t>2025-03-20 17:19:50</t>
        </is>
      </c>
      <c r="AI1394" t="inlineStr">
        <is>
          <t>1b52563f66be7b3d0843fa02f8f5a965</t>
        </is>
      </c>
      <c r="AJ1394" t="inlineStr">
        <is>
          <t>2025-03-20</t>
        </is>
      </c>
      <c r="AK1394" t="inlineStr">
        <is>
          <t>3</t>
        </is>
      </c>
      <c r="AL1394" t="inlineStr">
        <is>
          <t>---</t>
        </is>
      </c>
      <c r="AM1394" t="inlineStr">
        <is>
          <t>0</t>
        </is>
      </c>
      <c r="AN1394" t="inlineStr">
        <is>
          <t>---</t>
        </is>
      </c>
      <c r="AO1394" t="inlineStr">
        <is>
          <t>1</t>
        </is>
      </c>
      <c r="AP1394" t="inlineStr">
        <is>
          <t>1</t>
        </is>
      </c>
      <c r="AQ1394" t="inlineStr"/>
      <c r="AR1394" t="inlineStr">
        <is>
          <t>31</t>
        </is>
      </c>
      <c r="AS1394" t="inlineStr"/>
      <c r="AT1394" t="inlineStr"/>
      <c r="AU1394" t="inlineStr">
        <is>
          <t>---</t>
        </is>
      </c>
      <c r="AV1394" t="inlineStr">
        <is>
          <t>---</t>
        </is>
      </c>
      <c r="AW1394" t="inlineStr">
        <is>
          <t>---</t>
        </is>
      </c>
      <c r="AX1394" t="inlineStr">
        <is>
          <t>---</t>
        </is>
      </c>
      <c r="AY1394" t="inlineStr">
        <is>
          <t>---</t>
        </is>
      </c>
      <c r="AZ1394" t="inlineStr">
        <is>
          <t>---</t>
        </is>
      </c>
      <c r="BA1394" t="inlineStr">
        <is>
          <t>1b52563f66be7b3d0843fa02f8f5a965</t>
        </is>
      </c>
      <c r="BB1394" t="inlineStr">
        <is>
          <t>http://openrosa.org/formdesigner/0B48E039-1E80-49A7-AC24-732B6E788E39</t>
        </is>
      </c>
      <c r="BC1394" t="inlineStr">
        <is>
          <t>Ration et autres visites</t>
        </is>
      </c>
      <c r="BD1394" t="inlineStr">
        <is>
          <t>CommCare Android, version "2.56"(468045). App v15974. CommCare Version 2.56.0. Build 468045, built on: 2025-03-07</t>
        </is>
      </c>
      <c r="BE1394" t="inlineStr">
        <is>
          <t>commcare_9bc1f1cb-81e2-474e-9647-4d36802bc2c5</t>
        </is>
      </c>
      <c r="BF1394" t="inlineStr"/>
      <c r="BG1394" t="inlineStr">
        <is>
          <t>f13d8149fc6d39ebe86af18272310ff9</t>
        </is>
      </c>
      <c r="BH1394" t="inlineStr">
        <is>
          <t>40b9a06a5c574210820dd725c0bc61c4</t>
        </is>
      </c>
      <c r="BI1394" t="inlineStr">
        <is>
          <t>15246</t>
        </is>
      </c>
      <c r="BJ1394" t="inlineStr">
        <is>
          <t>XFormInstance</t>
        </is>
      </c>
      <c r="BK1394" t="inlineStr">
        <is>
          <t>a56bf5de065011f0b0e3d3290d41d0d6</t>
        </is>
      </c>
      <c r="BL1394" t="b">
        <v>0</v>
      </c>
      <c r="BM1394" t="inlineStr">
        <is>
          <t>---</t>
        </is>
      </c>
      <c r="BN1394" t="inlineStr">
        <is>
          <t>190.115.178.109</t>
        </is>
      </c>
      <c r="BO1394" t="inlineStr">
        <is>
          <t>Kerlinda Prudhomme</t>
        </is>
      </c>
    </row>
    <row r="1395">
      <c r="A1395" t="inlineStr">
        <is>
          <t>1393</t>
        </is>
      </c>
      <c r="B1395" t="inlineStr">
        <is>
          <t>52867378-a57b-4ec0-82fd-b5d240dc758a</t>
        </is>
      </c>
      <c r="C1395" t="inlineStr">
        <is>
          <t>2025-03-20</t>
        </is>
      </c>
      <c r="D1395" t="inlineStr">
        <is>
          <t>3</t>
        </is>
      </c>
      <c r="E1395" t="inlineStr">
        <is>
          <t>---</t>
        </is>
      </c>
      <c r="F1395" t="inlineStr">
        <is>
          <t>0</t>
        </is>
      </c>
      <c r="G1395" t="inlineStr">
        <is>
          <t>---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---</t>
        </is>
      </c>
      <c r="L1395" t="inlineStr">
        <is>
          <t>---</t>
        </is>
      </c>
      <c r="M1395" t="inlineStr">
        <is>
          <t>---</t>
        </is>
      </c>
      <c r="N1395" t="inlineStr">
        <is>
          <t>---</t>
        </is>
      </c>
      <c r="O1395" t="inlineStr">
        <is>
          <t>---</t>
        </is>
      </c>
      <c r="P1395" t="inlineStr">
        <is>
          <t>---</t>
        </is>
      </c>
      <c r="Q1395" t="inlineStr">
        <is>
          <t>---</t>
        </is>
      </c>
      <c r="R1395" t="inlineStr"/>
      <c r="S1395" t="inlineStr">
        <is>
          <t>27.0</t>
        </is>
      </c>
      <c r="T1395" t="inlineStr"/>
      <c r="U1395">
        <f>HYPERLINK("https://www.commcarehq.org/a/caris-test/api/form_attachment/v1/52867378-a57b-4ec0-82fd-b5d240dc758a/1742491230261.jpg")</f>
        <v/>
      </c>
      <c r="V1395" t="inlineStr"/>
      <c r="W1395" t="inlineStr"/>
      <c r="X1395" t="inlineStr">
        <is>
          <t>PDP/CMEB/PED00521</t>
        </is>
      </c>
      <c r="Y1395" t="inlineStr">
        <is>
          <t>PDP/CMEB/PED00521</t>
        </is>
      </c>
      <c r="Z1395" t="inlineStr">
        <is>
          <t>2025-03-20 17:20:33</t>
        </is>
      </c>
      <c r="AA1395" t="inlineStr">
        <is>
          <t>2025-03-20 17:20:04</t>
        </is>
      </c>
      <c r="AB1395" t="inlineStr">
        <is>
          <t>5guerlande</t>
        </is>
      </c>
      <c r="AC1395" t="inlineStr">
        <is>
          <t>2025-03-21 13:22:34</t>
        </is>
      </c>
      <c r="AD1395" s="1" t="inlineStr">
        <is>
          <t>https://www.commcarehq.org/a/caris-test/reports/form_data/52867378-a57b-4ec0-82fd-b5d240dc758a/</t>
        </is>
      </c>
      <c r="AE1395" t="inlineStr">
        <is>
          <t>---</t>
        </is>
      </c>
      <c r="AF1395" t="inlineStr">
        <is>
          <t>3c5a623af057e23a32ae4000_22842</t>
        </is>
      </c>
      <c r="AG1395" t="inlineStr">
        <is>
          <t>OK</t>
        </is>
      </c>
      <c r="AH1395" t="inlineStr">
        <is>
          <t>2025-03-20 17:20:33</t>
        </is>
      </c>
      <c r="AI1395" t="inlineStr">
        <is>
          <t>1b52563f66be7b3d0843fa02f8f5a965</t>
        </is>
      </c>
      <c r="AJ1395" t="inlineStr">
        <is>
          <t>2025-03-20</t>
        </is>
      </c>
      <c r="AK1395" t="inlineStr">
        <is>
          <t>3</t>
        </is>
      </c>
      <c r="AL1395" t="inlineStr">
        <is>
          <t>---</t>
        </is>
      </c>
      <c r="AM1395" t="inlineStr">
        <is>
          <t>0</t>
        </is>
      </c>
      <c r="AN1395" t="inlineStr">
        <is>
          <t>---</t>
        </is>
      </c>
      <c r="AO1395" t="inlineStr">
        <is>
          <t>1</t>
        </is>
      </c>
      <c r="AP1395" t="inlineStr">
        <is>
          <t>1</t>
        </is>
      </c>
      <c r="AQ1395" t="inlineStr"/>
      <c r="AR1395" t="inlineStr">
        <is>
          <t>27</t>
        </is>
      </c>
      <c r="AS1395" t="inlineStr"/>
      <c r="AT1395" t="inlineStr"/>
      <c r="AU1395" t="inlineStr">
        <is>
          <t>---</t>
        </is>
      </c>
      <c r="AV1395" t="inlineStr">
        <is>
          <t>---</t>
        </is>
      </c>
      <c r="AW1395" t="inlineStr">
        <is>
          <t>---</t>
        </is>
      </c>
      <c r="AX1395" t="inlineStr">
        <is>
          <t>---</t>
        </is>
      </c>
      <c r="AY1395" t="inlineStr">
        <is>
          <t>---</t>
        </is>
      </c>
      <c r="AZ1395" t="inlineStr">
        <is>
          <t>---</t>
        </is>
      </c>
      <c r="BA1395" t="inlineStr">
        <is>
          <t>1b52563f66be7b3d0843fa02f8f5a965</t>
        </is>
      </c>
      <c r="BB1395" t="inlineStr">
        <is>
          <t>http://openrosa.org/formdesigner/0B48E039-1E80-49A7-AC24-732B6E788E39</t>
        </is>
      </c>
      <c r="BC1395" t="inlineStr">
        <is>
          <t>Ration et autres visites</t>
        </is>
      </c>
      <c r="BD1395" t="inlineStr">
        <is>
          <t>CommCare Android, version "2.56"(468045). App v15974. CommCare Version 2.56.0. Build 468045, built on: 2025-03-07</t>
        </is>
      </c>
      <c r="BE1395" t="inlineStr">
        <is>
          <t>commcare_9bc1f1cb-81e2-474e-9647-4d36802bc2c5</t>
        </is>
      </c>
      <c r="BF1395" t="inlineStr"/>
      <c r="BG1395" t="inlineStr">
        <is>
          <t>f13d8149fc6d39ebe86af18272310ff9</t>
        </is>
      </c>
      <c r="BH1395" t="inlineStr">
        <is>
          <t>40b9a06a5c574210820dd725c0bc61c4</t>
        </is>
      </c>
      <c r="BI1395" t="inlineStr">
        <is>
          <t>15246</t>
        </is>
      </c>
      <c r="BJ1395" t="inlineStr">
        <is>
          <t>XFormInstance</t>
        </is>
      </c>
      <c r="BK1395" t="inlineStr">
        <is>
          <t>a56bf5de065011f0b0e3d3290d41d0d6</t>
        </is>
      </c>
      <c r="BL1395" t="b">
        <v>0</v>
      </c>
      <c r="BM1395" t="inlineStr">
        <is>
          <t>---</t>
        </is>
      </c>
      <c r="BN1395" t="inlineStr">
        <is>
          <t>190.115.178.109</t>
        </is>
      </c>
      <c r="BO1395" t="inlineStr">
        <is>
          <t>Lendsay Lorwens Petit-Dos</t>
        </is>
      </c>
    </row>
    <row r="1396">
      <c r="A1396" t="inlineStr">
        <is>
          <t>1394</t>
        </is>
      </c>
      <c r="B1396" t="inlineStr">
        <is>
          <t>1965aa2c-3e97-4165-a566-479186e79752</t>
        </is>
      </c>
      <c r="C1396" t="inlineStr">
        <is>
          <t>2025-03-20</t>
        </is>
      </c>
      <c r="D1396" t="inlineStr">
        <is>
          <t>12 4</t>
        </is>
      </c>
      <c r="E1396" t="inlineStr">
        <is>
          <t>Dots</t>
        </is>
      </c>
      <c r="F1396" t="inlineStr">
        <is>
          <t>0</t>
        </is>
      </c>
      <c r="G1396" t="inlineStr">
        <is>
          <t>---</t>
        </is>
      </c>
      <c r="H1396" t="inlineStr">
        <is>
          <t>1</t>
        </is>
      </c>
      <c r="I1396" t="inlineStr">
        <is>
          <t>1</t>
        </is>
      </c>
      <c r="J1396" t="inlineStr">
        <is>
          <t>4</t>
        </is>
      </c>
      <c r="K1396" t="inlineStr">
        <is>
          <t>---</t>
        </is>
      </c>
      <c r="L1396" t="inlineStr">
        <is>
          <t>---</t>
        </is>
      </c>
      <c r="M1396" t="inlineStr">
        <is>
          <t>---</t>
        </is>
      </c>
      <c r="N1396" t="inlineStr">
        <is>
          <t>---</t>
        </is>
      </c>
      <c r="O1396" t="inlineStr">
        <is>
          <t>---</t>
        </is>
      </c>
      <c r="P1396" t="inlineStr">
        <is>
          <t>---</t>
        </is>
      </c>
      <c r="Q1396" t="inlineStr">
        <is>
          <t>---</t>
        </is>
      </c>
      <c r="R1396" t="inlineStr"/>
      <c r="S1396" t="inlineStr"/>
      <c r="T1396" t="inlineStr"/>
      <c r="U1396" t="inlineStr"/>
      <c r="V1396" t="inlineStr"/>
      <c r="W1396" t="inlineStr"/>
      <c r="X1396" t="inlineStr">
        <is>
          <t>PDP/CMEB/ST05658</t>
        </is>
      </c>
      <c r="Y1396" t="inlineStr">
        <is>
          <t>PDP/CMEB/ST05658</t>
        </is>
      </c>
      <c r="Z1396" t="inlineStr">
        <is>
          <t>2025-03-20 17:47:16</t>
        </is>
      </c>
      <c r="AA1396" t="inlineStr">
        <is>
          <t>2025-03-20 17:46:43</t>
        </is>
      </c>
      <c r="AB1396" t="inlineStr">
        <is>
          <t>5guerlande</t>
        </is>
      </c>
      <c r="AC1396" t="inlineStr">
        <is>
          <t>2025-03-21 13:47:33</t>
        </is>
      </c>
      <c r="AD1396" s="1" t="inlineStr">
        <is>
          <t>https://www.commcarehq.org/a/caris-test/reports/form_data/1965aa2c-3e97-4165-a566-479186e79752/</t>
        </is>
      </c>
      <c r="AE1396" t="inlineStr">
        <is>
          <t>---</t>
        </is>
      </c>
      <c r="AF1396" t="inlineStr">
        <is>
          <t>3c5a623af057e23a32ae4000_188280</t>
        </is>
      </c>
      <c r="AG1396" t="inlineStr">
        <is>
          <t>---</t>
        </is>
      </c>
      <c r="AH1396" t="inlineStr">
        <is>
          <t>2025-03-20 17:47:16</t>
        </is>
      </c>
      <c r="AI1396" t="inlineStr">
        <is>
          <t>1b52563f66be7b3d0843fa02f8f5a965</t>
        </is>
      </c>
      <c r="AJ1396" t="inlineStr">
        <is>
          <t>2025-03-20</t>
        </is>
      </c>
      <c r="AK1396" t="inlineStr">
        <is>
          <t>12 4</t>
        </is>
      </c>
      <c r="AL1396" t="inlineStr">
        <is>
          <t>Dots</t>
        </is>
      </c>
      <c r="AM1396" t="inlineStr">
        <is>
          <t>0</t>
        </is>
      </c>
      <c r="AN1396" t="inlineStr">
        <is>
          <t>---</t>
        </is>
      </c>
      <c r="AO1396" t="inlineStr">
        <is>
          <t>1</t>
        </is>
      </c>
      <c r="AP1396" t="inlineStr">
        <is>
          <t>1</t>
        </is>
      </c>
      <c r="AQ1396" t="inlineStr"/>
      <c r="AR1396" t="inlineStr"/>
      <c r="AS1396" t="inlineStr"/>
      <c r="AT1396" t="inlineStr"/>
      <c r="AU1396" t="inlineStr">
        <is>
          <t>---</t>
        </is>
      </c>
      <c r="AV1396" t="inlineStr">
        <is>
          <t>---</t>
        </is>
      </c>
      <c r="AW1396" t="inlineStr">
        <is>
          <t>---</t>
        </is>
      </c>
      <c r="AX1396" t="inlineStr">
        <is>
          <t>---</t>
        </is>
      </c>
      <c r="AY1396" t="inlineStr">
        <is>
          <t>---</t>
        </is>
      </c>
      <c r="AZ1396" t="inlineStr">
        <is>
          <t>---</t>
        </is>
      </c>
      <c r="BA1396" t="inlineStr">
        <is>
          <t>1b52563f66be7b3d0843fa02f8f5a965</t>
        </is>
      </c>
      <c r="BB1396" t="inlineStr">
        <is>
          <t>http://openrosa.org/formdesigner/0B48E039-1E80-49A7-AC24-732B6E788E39</t>
        </is>
      </c>
      <c r="BC1396" t="inlineStr">
        <is>
          <t>Ration et autres visites</t>
        </is>
      </c>
      <c r="BD1396" t="inlineStr">
        <is>
          <t>CommCare Android, version "2.56"(468045). App v15974. CommCare Version 2.56.0. Build 468045, built on: 2025-03-07</t>
        </is>
      </c>
      <c r="BE1396" t="inlineStr">
        <is>
          <t>commcare_9bc1f1cb-81e2-474e-9647-4d36802bc2c5</t>
        </is>
      </c>
      <c r="BF1396" t="inlineStr">
        <is>
          <t>19.9491263 -72.8195152 9.89 4.2</t>
        </is>
      </c>
      <c r="BG1396" t="inlineStr">
        <is>
          <t>f13d8149fc6d39ebe86af18272310ff9</t>
        </is>
      </c>
      <c r="BH1396" t="inlineStr">
        <is>
          <t>40b9a06a5c574210820dd725c0bc61c4</t>
        </is>
      </c>
      <c r="BI1396" t="inlineStr">
        <is>
          <t>15246</t>
        </is>
      </c>
      <c r="BJ1396" t="inlineStr">
        <is>
          <t>XFormInstance</t>
        </is>
      </c>
      <c r="BK1396" t="inlineStr">
        <is>
          <t>8f7a4b10065711f0b5265930014bb413</t>
        </is>
      </c>
      <c r="BL1396" t="b">
        <v>0</v>
      </c>
      <c r="BM1396" t="inlineStr">
        <is>
          <t>---</t>
        </is>
      </c>
      <c r="BN1396" t="inlineStr">
        <is>
          <t>190.115.178.109</t>
        </is>
      </c>
      <c r="BO1396" t="inlineStr">
        <is>
          <t>Suze Maëlle Reneilla Pierre</t>
        </is>
      </c>
    </row>
    <row r="1397">
      <c r="A1397" t="inlineStr">
        <is>
          <t>1395</t>
        </is>
      </c>
      <c r="B1397" t="inlineStr">
        <is>
          <t>f6fd2ef9-d198-4280-8f0d-24b41794e4aa</t>
        </is>
      </c>
      <c r="C1397" t="inlineStr">
        <is>
          <t>2025-03-21</t>
        </is>
      </c>
      <c r="D1397" t="inlineStr">
        <is>
          <t>8</t>
        </is>
      </c>
      <c r="E1397" t="inlineStr">
        <is>
          <t>---</t>
        </is>
      </c>
      <c r="F1397" t="inlineStr">
        <is>
          <t>0</t>
        </is>
      </c>
      <c r="G1397" t="inlineStr">
        <is>
          <t>---</t>
        </is>
      </c>
      <c r="H1397" t="inlineStr">
        <is>
          <t>1</t>
        </is>
      </c>
      <c r="I1397" t="inlineStr">
        <is>
          <t>1</t>
        </is>
      </c>
      <c r="J1397" t="inlineStr">
        <is>
          <t>2</t>
        </is>
      </c>
      <c r="K1397" t="inlineStr">
        <is>
          <t>---</t>
        </is>
      </c>
      <c r="L1397" t="inlineStr">
        <is>
          <t>---</t>
        </is>
      </c>
      <c r="M1397" t="inlineStr">
        <is>
          <t>---</t>
        </is>
      </c>
      <c r="N1397" t="inlineStr">
        <is>
          <t>---</t>
        </is>
      </c>
      <c r="O1397" t="inlineStr">
        <is>
          <t>---</t>
        </is>
      </c>
      <c r="P1397" t="inlineStr">
        <is>
          <t>---</t>
        </is>
      </c>
      <c r="Q1397" t="inlineStr">
        <is>
          <t>---</t>
        </is>
      </c>
      <c r="R1397" t="inlineStr">
        <is>
          <t>20.1</t>
        </is>
      </c>
      <c r="S1397" t="inlineStr">
        <is>
          <t>38.7</t>
        </is>
      </c>
      <c r="T1397" t="inlineStr">
        <is>
          <t>147.0</t>
        </is>
      </c>
      <c r="U1397">
        <f>HYPERLINK("https://www.commcarehq.org/a/caris-test/api/form_attachment/v1/f6fd2ef9-d198-4280-8f0d-24b41794e4aa/1742566699031.jpg")</f>
        <v/>
      </c>
      <c r="V1397" t="inlineStr"/>
      <c r="W1397" t="inlineStr">
        <is>
          <t>18.57085 -72.2541788 34.29 6.83</t>
        </is>
      </c>
      <c r="X1397" t="inlineStr">
        <is>
          <t>PAP/NPFS/ST01996</t>
        </is>
      </c>
      <c r="Y1397" t="inlineStr">
        <is>
          <t>PAP/NPFS/ST01996</t>
        </is>
      </c>
      <c r="Z1397" t="inlineStr">
        <is>
          <t>2025-03-21 14:19:36</t>
        </is>
      </c>
      <c r="AA1397" t="inlineStr">
        <is>
          <t>2025-03-21 14:17:41</t>
        </is>
      </c>
      <c r="AB1397" t="inlineStr">
        <is>
          <t>2christelle</t>
        </is>
      </c>
      <c r="AC1397" t="inlineStr">
        <is>
          <t>2025-03-21 14:19:50</t>
        </is>
      </c>
      <c r="AD1397" s="1" t="inlineStr">
        <is>
          <t>https://www.commcarehq.org/a/caris-test/reports/form_data/f6fd2ef9-d198-4280-8f0d-24b41794e4aa/</t>
        </is>
      </c>
      <c r="AE1397" t="inlineStr">
        <is>
          <t>---</t>
        </is>
      </c>
      <c r="AF1397" t="inlineStr">
        <is>
          <t>a5aebb7ee8af415f813ecd8ff487b5f3</t>
        </is>
      </c>
      <c r="AG1397" t="inlineStr">
        <is>
          <t>---</t>
        </is>
      </c>
      <c r="AH1397" t="inlineStr">
        <is>
          <t>2025-03-21 14:19:36</t>
        </is>
      </c>
      <c r="AI1397" t="inlineStr">
        <is>
          <t>246df32431d94e4a97fb5b1b8bef6b0e</t>
        </is>
      </c>
      <c r="AJ1397" t="inlineStr">
        <is>
          <t>2025-03-21</t>
        </is>
      </c>
      <c r="AK1397" t="inlineStr">
        <is>
          <t>8</t>
        </is>
      </c>
      <c r="AL1397" t="inlineStr">
        <is>
          <t>---</t>
        </is>
      </c>
      <c r="AM1397" t="inlineStr">
        <is>
          <t>0</t>
        </is>
      </c>
      <c r="AN1397" t="inlineStr">
        <is>
          <t>---</t>
        </is>
      </c>
      <c r="AO1397" t="inlineStr">
        <is>
          <t>1</t>
        </is>
      </c>
      <c r="AP1397" t="inlineStr">
        <is>
          <t>1</t>
        </is>
      </c>
      <c r="AQ1397" t="inlineStr">
        <is>
          <t>20.1</t>
        </is>
      </c>
      <c r="AR1397" t="inlineStr">
        <is>
          <t>38.7</t>
        </is>
      </c>
      <c r="AS1397" t="inlineStr">
        <is>
          <t>147</t>
        </is>
      </c>
      <c r="AT1397" t="inlineStr">
        <is>
          <t>18.57085 -72.2541788 34.29 6.83</t>
        </is>
      </c>
      <c r="AU1397" t="inlineStr">
        <is>
          <t>---</t>
        </is>
      </c>
      <c r="AV1397" t="inlineStr">
        <is>
          <t>---</t>
        </is>
      </c>
      <c r="AW1397" t="inlineStr">
        <is>
          <t>---</t>
        </is>
      </c>
      <c r="AX1397" t="inlineStr">
        <is>
          <t>---</t>
        </is>
      </c>
      <c r="AY1397" t="inlineStr">
        <is>
          <t>---</t>
        </is>
      </c>
      <c r="AZ1397" t="inlineStr">
        <is>
          <t>---</t>
        </is>
      </c>
      <c r="BA1397" t="inlineStr">
        <is>
          <t>246df32431d94e4a97fb5b1b8bef6b0e</t>
        </is>
      </c>
      <c r="BB1397" t="inlineStr">
        <is>
          <t>http://openrosa.org/formdesigner/0B48E039-1E80-49A7-AC24-732B6E788E39</t>
        </is>
      </c>
      <c r="BC1397" t="inlineStr">
        <is>
          <t>Ration et autres visites</t>
        </is>
      </c>
      <c r="BD1397" t="inlineStr">
        <is>
          <t>CommCare Android, version "2.56"(468046). App v15969. CommCare Version 2.56.0. Build 468046, built on: 2025-03-15</t>
        </is>
      </c>
      <c r="BE1397" t="inlineStr">
        <is>
          <t>commcare_95f1782f-8426-4434-b328-8386bbd0e352</t>
        </is>
      </c>
      <c r="BF1397" t="inlineStr">
        <is>
          <t>18.5708333 -72.2541411 34.29 9.88</t>
        </is>
      </c>
      <c r="BG1397" t="inlineStr">
        <is>
          <t>f13d8149fc6d39ebe86af18272310ff9</t>
        </is>
      </c>
      <c r="BH1397" t="inlineStr">
        <is>
          <t>d3239f0622024212b2de47425e4be01d</t>
        </is>
      </c>
      <c r="BI1397" t="inlineStr">
        <is>
          <t>15246</t>
        </is>
      </c>
      <c r="BJ1397" t="inlineStr">
        <is>
          <t>XFormInstance</t>
        </is>
      </c>
      <c r="BK1397" t="inlineStr">
        <is>
          <t>c6f8ed4c05af11f0bb35bb65fe57b2fe</t>
        </is>
      </c>
      <c r="BL1397" t="b">
        <v>0</v>
      </c>
      <c r="BM1397" t="inlineStr">
        <is>
          <t>---</t>
        </is>
      </c>
      <c r="BN1397" t="inlineStr">
        <is>
          <t>200.113.214.97</t>
        </is>
      </c>
      <c r="BO1397" t="inlineStr">
        <is>
          <t>Kenisha Benoit</t>
        </is>
      </c>
    </row>
    <row r="1398">
      <c r="A1398" t="inlineStr">
        <is>
          <t>1396</t>
        </is>
      </c>
      <c r="B1398" t="inlineStr">
        <is>
          <t>864ec371-8ec8-45b0-a41b-ef94f7844f29</t>
        </is>
      </c>
      <c r="C1398" t="inlineStr">
        <is>
          <t>2025-03-21</t>
        </is>
      </c>
      <c r="D1398" t="inlineStr">
        <is>
          <t>3</t>
        </is>
      </c>
      <c r="E1398" t="inlineStr">
        <is>
          <t>---</t>
        </is>
      </c>
      <c r="F1398" t="inlineStr">
        <is>
          <t>1</t>
        </is>
      </c>
      <c r="G1398" t="inlineStr">
        <is>
          <t>---</t>
        </is>
      </c>
      <c r="H1398" t="inlineStr">
        <is>
          <t>1</t>
        </is>
      </c>
      <c r="I1398" t="inlineStr">
        <is>
          <t>1</t>
        </is>
      </c>
      <c r="J1398" t="inlineStr">
        <is>
          <t>3</t>
        </is>
      </c>
      <c r="K1398" t="inlineStr">
        <is>
          <t>---</t>
        </is>
      </c>
      <c r="L1398" t="inlineStr">
        <is>
          <t>---</t>
        </is>
      </c>
      <c r="M1398" t="inlineStr">
        <is>
          <t>---</t>
        </is>
      </c>
      <c r="N1398" t="inlineStr">
        <is>
          <t>---</t>
        </is>
      </c>
      <c r="O1398" t="inlineStr">
        <is>
          <t>---</t>
        </is>
      </c>
      <c r="P1398" t="inlineStr">
        <is>
          <t>---</t>
        </is>
      </c>
      <c r="Q1398" t="inlineStr">
        <is>
          <t>---</t>
        </is>
      </c>
      <c r="R1398" t="inlineStr"/>
      <c r="S1398" t="inlineStr"/>
      <c r="T1398" t="inlineStr"/>
      <c r="U1398" t="inlineStr"/>
      <c r="V1398" t="inlineStr"/>
      <c r="W1398" t="inlineStr"/>
      <c r="X1398" t="inlineStr">
        <is>
          <t>PDP/CMEB/ST04308</t>
        </is>
      </c>
      <c r="Y1398" t="inlineStr">
        <is>
          <t>PDP/CMEB/ST04308</t>
        </is>
      </c>
      <c r="Z1398" t="inlineStr">
        <is>
          <t>2025-03-21 14:21:57</t>
        </is>
      </c>
      <c r="AA1398" t="inlineStr">
        <is>
          <t>2025-03-21 14:21:49</t>
        </is>
      </c>
      <c r="AB1398" t="inlineStr">
        <is>
          <t>5guerlande</t>
        </is>
      </c>
      <c r="AC1398" t="inlineStr">
        <is>
          <t>2025-03-21 14:21:57</t>
        </is>
      </c>
      <c r="AD1398" s="1" t="inlineStr">
        <is>
          <t>https://www.commcarehq.org/a/caris-test/reports/form_data/864ec371-8ec8-45b0-a41b-ef94f7844f29/</t>
        </is>
      </c>
      <c r="AE1398" t="inlineStr">
        <is>
          <t>---</t>
        </is>
      </c>
      <c r="AF1398" t="inlineStr">
        <is>
          <t>3c5a623af057e23a32ae4000_35746</t>
        </is>
      </c>
      <c r="AG1398" t="inlineStr">
        <is>
          <t>OK</t>
        </is>
      </c>
      <c r="AH1398" t="inlineStr">
        <is>
          <t>2025-03-21 14:21:57</t>
        </is>
      </c>
      <c r="AI1398" t="inlineStr">
        <is>
          <t>1b52563f66be7b3d0843fa02f8f5a965</t>
        </is>
      </c>
      <c r="AJ1398" t="inlineStr">
        <is>
          <t>2025-03-21</t>
        </is>
      </c>
      <c r="AK1398" t="inlineStr">
        <is>
          <t>3</t>
        </is>
      </c>
      <c r="AL1398" t="inlineStr">
        <is>
          <t>---</t>
        </is>
      </c>
      <c r="AM1398" t="inlineStr">
        <is>
          <t>1</t>
        </is>
      </c>
      <c r="AN1398" t="inlineStr">
        <is>
          <t>---</t>
        </is>
      </c>
      <c r="AO1398" t="inlineStr">
        <is>
          <t>1</t>
        </is>
      </c>
      <c r="AP1398" t="inlineStr">
        <is>
          <t>1</t>
        </is>
      </c>
      <c r="AQ1398" t="inlineStr"/>
      <c r="AR1398" t="inlineStr"/>
      <c r="AS1398" t="inlineStr"/>
      <c r="AT1398" t="inlineStr"/>
      <c r="AU1398" t="inlineStr">
        <is>
          <t>---</t>
        </is>
      </c>
      <c r="AV1398" t="inlineStr">
        <is>
          <t>---</t>
        </is>
      </c>
      <c r="AW1398" t="inlineStr">
        <is>
          <t>---</t>
        </is>
      </c>
      <c r="AX1398" t="inlineStr">
        <is>
          <t>---</t>
        </is>
      </c>
      <c r="AY1398" t="inlineStr">
        <is>
          <t>---</t>
        </is>
      </c>
      <c r="AZ1398" t="inlineStr">
        <is>
          <t>---</t>
        </is>
      </c>
      <c r="BA1398" t="inlineStr">
        <is>
          <t>1b52563f66be7b3d0843fa02f8f5a965</t>
        </is>
      </c>
      <c r="BB1398" t="inlineStr">
        <is>
          <t>http://openrosa.org/formdesigner/0B48E039-1E80-49A7-AC24-732B6E788E39</t>
        </is>
      </c>
      <c r="BC1398" t="inlineStr">
        <is>
          <t>Ration et autres visites</t>
        </is>
      </c>
      <c r="BD1398" t="inlineStr">
        <is>
          <t>CommCare Android, version "2.56"(468045). App v15974. CommCare Version 2.56.0. Build 468045, built on: 2025-03-07</t>
        </is>
      </c>
      <c r="BE1398" t="inlineStr">
        <is>
          <t>commcare_9bc1f1cb-81e2-474e-9647-4d36802bc2c5</t>
        </is>
      </c>
      <c r="BF1398" t="inlineStr">
        <is>
          <t>19.9482832 -72.8196918 -205.3 9.6</t>
        </is>
      </c>
      <c r="BG1398" t="inlineStr">
        <is>
          <t>f13d8149fc6d39ebe86af18272310ff9</t>
        </is>
      </c>
      <c r="BH1398" t="inlineStr">
        <is>
          <t>40b9a06a5c574210820dd725c0bc61c4</t>
        </is>
      </c>
      <c r="BI1398" t="inlineStr">
        <is>
          <t>15246</t>
        </is>
      </c>
      <c r="BJ1398" t="inlineStr">
        <is>
          <t>XFormInstance</t>
        </is>
      </c>
      <c r="BK1398" t="inlineStr">
        <is>
          <t>bfd39771065f11f0aa9c6327e3555f30</t>
        </is>
      </c>
      <c r="BL1398" t="b">
        <v>0</v>
      </c>
      <c r="BM1398" t="inlineStr">
        <is>
          <t>---</t>
        </is>
      </c>
      <c r="BN1398" t="inlineStr">
        <is>
          <t>190.115.178.109</t>
        </is>
      </c>
      <c r="BO1398" t="inlineStr">
        <is>
          <t>Lwensky Pierre-Smailey Honorat</t>
        </is>
      </c>
    </row>
    <row r="1399">
      <c r="A1399" t="inlineStr">
        <is>
          <t>1397</t>
        </is>
      </c>
      <c r="B1399" t="inlineStr">
        <is>
          <t>cea7e63c-9e2a-4c03-965a-46a5e70efcee</t>
        </is>
      </c>
      <c r="C1399" t="inlineStr">
        <is>
          <t>2025-03-21</t>
        </is>
      </c>
      <c r="D1399" t="inlineStr">
        <is>
          <t>8</t>
        </is>
      </c>
      <c r="E1399" t="inlineStr">
        <is>
          <t>---</t>
        </is>
      </c>
      <c r="F1399" t="inlineStr">
        <is>
          <t>1</t>
        </is>
      </c>
      <c r="G1399" t="inlineStr">
        <is>
          <t>---</t>
        </is>
      </c>
      <c r="H1399" t="inlineStr">
        <is>
          <t>1</t>
        </is>
      </c>
      <c r="I1399" t="inlineStr">
        <is>
          <t>1</t>
        </is>
      </c>
      <c r="J1399" t="inlineStr">
        <is>
          <t>2</t>
        </is>
      </c>
      <c r="K1399" t="inlineStr">
        <is>
          <t>---</t>
        </is>
      </c>
      <c r="L1399" t="inlineStr">
        <is>
          <t>---</t>
        </is>
      </c>
      <c r="M1399" t="inlineStr">
        <is>
          <t>---</t>
        </is>
      </c>
      <c r="N1399" t="inlineStr">
        <is>
          <t>---</t>
        </is>
      </c>
      <c r="O1399" t="inlineStr">
        <is>
          <t>---</t>
        </is>
      </c>
      <c r="P1399" t="inlineStr">
        <is>
          <t>---</t>
        </is>
      </c>
      <c r="Q1399" t="inlineStr">
        <is>
          <t>---</t>
        </is>
      </c>
      <c r="R1399" t="inlineStr">
        <is>
          <t>21.9</t>
        </is>
      </c>
      <c r="S1399" t="inlineStr">
        <is>
          <t>45.9</t>
        </is>
      </c>
      <c r="T1399" t="inlineStr">
        <is>
          <t>164.0</t>
        </is>
      </c>
      <c r="U1399">
        <f>HYPERLINK("https://www.commcarehq.org/a/caris-test/api/form_attachment/v1/cea7e63c-9e2a-4c03-965a-46a5e70efcee/1742566857620.jpg")</f>
        <v/>
      </c>
      <c r="V1399" t="inlineStr"/>
      <c r="W1399" t="inlineStr">
        <is>
          <t>18.5708513 -72.2541262 34.29 6.7</t>
        </is>
      </c>
      <c r="X1399" t="inlineStr">
        <is>
          <t>PAP/NPFS/ST02748</t>
        </is>
      </c>
      <c r="Y1399" t="inlineStr">
        <is>
          <t>PAP/NPFS/ST02748</t>
        </is>
      </c>
      <c r="Z1399" t="inlineStr">
        <is>
          <t>2025-03-21 14:22:21</t>
        </is>
      </c>
      <c r="AA1399" t="inlineStr">
        <is>
          <t>2025-03-21 14:20:21</t>
        </is>
      </c>
      <c r="AB1399" t="inlineStr">
        <is>
          <t>2christelle</t>
        </is>
      </c>
      <c r="AC1399" t="inlineStr">
        <is>
          <t>2025-03-21 14:22:35</t>
        </is>
      </c>
      <c r="AD1399" s="1" t="inlineStr">
        <is>
          <t>https://www.commcarehq.org/a/caris-test/reports/form_data/cea7e63c-9e2a-4c03-965a-46a5e70efcee/</t>
        </is>
      </c>
      <c r="AE1399" t="inlineStr">
        <is>
          <t>---</t>
        </is>
      </c>
      <c r="AF1399" t="inlineStr">
        <is>
          <t>3c5a623af057e23a32ae4000_38706</t>
        </is>
      </c>
      <c r="AG1399" t="inlineStr">
        <is>
          <t>---</t>
        </is>
      </c>
      <c r="AH1399" t="inlineStr">
        <is>
          <t>2025-03-21 14:22:21</t>
        </is>
      </c>
      <c r="AI1399" t="inlineStr">
        <is>
          <t>246df32431d94e4a97fb5b1b8bef6b0e</t>
        </is>
      </c>
      <c r="AJ1399" t="inlineStr">
        <is>
          <t>2025-03-21</t>
        </is>
      </c>
      <c r="AK1399" t="inlineStr">
        <is>
          <t>8</t>
        </is>
      </c>
      <c r="AL1399" t="inlineStr">
        <is>
          <t>---</t>
        </is>
      </c>
      <c r="AM1399" t="inlineStr">
        <is>
          <t>1</t>
        </is>
      </c>
      <c r="AN1399" t="inlineStr">
        <is>
          <t>---</t>
        </is>
      </c>
      <c r="AO1399" t="inlineStr">
        <is>
          <t>1</t>
        </is>
      </c>
      <c r="AP1399" t="inlineStr">
        <is>
          <t>1</t>
        </is>
      </c>
      <c r="AQ1399" t="inlineStr">
        <is>
          <t>21.9</t>
        </is>
      </c>
      <c r="AR1399" t="inlineStr">
        <is>
          <t>45.9</t>
        </is>
      </c>
      <c r="AS1399" t="inlineStr">
        <is>
          <t>164</t>
        </is>
      </c>
      <c r="AT1399" t="inlineStr">
        <is>
          <t>18.5708513 -72.2541262 34.29 6.7</t>
        </is>
      </c>
      <c r="AU1399" t="inlineStr">
        <is>
          <t>---</t>
        </is>
      </c>
      <c r="AV1399" t="inlineStr">
        <is>
          <t>---</t>
        </is>
      </c>
      <c r="AW1399" t="inlineStr">
        <is>
          <t>---</t>
        </is>
      </c>
      <c r="AX1399" t="inlineStr">
        <is>
          <t>---</t>
        </is>
      </c>
      <c r="AY1399" t="inlineStr">
        <is>
          <t>---</t>
        </is>
      </c>
      <c r="AZ1399" t="inlineStr">
        <is>
          <t>---</t>
        </is>
      </c>
      <c r="BA1399" t="inlineStr">
        <is>
          <t>246df32431d94e4a97fb5b1b8bef6b0e</t>
        </is>
      </c>
      <c r="BB1399" t="inlineStr">
        <is>
          <t>http://openrosa.org/formdesigner/0B48E039-1E80-49A7-AC24-732B6E788E39</t>
        </is>
      </c>
      <c r="BC1399" t="inlineStr">
        <is>
          <t>Ration et autres visites</t>
        </is>
      </c>
      <c r="BD1399" t="inlineStr">
        <is>
          <t>CommCare Android, version "2.56"(468046). App v15969. CommCare Version 2.56.0. Build 468046, built on: 2025-03-15</t>
        </is>
      </c>
      <c r="BE1399" t="inlineStr">
        <is>
          <t>commcare_95f1782f-8426-4434-b328-8386bbd0e352</t>
        </is>
      </c>
      <c r="BF1399" t="inlineStr">
        <is>
          <t>18.5707927 -72.2540125 34.29 9.9</t>
        </is>
      </c>
      <c r="BG1399" t="inlineStr">
        <is>
          <t>f13d8149fc6d39ebe86af18272310ff9</t>
        </is>
      </c>
      <c r="BH1399" t="inlineStr">
        <is>
          <t>d3239f0622024212b2de47425e4be01d</t>
        </is>
      </c>
      <c r="BI1399" t="inlineStr">
        <is>
          <t>15246</t>
        </is>
      </c>
      <c r="BJ1399" t="inlineStr">
        <is>
          <t>XFormInstance</t>
        </is>
      </c>
      <c r="BK1399" t="inlineStr">
        <is>
          <t>c6f8ed4c05af11f0bb35bb65fe57b2fe</t>
        </is>
      </c>
      <c r="BL1399" t="b">
        <v>0</v>
      </c>
      <c r="BM1399" t="inlineStr">
        <is>
          <t>---</t>
        </is>
      </c>
      <c r="BN1399" t="inlineStr">
        <is>
          <t>200.113.214.97</t>
        </is>
      </c>
      <c r="BO1399" t="inlineStr">
        <is>
          <t>schnelson pierre</t>
        </is>
      </c>
    </row>
    <row r="1400">
      <c r="A1400" t="inlineStr">
        <is>
          <t>1398</t>
        </is>
      </c>
      <c r="B1400" t="inlineStr">
        <is>
          <t>c1a94db9-db21-4634-a34c-284d2beb8eb9</t>
        </is>
      </c>
      <c r="C1400" t="inlineStr">
        <is>
          <t>2025-03-20</t>
        </is>
      </c>
      <c r="D1400" t="inlineStr">
        <is>
          <t>3</t>
        </is>
      </c>
      <c r="E1400" t="inlineStr">
        <is>
          <t>---</t>
        </is>
      </c>
      <c r="F1400" t="inlineStr">
        <is>
          <t>1</t>
        </is>
      </c>
      <c r="G1400" t="inlineStr">
        <is>
          <t>---</t>
        </is>
      </c>
      <c r="H1400" t="inlineStr">
        <is>
          <t>1</t>
        </is>
      </c>
      <c r="I1400" t="inlineStr">
        <is>
          <t>1</t>
        </is>
      </c>
      <c r="J1400" t="inlineStr"/>
      <c r="K1400" t="inlineStr">
        <is>
          <t>---</t>
        </is>
      </c>
      <c r="L1400" t="inlineStr">
        <is>
          <t>---</t>
        </is>
      </c>
      <c r="M1400" t="inlineStr">
        <is>
          <t>---</t>
        </is>
      </c>
      <c r="N1400" t="inlineStr">
        <is>
          <t>---</t>
        </is>
      </c>
      <c r="O1400" t="inlineStr">
        <is>
          <t>---</t>
        </is>
      </c>
      <c r="P1400" t="inlineStr">
        <is>
          <t>---</t>
        </is>
      </c>
      <c r="Q1400" t="inlineStr">
        <is>
          <t>---</t>
        </is>
      </c>
      <c r="R1400" t="inlineStr"/>
      <c r="S1400" t="inlineStr"/>
      <c r="T1400" t="inlineStr"/>
      <c r="U1400" t="inlineStr"/>
      <c r="V1400" t="inlineStr"/>
      <c r="W1400" t="inlineStr"/>
      <c r="X1400" t="inlineStr">
        <is>
          <t>CAP/CMBV/ST03477</t>
        </is>
      </c>
      <c r="Y1400" t="inlineStr">
        <is>
          <t>CAP/CMBV/ST03477</t>
        </is>
      </c>
      <c r="Z1400" t="inlineStr">
        <is>
          <t>2025-03-20 14:19:25</t>
        </is>
      </c>
      <c r="AA1400" t="inlineStr">
        <is>
          <t>2025-03-20 14:19:16</t>
        </is>
      </c>
      <c r="AB1400" t="inlineStr">
        <is>
          <t>1jeanelie</t>
        </is>
      </c>
      <c r="AC1400" t="inlineStr">
        <is>
          <t>2025-03-21 14:33:47</t>
        </is>
      </c>
      <c r="AD1400" s="1" t="inlineStr">
        <is>
          <t>https://www.commcarehq.org/a/caris-test/reports/form_data/c1a94db9-db21-4634-a34c-284d2beb8eb9/</t>
        </is>
      </c>
      <c r="AE1400" t="inlineStr">
        <is>
          <t>---</t>
        </is>
      </c>
      <c r="AF1400" t="inlineStr">
        <is>
          <t>3c5a623af057e23a32ae4000_176840</t>
        </is>
      </c>
      <c r="AG1400" t="inlineStr">
        <is>
          <t>OK</t>
        </is>
      </c>
      <c r="AH1400" t="inlineStr">
        <is>
          <t>2025-03-20 14:19:25</t>
        </is>
      </c>
      <c r="AI1400" t="inlineStr">
        <is>
          <t>1b922c6cae0e4a4e9e08c400d46b6ba7</t>
        </is>
      </c>
      <c r="AJ1400" t="inlineStr">
        <is>
          <t>2025-03-20</t>
        </is>
      </c>
      <c r="AK1400" t="inlineStr">
        <is>
          <t>3</t>
        </is>
      </c>
      <c r="AL1400" t="inlineStr">
        <is>
          <t>---</t>
        </is>
      </c>
      <c r="AM1400" t="inlineStr">
        <is>
          <t>1</t>
        </is>
      </c>
      <c r="AN1400" t="inlineStr">
        <is>
          <t>---</t>
        </is>
      </c>
      <c r="AO1400" t="inlineStr">
        <is>
          <t>1</t>
        </is>
      </c>
      <c r="AP1400" t="inlineStr">
        <is>
          <t>1</t>
        </is>
      </c>
      <c r="AQ1400" t="inlineStr"/>
      <c r="AR1400" t="inlineStr"/>
      <c r="AS1400" t="inlineStr"/>
      <c r="AT1400" t="inlineStr"/>
      <c r="AU1400" t="inlineStr">
        <is>
          <t>---</t>
        </is>
      </c>
      <c r="AV1400" t="inlineStr">
        <is>
          <t>---</t>
        </is>
      </c>
      <c r="AW1400" t="inlineStr">
        <is>
          <t>---</t>
        </is>
      </c>
      <c r="AX1400" t="inlineStr">
        <is>
          <t>---</t>
        </is>
      </c>
      <c r="AY1400" t="inlineStr">
        <is>
          <t>---</t>
        </is>
      </c>
      <c r="AZ1400" t="inlineStr">
        <is>
          <t>---</t>
        </is>
      </c>
      <c r="BA1400" t="inlineStr">
        <is>
          <t>1b922c6cae0e4a4e9e08c400d46b6ba7</t>
        </is>
      </c>
      <c r="BB1400" t="inlineStr">
        <is>
          <t>http://openrosa.org/formdesigner/0B48E039-1E80-49A7-AC24-732B6E788E39</t>
        </is>
      </c>
      <c r="BC1400" t="inlineStr">
        <is>
          <t>Ration et autres visites</t>
        </is>
      </c>
      <c r="BD1400" t="inlineStr">
        <is>
          <t>CommCare Android, version "2.55.0"(467579). App v15974. CommCare Version 2.55.0. Build 467579, built on: 2025-01-15</t>
        </is>
      </c>
      <c r="BE1400" t="inlineStr">
        <is>
          <t>commcare_734f7fdd-cbb1-463f-aa8e-b4bd89e56188</t>
        </is>
      </c>
      <c r="BF1400" t="inlineStr"/>
      <c r="BG1400" t="inlineStr">
        <is>
          <t>f13d8149fc6d39ebe86af18272310ff9</t>
        </is>
      </c>
      <c r="BH1400" t="inlineStr">
        <is>
          <t>40b9a06a5c574210820dd725c0bc61c4</t>
        </is>
      </c>
      <c r="BI1400" t="inlineStr">
        <is>
          <t>15246</t>
        </is>
      </c>
      <c r="BJ1400" t="inlineStr">
        <is>
          <t>XFormInstance</t>
        </is>
      </c>
      <c r="BK1400" t="inlineStr">
        <is>
          <t>c88bbd4e05d011f0bb38bb65fe57b2fe</t>
        </is>
      </c>
      <c r="BL1400" t="b">
        <v>0</v>
      </c>
      <c r="BM1400" t="inlineStr">
        <is>
          <t>---</t>
        </is>
      </c>
      <c r="BN1400" t="inlineStr">
        <is>
          <t>200.113.214.118</t>
        </is>
      </c>
      <c r="BO1400" t="inlineStr">
        <is>
          <t>Djonsley Telfort</t>
        </is>
      </c>
    </row>
    <row r="1401">
      <c r="A1401" t="inlineStr">
        <is>
          <t>1399</t>
        </is>
      </c>
      <c r="B1401" t="inlineStr">
        <is>
          <t>e3b7479b-8285-45f5-82a0-b1af87d86d7c</t>
        </is>
      </c>
      <c r="C1401" t="inlineStr">
        <is>
          <t>2025-03-20</t>
        </is>
      </c>
      <c r="D1401" t="inlineStr">
        <is>
          <t>3</t>
        </is>
      </c>
      <c r="E1401" t="inlineStr">
        <is>
          <t>---</t>
        </is>
      </c>
      <c r="F1401" t="inlineStr">
        <is>
          <t>1</t>
        </is>
      </c>
      <c r="G1401" t="inlineStr">
        <is>
          <t>---</t>
        </is>
      </c>
      <c r="H1401" t="inlineStr">
        <is>
          <t>1</t>
        </is>
      </c>
      <c r="I1401" t="inlineStr">
        <is>
          <t>1</t>
        </is>
      </c>
      <c r="J1401" t="inlineStr"/>
      <c r="K1401" t="inlineStr">
        <is>
          <t>---</t>
        </is>
      </c>
      <c r="L1401" t="inlineStr">
        <is>
          <t>---</t>
        </is>
      </c>
      <c r="M1401" t="inlineStr">
        <is>
          <t>---</t>
        </is>
      </c>
      <c r="N1401" t="inlineStr">
        <is>
          <t>---</t>
        </is>
      </c>
      <c r="O1401" t="inlineStr">
        <is>
          <t>---</t>
        </is>
      </c>
      <c r="P1401" t="inlineStr">
        <is>
          <t>---</t>
        </is>
      </c>
      <c r="Q1401" t="inlineStr">
        <is>
          <t>---</t>
        </is>
      </c>
      <c r="R1401" t="inlineStr"/>
      <c r="S1401" t="inlineStr"/>
      <c r="T1401" t="inlineStr"/>
      <c r="U1401" t="inlineStr"/>
      <c r="V1401" t="inlineStr"/>
      <c r="W1401" t="inlineStr"/>
      <c r="X1401" t="inlineStr">
        <is>
          <t>CAP/CMBV/ST01479</t>
        </is>
      </c>
      <c r="Y1401" t="inlineStr">
        <is>
          <t>CAP/CMBV/ST01479</t>
        </is>
      </c>
      <c r="Z1401" t="inlineStr">
        <is>
          <t>2025-03-20 14:19:46</t>
        </is>
      </c>
      <c r="AA1401" t="inlineStr">
        <is>
          <t>2025-03-20 14:19:39</t>
        </is>
      </c>
      <c r="AB1401" t="inlineStr">
        <is>
          <t>1jeanelie</t>
        </is>
      </c>
      <c r="AC1401" t="inlineStr">
        <is>
          <t>2025-03-21 14:33:47</t>
        </is>
      </c>
      <c r="AD1401" s="1" t="inlineStr">
        <is>
          <t>https://www.commcarehq.org/a/caris-test/reports/form_data/e3b7479b-8285-45f5-82a0-b1af87d86d7c/</t>
        </is>
      </c>
      <c r="AE1401" t="inlineStr">
        <is>
          <t>---</t>
        </is>
      </c>
      <c r="AF1401" t="inlineStr">
        <is>
          <t>39ded478af4c4fafb9c87c4eda8c9403</t>
        </is>
      </c>
      <c r="AG1401" t="inlineStr">
        <is>
          <t>OK</t>
        </is>
      </c>
      <c r="AH1401" t="inlineStr">
        <is>
          <t>2025-03-20 14:19:46</t>
        </is>
      </c>
      <c r="AI1401" t="inlineStr">
        <is>
          <t>1b922c6cae0e4a4e9e08c400d46b6ba7</t>
        </is>
      </c>
      <c r="AJ1401" t="inlineStr">
        <is>
          <t>2025-03-20</t>
        </is>
      </c>
      <c r="AK1401" t="inlineStr">
        <is>
          <t>3</t>
        </is>
      </c>
      <c r="AL1401" t="inlineStr">
        <is>
          <t>---</t>
        </is>
      </c>
      <c r="AM1401" t="inlineStr">
        <is>
          <t>1</t>
        </is>
      </c>
      <c r="AN1401" t="inlineStr">
        <is>
          <t>---</t>
        </is>
      </c>
      <c r="AO1401" t="inlineStr">
        <is>
          <t>1</t>
        </is>
      </c>
      <c r="AP1401" t="inlineStr">
        <is>
          <t>1</t>
        </is>
      </c>
      <c r="AQ1401" t="inlineStr"/>
      <c r="AR1401" t="inlineStr"/>
      <c r="AS1401" t="inlineStr"/>
      <c r="AT1401" t="inlineStr"/>
      <c r="AU1401" t="inlineStr">
        <is>
          <t>---</t>
        </is>
      </c>
      <c r="AV1401" t="inlineStr">
        <is>
          <t>---</t>
        </is>
      </c>
      <c r="AW1401" t="inlineStr">
        <is>
          <t>---</t>
        </is>
      </c>
      <c r="AX1401" t="inlineStr">
        <is>
          <t>---</t>
        </is>
      </c>
      <c r="AY1401" t="inlineStr">
        <is>
          <t>---</t>
        </is>
      </c>
      <c r="AZ1401" t="inlineStr">
        <is>
          <t>---</t>
        </is>
      </c>
      <c r="BA1401" t="inlineStr">
        <is>
          <t>1b922c6cae0e4a4e9e08c400d46b6ba7</t>
        </is>
      </c>
      <c r="BB1401" t="inlineStr">
        <is>
          <t>http://openrosa.org/formdesigner/0B48E039-1E80-49A7-AC24-732B6E788E39</t>
        </is>
      </c>
      <c r="BC1401" t="inlineStr">
        <is>
          <t>Ration et autres visites</t>
        </is>
      </c>
      <c r="BD1401" t="inlineStr">
        <is>
          <t>CommCare Android, version "2.55.0"(467579). App v15974. CommCare Version 2.55.0. Build 467579, built on: 2025-01-15</t>
        </is>
      </c>
      <c r="BE1401" t="inlineStr">
        <is>
          <t>commcare_734f7fdd-cbb1-463f-aa8e-b4bd89e56188</t>
        </is>
      </c>
      <c r="BF1401" t="inlineStr"/>
      <c r="BG1401" t="inlineStr">
        <is>
          <t>f13d8149fc6d39ebe86af18272310ff9</t>
        </is>
      </c>
      <c r="BH1401" t="inlineStr">
        <is>
          <t>40b9a06a5c574210820dd725c0bc61c4</t>
        </is>
      </c>
      <c r="BI1401" t="inlineStr">
        <is>
          <t>15246</t>
        </is>
      </c>
      <c r="BJ1401" t="inlineStr">
        <is>
          <t>XFormInstance</t>
        </is>
      </c>
      <c r="BK1401" t="inlineStr">
        <is>
          <t>c88bbd4e05d011f0bb38bb65fe57b2fe</t>
        </is>
      </c>
      <c r="BL1401" t="b">
        <v>0</v>
      </c>
      <c r="BM1401" t="inlineStr">
        <is>
          <t>---</t>
        </is>
      </c>
      <c r="BN1401" t="inlineStr">
        <is>
          <t>200.113.214.118</t>
        </is>
      </c>
      <c r="BO1401" t="inlineStr">
        <is>
          <t>Jeff Formetus</t>
        </is>
      </c>
    </row>
    <row r="1402">
      <c r="A1402" t="inlineStr">
        <is>
          <t>1400</t>
        </is>
      </c>
      <c r="B1402" t="inlineStr">
        <is>
          <t>18dfbce0-3232-4c08-b631-73af7dc6ad80</t>
        </is>
      </c>
      <c r="C1402" t="inlineStr">
        <is>
          <t>2025-03-20</t>
        </is>
      </c>
      <c r="D1402" t="inlineStr">
        <is>
          <t>3</t>
        </is>
      </c>
      <c r="E1402" t="inlineStr">
        <is>
          <t>---</t>
        </is>
      </c>
      <c r="F1402" t="inlineStr">
        <is>
          <t>0</t>
        </is>
      </c>
      <c r="G1402" t="inlineStr">
        <is>
          <t>---</t>
        </is>
      </c>
      <c r="H1402" t="inlineStr">
        <is>
          <t>1</t>
        </is>
      </c>
      <c r="I1402" t="inlineStr">
        <is>
          <t>1</t>
        </is>
      </c>
      <c r="J1402" t="inlineStr"/>
      <c r="K1402" t="inlineStr">
        <is>
          <t>---</t>
        </is>
      </c>
      <c r="L1402" t="inlineStr">
        <is>
          <t>---</t>
        </is>
      </c>
      <c r="M1402" t="inlineStr">
        <is>
          <t>---</t>
        </is>
      </c>
      <c r="N1402" t="inlineStr">
        <is>
          <t>---</t>
        </is>
      </c>
      <c r="O1402" t="inlineStr">
        <is>
          <t>---</t>
        </is>
      </c>
      <c r="P1402" t="inlineStr">
        <is>
          <t>---</t>
        </is>
      </c>
      <c r="Q1402" t="inlineStr">
        <is>
          <t>---</t>
        </is>
      </c>
      <c r="R1402" t="inlineStr"/>
      <c r="S1402" t="inlineStr"/>
      <c r="T1402" t="inlineStr"/>
      <c r="U1402" t="inlineStr"/>
      <c r="V1402" t="inlineStr"/>
      <c r="W1402" t="inlineStr"/>
      <c r="X1402" t="inlineStr">
        <is>
          <t>CAP/CMBV/ST02089</t>
        </is>
      </c>
      <c r="Y1402" t="inlineStr">
        <is>
          <t>CAP/CMBV/ST02089</t>
        </is>
      </c>
      <c r="Z1402" t="inlineStr">
        <is>
          <t>2025-03-20 14:20:12</t>
        </is>
      </c>
      <c r="AA1402" t="inlineStr">
        <is>
          <t>2025-03-20 14:20:04</t>
        </is>
      </c>
      <c r="AB1402" t="inlineStr">
        <is>
          <t>1jeanelie</t>
        </is>
      </c>
      <c r="AC1402" t="inlineStr">
        <is>
          <t>2025-03-21 14:33:48</t>
        </is>
      </c>
      <c r="AD1402" s="1" t="inlineStr">
        <is>
          <t>https://www.commcarehq.org/a/caris-test/reports/form_data/18dfbce0-3232-4c08-b631-73af7dc6ad80/</t>
        </is>
      </c>
      <c r="AE1402" t="inlineStr">
        <is>
          <t>---</t>
        </is>
      </c>
      <c r="AF1402" t="inlineStr">
        <is>
          <t>3c5a623af057e23a32ae4000_19711</t>
        </is>
      </c>
      <c r="AG1402" t="inlineStr">
        <is>
          <t>OK</t>
        </is>
      </c>
      <c r="AH1402" t="inlineStr">
        <is>
          <t>2025-03-20 14:20:12</t>
        </is>
      </c>
      <c r="AI1402" t="inlineStr">
        <is>
          <t>1b922c6cae0e4a4e9e08c400d46b6ba7</t>
        </is>
      </c>
      <c r="AJ1402" t="inlineStr">
        <is>
          <t>2025-03-20</t>
        </is>
      </c>
      <c r="AK1402" t="inlineStr">
        <is>
          <t>3</t>
        </is>
      </c>
      <c r="AL1402" t="inlineStr">
        <is>
          <t>---</t>
        </is>
      </c>
      <c r="AM1402" t="inlineStr">
        <is>
          <t>0</t>
        </is>
      </c>
      <c r="AN1402" t="inlineStr">
        <is>
          <t>---</t>
        </is>
      </c>
      <c r="AO1402" t="inlineStr">
        <is>
          <t>1</t>
        </is>
      </c>
      <c r="AP1402" t="inlineStr">
        <is>
          <t>1</t>
        </is>
      </c>
      <c r="AQ1402" t="inlineStr"/>
      <c r="AR1402" t="inlineStr"/>
      <c r="AS1402" t="inlineStr"/>
      <c r="AT1402" t="inlineStr"/>
      <c r="AU1402" t="inlineStr">
        <is>
          <t>---</t>
        </is>
      </c>
      <c r="AV1402" t="inlineStr">
        <is>
          <t>---</t>
        </is>
      </c>
      <c r="AW1402" t="inlineStr">
        <is>
          <t>---</t>
        </is>
      </c>
      <c r="AX1402" t="inlineStr">
        <is>
          <t>---</t>
        </is>
      </c>
      <c r="AY1402" t="inlineStr">
        <is>
          <t>---</t>
        </is>
      </c>
      <c r="AZ1402" t="inlineStr">
        <is>
          <t>---</t>
        </is>
      </c>
      <c r="BA1402" t="inlineStr">
        <is>
          <t>1b922c6cae0e4a4e9e08c400d46b6ba7</t>
        </is>
      </c>
      <c r="BB1402" t="inlineStr">
        <is>
          <t>http://openrosa.org/formdesigner/0B48E039-1E80-49A7-AC24-732B6E788E39</t>
        </is>
      </c>
      <c r="BC1402" t="inlineStr">
        <is>
          <t>Ration et autres visites</t>
        </is>
      </c>
      <c r="BD1402" t="inlineStr">
        <is>
          <t>CommCare Android, version "2.55.0"(467579). App v15974. CommCare Version 2.55.0. Build 467579, built on: 2025-01-15</t>
        </is>
      </c>
      <c r="BE1402" t="inlineStr">
        <is>
          <t>commcare_734f7fdd-cbb1-463f-aa8e-b4bd89e56188</t>
        </is>
      </c>
      <c r="BF1402" t="inlineStr"/>
      <c r="BG1402" t="inlineStr">
        <is>
          <t>f13d8149fc6d39ebe86af18272310ff9</t>
        </is>
      </c>
      <c r="BH1402" t="inlineStr">
        <is>
          <t>40b9a06a5c574210820dd725c0bc61c4</t>
        </is>
      </c>
      <c r="BI1402" t="inlineStr">
        <is>
          <t>15246</t>
        </is>
      </c>
      <c r="BJ1402" t="inlineStr">
        <is>
          <t>XFormInstance</t>
        </is>
      </c>
      <c r="BK1402" t="inlineStr">
        <is>
          <t>c88bbd4e05d011f0bb38bb65fe57b2fe</t>
        </is>
      </c>
      <c r="BL1402" t="b">
        <v>0</v>
      </c>
      <c r="BM1402" t="inlineStr">
        <is>
          <t>---</t>
        </is>
      </c>
      <c r="BN1402" t="inlineStr">
        <is>
          <t>200.113.214.118</t>
        </is>
      </c>
      <c r="BO1402" t="inlineStr">
        <is>
          <t>Rose Mirca Medard</t>
        </is>
      </c>
    </row>
    <row r="1403">
      <c r="A1403" t="inlineStr">
        <is>
          <t>1401</t>
        </is>
      </c>
      <c r="B1403" t="inlineStr">
        <is>
          <t>3b2e2fc8-b2f4-4b3f-89bf-5cce415c941c</t>
        </is>
      </c>
      <c r="C1403" t="inlineStr">
        <is>
          <t>2025-03-20</t>
        </is>
      </c>
      <c r="D1403" t="inlineStr">
        <is>
          <t>3</t>
        </is>
      </c>
      <c r="E1403" t="inlineStr">
        <is>
          <t>---</t>
        </is>
      </c>
      <c r="F1403" t="inlineStr">
        <is>
          <t>0</t>
        </is>
      </c>
      <c r="G1403" t="inlineStr">
        <is>
          <t>---</t>
        </is>
      </c>
      <c r="H1403" t="inlineStr">
        <is>
          <t>1</t>
        </is>
      </c>
      <c r="I1403" t="inlineStr">
        <is>
          <t>1</t>
        </is>
      </c>
      <c r="J1403" t="inlineStr"/>
      <c r="K1403" t="inlineStr">
        <is>
          <t>---</t>
        </is>
      </c>
      <c r="L1403" t="inlineStr">
        <is>
          <t>---</t>
        </is>
      </c>
      <c r="M1403" t="inlineStr">
        <is>
          <t>---</t>
        </is>
      </c>
      <c r="N1403" t="inlineStr">
        <is>
          <t>---</t>
        </is>
      </c>
      <c r="O1403" t="inlineStr">
        <is>
          <t>---</t>
        </is>
      </c>
      <c r="P1403" t="inlineStr">
        <is>
          <t>---</t>
        </is>
      </c>
      <c r="Q1403" t="inlineStr">
        <is>
          <t>---</t>
        </is>
      </c>
      <c r="R1403" t="inlineStr"/>
      <c r="S1403" t="inlineStr"/>
      <c r="T1403" t="inlineStr"/>
      <c r="U1403" t="inlineStr"/>
      <c r="V1403" t="inlineStr"/>
      <c r="W1403" t="inlineStr"/>
      <c r="X1403" t="inlineStr">
        <is>
          <t>CAP/CMBV/ST01611</t>
        </is>
      </c>
      <c r="Y1403" t="inlineStr">
        <is>
          <t>CAP/CMBV/ST01611</t>
        </is>
      </c>
      <c r="Z1403" t="inlineStr">
        <is>
          <t>2025-03-20 14:20:50</t>
        </is>
      </c>
      <c r="AA1403" t="inlineStr">
        <is>
          <t>2025-03-20 14:20:43</t>
        </is>
      </c>
      <c r="AB1403" t="inlineStr">
        <is>
          <t>1jeanelie</t>
        </is>
      </c>
      <c r="AC1403" t="inlineStr">
        <is>
          <t>2025-03-21 14:33:49</t>
        </is>
      </c>
      <c r="AD1403" s="1" t="inlineStr">
        <is>
          <t>https://www.commcarehq.org/a/caris-test/reports/form_data/3b2e2fc8-b2f4-4b3f-89bf-5cce415c941c/</t>
        </is>
      </c>
      <c r="AE1403" t="inlineStr">
        <is>
          <t>---</t>
        </is>
      </c>
      <c r="AF1403" t="inlineStr">
        <is>
          <t>6ca43fb31cb1415e90e458672f3c262c</t>
        </is>
      </c>
      <c r="AG1403" t="inlineStr">
        <is>
          <t>OK</t>
        </is>
      </c>
      <c r="AH1403" t="inlineStr">
        <is>
          <t>2025-03-20 14:20:50</t>
        </is>
      </c>
      <c r="AI1403" t="inlineStr">
        <is>
          <t>1b922c6cae0e4a4e9e08c400d46b6ba7</t>
        </is>
      </c>
      <c r="AJ1403" t="inlineStr">
        <is>
          <t>2025-03-20</t>
        </is>
      </c>
      <c r="AK1403" t="inlineStr">
        <is>
          <t>3</t>
        </is>
      </c>
      <c r="AL1403" t="inlineStr">
        <is>
          <t>---</t>
        </is>
      </c>
      <c r="AM1403" t="inlineStr">
        <is>
          <t>0</t>
        </is>
      </c>
      <c r="AN1403" t="inlineStr">
        <is>
          <t>---</t>
        </is>
      </c>
      <c r="AO1403" t="inlineStr">
        <is>
          <t>1</t>
        </is>
      </c>
      <c r="AP1403" t="inlineStr">
        <is>
          <t>1</t>
        </is>
      </c>
      <c r="AQ1403" t="inlineStr"/>
      <c r="AR1403" t="inlineStr"/>
      <c r="AS1403" t="inlineStr"/>
      <c r="AT1403" t="inlineStr"/>
      <c r="AU1403" t="inlineStr">
        <is>
          <t>---</t>
        </is>
      </c>
      <c r="AV1403" t="inlineStr">
        <is>
          <t>---</t>
        </is>
      </c>
      <c r="AW1403" t="inlineStr">
        <is>
          <t>---</t>
        </is>
      </c>
      <c r="AX1403" t="inlineStr">
        <is>
          <t>---</t>
        </is>
      </c>
      <c r="AY1403" t="inlineStr">
        <is>
          <t>---</t>
        </is>
      </c>
      <c r="AZ1403" t="inlineStr">
        <is>
          <t>---</t>
        </is>
      </c>
      <c r="BA1403" t="inlineStr">
        <is>
          <t>1b922c6cae0e4a4e9e08c400d46b6ba7</t>
        </is>
      </c>
      <c r="BB1403" t="inlineStr">
        <is>
          <t>http://openrosa.org/formdesigner/0B48E039-1E80-49A7-AC24-732B6E788E39</t>
        </is>
      </c>
      <c r="BC1403" t="inlineStr">
        <is>
          <t>Ration et autres visites</t>
        </is>
      </c>
      <c r="BD1403" t="inlineStr">
        <is>
          <t>CommCare Android, version "2.55.0"(467579). App v15974. CommCare Version 2.55.0. Build 467579, built on: 2025-01-15</t>
        </is>
      </c>
      <c r="BE1403" t="inlineStr">
        <is>
          <t>commcare_734f7fdd-cbb1-463f-aa8e-b4bd89e56188</t>
        </is>
      </c>
      <c r="BF1403" t="inlineStr"/>
      <c r="BG1403" t="inlineStr">
        <is>
          <t>f13d8149fc6d39ebe86af18272310ff9</t>
        </is>
      </c>
      <c r="BH1403" t="inlineStr">
        <is>
          <t>40b9a06a5c574210820dd725c0bc61c4</t>
        </is>
      </c>
      <c r="BI1403" t="inlineStr">
        <is>
          <t>15246</t>
        </is>
      </c>
      <c r="BJ1403" t="inlineStr">
        <is>
          <t>XFormInstance</t>
        </is>
      </c>
      <c r="BK1403" t="inlineStr">
        <is>
          <t>c88bbd4e05d011f0bb38bb65fe57b2fe</t>
        </is>
      </c>
      <c r="BL1403" t="b">
        <v>0</v>
      </c>
      <c r="BM1403" t="inlineStr">
        <is>
          <t>---</t>
        </is>
      </c>
      <c r="BN1403" t="inlineStr">
        <is>
          <t>200.113.214.118</t>
        </is>
      </c>
      <c r="BO1403" t="inlineStr">
        <is>
          <t>Niveldie Maximé</t>
        </is>
      </c>
    </row>
    <row r="1404">
      <c r="A1404" t="inlineStr">
        <is>
          <t>1402</t>
        </is>
      </c>
      <c r="B1404" t="inlineStr">
        <is>
          <t>42f59add-9a48-483c-bad7-6537eda6d9cb</t>
        </is>
      </c>
      <c r="C1404" t="inlineStr">
        <is>
          <t>2025-03-21</t>
        </is>
      </c>
      <c r="D1404" t="inlineStr">
        <is>
          <t>3</t>
        </is>
      </c>
      <c r="E1404" t="inlineStr">
        <is>
          <t>---</t>
        </is>
      </c>
      <c r="F1404" t="inlineStr">
        <is>
          <t>0</t>
        </is>
      </c>
      <c r="G1404" t="inlineStr">
        <is>
          <t>---</t>
        </is>
      </c>
      <c r="H1404" t="inlineStr">
        <is>
          <t>1</t>
        </is>
      </c>
      <c r="I1404" t="inlineStr">
        <is>
          <t>1</t>
        </is>
      </c>
      <c r="J1404" t="inlineStr"/>
      <c r="K1404" t="inlineStr">
        <is>
          <t>---</t>
        </is>
      </c>
      <c r="L1404" t="inlineStr">
        <is>
          <t>---</t>
        </is>
      </c>
      <c r="M1404" t="inlineStr">
        <is>
          <t>---</t>
        </is>
      </c>
      <c r="N1404" t="inlineStr">
        <is>
          <t>---</t>
        </is>
      </c>
      <c r="O1404" t="inlineStr">
        <is>
          <t>---</t>
        </is>
      </c>
      <c r="P1404" t="inlineStr">
        <is>
          <t>---</t>
        </is>
      </c>
      <c r="Q1404" t="inlineStr">
        <is>
          <t>---</t>
        </is>
      </c>
      <c r="R1404" t="inlineStr"/>
      <c r="S1404" t="inlineStr"/>
      <c r="T1404" t="inlineStr"/>
      <c r="U1404" t="inlineStr"/>
      <c r="V1404" t="inlineStr"/>
      <c r="W1404" t="inlineStr"/>
      <c r="X1404" t="inlineStr">
        <is>
          <t>CAP/CMBV/ST03796</t>
        </is>
      </c>
      <c r="Y1404" t="inlineStr">
        <is>
          <t>CAP/CMBV/ST03796</t>
        </is>
      </c>
      <c r="Z1404" t="inlineStr">
        <is>
          <t>2025-03-21 14:27:00</t>
        </is>
      </c>
      <c r="AA1404" t="inlineStr">
        <is>
          <t>2025-03-21 14:26:53</t>
        </is>
      </c>
      <c r="AB1404" t="inlineStr">
        <is>
          <t>1jeanelie</t>
        </is>
      </c>
      <c r="AC1404" t="inlineStr">
        <is>
          <t>2025-03-21 14:33:56</t>
        </is>
      </c>
      <c r="AD1404" s="1" t="inlineStr">
        <is>
          <t>https://www.commcarehq.org/a/caris-test/reports/form_data/42f59add-9a48-483c-bad7-6537eda6d9cb/</t>
        </is>
      </c>
      <c r="AE1404" t="inlineStr">
        <is>
          <t>---</t>
        </is>
      </c>
      <c r="AF1404" t="inlineStr">
        <is>
          <t>3c5a623af057e23a32ae4000_180825</t>
        </is>
      </c>
      <c r="AG1404" t="inlineStr">
        <is>
          <t>OK</t>
        </is>
      </c>
      <c r="AH1404" t="inlineStr">
        <is>
          <t>2025-03-21 14:27:00</t>
        </is>
      </c>
      <c r="AI1404" t="inlineStr">
        <is>
          <t>1b922c6cae0e4a4e9e08c400d46b6ba7</t>
        </is>
      </c>
      <c r="AJ1404" t="inlineStr">
        <is>
          <t>2025-03-21</t>
        </is>
      </c>
      <c r="AK1404" t="inlineStr">
        <is>
          <t>3</t>
        </is>
      </c>
      <c r="AL1404" t="inlineStr">
        <is>
          <t>---</t>
        </is>
      </c>
      <c r="AM1404" t="inlineStr">
        <is>
          <t>0</t>
        </is>
      </c>
      <c r="AN1404" t="inlineStr">
        <is>
          <t>---</t>
        </is>
      </c>
      <c r="AO1404" t="inlineStr">
        <is>
          <t>1</t>
        </is>
      </c>
      <c r="AP1404" t="inlineStr">
        <is>
          <t>1</t>
        </is>
      </c>
      <c r="AQ1404" t="inlineStr"/>
      <c r="AR1404" t="inlineStr"/>
      <c r="AS1404" t="inlineStr"/>
      <c r="AT1404" t="inlineStr"/>
      <c r="AU1404" t="inlineStr">
        <is>
          <t>---</t>
        </is>
      </c>
      <c r="AV1404" t="inlineStr">
        <is>
          <t>---</t>
        </is>
      </c>
      <c r="AW1404" t="inlineStr">
        <is>
          <t>---</t>
        </is>
      </c>
      <c r="AX1404" t="inlineStr">
        <is>
          <t>---</t>
        </is>
      </c>
      <c r="AY1404" t="inlineStr">
        <is>
          <t>---</t>
        </is>
      </c>
      <c r="AZ1404" t="inlineStr">
        <is>
          <t>---</t>
        </is>
      </c>
      <c r="BA1404" t="inlineStr">
        <is>
          <t>1b922c6cae0e4a4e9e08c400d46b6ba7</t>
        </is>
      </c>
      <c r="BB1404" t="inlineStr">
        <is>
          <t>http://openrosa.org/formdesigner/0B48E039-1E80-49A7-AC24-732B6E788E39</t>
        </is>
      </c>
      <c r="BC1404" t="inlineStr">
        <is>
          <t>Ration et autres visites</t>
        </is>
      </c>
      <c r="BD1404" t="inlineStr">
        <is>
          <t>CommCare Android, version "2.55.0"(467579). App v15974. CommCare Version 2.55.0. Build 467579, built on: 2025-01-15</t>
        </is>
      </c>
      <c r="BE1404" t="inlineStr">
        <is>
          <t>commcare_734f7fdd-cbb1-463f-aa8e-b4bd89e56188</t>
        </is>
      </c>
      <c r="BF1404" t="inlineStr"/>
      <c r="BG1404" t="inlineStr">
        <is>
          <t>f13d8149fc6d39ebe86af18272310ff9</t>
        </is>
      </c>
      <c r="BH1404" t="inlineStr">
        <is>
          <t>40b9a06a5c574210820dd725c0bc61c4</t>
        </is>
      </c>
      <c r="BI1404" t="inlineStr">
        <is>
          <t>15246</t>
        </is>
      </c>
      <c r="BJ1404" t="inlineStr">
        <is>
          <t>XFormInstance</t>
        </is>
      </c>
      <c r="BK1404" t="inlineStr">
        <is>
          <t>c88bbd4e05d011f0bb38bb65fe57b2fe</t>
        </is>
      </c>
      <c r="BL1404" t="b">
        <v>0</v>
      </c>
      <c r="BM1404" t="inlineStr">
        <is>
          <t>---</t>
        </is>
      </c>
      <c r="BN1404" t="inlineStr">
        <is>
          <t>200.113.214.118</t>
        </is>
      </c>
      <c r="BO1404" t="inlineStr">
        <is>
          <t>Alfred Blaise</t>
        </is>
      </c>
    </row>
    <row r="1405">
      <c r="A1405" t="inlineStr">
        <is>
          <t>1403</t>
        </is>
      </c>
      <c r="B1405" t="inlineStr">
        <is>
          <t>f70ffa22-71e0-4f74-a999-cd36074cbe69</t>
        </is>
      </c>
      <c r="C1405" t="inlineStr">
        <is>
          <t>2025-03-21</t>
        </is>
      </c>
      <c r="D1405" t="inlineStr">
        <is>
          <t>3</t>
        </is>
      </c>
      <c r="E1405" t="inlineStr">
        <is>
          <t>---</t>
        </is>
      </c>
      <c r="F1405" t="inlineStr">
        <is>
          <t>1</t>
        </is>
      </c>
      <c r="G1405" t="inlineStr">
        <is>
          <t>---</t>
        </is>
      </c>
      <c r="H1405" t="inlineStr">
        <is>
          <t>1</t>
        </is>
      </c>
      <c r="I1405" t="inlineStr">
        <is>
          <t>1</t>
        </is>
      </c>
      <c r="J1405" t="inlineStr"/>
      <c r="K1405" t="inlineStr">
        <is>
          <t>---</t>
        </is>
      </c>
      <c r="L1405" t="inlineStr">
        <is>
          <t>---</t>
        </is>
      </c>
      <c r="M1405" t="inlineStr">
        <is>
          <t>---</t>
        </is>
      </c>
      <c r="N1405" t="inlineStr">
        <is>
          <t>---</t>
        </is>
      </c>
      <c r="O1405" t="inlineStr">
        <is>
          <t>---</t>
        </is>
      </c>
      <c r="P1405" t="inlineStr">
        <is>
          <t>---</t>
        </is>
      </c>
      <c r="Q1405" t="inlineStr">
        <is>
          <t>---</t>
        </is>
      </c>
      <c r="R1405" t="inlineStr"/>
      <c r="S1405" t="inlineStr"/>
      <c r="T1405" t="inlineStr"/>
      <c r="U1405" t="inlineStr"/>
      <c r="V1405" t="inlineStr"/>
      <c r="W1405" t="inlineStr"/>
      <c r="X1405" t="inlineStr">
        <is>
          <t>CAP/CMBV/ST02781</t>
        </is>
      </c>
      <c r="Y1405" t="inlineStr">
        <is>
          <t>CAP/CMBV/ST02781</t>
        </is>
      </c>
      <c r="Z1405" t="inlineStr">
        <is>
          <t>2025-03-21 14:27:27</t>
        </is>
      </c>
      <c r="AA1405" t="inlineStr">
        <is>
          <t>2025-03-21 14:27:19</t>
        </is>
      </c>
      <c r="AB1405" t="inlineStr">
        <is>
          <t>1jeanelie</t>
        </is>
      </c>
      <c r="AC1405" t="inlineStr">
        <is>
          <t>2025-03-21 14:33:56</t>
        </is>
      </c>
      <c r="AD1405" s="1" t="inlineStr">
        <is>
          <t>https://www.commcarehq.org/a/caris-test/reports/form_data/f70ffa22-71e0-4f74-a999-cd36074cbe69/</t>
        </is>
      </c>
      <c r="AE1405" t="inlineStr">
        <is>
          <t>---</t>
        </is>
      </c>
      <c r="AF1405" t="inlineStr">
        <is>
          <t>3c5a623af057e23a32ae4000_35529</t>
        </is>
      </c>
      <c r="AG1405" t="inlineStr">
        <is>
          <t>OK</t>
        </is>
      </c>
      <c r="AH1405" t="inlineStr">
        <is>
          <t>2025-03-21 14:27:27</t>
        </is>
      </c>
      <c r="AI1405" t="inlineStr">
        <is>
          <t>1b922c6cae0e4a4e9e08c400d46b6ba7</t>
        </is>
      </c>
      <c r="AJ1405" t="inlineStr">
        <is>
          <t>2025-03-21</t>
        </is>
      </c>
      <c r="AK1405" t="inlineStr">
        <is>
          <t>3</t>
        </is>
      </c>
      <c r="AL1405" t="inlineStr">
        <is>
          <t>---</t>
        </is>
      </c>
      <c r="AM1405" t="inlineStr">
        <is>
          <t>1</t>
        </is>
      </c>
      <c r="AN1405" t="inlineStr">
        <is>
          <t>---</t>
        </is>
      </c>
      <c r="AO1405" t="inlineStr">
        <is>
          <t>1</t>
        </is>
      </c>
      <c r="AP1405" t="inlineStr">
        <is>
          <t>1</t>
        </is>
      </c>
      <c r="AQ1405" t="inlineStr"/>
      <c r="AR1405" t="inlineStr"/>
      <c r="AS1405" t="inlineStr"/>
      <c r="AT1405" t="inlineStr"/>
      <c r="AU1405" t="inlineStr">
        <is>
          <t>---</t>
        </is>
      </c>
      <c r="AV1405" t="inlineStr">
        <is>
          <t>---</t>
        </is>
      </c>
      <c r="AW1405" t="inlineStr">
        <is>
          <t>---</t>
        </is>
      </c>
      <c r="AX1405" t="inlineStr">
        <is>
          <t>---</t>
        </is>
      </c>
      <c r="AY1405" t="inlineStr">
        <is>
          <t>---</t>
        </is>
      </c>
      <c r="AZ1405" t="inlineStr">
        <is>
          <t>---</t>
        </is>
      </c>
      <c r="BA1405" t="inlineStr">
        <is>
          <t>1b922c6cae0e4a4e9e08c400d46b6ba7</t>
        </is>
      </c>
      <c r="BB1405" t="inlineStr">
        <is>
          <t>http://openrosa.org/formdesigner/0B48E039-1E80-49A7-AC24-732B6E788E39</t>
        </is>
      </c>
      <c r="BC1405" t="inlineStr">
        <is>
          <t>Ration et autres visites</t>
        </is>
      </c>
      <c r="BD1405" t="inlineStr">
        <is>
          <t>CommCare Android, version "2.55.0"(467579). App v15974. CommCare Version 2.55.0. Build 467579, built on: 2025-01-15</t>
        </is>
      </c>
      <c r="BE1405" t="inlineStr">
        <is>
          <t>commcare_734f7fdd-cbb1-463f-aa8e-b4bd89e56188</t>
        </is>
      </c>
      <c r="BF1405" t="inlineStr"/>
      <c r="BG1405" t="inlineStr">
        <is>
          <t>f13d8149fc6d39ebe86af18272310ff9</t>
        </is>
      </c>
      <c r="BH1405" t="inlineStr">
        <is>
          <t>40b9a06a5c574210820dd725c0bc61c4</t>
        </is>
      </c>
      <c r="BI1405" t="inlineStr">
        <is>
          <t>15246</t>
        </is>
      </c>
      <c r="BJ1405" t="inlineStr">
        <is>
          <t>XFormInstance</t>
        </is>
      </c>
      <c r="BK1405" t="inlineStr">
        <is>
          <t>c88bbd4e05d011f0bb38bb65fe57b2fe</t>
        </is>
      </c>
      <c r="BL1405" t="b">
        <v>0</v>
      </c>
      <c r="BM1405" t="inlineStr">
        <is>
          <t>---</t>
        </is>
      </c>
      <c r="BN1405" t="inlineStr">
        <is>
          <t>200.113.214.118</t>
        </is>
      </c>
      <c r="BO1405" t="inlineStr">
        <is>
          <t>Djouley Garcon</t>
        </is>
      </c>
    </row>
    <row r="1406">
      <c r="A1406" t="inlineStr">
        <is>
          <t>1404</t>
        </is>
      </c>
      <c r="B1406" t="inlineStr">
        <is>
          <t>443b09b2-4af1-49cc-a819-c9028cb177d0</t>
        </is>
      </c>
      <c r="C1406" t="inlineStr">
        <is>
          <t>2025-03-21</t>
        </is>
      </c>
      <c r="D1406" t="inlineStr">
        <is>
          <t>3</t>
        </is>
      </c>
      <c r="E1406" t="inlineStr">
        <is>
          <t>---</t>
        </is>
      </c>
      <c r="F1406" t="inlineStr">
        <is>
          <t>0</t>
        </is>
      </c>
      <c r="G1406" t="inlineStr">
        <is>
          <t>---</t>
        </is>
      </c>
      <c r="H1406" t="inlineStr">
        <is>
          <t>1</t>
        </is>
      </c>
      <c r="I1406" t="inlineStr">
        <is>
          <t>1</t>
        </is>
      </c>
      <c r="J1406" t="inlineStr"/>
      <c r="K1406" t="inlineStr">
        <is>
          <t>---</t>
        </is>
      </c>
      <c r="L1406" t="inlineStr">
        <is>
          <t>---</t>
        </is>
      </c>
      <c r="M1406" t="inlineStr">
        <is>
          <t>---</t>
        </is>
      </c>
      <c r="N1406" t="inlineStr">
        <is>
          <t>---</t>
        </is>
      </c>
      <c r="O1406" t="inlineStr">
        <is>
          <t>---</t>
        </is>
      </c>
      <c r="P1406" t="inlineStr">
        <is>
          <t>---</t>
        </is>
      </c>
      <c r="Q1406" t="inlineStr">
        <is>
          <t>---</t>
        </is>
      </c>
      <c r="R1406" t="inlineStr"/>
      <c r="S1406" t="inlineStr"/>
      <c r="T1406" t="inlineStr"/>
      <c r="U1406" t="inlineStr"/>
      <c r="V1406" t="inlineStr"/>
      <c r="W1406" t="inlineStr"/>
      <c r="X1406" t="inlineStr">
        <is>
          <t>CAP/CMBV/ST02780</t>
        </is>
      </c>
      <c r="Y1406" t="inlineStr">
        <is>
          <t>CAP/CMBV/ST02780</t>
        </is>
      </c>
      <c r="Z1406" t="inlineStr">
        <is>
          <t>2025-03-21 14:27:45</t>
        </is>
      </c>
      <c r="AA1406" t="inlineStr">
        <is>
          <t>2025-03-21 14:27:38</t>
        </is>
      </c>
      <c r="AB1406" t="inlineStr">
        <is>
          <t>1jeanelie</t>
        </is>
      </c>
      <c r="AC1406" t="inlineStr">
        <is>
          <t>2025-03-21 14:33:57</t>
        </is>
      </c>
      <c r="AD1406" s="1" t="inlineStr">
        <is>
          <t>https://www.commcarehq.org/a/caris-test/reports/form_data/443b09b2-4af1-49cc-a819-c9028cb177d0/</t>
        </is>
      </c>
      <c r="AE1406" t="inlineStr">
        <is>
          <t>---</t>
        </is>
      </c>
      <c r="AF1406" t="inlineStr">
        <is>
          <t>3c5a623af057e23a32ae4000_35528</t>
        </is>
      </c>
      <c r="AG1406" t="inlineStr">
        <is>
          <t>OK</t>
        </is>
      </c>
      <c r="AH1406" t="inlineStr">
        <is>
          <t>2025-03-21 14:27:45</t>
        </is>
      </c>
      <c r="AI1406" t="inlineStr">
        <is>
          <t>1b922c6cae0e4a4e9e08c400d46b6ba7</t>
        </is>
      </c>
      <c r="AJ1406" t="inlineStr">
        <is>
          <t>2025-03-21</t>
        </is>
      </c>
      <c r="AK1406" t="inlineStr">
        <is>
          <t>3</t>
        </is>
      </c>
      <c r="AL1406" t="inlineStr">
        <is>
          <t>---</t>
        </is>
      </c>
      <c r="AM1406" t="inlineStr">
        <is>
          <t>0</t>
        </is>
      </c>
      <c r="AN1406" t="inlineStr">
        <is>
          <t>---</t>
        </is>
      </c>
      <c r="AO1406" t="inlineStr">
        <is>
          <t>1</t>
        </is>
      </c>
      <c r="AP1406" t="inlineStr">
        <is>
          <t>1</t>
        </is>
      </c>
      <c r="AQ1406" t="inlineStr"/>
      <c r="AR1406" t="inlineStr"/>
      <c r="AS1406" t="inlineStr"/>
      <c r="AT1406" t="inlineStr"/>
      <c r="AU1406" t="inlineStr">
        <is>
          <t>---</t>
        </is>
      </c>
      <c r="AV1406" t="inlineStr">
        <is>
          <t>---</t>
        </is>
      </c>
      <c r="AW1406" t="inlineStr">
        <is>
          <t>---</t>
        </is>
      </c>
      <c r="AX1406" t="inlineStr">
        <is>
          <t>---</t>
        </is>
      </c>
      <c r="AY1406" t="inlineStr">
        <is>
          <t>---</t>
        </is>
      </c>
      <c r="AZ1406" t="inlineStr">
        <is>
          <t>---</t>
        </is>
      </c>
      <c r="BA1406" t="inlineStr">
        <is>
          <t>1b922c6cae0e4a4e9e08c400d46b6ba7</t>
        </is>
      </c>
      <c r="BB1406" t="inlineStr">
        <is>
          <t>http://openrosa.org/formdesigner/0B48E039-1E80-49A7-AC24-732B6E788E39</t>
        </is>
      </c>
      <c r="BC1406" t="inlineStr">
        <is>
          <t>Ration et autres visites</t>
        </is>
      </c>
      <c r="BD1406" t="inlineStr">
        <is>
          <t>CommCare Android, version "2.55.0"(467579). App v15974. CommCare Version 2.55.0. Build 467579, built on: 2025-01-15</t>
        </is>
      </c>
      <c r="BE1406" t="inlineStr">
        <is>
          <t>commcare_734f7fdd-cbb1-463f-aa8e-b4bd89e56188</t>
        </is>
      </c>
      <c r="BF1406" t="inlineStr"/>
      <c r="BG1406" t="inlineStr">
        <is>
          <t>f13d8149fc6d39ebe86af18272310ff9</t>
        </is>
      </c>
      <c r="BH1406" t="inlineStr">
        <is>
          <t>40b9a06a5c574210820dd725c0bc61c4</t>
        </is>
      </c>
      <c r="BI1406" t="inlineStr">
        <is>
          <t>15246</t>
        </is>
      </c>
      <c r="BJ1406" t="inlineStr">
        <is>
          <t>XFormInstance</t>
        </is>
      </c>
      <c r="BK1406" t="inlineStr">
        <is>
          <t>c88bbd4e05d011f0bb38bb65fe57b2fe</t>
        </is>
      </c>
      <c r="BL1406" t="b">
        <v>0</v>
      </c>
      <c r="BM1406" t="inlineStr">
        <is>
          <t>---</t>
        </is>
      </c>
      <c r="BN1406" t="inlineStr">
        <is>
          <t>200.113.214.118</t>
        </is>
      </c>
      <c r="BO1406" t="inlineStr">
        <is>
          <t>Djouleycie Garcon</t>
        </is>
      </c>
    </row>
    <row r="1407">
      <c r="A1407" t="inlineStr">
        <is>
          <t>1405</t>
        </is>
      </c>
      <c r="B1407" t="inlineStr">
        <is>
          <t>606bcc86-9dda-4ca7-a652-7b5ada9d0bcb</t>
        </is>
      </c>
      <c r="C1407" t="inlineStr">
        <is>
          <t>2025-03-21</t>
        </is>
      </c>
      <c r="D1407" t="inlineStr">
        <is>
          <t>3</t>
        </is>
      </c>
      <c r="E1407" t="inlineStr">
        <is>
          <t>---</t>
        </is>
      </c>
      <c r="F1407" t="inlineStr">
        <is>
          <t>0</t>
        </is>
      </c>
      <c r="G1407" t="inlineStr">
        <is>
          <t>---</t>
        </is>
      </c>
      <c r="H1407" t="inlineStr">
        <is>
          <t>1</t>
        </is>
      </c>
      <c r="I1407" t="inlineStr">
        <is>
          <t>1</t>
        </is>
      </c>
      <c r="J1407" t="inlineStr"/>
      <c r="K1407" t="inlineStr">
        <is>
          <t>---</t>
        </is>
      </c>
      <c r="L1407" t="inlineStr">
        <is>
          <t>---</t>
        </is>
      </c>
      <c r="M1407" t="inlineStr">
        <is>
          <t>---</t>
        </is>
      </c>
      <c r="N1407" t="inlineStr">
        <is>
          <t>---</t>
        </is>
      </c>
      <c r="O1407" t="inlineStr">
        <is>
          <t>---</t>
        </is>
      </c>
      <c r="P1407" t="inlineStr">
        <is>
          <t>---</t>
        </is>
      </c>
      <c r="Q1407" t="inlineStr">
        <is>
          <t>---</t>
        </is>
      </c>
      <c r="R1407" t="inlineStr"/>
      <c r="S1407" t="inlineStr"/>
      <c r="T1407" t="inlineStr"/>
      <c r="U1407" t="inlineStr"/>
      <c r="V1407" t="inlineStr"/>
      <c r="W1407" t="inlineStr"/>
      <c r="X1407" t="inlineStr">
        <is>
          <t>CAP/CMBV/ST03143</t>
        </is>
      </c>
      <c r="Y1407" t="inlineStr">
        <is>
          <t>CAP/CMBV/ST03143</t>
        </is>
      </c>
      <c r="Z1407" t="inlineStr">
        <is>
          <t>2025-03-21 14:28:29</t>
        </is>
      </c>
      <c r="AA1407" t="inlineStr">
        <is>
          <t>2025-03-21 14:28:21</t>
        </is>
      </c>
      <c r="AB1407" t="inlineStr">
        <is>
          <t>1jeanelie</t>
        </is>
      </c>
      <c r="AC1407" t="inlineStr">
        <is>
          <t>2025-03-21 14:33:57</t>
        </is>
      </c>
      <c r="AD1407" s="1" t="inlineStr">
        <is>
          <t>https://www.commcarehq.org/a/caris-test/reports/form_data/606bcc86-9dda-4ca7-a652-7b5ada9d0bcb/</t>
        </is>
      </c>
      <c r="AE1407" t="inlineStr">
        <is>
          <t>---</t>
        </is>
      </c>
      <c r="AF1407" t="inlineStr">
        <is>
          <t>3c5a623af057e23a32ae4000_180818</t>
        </is>
      </c>
      <c r="AG1407" t="inlineStr">
        <is>
          <t>OK</t>
        </is>
      </c>
      <c r="AH1407" t="inlineStr">
        <is>
          <t>2025-03-21 14:28:29</t>
        </is>
      </c>
      <c r="AI1407" t="inlineStr">
        <is>
          <t>1b922c6cae0e4a4e9e08c400d46b6ba7</t>
        </is>
      </c>
      <c r="AJ1407" t="inlineStr">
        <is>
          <t>2025-03-21</t>
        </is>
      </c>
      <c r="AK1407" t="inlineStr">
        <is>
          <t>3</t>
        </is>
      </c>
      <c r="AL1407" t="inlineStr">
        <is>
          <t>---</t>
        </is>
      </c>
      <c r="AM1407" t="inlineStr">
        <is>
          <t>0</t>
        </is>
      </c>
      <c r="AN1407" t="inlineStr">
        <is>
          <t>---</t>
        </is>
      </c>
      <c r="AO1407" t="inlineStr">
        <is>
          <t>1</t>
        </is>
      </c>
      <c r="AP1407" t="inlineStr">
        <is>
          <t>1</t>
        </is>
      </c>
      <c r="AQ1407" t="inlineStr"/>
      <c r="AR1407" t="inlineStr"/>
      <c r="AS1407" t="inlineStr"/>
      <c r="AT1407" t="inlineStr"/>
      <c r="AU1407" t="inlineStr">
        <is>
          <t>---</t>
        </is>
      </c>
      <c r="AV1407" t="inlineStr">
        <is>
          <t>---</t>
        </is>
      </c>
      <c r="AW1407" t="inlineStr">
        <is>
          <t>---</t>
        </is>
      </c>
      <c r="AX1407" t="inlineStr">
        <is>
          <t>---</t>
        </is>
      </c>
      <c r="AY1407" t="inlineStr">
        <is>
          <t>---</t>
        </is>
      </c>
      <c r="AZ1407" t="inlineStr">
        <is>
          <t>---</t>
        </is>
      </c>
      <c r="BA1407" t="inlineStr">
        <is>
          <t>1b922c6cae0e4a4e9e08c400d46b6ba7</t>
        </is>
      </c>
      <c r="BB1407" t="inlineStr">
        <is>
          <t>http://openrosa.org/formdesigner/0B48E039-1E80-49A7-AC24-732B6E788E39</t>
        </is>
      </c>
      <c r="BC1407" t="inlineStr">
        <is>
          <t>Ration et autres visites</t>
        </is>
      </c>
      <c r="BD1407" t="inlineStr">
        <is>
          <t>CommCare Android, version "2.55.0"(467579). App v15974. CommCare Version 2.55.0. Build 467579, built on: 2025-01-15</t>
        </is>
      </c>
      <c r="BE1407" t="inlineStr">
        <is>
          <t>commcare_734f7fdd-cbb1-463f-aa8e-b4bd89e56188</t>
        </is>
      </c>
      <c r="BF1407" t="inlineStr"/>
      <c r="BG1407" t="inlineStr">
        <is>
          <t>f13d8149fc6d39ebe86af18272310ff9</t>
        </is>
      </c>
      <c r="BH1407" t="inlineStr">
        <is>
          <t>40b9a06a5c574210820dd725c0bc61c4</t>
        </is>
      </c>
      <c r="BI1407" t="inlineStr">
        <is>
          <t>15246</t>
        </is>
      </c>
      <c r="BJ1407" t="inlineStr">
        <is>
          <t>XFormInstance</t>
        </is>
      </c>
      <c r="BK1407" t="inlineStr">
        <is>
          <t>c88bbd4e05d011f0bb38bb65fe57b2fe</t>
        </is>
      </c>
      <c r="BL1407" t="b">
        <v>0</v>
      </c>
      <c r="BM1407" t="inlineStr">
        <is>
          <t>---</t>
        </is>
      </c>
      <c r="BN1407" t="inlineStr">
        <is>
          <t>200.113.214.118</t>
        </is>
      </c>
      <c r="BO1407" t="inlineStr">
        <is>
          <t>Chedelove Mompoint</t>
        </is>
      </c>
    </row>
    <row r="1408">
      <c r="A1408" t="inlineStr">
        <is>
          <t>1406</t>
        </is>
      </c>
      <c r="B1408" t="inlineStr">
        <is>
          <t>be777425-8d2f-4be2-83d4-c3b371ad0409</t>
        </is>
      </c>
      <c r="C1408" t="inlineStr">
        <is>
          <t>2025-03-21</t>
        </is>
      </c>
      <c r="D1408" t="inlineStr">
        <is>
          <t>3</t>
        </is>
      </c>
      <c r="E1408" t="inlineStr">
        <is>
          <t>---</t>
        </is>
      </c>
      <c r="F1408" t="inlineStr">
        <is>
          <t>0</t>
        </is>
      </c>
      <c r="G1408" t="inlineStr">
        <is>
          <t>---</t>
        </is>
      </c>
      <c r="H1408" t="inlineStr">
        <is>
          <t>1</t>
        </is>
      </c>
      <c r="I1408" t="inlineStr">
        <is>
          <t>1</t>
        </is>
      </c>
      <c r="J1408" t="inlineStr"/>
      <c r="K1408" t="inlineStr">
        <is>
          <t>---</t>
        </is>
      </c>
      <c r="L1408" t="inlineStr">
        <is>
          <t>---</t>
        </is>
      </c>
      <c r="M1408" t="inlineStr">
        <is>
          <t>---</t>
        </is>
      </c>
      <c r="N1408" t="inlineStr">
        <is>
          <t>---</t>
        </is>
      </c>
      <c r="O1408" t="inlineStr">
        <is>
          <t>---</t>
        </is>
      </c>
      <c r="P1408" t="inlineStr">
        <is>
          <t>---</t>
        </is>
      </c>
      <c r="Q1408" t="inlineStr">
        <is>
          <t>---</t>
        </is>
      </c>
      <c r="R1408" t="inlineStr"/>
      <c r="S1408" t="inlineStr"/>
      <c r="T1408" t="inlineStr"/>
      <c r="U1408" t="inlineStr"/>
      <c r="V1408" t="inlineStr"/>
      <c r="W1408" t="inlineStr"/>
      <c r="X1408" t="inlineStr">
        <is>
          <t>CAP/CMBV/ST01577</t>
        </is>
      </c>
      <c r="Y1408" t="inlineStr">
        <is>
          <t>CAP/CMBV/ST01577</t>
        </is>
      </c>
      <c r="Z1408" t="inlineStr">
        <is>
          <t>2025-03-21 14:29:04</t>
        </is>
      </c>
      <c r="AA1408" t="inlineStr">
        <is>
          <t>2025-03-21 14:28:57</t>
        </is>
      </c>
      <c r="AB1408" t="inlineStr">
        <is>
          <t>1jeanelie</t>
        </is>
      </c>
      <c r="AC1408" t="inlineStr">
        <is>
          <t>2025-03-21 14:33:58</t>
        </is>
      </c>
      <c r="AD1408" s="1" t="inlineStr">
        <is>
          <t>https://www.commcarehq.org/a/caris-test/reports/form_data/be777425-8d2f-4be2-83d4-c3b371ad0409/</t>
        </is>
      </c>
      <c r="AE1408" t="inlineStr">
        <is>
          <t>---</t>
        </is>
      </c>
      <c r="AF1408" t="inlineStr">
        <is>
          <t>ffee1e174ca44c69b9c02d6d7808f893</t>
        </is>
      </c>
      <c r="AG1408" t="inlineStr">
        <is>
          <t>OK</t>
        </is>
      </c>
      <c r="AH1408" t="inlineStr">
        <is>
          <t>2025-03-21 14:29:04</t>
        </is>
      </c>
      <c r="AI1408" t="inlineStr">
        <is>
          <t>1b922c6cae0e4a4e9e08c400d46b6ba7</t>
        </is>
      </c>
      <c r="AJ1408" t="inlineStr">
        <is>
          <t>2025-03-21</t>
        </is>
      </c>
      <c r="AK1408" t="inlineStr">
        <is>
          <t>3</t>
        </is>
      </c>
      <c r="AL1408" t="inlineStr">
        <is>
          <t>---</t>
        </is>
      </c>
      <c r="AM1408" t="inlineStr">
        <is>
          <t>0</t>
        </is>
      </c>
      <c r="AN1408" t="inlineStr">
        <is>
          <t>---</t>
        </is>
      </c>
      <c r="AO1408" t="inlineStr">
        <is>
          <t>1</t>
        </is>
      </c>
      <c r="AP1408" t="inlineStr">
        <is>
          <t>1</t>
        </is>
      </c>
      <c r="AQ1408" t="inlineStr"/>
      <c r="AR1408" t="inlineStr"/>
      <c r="AS1408" t="inlineStr"/>
      <c r="AT1408" t="inlineStr"/>
      <c r="AU1408" t="inlineStr">
        <is>
          <t>---</t>
        </is>
      </c>
      <c r="AV1408" t="inlineStr">
        <is>
          <t>---</t>
        </is>
      </c>
      <c r="AW1408" t="inlineStr">
        <is>
          <t>---</t>
        </is>
      </c>
      <c r="AX1408" t="inlineStr">
        <is>
          <t>---</t>
        </is>
      </c>
      <c r="AY1408" t="inlineStr">
        <is>
          <t>---</t>
        </is>
      </c>
      <c r="AZ1408" t="inlineStr">
        <is>
          <t>---</t>
        </is>
      </c>
      <c r="BA1408" t="inlineStr">
        <is>
          <t>1b922c6cae0e4a4e9e08c400d46b6ba7</t>
        </is>
      </c>
      <c r="BB1408" t="inlineStr">
        <is>
          <t>http://openrosa.org/formdesigner/0B48E039-1E80-49A7-AC24-732B6E788E39</t>
        </is>
      </c>
      <c r="BC1408" t="inlineStr">
        <is>
          <t>Ration et autres visites</t>
        </is>
      </c>
      <c r="BD1408" t="inlineStr">
        <is>
          <t>CommCare Android, version "2.55.0"(467579). App v15974. CommCare Version 2.55.0. Build 467579, built on: 2025-01-15</t>
        </is>
      </c>
      <c r="BE1408" t="inlineStr">
        <is>
          <t>commcare_734f7fdd-cbb1-463f-aa8e-b4bd89e56188</t>
        </is>
      </c>
      <c r="BF1408" t="inlineStr"/>
      <c r="BG1408" t="inlineStr">
        <is>
          <t>f13d8149fc6d39ebe86af18272310ff9</t>
        </is>
      </c>
      <c r="BH1408" t="inlineStr">
        <is>
          <t>40b9a06a5c574210820dd725c0bc61c4</t>
        </is>
      </c>
      <c r="BI1408" t="inlineStr">
        <is>
          <t>15246</t>
        </is>
      </c>
      <c r="BJ1408" t="inlineStr">
        <is>
          <t>XFormInstance</t>
        </is>
      </c>
      <c r="BK1408" t="inlineStr">
        <is>
          <t>c88bbd4e05d011f0bb38bb65fe57b2fe</t>
        </is>
      </c>
      <c r="BL1408" t="b">
        <v>0</v>
      </c>
      <c r="BM1408" t="inlineStr">
        <is>
          <t>---</t>
        </is>
      </c>
      <c r="BN1408" t="inlineStr">
        <is>
          <t>200.113.214.118</t>
        </is>
      </c>
      <c r="BO1408" t="inlineStr">
        <is>
          <t>Rose Kerline Alexis</t>
        </is>
      </c>
    </row>
    <row r="1409">
      <c r="A1409" t="inlineStr">
        <is>
          <t>1407</t>
        </is>
      </c>
      <c r="B1409" t="inlineStr">
        <is>
          <t>268c08ab-f94a-419f-9d42-df0581b453d9</t>
        </is>
      </c>
      <c r="C1409" t="inlineStr">
        <is>
          <t>2025-03-21</t>
        </is>
      </c>
      <c r="D1409" t="inlineStr">
        <is>
          <t>3</t>
        </is>
      </c>
      <c r="E1409" t="inlineStr">
        <is>
          <t>---</t>
        </is>
      </c>
      <c r="F1409" t="inlineStr">
        <is>
          <t>0</t>
        </is>
      </c>
      <c r="G1409" t="inlineStr">
        <is>
          <t>---</t>
        </is>
      </c>
      <c r="H1409" t="inlineStr">
        <is>
          <t>1</t>
        </is>
      </c>
      <c r="I1409" t="inlineStr">
        <is>
          <t>1</t>
        </is>
      </c>
      <c r="J1409" t="inlineStr"/>
      <c r="K1409" t="inlineStr">
        <is>
          <t>---</t>
        </is>
      </c>
      <c r="L1409" t="inlineStr">
        <is>
          <t>---</t>
        </is>
      </c>
      <c r="M1409" t="inlineStr">
        <is>
          <t>---</t>
        </is>
      </c>
      <c r="N1409" t="inlineStr">
        <is>
          <t>---</t>
        </is>
      </c>
      <c r="O1409" t="inlineStr">
        <is>
          <t>---</t>
        </is>
      </c>
      <c r="P1409" t="inlineStr">
        <is>
          <t>---</t>
        </is>
      </c>
      <c r="Q1409" t="inlineStr">
        <is>
          <t>---</t>
        </is>
      </c>
      <c r="R1409" t="inlineStr"/>
      <c r="S1409" t="inlineStr"/>
      <c r="T1409" t="inlineStr"/>
      <c r="U1409" t="inlineStr"/>
      <c r="V1409" t="inlineStr"/>
      <c r="W1409" t="inlineStr"/>
      <c r="X1409" t="inlineStr">
        <is>
          <t>CAP/CMBV/ST02445</t>
        </is>
      </c>
      <c r="Y1409" t="inlineStr">
        <is>
          <t>CAP/CMBV/ST02445</t>
        </is>
      </c>
      <c r="Z1409" t="inlineStr">
        <is>
          <t>2025-03-21 14:29:22</t>
        </is>
      </c>
      <c r="AA1409" t="inlineStr">
        <is>
          <t>2025-03-21 14:29:15</t>
        </is>
      </c>
      <c r="AB1409" t="inlineStr">
        <is>
          <t>1jeanelie</t>
        </is>
      </c>
      <c r="AC1409" t="inlineStr">
        <is>
          <t>2025-03-21 14:33:58</t>
        </is>
      </c>
      <c r="AD1409" s="1" t="inlineStr">
        <is>
          <t>https://www.commcarehq.org/a/caris-test/reports/form_data/268c08ab-f94a-419f-9d42-df0581b453d9/</t>
        </is>
      </c>
      <c r="AE1409" t="inlineStr">
        <is>
          <t>---</t>
        </is>
      </c>
      <c r="AF1409" t="inlineStr">
        <is>
          <t>3c5a623af057e23a32ae4000_30629</t>
        </is>
      </c>
      <c r="AG1409" t="inlineStr">
        <is>
          <t>OK</t>
        </is>
      </c>
      <c r="AH1409" t="inlineStr">
        <is>
          <t>2025-03-21 14:29:22</t>
        </is>
      </c>
      <c r="AI1409" t="inlineStr">
        <is>
          <t>1b922c6cae0e4a4e9e08c400d46b6ba7</t>
        </is>
      </c>
      <c r="AJ1409" t="inlineStr">
        <is>
          <t>2025-03-21</t>
        </is>
      </c>
      <c r="AK1409" t="inlineStr">
        <is>
          <t>3</t>
        </is>
      </c>
      <c r="AL1409" t="inlineStr">
        <is>
          <t>---</t>
        </is>
      </c>
      <c r="AM1409" t="inlineStr">
        <is>
          <t>0</t>
        </is>
      </c>
      <c r="AN1409" t="inlineStr">
        <is>
          <t>---</t>
        </is>
      </c>
      <c r="AO1409" t="inlineStr">
        <is>
          <t>1</t>
        </is>
      </c>
      <c r="AP1409" t="inlineStr">
        <is>
          <t>1</t>
        </is>
      </c>
      <c r="AQ1409" t="inlineStr"/>
      <c r="AR1409" t="inlineStr"/>
      <c r="AS1409" t="inlineStr"/>
      <c r="AT1409" t="inlineStr"/>
      <c r="AU1409" t="inlineStr">
        <is>
          <t>---</t>
        </is>
      </c>
      <c r="AV1409" t="inlineStr">
        <is>
          <t>---</t>
        </is>
      </c>
      <c r="AW1409" t="inlineStr">
        <is>
          <t>---</t>
        </is>
      </c>
      <c r="AX1409" t="inlineStr">
        <is>
          <t>---</t>
        </is>
      </c>
      <c r="AY1409" t="inlineStr">
        <is>
          <t>---</t>
        </is>
      </c>
      <c r="AZ1409" t="inlineStr">
        <is>
          <t>---</t>
        </is>
      </c>
      <c r="BA1409" t="inlineStr">
        <is>
          <t>1b922c6cae0e4a4e9e08c400d46b6ba7</t>
        </is>
      </c>
      <c r="BB1409" t="inlineStr">
        <is>
          <t>http://openrosa.org/formdesigner/0B48E039-1E80-49A7-AC24-732B6E788E39</t>
        </is>
      </c>
      <c r="BC1409" t="inlineStr">
        <is>
          <t>Ration et autres visites</t>
        </is>
      </c>
      <c r="BD1409" t="inlineStr">
        <is>
          <t>CommCare Android, version "2.55.0"(467579). App v15974. CommCare Version 2.55.0. Build 467579, built on: 2025-01-15</t>
        </is>
      </c>
      <c r="BE1409" t="inlineStr">
        <is>
          <t>commcare_734f7fdd-cbb1-463f-aa8e-b4bd89e56188</t>
        </is>
      </c>
      <c r="BF1409" t="inlineStr"/>
      <c r="BG1409" t="inlineStr">
        <is>
          <t>f13d8149fc6d39ebe86af18272310ff9</t>
        </is>
      </c>
      <c r="BH1409" t="inlineStr">
        <is>
          <t>40b9a06a5c574210820dd725c0bc61c4</t>
        </is>
      </c>
      <c r="BI1409" t="inlineStr">
        <is>
          <t>15246</t>
        </is>
      </c>
      <c r="BJ1409" t="inlineStr">
        <is>
          <t>XFormInstance</t>
        </is>
      </c>
      <c r="BK1409" t="inlineStr">
        <is>
          <t>c88bbd4e05d011f0bb38bb65fe57b2fe</t>
        </is>
      </c>
      <c r="BL1409" t="b">
        <v>0</v>
      </c>
      <c r="BM1409" t="inlineStr">
        <is>
          <t>---</t>
        </is>
      </c>
      <c r="BN1409" t="inlineStr">
        <is>
          <t>200.113.214.118</t>
        </is>
      </c>
      <c r="BO1409" t="inlineStr">
        <is>
          <t>Ferline Annestor</t>
        </is>
      </c>
    </row>
    <row r="1410">
      <c r="A1410" t="inlineStr">
        <is>
          <t>1408</t>
        </is>
      </c>
      <c r="B1410" t="inlineStr">
        <is>
          <t>d272c15c-2327-4b51-8b82-e6ec39c9d0af</t>
        </is>
      </c>
      <c r="C1410" t="inlineStr">
        <is>
          <t>2025-03-20</t>
        </is>
      </c>
      <c r="D1410" t="inlineStr">
        <is>
          <t>3 4</t>
        </is>
      </c>
      <c r="E1410" t="inlineStr">
        <is>
          <t>motivation bilan rénale</t>
        </is>
      </c>
      <c r="F1410" t="inlineStr">
        <is>
          <t>1</t>
        </is>
      </c>
      <c r="G1410" t="inlineStr">
        <is>
          <t>---</t>
        </is>
      </c>
      <c r="H1410" t="inlineStr">
        <is>
          <t>1</t>
        </is>
      </c>
      <c r="I1410" t="inlineStr">
        <is>
          <t>1</t>
        </is>
      </c>
      <c r="J1410" t="inlineStr"/>
      <c r="K1410" t="inlineStr">
        <is>
          <t>---</t>
        </is>
      </c>
      <c r="L1410" t="inlineStr">
        <is>
          <t>---</t>
        </is>
      </c>
      <c r="M1410" t="inlineStr">
        <is>
          <t>---</t>
        </is>
      </c>
      <c r="N1410" t="inlineStr">
        <is>
          <t>---</t>
        </is>
      </c>
      <c r="O1410" t="inlineStr">
        <is>
          <t>---</t>
        </is>
      </c>
      <c r="P1410" t="inlineStr">
        <is>
          <t>---</t>
        </is>
      </c>
      <c r="Q1410" t="inlineStr">
        <is>
          <t>---</t>
        </is>
      </c>
      <c r="R1410" t="inlineStr"/>
      <c r="S1410" t="inlineStr"/>
      <c r="T1410" t="inlineStr"/>
      <c r="U1410" t="inlineStr"/>
      <c r="V1410" t="inlineStr"/>
      <c r="W1410" t="inlineStr"/>
      <c r="X1410" t="inlineStr">
        <is>
          <t>PAP/SMFO/355</t>
        </is>
      </c>
      <c r="Y1410" t="inlineStr">
        <is>
          <t>PAP/SMFO/355</t>
        </is>
      </c>
      <c r="Z1410" t="inlineStr">
        <is>
          <t>2025-03-21 00:37:43</t>
        </is>
      </c>
      <c r="AA1410" t="inlineStr">
        <is>
          <t>2025-03-21 00:36:55</t>
        </is>
      </c>
      <c r="AB1410" t="inlineStr">
        <is>
          <t>2jure</t>
        </is>
      </c>
      <c r="AC1410" t="inlineStr">
        <is>
          <t>2025-03-21 15:05:58</t>
        </is>
      </c>
      <c r="AD1410" s="1" t="inlineStr">
        <is>
          <t>https://www.commcarehq.org/a/caris-test/reports/form_data/d272c15c-2327-4b51-8b82-e6ec39c9d0af/</t>
        </is>
      </c>
      <c r="AE1410" t="inlineStr">
        <is>
          <t>---</t>
        </is>
      </c>
      <c r="AF1410" t="inlineStr">
        <is>
          <t>4e56ef83903048af91fd0754a0c41e4d</t>
        </is>
      </c>
      <c r="AG1410" t="inlineStr">
        <is>
          <t>OK</t>
        </is>
      </c>
      <c r="AH1410" t="inlineStr">
        <is>
          <t>2025-03-21 00:37:43</t>
        </is>
      </c>
      <c r="AI1410" t="inlineStr">
        <is>
          <t>a5bbdf851c139995e9835931d0a6e6d2</t>
        </is>
      </c>
      <c r="AJ1410" t="inlineStr">
        <is>
          <t>2025-03-20</t>
        </is>
      </c>
      <c r="AK1410" t="inlineStr">
        <is>
          <t>3 4</t>
        </is>
      </c>
      <c r="AL1410" t="inlineStr">
        <is>
          <t>motivation bilan rénale</t>
        </is>
      </c>
      <c r="AM1410" t="inlineStr">
        <is>
          <t>1</t>
        </is>
      </c>
      <c r="AN1410" t="inlineStr">
        <is>
          <t>---</t>
        </is>
      </c>
      <c r="AO1410" t="inlineStr">
        <is>
          <t>1</t>
        </is>
      </c>
      <c r="AP1410" t="inlineStr">
        <is>
          <t>1</t>
        </is>
      </c>
      <c r="AQ1410" t="inlineStr"/>
      <c r="AR1410" t="inlineStr"/>
      <c r="AS1410" t="inlineStr"/>
      <c r="AT1410" t="inlineStr"/>
      <c r="AU1410" t="inlineStr">
        <is>
          <t>---</t>
        </is>
      </c>
      <c r="AV1410" t="inlineStr">
        <is>
          <t>---</t>
        </is>
      </c>
      <c r="AW1410" t="inlineStr">
        <is>
          <t>---</t>
        </is>
      </c>
      <c r="AX1410" t="inlineStr">
        <is>
          <t>---</t>
        </is>
      </c>
      <c r="AY1410" t="inlineStr">
        <is>
          <t>---</t>
        </is>
      </c>
      <c r="AZ1410" t="inlineStr">
        <is>
          <t>---</t>
        </is>
      </c>
      <c r="BA1410" t="inlineStr">
        <is>
          <t>a5bbdf851c139995e9835931d0a6e6d2</t>
        </is>
      </c>
      <c r="BB1410" t="inlineStr">
        <is>
          <t>http://openrosa.org/formdesigner/0B48E039-1E80-49A7-AC24-732B6E788E39</t>
        </is>
      </c>
      <c r="BC1410" t="inlineStr">
        <is>
          <t>Ration et autres visites</t>
        </is>
      </c>
      <c r="BD1410" t="inlineStr">
        <is>
          <t>CommCare Android, version "2.56"(468046). App v15974. CommCare Version 2.56.0. Build 468046, built on: 2025-03-15</t>
        </is>
      </c>
      <c r="BE1410" t="inlineStr">
        <is>
          <t>commcare_4991f8fb-4090-4ad8-9141-1cb1e5b2a3c6</t>
        </is>
      </c>
      <c r="BF1410" t="inlineStr">
        <is>
          <t>18.5330115 -72.4122211 37.37 8.06</t>
        </is>
      </c>
      <c r="BG1410" t="inlineStr">
        <is>
          <t>f13d8149fc6d39ebe86af18272310ff9</t>
        </is>
      </c>
      <c r="BH1410" t="inlineStr">
        <is>
          <t>40b9a06a5c574210820dd725c0bc61c4</t>
        </is>
      </c>
      <c r="BI1410" t="inlineStr">
        <is>
          <t>15246</t>
        </is>
      </c>
      <c r="BJ1410" t="inlineStr">
        <is>
          <t>XFormInstance</t>
        </is>
      </c>
      <c r="BK1410" t="inlineStr">
        <is>
          <t>ee5ae68a058f11f0b4ff5930014bb413</t>
        </is>
      </c>
      <c r="BL1410" t="b">
        <v>0</v>
      </c>
      <c r="BM1410" t="inlineStr">
        <is>
          <t>---</t>
        </is>
      </c>
      <c r="BN1410" t="inlineStr">
        <is>
          <t>190.115.180.76</t>
        </is>
      </c>
      <c r="BO1410" t="inlineStr">
        <is>
          <t>BELANGE WILSON</t>
        </is>
      </c>
    </row>
    <row r="1411">
      <c r="A1411" t="inlineStr">
        <is>
          <t>1409</t>
        </is>
      </c>
      <c r="B1411" t="inlineStr">
        <is>
          <t>f58314cb-d997-43b8-85cc-c3d7e7886894</t>
        </is>
      </c>
      <c r="C1411" t="inlineStr">
        <is>
          <t>2025-03-20</t>
        </is>
      </c>
      <c r="D1411" t="inlineStr">
        <is>
          <t>3</t>
        </is>
      </c>
      <c r="E1411" t="inlineStr">
        <is>
          <t>---</t>
        </is>
      </c>
      <c r="F1411" t="inlineStr">
        <is>
          <t>0</t>
        </is>
      </c>
      <c r="G1411" t="inlineStr">
        <is>
          <t>---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---</t>
        </is>
      </c>
      <c r="L1411" t="inlineStr">
        <is>
          <t>---</t>
        </is>
      </c>
      <c r="M1411" t="inlineStr">
        <is>
          <t>---</t>
        </is>
      </c>
      <c r="N1411" t="inlineStr">
        <is>
          <t>---</t>
        </is>
      </c>
      <c r="O1411" t="inlineStr">
        <is>
          <t>---</t>
        </is>
      </c>
      <c r="P1411" t="inlineStr">
        <is>
          <t>---</t>
        </is>
      </c>
      <c r="Q1411" t="inlineStr">
        <is>
          <t>---</t>
        </is>
      </c>
      <c r="R1411" t="inlineStr"/>
      <c r="S1411" t="inlineStr"/>
      <c r="T1411" t="inlineStr"/>
      <c r="U1411" t="inlineStr"/>
      <c r="V1411" t="inlineStr"/>
      <c r="W1411" t="inlineStr"/>
      <c r="X1411" t="inlineStr">
        <is>
          <t>CAP/CALT/ST02108</t>
        </is>
      </c>
      <c r="Y1411" t="inlineStr">
        <is>
          <t>CAP/CALT/ST02108</t>
        </is>
      </c>
      <c r="Z1411" t="inlineStr">
        <is>
          <t>2025-03-21 00:33:53</t>
        </is>
      </c>
      <c r="AA1411" t="inlineStr">
        <is>
          <t>2025-03-21 00:33:43</t>
        </is>
      </c>
      <c r="AB1411" t="inlineStr">
        <is>
          <t>1irania</t>
        </is>
      </c>
      <c r="AC1411" t="inlineStr">
        <is>
          <t>2025-03-21 15:19:18</t>
        </is>
      </c>
      <c r="AD1411" s="1" t="inlineStr">
        <is>
          <t>https://www.commcarehq.org/a/caris-test/reports/form_data/f58314cb-d997-43b8-85cc-c3d7e7886894/</t>
        </is>
      </c>
      <c r="AE1411" t="inlineStr">
        <is>
          <t>---</t>
        </is>
      </c>
      <c r="AF1411" t="inlineStr">
        <is>
          <t>3c5a623af057e23a32ae4000_104276</t>
        </is>
      </c>
      <c r="AG1411" t="inlineStr">
        <is>
          <t>OK</t>
        </is>
      </c>
      <c r="AH1411" t="inlineStr">
        <is>
          <t>2025-03-21 00:33:53</t>
        </is>
      </c>
      <c r="AI1411" t="inlineStr">
        <is>
          <t>42a82b7de9e609ae71648670ad4c56aa</t>
        </is>
      </c>
      <c r="AJ1411" t="inlineStr">
        <is>
          <t>2025-03-20</t>
        </is>
      </c>
      <c r="AK1411" t="inlineStr">
        <is>
          <t>3</t>
        </is>
      </c>
      <c r="AL1411" t="inlineStr">
        <is>
          <t>---</t>
        </is>
      </c>
      <c r="AM1411" t="inlineStr">
        <is>
          <t>0</t>
        </is>
      </c>
      <c r="AN1411" t="inlineStr">
        <is>
          <t>---</t>
        </is>
      </c>
      <c r="AO1411" t="inlineStr">
        <is>
          <t>1</t>
        </is>
      </c>
      <c r="AP1411" t="inlineStr">
        <is>
          <t>1</t>
        </is>
      </c>
      <c r="AQ1411" t="inlineStr"/>
      <c r="AR1411" t="inlineStr"/>
      <c r="AS1411" t="inlineStr"/>
      <c r="AT1411" t="inlineStr"/>
      <c r="AU1411" t="inlineStr">
        <is>
          <t>---</t>
        </is>
      </c>
      <c r="AV1411" t="inlineStr">
        <is>
          <t>---</t>
        </is>
      </c>
      <c r="AW1411" t="inlineStr">
        <is>
          <t>---</t>
        </is>
      </c>
      <c r="AX1411" t="inlineStr">
        <is>
          <t>---</t>
        </is>
      </c>
      <c r="AY1411" t="inlineStr">
        <is>
          <t>---</t>
        </is>
      </c>
      <c r="AZ1411" t="inlineStr">
        <is>
          <t>---</t>
        </is>
      </c>
      <c r="BA1411" t="inlineStr">
        <is>
          <t>42a82b7de9e609ae71648670ad4c56aa</t>
        </is>
      </c>
      <c r="BB1411" t="inlineStr">
        <is>
          <t>http://openrosa.org/formdesigner/0B48E039-1E80-49A7-AC24-732B6E788E39</t>
        </is>
      </c>
      <c r="BC1411" t="inlineStr">
        <is>
          <t>Ration et autres visites</t>
        </is>
      </c>
      <c r="BD1411" t="inlineStr">
        <is>
          <t>CommCare Android, version "2.56"(468027). App v15974. CommCare Version 2.56.0. Build 468027, built on: 2025-01-18</t>
        </is>
      </c>
      <c r="BE1411" t="inlineStr">
        <is>
          <t>commcare_6c8d6b29-ddee-4573-a4bf-ff173bbf52d8</t>
        </is>
      </c>
      <c r="BF1411" t="inlineStr">
        <is>
          <t>19.6161816 -72.0274992 9.4 98.4</t>
        </is>
      </c>
      <c r="BG1411" t="inlineStr">
        <is>
          <t>f13d8149fc6d39ebe86af18272310ff9</t>
        </is>
      </c>
      <c r="BH1411" t="inlineStr">
        <is>
          <t>40b9a06a5c574210820dd725c0bc61c4</t>
        </is>
      </c>
      <c r="BI1411" t="inlineStr">
        <is>
          <t>15246</t>
        </is>
      </c>
      <c r="BJ1411" t="inlineStr">
        <is>
          <t>XFormInstance</t>
        </is>
      </c>
      <c r="BK1411" t="inlineStr">
        <is>
          <t>acea1a3604f411f0aa5c6327e3555f30</t>
        </is>
      </c>
      <c r="BL1411" t="b">
        <v>0</v>
      </c>
      <c r="BM1411" t="inlineStr">
        <is>
          <t>---</t>
        </is>
      </c>
      <c r="BN1411" t="inlineStr">
        <is>
          <t>66.9.168.52</t>
        </is>
      </c>
      <c r="BO1411" t="inlineStr">
        <is>
          <t>CLINTON DORVIL</t>
        </is>
      </c>
    </row>
    <row r="1412">
      <c r="A1412" t="inlineStr">
        <is>
          <t>1410</t>
        </is>
      </c>
      <c r="B1412" t="inlineStr">
        <is>
          <t>8886020f-4fab-42a7-8163-493b380e5501</t>
        </is>
      </c>
      <c r="C1412" t="inlineStr">
        <is>
          <t>2025-03-20</t>
        </is>
      </c>
      <c r="D1412" t="inlineStr">
        <is>
          <t>3</t>
        </is>
      </c>
      <c r="E1412" t="inlineStr">
        <is>
          <t>---</t>
        </is>
      </c>
      <c r="F1412" t="inlineStr">
        <is>
          <t>0</t>
        </is>
      </c>
      <c r="G1412" t="inlineStr">
        <is>
          <t>---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---</t>
        </is>
      </c>
      <c r="L1412" t="inlineStr">
        <is>
          <t>---</t>
        </is>
      </c>
      <c r="M1412" t="inlineStr">
        <is>
          <t>---</t>
        </is>
      </c>
      <c r="N1412" t="inlineStr">
        <is>
          <t>---</t>
        </is>
      </c>
      <c r="O1412" t="inlineStr">
        <is>
          <t>---</t>
        </is>
      </c>
      <c r="P1412" t="inlineStr">
        <is>
          <t>---</t>
        </is>
      </c>
      <c r="Q1412" t="inlineStr">
        <is>
          <t>---</t>
        </is>
      </c>
      <c r="R1412" t="inlineStr"/>
      <c r="S1412" t="inlineStr"/>
      <c r="T1412" t="inlineStr"/>
      <c r="U1412" t="inlineStr"/>
      <c r="V1412" t="inlineStr"/>
      <c r="W1412" t="inlineStr"/>
      <c r="X1412" t="inlineStr">
        <is>
          <t>CAP/CALT/ST02164</t>
        </is>
      </c>
      <c r="Y1412" t="inlineStr">
        <is>
          <t>CAP/CALT/ST02164</t>
        </is>
      </c>
      <c r="Z1412" t="inlineStr">
        <is>
          <t>2025-03-21 00:34:41</t>
        </is>
      </c>
      <c r="AA1412" t="inlineStr">
        <is>
          <t>2025-03-21 00:34:26</t>
        </is>
      </c>
      <c r="AB1412" t="inlineStr">
        <is>
          <t>1irania</t>
        </is>
      </c>
      <c r="AC1412" t="inlineStr">
        <is>
          <t>2025-03-21 15:19:19</t>
        </is>
      </c>
      <c r="AD1412" s="1" t="inlineStr">
        <is>
          <t>https://www.commcarehq.org/a/caris-test/reports/form_data/8886020f-4fab-42a7-8163-493b380e5501/</t>
        </is>
      </c>
      <c r="AE1412" t="inlineStr">
        <is>
          <t>---</t>
        </is>
      </c>
      <c r="AF1412" t="inlineStr">
        <is>
          <t>3c5a623af057e23a32ae4000_184396</t>
        </is>
      </c>
      <c r="AG1412" t="inlineStr">
        <is>
          <t>OK</t>
        </is>
      </c>
      <c r="AH1412" t="inlineStr">
        <is>
          <t>2025-03-21 00:34:41</t>
        </is>
      </c>
      <c r="AI1412" t="inlineStr">
        <is>
          <t>42a82b7de9e609ae71648670ad4c56aa</t>
        </is>
      </c>
      <c r="AJ1412" t="inlineStr">
        <is>
          <t>2025-03-20</t>
        </is>
      </c>
      <c r="AK1412" t="inlineStr">
        <is>
          <t>3</t>
        </is>
      </c>
      <c r="AL1412" t="inlineStr">
        <is>
          <t>---</t>
        </is>
      </c>
      <c r="AM1412" t="inlineStr">
        <is>
          <t>0</t>
        </is>
      </c>
      <c r="AN1412" t="inlineStr">
        <is>
          <t>---</t>
        </is>
      </c>
      <c r="AO1412" t="inlineStr">
        <is>
          <t>1</t>
        </is>
      </c>
      <c r="AP1412" t="inlineStr">
        <is>
          <t>1</t>
        </is>
      </c>
      <c r="AQ1412" t="inlineStr"/>
      <c r="AR1412" t="inlineStr"/>
      <c r="AS1412" t="inlineStr"/>
      <c r="AT1412" t="inlineStr"/>
      <c r="AU1412" t="inlineStr">
        <is>
          <t>---</t>
        </is>
      </c>
      <c r="AV1412" t="inlineStr">
        <is>
          <t>---</t>
        </is>
      </c>
      <c r="AW1412" t="inlineStr">
        <is>
          <t>---</t>
        </is>
      </c>
      <c r="AX1412" t="inlineStr">
        <is>
          <t>---</t>
        </is>
      </c>
      <c r="AY1412" t="inlineStr">
        <is>
          <t>---</t>
        </is>
      </c>
      <c r="AZ1412" t="inlineStr">
        <is>
          <t>---</t>
        </is>
      </c>
      <c r="BA1412" t="inlineStr">
        <is>
          <t>42a82b7de9e609ae71648670ad4c56aa</t>
        </is>
      </c>
      <c r="BB1412" t="inlineStr">
        <is>
          <t>http://openrosa.org/formdesigner/0B48E039-1E80-49A7-AC24-732B6E788E39</t>
        </is>
      </c>
      <c r="BC1412" t="inlineStr">
        <is>
          <t>Ration et autres visites</t>
        </is>
      </c>
      <c r="BD1412" t="inlineStr">
        <is>
          <t>CommCare Android, version "2.56"(468027). App v15974. CommCare Version 2.56.0. Build 468027, built on: 2025-01-18</t>
        </is>
      </c>
      <c r="BE1412" t="inlineStr">
        <is>
          <t>commcare_6c8d6b29-ddee-4573-a4bf-ff173bbf52d8</t>
        </is>
      </c>
      <c r="BF1412" t="inlineStr">
        <is>
          <t>19.6161716 -72.0278714 8.8 135.6</t>
        </is>
      </c>
      <c r="BG1412" t="inlineStr">
        <is>
          <t>f13d8149fc6d39ebe86af18272310ff9</t>
        </is>
      </c>
      <c r="BH1412" t="inlineStr">
        <is>
          <t>40b9a06a5c574210820dd725c0bc61c4</t>
        </is>
      </c>
      <c r="BI1412" t="inlineStr">
        <is>
          <t>15246</t>
        </is>
      </c>
      <c r="BJ1412" t="inlineStr">
        <is>
          <t>XFormInstance</t>
        </is>
      </c>
      <c r="BK1412" t="inlineStr">
        <is>
          <t>acea1a3604f411f0aa5c6327e3555f30</t>
        </is>
      </c>
      <c r="BL1412" t="b">
        <v>0</v>
      </c>
      <c r="BM1412" t="inlineStr">
        <is>
          <t>---</t>
        </is>
      </c>
      <c r="BN1412" t="inlineStr">
        <is>
          <t>66.9.168.52</t>
        </is>
      </c>
      <c r="BO1412" t="inlineStr">
        <is>
          <t>Nadjouska Joseph</t>
        </is>
      </c>
    </row>
    <row r="1413">
      <c r="A1413" t="inlineStr">
        <is>
          <t>1411</t>
        </is>
      </c>
      <c r="B1413" t="inlineStr">
        <is>
          <t>bb355c64-d0fb-40ec-b40f-6fc846f1c223</t>
        </is>
      </c>
      <c r="C1413" t="inlineStr">
        <is>
          <t>2025-03-21</t>
        </is>
      </c>
      <c r="D1413" t="inlineStr">
        <is>
          <t>10</t>
        </is>
      </c>
      <c r="E1413" t="inlineStr">
        <is>
          <t>---</t>
        </is>
      </c>
      <c r="F1413" t="inlineStr">
        <is>
          <t>1</t>
        </is>
      </c>
      <c r="G1413" t="inlineStr">
        <is>
          <t>---</t>
        </is>
      </c>
      <c r="H1413" t="inlineStr">
        <is>
          <t>1</t>
        </is>
      </c>
      <c r="I1413" t="inlineStr">
        <is>
          <t>1</t>
        </is>
      </c>
      <c r="J1413" t="inlineStr">
        <is>
          <t>2</t>
        </is>
      </c>
      <c r="K1413" t="inlineStr">
        <is>
          <t>---</t>
        </is>
      </c>
      <c r="L1413" t="inlineStr">
        <is>
          <t>---</t>
        </is>
      </c>
      <c r="M1413" t="inlineStr">
        <is>
          <t>---</t>
        </is>
      </c>
      <c r="N1413" t="inlineStr">
        <is>
          <t>---</t>
        </is>
      </c>
      <c r="O1413" t="inlineStr">
        <is>
          <t>---</t>
        </is>
      </c>
      <c r="P1413" t="inlineStr">
        <is>
          <t>---</t>
        </is>
      </c>
      <c r="Q1413" t="inlineStr">
        <is>
          <t>---</t>
        </is>
      </c>
      <c r="R1413" t="inlineStr">
        <is>
          <t>16.6</t>
        </is>
      </c>
      <c r="S1413" t="inlineStr">
        <is>
          <t>20.0</t>
        </is>
      </c>
      <c r="T1413" t="inlineStr">
        <is>
          <t>102.0</t>
        </is>
      </c>
      <c r="U1413" t="inlineStr"/>
      <c r="V1413" t="inlineStr"/>
      <c r="W1413" t="inlineStr"/>
      <c r="X1413" t="inlineStr">
        <is>
          <t>PAP/NPFS/ST03415</t>
        </is>
      </c>
      <c r="Y1413" t="inlineStr">
        <is>
          <t>PAP/NPFS/ST03415</t>
        </is>
      </c>
      <c r="Z1413" t="inlineStr">
        <is>
          <t>2025-03-21 15:21:31</t>
        </is>
      </c>
      <c r="AA1413" t="inlineStr">
        <is>
          <t>2025-03-21 14:38:32</t>
        </is>
      </c>
      <c r="AB1413" t="inlineStr">
        <is>
          <t>2christelle</t>
        </is>
      </c>
      <c r="AC1413" t="inlineStr">
        <is>
          <t>2025-03-21 15:21:45</t>
        </is>
      </c>
      <c r="AD1413" s="1" t="inlineStr">
        <is>
          <t>https://www.commcarehq.org/a/caris-test/reports/form_data/bb355c64-d0fb-40ec-b40f-6fc846f1c223/</t>
        </is>
      </c>
      <c r="AE1413" t="inlineStr">
        <is>
          <t>---</t>
        </is>
      </c>
      <c r="AF1413" t="inlineStr">
        <is>
          <t>3c5a623af057e23a32ae4000_49292</t>
        </is>
      </c>
      <c r="AG1413" t="inlineStr">
        <is>
          <t>---</t>
        </is>
      </c>
      <c r="AH1413" t="inlineStr">
        <is>
          <t>2025-03-21 15:21:31</t>
        </is>
      </c>
      <c r="AI1413" t="inlineStr">
        <is>
          <t>246df32431d94e4a97fb5b1b8bef6b0e</t>
        </is>
      </c>
      <c r="AJ1413" t="inlineStr">
        <is>
          <t>2025-03-21</t>
        </is>
      </c>
      <c r="AK1413" t="inlineStr">
        <is>
          <t>10</t>
        </is>
      </c>
      <c r="AL1413" t="inlineStr">
        <is>
          <t>---</t>
        </is>
      </c>
      <c r="AM1413" t="inlineStr">
        <is>
          <t>1</t>
        </is>
      </c>
      <c r="AN1413" t="inlineStr">
        <is>
          <t>---</t>
        </is>
      </c>
      <c r="AO1413" t="inlineStr">
        <is>
          <t>1</t>
        </is>
      </c>
      <c r="AP1413" t="inlineStr">
        <is>
          <t>1</t>
        </is>
      </c>
      <c r="AQ1413" t="inlineStr">
        <is>
          <t>16.6</t>
        </is>
      </c>
      <c r="AR1413" t="inlineStr">
        <is>
          <t>20</t>
        </is>
      </c>
      <c r="AS1413" t="inlineStr">
        <is>
          <t>102</t>
        </is>
      </c>
      <c r="AT1413" t="inlineStr"/>
      <c r="AU1413" t="inlineStr">
        <is>
          <t>---</t>
        </is>
      </c>
      <c r="AV1413" t="inlineStr">
        <is>
          <t>---</t>
        </is>
      </c>
      <c r="AW1413" t="inlineStr">
        <is>
          <t>---</t>
        </is>
      </c>
      <c r="AX1413" t="inlineStr">
        <is>
          <t>---</t>
        </is>
      </c>
      <c r="AY1413" t="inlineStr">
        <is>
          <t>---</t>
        </is>
      </c>
      <c r="AZ1413" t="inlineStr">
        <is>
          <t>---</t>
        </is>
      </c>
      <c r="BA1413" t="inlineStr">
        <is>
          <t>246df32431d94e4a97fb5b1b8bef6b0e</t>
        </is>
      </c>
      <c r="BB1413" t="inlineStr">
        <is>
          <t>http://openrosa.org/formdesigner/0B48E039-1E80-49A7-AC24-732B6E788E39</t>
        </is>
      </c>
      <c r="BC1413" t="inlineStr">
        <is>
          <t>Ration et autres visites</t>
        </is>
      </c>
      <c r="BD1413" t="inlineStr">
        <is>
          <t>CommCare Android, version "2.56"(468046). App v15969. CommCare Version 2.56.0. Build 468046, built on: 2025-03-15</t>
        </is>
      </c>
      <c r="BE1413" t="inlineStr">
        <is>
          <t>commcare_95f1782f-8426-4434-b328-8386bbd0e352</t>
        </is>
      </c>
      <c r="BF1413" t="inlineStr">
        <is>
          <t>18.5707749 -72.2542011 34.29 10.0</t>
        </is>
      </c>
      <c r="BG1413" t="inlineStr">
        <is>
          <t>f13d8149fc6d39ebe86af18272310ff9</t>
        </is>
      </c>
      <c r="BH1413" t="inlineStr">
        <is>
          <t>d3239f0622024212b2de47425e4be01d</t>
        </is>
      </c>
      <c r="BI1413" t="inlineStr">
        <is>
          <t>15246</t>
        </is>
      </c>
      <c r="BJ1413" t="inlineStr">
        <is>
          <t>XFormInstance</t>
        </is>
      </c>
      <c r="BK1413" t="inlineStr">
        <is>
          <t>c6f8ed4c05af11f0bb35bb65fe57b2fe</t>
        </is>
      </c>
      <c r="BL1413" t="b">
        <v>0</v>
      </c>
      <c r="BM1413" t="inlineStr">
        <is>
          <t>---</t>
        </is>
      </c>
      <c r="BN1413" t="inlineStr">
        <is>
          <t>200.113.214.97</t>
        </is>
      </c>
      <c r="BO1413" t="inlineStr">
        <is>
          <t>Saint Hilaire Wilkens</t>
        </is>
      </c>
    </row>
    <row r="1414">
      <c r="A1414" t="inlineStr">
        <is>
          <t>1412</t>
        </is>
      </c>
      <c r="B1414" t="inlineStr">
        <is>
          <t>d6de1c02-f56a-4999-b60b-bca347e5ea7f</t>
        </is>
      </c>
      <c r="C1414" t="inlineStr">
        <is>
          <t>2025-03-20</t>
        </is>
      </c>
      <c r="D1414" t="inlineStr">
        <is>
          <t>4</t>
        </is>
      </c>
      <c r="E1414" t="inlineStr">
        <is>
          <t>rd</t>
        </is>
      </c>
      <c r="F1414" t="inlineStr">
        <is>
          <t>1</t>
        </is>
      </c>
      <c r="G1414" t="inlineStr">
        <is>
          <t>rd</t>
        </is>
      </c>
      <c r="H1414" t="inlineStr">
        <is>
          <t>1</t>
        </is>
      </c>
      <c r="I1414" t="inlineStr">
        <is>
          <t>0</t>
        </is>
      </c>
      <c r="J1414" t="inlineStr">
        <is>
          <t>---</t>
        </is>
      </c>
      <c r="K1414" t="inlineStr">
        <is>
          <t>---</t>
        </is>
      </c>
      <c r="L1414" t="inlineStr">
        <is>
          <t>---</t>
        </is>
      </c>
      <c r="M1414" t="inlineStr">
        <is>
          <t>---</t>
        </is>
      </c>
      <c r="N1414" t="inlineStr">
        <is>
          <t>---</t>
        </is>
      </c>
      <c r="O1414" t="inlineStr">
        <is>
          <t>---</t>
        </is>
      </c>
      <c r="P1414" t="inlineStr">
        <is>
          <t>---</t>
        </is>
      </c>
      <c r="Q1414" t="inlineStr">
        <is>
          <t>---</t>
        </is>
      </c>
      <c r="R1414" t="inlineStr">
        <is>
          <t>---</t>
        </is>
      </c>
      <c r="S1414" t="inlineStr">
        <is>
          <t>---</t>
        </is>
      </c>
      <c r="T1414" t="inlineStr">
        <is>
          <t>---</t>
        </is>
      </c>
      <c r="U1414" t="inlineStr">
        <is>
          <t>---</t>
        </is>
      </c>
      <c r="V1414" t="inlineStr">
        <is>
          <t>---</t>
        </is>
      </c>
      <c r="W1414" t="inlineStr">
        <is>
          <t>18.5267409 -72.3995902 66.2 4.68</t>
        </is>
      </c>
      <c r="X1414" t="inlineStr">
        <is>
          <t>PAP/HAHD/ST00396</t>
        </is>
      </c>
      <c r="Y1414" t="inlineStr">
        <is>
          <t>PAP/HAHD/ST00396</t>
        </is>
      </c>
      <c r="Z1414" t="inlineStr">
        <is>
          <t>2025-03-20 16:26:51</t>
        </is>
      </c>
      <c r="AA1414" t="inlineStr">
        <is>
          <t>2025-03-20 16:24:38</t>
        </is>
      </c>
      <c r="AB1414" t="inlineStr">
        <is>
          <t>2miclene</t>
        </is>
      </c>
      <c r="AC1414" t="inlineStr">
        <is>
          <t>2025-03-21 15:47:21</t>
        </is>
      </c>
      <c r="AD1414" s="1" t="inlineStr">
        <is>
          <t>https://www.commcarehq.org/a/caris-test/reports/form_data/d6de1c02-f56a-4999-b60b-bca347e5ea7f/</t>
        </is>
      </c>
      <c r="AE1414" t="inlineStr">
        <is>
          <t>---</t>
        </is>
      </c>
      <c r="AF1414" t="inlineStr">
        <is>
          <t>007bc111616e4a14bb8854a1d897d63a</t>
        </is>
      </c>
      <c r="AG1414" t="inlineStr">
        <is>
          <t>---</t>
        </is>
      </c>
      <c r="AH1414" t="inlineStr">
        <is>
          <t>2025-03-20 16:26:51</t>
        </is>
      </c>
      <c r="AI1414" t="inlineStr">
        <is>
          <t>64b0a61236f7d987dd45027ebbfc57df</t>
        </is>
      </c>
      <c r="AJ1414" t="inlineStr">
        <is>
          <t>2025-03-20</t>
        </is>
      </c>
      <c r="AK1414" t="inlineStr">
        <is>
          <t>4</t>
        </is>
      </c>
      <c r="AL1414" t="inlineStr">
        <is>
          <t>rd</t>
        </is>
      </c>
      <c r="AM1414" t="inlineStr">
        <is>
          <t>1</t>
        </is>
      </c>
      <c r="AN1414" t="inlineStr">
        <is>
          <t>rd</t>
        </is>
      </c>
      <c r="AO1414" t="inlineStr">
        <is>
          <t>1</t>
        </is>
      </c>
      <c r="AP1414" t="inlineStr">
        <is>
          <t>0</t>
        </is>
      </c>
      <c r="AQ1414" t="inlineStr">
        <is>
          <t>---</t>
        </is>
      </c>
      <c r="AR1414" t="inlineStr">
        <is>
          <t>---</t>
        </is>
      </c>
      <c r="AS1414" t="inlineStr">
        <is>
          <t>---</t>
        </is>
      </c>
      <c r="AT1414" t="inlineStr">
        <is>
          <t>18.5267409 -72.3995902 66.2 4.68</t>
        </is>
      </c>
      <c r="AU1414" t="inlineStr">
        <is>
          <t>---</t>
        </is>
      </c>
      <c r="AV1414" t="inlineStr">
        <is>
          <t>---</t>
        </is>
      </c>
      <c r="AW1414" t="inlineStr">
        <is>
          <t>---</t>
        </is>
      </c>
      <c r="AX1414" t="inlineStr">
        <is>
          <t>---</t>
        </is>
      </c>
      <c r="AY1414" t="inlineStr">
        <is>
          <t>---</t>
        </is>
      </c>
      <c r="AZ1414" t="inlineStr">
        <is>
          <t>---</t>
        </is>
      </c>
      <c r="BA1414" t="inlineStr">
        <is>
          <t>64b0a61236f7d987dd45027ebbfc57df</t>
        </is>
      </c>
      <c r="BB1414" t="inlineStr">
        <is>
          <t>http://openrosa.org/formdesigner/0B48E039-1E80-49A7-AC24-732B6E788E39</t>
        </is>
      </c>
      <c r="BC1414" t="inlineStr">
        <is>
          <t>Ration et autres visites</t>
        </is>
      </c>
      <c r="BD1414" t="inlineStr">
        <is>
          <t>CommCare Android, version "2.55.0"(467579). App v15974. CommCare Version 2.55.0. Build 467579, built on: 2025-01-15</t>
        </is>
      </c>
      <c r="BE1414" t="inlineStr">
        <is>
          <t>commcare_54a621c2-54d8-40d6-b070-4af9fd73e052</t>
        </is>
      </c>
      <c r="BF1414" t="inlineStr">
        <is>
          <t>18.5267409 -72.3995902 66.2 4.68</t>
        </is>
      </c>
      <c r="BG1414" t="inlineStr">
        <is>
          <t>f13d8149fc6d39ebe86af18272310ff9</t>
        </is>
      </c>
      <c r="BH1414" t="inlineStr">
        <is>
          <t>40b9a06a5c574210820dd725c0bc61c4</t>
        </is>
      </c>
      <c r="BI1414" t="inlineStr">
        <is>
          <t>15246</t>
        </is>
      </c>
      <c r="BJ1414" t="inlineStr">
        <is>
          <t>XFormInstance</t>
        </is>
      </c>
      <c r="BK1414" t="inlineStr">
        <is>
          <t>fb6ddbd204c911f0b4d65930014bb413</t>
        </is>
      </c>
      <c r="BL1414" t="b">
        <v>0</v>
      </c>
      <c r="BM1414" t="inlineStr">
        <is>
          <t>---</t>
        </is>
      </c>
      <c r="BN1414" t="inlineStr">
        <is>
          <t>200.113.214.10</t>
        </is>
      </c>
      <c r="BO1414" t="inlineStr">
        <is>
          <t>Isaac Felix</t>
        </is>
      </c>
    </row>
    <row r="1415">
      <c r="A1415" t="inlineStr">
        <is>
          <t>1413</t>
        </is>
      </c>
      <c r="B1415" t="inlineStr">
        <is>
          <t>77572c01-c67c-41cd-93f6-af19e3424afc</t>
        </is>
      </c>
      <c r="C1415" t="inlineStr">
        <is>
          <t>2025-03-20</t>
        </is>
      </c>
      <c r="D1415" t="inlineStr">
        <is>
          <t>3</t>
        </is>
      </c>
      <c r="E1415" t="inlineStr">
        <is>
          <t>---</t>
        </is>
      </c>
      <c r="F1415" t="inlineStr">
        <is>
          <t>0</t>
        </is>
      </c>
      <c r="G1415" t="inlineStr">
        <is>
          <t>---</t>
        </is>
      </c>
      <c r="H1415" t="inlineStr">
        <is>
          <t>1</t>
        </is>
      </c>
      <c r="I1415" t="inlineStr">
        <is>
          <t>0</t>
        </is>
      </c>
      <c r="J1415" t="inlineStr">
        <is>
          <t>---</t>
        </is>
      </c>
      <c r="K1415" t="inlineStr">
        <is>
          <t>---</t>
        </is>
      </c>
      <c r="L1415" t="inlineStr">
        <is>
          <t>---</t>
        </is>
      </c>
      <c r="M1415" t="inlineStr">
        <is>
          <t>---</t>
        </is>
      </c>
      <c r="N1415" t="inlineStr">
        <is>
          <t>---</t>
        </is>
      </c>
      <c r="O1415" t="inlineStr">
        <is>
          <t>---</t>
        </is>
      </c>
      <c r="P1415" t="inlineStr">
        <is>
          <t>---</t>
        </is>
      </c>
      <c r="Q1415" t="inlineStr">
        <is>
          <t>---</t>
        </is>
      </c>
      <c r="R1415" t="inlineStr">
        <is>
          <t>---</t>
        </is>
      </c>
      <c r="S1415" t="inlineStr">
        <is>
          <t>---</t>
        </is>
      </c>
      <c r="T1415" t="inlineStr">
        <is>
          <t>---</t>
        </is>
      </c>
      <c r="U1415" t="inlineStr">
        <is>
          <t>---</t>
        </is>
      </c>
      <c r="V1415" t="inlineStr">
        <is>
          <t>---</t>
        </is>
      </c>
      <c r="W1415" t="inlineStr"/>
      <c r="X1415" t="inlineStr">
        <is>
          <t>CAP/HSCM/ST04362</t>
        </is>
      </c>
      <c r="Y1415" t="inlineStr">
        <is>
          <t>CAP/HSCM/ST04362</t>
        </is>
      </c>
      <c r="Z1415" t="inlineStr">
        <is>
          <t>2025-03-20 19:11:30</t>
        </is>
      </c>
      <c r="AA1415" t="inlineStr">
        <is>
          <t>2025-03-20 19:11:04</t>
        </is>
      </c>
      <c r="AB1415" t="inlineStr">
        <is>
          <t>1fleurgile</t>
        </is>
      </c>
      <c r="AC1415" t="inlineStr">
        <is>
          <t>2025-03-21 16:01:48</t>
        </is>
      </c>
      <c r="AD1415" s="1" t="inlineStr">
        <is>
          <t>https://www.commcarehq.org/a/caris-test/reports/form_data/77572c01-c67c-41cd-93f6-af19e3424afc/</t>
        </is>
      </c>
      <c r="AE1415" t="inlineStr">
        <is>
          <t>---</t>
        </is>
      </c>
      <c r="AF1415" t="inlineStr">
        <is>
          <t>3c5a623af057e23a32ae4000_104283</t>
        </is>
      </c>
      <c r="AG1415" t="inlineStr">
        <is>
          <t>OK</t>
        </is>
      </c>
      <c r="AH1415" t="inlineStr">
        <is>
          <t>2025-03-20 19:11:30</t>
        </is>
      </c>
      <c r="AI1415" t="inlineStr">
        <is>
          <t>9cfdf7db54419d22491b2c964b5162b3</t>
        </is>
      </c>
      <c r="AJ1415" t="inlineStr">
        <is>
          <t>2025-03-20</t>
        </is>
      </c>
      <c r="AK1415" t="inlineStr">
        <is>
          <t>3</t>
        </is>
      </c>
      <c r="AL1415" t="inlineStr">
        <is>
          <t>---</t>
        </is>
      </c>
      <c r="AM1415" t="inlineStr">
        <is>
          <t>0</t>
        </is>
      </c>
      <c r="AN1415" t="inlineStr">
        <is>
          <t>---</t>
        </is>
      </c>
      <c r="AO1415" t="inlineStr">
        <is>
          <t>1</t>
        </is>
      </c>
      <c r="AP1415" t="inlineStr">
        <is>
          <t>0</t>
        </is>
      </c>
      <c r="AQ1415" t="inlineStr">
        <is>
          <t>---</t>
        </is>
      </c>
      <c r="AR1415" t="inlineStr">
        <is>
          <t>---</t>
        </is>
      </c>
      <c r="AS1415" t="inlineStr">
        <is>
          <t>---</t>
        </is>
      </c>
      <c r="AT1415" t="inlineStr"/>
      <c r="AU1415" t="inlineStr">
        <is>
          <t>---</t>
        </is>
      </c>
      <c r="AV1415" t="inlineStr">
        <is>
          <t>---</t>
        </is>
      </c>
      <c r="AW1415" t="inlineStr">
        <is>
          <t>---</t>
        </is>
      </c>
      <c r="AX1415" t="inlineStr">
        <is>
          <t>---</t>
        </is>
      </c>
      <c r="AY1415" t="inlineStr">
        <is>
          <t>---</t>
        </is>
      </c>
      <c r="AZ1415" t="inlineStr">
        <is>
          <t>---</t>
        </is>
      </c>
      <c r="BA1415" t="inlineStr">
        <is>
          <t>9cfdf7db54419d22491b2c964b5162b3</t>
        </is>
      </c>
      <c r="BB1415" t="inlineStr">
        <is>
          <t>http://openrosa.org/formdesigner/0B48E039-1E80-49A7-AC24-732B6E788E39</t>
        </is>
      </c>
      <c r="BC1415" t="inlineStr">
        <is>
          <t>Ration et autres visites</t>
        </is>
      </c>
      <c r="BD1415" t="inlineStr">
        <is>
          <t>CommCare Android, version "2.55.0"(467579). App v15974. CommCare Version 2.55.0. Build 467579, built on: 2025-01-15</t>
        </is>
      </c>
      <c r="BE1415" t="inlineStr">
        <is>
          <t>commcare_76b456dd-7d90-498a-a785-92f136625a61</t>
        </is>
      </c>
      <c r="BF1415" t="inlineStr">
        <is>
          <t>19.7557368 -72.2062848 23.71 8.68</t>
        </is>
      </c>
      <c r="BG1415" t="inlineStr">
        <is>
          <t>f13d8149fc6d39ebe86af18272310ff9</t>
        </is>
      </c>
      <c r="BH1415" t="inlineStr">
        <is>
          <t>40b9a06a5c574210820dd725c0bc61c4</t>
        </is>
      </c>
      <c r="BI1415" t="inlineStr">
        <is>
          <t>15246</t>
        </is>
      </c>
      <c r="BJ1415" t="inlineStr">
        <is>
          <t>XFormInstance</t>
        </is>
      </c>
      <c r="BK1415" t="inlineStr">
        <is>
          <t>b5b598c6050111f0b0b9d3290d41d0d6</t>
        </is>
      </c>
      <c r="BL1415" t="b">
        <v>0</v>
      </c>
      <c r="BM1415" t="inlineStr">
        <is>
          <t>---</t>
        </is>
      </c>
      <c r="BN1415" t="inlineStr">
        <is>
          <t>200.113.238.20</t>
        </is>
      </c>
      <c r="BO1415" t="inlineStr">
        <is>
          <t>Edwige Gracia</t>
        </is>
      </c>
    </row>
    <row r="1416">
      <c r="A1416" t="inlineStr">
        <is>
          <t>1414</t>
        </is>
      </c>
      <c r="B1416" t="inlineStr">
        <is>
          <t>8f9e9e19-e8bd-45d2-9cfb-585d92995947</t>
        </is>
      </c>
      <c r="C1416" t="inlineStr">
        <is>
          <t>2025-03-20</t>
        </is>
      </c>
      <c r="D1416" t="inlineStr">
        <is>
          <t>3</t>
        </is>
      </c>
      <c r="E1416" t="inlineStr">
        <is>
          <t>---</t>
        </is>
      </c>
      <c r="F1416" t="inlineStr">
        <is>
          <t>0</t>
        </is>
      </c>
      <c r="G1416" t="inlineStr">
        <is>
          <t>---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---</t>
        </is>
      </c>
      <c r="L1416" t="inlineStr">
        <is>
          <t>---</t>
        </is>
      </c>
      <c r="M1416" t="inlineStr">
        <is>
          <t>---</t>
        </is>
      </c>
      <c r="N1416" t="inlineStr">
        <is>
          <t>---</t>
        </is>
      </c>
      <c r="O1416" t="inlineStr">
        <is>
          <t>---</t>
        </is>
      </c>
      <c r="P1416" t="inlineStr">
        <is>
          <t>---</t>
        </is>
      </c>
      <c r="Q1416" t="inlineStr">
        <is>
          <t>---</t>
        </is>
      </c>
      <c r="R1416" t="inlineStr"/>
      <c r="S1416" t="inlineStr"/>
      <c r="T1416" t="inlineStr"/>
      <c r="U1416" t="inlineStr"/>
      <c r="V1416" t="inlineStr"/>
      <c r="W1416" t="inlineStr"/>
      <c r="X1416" t="inlineStr">
        <is>
          <t>CAP/HSCM/ST04548</t>
        </is>
      </c>
      <c r="Y1416" t="inlineStr">
        <is>
          <t>CAP/HSCM/ST04548</t>
        </is>
      </c>
      <c r="Z1416" t="inlineStr">
        <is>
          <t>2025-03-20 19:12:24</t>
        </is>
      </c>
      <c r="AA1416" t="inlineStr">
        <is>
          <t>2025-03-20 19:12:04</t>
        </is>
      </c>
      <c r="AB1416" t="inlineStr">
        <is>
          <t>1fleurgile</t>
        </is>
      </c>
      <c r="AC1416" t="inlineStr">
        <is>
          <t>2025-03-21 16:01:49</t>
        </is>
      </c>
      <c r="AD1416" s="1" t="inlineStr">
        <is>
          <t>https://www.commcarehq.org/a/caris-test/reports/form_data/8f9e9e19-e8bd-45d2-9cfb-585d92995947/</t>
        </is>
      </c>
      <c r="AE1416" t="inlineStr">
        <is>
          <t>---</t>
        </is>
      </c>
      <c r="AF1416" t="inlineStr">
        <is>
          <t>3c5a623af057e23a32ae4000_186745</t>
        </is>
      </c>
      <c r="AG1416" t="inlineStr">
        <is>
          <t>OK</t>
        </is>
      </c>
      <c r="AH1416" t="inlineStr">
        <is>
          <t>2025-03-20 19:12:24</t>
        </is>
      </c>
      <c r="AI1416" t="inlineStr">
        <is>
          <t>9cfdf7db54419d22491b2c964b5162b3</t>
        </is>
      </c>
      <c r="AJ1416" t="inlineStr">
        <is>
          <t>2025-03-20</t>
        </is>
      </c>
      <c r="AK1416" t="inlineStr">
        <is>
          <t>3</t>
        </is>
      </c>
      <c r="AL1416" t="inlineStr">
        <is>
          <t>---</t>
        </is>
      </c>
      <c r="AM1416" t="inlineStr">
        <is>
          <t>0</t>
        </is>
      </c>
      <c r="AN1416" t="inlineStr">
        <is>
          <t>---</t>
        </is>
      </c>
      <c r="AO1416" t="inlineStr">
        <is>
          <t>1</t>
        </is>
      </c>
      <c r="AP1416" t="inlineStr">
        <is>
          <t>1</t>
        </is>
      </c>
      <c r="AQ1416" t="inlineStr"/>
      <c r="AR1416" t="inlineStr"/>
      <c r="AS1416" t="inlineStr"/>
      <c r="AT1416" t="inlineStr"/>
      <c r="AU1416" t="inlineStr">
        <is>
          <t>---</t>
        </is>
      </c>
      <c r="AV1416" t="inlineStr">
        <is>
          <t>---</t>
        </is>
      </c>
      <c r="AW1416" t="inlineStr">
        <is>
          <t>---</t>
        </is>
      </c>
      <c r="AX1416" t="inlineStr">
        <is>
          <t>---</t>
        </is>
      </c>
      <c r="AY1416" t="inlineStr">
        <is>
          <t>---</t>
        </is>
      </c>
      <c r="AZ1416" t="inlineStr">
        <is>
          <t>---</t>
        </is>
      </c>
      <c r="BA1416" t="inlineStr">
        <is>
          <t>9cfdf7db54419d22491b2c964b5162b3</t>
        </is>
      </c>
      <c r="BB1416" t="inlineStr">
        <is>
          <t>http://openrosa.org/formdesigner/0B48E039-1E80-49A7-AC24-732B6E788E39</t>
        </is>
      </c>
      <c r="BC1416" t="inlineStr">
        <is>
          <t>Ration et autres visites</t>
        </is>
      </c>
      <c r="BD1416" t="inlineStr">
        <is>
          <t>CommCare Android, version "2.55.0"(467579). App v15974. CommCare Version 2.55.0. Build 467579, built on: 2025-01-15</t>
        </is>
      </c>
      <c r="BE1416" t="inlineStr">
        <is>
          <t>commcare_76b456dd-7d90-498a-a785-92f136625a61</t>
        </is>
      </c>
      <c r="BF1416" t="inlineStr">
        <is>
          <t>19.7558427 -72.2064004 -28.69 9.32</t>
        </is>
      </c>
      <c r="BG1416" t="inlineStr">
        <is>
          <t>f13d8149fc6d39ebe86af18272310ff9</t>
        </is>
      </c>
      <c r="BH1416" t="inlineStr">
        <is>
          <t>40b9a06a5c574210820dd725c0bc61c4</t>
        </is>
      </c>
      <c r="BI1416" t="inlineStr">
        <is>
          <t>15246</t>
        </is>
      </c>
      <c r="BJ1416" t="inlineStr">
        <is>
          <t>XFormInstance</t>
        </is>
      </c>
      <c r="BK1416" t="inlineStr">
        <is>
          <t>b5b598c6050111f0b0b9d3290d41d0d6</t>
        </is>
      </c>
      <c r="BL1416" t="b">
        <v>0</v>
      </c>
      <c r="BM1416" t="inlineStr">
        <is>
          <t>---</t>
        </is>
      </c>
      <c r="BN1416" t="inlineStr">
        <is>
          <t>200.113.238.20</t>
        </is>
      </c>
      <c r="BO1416" t="inlineStr">
        <is>
          <t>Roderlie Orusen</t>
        </is>
      </c>
    </row>
    <row r="1417">
      <c r="A1417" t="inlineStr">
        <is>
          <t>1415</t>
        </is>
      </c>
      <c r="B1417" t="inlineStr">
        <is>
          <t>68823ea4-7e25-49de-812a-e08662ab44fb</t>
        </is>
      </c>
      <c r="C1417" t="inlineStr">
        <is>
          <t>2025-03-20</t>
        </is>
      </c>
      <c r="D1417" t="inlineStr">
        <is>
          <t>3</t>
        </is>
      </c>
      <c r="E1417" t="inlineStr">
        <is>
          <t>---</t>
        </is>
      </c>
      <c r="F1417" t="inlineStr">
        <is>
          <t>0</t>
        </is>
      </c>
      <c r="G1417" t="inlineStr">
        <is>
          <t>---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---</t>
        </is>
      </c>
      <c r="L1417" t="inlineStr">
        <is>
          <t>---</t>
        </is>
      </c>
      <c r="M1417" t="inlineStr">
        <is>
          <t>---</t>
        </is>
      </c>
      <c r="N1417" t="inlineStr">
        <is>
          <t>---</t>
        </is>
      </c>
      <c r="O1417" t="inlineStr">
        <is>
          <t>---</t>
        </is>
      </c>
      <c r="P1417" t="inlineStr">
        <is>
          <t>---</t>
        </is>
      </c>
      <c r="Q1417" t="inlineStr">
        <is>
          <t>---</t>
        </is>
      </c>
      <c r="R1417" t="inlineStr"/>
      <c r="S1417" t="inlineStr"/>
      <c r="T1417" t="inlineStr"/>
      <c r="U1417" t="inlineStr"/>
      <c r="V1417" t="inlineStr"/>
      <c r="W1417" t="inlineStr"/>
      <c r="X1417" t="inlineStr">
        <is>
          <t>CAP/HSCM/ST04795</t>
        </is>
      </c>
      <c r="Y1417" t="inlineStr">
        <is>
          <t>CAP/HSCM/ST04795</t>
        </is>
      </c>
      <c r="Z1417" t="inlineStr">
        <is>
          <t>2025-03-21 02:07:23</t>
        </is>
      </c>
      <c r="AA1417" t="inlineStr">
        <is>
          <t>2025-03-21 02:06:56</t>
        </is>
      </c>
      <c r="AB1417" t="inlineStr">
        <is>
          <t>1fleurgile</t>
        </is>
      </c>
      <c r="AC1417" t="inlineStr">
        <is>
          <t>2025-03-21 16:01:52</t>
        </is>
      </c>
      <c r="AD1417" s="1" t="inlineStr">
        <is>
          <t>https://www.commcarehq.org/a/caris-test/reports/form_data/68823ea4-7e25-49de-812a-e08662ab44fb/</t>
        </is>
      </c>
      <c r="AE1417" t="inlineStr">
        <is>
          <t>---</t>
        </is>
      </c>
      <c r="AF1417" t="inlineStr">
        <is>
          <t>3c5a623af057e23a32ae4000_187354</t>
        </is>
      </c>
      <c r="AG1417" t="inlineStr">
        <is>
          <t>OK</t>
        </is>
      </c>
      <c r="AH1417" t="inlineStr">
        <is>
          <t>2025-03-21 02:07:23</t>
        </is>
      </c>
      <c r="AI1417" t="inlineStr">
        <is>
          <t>9cfdf7db54419d22491b2c964b5162b3</t>
        </is>
      </c>
      <c r="AJ1417" t="inlineStr">
        <is>
          <t>2025-03-20</t>
        </is>
      </c>
      <c r="AK1417" t="inlineStr">
        <is>
          <t>3</t>
        </is>
      </c>
      <c r="AL1417" t="inlineStr">
        <is>
          <t>---</t>
        </is>
      </c>
      <c r="AM1417" t="inlineStr">
        <is>
          <t>0</t>
        </is>
      </c>
      <c r="AN1417" t="inlineStr">
        <is>
          <t>---</t>
        </is>
      </c>
      <c r="AO1417" t="inlineStr">
        <is>
          <t>1</t>
        </is>
      </c>
      <c r="AP1417" t="inlineStr">
        <is>
          <t>1</t>
        </is>
      </c>
      <c r="AQ1417" t="inlineStr"/>
      <c r="AR1417" t="inlineStr"/>
      <c r="AS1417" t="inlineStr"/>
      <c r="AT1417" t="inlineStr"/>
      <c r="AU1417" t="inlineStr">
        <is>
          <t>---</t>
        </is>
      </c>
      <c r="AV1417" t="inlineStr">
        <is>
          <t>---</t>
        </is>
      </c>
      <c r="AW1417" t="inlineStr">
        <is>
          <t>---</t>
        </is>
      </c>
      <c r="AX1417" t="inlineStr">
        <is>
          <t>---</t>
        </is>
      </c>
      <c r="AY1417" t="inlineStr">
        <is>
          <t>---</t>
        </is>
      </c>
      <c r="AZ1417" t="inlineStr">
        <is>
          <t>---</t>
        </is>
      </c>
      <c r="BA1417" t="inlineStr">
        <is>
          <t>9cfdf7db54419d22491b2c964b5162b3</t>
        </is>
      </c>
      <c r="BB1417" t="inlineStr">
        <is>
          <t>http://openrosa.org/formdesigner/0B48E039-1E80-49A7-AC24-732B6E788E39</t>
        </is>
      </c>
      <c r="BC1417" t="inlineStr">
        <is>
          <t>Ration et autres visites</t>
        </is>
      </c>
      <c r="BD1417" t="inlineStr">
        <is>
          <t>CommCare Android, version "2.55.0"(467579). App v15974. CommCare Version 2.55.0. Build 467579, built on: 2025-01-15</t>
        </is>
      </c>
      <c r="BE1417" t="inlineStr">
        <is>
          <t>commcare_76b456dd-7d90-498a-a785-92f136625a61</t>
        </is>
      </c>
      <c r="BF1417" t="inlineStr">
        <is>
          <t>19.728976 -72.2220489 0.0 2000.0</t>
        </is>
      </c>
      <c r="BG1417" t="inlineStr">
        <is>
          <t>f13d8149fc6d39ebe86af18272310ff9</t>
        </is>
      </c>
      <c r="BH1417" t="inlineStr">
        <is>
          <t>40b9a06a5c574210820dd725c0bc61c4</t>
        </is>
      </c>
      <c r="BI1417" t="inlineStr">
        <is>
          <t>15246</t>
        </is>
      </c>
      <c r="BJ1417" t="inlineStr">
        <is>
          <t>XFormInstance</t>
        </is>
      </c>
      <c r="BK1417" t="inlineStr">
        <is>
          <t>b5b598c6050111f0b0b9d3290d41d0d6</t>
        </is>
      </c>
      <c r="BL1417" t="b">
        <v>0</v>
      </c>
      <c r="BM1417" t="inlineStr">
        <is>
          <t>---</t>
        </is>
      </c>
      <c r="BN1417" t="inlineStr">
        <is>
          <t>200.113.238.20</t>
        </is>
      </c>
      <c r="BO1417" t="inlineStr">
        <is>
          <t>Esther Pierre</t>
        </is>
      </c>
    </row>
    <row r="1418">
      <c r="A1418" t="inlineStr">
        <is>
          <t>1416</t>
        </is>
      </c>
      <c r="B1418" t="inlineStr">
        <is>
          <t>211136ea-4aeb-4787-b2e9-7e42d42597dc</t>
        </is>
      </c>
      <c r="C1418" t="inlineStr">
        <is>
          <t>2025-03-20</t>
        </is>
      </c>
      <c r="D1418" t="inlineStr">
        <is>
          <t>3</t>
        </is>
      </c>
      <c r="E1418" t="inlineStr">
        <is>
          <t>---</t>
        </is>
      </c>
      <c r="F1418" t="inlineStr">
        <is>
          <t>0</t>
        </is>
      </c>
      <c r="G1418" t="inlineStr">
        <is>
          <t>---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---</t>
        </is>
      </c>
      <c r="L1418" t="inlineStr">
        <is>
          <t>---</t>
        </is>
      </c>
      <c r="M1418" t="inlineStr">
        <is>
          <t>---</t>
        </is>
      </c>
      <c r="N1418" t="inlineStr">
        <is>
          <t>---</t>
        </is>
      </c>
      <c r="O1418" t="inlineStr">
        <is>
          <t>---</t>
        </is>
      </c>
      <c r="P1418" t="inlineStr">
        <is>
          <t>---</t>
        </is>
      </c>
      <c r="Q1418" t="inlineStr">
        <is>
          <t>---</t>
        </is>
      </c>
      <c r="R1418" t="inlineStr"/>
      <c r="S1418" t="inlineStr"/>
      <c r="T1418" t="inlineStr"/>
      <c r="U1418" t="inlineStr"/>
      <c r="V1418" t="inlineStr"/>
      <c r="W1418" t="inlineStr"/>
      <c r="X1418" t="inlineStr">
        <is>
          <t>CAP/HSCM/ST03748</t>
        </is>
      </c>
      <c r="Y1418" t="inlineStr">
        <is>
          <t>CAP/HSCM/ST03748</t>
        </is>
      </c>
      <c r="Z1418" t="inlineStr">
        <is>
          <t>2025-03-21 02:08:13</t>
        </is>
      </c>
      <c r="AA1418" t="inlineStr">
        <is>
          <t>2025-03-21 02:07:55</t>
        </is>
      </c>
      <c r="AB1418" t="inlineStr">
        <is>
          <t>1fleurgile</t>
        </is>
      </c>
      <c r="AC1418" t="inlineStr">
        <is>
          <t>2025-03-21 16:01:53</t>
        </is>
      </c>
      <c r="AD1418" s="1" t="inlineStr">
        <is>
          <t>https://www.commcarehq.org/a/caris-test/reports/form_data/211136ea-4aeb-4787-b2e9-7e42d42597dc/</t>
        </is>
      </c>
      <c r="AE1418" t="inlineStr">
        <is>
          <t>---</t>
        </is>
      </c>
      <c r="AF1418" t="inlineStr">
        <is>
          <t>3c5a623af057e23a32ae4000_37634</t>
        </is>
      </c>
      <c r="AG1418" t="inlineStr">
        <is>
          <t>OK</t>
        </is>
      </c>
      <c r="AH1418" t="inlineStr">
        <is>
          <t>2025-03-21 02:08:13</t>
        </is>
      </c>
      <c r="AI1418" t="inlineStr">
        <is>
          <t>9cfdf7db54419d22491b2c964b5162b3</t>
        </is>
      </c>
      <c r="AJ1418" t="inlineStr">
        <is>
          <t>2025-03-20</t>
        </is>
      </c>
      <c r="AK1418" t="inlineStr">
        <is>
          <t>3</t>
        </is>
      </c>
      <c r="AL1418" t="inlineStr">
        <is>
          <t>---</t>
        </is>
      </c>
      <c r="AM1418" t="inlineStr">
        <is>
          <t>0</t>
        </is>
      </c>
      <c r="AN1418" t="inlineStr">
        <is>
          <t>---</t>
        </is>
      </c>
      <c r="AO1418" t="inlineStr">
        <is>
          <t>1</t>
        </is>
      </c>
      <c r="AP1418" t="inlineStr">
        <is>
          <t>1</t>
        </is>
      </c>
      <c r="AQ1418" t="inlineStr"/>
      <c r="AR1418" t="inlineStr"/>
      <c r="AS1418" t="inlineStr"/>
      <c r="AT1418" t="inlineStr"/>
      <c r="AU1418" t="inlineStr">
        <is>
          <t>---</t>
        </is>
      </c>
      <c r="AV1418" t="inlineStr">
        <is>
          <t>---</t>
        </is>
      </c>
      <c r="AW1418" t="inlineStr">
        <is>
          <t>---</t>
        </is>
      </c>
      <c r="AX1418" t="inlineStr">
        <is>
          <t>---</t>
        </is>
      </c>
      <c r="AY1418" t="inlineStr">
        <is>
          <t>---</t>
        </is>
      </c>
      <c r="AZ1418" t="inlineStr">
        <is>
          <t>---</t>
        </is>
      </c>
      <c r="BA1418" t="inlineStr">
        <is>
          <t>9cfdf7db54419d22491b2c964b5162b3</t>
        </is>
      </c>
      <c r="BB1418" t="inlineStr">
        <is>
          <t>http://openrosa.org/formdesigner/0B48E039-1E80-49A7-AC24-732B6E788E39</t>
        </is>
      </c>
      <c r="BC1418" t="inlineStr">
        <is>
          <t>Ration et autres visites</t>
        </is>
      </c>
      <c r="BD1418" t="inlineStr">
        <is>
          <t>CommCare Android, version "2.55.0"(467579). App v15974. CommCare Version 2.55.0. Build 467579, built on: 2025-01-15</t>
        </is>
      </c>
      <c r="BE1418" t="inlineStr">
        <is>
          <t>commcare_76b456dd-7d90-498a-a785-92f136625a61</t>
        </is>
      </c>
      <c r="BF1418" t="inlineStr">
        <is>
          <t>19.7286213 -72.2210187 0.0 2000.0</t>
        </is>
      </c>
      <c r="BG1418" t="inlineStr">
        <is>
          <t>f13d8149fc6d39ebe86af18272310ff9</t>
        </is>
      </c>
      <c r="BH1418" t="inlineStr">
        <is>
          <t>40b9a06a5c574210820dd725c0bc61c4</t>
        </is>
      </c>
      <c r="BI1418" t="inlineStr">
        <is>
          <t>15246</t>
        </is>
      </c>
      <c r="BJ1418" t="inlineStr">
        <is>
          <t>XFormInstance</t>
        </is>
      </c>
      <c r="BK1418" t="inlineStr">
        <is>
          <t>b5b598c6050111f0b0b9d3290d41d0d6</t>
        </is>
      </c>
      <c r="BL1418" t="b">
        <v>0</v>
      </c>
      <c r="BM1418" t="inlineStr">
        <is>
          <t>---</t>
        </is>
      </c>
      <c r="BN1418" t="inlineStr">
        <is>
          <t>200.113.238.20</t>
        </is>
      </c>
      <c r="BO1418" t="inlineStr">
        <is>
          <t>Jean Luckson</t>
        </is>
      </c>
    </row>
    <row r="1419">
      <c r="A1419" t="inlineStr">
        <is>
          <t>1417</t>
        </is>
      </c>
      <c r="B1419" t="inlineStr">
        <is>
          <t>c4cc663a-b149-4f21-b4d5-5a50f28c18ea</t>
        </is>
      </c>
      <c r="C1419" t="inlineStr">
        <is>
          <t>2025-03-21</t>
        </is>
      </c>
      <c r="D1419" t="inlineStr">
        <is>
          <t>3</t>
        </is>
      </c>
      <c r="E1419" t="inlineStr">
        <is>
          <t>---</t>
        </is>
      </c>
      <c r="F1419" t="inlineStr">
        <is>
          <t>0</t>
        </is>
      </c>
      <c r="G1419" t="inlineStr">
        <is>
          <t>---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---</t>
        </is>
      </c>
      <c r="L1419" t="inlineStr">
        <is>
          <t>---</t>
        </is>
      </c>
      <c r="M1419" t="inlineStr">
        <is>
          <t>---</t>
        </is>
      </c>
      <c r="N1419" t="inlineStr">
        <is>
          <t>---</t>
        </is>
      </c>
      <c r="O1419" t="inlineStr">
        <is>
          <t>---</t>
        </is>
      </c>
      <c r="P1419" t="inlineStr">
        <is>
          <t>---</t>
        </is>
      </c>
      <c r="Q1419" t="inlineStr">
        <is>
          <t>---</t>
        </is>
      </c>
      <c r="R1419" t="inlineStr"/>
      <c r="S1419" t="inlineStr"/>
      <c r="T1419" t="inlineStr"/>
      <c r="U1419" t="inlineStr"/>
      <c r="V1419" t="inlineStr"/>
      <c r="W1419" t="inlineStr"/>
      <c r="X1419" t="inlineStr">
        <is>
          <t>CAP/HSCM/ST04918</t>
        </is>
      </c>
      <c r="Y1419" t="inlineStr">
        <is>
          <t>CAP/HSCM/ST04918</t>
        </is>
      </c>
      <c r="Z1419" t="inlineStr">
        <is>
          <t>2025-03-21 16:01:48</t>
        </is>
      </c>
      <c r="AA1419" t="inlineStr">
        <is>
          <t>2025-03-21 16:01:21</t>
        </is>
      </c>
      <c r="AB1419" t="inlineStr">
        <is>
          <t>1fleurgile</t>
        </is>
      </c>
      <c r="AC1419" t="inlineStr">
        <is>
          <t>2025-03-21 16:01:53</t>
        </is>
      </c>
      <c r="AD1419" s="1" t="inlineStr">
        <is>
          <t>https://www.commcarehq.org/a/caris-test/reports/form_data/c4cc663a-b149-4f21-b4d5-5a50f28c18ea/</t>
        </is>
      </c>
      <c r="AE1419" t="inlineStr">
        <is>
          <t>---</t>
        </is>
      </c>
      <c r="AF1419" t="inlineStr">
        <is>
          <t>3c5a623af057e23a32ae4000_197560</t>
        </is>
      </c>
      <c r="AG1419" t="inlineStr">
        <is>
          <t>OK</t>
        </is>
      </c>
      <c r="AH1419" t="inlineStr">
        <is>
          <t>2025-03-21 16:01:48</t>
        </is>
      </c>
      <c r="AI1419" t="inlineStr">
        <is>
          <t>9cfdf7db54419d22491b2c964b5162b3</t>
        </is>
      </c>
      <c r="AJ1419" t="inlineStr">
        <is>
          <t>2025-03-21</t>
        </is>
      </c>
      <c r="AK1419" t="inlineStr">
        <is>
          <t>3</t>
        </is>
      </c>
      <c r="AL1419" t="inlineStr">
        <is>
          <t>---</t>
        </is>
      </c>
      <c r="AM1419" t="inlineStr">
        <is>
          <t>0</t>
        </is>
      </c>
      <c r="AN1419" t="inlineStr">
        <is>
          <t>---</t>
        </is>
      </c>
      <c r="AO1419" t="inlineStr">
        <is>
          <t>1</t>
        </is>
      </c>
      <c r="AP1419" t="inlineStr">
        <is>
          <t>1</t>
        </is>
      </c>
      <c r="AQ1419" t="inlineStr"/>
      <c r="AR1419" t="inlineStr"/>
      <c r="AS1419" t="inlineStr"/>
      <c r="AT1419" t="inlineStr"/>
      <c r="AU1419" t="inlineStr">
        <is>
          <t>---</t>
        </is>
      </c>
      <c r="AV1419" t="inlineStr">
        <is>
          <t>---</t>
        </is>
      </c>
      <c r="AW1419" t="inlineStr">
        <is>
          <t>---</t>
        </is>
      </c>
      <c r="AX1419" t="inlineStr">
        <is>
          <t>---</t>
        </is>
      </c>
      <c r="AY1419" t="inlineStr">
        <is>
          <t>---</t>
        </is>
      </c>
      <c r="AZ1419" t="inlineStr">
        <is>
          <t>---</t>
        </is>
      </c>
      <c r="BA1419" t="inlineStr">
        <is>
          <t>9cfdf7db54419d22491b2c964b5162b3</t>
        </is>
      </c>
      <c r="BB1419" t="inlineStr">
        <is>
          <t>http://openrosa.org/formdesigner/0B48E039-1E80-49A7-AC24-732B6E788E39</t>
        </is>
      </c>
      <c r="BC1419" t="inlineStr">
        <is>
          <t>Ration et autres visites</t>
        </is>
      </c>
      <c r="BD1419" t="inlineStr">
        <is>
          <t>CommCare Android, version "2.55.0"(467579). App v15974. CommCare Version 2.55.0. Build 467579, built on: 2025-01-15</t>
        </is>
      </c>
      <c r="BE1419" t="inlineStr">
        <is>
          <t>commcare_76b456dd-7d90-498a-a785-92f136625a61</t>
        </is>
      </c>
      <c r="BF1419" t="inlineStr">
        <is>
          <t>19.7539562 -72.2070754 -22.8 2648.95</t>
        </is>
      </c>
      <c r="BG1419" t="inlineStr">
        <is>
          <t>f13d8149fc6d39ebe86af18272310ff9</t>
        </is>
      </c>
      <c r="BH1419" t="inlineStr">
        <is>
          <t>40b9a06a5c574210820dd725c0bc61c4</t>
        </is>
      </c>
      <c r="BI1419" t="inlineStr">
        <is>
          <t>15246</t>
        </is>
      </c>
      <c r="BJ1419" t="inlineStr">
        <is>
          <t>XFormInstance</t>
        </is>
      </c>
      <c r="BK1419" t="inlineStr">
        <is>
          <t>b5b598c6050111f0b0b9d3290d41d0d6</t>
        </is>
      </c>
      <c r="BL1419" t="b">
        <v>0</v>
      </c>
      <c r="BM1419" t="inlineStr">
        <is>
          <t>---</t>
        </is>
      </c>
      <c r="BN1419" t="inlineStr">
        <is>
          <t>200.113.238.20</t>
        </is>
      </c>
      <c r="BO1419" t="inlineStr">
        <is>
          <t>Steevenson Archile</t>
        </is>
      </c>
    </row>
    <row r="1420">
      <c r="A1420" t="inlineStr">
        <is>
          <t>1418</t>
        </is>
      </c>
      <c r="B1420" t="inlineStr">
        <is>
          <t>288a7c53-b7cd-4e33-8813-ea197cf3103d</t>
        </is>
      </c>
      <c r="C1420" t="inlineStr">
        <is>
          <t>2025-03-21</t>
        </is>
      </c>
      <c r="D1420" t="inlineStr">
        <is>
          <t>3</t>
        </is>
      </c>
      <c r="E1420" t="inlineStr">
        <is>
          <t>---</t>
        </is>
      </c>
      <c r="F1420" t="inlineStr">
        <is>
          <t>1</t>
        </is>
      </c>
      <c r="G1420" t="inlineStr">
        <is>
          <t>---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---</t>
        </is>
      </c>
      <c r="L1420" t="inlineStr">
        <is>
          <t>---</t>
        </is>
      </c>
      <c r="M1420" t="inlineStr">
        <is>
          <t>---</t>
        </is>
      </c>
      <c r="N1420" t="inlineStr">
        <is>
          <t>---</t>
        </is>
      </c>
      <c r="O1420" t="inlineStr">
        <is>
          <t>---</t>
        </is>
      </c>
      <c r="P1420" t="inlineStr">
        <is>
          <t>---</t>
        </is>
      </c>
      <c r="Q1420" t="inlineStr">
        <is>
          <t>---</t>
        </is>
      </c>
      <c r="R1420" t="inlineStr">
        <is>
          <t>19.0</t>
        </is>
      </c>
      <c r="S1420" t="inlineStr">
        <is>
          <t>261.0</t>
        </is>
      </c>
      <c r="T1420" t="inlineStr">
        <is>
          <t>135.0</t>
        </is>
      </c>
      <c r="U1420">
        <f>HYPERLINK("https://www.commcarehq.org/a/caris-test/api/form_attachment/v1/288a7c53-b7cd-4e33-8813-ea197cf3103d/1742574005604.jpg")</f>
        <v/>
      </c>
      <c r="V1420" t="inlineStr"/>
      <c r="W1420" t="inlineStr"/>
      <c r="X1420" t="inlineStr">
        <is>
          <t>PAP/HAHD/ST00853</t>
        </is>
      </c>
      <c r="Y1420" t="inlineStr">
        <is>
          <t>PAP/HAHD/ST00853</t>
        </is>
      </c>
      <c r="Z1420" t="inlineStr">
        <is>
          <t>2025-03-21 16:20:10</t>
        </is>
      </c>
      <c r="AA1420" t="inlineStr">
        <is>
          <t>2025-03-21 16:17:50</t>
        </is>
      </c>
      <c r="AB1420" t="inlineStr">
        <is>
          <t>2miclene</t>
        </is>
      </c>
      <c r="AC1420" t="inlineStr">
        <is>
          <t>2025-03-21 20:33:10</t>
        </is>
      </c>
      <c r="AD1420" s="1" t="inlineStr">
        <is>
          <t>https://www.commcarehq.org/a/caris-test/reports/form_data/288a7c53-b7cd-4e33-8813-ea197cf3103d/</t>
        </is>
      </c>
      <c r="AE1420" t="inlineStr">
        <is>
          <t>---</t>
        </is>
      </c>
      <c r="AF1420" t="inlineStr">
        <is>
          <t>3c5a623af057e23a32ae4000_38921</t>
        </is>
      </c>
      <c r="AG1420" t="inlineStr">
        <is>
          <t>OK</t>
        </is>
      </c>
      <c r="AH1420" t="inlineStr">
        <is>
          <t>2025-03-21 16:20:10</t>
        </is>
      </c>
      <c r="AI1420" t="inlineStr">
        <is>
          <t>64b0a61236f7d987dd45027ebbfc57df</t>
        </is>
      </c>
      <c r="AJ1420" t="inlineStr">
        <is>
          <t>2025-03-21</t>
        </is>
      </c>
      <c r="AK1420" t="inlineStr">
        <is>
          <t>3</t>
        </is>
      </c>
      <c r="AL1420" t="inlineStr">
        <is>
          <t>---</t>
        </is>
      </c>
      <c r="AM1420" t="inlineStr">
        <is>
          <t>1</t>
        </is>
      </c>
      <c r="AN1420" t="inlineStr">
        <is>
          <t>---</t>
        </is>
      </c>
      <c r="AO1420" t="inlineStr">
        <is>
          <t>1</t>
        </is>
      </c>
      <c r="AP1420" t="inlineStr">
        <is>
          <t>1</t>
        </is>
      </c>
      <c r="AQ1420" t="inlineStr">
        <is>
          <t>19</t>
        </is>
      </c>
      <c r="AR1420" t="inlineStr">
        <is>
          <t>261</t>
        </is>
      </c>
      <c r="AS1420" t="inlineStr">
        <is>
          <t>135</t>
        </is>
      </c>
      <c r="AT1420" t="inlineStr"/>
      <c r="AU1420" t="inlineStr">
        <is>
          <t>---</t>
        </is>
      </c>
      <c r="AV1420" t="inlineStr">
        <is>
          <t>---</t>
        </is>
      </c>
      <c r="AW1420" t="inlineStr">
        <is>
          <t>---</t>
        </is>
      </c>
      <c r="AX1420" t="inlineStr">
        <is>
          <t>---</t>
        </is>
      </c>
      <c r="AY1420" t="inlineStr">
        <is>
          <t>---</t>
        </is>
      </c>
      <c r="AZ1420" t="inlineStr">
        <is>
          <t>---</t>
        </is>
      </c>
      <c r="BA1420" t="inlineStr">
        <is>
          <t>64b0a61236f7d987dd45027ebbfc57df</t>
        </is>
      </c>
      <c r="BB1420" t="inlineStr">
        <is>
          <t>http://openrosa.org/formdesigner/0B48E039-1E80-49A7-AC24-732B6E788E39</t>
        </is>
      </c>
      <c r="BC1420" t="inlineStr">
        <is>
          <t>Ration et autres visites</t>
        </is>
      </c>
      <c r="BD1420" t="inlineStr">
        <is>
          <t>CommCare Android, version "2.55.0"(467579). App v15974. CommCare Version 2.55.0. Build 467579, built on: 2025-01-15</t>
        </is>
      </c>
      <c r="BE1420" t="inlineStr">
        <is>
          <t>commcare_54a621c2-54d8-40d6-b070-4af9fd73e052</t>
        </is>
      </c>
      <c r="BF1420" t="inlineStr"/>
      <c r="BG1420" t="inlineStr">
        <is>
          <t>f13d8149fc6d39ebe86af18272310ff9</t>
        </is>
      </c>
      <c r="BH1420" t="inlineStr">
        <is>
          <t>40b9a06a5c574210820dd725c0bc61c4</t>
        </is>
      </c>
      <c r="BI1420" t="inlineStr">
        <is>
          <t>15246</t>
        </is>
      </c>
      <c r="BJ1420" t="inlineStr">
        <is>
          <t>XFormInstance</t>
        </is>
      </c>
      <c r="BK1420" t="inlineStr">
        <is>
          <t>fb6ddbd204c911f0b4d65930014bb413</t>
        </is>
      </c>
      <c r="BL1420" t="b">
        <v>0</v>
      </c>
      <c r="BM1420" t="inlineStr">
        <is>
          <t>---</t>
        </is>
      </c>
      <c r="BN1420" t="inlineStr">
        <is>
          <t>190.115.174.54</t>
        </is>
      </c>
      <c r="BO1420" t="inlineStr">
        <is>
          <t>Durandisse Aleesha</t>
        </is>
      </c>
    </row>
    <row r="1421">
      <c r="A1421" t="inlineStr">
        <is>
          <t>1419</t>
        </is>
      </c>
      <c r="B1421" t="inlineStr">
        <is>
          <t>630dd037-7e64-4de5-a354-3d7491792db6</t>
        </is>
      </c>
      <c r="C1421" t="inlineStr">
        <is>
          <t>2025-03-21</t>
        </is>
      </c>
      <c r="D1421" t="inlineStr">
        <is>
          <t>4</t>
        </is>
      </c>
      <c r="E1421" t="inlineStr">
        <is>
          <t>rd</t>
        </is>
      </c>
      <c r="F1421" t="inlineStr">
        <is>
          <t>1</t>
        </is>
      </c>
      <c r="G1421" t="inlineStr">
        <is>
          <t>rd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---</t>
        </is>
      </c>
      <c r="L1421" t="inlineStr">
        <is>
          <t>---</t>
        </is>
      </c>
      <c r="M1421" t="inlineStr">
        <is>
          <t>---</t>
        </is>
      </c>
      <c r="N1421" t="inlineStr">
        <is>
          <t>---</t>
        </is>
      </c>
      <c r="O1421" t="inlineStr">
        <is>
          <t>---</t>
        </is>
      </c>
      <c r="P1421" t="inlineStr">
        <is>
          <t>---</t>
        </is>
      </c>
      <c r="Q1421" t="inlineStr">
        <is>
          <t>---</t>
        </is>
      </c>
      <c r="R1421" t="inlineStr">
        <is>
          <t>22.5</t>
        </is>
      </c>
      <c r="S1421" t="inlineStr">
        <is>
          <t>43.3</t>
        </is>
      </c>
      <c r="T1421" t="inlineStr">
        <is>
          <t>160.0</t>
        </is>
      </c>
      <c r="U1421">
        <f>HYPERLINK("https://www.commcarehq.org/a/caris-test/api/form_attachment/v1/630dd037-7e64-4de5-a354-3d7491792db6/1742574212375.jpg")</f>
        <v/>
      </c>
      <c r="V1421" t="inlineStr"/>
      <c r="W1421" t="inlineStr"/>
      <c r="X1421" t="inlineStr">
        <is>
          <t>PAP/HAHD/ST00854</t>
        </is>
      </c>
      <c r="Y1421" t="inlineStr">
        <is>
          <t>PAP/HAHD/ST00854</t>
        </is>
      </c>
      <c r="Z1421" t="inlineStr">
        <is>
          <t>2025-03-21 18:00:17</t>
        </is>
      </c>
      <c r="AA1421" t="inlineStr">
        <is>
          <t>2025-03-21 16:21:01</t>
        </is>
      </c>
      <c r="AB1421" t="inlineStr">
        <is>
          <t>2miclene</t>
        </is>
      </c>
      <c r="AC1421" t="inlineStr">
        <is>
          <t>2025-03-21 20:33:17</t>
        </is>
      </c>
      <c r="AD1421" s="1" t="inlineStr">
        <is>
          <t>https://www.commcarehq.org/a/caris-test/reports/form_data/630dd037-7e64-4de5-a354-3d7491792db6/</t>
        </is>
      </c>
      <c r="AE1421" t="inlineStr">
        <is>
          <t>---</t>
        </is>
      </c>
      <c r="AF1421" t="inlineStr">
        <is>
          <t>3c5a623af057e23a32ae4000_38918</t>
        </is>
      </c>
      <c r="AG1421" t="inlineStr">
        <is>
          <t>---</t>
        </is>
      </c>
      <c r="AH1421" t="inlineStr">
        <is>
          <t>2025-03-21 18:00:17</t>
        </is>
      </c>
      <c r="AI1421" t="inlineStr">
        <is>
          <t>64b0a61236f7d987dd45027ebbfc57df</t>
        </is>
      </c>
      <c r="AJ1421" t="inlineStr">
        <is>
          <t>2025-03-21</t>
        </is>
      </c>
      <c r="AK1421" t="inlineStr">
        <is>
          <t>4</t>
        </is>
      </c>
      <c r="AL1421" t="inlineStr">
        <is>
          <t>rd</t>
        </is>
      </c>
      <c r="AM1421" t="inlineStr">
        <is>
          <t>1</t>
        </is>
      </c>
      <c r="AN1421" t="inlineStr">
        <is>
          <t>rd</t>
        </is>
      </c>
      <c r="AO1421" t="inlineStr">
        <is>
          <t>1</t>
        </is>
      </c>
      <c r="AP1421" t="inlineStr">
        <is>
          <t>1</t>
        </is>
      </c>
      <c r="AQ1421" t="inlineStr">
        <is>
          <t>22.5</t>
        </is>
      </c>
      <c r="AR1421" t="inlineStr">
        <is>
          <t>43.3</t>
        </is>
      </c>
      <c r="AS1421" t="inlineStr">
        <is>
          <t>160</t>
        </is>
      </c>
      <c r="AT1421" t="inlineStr"/>
      <c r="AU1421" t="inlineStr">
        <is>
          <t>---</t>
        </is>
      </c>
      <c r="AV1421" t="inlineStr">
        <is>
          <t>---</t>
        </is>
      </c>
      <c r="AW1421" t="inlineStr">
        <is>
          <t>---</t>
        </is>
      </c>
      <c r="AX1421" t="inlineStr">
        <is>
          <t>---</t>
        </is>
      </c>
      <c r="AY1421" t="inlineStr">
        <is>
          <t>---</t>
        </is>
      </c>
      <c r="AZ1421" t="inlineStr">
        <is>
          <t>---</t>
        </is>
      </c>
      <c r="BA1421" t="inlineStr">
        <is>
          <t>64b0a61236f7d987dd45027ebbfc57df</t>
        </is>
      </c>
      <c r="BB1421" t="inlineStr">
        <is>
          <t>http://openrosa.org/formdesigner/0B48E039-1E80-49A7-AC24-732B6E788E39</t>
        </is>
      </c>
      <c r="BC1421" t="inlineStr">
        <is>
          <t>Ration et autres visites</t>
        </is>
      </c>
      <c r="BD1421" t="inlineStr">
        <is>
          <t>CommCare Android, version "2.55.0"(467579). App v15974. CommCare Version 2.55.0. Build 467579, built on: 2025-01-15</t>
        </is>
      </c>
      <c r="BE1421" t="inlineStr">
        <is>
          <t>commcare_54a621c2-54d8-40d6-b070-4af9fd73e052</t>
        </is>
      </c>
      <c r="BF1421" t="inlineStr"/>
      <c r="BG1421" t="inlineStr">
        <is>
          <t>f13d8149fc6d39ebe86af18272310ff9</t>
        </is>
      </c>
      <c r="BH1421" t="inlineStr">
        <is>
          <t>40b9a06a5c574210820dd725c0bc61c4</t>
        </is>
      </c>
      <c r="BI1421" t="inlineStr">
        <is>
          <t>15246</t>
        </is>
      </c>
      <c r="BJ1421" t="inlineStr">
        <is>
          <t>XFormInstance</t>
        </is>
      </c>
      <c r="BK1421" t="inlineStr">
        <is>
          <t>fb6ddbd204c911f0b4d65930014bb413</t>
        </is>
      </c>
      <c r="BL1421" t="b">
        <v>0</v>
      </c>
      <c r="BM1421" t="inlineStr">
        <is>
          <t>---</t>
        </is>
      </c>
      <c r="BN1421" t="inlineStr">
        <is>
          <t>190.115.174.54</t>
        </is>
      </c>
      <c r="BO1421" t="inlineStr">
        <is>
          <t>Jessica Durandisse</t>
        </is>
      </c>
    </row>
    <row r="1422">
      <c r="A1422" t="inlineStr">
        <is>
          <t>1420</t>
        </is>
      </c>
      <c r="B1422" t="inlineStr">
        <is>
          <t>25cae015-a36e-4f25-9a8b-5d42677a9511</t>
        </is>
      </c>
      <c r="C1422" t="inlineStr">
        <is>
          <t>2025-03-21</t>
        </is>
      </c>
      <c r="D1422" t="inlineStr">
        <is>
          <t>12</t>
        </is>
      </c>
      <c r="E1422" t="inlineStr">
        <is>
          <t>---</t>
        </is>
      </c>
      <c r="F1422" t="inlineStr">
        <is>
          <t>0</t>
        </is>
      </c>
      <c r="G1422" t="inlineStr">
        <is>
          <t>---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---</t>
        </is>
      </c>
      <c r="L1422" t="inlineStr">
        <is>
          <t>---</t>
        </is>
      </c>
      <c r="M1422" t="inlineStr">
        <is>
          <t>---</t>
        </is>
      </c>
      <c r="N1422" t="inlineStr">
        <is>
          <t>---</t>
        </is>
      </c>
      <c r="O1422" t="inlineStr">
        <is>
          <t>---</t>
        </is>
      </c>
      <c r="P1422" t="inlineStr">
        <is>
          <t>---</t>
        </is>
      </c>
      <c r="Q1422" t="inlineStr">
        <is>
          <t>---</t>
        </is>
      </c>
      <c r="R1422" t="inlineStr">
        <is>
          <t>15.0</t>
        </is>
      </c>
      <c r="S1422" t="inlineStr">
        <is>
          <t>11.8</t>
        </is>
      </c>
      <c r="T1422" t="inlineStr"/>
      <c r="U1422" t="inlineStr"/>
      <c r="V1422" t="inlineStr"/>
      <c r="W1422" t="inlineStr">
        <is>
          <t>19.5570109 -71.7350032 -1.01 10.0</t>
        </is>
      </c>
      <c r="X1422" t="inlineStr">
        <is>
          <t>CAP/CMSO/ST03110</t>
        </is>
      </c>
      <c r="Y1422" t="inlineStr">
        <is>
          <t>CAP/CMSO/ST03110</t>
        </is>
      </c>
      <c r="Z1422" t="inlineStr">
        <is>
          <t>2025-03-21 17:35:21</t>
        </is>
      </c>
      <c r="AA1422" t="inlineStr">
        <is>
          <t>2025-03-21 17:34:47</t>
        </is>
      </c>
      <c r="AB1422" t="inlineStr">
        <is>
          <t>1rose</t>
        </is>
      </c>
      <c r="AC1422" t="inlineStr">
        <is>
          <t>2025-03-23 19:48:27</t>
        </is>
      </c>
      <c r="AD1422" s="1" t="inlineStr">
        <is>
          <t>https://www.commcarehq.org/a/caris-test/reports/form_data/25cae015-a36e-4f25-9a8b-5d42677a9511/</t>
        </is>
      </c>
      <c r="AE1422" t="inlineStr">
        <is>
          <t>---</t>
        </is>
      </c>
      <c r="AF1422" t="inlineStr">
        <is>
          <t>3c5a623af057e23a32ae4000_188246</t>
        </is>
      </c>
      <c r="AG1422" t="inlineStr">
        <is>
          <t>---</t>
        </is>
      </c>
      <c r="AH1422" t="inlineStr">
        <is>
          <t>2025-03-21 17:35:21</t>
        </is>
      </c>
      <c r="AI1422" t="inlineStr">
        <is>
          <t>2dea52d1789dbc2c3c784b18002f6f8d</t>
        </is>
      </c>
      <c r="AJ1422" t="inlineStr">
        <is>
          <t>2025-03-21</t>
        </is>
      </c>
      <c r="AK1422" t="inlineStr">
        <is>
          <t>12</t>
        </is>
      </c>
      <c r="AL1422" t="inlineStr">
        <is>
          <t>---</t>
        </is>
      </c>
      <c r="AM1422" t="inlineStr">
        <is>
          <t>0</t>
        </is>
      </c>
      <c r="AN1422" t="inlineStr">
        <is>
          <t>---</t>
        </is>
      </c>
      <c r="AO1422" t="inlineStr">
        <is>
          <t>1</t>
        </is>
      </c>
      <c r="AP1422" t="inlineStr">
        <is>
          <t>1</t>
        </is>
      </c>
      <c r="AQ1422" t="inlineStr">
        <is>
          <t>15</t>
        </is>
      </c>
      <c r="AR1422" t="inlineStr">
        <is>
          <t>11.8</t>
        </is>
      </c>
      <c r="AS1422" t="inlineStr"/>
      <c r="AT1422" t="inlineStr">
        <is>
          <t>19.5570109 -71.7350032 -1.01 10.0</t>
        </is>
      </c>
      <c r="AU1422" t="inlineStr">
        <is>
          <t>---</t>
        </is>
      </c>
      <c r="AV1422" t="inlineStr">
        <is>
          <t>---</t>
        </is>
      </c>
      <c r="AW1422" t="inlineStr">
        <is>
          <t>---</t>
        </is>
      </c>
      <c r="AX1422" t="inlineStr">
        <is>
          <t>---</t>
        </is>
      </c>
      <c r="AY1422" t="inlineStr">
        <is>
          <t>---</t>
        </is>
      </c>
      <c r="AZ1422" t="inlineStr">
        <is>
          <t>---</t>
        </is>
      </c>
      <c r="BA1422" t="inlineStr">
        <is>
          <t>2dea52d1789dbc2c3c784b18002f6f8d</t>
        </is>
      </c>
      <c r="BB1422" t="inlineStr">
        <is>
          <t>http://openrosa.org/formdesigner/0B48E039-1E80-49A7-AC24-732B6E788E39</t>
        </is>
      </c>
      <c r="BC1422" t="inlineStr">
        <is>
          <t>Ration et autres visites</t>
        </is>
      </c>
      <c r="BD1422" t="inlineStr">
        <is>
          <t>CommCare Android, version "2.56"(468040). App v15974. CommCare Version 2.56.0. Build 468040, built on: 2025-02-11</t>
        </is>
      </c>
      <c r="BE1422" t="inlineStr">
        <is>
          <t>commcare_6f11ce87-99a9-46e8-b6bd-276036be1616</t>
        </is>
      </c>
      <c r="BF1422" t="inlineStr">
        <is>
          <t>19.5573446 -71.7351945 -1.01 9.0</t>
        </is>
      </c>
      <c r="BG1422" t="inlineStr">
        <is>
          <t>f13d8149fc6d39ebe86af18272310ff9</t>
        </is>
      </c>
      <c r="BH1422" t="inlineStr">
        <is>
          <t>40b9a06a5c574210820dd725c0bc61c4</t>
        </is>
      </c>
      <c r="BI1422" t="inlineStr">
        <is>
          <t>15246</t>
        </is>
      </c>
      <c r="BJ1422" t="inlineStr">
        <is>
          <t>XFormInstance</t>
        </is>
      </c>
      <c r="BK1422" t="inlineStr">
        <is>
          <t>3197489a05a311f0aa836327e3555f30</t>
        </is>
      </c>
      <c r="BL1422" t="b">
        <v>0</v>
      </c>
      <c r="BM1422" t="inlineStr">
        <is>
          <t>---</t>
        </is>
      </c>
      <c r="BN1422" t="inlineStr">
        <is>
          <t>200.113.238.249</t>
        </is>
      </c>
      <c r="BO1422" t="inlineStr">
        <is>
          <t>Love Malaica Dot</t>
        </is>
      </c>
    </row>
    <row r="1423">
      <c r="A1423" t="inlineStr">
        <is>
          <t>1421</t>
        </is>
      </c>
      <c r="B1423" t="inlineStr">
        <is>
          <t>4757184c-13f6-47c1-abf6-e7421cc1b6e6</t>
        </is>
      </c>
      <c r="C1423" t="inlineStr">
        <is>
          <t>2025-03-18</t>
        </is>
      </c>
      <c r="D1423" t="inlineStr">
        <is>
          <t>4</t>
        </is>
      </c>
      <c r="E1423" t="inlineStr">
        <is>
          <t>apporter 2 sachets de pour sarah</t>
        </is>
      </c>
      <c r="F1423" t="inlineStr">
        <is>
          <t>1</t>
        </is>
      </c>
      <c r="G1423" t="inlineStr">
        <is>
          <t>visite dom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---</t>
        </is>
      </c>
      <c r="L1423" t="inlineStr">
        <is>
          <t>---</t>
        </is>
      </c>
      <c r="M1423" t="inlineStr">
        <is>
          <t>---</t>
        </is>
      </c>
      <c r="N1423" t="inlineStr">
        <is>
          <t>---</t>
        </is>
      </c>
      <c r="O1423" t="inlineStr">
        <is>
          <t>---</t>
        </is>
      </c>
      <c r="P1423" t="inlineStr">
        <is>
          <t>---</t>
        </is>
      </c>
      <c r="Q1423" t="inlineStr">
        <is>
          <t>---</t>
        </is>
      </c>
      <c r="R1423" t="inlineStr">
        <is>
          <t>13.4</t>
        </is>
      </c>
      <c r="S1423" t="inlineStr">
        <is>
          <t>16.4</t>
        </is>
      </c>
      <c r="T1423" t="inlineStr"/>
      <c r="U1423">
        <f>HYPERLINK("https://www.commcarehq.org/a/caris-test/api/form_attachment/v1/4757184c-13f6-47c1-abf6-e7421cc1b6e6/1742322384989.jpg")</f>
        <v/>
      </c>
      <c r="V1423" t="inlineStr"/>
      <c r="W1423" t="inlineStr"/>
      <c r="X1423" t="inlineStr">
        <is>
          <t>PAP/HBMP/ST05229</t>
        </is>
      </c>
      <c r="Y1423" t="inlineStr">
        <is>
          <t>PAP/HBMP/ST05229</t>
        </is>
      </c>
      <c r="Z1423" t="inlineStr">
        <is>
          <t>2025-03-18 18:26:36</t>
        </is>
      </c>
      <c r="AA1423" t="inlineStr">
        <is>
          <t>2025-03-18 18:24:43</t>
        </is>
      </c>
      <c r="AB1423" t="inlineStr">
        <is>
          <t>2higgie</t>
        </is>
      </c>
      <c r="AC1423" t="inlineStr">
        <is>
          <t>2025-03-23 21:16:33</t>
        </is>
      </c>
      <c r="AD1423" s="1" t="inlineStr">
        <is>
          <t>https://www.commcarehq.org/a/caris-test/reports/form_data/4757184c-13f6-47c1-abf6-e7421cc1b6e6/</t>
        </is>
      </c>
      <c r="AE1423" t="inlineStr">
        <is>
          <t>---</t>
        </is>
      </c>
      <c r="AF1423" t="inlineStr">
        <is>
          <t>3c5a623af057e23a32ae4000_179100</t>
        </is>
      </c>
      <c r="AG1423" t="inlineStr">
        <is>
          <t>---</t>
        </is>
      </c>
      <c r="AH1423" t="inlineStr">
        <is>
          <t>2025-03-18 18:26:36</t>
        </is>
      </c>
      <c r="AI1423" t="inlineStr">
        <is>
          <t>04b63b4d09b5f758ab1bb4b49b51e9d0</t>
        </is>
      </c>
      <c r="AJ1423" t="inlineStr">
        <is>
          <t>2025-03-18</t>
        </is>
      </c>
      <c r="AK1423" t="inlineStr">
        <is>
          <t>4</t>
        </is>
      </c>
      <c r="AL1423" t="inlineStr">
        <is>
          <t>apporter 2 sachets de pour sarah</t>
        </is>
      </c>
      <c r="AM1423" t="inlineStr">
        <is>
          <t>1</t>
        </is>
      </c>
      <c r="AN1423" t="inlineStr">
        <is>
          <t>visite dom</t>
        </is>
      </c>
      <c r="AO1423" t="inlineStr">
        <is>
          <t>1</t>
        </is>
      </c>
      <c r="AP1423" t="inlineStr">
        <is>
          <t>1</t>
        </is>
      </c>
      <c r="AQ1423" t="inlineStr">
        <is>
          <t>13.4</t>
        </is>
      </c>
      <c r="AR1423" t="inlineStr">
        <is>
          <t>16.4</t>
        </is>
      </c>
      <c r="AS1423" t="inlineStr"/>
      <c r="AT1423" t="inlineStr"/>
      <c r="AU1423" t="inlineStr">
        <is>
          <t>---</t>
        </is>
      </c>
      <c r="AV1423" t="inlineStr">
        <is>
          <t>---</t>
        </is>
      </c>
      <c r="AW1423" t="inlineStr">
        <is>
          <t>---</t>
        </is>
      </c>
      <c r="AX1423" t="inlineStr">
        <is>
          <t>---</t>
        </is>
      </c>
      <c r="AY1423" t="inlineStr">
        <is>
          <t>---</t>
        </is>
      </c>
      <c r="AZ1423" t="inlineStr">
        <is>
          <t>---</t>
        </is>
      </c>
      <c r="BA1423" t="inlineStr">
        <is>
          <t>04b63b4d09b5f758ab1bb4b49b51e9d0</t>
        </is>
      </c>
      <c r="BB1423" t="inlineStr">
        <is>
          <t>http://openrosa.org/formdesigner/0B48E039-1E80-49A7-AC24-732B6E788E39</t>
        </is>
      </c>
      <c r="BC1423" t="inlineStr">
        <is>
          <t>Ration et autres visites</t>
        </is>
      </c>
      <c r="BD1423" t="inlineStr">
        <is>
          <t>CommCare Android, version "2.56"(468045). App v15974. CommCare Version 2.56.0. Build 468045, built on: 2025-03-07</t>
        </is>
      </c>
      <c r="BE1423" t="inlineStr">
        <is>
          <t>commcare_f379e98d-deb2-406c-bb23-c551c5606f69</t>
        </is>
      </c>
      <c r="BF1423" t="inlineStr"/>
      <c r="BG1423" t="inlineStr">
        <is>
          <t>f13d8149fc6d39ebe86af18272310ff9</t>
        </is>
      </c>
      <c r="BH1423" t="inlineStr">
        <is>
          <t>40b9a06a5c574210820dd725c0bc61c4</t>
        </is>
      </c>
      <c r="BI1423" t="inlineStr">
        <is>
          <t>15246</t>
        </is>
      </c>
      <c r="BJ1423" t="inlineStr">
        <is>
          <t>XFormInstance</t>
        </is>
      </c>
      <c r="BK1423" t="inlineStr">
        <is>
          <t>6df665be034b11f0b075d3290d41d0d6</t>
        </is>
      </c>
      <c r="BL1423" t="b">
        <v>0</v>
      </c>
      <c r="BM1423" t="inlineStr">
        <is>
          <t>---</t>
        </is>
      </c>
      <c r="BN1423" t="inlineStr">
        <is>
          <t>200.113.214.249</t>
        </is>
      </c>
      <c r="BO1423" t="inlineStr">
        <is>
          <t>Pierre Sarah</t>
        </is>
      </c>
    </row>
    <row r="1424">
      <c r="A1424" t="inlineStr">
        <is>
          <t>1422</t>
        </is>
      </c>
      <c r="B1424" t="inlineStr">
        <is>
          <t>8e94bca3-73ad-4d63-a076-56be9a4d5eb4</t>
        </is>
      </c>
      <c r="C1424" t="inlineStr">
        <is>
          <t>2025-03-19</t>
        </is>
      </c>
      <c r="D1424" t="inlineStr">
        <is>
          <t>8</t>
        </is>
      </c>
      <c r="E1424" t="inlineStr">
        <is>
          <t>---</t>
        </is>
      </c>
      <c r="F1424" t="inlineStr">
        <is>
          <t>1</t>
        </is>
      </c>
      <c r="G1424" t="inlineStr">
        <is>
          <t>---</t>
        </is>
      </c>
      <c r="H1424" t="inlineStr">
        <is>
          <t>1</t>
        </is>
      </c>
      <c r="I1424" t="inlineStr">
        <is>
          <t>1</t>
        </is>
      </c>
      <c r="J1424" t="inlineStr">
        <is>
          <t>4</t>
        </is>
      </c>
      <c r="K1424" t="inlineStr">
        <is>
          <t>---</t>
        </is>
      </c>
      <c r="L1424" t="inlineStr">
        <is>
          <t>---</t>
        </is>
      </c>
      <c r="M1424" t="inlineStr">
        <is>
          <t>---</t>
        </is>
      </c>
      <c r="N1424" t="inlineStr">
        <is>
          <t>---</t>
        </is>
      </c>
      <c r="O1424" t="inlineStr">
        <is>
          <t>---</t>
        </is>
      </c>
      <c r="P1424" t="inlineStr">
        <is>
          <t>---</t>
        </is>
      </c>
      <c r="Q1424" t="inlineStr">
        <is>
          <t>---</t>
        </is>
      </c>
      <c r="R1424" t="inlineStr"/>
      <c r="S1424" t="inlineStr"/>
      <c r="T1424" t="inlineStr"/>
      <c r="U1424">
        <f>HYPERLINK("https://www.commcarehq.org/a/caris-test/api/form_attachment/v1/8e94bca3-73ad-4d63-a076-56be9a4d5eb4/1742433501391.jpg")</f>
        <v/>
      </c>
      <c r="V1424" t="inlineStr"/>
      <c r="W1424" t="inlineStr"/>
      <c r="X1424" t="inlineStr">
        <is>
          <t>PAP/HBMP/ST00106</t>
        </is>
      </c>
      <c r="Y1424" t="inlineStr">
        <is>
          <t>PAP/HBMP/ST00106</t>
        </is>
      </c>
      <c r="Z1424" t="inlineStr">
        <is>
          <t>2025-03-20 01:18:29</t>
        </is>
      </c>
      <c r="AA1424" t="inlineStr">
        <is>
          <t>2025-03-20 01:17:28</t>
        </is>
      </c>
      <c r="AB1424" t="inlineStr">
        <is>
          <t>2higgie</t>
        </is>
      </c>
      <c r="AC1424" t="inlineStr">
        <is>
          <t>2025-03-23 21:16:38</t>
        </is>
      </c>
      <c r="AD1424" s="1" t="inlineStr">
        <is>
          <t>https://www.commcarehq.org/a/caris-test/reports/form_data/8e94bca3-73ad-4d63-a076-56be9a4d5eb4/</t>
        </is>
      </c>
      <c r="AE1424" t="inlineStr">
        <is>
          <t>---</t>
        </is>
      </c>
      <c r="AF1424" t="inlineStr">
        <is>
          <t>0e4cc36d3ee84fa79c6bb6ab078de2a7</t>
        </is>
      </c>
      <c r="AG1424" t="inlineStr">
        <is>
          <t>---</t>
        </is>
      </c>
      <c r="AH1424" t="inlineStr">
        <is>
          <t>2025-03-20 01:18:29</t>
        </is>
      </c>
      <c r="AI1424" t="inlineStr">
        <is>
          <t>04b63b4d09b5f758ab1bb4b49b51e9d0</t>
        </is>
      </c>
      <c r="AJ1424" t="inlineStr">
        <is>
          <t>2025-03-19</t>
        </is>
      </c>
      <c r="AK1424" t="inlineStr">
        <is>
          <t>8</t>
        </is>
      </c>
      <c r="AL1424" t="inlineStr">
        <is>
          <t>---</t>
        </is>
      </c>
      <c r="AM1424" t="inlineStr">
        <is>
          <t>1</t>
        </is>
      </c>
      <c r="AN1424" t="inlineStr">
        <is>
          <t>---</t>
        </is>
      </c>
      <c r="AO1424" t="inlineStr">
        <is>
          <t>1</t>
        </is>
      </c>
      <c r="AP1424" t="inlineStr">
        <is>
          <t>1</t>
        </is>
      </c>
      <c r="AQ1424" t="inlineStr"/>
      <c r="AR1424" t="inlineStr"/>
      <c r="AS1424" t="inlineStr"/>
      <c r="AT1424" t="inlineStr"/>
      <c r="AU1424" t="inlineStr">
        <is>
          <t>---</t>
        </is>
      </c>
      <c r="AV1424" t="inlineStr">
        <is>
          <t>---</t>
        </is>
      </c>
      <c r="AW1424" t="inlineStr">
        <is>
          <t>---</t>
        </is>
      </c>
      <c r="AX1424" t="inlineStr">
        <is>
          <t>---</t>
        </is>
      </c>
      <c r="AY1424" t="inlineStr">
        <is>
          <t>---</t>
        </is>
      </c>
      <c r="AZ1424" t="inlineStr">
        <is>
          <t>---</t>
        </is>
      </c>
      <c r="BA1424" t="inlineStr">
        <is>
          <t>04b63b4d09b5f758ab1bb4b49b51e9d0</t>
        </is>
      </c>
      <c r="BB1424" t="inlineStr">
        <is>
          <t>http://openrosa.org/formdesigner/0B48E039-1E80-49A7-AC24-732B6E788E39</t>
        </is>
      </c>
      <c r="BC1424" t="inlineStr">
        <is>
          <t>Ration et autres visites</t>
        </is>
      </c>
      <c r="BD1424" t="inlineStr">
        <is>
          <t>CommCare Android, version "2.56"(468045). App v15974. CommCare Version 2.56.0. Build 468045, built on: 2025-03-07</t>
        </is>
      </c>
      <c r="BE1424" t="inlineStr">
        <is>
          <t>commcare_f379e98d-deb2-406c-bb23-c551c5606f69</t>
        </is>
      </c>
      <c r="BF1424" t="inlineStr"/>
      <c r="BG1424" t="inlineStr">
        <is>
          <t>f13d8149fc6d39ebe86af18272310ff9</t>
        </is>
      </c>
      <c r="BH1424" t="inlineStr">
        <is>
          <t>40b9a06a5c574210820dd725c0bc61c4</t>
        </is>
      </c>
      <c r="BI1424" t="inlineStr">
        <is>
          <t>15246</t>
        </is>
      </c>
      <c r="BJ1424" t="inlineStr">
        <is>
          <t>XFormInstance</t>
        </is>
      </c>
      <c r="BK1424" t="inlineStr">
        <is>
          <t>6df665be034b11f0b075d3290d41d0d6</t>
        </is>
      </c>
      <c r="BL1424" t="b">
        <v>0</v>
      </c>
      <c r="BM1424" t="inlineStr">
        <is>
          <t>---</t>
        </is>
      </c>
      <c r="BN1424" t="inlineStr">
        <is>
          <t>200.113.214.249</t>
        </is>
      </c>
      <c r="BO1424" t="inlineStr">
        <is>
          <t>Waline Foucault</t>
        </is>
      </c>
    </row>
    <row r="1425">
      <c r="A1425" t="inlineStr">
        <is>
          <t>1423</t>
        </is>
      </c>
      <c r="B1425" t="inlineStr">
        <is>
          <t>0be3baea-9a46-4e15-8b30-bf25e1bab3e7</t>
        </is>
      </c>
      <c r="C1425" t="inlineStr">
        <is>
          <t>2025-03-20</t>
        </is>
      </c>
      <c r="D1425" t="inlineStr">
        <is>
          <t>3</t>
        </is>
      </c>
      <c r="E1425" t="inlineStr">
        <is>
          <t>---</t>
        </is>
      </c>
      <c r="F1425" t="inlineStr">
        <is>
          <t>1</t>
        </is>
      </c>
      <c r="G1425" t="inlineStr">
        <is>
          <t>---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---</t>
        </is>
      </c>
      <c r="L1425" t="inlineStr">
        <is>
          <t>---</t>
        </is>
      </c>
      <c r="M1425" t="inlineStr">
        <is>
          <t>---</t>
        </is>
      </c>
      <c r="N1425" t="inlineStr">
        <is>
          <t>---</t>
        </is>
      </c>
      <c r="O1425" t="inlineStr">
        <is>
          <t>---</t>
        </is>
      </c>
      <c r="P1425" t="inlineStr">
        <is>
          <t>---</t>
        </is>
      </c>
      <c r="Q1425" t="inlineStr">
        <is>
          <t>---</t>
        </is>
      </c>
      <c r="R1425" t="inlineStr"/>
      <c r="S1425" t="inlineStr"/>
      <c r="T1425" t="inlineStr"/>
      <c r="U1425" t="inlineStr"/>
      <c r="V1425" t="inlineStr"/>
      <c r="W1425" t="inlineStr"/>
      <c r="X1425" t="inlineStr">
        <is>
          <t>CAP/CMBV/ST03480</t>
        </is>
      </c>
      <c r="Y1425" t="inlineStr">
        <is>
          <t>CAP/CMBV/ST03480</t>
        </is>
      </c>
      <c r="Z1425" t="inlineStr">
        <is>
          <t>2025-03-21 00:47:24</t>
        </is>
      </c>
      <c r="AA1425" t="inlineStr">
        <is>
          <t>2025-03-21 00:47:05</t>
        </is>
      </c>
      <c r="AB1425" t="inlineStr">
        <is>
          <t>1plyviose</t>
        </is>
      </c>
      <c r="AC1425" t="inlineStr">
        <is>
          <t>2025-03-24 02:49:30</t>
        </is>
      </c>
      <c r="AD1425" s="1" t="inlineStr">
        <is>
          <t>https://www.commcarehq.org/a/caris-test/reports/form_data/0be3baea-9a46-4e15-8b30-bf25e1bab3e7/</t>
        </is>
      </c>
      <c r="AE1425" t="inlineStr">
        <is>
          <t>---</t>
        </is>
      </c>
      <c r="AF1425" t="inlineStr">
        <is>
          <t>3c5a623af057e23a32ae4000_175862</t>
        </is>
      </c>
      <c r="AG1425" t="inlineStr">
        <is>
          <t>OK</t>
        </is>
      </c>
      <c r="AH1425" t="inlineStr">
        <is>
          <t>2025-03-21 00:47:24</t>
        </is>
      </c>
      <c r="AI1425" t="inlineStr">
        <is>
          <t>aab7a2415e99453fbcb8ebd109e92b4f</t>
        </is>
      </c>
      <c r="AJ1425" t="inlineStr">
        <is>
          <t>2025-03-20</t>
        </is>
      </c>
      <c r="AK1425" t="inlineStr">
        <is>
          <t>3</t>
        </is>
      </c>
      <c r="AL1425" t="inlineStr">
        <is>
          <t>---</t>
        </is>
      </c>
      <c r="AM1425" t="inlineStr">
        <is>
          <t>1</t>
        </is>
      </c>
      <c r="AN1425" t="inlineStr">
        <is>
          <t>---</t>
        </is>
      </c>
      <c r="AO1425" t="inlineStr">
        <is>
          <t>1</t>
        </is>
      </c>
      <c r="AP1425" t="inlineStr">
        <is>
          <t>1</t>
        </is>
      </c>
      <c r="AQ1425" t="inlineStr"/>
      <c r="AR1425" t="inlineStr"/>
      <c r="AS1425" t="inlineStr"/>
      <c r="AT1425" t="inlineStr"/>
      <c r="AU1425" t="inlineStr">
        <is>
          <t>---</t>
        </is>
      </c>
      <c r="AV1425" t="inlineStr">
        <is>
          <t>---</t>
        </is>
      </c>
      <c r="AW1425" t="inlineStr">
        <is>
          <t>---</t>
        </is>
      </c>
      <c r="AX1425" t="inlineStr">
        <is>
          <t>---</t>
        </is>
      </c>
      <c r="AY1425" t="inlineStr">
        <is>
          <t>---</t>
        </is>
      </c>
      <c r="AZ1425" t="inlineStr">
        <is>
          <t>---</t>
        </is>
      </c>
      <c r="BA1425" t="inlineStr">
        <is>
          <t>aab7a2415e99453fbcb8ebd109e92b4f</t>
        </is>
      </c>
      <c r="BB1425" t="inlineStr">
        <is>
          <t>http://openrosa.org/formdesigner/0B48E039-1E80-49A7-AC24-732B6E788E39</t>
        </is>
      </c>
      <c r="BC1425" t="inlineStr">
        <is>
          <t>Ration et autres visites</t>
        </is>
      </c>
      <c r="BD1425" t="inlineStr">
        <is>
          <t>CommCare Android, version "2.55.0"(467579). App v15974. CommCare Version 2.55.0. Build 467579, built on: 2025-01-15</t>
        </is>
      </c>
      <c r="BE1425" t="inlineStr">
        <is>
          <t>commcare_d17d77c2-a7e5-4f4b-9b21-6b80894e9762</t>
        </is>
      </c>
      <c r="BF1425" t="inlineStr"/>
      <c r="BG1425" t="inlineStr">
        <is>
          <t>f13d8149fc6d39ebe86af18272310ff9</t>
        </is>
      </c>
      <c r="BH1425" t="inlineStr">
        <is>
          <t>40b9a06a5c574210820dd725c0bc61c4</t>
        </is>
      </c>
      <c r="BI1425" t="inlineStr">
        <is>
          <t>15246</t>
        </is>
      </c>
      <c r="BJ1425" t="inlineStr">
        <is>
          <t>XFormInstance</t>
        </is>
      </c>
      <c r="BK1425" t="inlineStr">
        <is>
          <t>9d9df23e085811f0b108d3290d41d0d6</t>
        </is>
      </c>
      <c r="BL1425" t="b">
        <v>0</v>
      </c>
      <c r="BM1425" t="inlineStr">
        <is>
          <t>---</t>
        </is>
      </c>
      <c r="BN1425" t="inlineStr">
        <is>
          <t>200.113.215.178</t>
        </is>
      </c>
      <c r="BO1425" t="inlineStr">
        <is>
          <t>Wisley Almonor</t>
        </is>
      </c>
    </row>
    <row r="1426">
      <c r="A1426" t="inlineStr">
        <is>
          <t>1424</t>
        </is>
      </c>
      <c r="B1426" t="inlineStr">
        <is>
          <t>b7967e19-9c34-413e-9847-551b14614e5d</t>
        </is>
      </c>
      <c r="C1426" t="inlineStr">
        <is>
          <t>2025-03-20</t>
        </is>
      </c>
      <c r="D1426" t="inlineStr">
        <is>
          <t>3</t>
        </is>
      </c>
      <c r="E1426" t="inlineStr">
        <is>
          <t>---</t>
        </is>
      </c>
      <c r="F1426" t="inlineStr">
        <is>
          <t>1</t>
        </is>
      </c>
      <c r="G1426" t="inlineStr">
        <is>
          <t>---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---</t>
        </is>
      </c>
      <c r="L1426" t="inlineStr">
        <is>
          <t>---</t>
        </is>
      </c>
      <c r="M1426" t="inlineStr">
        <is>
          <t>---</t>
        </is>
      </c>
      <c r="N1426" t="inlineStr">
        <is>
          <t>---</t>
        </is>
      </c>
      <c r="O1426" t="inlineStr">
        <is>
          <t>---</t>
        </is>
      </c>
      <c r="P1426" t="inlineStr">
        <is>
          <t>---</t>
        </is>
      </c>
      <c r="Q1426" t="inlineStr">
        <is>
          <t>---</t>
        </is>
      </c>
      <c r="R1426" t="inlineStr"/>
      <c r="S1426" t="inlineStr"/>
      <c r="T1426" t="inlineStr"/>
      <c r="U1426" t="inlineStr"/>
      <c r="V1426" t="inlineStr"/>
      <c r="W1426" t="inlineStr"/>
      <c r="X1426" t="inlineStr">
        <is>
          <t>CAP/CMBV/PED00038</t>
        </is>
      </c>
      <c r="Y1426" t="inlineStr">
        <is>
          <t>CAP/CMBV/PED00038</t>
        </is>
      </c>
      <c r="Z1426" t="inlineStr">
        <is>
          <t>2025-03-21 00:49:40</t>
        </is>
      </c>
      <c r="AA1426" t="inlineStr">
        <is>
          <t>2025-03-21 00:49:19</t>
        </is>
      </c>
      <c r="AB1426" t="inlineStr">
        <is>
          <t>1plyviose</t>
        </is>
      </c>
      <c r="AC1426" t="inlineStr">
        <is>
          <t>2025-03-24 02:51:47</t>
        </is>
      </c>
      <c r="AD1426" s="1" t="inlineStr">
        <is>
          <t>https://www.commcarehq.org/a/caris-test/reports/form_data/b7967e19-9c34-413e-9847-551b14614e5d/</t>
        </is>
      </c>
      <c r="AE1426" t="inlineStr">
        <is>
          <t>---</t>
        </is>
      </c>
      <c r="AF1426" t="inlineStr">
        <is>
          <t>8e5059a526954d7dade51fb1b97cbbfe</t>
        </is>
      </c>
      <c r="AG1426" t="inlineStr">
        <is>
          <t>OK</t>
        </is>
      </c>
      <c r="AH1426" t="inlineStr">
        <is>
          <t>2025-03-21 00:49:40</t>
        </is>
      </c>
      <c r="AI1426" t="inlineStr">
        <is>
          <t>aab7a2415e99453fbcb8ebd109e92b4f</t>
        </is>
      </c>
      <c r="AJ1426" t="inlineStr">
        <is>
          <t>2025-03-20</t>
        </is>
      </c>
      <c r="AK1426" t="inlineStr">
        <is>
          <t>3</t>
        </is>
      </c>
      <c r="AL1426" t="inlineStr">
        <is>
          <t>---</t>
        </is>
      </c>
      <c r="AM1426" t="inlineStr">
        <is>
          <t>1</t>
        </is>
      </c>
      <c r="AN1426" t="inlineStr">
        <is>
          <t>---</t>
        </is>
      </c>
      <c r="AO1426" t="inlineStr">
        <is>
          <t>1</t>
        </is>
      </c>
      <c r="AP1426" t="inlineStr">
        <is>
          <t>1</t>
        </is>
      </c>
      <c r="AQ1426" t="inlineStr"/>
      <c r="AR1426" t="inlineStr"/>
      <c r="AS1426" t="inlineStr"/>
      <c r="AT1426" t="inlineStr"/>
      <c r="AU1426" t="inlineStr">
        <is>
          <t>---</t>
        </is>
      </c>
      <c r="AV1426" t="inlineStr">
        <is>
          <t>---</t>
        </is>
      </c>
      <c r="AW1426" t="inlineStr">
        <is>
          <t>---</t>
        </is>
      </c>
      <c r="AX1426" t="inlineStr">
        <is>
          <t>---</t>
        </is>
      </c>
      <c r="AY1426" t="inlineStr">
        <is>
          <t>---</t>
        </is>
      </c>
      <c r="AZ1426" t="inlineStr">
        <is>
          <t>---</t>
        </is>
      </c>
      <c r="BA1426" t="inlineStr">
        <is>
          <t>aab7a2415e99453fbcb8ebd109e92b4f</t>
        </is>
      </c>
      <c r="BB1426" t="inlineStr">
        <is>
          <t>http://openrosa.org/formdesigner/0B48E039-1E80-49A7-AC24-732B6E788E39</t>
        </is>
      </c>
      <c r="BC1426" t="inlineStr">
        <is>
          <t>Ration et autres visites</t>
        </is>
      </c>
      <c r="BD1426" t="inlineStr">
        <is>
          <t>CommCare Android, version "2.55.0"(467579). App v15974. CommCare Version 2.55.0. Build 467579, built on: 2025-01-15</t>
        </is>
      </c>
      <c r="BE1426" t="inlineStr">
        <is>
          <t>commcare_d17d77c2-a7e5-4f4b-9b21-6b80894e9762</t>
        </is>
      </c>
      <c r="BF1426" t="inlineStr"/>
      <c r="BG1426" t="inlineStr">
        <is>
          <t>f13d8149fc6d39ebe86af18272310ff9</t>
        </is>
      </c>
      <c r="BH1426" t="inlineStr">
        <is>
          <t>40b9a06a5c574210820dd725c0bc61c4</t>
        </is>
      </c>
      <c r="BI1426" t="inlineStr">
        <is>
          <t>15246</t>
        </is>
      </c>
      <c r="BJ1426" t="inlineStr">
        <is>
          <t>XFormInstance</t>
        </is>
      </c>
      <c r="BK1426" t="inlineStr">
        <is>
          <t>9d9df23e085811f0b108d3290d41d0d6</t>
        </is>
      </c>
      <c r="BL1426" t="b">
        <v>0</v>
      </c>
      <c r="BM1426" t="inlineStr">
        <is>
          <t>---</t>
        </is>
      </c>
      <c r="BN1426" t="inlineStr">
        <is>
          <t>200.113.215.178</t>
        </is>
      </c>
      <c r="BO1426" t="inlineStr">
        <is>
          <t>Geslin Ciliaque</t>
        </is>
      </c>
    </row>
    <row r="1427">
      <c r="A1427" t="inlineStr">
        <is>
          <t>1425</t>
        </is>
      </c>
      <c r="B1427" t="inlineStr">
        <is>
          <t>3cf4ce92-7d56-4024-a234-2a44ad96cc25</t>
        </is>
      </c>
      <c r="C1427" t="inlineStr">
        <is>
          <t>2025-03-20</t>
        </is>
      </c>
      <c r="D1427" t="inlineStr">
        <is>
          <t>3</t>
        </is>
      </c>
      <c r="E1427" t="inlineStr">
        <is>
          <t>---</t>
        </is>
      </c>
      <c r="F1427" t="inlineStr">
        <is>
          <t>0</t>
        </is>
      </c>
      <c r="G1427" t="inlineStr">
        <is>
          <t>---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---</t>
        </is>
      </c>
      <c r="L1427" t="inlineStr">
        <is>
          <t>---</t>
        </is>
      </c>
      <c r="M1427" t="inlineStr">
        <is>
          <t>---</t>
        </is>
      </c>
      <c r="N1427" t="inlineStr">
        <is>
          <t>---</t>
        </is>
      </c>
      <c r="O1427" t="inlineStr">
        <is>
          <t>---</t>
        </is>
      </c>
      <c r="P1427" t="inlineStr">
        <is>
          <t>---</t>
        </is>
      </c>
      <c r="Q1427" t="inlineStr">
        <is>
          <t>---</t>
        </is>
      </c>
      <c r="R1427" t="inlineStr"/>
      <c r="S1427" t="inlineStr"/>
      <c r="T1427" t="inlineStr"/>
      <c r="U1427" t="inlineStr"/>
      <c r="V1427" t="inlineStr"/>
      <c r="W1427" t="inlineStr"/>
      <c r="X1427" t="inlineStr">
        <is>
          <t>CAP/CDSF/PJ1018M</t>
        </is>
      </c>
      <c r="Y1427" t="inlineStr">
        <is>
          <t>CAP/CDSF/PJ1018M</t>
        </is>
      </c>
      <c r="Z1427" t="inlineStr">
        <is>
          <t>2025-03-21 00:50:46</t>
        </is>
      </c>
      <c r="AA1427" t="inlineStr">
        <is>
          <t>2025-03-21 00:50:28</t>
        </is>
      </c>
      <c r="AB1427" t="inlineStr">
        <is>
          <t>1plyviose</t>
        </is>
      </c>
      <c r="AC1427" t="inlineStr">
        <is>
          <t>2025-03-24 02:52:52</t>
        </is>
      </c>
      <c r="AD1427" s="1" t="inlineStr">
        <is>
          <t>https://www.commcarehq.org/a/caris-test/reports/form_data/3cf4ce92-7d56-4024-a234-2a44ad96cc25/</t>
        </is>
      </c>
      <c r="AE1427" t="inlineStr">
        <is>
          <t>---</t>
        </is>
      </c>
      <c r="AF1427" t="inlineStr">
        <is>
          <t>3c5a623af057e23a32ae4000_42421</t>
        </is>
      </c>
      <c r="AG1427" t="inlineStr">
        <is>
          <t>OK</t>
        </is>
      </c>
      <c r="AH1427" t="inlineStr">
        <is>
          <t>2025-03-21 00:50:46</t>
        </is>
      </c>
      <c r="AI1427" t="inlineStr">
        <is>
          <t>aab7a2415e99453fbcb8ebd109e92b4f</t>
        </is>
      </c>
      <c r="AJ1427" t="inlineStr">
        <is>
          <t>2025-03-20</t>
        </is>
      </c>
      <c r="AK1427" t="inlineStr">
        <is>
          <t>3</t>
        </is>
      </c>
      <c r="AL1427" t="inlineStr">
        <is>
          <t>---</t>
        </is>
      </c>
      <c r="AM1427" t="inlineStr">
        <is>
          <t>0</t>
        </is>
      </c>
      <c r="AN1427" t="inlineStr">
        <is>
          <t>---</t>
        </is>
      </c>
      <c r="AO1427" t="inlineStr">
        <is>
          <t>1</t>
        </is>
      </c>
      <c r="AP1427" t="inlineStr">
        <is>
          <t>1</t>
        </is>
      </c>
      <c r="AQ1427" t="inlineStr"/>
      <c r="AR1427" t="inlineStr"/>
      <c r="AS1427" t="inlineStr"/>
      <c r="AT1427" t="inlineStr"/>
      <c r="AU1427" t="inlineStr">
        <is>
          <t>---</t>
        </is>
      </c>
      <c r="AV1427" t="inlineStr">
        <is>
          <t>---</t>
        </is>
      </c>
      <c r="AW1427" t="inlineStr">
        <is>
          <t>---</t>
        </is>
      </c>
      <c r="AX1427" t="inlineStr">
        <is>
          <t>---</t>
        </is>
      </c>
      <c r="AY1427" t="inlineStr">
        <is>
          <t>---</t>
        </is>
      </c>
      <c r="AZ1427" t="inlineStr">
        <is>
          <t>---</t>
        </is>
      </c>
      <c r="BA1427" t="inlineStr">
        <is>
          <t>aab7a2415e99453fbcb8ebd109e92b4f</t>
        </is>
      </c>
      <c r="BB1427" t="inlineStr">
        <is>
          <t>http://openrosa.org/formdesigner/0B48E039-1E80-49A7-AC24-732B6E788E39</t>
        </is>
      </c>
      <c r="BC1427" t="inlineStr">
        <is>
          <t>Ration et autres visites</t>
        </is>
      </c>
      <c r="BD1427" t="inlineStr">
        <is>
          <t>CommCare Android, version "2.55.0"(467579). App v15974. CommCare Version 2.55.0. Build 467579, built on: 2025-01-15</t>
        </is>
      </c>
      <c r="BE1427" t="inlineStr">
        <is>
          <t>commcare_d17d77c2-a7e5-4f4b-9b21-6b80894e9762</t>
        </is>
      </c>
      <c r="BF1427" t="inlineStr"/>
      <c r="BG1427" t="inlineStr">
        <is>
          <t>f13d8149fc6d39ebe86af18272310ff9</t>
        </is>
      </c>
      <c r="BH1427" t="inlineStr">
        <is>
          <t>40b9a06a5c574210820dd725c0bc61c4</t>
        </is>
      </c>
      <c r="BI1427" t="inlineStr">
        <is>
          <t>15246</t>
        </is>
      </c>
      <c r="BJ1427" t="inlineStr">
        <is>
          <t>XFormInstance</t>
        </is>
      </c>
      <c r="BK1427" t="inlineStr">
        <is>
          <t>9d9df23e085811f0b108d3290d41d0d6</t>
        </is>
      </c>
      <c r="BL1427" t="b">
        <v>0</v>
      </c>
      <c r="BM1427" t="inlineStr">
        <is>
          <t>---</t>
        </is>
      </c>
      <c r="BN1427" t="inlineStr">
        <is>
          <t>200.113.215.178</t>
        </is>
      </c>
      <c r="BO1427" t="inlineStr">
        <is>
          <t>Phania Joseph</t>
        </is>
      </c>
    </row>
    <row r="1428">
      <c r="A1428" t="inlineStr">
        <is>
          <t>1426</t>
        </is>
      </c>
      <c r="B1428" t="inlineStr">
        <is>
          <t>0c2d6fdb-26c9-4fbe-91bf-6d358ab40209</t>
        </is>
      </c>
      <c r="C1428" t="inlineStr">
        <is>
          <t>2025-03-21</t>
        </is>
      </c>
      <c r="D1428" t="inlineStr">
        <is>
          <t>3</t>
        </is>
      </c>
      <c r="E1428" t="inlineStr">
        <is>
          <t>---</t>
        </is>
      </c>
      <c r="F1428" t="inlineStr">
        <is>
          <t>1</t>
        </is>
      </c>
      <c r="G1428" t="inlineStr">
        <is>
          <t>---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---</t>
        </is>
      </c>
      <c r="L1428" t="inlineStr">
        <is>
          <t>---</t>
        </is>
      </c>
      <c r="M1428" t="inlineStr">
        <is>
          <t>---</t>
        </is>
      </c>
      <c r="N1428" t="inlineStr">
        <is>
          <t>---</t>
        </is>
      </c>
      <c r="O1428" t="inlineStr">
        <is>
          <t>---</t>
        </is>
      </c>
      <c r="P1428" t="inlineStr">
        <is>
          <t>---</t>
        </is>
      </c>
      <c r="Q1428" t="inlineStr">
        <is>
          <t>---</t>
        </is>
      </c>
      <c r="R1428" t="inlineStr"/>
      <c r="S1428" t="inlineStr"/>
      <c r="T1428" t="inlineStr"/>
      <c r="U1428" t="inlineStr"/>
      <c r="V1428" t="inlineStr"/>
      <c r="W1428" t="inlineStr"/>
      <c r="X1428" t="inlineStr">
        <is>
          <t>CAP/CMBV/ST01400</t>
        </is>
      </c>
      <c r="Y1428" t="inlineStr">
        <is>
          <t>CAP/CMBV/ST01400</t>
        </is>
      </c>
      <c r="Z1428" t="inlineStr">
        <is>
          <t>2025-03-22 00:58:30</t>
        </is>
      </c>
      <c r="AA1428" t="inlineStr">
        <is>
          <t>2025-03-22 00:58:01</t>
        </is>
      </c>
      <c r="AB1428" t="inlineStr">
        <is>
          <t>1plyviose</t>
        </is>
      </c>
      <c r="AC1428" t="inlineStr">
        <is>
          <t>2025-03-24 03:00:35</t>
        </is>
      </c>
      <c r="AD1428" s="1" t="inlineStr">
        <is>
          <t>https://www.commcarehq.org/a/caris-test/reports/form_data/0c2d6fdb-26c9-4fbe-91bf-6d358ab40209/</t>
        </is>
      </c>
      <c r="AE1428" t="inlineStr">
        <is>
          <t>---</t>
        </is>
      </c>
      <c r="AF1428" t="inlineStr">
        <is>
          <t>a173d6797b2648bb9f18b96fd1767d95</t>
        </is>
      </c>
      <c r="AG1428" t="inlineStr">
        <is>
          <t>OK</t>
        </is>
      </c>
      <c r="AH1428" t="inlineStr">
        <is>
          <t>2025-03-22 00:58:30</t>
        </is>
      </c>
      <c r="AI1428" t="inlineStr">
        <is>
          <t>aab7a2415e99453fbcb8ebd109e92b4f</t>
        </is>
      </c>
      <c r="AJ1428" t="inlineStr">
        <is>
          <t>2025-03-21</t>
        </is>
      </c>
      <c r="AK1428" t="inlineStr">
        <is>
          <t>3</t>
        </is>
      </c>
      <c r="AL1428" t="inlineStr">
        <is>
          <t>---</t>
        </is>
      </c>
      <c r="AM1428" t="inlineStr">
        <is>
          <t>1</t>
        </is>
      </c>
      <c r="AN1428" t="inlineStr">
        <is>
          <t>---</t>
        </is>
      </c>
      <c r="AO1428" t="inlineStr">
        <is>
          <t>1</t>
        </is>
      </c>
      <c r="AP1428" t="inlineStr">
        <is>
          <t>1</t>
        </is>
      </c>
      <c r="AQ1428" t="inlineStr"/>
      <c r="AR1428" t="inlineStr"/>
      <c r="AS1428" t="inlineStr"/>
      <c r="AT1428" t="inlineStr"/>
      <c r="AU1428" t="inlineStr">
        <is>
          <t>---</t>
        </is>
      </c>
      <c r="AV1428" t="inlineStr">
        <is>
          <t>---</t>
        </is>
      </c>
      <c r="AW1428" t="inlineStr">
        <is>
          <t>---</t>
        </is>
      </c>
      <c r="AX1428" t="inlineStr">
        <is>
          <t>---</t>
        </is>
      </c>
      <c r="AY1428" t="inlineStr">
        <is>
          <t>---</t>
        </is>
      </c>
      <c r="AZ1428" t="inlineStr">
        <is>
          <t>---</t>
        </is>
      </c>
      <c r="BA1428" t="inlineStr">
        <is>
          <t>aab7a2415e99453fbcb8ebd109e92b4f</t>
        </is>
      </c>
      <c r="BB1428" t="inlineStr">
        <is>
          <t>http://openrosa.org/formdesigner/0B48E039-1E80-49A7-AC24-732B6E788E39</t>
        </is>
      </c>
      <c r="BC1428" t="inlineStr">
        <is>
          <t>Ration et autres visites</t>
        </is>
      </c>
      <c r="BD1428" t="inlineStr">
        <is>
          <t>CommCare Android, version "2.55.0"(467579). App v15974. CommCare Version 2.55.0. Build 467579, built on: 2025-01-15</t>
        </is>
      </c>
      <c r="BE1428" t="inlineStr">
        <is>
          <t>commcare_d17d77c2-a7e5-4f4b-9b21-6b80894e9762</t>
        </is>
      </c>
      <c r="BF1428" t="inlineStr"/>
      <c r="BG1428" t="inlineStr">
        <is>
          <t>f13d8149fc6d39ebe86af18272310ff9</t>
        </is>
      </c>
      <c r="BH1428" t="inlineStr">
        <is>
          <t>40b9a06a5c574210820dd725c0bc61c4</t>
        </is>
      </c>
      <c r="BI1428" t="inlineStr">
        <is>
          <t>15246</t>
        </is>
      </c>
      <c r="BJ1428" t="inlineStr">
        <is>
          <t>XFormInstance</t>
        </is>
      </c>
      <c r="BK1428" t="inlineStr">
        <is>
          <t>774ed80c085b11f0aad56327e3555f30</t>
        </is>
      </c>
      <c r="BL1428" t="b">
        <v>0</v>
      </c>
      <c r="BM1428" t="inlineStr">
        <is>
          <t>---</t>
        </is>
      </c>
      <c r="BN1428" t="inlineStr">
        <is>
          <t>200.113.215.178</t>
        </is>
      </c>
      <c r="BO1428" t="inlineStr">
        <is>
          <t>Michelande Annee</t>
        </is>
      </c>
    </row>
    <row r="1429">
      <c r="A1429" t="inlineStr">
        <is>
          <t>1427</t>
        </is>
      </c>
      <c r="B1429" t="inlineStr">
        <is>
          <t>d2e3bfe5-42c1-4b06-969b-ce595c2662e6</t>
        </is>
      </c>
      <c r="C1429" t="inlineStr">
        <is>
          <t>2025-03-21</t>
        </is>
      </c>
      <c r="D1429" t="inlineStr">
        <is>
          <t>3</t>
        </is>
      </c>
      <c r="E1429" t="inlineStr">
        <is>
          <t>---</t>
        </is>
      </c>
      <c r="F1429" t="inlineStr">
        <is>
          <t>1</t>
        </is>
      </c>
      <c r="G1429" t="inlineStr">
        <is>
          <t>---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---</t>
        </is>
      </c>
      <c r="L1429" t="inlineStr">
        <is>
          <t>---</t>
        </is>
      </c>
      <c r="M1429" t="inlineStr">
        <is>
          <t>---</t>
        </is>
      </c>
      <c r="N1429" t="inlineStr">
        <is>
          <t>---</t>
        </is>
      </c>
      <c r="O1429" t="inlineStr">
        <is>
          <t>---</t>
        </is>
      </c>
      <c r="P1429" t="inlineStr">
        <is>
          <t>---</t>
        </is>
      </c>
      <c r="Q1429" t="inlineStr">
        <is>
          <t>---</t>
        </is>
      </c>
      <c r="R1429" t="inlineStr"/>
      <c r="S1429" t="inlineStr"/>
      <c r="T1429" t="inlineStr"/>
      <c r="U1429" t="inlineStr"/>
      <c r="V1429" t="inlineStr"/>
      <c r="W1429" t="inlineStr"/>
      <c r="X1429" t="inlineStr">
        <is>
          <t>CAP/CMBV/ST01507</t>
        </is>
      </c>
      <c r="Y1429" t="inlineStr">
        <is>
          <t>CAP/CMBV/ST01507</t>
        </is>
      </c>
      <c r="Z1429" t="inlineStr">
        <is>
          <t>2025-03-22 00:59:14</t>
        </is>
      </c>
      <c r="AA1429" t="inlineStr">
        <is>
          <t>2025-03-22 00:58:56</t>
        </is>
      </c>
      <c r="AB1429" t="inlineStr">
        <is>
          <t>1plyviose</t>
        </is>
      </c>
      <c r="AC1429" t="inlineStr">
        <is>
          <t>2025-03-24 03:01:20</t>
        </is>
      </c>
      <c r="AD1429" s="1" t="inlineStr">
        <is>
          <t>https://www.commcarehq.org/a/caris-test/reports/form_data/d2e3bfe5-42c1-4b06-969b-ce595c2662e6/</t>
        </is>
      </c>
      <c r="AE1429" t="inlineStr">
        <is>
          <t>---</t>
        </is>
      </c>
      <c r="AF1429" t="inlineStr">
        <is>
          <t>3c5a623af057e23a32ae4000_34403</t>
        </is>
      </c>
      <c r="AG1429" t="inlineStr">
        <is>
          <t>OK</t>
        </is>
      </c>
      <c r="AH1429" t="inlineStr">
        <is>
          <t>2025-03-22 00:59:14</t>
        </is>
      </c>
      <c r="AI1429" t="inlineStr">
        <is>
          <t>aab7a2415e99453fbcb8ebd109e92b4f</t>
        </is>
      </c>
      <c r="AJ1429" t="inlineStr">
        <is>
          <t>2025-03-21</t>
        </is>
      </c>
      <c r="AK1429" t="inlineStr">
        <is>
          <t>3</t>
        </is>
      </c>
      <c r="AL1429" t="inlineStr">
        <is>
          <t>---</t>
        </is>
      </c>
      <c r="AM1429" t="inlineStr">
        <is>
          <t>1</t>
        </is>
      </c>
      <c r="AN1429" t="inlineStr">
        <is>
          <t>---</t>
        </is>
      </c>
      <c r="AO1429" t="inlineStr">
        <is>
          <t>1</t>
        </is>
      </c>
      <c r="AP1429" t="inlineStr">
        <is>
          <t>1</t>
        </is>
      </c>
      <c r="AQ1429" t="inlineStr"/>
      <c r="AR1429" t="inlineStr"/>
      <c r="AS1429" t="inlineStr"/>
      <c r="AT1429" t="inlineStr"/>
      <c r="AU1429" t="inlineStr">
        <is>
          <t>---</t>
        </is>
      </c>
      <c r="AV1429" t="inlineStr">
        <is>
          <t>---</t>
        </is>
      </c>
      <c r="AW1429" t="inlineStr">
        <is>
          <t>---</t>
        </is>
      </c>
      <c r="AX1429" t="inlineStr">
        <is>
          <t>---</t>
        </is>
      </c>
      <c r="AY1429" t="inlineStr">
        <is>
          <t>---</t>
        </is>
      </c>
      <c r="AZ1429" t="inlineStr">
        <is>
          <t>---</t>
        </is>
      </c>
      <c r="BA1429" t="inlineStr">
        <is>
          <t>aab7a2415e99453fbcb8ebd109e92b4f</t>
        </is>
      </c>
      <c r="BB1429" t="inlineStr">
        <is>
          <t>http://openrosa.org/formdesigner/0B48E039-1E80-49A7-AC24-732B6E788E39</t>
        </is>
      </c>
      <c r="BC1429" t="inlineStr">
        <is>
          <t>Ration et autres visites</t>
        </is>
      </c>
      <c r="BD1429" t="inlineStr">
        <is>
          <t>CommCare Android, version "2.55.0"(467579). App v15974. CommCare Version 2.55.0. Build 467579, built on: 2025-01-15</t>
        </is>
      </c>
      <c r="BE1429" t="inlineStr">
        <is>
          <t>commcare_d17d77c2-a7e5-4f4b-9b21-6b80894e9762</t>
        </is>
      </c>
      <c r="BF1429" t="inlineStr"/>
      <c r="BG1429" t="inlineStr">
        <is>
          <t>f13d8149fc6d39ebe86af18272310ff9</t>
        </is>
      </c>
      <c r="BH1429" t="inlineStr">
        <is>
          <t>40b9a06a5c574210820dd725c0bc61c4</t>
        </is>
      </c>
      <c r="BI1429" t="inlineStr">
        <is>
          <t>15246</t>
        </is>
      </c>
      <c r="BJ1429" t="inlineStr">
        <is>
          <t>XFormInstance</t>
        </is>
      </c>
      <c r="BK1429" t="inlineStr">
        <is>
          <t>774ed80c085b11f0aad56327e3555f30</t>
        </is>
      </c>
      <c r="BL1429" t="b">
        <v>0</v>
      </c>
      <c r="BM1429" t="inlineStr">
        <is>
          <t>---</t>
        </is>
      </c>
      <c r="BN1429" t="inlineStr">
        <is>
          <t>200.113.215.178</t>
        </is>
      </c>
      <c r="BO1429" t="inlineStr">
        <is>
          <t>Brunel Joseph</t>
        </is>
      </c>
    </row>
    <row r="1430">
      <c r="A1430" t="inlineStr">
        <is>
          <t>1428</t>
        </is>
      </c>
      <c r="B1430" t="inlineStr">
        <is>
          <t>08541954-14aa-4dd3-93a0-1fb9e6de2392</t>
        </is>
      </c>
      <c r="C1430" t="inlineStr">
        <is>
          <t>2025-03-21</t>
        </is>
      </c>
      <c r="D1430" t="inlineStr">
        <is>
          <t>3</t>
        </is>
      </c>
      <c r="E1430" t="inlineStr">
        <is>
          <t>---</t>
        </is>
      </c>
      <c r="F1430" t="inlineStr">
        <is>
          <t>0</t>
        </is>
      </c>
      <c r="G1430" t="inlineStr">
        <is>
          <t>---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---</t>
        </is>
      </c>
      <c r="L1430" t="inlineStr">
        <is>
          <t>---</t>
        </is>
      </c>
      <c r="M1430" t="inlineStr">
        <is>
          <t>---</t>
        </is>
      </c>
      <c r="N1430" t="inlineStr">
        <is>
          <t>---</t>
        </is>
      </c>
      <c r="O1430" t="inlineStr">
        <is>
          <t>---</t>
        </is>
      </c>
      <c r="P1430" t="inlineStr">
        <is>
          <t>---</t>
        </is>
      </c>
      <c r="Q1430" t="inlineStr">
        <is>
          <t>---</t>
        </is>
      </c>
      <c r="R1430" t="inlineStr">
        <is>
          <t>18.0</t>
        </is>
      </c>
      <c r="S1430" t="inlineStr">
        <is>
          <t>30.0</t>
        </is>
      </c>
      <c r="T1430" t="inlineStr">
        <is>
          <t>125.0</t>
        </is>
      </c>
      <c r="U1430" t="inlineStr"/>
      <c r="V1430" t="inlineStr"/>
      <c r="W1430" t="inlineStr"/>
      <c r="X1430" t="inlineStr">
        <is>
          <t>GRO/HAMG/ST02567</t>
        </is>
      </c>
      <c r="Y1430" t="inlineStr">
        <is>
          <t>GRO/HAMG/ST02567</t>
        </is>
      </c>
      <c r="Z1430" t="inlineStr">
        <is>
          <t>2025-03-21 20:16:04</t>
        </is>
      </c>
      <c r="AA1430" t="inlineStr">
        <is>
          <t>2025-03-21 20:15:26</t>
        </is>
      </c>
      <c r="AB1430" t="inlineStr">
        <is>
          <t>6norvilus</t>
        </is>
      </c>
      <c r="AC1430" t="inlineStr">
        <is>
          <t>2025-03-24 12:03:41</t>
        </is>
      </c>
      <c r="AD1430" s="1" t="inlineStr">
        <is>
          <t>https://www.commcarehq.org/a/caris-test/reports/form_data/08541954-14aa-4dd3-93a0-1fb9e6de2392/</t>
        </is>
      </c>
      <c r="AE1430" t="inlineStr">
        <is>
          <t>---</t>
        </is>
      </c>
      <c r="AF1430" t="inlineStr">
        <is>
          <t>3c5a623af057e23a32ae4000_173087</t>
        </is>
      </c>
      <c r="AG1430" t="inlineStr">
        <is>
          <t>OK</t>
        </is>
      </c>
      <c r="AH1430" t="inlineStr">
        <is>
          <t>2025-03-21 20:16:04</t>
        </is>
      </c>
      <c r="AI1430" t="inlineStr">
        <is>
          <t>60825dc3d2144612a8c0588bc9c618f4</t>
        </is>
      </c>
      <c r="AJ1430" t="inlineStr">
        <is>
          <t>2025-03-21</t>
        </is>
      </c>
      <c r="AK1430" t="inlineStr">
        <is>
          <t>3</t>
        </is>
      </c>
      <c r="AL1430" t="inlineStr">
        <is>
          <t>---</t>
        </is>
      </c>
      <c r="AM1430" t="inlineStr">
        <is>
          <t>0</t>
        </is>
      </c>
      <c r="AN1430" t="inlineStr">
        <is>
          <t>---</t>
        </is>
      </c>
      <c r="AO1430" t="inlineStr">
        <is>
          <t>1</t>
        </is>
      </c>
      <c r="AP1430" t="inlineStr">
        <is>
          <t>1</t>
        </is>
      </c>
      <c r="AQ1430" t="inlineStr">
        <is>
          <t>18</t>
        </is>
      </c>
      <c r="AR1430" t="inlineStr">
        <is>
          <t>30</t>
        </is>
      </c>
      <c r="AS1430" t="inlineStr">
        <is>
          <t>125</t>
        </is>
      </c>
      <c r="AT1430" t="inlineStr"/>
      <c r="AU1430" t="inlineStr">
        <is>
          <t>---</t>
        </is>
      </c>
      <c r="AV1430" t="inlineStr">
        <is>
          <t>---</t>
        </is>
      </c>
      <c r="AW1430" t="inlineStr">
        <is>
          <t>---</t>
        </is>
      </c>
      <c r="AX1430" t="inlineStr">
        <is>
          <t>---</t>
        </is>
      </c>
      <c r="AY1430" t="inlineStr">
        <is>
          <t>---</t>
        </is>
      </c>
      <c r="AZ1430" t="inlineStr">
        <is>
          <t>---</t>
        </is>
      </c>
      <c r="BA1430" t="inlineStr">
        <is>
          <t>60825dc3d2144612a8c0588bc9c618f4</t>
        </is>
      </c>
      <c r="BB1430" t="inlineStr">
        <is>
          <t>http://openrosa.org/formdesigner/0B48E039-1E80-49A7-AC24-732B6E788E39</t>
        </is>
      </c>
      <c r="BC1430" t="inlineStr">
        <is>
          <t>Ration et autres visites</t>
        </is>
      </c>
      <c r="BD1430" t="inlineStr">
        <is>
          <t>CommCare Android, version "2.56"(468027). App v15974. CommCare Version 2.56.0. Build 468027, built on: 2025-01-18</t>
        </is>
      </c>
      <c r="BE1430" t="inlineStr">
        <is>
          <t>commcare_52f6c027-3e99-4ba4-b769-4cad75051ed2</t>
        </is>
      </c>
      <c r="BF1430" t="inlineStr"/>
      <c r="BG1430" t="inlineStr">
        <is>
          <t>f13d8149fc6d39ebe86af18272310ff9</t>
        </is>
      </c>
      <c r="BH1430" t="inlineStr">
        <is>
          <t>40b9a06a5c574210820dd725c0bc61c4</t>
        </is>
      </c>
      <c r="BI1430" t="inlineStr">
        <is>
          <t>15246</t>
        </is>
      </c>
      <c r="BJ1430" t="inlineStr">
        <is>
          <t>XFormInstance</t>
        </is>
      </c>
      <c r="BK1430" t="inlineStr">
        <is>
          <t>2c07bb7e05d711f0b0d6d3290d41d0d6</t>
        </is>
      </c>
      <c r="BL1430" t="b">
        <v>0</v>
      </c>
      <c r="BM1430" t="inlineStr">
        <is>
          <t>---</t>
        </is>
      </c>
      <c r="BN1430" t="inlineStr">
        <is>
          <t>190.120.221.90</t>
        </is>
      </c>
      <c r="BO1430" t="inlineStr">
        <is>
          <t>Djoudnaica Thelemacque</t>
        </is>
      </c>
    </row>
    <row r="1431">
      <c r="A1431" t="inlineStr">
        <is>
          <t>1429</t>
        </is>
      </c>
      <c r="B1431" t="inlineStr">
        <is>
          <t>8801359c-9749-4032-bea1-4f9a1f540d2c</t>
        </is>
      </c>
      <c r="C1431" t="inlineStr">
        <is>
          <t>2025-03-20</t>
        </is>
      </c>
      <c r="D1431" t="inlineStr">
        <is>
          <t>4</t>
        </is>
      </c>
      <c r="E1431" t="inlineStr">
        <is>
          <t>accompagnement pour medicament</t>
        </is>
      </c>
      <c r="F1431" t="inlineStr">
        <is>
          <t>1</t>
        </is>
      </c>
      <c r="G1431" t="inlineStr">
        <is>
          <t>accompagnement pour medicament</t>
        </is>
      </c>
      <c r="H1431" t="inlineStr">
        <is>
          <t>0</t>
        </is>
      </c>
      <c r="I1431" t="inlineStr">
        <is>
          <t>1</t>
        </is>
      </c>
      <c r="J1431" t="inlineStr">
        <is>
          <t>2</t>
        </is>
      </c>
      <c r="K1431" t="inlineStr">
        <is>
          <t>---</t>
        </is>
      </c>
      <c r="L1431" t="inlineStr">
        <is>
          <t>---</t>
        </is>
      </c>
      <c r="M1431" t="inlineStr">
        <is>
          <t>---</t>
        </is>
      </c>
      <c r="N1431" t="inlineStr">
        <is>
          <t>---</t>
        </is>
      </c>
      <c r="O1431" t="inlineStr">
        <is>
          <t>---</t>
        </is>
      </c>
      <c r="P1431" t="inlineStr">
        <is>
          <t>---</t>
        </is>
      </c>
      <c r="Q1431" t="inlineStr">
        <is>
          <t>---</t>
        </is>
      </c>
      <c r="R1431" t="inlineStr">
        <is>
          <t>24.0</t>
        </is>
      </c>
      <c r="S1431" t="inlineStr">
        <is>
          <t>40.1</t>
        </is>
      </c>
      <c r="T1431" t="inlineStr"/>
      <c r="U1431" t="inlineStr"/>
      <c r="V1431" t="inlineStr"/>
      <c r="W1431" t="inlineStr"/>
      <c r="X1431" t="inlineStr">
        <is>
          <t>PAP/HSFS/ST00257</t>
        </is>
      </c>
      <c r="Y1431" t="inlineStr">
        <is>
          <t>PAP/HSFS/ST00257</t>
        </is>
      </c>
      <c r="Z1431" t="inlineStr">
        <is>
          <t>2025-03-21 15:02:16</t>
        </is>
      </c>
      <c r="AA1431" t="inlineStr">
        <is>
          <t>2025-03-21 14:59:30</t>
        </is>
      </c>
      <c r="AB1431" t="inlineStr">
        <is>
          <t>2jessica</t>
        </is>
      </c>
      <c r="AC1431" t="inlineStr">
        <is>
          <t>2025-03-24 12:52:19</t>
        </is>
      </c>
      <c r="AD1431" s="1" t="inlineStr">
        <is>
          <t>https://www.commcarehq.org/a/caris-test/reports/form_data/8801359c-9749-4032-bea1-4f9a1f540d2c/</t>
        </is>
      </c>
      <c r="AE1431" t="inlineStr">
        <is>
          <t>---</t>
        </is>
      </c>
      <c r="AF1431" t="inlineStr">
        <is>
          <t>3c5a623af057e23a32ae4000_37156</t>
        </is>
      </c>
      <c r="AG1431" t="inlineStr">
        <is>
          <t>---</t>
        </is>
      </c>
      <c r="AH1431" t="inlineStr">
        <is>
          <t>2025-03-21 15:02:16</t>
        </is>
      </c>
      <c r="AI1431" t="inlineStr">
        <is>
          <t>6b7066b672544b4cabd3a14f9f012e2c</t>
        </is>
      </c>
      <c r="AJ1431" t="inlineStr">
        <is>
          <t>2025-03-20</t>
        </is>
      </c>
      <c r="AK1431" t="inlineStr">
        <is>
          <t>4</t>
        </is>
      </c>
      <c r="AL1431" t="inlineStr">
        <is>
          <t>accompagnement pour medicament</t>
        </is>
      </c>
      <c r="AM1431" t="inlineStr">
        <is>
          <t>1</t>
        </is>
      </c>
      <c r="AN1431" t="inlineStr">
        <is>
          <t>accompagnement pour medicament</t>
        </is>
      </c>
      <c r="AO1431" t="inlineStr">
        <is>
          <t>0</t>
        </is>
      </c>
      <c r="AP1431" t="inlineStr">
        <is>
          <t>1</t>
        </is>
      </c>
      <c r="AQ1431" t="inlineStr">
        <is>
          <t>24</t>
        </is>
      </c>
      <c r="AR1431" t="inlineStr">
        <is>
          <t>40.1</t>
        </is>
      </c>
      <c r="AS1431" t="inlineStr"/>
      <c r="AT1431" t="inlineStr"/>
      <c r="AU1431" t="inlineStr">
        <is>
          <t>---</t>
        </is>
      </c>
      <c r="AV1431" t="inlineStr">
        <is>
          <t>---</t>
        </is>
      </c>
      <c r="AW1431" t="inlineStr">
        <is>
          <t>---</t>
        </is>
      </c>
      <c r="AX1431" t="inlineStr">
        <is>
          <t>---</t>
        </is>
      </c>
      <c r="AY1431" t="inlineStr">
        <is>
          <t>---</t>
        </is>
      </c>
      <c r="AZ1431" t="inlineStr">
        <is>
          <t>---</t>
        </is>
      </c>
      <c r="BA1431" t="inlineStr">
        <is>
          <t>6b7066b672544b4cabd3a14f9f012e2c</t>
        </is>
      </c>
      <c r="BB1431" t="inlineStr">
        <is>
          <t>http://openrosa.org/formdesigner/0B48E039-1E80-49A7-AC24-732B6E788E39</t>
        </is>
      </c>
      <c r="BC1431" t="inlineStr">
        <is>
          <t>Ration et autres visites</t>
        </is>
      </c>
      <c r="BD1431" t="inlineStr">
        <is>
          <t>CommCare Android, version "2.56"(468046). App v15974. CommCare Version 2.56.0. Build 468046, built on: 2025-03-15</t>
        </is>
      </c>
      <c r="BE1431" t="inlineStr">
        <is>
          <t>commcare_f18d6b7a-4a28-4b1e-ba72-371ee279da9f</t>
        </is>
      </c>
      <c r="BF1431" t="inlineStr"/>
      <c r="BG1431" t="inlineStr">
        <is>
          <t>f13d8149fc6d39ebe86af18272310ff9</t>
        </is>
      </c>
      <c r="BH1431" t="inlineStr">
        <is>
          <t>40b9a06a5c574210820dd725c0bc61c4</t>
        </is>
      </c>
      <c r="BI1431" t="inlineStr">
        <is>
          <t>15246</t>
        </is>
      </c>
      <c r="BJ1431" t="inlineStr">
        <is>
          <t>XFormInstance</t>
        </is>
      </c>
      <c r="BK1431" t="inlineStr">
        <is>
          <t>5032be87059f11f0aa826327e3555f30</t>
        </is>
      </c>
      <c r="BL1431" t="b">
        <v>0</v>
      </c>
      <c r="BM1431" t="inlineStr">
        <is>
          <t>---</t>
        </is>
      </c>
      <c r="BN1431" t="inlineStr">
        <is>
          <t>200.113.253.181</t>
        </is>
      </c>
      <c r="BO1431" t="inlineStr">
        <is>
          <t>Dieuverson Pierre</t>
        </is>
      </c>
    </row>
    <row r="1432">
      <c r="A1432" t="inlineStr">
        <is>
          <t>1430</t>
        </is>
      </c>
      <c r="B1432" t="inlineStr">
        <is>
          <t>d9957bd3-4c69-4c30-8384-cc8db732f57e</t>
        </is>
      </c>
      <c r="C1432" t="inlineStr">
        <is>
          <t>2025-03-21</t>
        </is>
      </c>
      <c r="D1432" t="inlineStr">
        <is>
          <t>8</t>
        </is>
      </c>
      <c r="E1432" t="inlineStr">
        <is>
          <t>---</t>
        </is>
      </c>
      <c r="F1432" t="inlineStr">
        <is>
          <t>1</t>
        </is>
      </c>
      <c r="G1432" t="inlineStr">
        <is>
          <t>---</t>
        </is>
      </c>
      <c r="H1432" t="inlineStr">
        <is>
          <t>0</t>
        </is>
      </c>
      <c r="I1432" t="inlineStr">
        <is>
          <t>1</t>
        </is>
      </c>
      <c r="J1432" t="inlineStr">
        <is>
          <t>2</t>
        </is>
      </c>
      <c r="K1432" t="inlineStr">
        <is>
          <t>---</t>
        </is>
      </c>
      <c r="L1432" t="inlineStr">
        <is>
          <t>---</t>
        </is>
      </c>
      <c r="M1432" t="inlineStr">
        <is>
          <t>---</t>
        </is>
      </c>
      <c r="N1432" t="inlineStr">
        <is>
          <t>---</t>
        </is>
      </c>
      <c r="O1432" t="inlineStr">
        <is>
          <t>---</t>
        </is>
      </c>
      <c r="P1432" t="inlineStr">
        <is>
          <t>---</t>
        </is>
      </c>
      <c r="Q1432" t="inlineStr">
        <is>
          <t>---</t>
        </is>
      </c>
      <c r="R1432" t="inlineStr">
        <is>
          <t>17.5</t>
        </is>
      </c>
      <c r="S1432" t="inlineStr">
        <is>
          <t>23.5</t>
        </is>
      </c>
      <c r="T1432" t="inlineStr">
        <is>
          <t>140.0</t>
        </is>
      </c>
      <c r="U1432" t="inlineStr"/>
      <c r="V1432" t="inlineStr"/>
      <c r="W1432" t="inlineStr"/>
      <c r="X1432" t="inlineStr">
        <is>
          <t>PAP/HSFS/ST01195</t>
        </is>
      </c>
      <c r="Y1432" t="inlineStr">
        <is>
          <t>PAP/HSFS/ST01195</t>
        </is>
      </c>
      <c r="Z1432" t="inlineStr">
        <is>
          <t>2025-03-24 12:53:43</t>
        </is>
      </c>
      <c r="AA1432" t="inlineStr">
        <is>
          <t>2025-03-24 12:52:44</t>
        </is>
      </c>
      <c r="AB1432" t="inlineStr">
        <is>
          <t>2jessica</t>
        </is>
      </c>
      <c r="AC1432" t="inlineStr">
        <is>
          <t>2025-03-24 12:53:46</t>
        </is>
      </c>
      <c r="AD1432" s="1" t="inlineStr">
        <is>
          <t>https://www.commcarehq.org/a/caris-test/reports/form_data/d9957bd3-4c69-4c30-8384-cc8db732f57e/</t>
        </is>
      </c>
      <c r="AE1432" t="inlineStr">
        <is>
          <t>---</t>
        </is>
      </c>
      <c r="AF1432" t="inlineStr">
        <is>
          <t>3c5a623af057e23a32ae4000_132942</t>
        </is>
      </c>
      <c r="AG1432" t="inlineStr">
        <is>
          <t>---</t>
        </is>
      </c>
      <c r="AH1432" t="inlineStr">
        <is>
          <t>2025-03-24 12:53:43</t>
        </is>
      </c>
      <c r="AI1432" t="inlineStr">
        <is>
          <t>6b7066b672544b4cabd3a14f9f012e2c</t>
        </is>
      </c>
      <c r="AJ1432" t="inlineStr">
        <is>
          <t>2025-03-21</t>
        </is>
      </c>
      <c r="AK1432" t="inlineStr">
        <is>
          <t>8</t>
        </is>
      </c>
      <c r="AL1432" t="inlineStr">
        <is>
          <t>---</t>
        </is>
      </c>
      <c r="AM1432" t="inlineStr">
        <is>
          <t>1</t>
        </is>
      </c>
      <c r="AN1432" t="inlineStr">
        <is>
          <t>---</t>
        </is>
      </c>
      <c r="AO1432" t="inlineStr">
        <is>
          <t>0</t>
        </is>
      </c>
      <c r="AP1432" t="inlineStr">
        <is>
          <t>1</t>
        </is>
      </c>
      <c r="AQ1432" t="inlineStr">
        <is>
          <t>17.5</t>
        </is>
      </c>
      <c r="AR1432" t="inlineStr">
        <is>
          <t>23.5</t>
        </is>
      </c>
      <c r="AS1432" t="inlineStr">
        <is>
          <t>140</t>
        </is>
      </c>
      <c r="AT1432" t="inlineStr"/>
      <c r="AU1432" t="inlineStr">
        <is>
          <t>---</t>
        </is>
      </c>
      <c r="AV1432" t="inlineStr">
        <is>
          <t>---</t>
        </is>
      </c>
      <c r="AW1432" t="inlineStr">
        <is>
          <t>---</t>
        </is>
      </c>
      <c r="AX1432" t="inlineStr">
        <is>
          <t>---</t>
        </is>
      </c>
      <c r="AY1432" t="inlineStr">
        <is>
          <t>---</t>
        </is>
      </c>
      <c r="AZ1432" t="inlineStr">
        <is>
          <t>---</t>
        </is>
      </c>
      <c r="BA1432" t="inlineStr">
        <is>
          <t>6b7066b672544b4cabd3a14f9f012e2c</t>
        </is>
      </c>
      <c r="BB1432" t="inlineStr">
        <is>
          <t>http://openrosa.org/formdesigner/0B48E039-1E80-49A7-AC24-732B6E788E39</t>
        </is>
      </c>
      <c r="BC1432" t="inlineStr">
        <is>
          <t>Ration et autres visites</t>
        </is>
      </c>
      <c r="BD1432" t="inlineStr">
        <is>
          <t>CommCare Android, version "2.56"(468046). App v15974. CommCare Version 2.56.0. Build 468046, built on: 2025-03-15</t>
        </is>
      </c>
      <c r="BE1432" t="inlineStr">
        <is>
          <t>commcare_f18d6b7a-4a28-4b1e-ba72-371ee279da9f</t>
        </is>
      </c>
      <c r="BF1432" t="inlineStr"/>
      <c r="BG1432" t="inlineStr">
        <is>
          <t>f13d8149fc6d39ebe86af18272310ff9</t>
        </is>
      </c>
      <c r="BH1432" t="inlineStr">
        <is>
          <t>40b9a06a5c574210820dd725c0bc61c4</t>
        </is>
      </c>
      <c r="BI1432" t="inlineStr">
        <is>
          <t>15246</t>
        </is>
      </c>
      <c r="BJ1432" t="inlineStr">
        <is>
          <t>XFormInstance</t>
        </is>
      </c>
      <c r="BK1432" t="inlineStr">
        <is>
          <t>5032be87059f11f0aa826327e3555f30</t>
        </is>
      </c>
      <c r="BL1432" t="b">
        <v>0</v>
      </c>
      <c r="BM1432" t="inlineStr">
        <is>
          <t>---</t>
        </is>
      </c>
      <c r="BN1432" t="inlineStr">
        <is>
          <t>66.9.168.149</t>
        </is>
      </c>
      <c r="BO1432" t="inlineStr">
        <is>
          <t>Vallere Jean  Sabatina</t>
        </is>
      </c>
    </row>
    <row r="1433">
      <c r="A1433" t="inlineStr">
        <is>
          <t>1431</t>
        </is>
      </c>
      <c r="B1433" t="inlineStr">
        <is>
          <t>87da4891-b256-4e14-aecd-576ca3c952e8</t>
        </is>
      </c>
      <c r="C1433" t="inlineStr">
        <is>
          <t>2025-03-21</t>
        </is>
      </c>
      <c r="D1433" t="inlineStr">
        <is>
          <t>8</t>
        </is>
      </c>
      <c r="E1433" t="inlineStr">
        <is>
          <t>---</t>
        </is>
      </c>
      <c r="F1433" t="inlineStr">
        <is>
          <t>1</t>
        </is>
      </c>
      <c r="G1433" t="inlineStr">
        <is>
          <t>---</t>
        </is>
      </c>
      <c r="H1433" t="inlineStr">
        <is>
          <t>0</t>
        </is>
      </c>
      <c r="I1433" t="inlineStr">
        <is>
          <t>1</t>
        </is>
      </c>
      <c r="J1433" t="inlineStr">
        <is>
          <t>2</t>
        </is>
      </c>
      <c r="K1433" t="inlineStr">
        <is>
          <t>---</t>
        </is>
      </c>
      <c r="L1433" t="inlineStr">
        <is>
          <t>---</t>
        </is>
      </c>
      <c r="M1433" t="inlineStr">
        <is>
          <t>---</t>
        </is>
      </c>
      <c r="N1433" t="inlineStr">
        <is>
          <t>---</t>
        </is>
      </c>
      <c r="O1433" t="inlineStr">
        <is>
          <t>---</t>
        </is>
      </c>
      <c r="P1433" t="inlineStr">
        <is>
          <t>---</t>
        </is>
      </c>
      <c r="Q1433" t="inlineStr">
        <is>
          <t>---</t>
        </is>
      </c>
      <c r="R1433" t="inlineStr">
        <is>
          <t>25.0</t>
        </is>
      </c>
      <c r="S1433" t="inlineStr">
        <is>
          <t>49.6</t>
        </is>
      </c>
      <c r="T1433" t="inlineStr"/>
      <c r="U1433" t="inlineStr"/>
      <c r="V1433" t="inlineStr"/>
      <c r="W1433" t="inlineStr"/>
      <c r="X1433" t="inlineStr">
        <is>
          <t>PAP/HSFS/ST00732</t>
        </is>
      </c>
      <c r="Y1433" t="inlineStr">
        <is>
          <t>PAP/HSFS/ST00732</t>
        </is>
      </c>
      <c r="Z1433" t="inlineStr">
        <is>
          <t>2025-03-24 12:57:23</t>
        </is>
      </c>
      <c r="AA1433" t="inlineStr">
        <is>
          <t>2025-03-24 12:55:33</t>
        </is>
      </c>
      <c r="AB1433" t="inlineStr">
        <is>
          <t>2jessica</t>
        </is>
      </c>
      <c r="AC1433" t="inlineStr">
        <is>
          <t>2025-03-24 12:57:24</t>
        </is>
      </c>
      <c r="AD1433" s="1" t="inlineStr">
        <is>
          <t>https://www.commcarehq.org/a/caris-test/reports/form_data/87da4891-b256-4e14-aecd-576ca3c952e8/</t>
        </is>
      </c>
      <c r="AE1433" t="inlineStr">
        <is>
          <t>---</t>
        </is>
      </c>
      <c r="AF1433" t="inlineStr">
        <is>
          <t>3c5a623af057e23a32ae4000_50515</t>
        </is>
      </c>
      <c r="AG1433" t="inlineStr">
        <is>
          <t>---</t>
        </is>
      </c>
      <c r="AH1433" t="inlineStr">
        <is>
          <t>2025-03-24 12:57:23</t>
        </is>
      </c>
      <c r="AI1433" t="inlineStr">
        <is>
          <t>6b7066b672544b4cabd3a14f9f012e2c</t>
        </is>
      </c>
      <c r="AJ1433" t="inlineStr">
        <is>
          <t>2025-03-21</t>
        </is>
      </c>
      <c r="AK1433" t="inlineStr">
        <is>
          <t>8</t>
        </is>
      </c>
      <c r="AL1433" t="inlineStr">
        <is>
          <t>---</t>
        </is>
      </c>
      <c r="AM1433" t="inlineStr">
        <is>
          <t>1</t>
        </is>
      </c>
      <c r="AN1433" t="inlineStr">
        <is>
          <t>---</t>
        </is>
      </c>
      <c r="AO1433" t="inlineStr">
        <is>
          <t>0</t>
        </is>
      </c>
      <c r="AP1433" t="inlineStr">
        <is>
          <t>1</t>
        </is>
      </c>
      <c r="AQ1433" t="inlineStr">
        <is>
          <t>25</t>
        </is>
      </c>
      <c r="AR1433" t="inlineStr">
        <is>
          <t>49.6</t>
        </is>
      </c>
      <c r="AS1433" t="inlineStr"/>
      <c r="AT1433" t="inlineStr"/>
      <c r="AU1433" t="inlineStr">
        <is>
          <t>---</t>
        </is>
      </c>
      <c r="AV1433" t="inlineStr">
        <is>
          <t>---</t>
        </is>
      </c>
      <c r="AW1433" t="inlineStr">
        <is>
          <t>---</t>
        </is>
      </c>
      <c r="AX1433" t="inlineStr">
        <is>
          <t>---</t>
        </is>
      </c>
      <c r="AY1433" t="inlineStr">
        <is>
          <t>---</t>
        </is>
      </c>
      <c r="AZ1433" t="inlineStr">
        <is>
          <t>---</t>
        </is>
      </c>
      <c r="BA1433" t="inlineStr">
        <is>
          <t>6b7066b672544b4cabd3a14f9f012e2c</t>
        </is>
      </c>
      <c r="BB1433" t="inlineStr">
        <is>
          <t>http://openrosa.org/formdesigner/0B48E039-1E80-49A7-AC24-732B6E788E39</t>
        </is>
      </c>
      <c r="BC1433" t="inlineStr">
        <is>
          <t>Ration et autres visites</t>
        </is>
      </c>
      <c r="BD1433" t="inlineStr">
        <is>
          <t>CommCare Android, version "2.56"(468046). App v15974. CommCare Version 2.56.0. Build 468046, built on: 2025-03-15</t>
        </is>
      </c>
      <c r="BE1433" t="inlineStr">
        <is>
          <t>commcare_f18d6b7a-4a28-4b1e-ba72-371ee279da9f</t>
        </is>
      </c>
      <c r="BF1433" t="inlineStr"/>
      <c r="BG1433" t="inlineStr">
        <is>
          <t>f13d8149fc6d39ebe86af18272310ff9</t>
        </is>
      </c>
      <c r="BH1433" t="inlineStr">
        <is>
          <t>40b9a06a5c574210820dd725c0bc61c4</t>
        </is>
      </c>
      <c r="BI1433" t="inlineStr">
        <is>
          <t>15246</t>
        </is>
      </c>
      <c r="BJ1433" t="inlineStr">
        <is>
          <t>XFormInstance</t>
        </is>
      </c>
      <c r="BK1433" t="inlineStr">
        <is>
          <t>5032be87059f11f0aa826327e3555f30</t>
        </is>
      </c>
      <c r="BL1433" t="b">
        <v>0</v>
      </c>
      <c r="BM1433" t="inlineStr">
        <is>
          <t>---</t>
        </is>
      </c>
      <c r="BN1433" t="inlineStr">
        <is>
          <t>66.9.168.149</t>
        </is>
      </c>
      <c r="BO1433" t="inlineStr">
        <is>
          <t>Adeline Jean</t>
        </is>
      </c>
    </row>
    <row r="1434">
      <c r="A1434" t="inlineStr">
        <is>
          <t>1432</t>
        </is>
      </c>
      <c r="B1434" t="inlineStr">
        <is>
          <t>96066db6-bbd1-484f-af16-a5895ac9764e</t>
        </is>
      </c>
      <c r="C1434" t="inlineStr">
        <is>
          <t>2025-03-20</t>
        </is>
      </c>
      <c r="D1434" t="inlineStr">
        <is>
          <t>4</t>
        </is>
      </c>
      <c r="E1434" t="inlineStr">
        <is>
          <t>R.D</t>
        </is>
      </c>
      <c r="F1434" t="inlineStr">
        <is>
          <t>1</t>
        </is>
      </c>
      <c r="G1434" t="inlineStr">
        <is>
          <t>non trouvé</t>
        </is>
      </c>
      <c r="H1434" t="inlineStr">
        <is>
          <t>1</t>
        </is>
      </c>
      <c r="I1434" t="inlineStr">
        <is>
          <t>0</t>
        </is>
      </c>
      <c r="J1434" t="inlineStr">
        <is>
          <t>---</t>
        </is>
      </c>
      <c r="K1434" t="inlineStr">
        <is>
          <t>---</t>
        </is>
      </c>
      <c r="L1434" t="inlineStr">
        <is>
          <t>---</t>
        </is>
      </c>
      <c r="M1434" t="inlineStr">
        <is>
          <t>---</t>
        </is>
      </c>
      <c r="N1434" t="inlineStr">
        <is>
          <t>---</t>
        </is>
      </c>
      <c r="O1434" t="inlineStr">
        <is>
          <t>---</t>
        </is>
      </c>
      <c r="P1434" t="inlineStr">
        <is>
          <t>---</t>
        </is>
      </c>
      <c r="Q1434" t="inlineStr">
        <is>
          <t>---</t>
        </is>
      </c>
      <c r="R1434" t="inlineStr">
        <is>
          <t>---</t>
        </is>
      </c>
      <c r="S1434" t="inlineStr">
        <is>
          <t>---</t>
        </is>
      </c>
      <c r="T1434" t="inlineStr">
        <is>
          <t>---</t>
        </is>
      </c>
      <c r="U1434" t="inlineStr">
        <is>
          <t>---</t>
        </is>
      </c>
      <c r="V1434" t="inlineStr">
        <is>
          <t>---</t>
        </is>
      </c>
      <c r="W1434" t="inlineStr">
        <is>
          <t>18.5265654 -72.3993881 50.2 4.73</t>
        </is>
      </c>
      <c r="X1434" t="inlineStr">
        <is>
          <t>PAP/HAHD/ST00423</t>
        </is>
      </c>
      <c r="Y1434" t="inlineStr">
        <is>
          <t>PAP/HAHD/ST00423</t>
        </is>
      </c>
      <c r="Z1434" t="inlineStr">
        <is>
          <t>2025-03-20 16:26:52</t>
        </is>
      </c>
      <c r="AA1434" t="inlineStr">
        <is>
          <t>2025-03-20 16:24:40</t>
        </is>
      </c>
      <c r="AB1434" t="inlineStr">
        <is>
          <t>2yves</t>
        </is>
      </c>
      <c r="AC1434" t="inlineStr">
        <is>
          <t>2025-03-24 13:12:43</t>
        </is>
      </c>
      <c r="AD1434" s="1" t="inlineStr">
        <is>
          <t>https://www.commcarehq.org/a/caris-test/reports/form_data/96066db6-bbd1-484f-af16-a5895ac9764e/</t>
        </is>
      </c>
      <c r="AE1434" t="inlineStr">
        <is>
          <t>---</t>
        </is>
      </c>
      <c r="AF1434" t="inlineStr">
        <is>
          <t>c7b155510ba346f385d180222d789ece</t>
        </is>
      </c>
      <c r="AG1434" t="inlineStr">
        <is>
          <t>---</t>
        </is>
      </c>
      <c r="AH1434" t="inlineStr">
        <is>
          <t>2025-03-20 16:26:52</t>
        </is>
      </c>
      <c r="AI1434" t="inlineStr">
        <is>
          <t>e6ee151a4dd54941b4385b43113f68bc</t>
        </is>
      </c>
      <c r="AJ1434" t="inlineStr">
        <is>
          <t>2025-03-20</t>
        </is>
      </c>
      <c r="AK1434" t="inlineStr">
        <is>
          <t>4</t>
        </is>
      </c>
      <c r="AL1434" t="inlineStr">
        <is>
          <t>R.D</t>
        </is>
      </c>
      <c r="AM1434" t="inlineStr">
        <is>
          <t>1</t>
        </is>
      </c>
      <c r="AN1434" t="inlineStr">
        <is>
          <t>non trouvé</t>
        </is>
      </c>
      <c r="AO1434" t="inlineStr">
        <is>
          <t>1</t>
        </is>
      </c>
      <c r="AP1434" t="inlineStr">
        <is>
          <t>0</t>
        </is>
      </c>
      <c r="AQ1434" t="inlineStr">
        <is>
          <t>---</t>
        </is>
      </c>
      <c r="AR1434" t="inlineStr">
        <is>
          <t>---</t>
        </is>
      </c>
      <c r="AS1434" t="inlineStr">
        <is>
          <t>---</t>
        </is>
      </c>
      <c r="AT1434" t="inlineStr">
        <is>
          <t>18.5265654 -72.3993881 50.2 4.73</t>
        </is>
      </c>
      <c r="AU1434" t="inlineStr">
        <is>
          <t>---</t>
        </is>
      </c>
      <c r="AV1434" t="inlineStr">
        <is>
          <t>---</t>
        </is>
      </c>
      <c r="AW1434" t="inlineStr">
        <is>
          <t>---</t>
        </is>
      </c>
      <c r="AX1434" t="inlineStr">
        <is>
          <t>---</t>
        </is>
      </c>
      <c r="AY1434" t="inlineStr">
        <is>
          <t>---</t>
        </is>
      </c>
      <c r="AZ1434" t="inlineStr">
        <is>
          <t>---</t>
        </is>
      </c>
      <c r="BA1434" t="inlineStr">
        <is>
          <t>e6ee151a4dd54941b4385b43113f68bc</t>
        </is>
      </c>
      <c r="BB1434" t="inlineStr">
        <is>
          <t>http://openrosa.org/formdesigner/0B48E039-1E80-49A7-AC24-732B6E788E39</t>
        </is>
      </c>
      <c r="BC1434" t="inlineStr">
        <is>
          <t>Ration et autres visites</t>
        </is>
      </c>
      <c r="BD1434" t="inlineStr">
        <is>
          <t>CommCare Android, version "2.55.0"(467579). App v15974. CommCare Version 2.55.0. Build 467579, built on: 2025-01-15</t>
        </is>
      </c>
      <c r="BE1434" t="inlineStr">
        <is>
          <t>commcare_3d9b4508-ec94-43e7-89c9-02e72ce74d1c</t>
        </is>
      </c>
      <c r="BF1434" t="inlineStr">
        <is>
          <t>18.52656 -72.39935 51.09 5.9</t>
        </is>
      </c>
      <c r="BG1434" t="inlineStr">
        <is>
          <t>f13d8149fc6d39ebe86af18272310ff9</t>
        </is>
      </c>
      <c r="BH1434" t="inlineStr">
        <is>
          <t>40b9a06a5c574210820dd725c0bc61c4</t>
        </is>
      </c>
      <c r="BI1434" t="inlineStr">
        <is>
          <t>15246</t>
        </is>
      </c>
      <c r="BJ1434" t="inlineStr">
        <is>
          <t>XFormInstance</t>
        </is>
      </c>
      <c r="BK1434" t="inlineStr">
        <is>
          <t>3345c97604eb11f0bb1dbb65fe57b2fe</t>
        </is>
      </c>
      <c r="BL1434" t="b">
        <v>0</v>
      </c>
      <c r="BM1434" t="inlineStr">
        <is>
          <t>---</t>
        </is>
      </c>
      <c r="BN1434" t="inlineStr">
        <is>
          <t>200.113.253.45</t>
        </is>
      </c>
      <c r="BO1434" t="inlineStr">
        <is>
          <t>Isaac Felix</t>
        </is>
      </c>
    </row>
    <row r="1435">
      <c r="A1435" t="inlineStr">
        <is>
          <t>1433</t>
        </is>
      </c>
      <c r="B1435" t="inlineStr">
        <is>
          <t>18113d10-dc5c-4d7e-a691-d2b4052f93b1</t>
        </is>
      </c>
      <c r="C1435" t="inlineStr">
        <is>
          <t>2025-03-21</t>
        </is>
      </c>
      <c r="D1435" t="inlineStr">
        <is>
          <t>4</t>
        </is>
      </c>
      <c r="E1435" t="inlineStr">
        <is>
          <t>RD</t>
        </is>
      </c>
      <c r="F1435" t="inlineStr">
        <is>
          <t>1</t>
        </is>
      </c>
      <c r="G1435" t="inlineStr">
        <is>
          <t>RD</t>
        </is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---</t>
        </is>
      </c>
      <c r="L1435" t="inlineStr">
        <is>
          <t>---</t>
        </is>
      </c>
      <c r="M1435" t="inlineStr">
        <is>
          <t>---</t>
        </is>
      </c>
      <c r="N1435" t="inlineStr">
        <is>
          <t>---</t>
        </is>
      </c>
      <c r="O1435" t="inlineStr">
        <is>
          <t>---</t>
        </is>
      </c>
      <c r="P1435" t="inlineStr">
        <is>
          <t>---</t>
        </is>
      </c>
      <c r="Q1435" t="inlineStr">
        <is>
          <t>---</t>
        </is>
      </c>
      <c r="R1435" t="inlineStr">
        <is>
          <t>22.5</t>
        </is>
      </c>
      <c r="S1435" t="inlineStr">
        <is>
          <t>43.4</t>
        </is>
      </c>
      <c r="T1435" t="inlineStr">
        <is>
          <t>160.0</t>
        </is>
      </c>
      <c r="U1435">
        <f>HYPERLINK("https://www.commcarehq.org/a/caris-test/api/form_attachment/v1/18113d10-dc5c-4d7e-a691-d2b4052f93b1/1742574015777.jpg")</f>
        <v/>
      </c>
      <c r="V1435" t="inlineStr"/>
      <c r="W1435" t="inlineStr">
        <is>
          <t>18.5277562 -72.4032242 21.79 4.58</t>
        </is>
      </c>
      <c r="X1435" t="inlineStr">
        <is>
          <t>PAP/HAHD/ST00854</t>
        </is>
      </c>
      <c r="Y1435" t="inlineStr">
        <is>
          <t>PAP/HAHD/ST00854</t>
        </is>
      </c>
      <c r="Z1435" t="inlineStr">
        <is>
          <t>2025-03-21 16:20:37</t>
        </is>
      </c>
      <c r="AA1435" t="inlineStr">
        <is>
          <t>2025-03-21 16:18:56</t>
        </is>
      </c>
      <c r="AB1435" t="inlineStr">
        <is>
          <t>2yves</t>
        </is>
      </c>
      <c r="AC1435" t="inlineStr">
        <is>
          <t>2025-03-24 13:12:44</t>
        </is>
      </c>
      <c r="AD1435" s="1" t="inlineStr">
        <is>
          <t>https://www.commcarehq.org/a/caris-test/reports/form_data/18113d10-dc5c-4d7e-a691-d2b4052f93b1/</t>
        </is>
      </c>
      <c r="AE1435" t="inlineStr">
        <is>
          <t>---</t>
        </is>
      </c>
      <c r="AF1435" t="inlineStr">
        <is>
          <t>3c5a623af057e23a32ae4000_38918</t>
        </is>
      </c>
      <c r="AG1435" t="inlineStr">
        <is>
          <t>---</t>
        </is>
      </c>
      <c r="AH1435" t="inlineStr">
        <is>
          <t>2025-03-21 16:20:37</t>
        </is>
      </c>
      <c r="AI1435" t="inlineStr">
        <is>
          <t>e6ee151a4dd54941b4385b43113f68bc</t>
        </is>
      </c>
      <c r="AJ1435" t="inlineStr">
        <is>
          <t>2025-03-21</t>
        </is>
      </c>
      <c r="AK1435" t="inlineStr">
        <is>
          <t>4</t>
        </is>
      </c>
      <c r="AL1435" t="inlineStr">
        <is>
          <t>RD</t>
        </is>
      </c>
      <c r="AM1435" t="inlineStr">
        <is>
          <t>1</t>
        </is>
      </c>
      <c r="AN1435" t="inlineStr">
        <is>
          <t>RD</t>
        </is>
      </c>
      <c r="AO1435" t="inlineStr">
        <is>
          <t>1</t>
        </is>
      </c>
      <c r="AP1435" t="inlineStr">
        <is>
          <t>1</t>
        </is>
      </c>
      <c r="AQ1435" t="inlineStr">
        <is>
          <t>22.5</t>
        </is>
      </c>
      <c r="AR1435" t="inlineStr">
        <is>
          <t>43.4</t>
        </is>
      </c>
      <c r="AS1435" t="inlineStr">
        <is>
          <t>160</t>
        </is>
      </c>
      <c r="AT1435" t="inlineStr">
        <is>
          <t>18.5277562 -72.4032242 21.79 4.58</t>
        </is>
      </c>
      <c r="AU1435" t="inlineStr">
        <is>
          <t>---</t>
        </is>
      </c>
      <c r="AV1435" t="inlineStr">
        <is>
          <t>---</t>
        </is>
      </c>
      <c r="AW1435" t="inlineStr">
        <is>
          <t>---</t>
        </is>
      </c>
      <c r="AX1435" t="inlineStr">
        <is>
          <t>---</t>
        </is>
      </c>
      <c r="AY1435" t="inlineStr">
        <is>
          <t>---</t>
        </is>
      </c>
      <c r="AZ1435" t="inlineStr">
        <is>
          <t>---</t>
        </is>
      </c>
      <c r="BA1435" t="inlineStr">
        <is>
          <t>e6ee151a4dd54941b4385b43113f68bc</t>
        </is>
      </c>
      <c r="BB1435" t="inlineStr">
        <is>
          <t>http://openrosa.org/formdesigner/0B48E039-1E80-49A7-AC24-732B6E788E39</t>
        </is>
      </c>
      <c r="BC1435" t="inlineStr">
        <is>
          <t>Ration et autres visites</t>
        </is>
      </c>
      <c r="BD1435" t="inlineStr">
        <is>
          <t>CommCare Android, version "2.55.0"(467579). App v15974. CommCare Version 2.55.0. Build 467579, built on: 2025-01-15</t>
        </is>
      </c>
      <c r="BE1435" t="inlineStr">
        <is>
          <t>commcare_3d9b4508-ec94-43e7-89c9-02e72ce74d1c</t>
        </is>
      </c>
      <c r="BF1435" t="inlineStr">
        <is>
          <t>18.5276983 -72.4034883 22.4 5.2</t>
        </is>
      </c>
      <c r="BG1435" t="inlineStr">
        <is>
          <t>f13d8149fc6d39ebe86af18272310ff9</t>
        </is>
      </c>
      <c r="BH1435" t="inlineStr">
        <is>
          <t>40b9a06a5c574210820dd725c0bc61c4</t>
        </is>
      </c>
      <c r="BI1435" t="inlineStr">
        <is>
          <t>15246</t>
        </is>
      </c>
      <c r="BJ1435" t="inlineStr">
        <is>
          <t>XFormInstance</t>
        </is>
      </c>
      <c r="BK1435" t="inlineStr">
        <is>
          <t>3345c97604eb11f0bb1dbb65fe57b2fe</t>
        </is>
      </c>
      <c r="BL1435" t="b">
        <v>0</v>
      </c>
      <c r="BM1435" t="inlineStr">
        <is>
          <t>---</t>
        </is>
      </c>
      <c r="BN1435" t="inlineStr">
        <is>
          <t>200.113.253.45</t>
        </is>
      </c>
      <c r="BO1435" t="inlineStr">
        <is>
          <t>Jessica Durandisse</t>
        </is>
      </c>
    </row>
    <row r="1436">
      <c r="A1436" t="inlineStr">
        <is>
          <t>1434</t>
        </is>
      </c>
      <c r="B1436" t="inlineStr">
        <is>
          <t>2d85a39e-d304-4936-b88b-565390a86f12</t>
        </is>
      </c>
      <c r="C1436" t="inlineStr">
        <is>
          <t>2025-03-21</t>
        </is>
      </c>
      <c r="D1436" t="inlineStr">
        <is>
          <t>3</t>
        </is>
      </c>
      <c r="E1436" t="inlineStr">
        <is>
          <t>---</t>
        </is>
      </c>
      <c r="F1436" t="inlineStr">
        <is>
          <t>0</t>
        </is>
      </c>
      <c r="G1436" t="inlineStr">
        <is>
          <t>---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---</t>
        </is>
      </c>
      <c r="L1436" t="inlineStr">
        <is>
          <t>---</t>
        </is>
      </c>
      <c r="M1436" t="inlineStr">
        <is>
          <t>---</t>
        </is>
      </c>
      <c r="N1436" t="inlineStr">
        <is>
          <t>---</t>
        </is>
      </c>
      <c r="O1436" t="inlineStr">
        <is>
          <t>---</t>
        </is>
      </c>
      <c r="P1436" t="inlineStr">
        <is>
          <t>---</t>
        </is>
      </c>
      <c r="Q1436" t="inlineStr">
        <is>
          <t>---</t>
        </is>
      </c>
      <c r="R1436" t="inlineStr">
        <is>
          <t>19.0</t>
        </is>
      </c>
      <c r="S1436" t="inlineStr">
        <is>
          <t>26.1</t>
        </is>
      </c>
      <c r="T1436" t="inlineStr">
        <is>
          <t>135.0</t>
        </is>
      </c>
      <c r="U1436">
        <f>HYPERLINK("https://www.commcarehq.org/a/caris-test/api/form_attachment/v1/2d85a39e-d304-4936-b88b-565390a86f12/1742574103017.jpg")</f>
        <v/>
      </c>
      <c r="V1436" t="inlineStr"/>
      <c r="W1436" t="inlineStr">
        <is>
          <t>18.5277776 -72.4032985 11.6 4.46</t>
        </is>
      </c>
      <c r="X1436" t="inlineStr">
        <is>
          <t>PAP/HAHD/ST00853</t>
        </is>
      </c>
      <c r="Y1436" t="inlineStr">
        <is>
          <t>PAP/HAHD/ST00853</t>
        </is>
      </c>
      <c r="Z1436" t="inlineStr">
        <is>
          <t>2025-03-21 16:22:05</t>
        </is>
      </c>
      <c r="AA1436" t="inlineStr">
        <is>
          <t>2025-03-21 16:21:04</t>
        </is>
      </c>
      <c r="AB1436" t="inlineStr">
        <is>
          <t>2yves</t>
        </is>
      </c>
      <c r="AC1436" t="inlineStr">
        <is>
          <t>2025-03-24 13:12:45</t>
        </is>
      </c>
      <c r="AD1436" s="1" t="inlineStr">
        <is>
          <t>https://www.commcarehq.org/a/caris-test/reports/form_data/2d85a39e-d304-4936-b88b-565390a86f12/</t>
        </is>
      </c>
      <c r="AE1436" t="inlineStr">
        <is>
          <t>---</t>
        </is>
      </c>
      <c r="AF1436" t="inlineStr">
        <is>
          <t>3c5a623af057e23a32ae4000_38921</t>
        </is>
      </c>
      <c r="AG1436" t="inlineStr">
        <is>
          <t>OK</t>
        </is>
      </c>
      <c r="AH1436" t="inlineStr">
        <is>
          <t>2025-03-21 16:22:05</t>
        </is>
      </c>
      <c r="AI1436" t="inlineStr">
        <is>
          <t>e6ee151a4dd54941b4385b43113f68bc</t>
        </is>
      </c>
      <c r="AJ1436" t="inlineStr">
        <is>
          <t>2025-03-21</t>
        </is>
      </c>
      <c r="AK1436" t="inlineStr">
        <is>
          <t>3</t>
        </is>
      </c>
      <c r="AL1436" t="inlineStr">
        <is>
          <t>---</t>
        </is>
      </c>
      <c r="AM1436" t="inlineStr">
        <is>
          <t>0</t>
        </is>
      </c>
      <c r="AN1436" t="inlineStr">
        <is>
          <t>---</t>
        </is>
      </c>
      <c r="AO1436" t="inlineStr">
        <is>
          <t>1</t>
        </is>
      </c>
      <c r="AP1436" t="inlineStr">
        <is>
          <t>1</t>
        </is>
      </c>
      <c r="AQ1436" t="inlineStr">
        <is>
          <t>19</t>
        </is>
      </c>
      <c r="AR1436" t="inlineStr">
        <is>
          <t>26.1</t>
        </is>
      </c>
      <c r="AS1436" t="inlineStr">
        <is>
          <t>135</t>
        </is>
      </c>
      <c r="AT1436" t="inlineStr">
        <is>
          <t>18.5277776 -72.4032985 11.6 4.46</t>
        </is>
      </c>
      <c r="AU1436" t="inlineStr">
        <is>
          <t>---</t>
        </is>
      </c>
      <c r="AV1436" t="inlineStr">
        <is>
          <t>---</t>
        </is>
      </c>
      <c r="AW1436" t="inlineStr">
        <is>
          <t>---</t>
        </is>
      </c>
      <c r="AX1436" t="inlineStr">
        <is>
          <t>---</t>
        </is>
      </c>
      <c r="AY1436" t="inlineStr">
        <is>
          <t>---</t>
        </is>
      </c>
      <c r="AZ1436" t="inlineStr">
        <is>
          <t>---</t>
        </is>
      </c>
      <c r="BA1436" t="inlineStr">
        <is>
          <t>e6ee151a4dd54941b4385b43113f68bc</t>
        </is>
      </c>
      <c r="BB1436" t="inlineStr">
        <is>
          <t>http://openrosa.org/formdesigner/0B48E039-1E80-49A7-AC24-732B6E788E39</t>
        </is>
      </c>
      <c r="BC1436" t="inlineStr">
        <is>
          <t>Ration et autres visites</t>
        </is>
      </c>
      <c r="BD1436" t="inlineStr">
        <is>
          <t>CommCare Android, version "2.55.0"(467579). App v15974. CommCare Version 2.55.0. Build 467579, built on: 2025-01-15</t>
        </is>
      </c>
      <c r="BE1436" t="inlineStr">
        <is>
          <t>commcare_3d9b4508-ec94-43e7-89c9-02e72ce74d1c</t>
        </is>
      </c>
      <c r="BF1436" t="inlineStr">
        <is>
          <t>18.5277517 -72.4035383 11.7 4.5</t>
        </is>
      </c>
      <c r="BG1436" t="inlineStr">
        <is>
          <t>f13d8149fc6d39ebe86af18272310ff9</t>
        </is>
      </c>
      <c r="BH1436" t="inlineStr">
        <is>
          <t>40b9a06a5c574210820dd725c0bc61c4</t>
        </is>
      </c>
      <c r="BI1436" t="inlineStr">
        <is>
          <t>15246</t>
        </is>
      </c>
      <c r="BJ1436" t="inlineStr">
        <is>
          <t>XFormInstance</t>
        </is>
      </c>
      <c r="BK1436" t="inlineStr">
        <is>
          <t>3345c97604eb11f0bb1dbb65fe57b2fe</t>
        </is>
      </c>
      <c r="BL1436" t="b">
        <v>0</v>
      </c>
      <c r="BM1436" t="inlineStr">
        <is>
          <t>---</t>
        </is>
      </c>
      <c r="BN1436" t="inlineStr">
        <is>
          <t>200.113.253.45</t>
        </is>
      </c>
      <c r="BO1436" t="inlineStr">
        <is>
          <t>Durandisse Aleesha</t>
        </is>
      </c>
    </row>
    <row r="1437">
      <c r="A1437" t="inlineStr">
        <is>
          <t>1435</t>
        </is>
      </c>
      <c r="B1437" t="inlineStr">
        <is>
          <t>5b46e4f6-d80a-40c7-87b0-294ad3664924</t>
        </is>
      </c>
      <c r="C1437" t="inlineStr">
        <is>
          <t>2025-03-21</t>
        </is>
      </c>
      <c r="D1437" t="inlineStr">
        <is>
          <t>3</t>
        </is>
      </c>
      <c r="E1437" t="inlineStr">
        <is>
          <t>---</t>
        </is>
      </c>
      <c r="F1437" t="inlineStr">
        <is>
          <t>0</t>
        </is>
      </c>
      <c r="G1437" t="inlineStr">
        <is>
          <t>---</t>
        </is>
      </c>
      <c r="H1437" t="inlineStr">
        <is>
          <t>1</t>
        </is>
      </c>
      <c r="I1437" t="inlineStr">
        <is>
          <t>1</t>
        </is>
      </c>
      <c r="J1437" t="inlineStr">
        <is>
          <t>3</t>
        </is>
      </c>
      <c r="K1437" t="inlineStr">
        <is>
          <t>---</t>
        </is>
      </c>
      <c r="L1437" t="inlineStr">
        <is>
          <t>---</t>
        </is>
      </c>
      <c r="M1437" t="inlineStr">
        <is>
          <t>---</t>
        </is>
      </c>
      <c r="N1437" t="inlineStr">
        <is>
          <t>---</t>
        </is>
      </c>
      <c r="O1437" t="inlineStr">
        <is>
          <t>---</t>
        </is>
      </c>
      <c r="P1437" t="inlineStr">
        <is>
          <t>---</t>
        </is>
      </c>
      <c r="Q1437" t="inlineStr">
        <is>
          <t>---</t>
        </is>
      </c>
      <c r="R1437" t="inlineStr"/>
      <c r="S1437" t="inlineStr"/>
      <c r="T1437" t="inlineStr"/>
      <c r="U1437">
        <f>HYPERLINK("https://www.commcarehq.org/a/caris-test/api/form_attachment/v1/5b46e4f6-d80a-40c7-87b0-294ad3664924/1742822062660.jpg")</f>
        <v/>
      </c>
      <c r="V1437" t="inlineStr"/>
      <c r="W1437" t="inlineStr"/>
      <c r="X1437" t="inlineStr">
        <is>
          <t>PAP/HAHD/ST00523</t>
        </is>
      </c>
      <c r="Y1437" t="inlineStr">
        <is>
          <t>PAP/HAHD/ST00523</t>
        </is>
      </c>
      <c r="Z1437" t="inlineStr">
        <is>
          <t>2025-03-24 13:14:33</t>
        </is>
      </c>
      <c r="AA1437" t="inlineStr">
        <is>
          <t>2025-03-24 13:13:51</t>
        </is>
      </c>
      <c r="AB1437" t="inlineStr">
        <is>
          <t>2yves</t>
        </is>
      </c>
      <c r="AC1437" t="inlineStr">
        <is>
          <t>2025-03-24 13:19:40</t>
        </is>
      </c>
      <c r="AD1437" s="1" t="inlineStr">
        <is>
          <t>https://www.commcarehq.org/a/caris-test/reports/form_data/5b46e4f6-d80a-40c7-87b0-294ad3664924/</t>
        </is>
      </c>
      <c r="AE1437" t="inlineStr">
        <is>
          <t>---</t>
        </is>
      </c>
      <c r="AF1437" t="inlineStr">
        <is>
          <t>ea9249cc41404423844ededc884f83b3</t>
        </is>
      </c>
      <c r="AG1437" t="inlineStr">
        <is>
          <t>OK</t>
        </is>
      </c>
      <c r="AH1437" t="inlineStr">
        <is>
          <t>2025-03-24 13:14:33</t>
        </is>
      </c>
      <c r="AI1437" t="inlineStr">
        <is>
          <t>e6ee151a4dd54941b4385b43113f68bc</t>
        </is>
      </c>
      <c r="AJ1437" t="inlineStr">
        <is>
          <t>2025-03-21</t>
        </is>
      </c>
      <c r="AK1437" t="inlineStr">
        <is>
          <t>3</t>
        </is>
      </c>
      <c r="AL1437" t="inlineStr">
        <is>
          <t>---</t>
        </is>
      </c>
      <c r="AM1437" t="inlineStr">
        <is>
          <t>0</t>
        </is>
      </c>
      <c r="AN1437" t="inlineStr">
        <is>
          <t>---</t>
        </is>
      </c>
      <c r="AO1437" t="inlineStr">
        <is>
          <t>1</t>
        </is>
      </c>
      <c r="AP1437" t="inlineStr">
        <is>
          <t>1</t>
        </is>
      </c>
      <c r="AQ1437" t="inlineStr"/>
      <c r="AR1437" t="inlineStr"/>
      <c r="AS1437" t="inlineStr"/>
      <c r="AT1437" t="inlineStr"/>
      <c r="AU1437" t="inlineStr">
        <is>
          <t>---</t>
        </is>
      </c>
      <c r="AV1437" t="inlineStr">
        <is>
          <t>---</t>
        </is>
      </c>
      <c r="AW1437" t="inlineStr">
        <is>
          <t>---</t>
        </is>
      </c>
      <c r="AX1437" t="inlineStr">
        <is>
          <t>---</t>
        </is>
      </c>
      <c r="AY1437" t="inlineStr">
        <is>
          <t>---</t>
        </is>
      </c>
      <c r="AZ1437" t="inlineStr">
        <is>
          <t>---</t>
        </is>
      </c>
      <c r="BA1437" t="inlineStr">
        <is>
          <t>e6ee151a4dd54941b4385b43113f68bc</t>
        </is>
      </c>
      <c r="BB1437" t="inlineStr">
        <is>
          <t>http://openrosa.org/formdesigner/0B48E039-1E80-49A7-AC24-732B6E788E39</t>
        </is>
      </c>
      <c r="BC1437" t="inlineStr">
        <is>
          <t>Ration et autres visites</t>
        </is>
      </c>
      <c r="BD1437" t="inlineStr">
        <is>
          <t>CommCare Android, version "2.55.0"(467579). App v15974. CommCare Version 2.55.0. Build 467579, built on: 2025-01-15</t>
        </is>
      </c>
      <c r="BE1437" t="inlineStr">
        <is>
          <t>commcare_3d9b4508-ec94-43e7-89c9-02e72ce74d1c</t>
        </is>
      </c>
      <c r="BF1437" t="inlineStr">
        <is>
          <t>18.5439308 -72.4022369 2.9 26.4</t>
        </is>
      </c>
      <c r="BG1437" t="inlineStr">
        <is>
          <t>f13d8149fc6d39ebe86af18272310ff9</t>
        </is>
      </c>
      <c r="BH1437" t="inlineStr">
        <is>
          <t>40b9a06a5c574210820dd725c0bc61c4</t>
        </is>
      </c>
      <c r="BI1437" t="inlineStr">
        <is>
          <t>15246</t>
        </is>
      </c>
      <c r="BJ1437" t="inlineStr">
        <is>
          <t>XFormInstance</t>
        </is>
      </c>
      <c r="BK1437" t="inlineStr">
        <is>
          <t>3345c97604eb11f0bb1dbb65fe57b2fe</t>
        </is>
      </c>
      <c r="BL1437" t="b">
        <v>0</v>
      </c>
      <c r="BM1437" t="inlineStr">
        <is>
          <t>---</t>
        </is>
      </c>
      <c r="BN1437" t="inlineStr">
        <is>
          <t>200.113.253.208</t>
        </is>
      </c>
      <c r="BO1437" t="inlineStr">
        <is>
          <t>Faderby Charles</t>
        </is>
      </c>
    </row>
    <row r="1438">
      <c r="A1438" t="inlineStr">
        <is>
          <t>1436</t>
        </is>
      </c>
      <c r="B1438" t="inlineStr">
        <is>
          <t>f5d9e859-309e-48c9-aa1b-c7b763ad7406</t>
        </is>
      </c>
      <c r="C1438" t="inlineStr">
        <is>
          <t>2025-03-21</t>
        </is>
      </c>
      <c r="D1438" t="inlineStr">
        <is>
          <t>3</t>
        </is>
      </c>
      <c r="E1438" t="inlineStr">
        <is>
          <t>---</t>
        </is>
      </c>
      <c r="F1438" t="inlineStr">
        <is>
          <t>1</t>
        </is>
      </c>
      <c r="G1438" t="inlineStr">
        <is>
          <t>---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---</t>
        </is>
      </c>
      <c r="L1438" t="inlineStr">
        <is>
          <t>---</t>
        </is>
      </c>
      <c r="M1438" t="inlineStr">
        <is>
          <t>---</t>
        </is>
      </c>
      <c r="N1438" t="inlineStr">
        <is>
          <t>---</t>
        </is>
      </c>
      <c r="O1438" t="inlineStr">
        <is>
          <t>---</t>
        </is>
      </c>
      <c r="P1438" t="inlineStr">
        <is>
          <t>---</t>
        </is>
      </c>
      <c r="Q1438" t="inlineStr">
        <is>
          <t>---</t>
        </is>
      </c>
      <c r="R1438" t="inlineStr"/>
      <c r="S1438" t="inlineStr"/>
      <c r="T1438" t="inlineStr"/>
      <c r="U1438" t="inlineStr"/>
      <c r="V1438" t="inlineStr"/>
      <c r="W1438" t="inlineStr">
        <is>
          <t>19.7247117 -72.1817983 -15.2 7.6</t>
        </is>
      </c>
      <c r="X1438" t="inlineStr">
        <is>
          <t>CAP/HSCM/ST04399</t>
        </is>
      </c>
      <c r="Y1438" t="inlineStr">
        <is>
          <t>CAP/HSCM/ST04399</t>
        </is>
      </c>
      <c r="Z1438" t="inlineStr">
        <is>
          <t>2025-03-21 14:18:47</t>
        </is>
      </c>
      <c r="AA1438" t="inlineStr">
        <is>
          <t>2025-03-21 14:15:48</t>
        </is>
      </c>
      <c r="AB1438" t="inlineStr">
        <is>
          <t>1maselaine</t>
        </is>
      </c>
      <c r="AC1438" t="inlineStr">
        <is>
          <t>2025-03-24 13:23:34</t>
        </is>
      </c>
      <c r="AD1438" s="1" t="inlineStr">
        <is>
          <t>https://www.commcarehq.org/a/caris-test/reports/form_data/f5d9e859-309e-48c9-aa1b-c7b763ad7406/</t>
        </is>
      </c>
      <c r="AE1438" t="inlineStr">
        <is>
          <t>---</t>
        </is>
      </c>
      <c r="AF1438" t="inlineStr">
        <is>
          <t>3c5a623af057e23a32ae4000_101657</t>
        </is>
      </c>
      <c r="AG1438" t="inlineStr">
        <is>
          <t>OK</t>
        </is>
      </c>
      <c r="AH1438" t="inlineStr">
        <is>
          <t>2025-03-21 14:18:47</t>
        </is>
      </c>
      <c r="AI1438" t="inlineStr">
        <is>
          <t>1b833c2586eb49459103874b6462448b</t>
        </is>
      </c>
      <c r="AJ1438" t="inlineStr">
        <is>
          <t>2025-03-21</t>
        </is>
      </c>
      <c r="AK1438" t="inlineStr">
        <is>
          <t>3</t>
        </is>
      </c>
      <c r="AL1438" t="inlineStr">
        <is>
          <t>---</t>
        </is>
      </c>
      <c r="AM1438" t="inlineStr">
        <is>
          <t>1</t>
        </is>
      </c>
      <c r="AN1438" t="inlineStr">
        <is>
          <t>---</t>
        </is>
      </c>
      <c r="AO1438" t="inlineStr">
        <is>
          <t>1</t>
        </is>
      </c>
      <c r="AP1438" t="inlineStr">
        <is>
          <t>1</t>
        </is>
      </c>
      <c r="AQ1438" t="inlineStr"/>
      <c r="AR1438" t="inlineStr"/>
      <c r="AS1438" t="inlineStr"/>
      <c r="AT1438" t="inlineStr">
        <is>
          <t>19.7247117 -72.1817983 -15.2 7.6</t>
        </is>
      </c>
      <c r="AU1438" t="inlineStr">
        <is>
          <t>---</t>
        </is>
      </c>
      <c r="AV1438" t="inlineStr">
        <is>
          <t>---</t>
        </is>
      </c>
      <c r="AW1438" t="inlineStr">
        <is>
          <t>---</t>
        </is>
      </c>
      <c r="AX1438" t="inlineStr">
        <is>
          <t>---</t>
        </is>
      </c>
      <c r="AY1438" t="inlineStr">
        <is>
          <t>---</t>
        </is>
      </c>
      <c r="AZ1438" t="inlineStr">
        <is>
          <t>---</t>
        </is>
      </c>
      <c r="BA1438" t="inlineStr">
        <is>
          <t>1b833c2586eb49459103874b6462448b</t>
        </is>
      </c>
      <c r="BB1438" t="inlineStr">
        <is>
          <t>http://openrosa.org/formdesigner/0B48E039-1E80-49A7-AC24-732B6E788E39</t>
        </is>
      </c>
      <c r="BC1438" t="inlineStr">
        <is>
          <t>Ration et autres visites</t>
        </is>
      </c>
      <c r="BD1438" t="inlineStr">
        <is>
          <t>CommCare Android, version "2.56"(468040). App v15974. CommCare Version 2.56.0. Build 468040, built on: 2025-02-11</t>
        </is>
      </c>
      <c r="BE1438" t="inlineStr">
        <is>
          <t>commcare_05d78f59-ebda-491c-89b8-6c42bab0e02e</t>
        </is>
      </c>
      <c r="BF1438" t="inlineStr">
        <is>
          <t>19.7236183 -72.1825218 0.0 2599.99</t>
        </is>
      </c>
      <c r="BG1438" t="inlineStr">
        <is>
          <t>f13d8149fc6d39ebe86af18272310ff9</t>
        </is>
      </c>
      <c r="BH1438" t="inlineStr">
        <is>
          <t>40b9a06a5c574210820dd725c0bc61c4</t>
        </is>
      </c>
      <c r="BI1438" t="inlineStr">
        <is>
          <t>15246</t>
        </is>
      </c>
      <c r="BJ1438" t="inlineStr">
        <is>
          <t>XFormInstance</t>
        </is>
      </c>
      <c r="BK1438" t="inlineStr">
        <is>
          <t>5331b48805ba11f0b0d6d3290d41d0d6</t>
        </is>
      </c>
      <c r="BL1438" t="b">
        <v>0</v>
      </c>
      <c r="BM1438" t="inlineStr">
        <is>
          <t>---</t>
        </is>
      </c>
      <c r="BN1438" t="inlineStr">
        <is>
          <t>66.9.168.199</t>
        </is>
      </c>
      <c r="BO1438" t="inlineStr">
        <is>
          <t>Ednaica Compere</t>
        </is>
      </c>
    </row>
    <row r="1439">
      <c r="A1439" t="inlineStr">
        <is>
          <t>1437</t>
        </is>
      </c>
      <c r="B1439" t="inlineStr">
        <is>
          <t>98e35aa6-3f84-4746-9611-404177529ab1</t>
        </is>
      </c>
      <c r="C1439" t="inlineStr">
        <is>
          <t>2025-03-21</t>
        </is>
      </c>
      <c r="D1439" t="inlineStr">
        <is>
          <t>3</t>
        </is>
      </c>
      <c r="E1439" t="inlineStr">
        <is>
          <t>---</t>
        </is>
      </c>
      <c r="F1439" t="inlineStr">
        <is>
          <t>1</t>
        </is>
      </c>
      <c r="G1439" t="inlineStr">
        <is>
          <t>---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---</t>
        </is>
      </c>
      <c r="L1439" t="inlineStr">
        <is>
          <t>---</t>
        </is>
      </c>
      <c r="M1439" t="inlineStr">
        <is>
          <t>---</t>
        </is>
      </c>
      <c r="N1439" t="inlineStr">
        <is>
          <t>---</t>
        </is>
      </c>
      <c r="O1439" t="inlineStr">
        <is>
          <t>---</t>
        </is>
      </c>
      <c r="P1439" t="inlineStr">
        <is>
          <t>---</t>
        </is>
      </c>
      <c r="Q1439" t="inlineStr">
        <is>
          <t>---</t>
        </is>
      </c>
      <c r="R1439" t="inlineStr"/>
      <c r="S1439" t="inlineStr"/>
      <c r="T1439" t="inlineStr"/>
      <c r="U1439" t="inlineStr"/>
      <c r="V1439" t="inlineStr"/>
      <c r="W1439" t="inlineStr">
        <is>
          <t>19.7395234 -72.1902592 -17.6 108.68</t>
        </is>
      </c>
      <c r="X1439" t="inlineStr">
        <is>
          <t>CAP/HSCM/ST01804</t>
        </is>
      </c>
      <c r="Y1439" t="inlineStr">
        <is>
          <t>CAP/HSCM/ST01804</t>
        </is>
      </c>
      <c r="Z1439" t="inlineStr">
        <is>
          <t>2025-03-21 14:27:41</t>
        </is>
      </c>
      <c r="AA1439" t="inlineStr">
        <is>
          <t>2025-03-21 14:26:41</t>
        </is>
      </c>
      <c r="AB1439" t="inlineStr">
        <is>
          <t>1maselaine</t>
        </is>
      </c>
      <c r="AC1439" t="inlineStr">
        <is>
          <t>2025-03-24 13:23:35</t>
        </is>
      </c>
      <c r="AD1439" s="1" t="inlineStr">
        <is>
          <t>https://www.commcarehq.org/a/caris-test/reports/form_data/98e35aa6-3f84-4746-9611-404177529ab1/</t>
        </is>
      </c>
      <c r="AE1439" t="inlineStr">
        <is>
          <t>---</t>
        </is>
      </c>
      <c r="AF1439" t="inlineStr">
        <is>
          <t>358af3b75ddc4198860a36378845c2d4</t>
        </is>
      </c>
      <c r="AG1439" t="inlineStr">
        <is>
          <t>OK</t>
        </is>
      </c>
      <c r="AH1439" t="inlineStr">
        <is>
          <t>2025-03-21 14:27:41</t>
        </is>
      </c>
      <c r="AI1439" t="inlineStr">
        <is>
          <t>1b833c2586eb49459103874b6462448b</t>
        </is>
      </c>
      <c r="AJ1439" t="inlineStr">
        <is>
          <t>2025-03-21</t>
        </is>
      </c>
      <c r="AK1439" t="inlineStr">
        <is>
          <t>3</t>
        </is>
      </c>
      <c r="AL1439" t="inlineStr">
        <is>
          <t>---</t>
        </is>
      </c>
      <c r="AM1439" t="inlineStr">
        <is>
          <t>1</t>
        </is>
      </c>
      <c r="AN1439" t="inlineStr">
        <is>
          <t>---</t>
        </is>
      </c>
      <c r="AO1439" t="inlineStr">
        <is>
          <t>1</t>
        </is>
      </c>
      <c r="AP1439" t="inlineStr">
        <is>
          <t>1</t>
        </is>
      </c>
      <c r="AQ1439" t="inlineStr"/>
      <c r="AR1439" t="inlineStr"/>
      <c r="AS1439" t="inlineStr"/>
      <c r="AT1439" t="inlineStr">
        <is>
          <t>19.7395234 -72.1902592 -17.6 108.68</t>
        </is>
      </c>
      <c r="AU1439" t="inlineStr">
        <is>
          <t>---</t>
        </is>
      </c>
      <c r="AV1439" t="inlineStr">
        <is>
          <t>---</t>
        </is>
      </c>
      <c r="AW1439" t="inlineStr">
        <is>
          <t>---</t>
        </is>
      </c>
      <c r="AX1439" t="inlineStr">
        <is>
          <t>---</t>
        </is>
      </c>
      <c r="AY1439" t="inlineStr">
        <is>
          <t>---</t>
        </is>
      </c>
      <c r="AZ1439" t="inlineStr">
        <is>
          <t>---</t>
        </is>
      </c>
      <c r="BA1439" t="inlineStr">
        <is>
          <t>1b833c2586eb49459103874b6462448b</t>
        </is>
      </c>
      <c r="BB1439" t="inlineStr">
        <is>
          <t>http://openrosa.org/formdesigner/0B48E039-1E80-49A7-AC24-732B6E788E39</t>
        </is>
      </c>
      <c r="BC1439" t="inlineStr">
        <is>
          <t>Ration et autres visites</t>
        </is>
      </c>
      <c r="BD1439" t="inlineStr">
        <is>
          <t>CommCare Android, version "2.56"(468040). App v15974. CommCare Version 2.56.0. Build 468040, built on: 2025-02-11</t>
        </is>
      </c>
      <c r="BE1439" t="inlineStr">
        <is>
          <t>commcare_05d78f59-ebda-491c-89b8-6c42bab0e02e</t>
        </is>
      </c>
      <c r="BF1439" t="inlineStr">
        <is>
          <t>19.7395361 -72.1902614 -3.5 8.4</t>
        </is>
      </c>
      <c r="BG1439" t="inlineStr">
        <is>
          <t>f13d8149fc6d39ebe86af18272310ff9</t>
        </is>
      </c>
      <c r="BH1439" t="inlineStr">
        <is>
          <t>40b9a06a5c574210820dd725c0bc61c4</t>
        </is>
      </c>
      <c r="BI1439" t="inlineStr">
        <is>
          <t>15246</t>
        </is>
      </c>
      <c r="BJ1439" t="inlineStr">
        <is>
          <t>XFormInstance</t>
        </is>
      </c>
      <c r="BK1439" t="inlineStr">
        <is>
          <t>5331b48805ba11f0b0d6d3290d41d0d6</t>
        </is>
      </c>
      <c r="BL1439" t="b">
        <v>0</v>
      </c>
      <c r="BM1439" t="inlineStr">
        <is>
          <t>---</t>
        </is>
      </c>
      <c r="BN1439" t="inlineStr">
        <is>
          <t>66.9.168.199</t>
        </is>
      </c>
      <c r="BO1439" t="inlineStr">
        <is>
          <t>Benson Charles</t>
        </is>
      </c>
    </row>
    <row r="1440">
      <c r="A1440" t="inlineStr">
        <is>
          <t>1438</t>
        </is>
      </c>
      <c r="B1440" t="inlineStr">
        <is>
          <t>05da0986-b323-4e6e-9ede-5bedca23378f</t>
        </is>
      </c>
      <c r="C1440" t="inlineStr">
        <is>
          <t>2025-03-21</t>
        </is>
      </c>
      <c r="D1440" t="inlineStr">
        <is>
          <t>3</t>
        </is>
      </c>
      <c r="E1440" t="inlineStr">
        <is>
          <t>---</t>
        </is>
      </c>
      <c r="F1440" t="inlineStr">
        <is>
          <t>1</t>
        </is>
      </c>
      <c r="G1440" t="inlineStr">
        <is>
          <t>---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---</t>
        </is>
      </c>
      <c r="L1440" t="inlineStr">
        <is>
          <t>---</t>
        </is>
      </c>
      <c r="M1440" t="inlineStr">
        <is>
          <t>---</t>
        </is>
      </c>
      <c r="N1440" t="inlineStr">
        <is>
          <t>---</t>
        </is>
      </c>
      <c r="O1440" t="inlineStr">
        <is>
          <t>---</t>
        </is>
      </c>
      <c r="P1440" t="inlineStr">
        <is>
          <t>---</t>
        </is>
      </c>
      <c r="Q1440" t="inlineStr">
        <is>
          <t>---</t>
        </is>
      </c>
      <c r="R1440" t="inlineStr"/>
      <c r="S1440" t="inlineStr"/>
      <c r="T1440" t="inlineStr"/>
      <c r="U1440" t="inlineStr"/>
      <c r="V1440" t="inlineStr"/>
      <c r="W1440" t="inlineStr">
        <is>
          <t>19.745898 -72.2015706 -3.1 5.5</t>
        </is>
      </c>
      <c r="X1440" t="inlineStr">
        <is>
          <t>CAP/HSCM/ST04220</t>
        </is>
      </c>
      <c r="Y1440" t="inlineStr">
        <is>
          <t>CAP/HSCM/ST04220</t>
        </is>
      </c>
      <c r="Z1440" t="inlineStr">
        <is>
          <t>2025-03-21 14:30:45</t>
        </is>
      </c>
      <c r="AA1440" t="inlineStr">
        <is>
          <t>2025-03-21 14:30:17</t>
        </is>
      </c>
      <c r="AB1440" t="inlineStr">
        <is>
          <t>1maselaine</t>
        </is>
      </c>
      <c r="AC1440" t="inlineStr">
        <is>
          <t>2025-03-24 13:23:36</t>
        </is>
      </c>
      <c r="AD1440" s="1" t="inlineStr">
        <is>
          <t>https://www.commcarehq.org/a/caris-test/reports/form_data/05da0986-b323-4e6e-9ede-5bedca23378f/</t>
        </is>
      </c>
      <c r="AE1440" t="inlineStr">
        <is>
          <t>---</t>
        </is>
      </c>
      <c r="AF1440" t="inlineStr">
        <is>
          <t>3c5a623af057e23a32ae4000_105780</t>
        </is>
      </c>
      <c r="AG1440" t="inlineStr">
        <is>
          <t>OK</t>
        </is>
      </c>
      <c r="AH1440" t="inlineStr">
        <is>
          <t>2025-03-21 14:30:45</t>
        </is>
      </c>
      <c r="AI1440" t="inlineStr">
        <is>
          <t>1b833c2586eb49459103874b6462448b</t>
        </is>
      </c>
      <c r="AJ1440" t="inlineStr">
        <is>
          <t>2025-03-21</t>
        </is>
      </c>
      <c r="AK1440" t="inlineStr">
        <is>
          <t>3</t>
        </is>
      </c>
      <c r="AL1440" t="inlineStr">
        <is>
          <t>---</t>
        </is>
      </c>
      <c r="AM1440" t="inlineStr">
        <is>
          <t>1</t>
        </is>
      </c>
      <c r="AN1440" t="inlineStr">
        <is>
          <t>---</t>
        </is>
      </c>
      <c r="AO1440" t="inlineStr">
        <is>
          <t>1</t>
        </is>
      </c>
      <c r="AP1440" t="inlineStr">
        <is>
          <t>1</t>
        </is>
      </c>
      <c r="AQ1440" t="inlineStr"/>
      <c r="AR1440" t="inlineStr"/>
      <c r="AS1440" t="inlineStr"/>
      <c r="AT1440" t="inlineStr">
        <is>
          <t>19.745898 -72.2015706 -3.1 5.5</t>
        </is>
      </c>
      <c r="AU1440" t="inlineStr">
        <is>
          <t>---</t>
        </is>
      </c>
      <c r="AV1440" t="inlineStr">
        <is>
          <t>---</t>
        </is>
      </c>
      <c r="AW1440" t="inlineStr">
        <is>
          <t>---</t>
        </is>
      </c>
      <c r="AX1440" t="inlineStr">
        <is>
          <t>---</t>
        </is>
      </c>
      <c r="AY1440" t="inlineStr">
        <is>
          <t>---</t>
        </is>
      </c>
      <c r="AZ1440" t="inlineStr">
        <is>
          <t>---</t>
        </is>
      </c>
      <c r="BA1440" t="inlineStr">
        <is>
          <t>1b833c2586eb49459103874b6462448b</t>
        </is>
      </c>
      <c r="BB1440" t="inlineStr">
        <is>
          <t>http://openrosa.org/formdesigner/0B48E039-1E80-49A7-AC24-732B6E788E39</t>
        </is>
      </c>
      <c r="BC1440" t="inlineStr">
        <is>
          <t>Ration et autres visites</t>
        </is>
      </c>
      <c r="BD1440" t="inlineStr">
        <is>
          <t>CommCare Android, version "2.56"(468040). App v15974. CommCare Version 2.56.0. Build 468040, built on: 2025-02-11</t>
        </is>
      </c>
      <c r="BE1440" t="inlineStr">
        <is>
          <t>commcare_05d78f59-ebda-491c-89b8-6c42bab0e02e</t>
        </is>
      </c>
      <c r="BF1440" t="inlineStr">
        <is>
          <t>19.7451617 -72.200185 -3.3 8.1</t>
        </is>
      </c>
      <c r="BG1440" t="inlineStr">
        <is>
          <t>f13d8149fc6d39ebe86af18272310ff9</t>
        </is>
      </c>
      <c r="BH1440" t="inlineStr">
        <is>
          <t>40b9a06a5c574210820dd725c0bc61c4</t>
        </is>
      </c>
      <c r="BI1440" t="inlineStr">
        <is>
          <t>15246</t>
        </is>
      </c>
      <c r="BJ1440" t="inlineStr">
        <is>
          <t>XFormInstance</t>
        </is>
      </c>
      <c r="BK1440" t="inlineStr">
        <is>
          <t>5331b48805ba11f0b0d6d3290d41d0d6</t>
        </is>
      </c>
      <c r="BL1440" t="b">
        <v>0</v>
      </c>
      <c r="BM1440" t="inlineStr">
        <is>
          <t>---</t>
        </is>
      </c>
      <c r="BN1440" t="inlineStr">
        <is>
          <t>66.9.168.199</t>
        </is>
      </c>
      <c r="BO1440" t="inlineStr">
        <is>
          <t>Rolanda Saimbert</t>
        </is>
      </c>
    </row>
    <row r="1441">
      <c r="A1441" t="inlineStr">
        <is>
          <t>1439</t>
        </is>
      </c>
      <c r="B1441" t="inlineStr">
        <is>
          <t>00974be8-17b2-47fa-9efc-1ef88482031d</t>
        </is>
      </c>
      <c r="C1441" t="inlineStr">
        <is>
          <t>2025-03-21</t>
        </is>
      </c>
      <c r="D1441" t="inlineStr">
        <is>
          <t>3 7</t>
        </is>
      </c>
      <c r="E1441" t="inlineStr">
        <is>
          <t>---</t>
        </is>
      </c>
      <c r="F1441" t="inlineStr">
        <is>
          <t>1</t>
        </is>
      </c>
      <c r="G1441" t="inlineStr">
        <is>
          <t>---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---</t>
        </is>
      </c>
      <c r="L1441" t="inlineStr">
        <is>
          <t>---</t>
        </is>
      </c>
      <c r="M1441" t="inlineStr">
        <is>
          <t>---</t>
        </is>
      </c>
      <c r="N1441" t="inlineStr">
        <is>
          <t>---</t>
        </is>
      </c>
      <c r="O1441" t="inlineStr">
        <is>
          <t>---</t>
        </is>
      </c>
      <c r="P1441" t="inlineStr">
        <is>
          <t>---</t>
        </is>
      </c>
      <c r="Q1441" t="inlineStr">
        <is>
          <t>---</t>
        </is>
      </c>
      <c r="R1441" t="inlineStr"/>
      <c r="S1441" t="inlineStr"/>
      <c r="T1441" t="inlineStr"/>
      <c r="U1441" t="inlineStr"/>
      <c r="V1441" t="inlineStr"/>
      <c r="W1441" t="inlineStr">
        <is>
          <t>19.7514741 -72.2025369 11.0 5.35</t>
        </is>
      </c>
      <c r="X1441" t="inlineStr">
        <is>
          <t>CAP/HSCM/ST03012</t>
        </is>
      </c>
      <c r="Y1441" t="inlineStr">
        <is>
          <t>CAP/HSCM/ST03012</t>
        </is>
      </c>
      <c r="Z1441" t="inlineStr">
        <is>
          <t>2025-03-21 14:34:01</t>
        </is>
      </c>
      <c r="AA1441" t="inlineStr">
        <is>
          <t>2025-03-21 14:33:40</t>
        </is>
      </c>
      <c r="AB1441" t="inlineStr">
        <is>
          <t>1maselaine</t>
        </is>
      </c>
      <c r="AC1441" t="inlineStr">
        <is>
          <t>2025-03-24 13:23:37</t>
        </is>
      </c>
      <c r="AD1441" s="1" t="inlineStr">
        <is>
          <t>https://www.commcarehq.org/a/caris-test/reports/form_data/00974be8-17b2-47fa-9efc-1ef88482031d/</t>
        </is>
      </c>
      <c r="AE1441" t="inlineStr">
        <is>
          <t>---</t>
        </is>
      </c>
      <c r="AF1441" t="inlineStr">
        <is>
          <t>3c5a623af057e23a32ae4000_105931</t>
        </is>
      </c>
      <c r="AG1441" t="inlineStr">
        <is>
          <t>OK</t>
        </is>
      </c>
      <c r="AH1441" t="inlineStr">
        <is>
          <t>2025-03-21 14:34:01</t>
        </is>
      </c>
      <c r="AI1441" t="inlineStr">
        <is>
          <t>1b833c2586eb49459103874b6462448b</t>
        </is>
      </c>
      <c r="AJ1441" t="inlineStr">
        <is>
          <t>2025-03-21</t>
        </is>
      </c>
      <c r="AK1441" t="inlineStr">
        <is>
          <t>3 7</t>
        </is>
      </c>
      <c r="AL1441" t="inlineStr">
        <is>
          <t>---</t>
        </is>
      </c>
      <c r="AM1441" t="inlineStr">
        <is>
          <t>1</t>
        </is>
      </c>
      <c r="AN1441" t="inlineStr">
        <is>
          <t>---</t>
        </is>
      </c>
      <c r="AO1441" t="inlineStr">
        <is>
          <t>1</t>
        </is>
      </c>
      <c r="AP1441" t="inlineStr">
        <is>
          <t>1</t>
        </is>
      </c>
      <c r="AQ1441" t="inlineStr"/>
      <c r="AR1441" t="inlineStr"/>
      <c r="AS1441" t="inlineStr"/>
      <c r="AT1441" t="inlineStr">
        <is>
          <t>19.7514741 -72.2025369 11.0 5.35</t>
        </is>
      </c>
      <c r="AU1441" t="inlineStr">
        <is>
          <t>---</t>
        </is>
      </c>
      <c r="AV1441" t="inlineStr">
        <is>
          <t>---</t>
        </is>
      </c>
      <c r="AW1441" t="inlineStr">
        <is>
          <t>---</t>
        </is>
      </c>
      <c r="AX1441" t="inlineStr">
        <is>
          <t>---</t>
        </is>
      </c>
      <c r="AY1441" t="inlineStr">
        <is>
          <t>---</t>
        </is>
      </c>
      <c r="AZ1441" t="inlineStr">
        <is>
          <t>---</t>
        </is>
      </c>
      <c r="BA1441" t="inlineStr">
        <is>
          <t>1b833c2586eb49459103874b6462448b</t>
        </is>
      </c>
      <c r="BB1441" t="inlineStr">
        <is>
          <t>http://openrosa.org/formdesigner/0B48E039-1E80-49A7-AC24-732B6E788E39</t>
        </is>
      </c>
      <c r="BC1441" t="inlineStr">
        <is>
          <t>Ration et autres visites</t>
        </is>
      </c>
      <c r="BD1441" t="inlineStr">
        <is>
          <t>CommCare Android, version "2.56"(468040). App v15974. CommCare Version 2.56.0. Build 468040, built on: 2025-02-11</t>
        </is>
      </c>
      <c r="BE1441" t="inlineStr">
        <is>
          <t>commcare_05d78f59-ebda-491c-89b8-6c42bab0e02e</t>
        </is>
      </c>
      <c r="BF1441" t="inlineStr">
        <is>
          <t>19.7513633 -72.2024933 11.0 8.4</t>
        </is>
      </c>
      <c r="BG1441" t="inlineStr">
        <is>
          <t>f13d8149fc6d39ebe86af18272310ff9</t>
        </is>
      </c>
      <c r="BH1441" t="inlineStr">
        <is>
          <t>40b9a06a5c574210820dd725c0bc61c4</t>
        </is>
      </c>
      <c r="BI1441" t="inlineStr">
        <is>
          <t>15246</t>
        </is>
      </c>
      <c r="BJ1441" t="inlineStr">
        <is>
          <t>XFormInstance</t>
        </is>
      </c>
      <c r="BK1441" t="inlineStr">
        <is>
          <t>5331b48805ba11f0b0d6d3290d41d0d6</t>
        </is>
      </c>
      <c r="BL1441" t="b">
        <v>0</v>
      </c>
      <c r="BM1441" t="inlineStr">
        <is>
          <t>---</t>
        </is>
      </c>
      <c r="BN1441" t="inlineStr">
        <is>
          <t>66.9.168.199</t>
        </is>
      </c>
      <c r="BO1441" t="inlineStr">
        <is>
          <t>Sendeline Myrtil</t>
        </is>
      </c>
    </row>
    <row r="1442">
      <c r="A1442" t="inlineStr">
        <is>
          <t>1440</t>
        </is>
      </c>
      <c r="B1442" t="inlineStr">
        <is>
          <t>5f17a18b-dba7-4838-883b-a0484cdaaafc</t>
        </is>
      </c>
      <c r="C1442" t="inlineStr">
        <is>
          <t>2025-03-21</t>
        </is>
      </c>
      <c r="D1442" t="inlineStr">
        <is>
          <t>3</t>
        </is>
      </c>
      <c r="E1442" t="inlineStr">
        <is>
          <t>---</t>
        </is>
      </c>
      <c r="F1442" t="inlineStr">
        <is>
          <t>1</t>
        </is>
      </c>
      <c r="G1442" t="inlineStr">
        <is>
          <t>---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---</t>
        </is>
      </c>
      <c r="L1442" t="inlineStr">
        <is>
          <t>---</t>
        </is>
      </c>
      <c r="M1442" t="inlineStr">
        <is>
          <t>---</t>
        </is>
      </c>
      <c r="N1442" t="inlineStr">
        <is>
          <t>---</t>
        </is>
      </c>
      <c r="O1442" t="inlineStr">
        <is>
          <t>---</t>
        </is>
      </c>
      <c r="P1442" t="inlineStr">
        <is>
          <t>---</t>
        </is>
      </c>
      <c r="Q1442" t="inlineStr">
        <is>
          <t>---</t>
        </is>
      </c>
      <c r="R1442" t="inlineStr">
        <is>
          <t>25.8</t>
        </is>
      </c>
      <c r="S1442" t="inlineStr">
        <is>
          <t>42.7</t>
        </is>
      </c>
      <c r="T1442" t="inlineStr">
        <is>
          <t>151.0</t>
        </is>
      </c>
      <c r="U1442">
        <f>HYPERLINK("https://www.commcarehq.org/a/caris-test/api/form_attachment/v1/5f17a18b-dba7-4838-883b-a0484cdaaafc/1742589666126.jpg")</f>
        <v/>
      </c>
      <c r="V1442" t="inlineStr"/>
      <c r="W1442" t="inlineStr">
        <is>
          <t>19.6925001 -72.0184533 -27.3 25.79</t>
        </is>
      </c>
      <c r="X1442" t="inlineStr">
        <is>
          <t>CAP/HSCM/ST04225</t>
        </is>
      </c>
      <c r="Y1442" t="inlineStr">
        <is>
          <t>CAP/HSCM/ST04225</t>
        </is>
      </c>
      <c r="Z1442" t="inlineStr">
        <is>
          <t>2025-03-21 20:41:09</t>
        </is>
      </c>
      <c r="AA1442" t="inlineStr">
        <is>
          <t>2025-03-21 20:38:00</t>
        </is>
      </c>
      <c r="AB1442" t="inlineStr">
        <is>
          <t>1maselaine</t>
        </is>
      </c>
      <c r="AC1442" t="inlineStr">
        <is>
          <t>2025-03-24 13:23:40</t>
        </is>
      </c>
      <c r="AD1442" s="1" t="inlineStr">
        <is>
          <t>https://www.commcarehq.org/a/caris-test/reports/form_data/5f17a18b-dba7-4838-883b-a0484cdaaafc/</t>
        </is>
      </c>
      <c r="AE1442" t="inlineStr">
        <is>
          <t>---</t>
        </is>
      </c>
      <c r="AF1442" t="inlineStr">
        <is>
          <t>3c5a623af057e23a32ae4000_117031</t>
        </is>
      </c>
      <c r="AG1442" t="inlineStr">
        <is>
          <t>OK</t>
        </is>
      </c>
      <c r="AH1442" t="inlineStr">
        <is>
          <t>2025-03-21 20:41:09</t>
        </is>
      </c>
      <c r="AI1442" t="inlineStr">
        <is>
          <t>1b833c2586eb49459103874b6462448b</t>
        </is>
      </c>
      <c r="AJ1442" t="inlineStr">
        <is>
          <t>2025-03-21</t>
        </is>
      </c>
      <c r="AK1442" t="inlineStr">
        <is>
          <t>3</t>
        </is>
      </c>
      <c r="AL1442" t="inlineStr">
        <is>
          <t>---</t>
        </is>
      </c>
      <c r="AM1442" t="inlineStr">
        <is>
          <t>1</t>
        </is>
      </c>
      <c r="AN1442" t="inlineStr">
        <is>
          <t>---</t>
        </is>
      </c>
      <c r="AO1442" t="inlineStr">
        <is>
          <t>1</t>
        </is>
      </c>
      <c r="AP1442" t="inlineStr">
        <is>
          <t>1</t>
        </is>
      </c>
      <c r="AQ1442" t="inlineStr">
        <is>
          <t>25.8</t>
        </is>
      </c>
      <c r="AR1442" t="inlineStr">
        <is>
          <t>42.7</t>
        </is>
      </c>
      <c r="AS1442" t="inlineStr">
        <is>
          <t>151</t>
        </is>
      </c>
      <c r="AT1442" t="inlineStr">
        <is>
          <t>19.6925001 -72.0184533 -27.3 25.79</t>
        </is>
      </c>
      <c r="AU1442" t="inlineStr">
        <is>
          <t>---</t>
        </is>
      </c>
      <c r="AV1442" t="inlineStr">
        <is>
          <t>---</t>
        </is>
      </c>
      <c r="AW1442" t="inlineStr">
        <is>
          <t>---</t>
        </is>
      </c>
      <c r="AX1442" t="inlineStr">
        <is>
          <t>---</t>
        </is>
      </c>
      <c r="AY1442" t="inlineStr">
        <is>
          <t>---</t>
        </is>
      </c>
      <c r="AZ1442" t="inlineStr">
        <is>
          <t>---</t>
        </is>
      </c>
      <c r="BA1442" t="inlineStr">
        <is>
          <t>1b833c2586eb49459103874b6462448b</t>
        </is>
      </c>
      <c r="BB1442" t="inlineStr">
        <is>
          <t>http://openrosa.org/formdesigner/0B48E039-1E80-49A7-AC24-732B6E788E39</t>
        </is>
      </c>
      <c r="BC1442" t="inlineStr">
        <is>
          <t>Ration et autres visites</t>
        </is>
      </c>
      <c r="BD1442" t="inlineStr">
        <is>
          <t>CommCare Android, version "2.56"(468040). App v15974. CommCare Version 2.56.0. Build 468040, built on: 2025-02-11</t>
        </is>
      </c>
      <c r="BE1442" t="inlineStr">
        <is>
          <t>commcare_05d78f59-ebda-491c-89b8-6c42bab0e02e</t>
        </is>
      </c>
      <c r="BF1442" t="inlineStr">
        <is>
          <t>19.6925 -72.0184533 -27.3 5.4</t>
        </is>
      </c>
      <c r="BG1442" t="inlineStr">
        <is>
          <t>f13d8149fc6d39ebe86af18272310ff9</t>
        </is>
      </c>
      <c r="BH1442" t="inlineStr">
        <is>
          <t>40b9a06a5c574210820dd725c0bc61c4</t>
        </is>
      </c>
      <c r="BI1442" t="inlineStr">
        <is>
          <t>15246</t>
        </is>
      </c>
      <c r="BJ1442" t="inlineStr">
        <is>
          <t>XFormInstance</t>
        </is>
      </c>
      <c r="BK1442" t="inlineStr">
        <is>
          <t>5331b48805ba11f0b0d6d3290d41d0d6</t>
        </is>
      </c>
      <c r="BL1442" t="b">
        <v>0</v>
      </c>
      <c r="BM1442" t="inlineStr">
        <is>
          <t>---</t>
        </is>
      </c>
      <c r="BN1442" t="inlineStr">
        <is>
          <t>66.9.168.199</t>
        </is>
      </c>
      <c r="BO1442" t="inlineStr">
        <is>
          <t>Michel Rose-Phania</t>
        </is>
      </c>
    </row>
    <row r="1443">
      <c r="A1443" t="inlineStr">
        <is>
          <t>1441</t>
        </is>
      </c>
      <c r="B1443" t="inlineStr">
        <is>
          <t>65e913a7-cd70-485a-95eb-098dc817cd16</t>
        </is>
      </c>
      <c r="C1443" t="inlineStr">
        <is>
          <t>2025-03-21</t>
        </is>
      </c>
      <c r="D1443" t="inlineStr">
        <is>
          <t>3</t>
        </is>
      </c>
      <c r="E1443" t="inlineStr">
        <is>
          <t>---</t>
        </is>
      </c>
      <c r="F1443" t="inlineStr">
        <is>
          <t>1</t>
        </is>
      </c>
      <c r="G1443" t="inlineStr">
        <is>
          <t>---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---</t>
        </is>
      </c>
      <c r="L1443" t="inlineStr">
        <is>
          <t>---</t>
        </is>
      </c>
      <c r="M1443" t="inlineStr">
        <is>
          <t>---</t>
        </is>
      </c>
      <c r="N1443" t="inlineStr">
        <is>
          <t>---</t>
        </is>
      </c>
      <c r="O1443" t="inlineStr">
        <is>
          <t>---</t>
        </is>
      </c>
      <c r="P1443" t="inlineStr">
        <is>
          <t>---</t>
        </is>
      </c>
      <c r="Q1443" t="inlineStr">
        <is>
          <t>---</t>
        </is>
      </c>
      <c r="R1443" t="inlineStr"/>
      <c r="S1443" t="inlineStr"/>
      <c r="T1443" t="inlineStr"/>
      <c r="U1443" t="inlineStr"/>
      <c r="V1443" t="inlineStr"/>
      <c r="W1443" t="inlineStr"/>
      <c r="X1443" t="inlineStr">
        <is>
          <t>CAP/HSCM/ST02309</t>
        </is>
      </c>
      <c r="Y1443" t="inlineStr">
        <is>
          <t>CAP/HSCM/ST02309</t>
        </is>
      </c>
      <c r="Z1443" t="inlineStr">
        <is>
          <t>2025-03-22 00:14:52</t>
        </is>
      </c>
      <c r="AA1443" t="inlineStr">
        <is>
          <t>2025-03-22 00:14:38</t>
        </is>
      </c>
      <c r="AB1443" t="inlineStr">
        <is>
          <t>1maselaine</t>
        </is>
      </c>
      <c r="AC1443" t="inlineStr">
        <is>
          <t>2025-03-24 13:23:43</t>
        </is>
      </c>
      <c r="AD1443" s="1" t="inlineStr">
        <is>
          <t>https://www.commcarehq.org/a/caris-test/reports/form_data/65e913a7-cd70-485a-95eb-098dc817cd16/</t>
        </is>
      </c>
      <c r="AE1443" t="inlineStr">
        <is>
          <t>---</t>
        </is>
      </c>
      <c r="AF1443" t="inlineStr">
        <is>
          <t>6a02e87957764a6c9f8532cbca759be9</t>
        </is>
      </c>
      <c r="AG1443" t="inlineStr">
        <is>
          <t>OK</t>
        </is>
      </c>
      <c r="AH1443" t="inlineStr">
        <is>
          <t>2025-03-22 00:14:52</t>
        </is>
      </c>
      <c r="AI1443" t="inlineStr">
        <is>
          <t>1b833c2586eb49459103874b6462448b</t>
        </is>
      </c>
      <c r="AJ1443" t="inlineStr">
        <is>
          <t>2025-03-21</t>
        </is>
      </c>
      <c r="AK1443" t="inlineStr">
        <is>
          <t>3</t>
        </is>
      </c>
      <c r="AL1443" t="inlineStr">
        <is>
          <t>---</t>
        </is>
      </c>
      <c r="AM1443" t="inlineStr">
        <is>
          <t>1</t>
        </is>
      </c>
      <c r="AN1443" t="inlineStr">
        <is>
          <t>---</t>
        </is>
      </c>
      <c r="AO1443" t="inlineStr">
        <is>
          <t>1</t>
        </is>
      </c>
      <c r="AP1443" t="inlineStr">
        <is>
          <t>1</t>
        </is>
      </c>
      <c r="AQ1443" t="inlineStr"/>
      <c r="AR1443" t="inlineStr"/>
      <c r="AS1443" t="inlineStr"/>
      <c r="AT1443" t="inlineStr"/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inlineStr">
        <is>
          <t>---</t>
        </is>
      </c>
      <c r="BA1443" t="inlineStr">
        <is>
          <t>1b833c2586eb49459103874b6462448b</t>
        </is>
      </c>
      <c r="BB1443" t="inlineStr">
        <is>
          <t>http://openrosa.org/formdesigner/0B48E039-1E80-49A7-AC24-732B6E788E39</t>
        </is>
      </c>
      <c r="BC1443" t="inlineStr">
        <is>
          <t>Ration et autres visites</t>
        </is>
      </c>
      <c r="BD1443" t="inlineStr">
        <is>
          <t>CommCare Android, version "2.56"(468040). App v15974. CommCare Version 2.56.0. Build 468040, built on: 2025-02-11</t>
        </is>
      </c>
      <c r="BE1443" t="inlineStr">
        <is>
          <t>commcare_05d78f59-ebda-491c-89b8-6c42bab0e02e</t>
        </is>
      </c>
      <c r="BF1443" t="inlineStr"/>
      <c r="BG1443" t="inlineStr">
        <is>
          <t>f13d8149fc6d39ebe86af18272310ff9</t>
        </is>
      </c>
      <c r="BH1443" t="inlineStr">
        <is>
          <t>40b9a06a5c574210820dd725c0bc61c4</t>
        </is>
      </c>
      <c r="BI1443" t="inlineStr">
        <is>
          <t>15246</t>
        </is>
      </c>
      <c r="BJ1443" t="inlineStr">
        <is>
          <t>XFormInstance</t>
        </is>
      </c>
      <c r="BK1443" t="inlineStr">
        <is>
          <t>5331b48805ba11f0b0d6d3290d41d0d6</t>
        </is>
      </c>
      <c r="BL1443" t="b">
        <v>0</v>
      </c>
      <c r="BM1443" t="inlineStr">
        <is>
          <t>---</t>
        </is>
      </c>
      <c r="BN1443" t="inlineStr">
        <is>
          <t>66.9.168.199</t>
        </is>
      </c>
      <c r="BO1443" t="inlineStr">
        <is>
          <t>Witchana Dolcine</t>
        </is>
      </c>
    </row>
    <row r="1444">
      <c r="A1444" t="inlineStr">
        <is>
          <t>1442</t>
        </is>
      </c>
      <c r="B1444" t="inlineStr">
        <is>
          <t>67b8fa4f-6f39-47fa-b5c9-eeeb3b181ca1</t>
        </is>
      </c>
      <c r="C1444" t="inlineStr">
        <is>
          <t>2025-03-21</t>
        </is>
      </c>
      <c r="D1444" t="inlineStr">
        <is>
          <t>3</t>
        </is>
      </c>
      <c r="E1444" t="inlineStr">
        <is>
          <t>---</t>
        </is>
      </c>
      <c r="F1444" t="inlineStr">
        <is>
          <t>1</t>
        </is>
      </c>
      <c r="G1444" t="inlineStr">
        <is>
          <t>---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---</t>
        </is>
      </c>
      <c r="L1444" t="inlineStr">
        <is>
          <t>---</t>
        </is>
      </c>
      <c r="M1444" t="inlineStr">
        <is>
          <t>---</t>
        </is>
      </c>
      <c r="N1444" t="inlineStr">
        <is>
          <t>---</t>
        </is>
      </c>
      <c r="O1444" t="inlineStr">
        <is>
          <t>---</t>
        </is>
      </c>
      <c r="P1444" t="inlineStr">
        <is>
          <t>---</t>
        </is>
      </c>
      <c r="Q1444" t="inlineStr">
        <is>
          <t>---</t>
        </is>
      </c>
      <c r="R1444" t="inlineStr"/>
      <c r="S1444" t="inlineStr"/>
      <c r="T1444" t="inlineStr"/>
      <c r="U1444" t="inlineStr"/>
      <c r="V1444" t="inlineStr"/>
      <c r="W1444" t="inlineStr"/>
      <c r="X1444" t="inlineStr">
        <is>
          <t>CAP/HSCM/ST03724</t>
        </is>
      </c>
      <c r="Y1444" t="inlineStr">
        <is>
          <t>CAP/HSCM/ST03724</t>
        </is>
      </c>
      <c r="Z1444" t="inlineStr">
        <is>
          <t>2025-03-22 00:23:32</t>
        </is>
      </c>
      <c r="AA1444" t="inlineStr">
        <is>
          <t>2025-03-22 00:23:20</t>
        </is>
      </c>
      <c r="AB1444" t="inlineStr">
        <is>
          <t>1maselaine</t>
        </is>
      </c>
      <c r="AC1444" t="inlineStr">
        <is>
          <t>2025-03-24 13:23:44</t>
        </is>
      </c>
      <c r="AD1444" s="1" t="inlineStr">
        <is>
          <t>https://www.commcarehq.org/a/caris-test/reports/form_data/67b8fa4f-6f39-47fa-b5c9-eeeb3b181ca1/</t>
        </is>
      </c>
      <c r="AE1444" t="inlineStr">
        <is>
          <t>---</t>
        </is>
      </c>
      <c r="AF1444" t="inlineStr">
        <is>
          <t>3c5a623af057e23a32ae4000_105929</t>
        </is>
      </c>
      <c r="AG1444" t="inlineStr">
        <is>
          <t>OK</t>
        </is>
      </c>
      <c r="AH1444" t="inlineStr">
        <is>
          <t>2025-03-22 00:23:32</t>
        </is>
      </c>
      <c r="AI1444" t="inlineStr">
        <is>
          <t>1b833c2586eb49459103874b6462448b</t>
        </is>
      </c>
      <c r="AJ1444" t="inlineStr">
        <is>
          <t>2025-03-21</t>
        </is>
      </c>
      <c r="AK1444" t="inlineStr">
        <is>
          <t>3</t>
        </is>
      </c>
      <c r="AL1444" t="inlineStr">
        <is>
          <t>---</t>
        </is>
      </c>
      <c r="AM1444" t="inlineStr">
        <is>
          <t>1</t>
        </is>
      </c>
      <c r="AN1444" t="inlineStr">
        <is>
          <t>---</t>
        </is>
      </c>
      <c r="AO1444" t="inlineStr">
        <is>
          <t>1</t>
        </is>
      </c>
      <c r="AP1444" t="inlineStr">
        <is>
          <t>1</t>
        </is>
      </c>
      <c r="AQ1444" t="inlineStr"/>
      <c r="AR1444" t="inlineStr"/>
      <c r="AS1444" t="inlineStr"/>
      <c r="AT1444" t="inlineStr"/>
      <c r="AU1444" t="inlineStr">
        <is>
          <t>---</t>
        </is>
      </c>
      <c r="AV1444" t="inlineStr">
        <is>
          <t>---</t>
        </is>
      </c>
      <c r="AW1444" t="inlineStr">
        <is>
          <t>---</t>
        </is>
      </c>
      <c r="AX1444" t="inlineStr">
        <is>
          <t>---</t>
        </is>
      </c>
      <c r="AY1444" t="inlineStr">
        <is>
          <t>---</t>
        </is>
      </c>
      <c r="AZ1444" t="inlineStr">
        <is>
          <t>---</t>
        </is>
      </c>
      <c r="BA1444" t="inlineStr">
        <is>
          <t>1b833c2586eb49459103874b6462448b</t>
        </is>
      </c>
      <c r="BB1444" t="inlineStr">
        <is>
          <t>http://openrosa.org/formdesigner/0B48E039-1E80-49A7-AC24-732B6E788E39</t>
        </is>
      </c>
      <c r="BC1444" t="inlineStr">
        <is>
          <t>Ration et autres visites</t>
        </is>
      </c>
      <c r="BD1444" t="inlineStr">
        <is>
          <t>CommCare Android, version "2.56"(468040). App v15974. CommCare Version 2.56.0. Build 468040, built on: 2025-02-11</t>
        </is>
      </c>
      <c r="BE1444" t="inlineStr">
        <is>
          <t>commcare_05d78f59-ebda-491c-89b8-6c42bab0e02e</t>
        </is>
      </c>
      <c r="BF1444" t="inlineStr"/>
      <c r="BG1444" t="inlineStr">
        <is>
          <t>f13d8149fc6d39ebe86af18272310ff9</t>
        </is>
      </c>
      <c r="BH1444" t="inlineStr">
        <is>
          <t>40b9a06a5c574210820dd725c0bc61c4</t>
        </is>
      </c>
      <c r="BI1444" t="inlineStr">
        <is>
          <t>15246</t>
        </is>
      </c>
      <c r="BJ1444" t="inlineStr">
        <is>
          <t>XFormInstance</t>
        </is>
      </c>
      <c r="BK1444" t="inlineStr">
        <is>
          <t>5331b48805ba11f0b0d6d3290d41d0d6</t>
        </is>
      </c>
      <c r="BL1444" t="b">
        <v>0</v>
      </c>
      <c r="BM1444" t="inlineStr">
        <is>
          <t>---</t>
        </is>
      </c>
      <c r="BN1444" t="inlineStr">
        <is>
          <t>66.9.168.199</t>
        </is>
      </c>
      <c r="BO1444" t="inlineStr">
        <is>
          <t>Daphca Jeanty</t>
        </is>
      </c>
    </row>
    <row r="1445">
      <c r="A1445" t="inlineStr">
        <is>
          <t>1443</t>
        </is>
      </c>
      <c r="B1445" t="inlineStr">
        <is>
          <t>687b9bf8-4861-4efb-89fc-ee5644f57ed3</t>
        </is>
      </c>
      <c r="C1445" t="inlineStr">
        <is>
          <t>2025-03-19</t>
        </is>
      </c>
      <c r="D1445" t="inlineStr">
        <is>
          <t>3</t>
        </is>
      </c>
      <c r="E1445" t="inlineStr">
        <is>
          <t>---</t>
        </is>
      </c>
      <c r="F1445" t="inlineStr">
        <is>
          <t>0</t>
        </is>
      </c>
      <c r="G1445" t="inlineStr">
        <is>
          <t>---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---</t>
        </is>
      </c>
      <c r="L1445" t="inlineStr">
        <is>
          <t>---</t>
        </is>
      </c>
      <c r="M1445" t="inlineStr">
        <is>
          <t>---</t>
        </is>
      </c>
      <c r="N1445" t="inlineStr">
        <is>
          <t>---</t>
        </is>
      </c>
      <c r="O1445" t="inlineStr">
        <is>
          <t>---</t>
        </is>
      </c>
      <c r="P1445" t="inlineStr">
        <is>
          <t>---</t>
        </is>
      </c>
      <c r="Q1445" t="inlineStr">
        <is>
          <t>---</t>
        </is>
      </c>
      <c r="R1445" t="inlineStr">
        <is>
          <t>18.0</t>
        </is>
      </c>
      <c r="S1445" t="inlineStr">
        <is>
          <t>27.5</t>
        </is>
      </c>
      <c r="T1445" t="inlineStr">
        <is>
          <t>135.0</t>
        </is>
      </c>
      <c r="U1445" t="inlineStr"/>
      <c r="V1445" t="inlineStr"/>
      <c r="W1445" t="inlineStr"/>
      <c r="X1445" t="inlineStr">
        <is>
          <t>CAP/CMCD/ST01651</t>
        </is>
      </c>
      <c r="Y1445" t="inlineStr">
        <is>
          <t>CAP/CMCD/ST01651</t>
        </is>
      </c>
      <c r="Z1445" t="inlineStr">
        <is>
          <t>2025-03-23 23:01:15</t>
        </is>
      </c>
      <c r="AA1445" t="inlineStr">
        <is>
          <t>2025-03-23 22:59:55</t>
        </is>
      </c>
      <c r="AB1445" t="inlineStr">
        <is>
          <t>1myrlene</t>
        </is>
      </c>
      <c r="AC1445" t="inlineStr">
        <is>
          <t>2025-03-24 13:26:10</t>
        </is>
      </c>
      <c r="AD1445" s="1" t="inlineStr">
        <is>
          <t>https://www.commcarehq.org/a/caris-test/reports/form_data/687b9bf8-4861-4efb-89fc-ee5644f57ed3/</t>
        </is>
      </c>
      <c r="AE1445" t="inlineStr">
        <is>
          <t>---</t>
        </is>
      </c>
      <c r="AF1445" t="inlineStr">
        <is>
          <t>3c5a623af057e23a32ae4000_182597</t>
        </is>
      </c>
      <c r="AG1445" t="inlineStr">
        <is>
          <t>OK</t>
        </is>
      </c>
      <c r="AH1445" t="inlineStr">
        <is>
          <t>2025-03-23 23:01:15</t>
        </is>
      </c>
      <c r="AI1445" t="inlineStr">
        <is>
          <t>3a17b92a3c2ea771bdf0205100d2d998</t>
        </is>
      </c>
      <c r="AJ1445" t="inlineStr">
        <is>
          <t>2025-03-19</t>
        </is>
      </c>
      <c r="AK1445" t="inlineStr">
        <is>
          <t>3</t>
        </is>
      </c>
      <c r="AL1445" t="inlineStr">
        <is>
          <t>---</t>
        </is>
      </c>
      <c r="AM1445" t="inlineStr">
        <is>
          <t>0</t>
        </is>
      </c>
      <c r="AN1445" t="inlineStr">
        <is>
          <t>---</t>
        </is>
      </c>
      <c r="AO1445" t="inlineStr">
        <is>
          <t>1</t>
        </is>
      </c>
      <c r="AP1445" t="inlineStr">
        <is>
          <t>1</t>
        </is>
      </c>
      <c r="AQ1445" t="inlineStr">
        <is>
          <t>18</t>
        </is>
      </c>
      <c r="AR1445" t="inlineStr">
        <is>
          <t>27.5</t>
        </is>
      </c>
      <c r="AS1445" t="inlineStr">
        <is>
          <t>135</t>
        </is>
      </c>
      <c r="AT1445" t="inlineStr"/>
      <c r="AU1445" t="inlineStr">
        <is>
          <t>---</t>
        </is>
      </c>
      <c r="AV1445" t="inlineStr">
        <is>
          <t>---</t>
        </is>
      </c>
      <c r="AW1445" t="inlineStr">
        <is>
          <t>---</t>
        </is>
      </c>
      <c r="AX1445" t="inlineStr">
        <is>
          <t>---</t>
        </is>
      </c>
      <c r="AY1445" t="inlineStr">
        <is>
          <t>---</t>
        </is>
      </c>
      <c r="AZ1445" t="inlineStr">
        <is>
          <t>---</t>
        </is>
      </c>
      <c r="BA1445" t="inlineStr">
        <is>
          <t>3a17b92a3c2ea771bdf0205100d2d998</t>
        </is>
      </c>
      <c r="BB1445" t="inlineStr">
        <is>
          <t>http://openrosa.org/formdesigner/0B48E039-1E80-49A7-AC24-732B6E788E39</t>
        </is>
      </c>
      <c r="BC1445" t="inlineStr">
        <is>
          <t>Ration et autres visites</t>
        </is>
      </c>
      <c r="BD1445" t="inlineStr">
        <is>
          <t>CommCare Android, version "2.56"(468045). App v15974. CommCare Version 2.56.0. Build 468045, built on: 2025-03-07</t>
        </is>
      </c>
      <c r="BE1445" t="inlineStr">
        <is>
          <t>commcare_9cc83537-7604-42c7-9b00-4e63388823d7</t>
        </is>
      </c>
      <c r="BF1445" t="inlineStr"/>
      <c r="BG1445" t="inlineStr">
        <is>
          <t>f13d8149fc6d39ebe86af18272310ff9</t>
        </is>
      </c>
      <c r="BH1445" t="inlineStr">
        <is>
          <t>40b9a06a5c574210820dd725c0bc61c4</t>
        </is>
      </c>
      <c r="BI1445" t="inlineStr">
        <is>
          <t>15246</t>
        </is>
      </c>
      <c r="BJ1445" t="inlineStr">
        <is>
          <t>XFormInstance</t>
        </is>
      </c>
      <c r="BK1445" t="inlineStr">
        <is>
          <t>0575ae56005c11f0b036d3290d41d0d6</t>
        </is>
      </c>
      <c r="BL1445" t="b">
        <v>0</v>
      </c>
      <c r="BM1445" t="inlineStr">
        <is>
          <t>---</t>
        </is>
      </c>
      <c r="BN1445" t="inlineStr">
        <is>
          <t>200.113.253.232</t>
        </is>
      </c>
      <c r="BO1445" t="inlineStr">
        <is>
          <t>Daveson Destin</t>
        </is>
      </c>
    </row>
    <row r="1446">
      <c r="A1446" t="inlineStr">
        <is>
          <t>1444</t>
        </is>
      </c>
      <c r="B1446" t="inlineStr">
        <is>
          <t>040658d8-257e-42d0-a334-152d87376ed4</t>
        </is>
      </c>
      <c r="C1446" t="inlineStr">
        <is>
          <t>2025-03-21</t>
        </is>
      </c>
      <c r="D1446" t="inlineStr">
        <is>
          <t>3</t>
        </is>
      </c>
      <c r="E1446" t="inlineStr">
        <is>
          <t>---</t>
        </is>
      </c>
      <c r="F1446" t="inlineStr">
        <is>
          <t>0</t>
        </is>
      </c>
      <c r="G1446" t="inlineStr">
        <is>
          <t>---</t>
        </is>
      </c>
      <c r="H1446" t="inlineStr">
        <is>
          <t>0</t>
        </is>
      </c>
      <c r="I1446" t="inlineStr">
        <is>
          <t>1</t>
        </is>
      </c>
      <c r="J1446" t="inlineStr">
        <is>
          <t>2</t>
        </is>
      </c>
      <c r="K1446" t="inlineStr">
        <is>
          <t>---</t>
        </is>
      </c>
      <c r="L1446" t="inlineStr">
        <is>
          <t>---</t>
        </is>
      </c>
      <c r="M1446" t="inlineStr">
        <is>
          <t>---</t>
        </is>
      </c>
      <c r="N1446" t="inlineStr">
        <is>
          <t>---</t>
        </is>
      </c>
      <c r="O1446" t="inlineStr">
        <is>
          <t>---</t>
        </is>
      </c>
      <c r="P1446" t="inlineStr">
        <is>
          <t>---</t>
        </is>
      </c>
      <c r="Q1446" t="inlineStr">
        <is>
          <t>---</t>
        </is>
      </c>
      <c r="R1446" t="inlineStr"/>
      <c r="S1446" t="inlineStr">
        <is>
          <t>26.0</t>
        </is>
      </c>
      <c r="T1446" t="inlineStr"/>
      <c r="U1446" t="inlineStr"/>
      <c r="V1446" t="inlineStr"/>
      <c r="W1446" t="inlineStr"/>
      <c r="X1446" t="inlineStr">
        <is>
          <t>PDP/CMEB/ST03912</t>
        </is>
      </c>
      <c r="Y1446" t="inlineStr">
        <is>
          <t>PDP/CMEB/ST03912</t>
        </is>
      </c>
      <c r="Z1446" t="inlineStr">
        <is>
          <t>2025-03-21 18:30:26</t>
        </is>
      </c>
      <c r="AA1446" t="inlineStr">
        <is>
          <t>2025-03-21 18:21:58</t>
        </is>
      </c>
      <c r="AB1446" t="inlineStr">
        <is>
          <t>5guerlande</t>
        </is>
      </c>
      <c r="AC1446" t="inlineStr">
        <is>
          <t>2025-03-24 13:43:18</t>
        </is>
      </c>
      <c r="AD1446" s="1" t="inlineStr">
        <is>
          <t>https://www.commcarehq.org/a/caris-test/reports/form_data/040658d8-257e-42d0-a334-152d87376ed4/</t>
        </is>
      </c>
      <c r="AE1446" t="inlineStr">
        <is>
          <t>---</t>
        </is>
      </c>
      <c r="AF1446" t="inlineStr">
        <is>
          <t>3c5a623af057e23a32ae4000_36419</t>
        </is>
      </c>
      <c r="AG1446" t="inlineStr">
        <is>
          <t>OK</t>
        </is>
      </c>
      <c r="AH1446" t="inlineStr">
        <is>
          <t>2025-03-21 18:30:26</t>
        </is>
      </c>
      <c r="AI1446" t="inlineStr">
        <is>
          <t>1b52563f66be7b3d0843fa02f8f5a965</t>
        </is>
      </c>
      <c r="AJ1446" t="inlineStr">
        <is>
          <t>2025-03-21</t>
        </is>
      </c>
      <c r="AK1446" t="inlineStr">
        <is>
          <t>3</t>
        </is>
      </c>
      <c r="AL1446" t="inlineStr">
        <is>
          <t>---</t>
        </is>
      </c>
      <c r="AM1446" t="inlineStr">
        <is>
          <t>0</t>
        </is>
      </c>
      <c r="AN1446" t="inlineStr">
        <is>
          <t>---</t>
        </is>
      </c>
      <c r="AO1446" t="inlineStr">
        <is>
          <t>0</t>
        </is>
      </c>
      <c r="AP1446" t="inlineStr">
        <is>
          <t>1</t>
        </is>
      </c>
      <c r="AQ1446" t="inlineStr"/>
      <c r="AR1446" t="inlineStr">
        <is>
          <t>26</t>
        </is>
      </c>
      <c r="AS1446" t="inlineStr"/>
      <c r="AT1446" t="inlineStr"/>
      <c r="AU1446" t="inlineStr">
        <is>
          <t>---</t>
        </is>
      </c>
      <c r="AV1446" t="inlineStr">
        <is>
          <t>---</t>
        </is>
      </c>
      <c r="AW1446" t="inlineStr">
        <is>
          <t>---</t>
        </is>
      </c>
      <c r="AX1446" t="inlineStr">
        <is>
          <t>---</t>
        </is>
      </c>
      <c r="AY1446" t="inlineStr">
        <is>
          <t>---</t>
        </is>
      </c>
      <c r="AZ1446" t="inlineStr">
        <is>
          <t>---</t>
        </is>
      </c>
      <c r="BA1446" t="inlineStr">
        <is>
          <t>1b52563f66be7b3d0843fa02f8f5a965</t>
        </is>
      </c>
      <c r="BB1446" t="inlineStr">
        <is>
          <t>http://openrosa.org/formdesigner/0B48E039-1E80-49A7-AC24-732B6E788E39</t>
        </is>
      </c>
      <c r="BC1446" t="inlineStr">
        <is>
          <t>Ration et autres visites</t>
        </is>
      </c>
      <c r="BD1446" t="inlineStr">
        <is>
          <t>CommCare Android, version "2.56"(468045). App v15974. CommCare Version 2.56.0. Build 468045, built on: 2025-03-07</t>
        </is>
      </c>
      <c r="BE1446" t="inlineStr">
        <is>
          <t>commcare_9bc1f1cb-81e2-474e-9647-4d36802bc2c5</t>
        </is>
      </c>
      <c r="BF1446" t="inlineStr"/>
      <c r="BG1446" t="inlineStr">
        <is>
          <t>f13d8149fc6d39ebe86af18272310ff9</t>
        </is>
      </c>
      <c r="BH1446" t="inlineStr">
        <is>
          <t>40b9a06a5c574210820dd725c0bc61c4</t>
        </is>
      </c>
      <c r="BI1446" t="inlineStr">
        <is>
          <t>15246</t>
        </is>
      </c>
      <c r="BJ1446" t="inlineStr">
        <is>
          <t>XFormInstance</t>
        </is>
      </c>
      <c r="BK1446" t="inlineStr">
        <is>
          <t>b9832fba083e11f0aad56327e3555f30</t>
        </is>
      </c>
      <c r="BL1446" t="b">
        <v>0</v>
      </c>
      <c r="BM1446" t="inlineStr">
        <is>
          <t>---</t>
        </is>
      </c>
      <c r="BN1446" t="inlineStr">
        <is>
          <t>200.113.214.203</t>
        </is>
      </c>
      <c r="BO1446" t="inlineStr">
        <is>
          <t>Rose Naïka Bien-Aimé</t>
        </is>
      </c>
    </row>
    <row r="1447">
      <c r="A1447" t="inlineStr">
        <is>
          <t>1445</t>
        </is>
      </c>
      <c r="B1447" t="inlineStr">
        <is>
          <t>282776ae-7b28-42dd-8b84-42cf648320e9</t>
        </is>
      </c>
      <c r="C1447" t="inlineStr">
        <is>
          <t>2025-02-25</t>
        </is>
      </c>
      <c r="D1447" t="inlineStr">
        <is>
          <t>4</t>
        </is>
      </c>
      <c r="E1447" t="inlineStr">
        <is>
          <t>pour prendre nouveau contact</t>
        </is>
      </c>
      <c r="F1447" t="inlineStr">
        <is>
          <t>1</t>
        </is>
      </c>
      <c r="G1447" t="inlineStr">
        <is>
          <t>pour nouveau contact</t>
        </is>
      </c>
      <c r="H1447" t="inlineStr">
        <is>
          <t>0</t>
        </is>
      </c>
      <c r="I1447" t="inlineStr">
        <is>
          <t>0</t>
        </is>
      </c>
      <c r="J1447" t="inlineStr">
        <is>
          <t>---</t>
        </is>
      </c>
      <c r="K1447" t="inlineStr">
        <is>
          <t>---</t>
        </is>
      </c>
      <c r="L1447" t="inlineStr">
        <is>
          <t>---</t>
        </is>
      </c>
      <c r="M1447" t="inlineStr">
        <is>
          <t>---</t>
        </is>
      </c>
      <c r="N1447" t="inlineStr">
        <is>
          <t>---</t>
        </is>
      </c>
      <c r="O1447" t="inlineStr">
        <is>
          <t>---</t>
        </is>
      </c>
      <c r="P1447" t="inlineStr">
        <is>
          <t>---</t>
        </is>
      </c>
      <c r="Q1447" t="inlineStr">
        <is>
          <t>---</t>
        </is>
      </c>
      <c r="R1447" t="inlineStr">
        <is>
          <t>---</t>
        </is>
      </c>
      <c r="S1447" t="inlineStr">
        <is>
          <t>---</t>
        </is>
      </c>
      <c r="T1447" t="inlineStr">
        <is>
          <t>---</t>
        </is>
      </c>
      <c r="U1447" t="inlineStr">
        <is>
          <t>---</t>
        </is>
      </c>
      <c r="V1447" t="inlineStr">
        <is>
          <t>---</t>
        </is>
      </c>
      <c r="W1447" t="inlineStr"/>
      <c r="X1447" t="inlineStr">
        <is>
          <t>PAP/HBMP/ST05246</t>
        </is>
      </c>
      <c r="Y1447" t="inlineStr">
        <is>
          <t>PAP/HBMP/ST05246</t>
        </is>
      </c>
      <c r="Z1447" t="inlineStr">
        <is>
          <t>2025-03-24 08:53:40</t>
        </is>
      </c>
      <c r="AA1447" t="inlineStr">
        <is>
          <t>2025-03-24 08:51:14</t>
        </is>
      </c>
      <c r="AB1447" t="inlineStr">
        <is>
          <t>2higgie</t>
        </is>
      </c>
      <c r="AC1447" t="inlineStr">
        <is>
          <t>2025-03-24 13:48:55</t>
        </is>
      </c>
      <c r="AD1447" s="1" t="inlineStr">
        <is>
          <t>https://www.commcarehq.org/a/caris-test/reports/form_data/282776ae-7b28-42dd-8b84-42cf648320e9/</t>
        </is>
      </c>
      <c r="AE1447" t="inlineStr">
        <is>
          <t>---</t>
        </is>
      </c>
      <c r="AF1447" t="inlineStr">
        <is>
          <t>3c5a623af057e23a32ae4000_180860</t>
        </is>
      </c>
      <c r="AG1447" t="inlineStr">
        <is>
          <t>---</t>
        </is>
      </c>
      <c r="AH1447" t="inlineStr">
        <is>
          <t>2025-03-24 08:53:40</t>
        </is>
      </c>
      <c r="AI1447" t="inlineStr">
        <is>
          <t>04b63b4d09b5f758ab1bb4b49b51e9d0</t>
        </is>
      </c>
      <c r="AJ1447" t="inlineStr">
        <is>
          <t>2025-02-25</t>
        </is>
      </c>
      <c r="AK1447" t="inlineStr">
        <is>
          <t>4</t>
        </is>
      </c>
      <c r="AL1447" t="inlineStr">
        <is>
          <t>pour prendre nouveau contact</t>
        </is>
      </c>
      <c r="AM1447" t="inlineStr">
        <is>
          <t>1</t>
        </is>
      </c>
      <c r="AN1447" t="inlineStr">
        <is>
          <t>pour nouveau contact</t>
        </is>
      </c>
      <c r="AO1447" t="inlineStr">
        <is>
          <t>0</t>
        </is>
      </c>
      <c r="AP1447" t="inlineStr">
        <is>
          <t>0</t>
        </is>
      </c>
      <c r="AQ1447" t="inlineStr">
        <is>
          <t>---</t>
        </is>
      </c>
      <c r="AR1447" t="inlineStr">
        <is>
          <t>---</t>
        </is>
      </c>
      <c r="AS1447" t="inlineStr">
        <is>
          <t>---</t>
        </is>
      </c>
      <c r="AT1447" t="inlineStr"/>
      <c r="AU1447" t="inlineStr">
        <is>
          <t>---</t>
        </is>
      </c>
      <c r="AV1447" t="inlineStr">
        <is>
          <t>---</t>
        </is>
      </c>
      <c r="AW1447" t="inlineStr">
        <is>
          <t>---</t>
        </is>
      </c>
      <c r="AX1447" t="inlineStr">
        <is>
          <t>---</t>
        </is>
      </c>
      <c r="AY1447" t="inlineStr">
        <is>
          <t>---</t>
        </is>
      </c>
      <c r="AZ1447" t="inlineStr">
        <is>
          <t>---</t>
        </is>
      </c>
      <c r="BA1447" t="inlineStr">
        <is>
          <t>04b63b4d09b5f758ab1bb4b49b51e9d0</t>
        </is>
      </c>
      <c r="BB1447" t="inlineStr">
        <is>
          <t>http://openrosa.org/formdesigner/0B48E039-1E80-49A7-AC24-732B6E788E39</t>
        </is>
      </c>
      <c r="BC1447" t="inlineStr">
        <is>
          <t>Ration et autres visites</t>
        </is>
      </c>
      <c r="BD1447" t="inlineStr">
        <is>
          <t>CommCare Android, version "2.56"(468045). App v15974. CommCare Version 2.56.0. Build 468045, built on: 2025-03-07</t>
        </is>
      </c>
      <c r="BE1447" t="inlineStr">
        <is>
          <t>commcare_f379e98d-deb2-406c-bb23-c551c5606f69</t>
        </is>
      </c>
      <c r="BF1447" t="inlineStr"/>
      <c r="BG1447" t="inlineStr">
        <is>
          <t>f13d8149fc6d39ebe86af18272310ff9</t>
        </is>
      </c>
      <c r="BH1447" t="inlineStr">
        <is>
          <t>40b9a06a5c574210820dd725c0bc61c4</t>
        </is>
      </c>
      <c r="BI1447" t="inlineStr">
        <is>
          <t>15246</t>
        </is>
      </c>
      <c r="BJ1447" t="inlineStr">
        <is>
          <t>XFormInstance</t>
        </is>
      </c>
      <c r="BK1447" t="inlineStr">
        <is>
          <t>6df665be034b11f0b075d3290d41d0d6</t>
        </is>
      </c>
      <c r="BL1447" t="b">
        <v>0</v>
      </c>
      <c r="BM1447" t="inlineStr">
        <is>
          <t>---</t>
        </is>
      </c>
      <c r="BN1447" t="inlineStr">
        <is>
          <t>66.9.168.149</t>
        </is>
      </c>
      <c r="BO1447" t="inlineStr">
        <is>
          <t>Briana Jean</t>
        </is>
      </c>
    </row>
    <row r="1448">
      <c r="A1448" t="inlineStr">
        <is>
          <t>1446</t>
        </is>
      </c>
      <c r="B1448" t="inlineStr">
        <is>
          <t>2d47dd89-bd13-40fa-9e97-3c63f17e9cd1</t>
        </is>
      </c>
      <c r="C1448" t="inlineStr">
        <is>
          <t>2025-02-26</t>
        </is>
      </c>
      <c r="D1448" t="inlineStr">
        <is>
          <t>4</t>
        </is>
      </c>
      <c r="E1448" t="inlineStr">
        <is>
          <t>recherche de son adresse</t>
        </is>
      </c>
      <c r="F1448" t="inlineStr">
        <is>
          <t>1</t>
        </is>
      </c>
      <c r="G1448" t="inlineStr">
        <is>
          <t>pour un nouveau contact</t>
        </is>
      </c>
      <c r="H1448" t="inlineStr">
        <is>
          <t>0</t>
        </is>
      </c>
      <c r="I1448" t="inlineStr">
        <is>
          <t>0</t>
        </is>
      </c>
      <c r="J1448" t="inlineStr">
        <is>
          <t>---</t>
        </is>
      </c>
      <c r="K1448" t="inlineStr">
        <is>
          <t>---</t>
        </is>
      </c>
      <c r="L1448" t="inlineStr">
        <is>
          <t>---</t>
        </is>
      </c>
      <c r="M1448" t="inlineStr">
        <is>
          <t>---</t>
        </is>
      </c>
      <c r="N1448" t="inlineStr">
        <is>
          <t>---</t>
        </is>
      </c>
      <c r="O1448" t="inlineStr">
        <is>
          <t>---</t>
        </is>
      </c>
      <c r="P1448" t="inlineStr">
        <is>
          <t>---</t>
        </is>
      </c>
      <c r="Q1448" t="inlineStr">
        <is>
          <t>---</t>
        </is>
      </c>
      <c r="R1448" t="inlineStr">
        <is>
          <t>---</t>
        </is>
      </c>
      <c r="S1448" t="inlineStr">
        <is>
          <t>---</t>
        </is>
      </c>
      <c r="T1448" t="inlineStr">
        <is>
          <t>---</t>
        </is>
      </c>
      <c r="U1448" t="inlineStr">
        <is>
          <t>---</t>
        </is>
      </c>
      <c r="V1448" t="inlineStr">
        <is>
          <t>---</t>
        </is>
      </c>
      <c r="W1448" t="inlineStr"/>
      <c r="X1448" t="inlineStr">
        <is>
          <t>PAP/HBMP/ST04929</t>
        </is>
      </c>
      <c r="Y1448" t="inlineStr">
        <is>
          <t>PAP/HBMP/ST04929</t>
        </is>
      </c>
      <c r="Z1448" t="inlineStr">
        <is>
          <t>2025-03-24 08:56:41</t>
        </is>
      </c>
      <c r="AA1448" t="inlineStr">
        <is>
          <t>2025-03-24 08:55:04</t>
        </is>
      </c>
      <c r="AB1448" t="inlineStr">
        <is>
          <t>2higgie</t>
        </is>
      </c>
      <c r="AC1448" t="inlineStr">
        <is>
          <t>2025-03-24 13:48:55</t>
        </is>
      </c>
      <c r="AD1448" s="1" t="inlineStr">
        <is>
          <t>https://www.commcarehq.org/a/caris-test/reports/form_data/2d47dd89-bd13-40fa-9e97-3c63f17e9cd1/</t>
        </is>
      </c>
      <c r="AE1448" t="inlineStr">
        <is>
          <t>---</t>
        </is>
      </c>
      <c r="AF1448" t="inlineStr">
        <is>
          <t>3c5a623af057e23a32ae4000_104926</t>
        </is>
      </c>
      <c r="AG1448" t="inlineStr">
        <is>
          <t>---</t>
        </is>
      </c>
      <c r="AH1448" t="inlineStr">
        <is>
          <t>2025-03-24 08:56:41</t>
        </is>
      </c>
      <c r="AI1448" t="inlineStr">
        <is>
          <t>04b63b4d09b5f758ab1bb4b49b51e9d0</t>
        </is>
      </c>
      <c r="AJ1448" t="inlineStr">
        <is>
          <t>2025-02-26</t>
        </is>
      </c>
      <c r="AK1448" t="inlineStr">
        <is>
          <t>4</t>
        </is>
      </c>
      <c r="AL1448" t="inlineStr">
        <is>
          <t>recherche de son adresse</t>
        </is>
      </c>
      <c r="AM1448" t="inlineStr">
        <is>
          <t>1</t>
        </is>
      </c>
      <c r="AN1448" t="inlineStr">
        <is>
          <t>pour un nouveau contact</t>
        </is>
      </c>
      <c r="AO1448" t="inlineStr">
        <is>
          <t>0</t>
        </is>
      </c>
      <c r="AP1448" t="inlineStr">
        <is>
          <t>0</t>
        </is>
      </c>
      <c r="AQ1448" t="inlineStr">
        <is>
          <t>---</t>
        </is>
      </c>
      <c r="AR1448" t="inlineStr">
        <is>
          <t>---</t>
        </is>
      </c>
      <c r="AS1448" t="inlineStr">
        <is>
          <t>---</t>
        </is>
      </c>
      <c r="AT1448" t="inlineStr"/>
      <c r="AU1448" t="inlineStr">
        <is>
          <t>---</t>
        </is>
      </c>
      <c r="AV1448" t="inlineStr">
        <is>
          <t>---</t>
        </is>
      </c>
      <c r="AW1448" t="inlineStr">
        <is>
          <t>---</t>
        </is>
      </c>
      <c r="AX1448" t="inlineStr">
        <is>
          <t>---</t>
        </is>
      </c>
      <c r="AY1448" t="inlineStr">
        <is>
          <t>---</t>
        </is>
      </c>
      <c r="AZ1448" t="inlineStr">
        <is>
          <t>---</t>
        </is>
      </c>
      <c r="BA1448" t="inlineStr">
        <is>
          <t>04b63b4d09b5f758ab1bb4b49b51e9d0</t>
        </is>
      </c>
      <c r="BB1448" t="inlineStr">
        <is>
          <t>http://openrosa.org/formdesigner/0B48E039-1E80-49A7-AC24-732B6E788E39</t>
        </is>
      </c>
      <c r="BC1448" t="inlineStr">
        <is>
          <t>Ration et autres visites</t>
        </is>
      </c>
      <c r="BD1448" t="inlineStr">
        <is>
          <t>CommCare Android, version "2.56"(468045). App v15974. CommCare Version 2.56.0. Build 468045, built on: 2025-03-07</t>
        </is>
      </c>
      <c r="BE1448" t="inlineStr">
        <is>
          <t>commcare_f379e98d-deb2-406c-bb23-c551c5606f69</t>
        </is>
      </c>
      <c r="BF1448" t="inlineStr"/>
      <c r="BG1448" t="inlineStr">
        <is>
          <t>f13d8149fc6d39ebe86af18272310ff9</t>
        </is>
      </c>
      <c r="BH1448" t="inlineStr">
        <is>
          <t>40b9a06a5c574210820dd725c0bc61c4</t>
        </is>
      </c>
      <c r="BI1448" t="inlineStr">
        <is>
          <t>15246</t>
        </is>
      </c>
      <c r="BJ1448" t="inlineStr">
        <is>
          <t>XFormInstance</t>
        </is>
      </c>
      <c r="BK1448" t="inlineStr">
        <is>
          <t>6df665be034b11f0b075d3290d41d0d6</t>
        </is>
      </c>
      <c r="BL1448" t="b">
        <v>0</v>
      </c>
      <c r="BM1448" t="inlineStr">
        <is>
          <t>---</t>
        </is>
      </c>
      <c r="BN1448" t="inlineStr">
        <is>
          <t>66.9.168.149</t>
        </is>
      </c>
      <c r="BO1448" t="inlineStr">
        <is>
          <t>Woodensky Joseph</t>
        </is>
      </c>
    </row>
    <row r="1449">
      <c r="A1449" t="inlineStr">
        <is>
          <t>1447</t>
        </is>
      </c>
      <c r="B1449" t="inlineStr">
        <is>
          <t>ba0d1bfd-deda-41a9-9311-7373c1d38315</t>
        </is>
      </c>
      <c r="C1449" t="inlineStr">
        <is>
          <t>2025-03-04</t>
        </is>
      </c>
      <c r="D1449" t="inlineStr">
        <is>
          <t>4</t>
        </is>
      </c>
      <c r="E1449" t="inlineStr">
        <is>
          <t>tjrs recherche de son adress</t>
        </is>
      </c>
      <c r="F1449" t="inlineStr">
        <is>
          <t>1</t>
        </is>
      </c>
      <c r="G1449" t="inlineStr">
        <is>
          <t>pour connaitre son adresse</t>
        </is>
      </c>
      <c r="H1449" t="inlineStr">
        <is>
          <t>0</t>
        </is>
      </c>
      <c r="I1449" t="inlineStr">
        <is>
          <t>0</t>
        </is>
      </c>
      <c r="J1449" t="inlineStr">
        <is>
          <t>---</t>
        </is>
      </c>
      <c r="K1449" t="inlineStr">
        <is>
          <t>---</t>
        </is>
      </c>
      <c r="L1449" t="inlineStr">
        <is>
          <t>---</t>
        </is>
      </c>
      <c r="M1449" t="inlineStr">
        <is>
          <t>---</t>
        </is>
      </c>
      <c r="N1449" t="inlineStr">
        <is>
          <t>---</t>
        </is>
      </c>
      <c r="O1449" t="inlineStr">
        <is>
          <t>---</t>
        </is>
      </c>
      <c r="P1449" t="inlineStr">
        <is>
          <t>---</t>
        </is>
      </c>
      <c r="Q1449" t="inlineStr">
        <is>
          <t>---</t>
        </is>
      </c>
      <c r="R1449" t="inlineStr">
        <is>
          <t>---</t>
        </is>
      </c>
      <c r="S1449" t="inlineStr">
        <is>
          <t>---</t>
        </is>
      </c>
      <c r="T1449" t="inlineStr">
        <is>
          <t>---</t>
        </is>
      </c>
      <c r="U1449" t="inlineStr">
        <is>
          <t>---</t>
        </is>
      </c>
      <c r="V1449" t="inlineStr">
        <is>
          <t>---</t>
        </is>
      </c>
      <c r="W1449" t="inlineStr"/>
      <c r="X1449" t="inlineStr">
        <is>
          <t>PAP/HBMP/ST05312</t>
        </is>
      </c>
      <c r="Y1449" t="inlineStr">
        <is>
          <t>PAP/HBMP/ST05312</t>
        </is>
      </c>
      <c r="Z1449" t="inlineStr">
        <is>
          <t>2025-03-24 09:04:30</t>
        </is>
      </c>
      <c r="AA1449" t="inlineStr">
        <is>
          <t>2025-03-24 09:02:52</t>
        </is>
      </c>
      <c r="AB1449" t="inlineStr">
        <is>
          <t>2higgie</t>
        </is>
      </c>
      <c r="AC1449" t="inlineStr">
        <is>
          <t>2025-03-24 13:48:56</t>
        </is>
      </c>
      <c r="AD1449" s="1" t="inlineStr">
        <is>
          <t>https://www.commcarehq.org/a/caris-test/reports/form_data/ba0d1bfd-deda-41a9-9311-7373c1d38315/</t>
        </is>
      </c>
      <c r="AE1449" t="inlineStr">
        <is>
          <t>---</t>
        </is>
      </c>
      <c r="AF1449" t="inlineStr">
        <is>
          <t>3c5a623af057e23a32ae4000_194649</t>
        </is>
      </c>
      <c r="AG1449" t="inlineStr">
        <is>
          <t>---</t>
        </is>
      </c>
      <c r="AH1449" t="inlineStr">
        <is>
          <t>2025-03-24 09:04:30</t>
        </is>
      </c>
      <c r="AI1449" t="inlineStr">
        <is>
          <t>04b63b4d09b5f758ab1bb4b49b51e9d0</t>
        </is>
      </c>
      <c r="AJ1449" t="inlineStr">
        <is>
          <t>2025-03-04</t>
        </is>
      </c>
      <c r="AK1449" t="inlineStr">
        <is>
          <t>4</t>
        </is>
      </c>
      <c r="AL1449" t="inlineStr">
        <is>
          <t>tjrs recherche de son adress</t>
        </is>
      </c>
      <c r="AM1449" t="inlineStr">
        <is>
          <t>1</t>
        </is>
      </c>
      <c r="AN1449" t="inlineStr">
        <is>
          <t>pour connaitre son adresse</t>
        </is>
      </c>
      <c r="AO1449" t="inlineStr">
        <is>
          <t>0</t>
        </is>
      </c>
      <c r="AP1449" t="inlineStr">
        <is>
          <t>0</t>
        </is>
      </c>
      <c r="AQ1449" t="inlineStr">
        <is>
          <t>---</t>
        </is>
      </c>
      <c r="AR1449" t="inlineStr">
        <is>
          <t>---</t>
        </is>
      </c>
      <c r="AS1449" t="inlineStr">
        <is>
          <t>---</t>
        </is>
      </c>
      <c r="AT1449" t="inlineStr"/>
      <c r="AU1449" t="inlineStr">
        <is>
          <t>---</t>
        </is>
      </c>
      <c r="AV1449" t="inlineStr">
        <is>
          <t>---</t>
        </is>
      </c>
      <c r="AW1449" t="inlineStr">
        <is>
          <t>---</t>
        </is>
      </c>
      <c r="AX1449" t="inlineStr">
        <is>
          <t>---</t>
        </is>
      </c>
      <c r="AY1449" t="inlineStr">
        <is>
          <t>---</t>
        </is>
      </c>
      <c r="AZ1449" t="inlineStr">
        <is>
          <t>---</t>
        </is>
      </c>
      <c r="BA1449" t="inlineStr">
        <is>
          <t>04b63b4d09b5f758ab1bb4b49b51e9d0</t>
        </is>
      </c>
      <c r="BB1449" t="inlineStr">
        <is>
          <t>http://openrosa.org/formdesigner/0B48E039-1E80-49A7-AC24-732B6E788E39</t>
        </is>
      </c>
      <c r="BC1449" t="inlineStr">
        <is>
          <t>Ration et autres visites</t>
        </is>
      </c>
      <c r="BD1449" t="inlineStr">
        <is>
          <t>CommCare Android, version "2.56"(468045). App v15974. CommCare Version 2.56.0. Build 468045, built on: 2025-03-07</t>
        </is>
      </c>
      <c r="BE1449" t="inlineStr">
        <is>
          <t>commcare_f379e98d-deb2-406c-bb23-c551c5606f69</t>
        </is>
      </c>
      <c r="BF1449" t="inlineStr"/>
      <c r="BG1449" t="inlineStr">
        <is>
          <t>f13d8149fc6d39ebe86af18272310ff9</t>
        </is>
      </c>
      <c r="BH1449" t="inlineStr">
        <is>
          <t>40b9a06a5c574210820dd725c0bc61c4</t>
        </is>
      </c>
      <c r="BI1449" t="inlineStr">
        <is>
          <t>15246</t>
        </is>
      </c>
      <c r="BJ1449" t="inlineStr">
        <is>
          <t>XFormInstance</t>
        </is>
      </c>
      <c r="BK1449" t="inlineStr">
        <is>
          <t>6df665be034b11f0b075d3290d41d0d6</t>
        </is>
      </c>
      <c r="BL1449" t="b">
        <v>0</v>
      </c>
      <c r="BM1449" t="inlineStr">
        <is>
          <t>---</t>
        </is>
      </c>
      <c r="BN1449" t="inlineStr">
        <is>
          <t>66.9.168.149</t>
        </is>
      </c>
      <c r="BO1449" t="inlineStr">
        <is>
          <t>Joseph Peterson</t>
        </is>
      </c>
    </row>
    <row r="1450">
      <c r="A1450" t="inlineStr">
        <is>
          <t>1448</t>
        </is>
      </c>
      <c r="B1450" t="inlineStr">
        <is>
          <t>2bcbb379-9f70-4e30-ac70-31b9615d31b7</t>
        </is>
      </c>
      <c r="C1450" t="inlineStr">
        <is>
          <t>2025-03-04</t>
        </is>
      </c>
      <c r="D1450" t="inlineStr">
        <is>
          <t>4</t>
        </is>
      </c>
      <c r="E1450" t="inlineStr">
        <is>
          <t>pour connaitre son adresse</t>
        </is>
      </c>
      <c r="F1450" t="inlineStr">
        <is>
          <t>1</t>
        </is>
      </c>
      <c r="G1450" t="inlineStr">
        <is>
          <t>pour un nouveau contact</t>
        </is>
      </c>
      <c r="H1450" t="inlineStr">
        <is>
          <t>0</t>
        </is>
      </c>
      <c r="I1450" t="inlineStr">
        <is>
          <t>0</t>
        </is>
      </c>
      <c r="J1450" t="inlineStr">
        <is>
          <t>---</t>
        </is>
      </c>
      <c r="K1450" t="inlineStr">
        <is>
          <t>---</t>
        </is>
      </c>
      <c r="L1450" t="inlineStr">
        <is>
          <t>---</t>
        </is>
      </c>
      <c r="M1450" t="inlineStr">
        <is>
          <t>---</t>
        </is>
      </c>
      <c r="N1450" t="inlineStr">
        <is>
          <t>---</t>
        </is>
      </c>
      <c r="O1450" t="inlineStr">
        <is>
          <t>---</t>
        </is>
      </c>
      <c r="P1450" t="inlineStr">
        <is>
          <t>---</t>
        </is>
      </c>
      <c r="Q1450" t="inlineStr">
        <is>
          <t>---</t>
        </is>
      </c>
      <c r="R1450" t="inlineStr">
        <is>
          <t>---</t>
        </is>
      </c>
      <c r="S1450" t="inlineStr">
        <is>
          <t>---</t>
        </is>
      </c>
      <c r="T1450" t="inlineStr">
        <is>
          <t>---</t>
        </is>
      </c>
      <c r="U1450" t="inlineStr">
        <is>
          <t>---</t>
        </is>
      </c>
      <c r="V1450" t="inlineStr">
        <is>
          <t>---</t>
        </is>
      </c>
      <c r="W1450" t="inlineStr"/>
      <c r="X1450" t="inlineStr">
        <is>
          <t>PAP/HBMP/ST04324</t>
        </is>
      </c>
      <c r="Y1450" t="inlineStr">
        <is>
          <t>PAP/HBMP/ST04324</t>
        </is>
      </c>
      <c r="Z1450" t="inlineStr">
        <is>
          <t>2025-03-24 09:05:46</t>
        </is>
      </c>
      <c r="AA1450" t="inlineStr">
        <is>
          <t>2025-03-24 09:04:53</t>
        </is>
      </c>
      <c r="AB1450" t="inlineStr">
        <is>
          <t>2higgie</t>
        </is>
      </c>
      <c r="AC1450" t="inlineStr">
        <is>
          <t>2025-03-24 13:48:57</t>
        </is>
      </c>
      <c r="AD1450" s="1" t="inlineStr">
        <is>
          <t>https://www.commcarehq.org/a/caris-test/reports/form_data/2bcbb379-9f70-4e30-ac70-31b9615d31b7/</t>
        </is>
      </c>
      <c r="AE1450" t="inlineStr">
        <is>
          <t>---</t>
        </is>
      </c>
      <c r="AF1450" t="inlineStr">
        <is>
          <t>3c5a623af057e23a32ae4000_133608</t>
        </is>
      </c>
      <c r="AG1450" t="inlineStr">
        <is>
          <t>---</t>
        </is>
      </c>
      <c r="AH1450" t="inlineStr">
        <is>
          <t>2025-03-24 09:05:46</t>
        </is>
      </c>
      <c r="AI1450" t="inlineStr">
        <is>
          <t>04b63b4d09b5f758ab1bb4b49b51e9d0</t>
        </is>
      </c>
      <c r="AJ1450" t="inlineStr">
        <is>
          <t>2025-03-04</t>
        </is>
      </c>
      <c r="AK1450" t="inlineStr">
        <is>
          <t>4</t>
        </is>
      </c>
      <c r="AL1450" t="inlineStr">
        <is>
          <t>pour connaitre son adresse</t>
        </is>
      </c>
      <c r="AM1450" t="inlineStr">
        <is>
          <t>1</t>
        </is>
      </c>
      <c r="AN1450" t="inlineStr">
        <is>
          <t>pour un nouveau contact</t>
        </is>
      </c>
      <c r="AO1450" t="inlineStr">
        <is>
          <t>0</t>
        </is>
      </c>
      <c r="AP1450" t="inlineStr">
        <is>
          <t>0</t>
        </is>
      </c>
      <c r="AQ1450" t="inlineStr">
        <is>
          <t>---</t>
        </is>
      </c>
      <c r="AR1450" t="inlineStr">
        <is>
          <t>---</t>
        </is>
      </c>
      <c r="AS1450" t="inlineStr">
        <is>
          <t>---</t>
        </is>
      </c>
      <c r="AT1450" t="inlineStr"/>
      <c r="AU1450" t="inlineStr">
        <is>
          <t>---</t>
        </is>
      </c>
      <c r="AV1450" t="inlineStr">
        <is>
          <t>---</t>
        </is>
      </c>
      <c r="AW1450" t="inlineStr">
        <is>
          <t>---</t>
        </is>
      </c>
      <c r="AX1450" t="inlineStr">
        <is>
          <t>---</t>
        </is>
      </c>
      <c r="AY1450" t="inlineStr">
        <is>
          <t>---</t>
        </is>
      </c>
      <c r="AZ1450" t="inlineStr">
        <is>
          <t>---</t>
        </is>
      </c>
      <c r="BA1450" t="inlineStr">
        <is>
          <t>04b63b4d09b5f758ab1bb4b49b51e9d0</t>
        </is>
      </c>
      <c r="BB1450" t="inlineStr">
        <is>
          <t>http://openrosa.org/formdesigner/0B48E039-1E80-49A7-AC24-732B6E788E39</t>
        </is>
      </c>
      <c r="BC1450" t="inlineStr">
        <is>
          <t>Ration et autres visites</t>
        </is>
      </c>
      <c r="BD1450" t="inlineStr">
        <is>
          <t>CommCare Android, version "2.56"(468045). App v15974. CommCare Version 2.56.0. Build 468045, built on: 2025-03-07</t>
        </is>
      </c>
      <c r="BE1450" t="inlineStr">
        <is>
          <t>commcare_f379e98d-deb2-406c-bb23-c551c5606f69</t>
        </is>
      </c>
      <c r="BF1450" t="inlineStr"/>
      <c r="BG1450" t="inlineStr">
        <is>
          <t>f13d8149fc6d39ebe86af18272310ff9</t>
        </is>
      </c>
      <c r="BH1450" t="inlineStr">
        <is>
          <t>40b9a06a5c574210820dd725c0bc61c4</t>
        </is>
      </c>
      <c r="BI1450" t="inlineStr">
        <is>
          <t>15246</t>
        </is>
      </c>
      <c r="BJ1450" t="inlineStr">
        <is>
          <t>XFormInstance</t>
        </is>
      </c>
      <c r="BK1450" t="inlineStr">
        <is>
          <t>6df665be034b11f0b075d3290d41d0d6</t>
        </is>
      </c>
      <c r="BL1450" t="b">
        <v>0</v>
      </c>
      <c r="BM1450" t="inlineStr">
        <is>
          <t>---</t>
        </is>
      </c>
      <c r="BN1450" t="inlineStr">
        <is>
          <t>66.9.168.149</t>
        </is>
      </c>
      <c r="BO1450" t="inlineStr">
        <is>
          <t>Jenny Mondesir</t>
        </is>
      </c>
    </row>
    <row r="1451">
      <c r="A1451" t="inlineStr">
        <is>
          <t>1449</t>
        </is>
      </c>
      <c r="B1451" t="inlineStr">
        <is>
          <t>31ecc920-6100-4300-9571-6d2e94e5a747</t>
        </is>
      </c>
      <c r="C1451" t="inlineStr">
        <is>
          <t>2025-03-11</t>
        </is>
      </c>
      <c r="D1451" t="inlineStr">
        <is>
          <t>4</t>
        </is>
      </c>
      <c r="E1451" t="inlineStr">
        <is>
          <t>visite dom</t>
        </is>
      </c>
      <c r="F1451" t="inlineStr">
        <is>
          <t>1</t>
        </is>
      </c>
      <c r="G1451" t="inlineStr">
        <is>
          <t>pour charge virale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---</t>
        </is>
      </c>
      <c r="L1451" t="inlineStr">
        <is>
          <t>---</t>
        </is>
      </c>
      <c r="M1451" t="inlineStr">
        <is>
          <t>---</t>
        </is>
      </c>
      <c r="N1451" t="inlineStr">
        <is>
          <t>---</t>
        </is>
      </c>
      <c r="O1451" t="inlineStr">
        <is>
          <t>---</t>
        </is>
      </c>
      <c r="P1451" t="inlineStr">
        <is>
          <t>---</t>
        </is>
      </c>
      <c r="Q1451" t="inlineStr">
        <is>
          <t>---</t>
        </is>
      </c>
      <c r="R1451" t="inlineStr"/>
      <c r="S1451" t="inlineStr"/>
      <c r="T1451" t="inlineStr"/>
      <c r="U1451" t="inlineStr"/>
      <c r="V1451" t="inlineStr"/>
      <c r="W1451" t="inlineStr"/>
      <c r="X1451" t="inlineStr">
        <is>
          <t>PAP/HBMP/ST04984</t>
        </is>
      </c>
      <c r="Y1451" t="inlineStr">
        <is>
          <t>PAP/HBMP/ST04984</t>
        </is>
      </c>
      <c r="Z1451" t="inlineStr">
        <is>
          <t>2025-03-24 10:54:46</t>
        </is>
      </c>
      <c r="AA1451" t="inlineStr">
        <is>
          <t>2025-03-24 10:50:47</t>
        </is>
      </c>
      <c r="AB1451" t="inlineStr">
        <is>
          <t>2higgie</t>
        </is>
      </c>
      <c r="AC1451" t="inlineStr">
        <is>
          <t>2025-03-24 13:49:00</t>
        </is>
      </c>
      <c r="AD1451" s="1" t="inlineStr">
        <is>
          <t>https://www.commcarehq.org/a/caris-test/reports/form_data/31ecc920-6100-4300-9571-6d2e94e5a747/</t>
        </is>
      </c>
      <c r="AE1451" t="inlineStr">
        <is>
          <t>---</t>
        </is>
      </c>
      <c r="AF1451" t="inlineStr">
        <is>
          <t>3c5a623af057e23a32ae4000_171149</t>
        </is>
      </c>
      <c r="AG1451" t="inlineStr">
        <is>
          <t>---</t>
        </is>
      </c>
      <c r="AH1451" t="inlineStr">
        <is>
          <t>2025-03-24 10:54:46</t>
        </is>
      </c>
      <c r="AI1451" t="inlineStr">
        <is>
          <t>04b63b4d09b5f758ab1bb4b49b51e9d0</t>
        </is>
      </c>
      <c r="AJ1451" t="inlineStr">
        <is>
          <t>2025-03-11</t>
        </is>
      </c>
      <c r="AK1451" t="inlineStr">
        <is>
          <t>4</t>
        </is>
      </c>
      <c r="AL1451" t="inlineStr">
        <is>
          <t>visite dom</t>
        </is>
      </c>
      <c r="AM1451" t="inlineStr">
        <is>
          <t>1</t>
        </is>
      </c>
      <c r="AN1451" t="inlineStr">
        <is>
          <t>pour charge virale</t>
        </is>
      </c>
      <c r="AO1451" t="inlineStr">
        <is>
          <t>1</t>
        </is>
      </c>
      <c r="AP1451" t="inlineStr">
        <is>
          <t>1</t>
        </is>
      </c>
      <c r="AQ1451" t="inlineStr"/>
      <c r="AR1451" t="inlineStr"/>
      <c r="AS1451" t="inlineStr"/>
      <c r="AT1451" t="inlineStr"/>
      <c r="AU1451" t="inlineStr">
        <is>
          <t>---</t>
        </is>
      </c>
      <c r="AV1451" t="inlineStr">
        <is>
          <t>---</t>
        </is>
      </c>
      <c r="AW1451" t="inlineStr">
        <is>
          <t>---</t>
        </is>
      </c>
      <c r="AX1451" t="inlineStr">
        <is>
          <t>---</t>
        </is>
      </c>
      <c r="AY1451" t="inlineStr">
        <is>
          <t>---</t>
        </is>
      </c>
      <c r="AZ1451" t="inlineStr">
        <is>
          <t>---</t>
        </is>
      </c>
      <c r="BA1451" t="inlineStr">
        <is>
          <t>04b63b4d09b5f758ab1bb4b49b51e9d0</t>
        </is>
      </c>
      <c r="BB1451" t="inlineStr">
        <is>
          <t>http://openrosa.org/formdesigner/0B48E039-1E80-49A7-AC24-732B6E788E39</t>
        </is>
      </c>
      <c r="BC1451" t="inlineStr">
        <is>
          <t>Ration et autres visites</t>
        </is>
      </c>
      <c r="BD1451" t="inlineStr">
        <is>
          <t>CommCare Android, version "2.56"(468045). App v15974. CommCare Version 2.56.0. Build 468045, built on: 2025-03-07</t>
        </is>
      </c>
      <c r="BE1451" t="inlineStr">
        <is>
          <t>commcare_f379e98d-deb2-406c-bb23-c551c5606f69</t>
        </is>
      </c>
      <c r="BF1451" t="inlineStr"/>
      <c r="BG1451" t="inlineStr">
        <is>
          <t>f13d8149fc6d39ebe86af18272310ff9</t>
        </is>
      </c>
      <c r="BH1451" t="inlineStr">
        <is>
          <t>40b9a06a5c574210820dd725c0bc61c4</t>
        </is>
      </c>
      <c r="BI1451" t="inlineStr">
        <is>
          <t>15246</t>
        </is>
      </c>
      <c r="BJ1451" t="inlineStr">
        <is>
          <t>XFormInstance</t>
        </is>
      </c>
      <c r="BK1451" t="inlineStr">
        <is>
          <t>6df665be034b11f0b075d3290d41d0d6</t>
        </is>
      </c>
      <c r="BL1451" t="b">
        <v>0</v>
      </c>
      <c r="BM1451" t="inlineStr">
        <is>
          <t>---</t>
        </is>
      </c>
      <c r="BN1451" t="inlineStr">
        <is>
          <t>66.9.168.149</t>
        </is>
      </c>
      <c r="BO1451" t="inlineStr">
        <is>
          <t>---</t>
        </is>
      </c>
    </row>
    <row r="1452">
      <c r="A1452" t="inlineStr">
        <is>
          <t>1450</t>
        </is>
      </c>
      <c r="B1452" t="inlineStr">
        <is>
          <t>1eccd8b1-9e10-4fce-bb10-fef679411f35</t>
        </is>
      </c>
      <c r="C1452" t="inlineStr">
        <is>
          <t>2025-03-06</t>
        </is>
      </c>
      <c r="D1452" t="inlineStr">
        <is>
          <t>4</t>
        </is>
      </c>
      <c r="E1452" t="inlineStr">
        <is>
          <t>rechercher de l.adresse</t>
        </is>
      </c>
      <c r="F1452" t="inlineStr">
        <is>
          <t>1</t>
        </is>
      </c>
      <c r="G1452" t="inlineStr">
        <is>
          <t>pour connaitre son adresse</t>
        </is>
      </c>
      <c r="H1452" t="inlineStr">
        <is>
          <t>0</t>
        </is>
      </c>
      <c r="I1452" t="inlineStr">
        <is>
          <t>0</t>
        </is>
      </c>
      <c r="J1452" t="inlineStr">
        <is>
          <t>---</t>
        </is>
      </c>
      <c r="K1452" t="inlineStr">
        <is>
          <t>---</t>
        </is>
      </c>
      <c r="L1452" t="inlineStr">
        <is>
          <t>---</t>
        </is>
      </c>
      <c r="M1452" t="inlineStr">
        <is>
          <t>---</t>
        </is>
      </c>
      <c r="N1452" t="inlineStr">
        <is>
          <t>---</t>
        </is>
      </c>
      <c r="O1452" t="inlineStr">
        <is>
          <t>---</t>
        </is>
      </c>
      <c r="P1452" t="inlineStr">
        <is>
          <t>---</t>
        </is>
      </c>
      <c r="Q1452" t="inlineStr">
        <is>
          <t>---</t>
        </is>
      </c>
      <c r="R1452" t="inlineStr">
        <is>
          <t>---</t>
        </is>
      </c>
      <c r="S1452" t="inlineStr">
        <is>
          <t>---</t>
        </is>
      </c>
      <c r="T1452" t="inlineStr">
        <is>
          <t>---</t>
        </is>
      </c>
      <c r="U1452" t="inlineStr">
        <is>
          <t>---</t>
        </is>
      </c>
      <c r="V1452" t="inlineStr">
        <is>
          <t>---</t>
        </is>
      </c>
      <c r="W1452" t="inlineStr"/>
      <c r="X1452" t="inlineStr">
        <is>
          <t>PAP/HBMP/ST05312</t>
        </is>
      </c>
      <c r="Y1452" t="inlineStr">
        <is>
          <t>PAP/HBMP/ST05312</t>
        </is>
      </c>
      <c r="Z1452" t="inlineStr">
        <is>
          <t>2025-03-24 11:01:14</t>
        </is>
      </c>
      <c r="AA1452" t="inlineStr">
        <is>
          <t>2025-03-24 10:59:53</t>
        </is>
      </c>
      <c r="AB1452" t="inlineStr">
        <is>
          <t>2higgie</t>
        </is>
      </c>
      <c r="AC1452" t="inlineStr">
        <is>
          <t>2025-03-24 13:49:00</t>
        </is>
      </c>
      <c r="AD1452" s="1" t="inlineStr">
        <is>
          <t>https://www.commcarehq.org/a/caris-test/reports/form_data/1eccd8b1-9e10-4fce-bb10-fef679411f35/</t>
        </is>
      </c>
      <c r="AE1452" t="inlineStr">
        <is>
          <t>---</t>
        </is>
      </c>
      <c r="AF1452" t="inlineStr">
        <is>
          <t>3c5a623af057e23a32ae4000_194649</t>
        </is>
      </c>
      <c r="AG1452" t="inlineStr">
        <is>
          <t>---</t>
        </is>
      </c>
      <c r="AH1452" t="inlineStr">
        <is>
          <t>2025-03-24 11:01:14</t>
        </is>
      </c>
      <c r="AI1452" t="inlineStr">
        <is>
          <t>04b63b4d09b5f758ab1bb4b49b51e9d0</t>
        </is>
      </c>
      <c r="AJ1452" t="inlineStr">
        <is>
          <t>2025-03-06</t>
        </is>
      </c>
      <c r="AK1452" t="inlineStr">
        <is>
          <t>4</t>
        </is>
      </c>
      <c r="AL1452" t="inlineStr">
        <is>
          <t>rechercher de l.adresse</t>
        </is>
      </c>
      <c r="AM1452" t="inlineStr">
        <is>
          <t>1</t>
        </is>
      </c>
      <c r="AN1452" t="inlineStr">
        <is>
          <t>pour connaitre son adresse</t>
        </is>
      </c>
      <c r="AO1452" t="inlineStr">
        <is>
          <t>0</t>
        </is>
      </c>
      <c r="AP1452" t="inlineStr">
        <is>
          <t>0</t>
        </is>
      </c>
      <c r="AQ1452" t="inlineStr">
        <is>
          <t>---</t>
        </is>
      </c>
      <c r="AR1452" t="inlineStr">
        <is>
          <t>---</t>
        </is>
      </c>
      <c r="AS1452" t="inlineStr">
        <is>
          <t>---</t>
        </is>
      </c>
      <c r="AT1452" t="inlineStr"/>
      <c r="AU1452" t="inlineStr">
        <is>
          <t>---</t>
        </is>
      </c>
      <c r="AV1452" t="inlineStr">
        <is>
          <t>---</t>
        </is>
      </c>
      <c r="AW1452" t="inlineStr">
        <is>
          <t>---</t>
        </is>
      </c>
      <c r="AX1452" t="inlineStr">
        <is>
          <t>---</t>
        </is>
      </c>
      <c r="AY1452" t="inlineStr">
        <is>
          <t>---</t>
        </is>
      </c>
      <c r="AZ1452" t="inlineStr">
        <is>
          <t>---</t>
        </is>
      </c>
      <c r="BA1452" t="inlineStr">
        <is>
          <t>04b63b4d09b5f758ab1bb4b49b51e9d0</t>
        </is>
      </c>
      <c r="BB1452" t="inlineStr">
        <is>
          <t>http://openrosa.org/formdesigner/0B48E039-1E80-49A7-AC24-732B6E788E39</t>
        </is>
      </c>
      <c r="BC1452" t="inlineStr">
        <is>
          <t>Ration et autres visites</t>
        </is>
      </c>
      <c r="BD1452" t="inlineStr">
        <is>
          <t>CommCare Android, version "2.56"(468045). App v15974. CommCare Version 2.56.0. Build 468045, built on: 2025-03-07</t>
        </is>
      </c>
      <c r="BE1452" t="inlineStr">
        <is>
          <t>commcare_f379e98d-deb2-406c-bb23-c551c5606f69</t>
        </is>
      </c>
      <c r="BF1452" t="inlineStr"/>
      <c r="BG1452" t="inlineStr">
        <is>
          <t>f13d8149fc6d39ebe86af18272310ff9</t>
        </is>
      </c>
      <c r="BH1452" t="inlineStr">
        <is>
          <t>40b9a06a5c574210820dd725c0bc61c4</t>
        </is>
      </c>
      <c r="BI1452" t="inlineStr">
        <is>
          <t>15246</t>
        </is>
      </c>
      <c r="BJ1452" t="inlineStr">
        <is>
          <t>XFormInstance</t>
        </is>
      </c>
      <c r="BK1452" t="inlineStr">
        <is>
          <t>6df665be034b11f0b075d3290d41d0d6</t>
        </is>
      </c>
      <c r="BL1452" t="b">
        <v>0</v>
      </c>
      <c r="BM1452" t="inlineStr">
        <is>
          <t>---</t>
        </is>
      </c>
      <c r="BN1452" t="inlineStr">
        <is>
          <t>66.9.168.149</t>
        </is>
      </c>
      <c r="BO1452" t="inlineStr">
        <is>
          <t>Joseph Peterson</t>
        </is>
      </c>
    </row>
    <row r="1453">
      <c r="A1453" t="inlineStr">
        <is>
          <t>1451</t>
        </is>
      </c>
      <c r="B1453" t="inlineStr">
        <is>
          <t>57e4f4ea-62cd-4d3a-919f-d2f12cf44b92</t>
        </is>
      </c>
      <c r="C1453" t="inlineStr">
        <is>
          <t>2025-03-06</t>
        </is>
      </c>
      <c r="D1453" t="inlineStr">
        <is>
          <t>4</t>
        </is>
      </c>
      <c r="E1453" t="inlineStr">
        <is>
          <t>recherche de son adresse</t>
        </is>
      </c>
      <c r="F1453" t="inlineStr">
        <is>
          <t>1</t>
        </is>
      </c>
      <c r="G1453" t="inlineStr">
        <is>
          <t>pour un nouveau contact</t>
        </is>
      </c>
      <c r="H1453" t="inlineStr">
        <is>
          <t>0</t>
        </is>
      </c>
      <c r="I1453" t="inlineStr">
        <is>
          <t>0</t>
        </is>
      </c>
      <c r="J1453" t="inlineStr">
        <is>
          <t>---</t>
        </is>
      </c>
      <c r="K1453" t="inlineStr">
        <is>
          <t>---</t>
        </is>
      </c>
      <c r="L1453" t="inlineStr">
        <is>
          <t>---</t>
        </is>
      </c>
      <c r="M1453" t="inlineStr">
        <is>
          <t>---</t>
        </is>
      </c>
      <c r="N1453" t="inlineStr">
        <is>
          <t>---</t>
        </is>
      </c>
      <c r="O1453" t="inlineStr">
        <is>
          <t>---</t>
        </is>
      </c>
      <c r="P1453" t="inlineStr">
        <is>
          <t>---</t>
        </is>
      </c>
      <c r="Q1453" t="inlineStr">
        <is>
          <t>---</t>
        </is>
      </c>
      <c r="R1453" t="inlineStr">
        <is>
          <t>---</t>
        </is>
      </c>
      <c r="S1453" t="inlineStr">
        <is>
          <t>---</t>
        </is>
      </c>
      <c r="T1453" t="inlineStr">
        <is>
          <t>---</t>
        </is>
      </c>
      <c r="U1453" t="inlineStr">
        <is>
          <t>---</t>
        </is>
      </c>
      <c r="V1453" t="inlineStr">
        <is>
          <t>---</t>
        </is>
      </c>
      <c r="W1453" t="inlineStr"/>
      <c r="X1453" t="inlineStr">
        <is>
          <t>PAP/HBMP/ST04324</t>
        </is>
      </c>
      <c r="Y1453" t="inlineStr">
        <is>
          <t>PAP/HBMP/ST04324</t>
        </is>
      </c>
      <c r="Z1453" t="inlineStr">
        <is>
          <t>2025-03-24 11:05:19</t>
        </is>
      </c>
      <c r="AA1453" t="inlineStr">
        <is>
          <t>2025-03-24 11:04:05</t>
        </is>
      </c>
      <c r="AB1453" t="inlineStr">
        <is>
          <t>2higgie</t>
        </is>
      </c>
      <c r="AC1453" t="inlineStr">
        <is>
          <t>2025-03-24 13:49:01</t>
        </is>
      </c>
      <c r="AD1453" s="1" t="inlineStr">
        <is>
          <t>https://www.commcarehq.org/a/caris-test/reports/form_data/57e4f4ea-62cd-4d3a-919f-d2f12cf44b92/</t>
        </is>
      </c>
      <c r="AE1453" t="inlineStr">
        <is>
          <t>---</t>
        </is>
      </c>
      <c r="AF1453" t="inlineStr">
        <is>
          <t>3c5a623af057e23a32ae4000_133608</t>
        </is>
      </c>
      <c r="AG1453" t="inlineStr">
        <is>
          <t>---</t>
        </is>
      </c>
      <c r="AH1453" t="inlineStr">
        <is>
          <t>2025-03-24 11:05:19</t>
        </is>
      </c>
      <c r="AI1453" t="inlineStr">
        <is>
          <t>04b63b4d09b5f758ab1bb4b49b51e9d0</t>
        </is>
      </c>
      <c r="AJ1453" t="inlineStr">
        <is>
          <t>2025-03-06</t>
        </is>
      </c>
      <c r="AK1453" t="inlineStr">
        <is>
          <t>4</t>
        </is>
      </c>
      <c r="AL1453" t="inlineStr">
        <is>
          <t>recherche de son adresse</t>
        </is>
      </c>
      <c r="AM1453" t="inlineStr">
        <is>
          <t>1</t>
        </is>
      </c>
      <c r="AN1453" t="inlineStr">
        <is>
          <t>pour un nouveau contact</t>
        </is>
      </c>
      <c r="AO1453" t="inlineStr">
        <is>
          <t>0</t>
        </is>
      </c>
      <c r="AP1453" t="inlineStr">
        <is>
          <t>0</t>
        </is>
      </c>
      <c r="AQ1453" t="inlineStr">
        <is>
          <t>---</t>
        </is>
      </c>
      <c r="AR1453" t="inlineStr">
        <is>
          <t>---</t>
        </is>
      </c>
      <c r="AS1453" t="inlineStr">
        <is>
          <t>---</t>
        </is>
      </c>
      <c r="AT1453" t="inlineStr"/>
      <c r="AU1453" t="inlineStr">
        <is>
          <t>---</t>
        </is>
      </c>
      <c r="AV1453" t="inlineStr">
        <is>
          <t>---</t>
        </is>
      </c>
      <c r="AW1453" t="inlineStr">
        <is>
          <t>---</t>
        </is>
      </c>
      <c r="AX1453" t="inlineStr">
        <is>
          <t>---</t>
        </is>
      </c>
      <c r="AY1453" t="inlineStr">
        <is>
          <t>---</t>
        </is>
      </c>
      <c r="AZ1453" t="inlineStr">
        <is>
          <t>---</t>
        </is>
      </c>
      <c r="BA1453" t="inlineStr">
        <is>
          <t>04b63b4d09b5f758ab1bb4b49b51e9d0</t>
        </is>
      </c>
      <c r="BB1453" t="inlineStr">
        <is>
          <t>http://openrosa.org/formdesigner/0B48E039-1E80-49A7-AC24-732B6E788E39</t>
        </is>
      </c>
      <c r="BC1453" t="inlineStr">
        <is>
          <t>Ration et autres visites</t>
        </is>
      </c>
      <c r="BD1453" t="inlineStr">
        <is>
          <t>CommCare Android, version "2.56"(468045). App v15974. CommCare Version 2.56.0. Build 468045, built on: 2025-03-07</t>
        </is>
      </c>
      <c r="BE1453" t="inlineStr">
        <is>
          <t>commcare_f379e98d-deb2-406c-bb23-c551c5606f69</t>
        </is>
      </c>
      <c r="BF1453" t="inlineStr"/>
      <c r="BG1453" t="inlineStr">
        <is>
          <t>f13d8149fc6d39ebe86af18272310ff9</t>
        </is>
      </c>
      <c r="BH1453" t="inlineStr">
        <is>
          <t>40b9a06a5c574210820dd725c0bc61c4</t>
        </is>
      </c>
      <c r="BI1453" t="inlineStr">
        <is>
          <t>15246</t>
        </is>
      </c>
      <c r="BJ1453" t="inlineStr">
        <is>
          <t>XFormInstance</t>
        </is>
      </c>
      <c r="BK1453" t="inlineStr">
        <is>
          <t>6df665be034b11f0b075d3290d41d0d6</t>
        </is>
      </c>
      <c r="BL1453" t="b">
        <v>0</v>
      </c>
      <c r="BM1453" t="inlineStr">
        <is>
          <t>---</t>
        </is>
      </c>
      <c r="BN1453" t="inlineStr">
        <is>
          <t>66.9.168.149</t>
        </is>
      </c>
      <c r="BO1453" t="inlineStr">
        <is>
          <t>Jenny Mondesir</t>
        </is>
      </c>
    </row>
    <row r="1454">
      <c r="A1454" t="inlineStr">
        <is>
          <t>1452</t>
        </is>
      </c>
      <c r="B1454" t="inlineStr">
        <is>
          <t>8bd2200a-402f-40af-a0f0-ae54b59d2011</t>
        </is>
      </c>
      <c r="C1454" t="inlineStr">
        <is>
          <t>2025-03-05</t>
        </is>
      </c>
      <c r="D1454" t="inlineStr">
        <is>
          <t>4</t>
        </is>
      </c>
      <c r="E1454" t="inlineStr">
        <is>
          <t>recherche de son adresse</t>
        </is>
      </c>
      <c r="F1454" t="inlineStr">
        <is>
          <t>1</t>
        </is>
      </c>
      <c r="G1454" t="inlineStr">
        <is>
          <t>pour prendre contact</t>
        </is>
      </c>
      <c r="H1454" t="inlineStr">
        <is>
          <t>0</t>
        </is>
      </c>
      <c r="I1454" t="inlineStr">
        <is>
          <t>0</t>
        </is>
      </c>
      <c r="J1454" t="inlineStr">
        <is>
          <t>---</t>
        </is>
      </c>
      <c r="K1454" t="inlineStr">
        <is>
          <t>---</t>
        </is>
      </c>
      <c r="L1454" t="inlineStr">
        <is>
          <t>---</t>
        </is>
      </c>
      <c r="M1454" t="inlineStr">
        <is>
          <t>---</t>
        </is>
      </c>
      <c r="N1454" t="inlineStr">
        <is>
          <t>---</t>
        </is>
      </c>
      <c r="O1454" t="inlineStr">
        <is>
          <t>---</t>
        </is>
      </c>
      <c r="P1454" t="inlineStr">
        <is>
          <t>---</t>
        </is>
      </c>
      <c r="Q1454" t="inlineStr">
        <is>
          <t>---</t>
        </is>
      </c>
      <c r="R1454" t="inlineStr">
        <is>
          <t>---</t>
        </is>
      </c>
      <c r="S1454" t="inlineStr">
        <is>
          <t>---</t>
        </is>
      </c>
      <c r="T1454" t="inlineStr">
        <is>
          <t>---</t>
        </is>
      </c>
      <c r="U1454" t="inlineStr">
        <is>
          <t>---</t>
        </is>
      </c>
      <c r="V1454" t="inlineStr">
        <is>
          <t>---</t>
        </is>
      </c>
      <c r="W1454" t="inlineStr"/>
      <c r="X1454" t="inlineStr">
        <is>
          <t>PAP/HBMP/ST04173</t>
        </is>
      </c>
      <c r="Y1454" t="inlineStr">
        <is>
          <t>PAP/HBMP/ST04173</t>
        </is>
      </c>
      <c r="Z1454" t="inlineStr">
        <is>
          <t>2025-03-24 11:11:32</t>
        </is>
      </c>
      <c r="AA1454" t="inlineStr">
        <is>
          <t>2025-03-24 11:09:46</t>
        </is>
      </c>
      <c r="AB1454" t="inlineStr">
        <is>
          <t>2higgie</t>
        </is>
      </c>
      <c r="AC1454" t="inlineStr">
        <is>
          <t>2025-03-24 13:49:01</t>
        </is>
      </c>
      <c r="AD1454" s="1" t="inlineStr">
        <is>
          <t>https://www.commcarehq.org/a/caris-test/reports/form_data/8bd2200a-402f-40af-a0f0-ae54b59d2011/</t>
        </is>
      </c>
      <c r="AE1454" t="inlineStr">
        <is>
          <t>---</t>
        </is>
      </c>
      <c r="AF1454" t="inlineStr">
        <is>
          <t>3c5a623af057e23a32ae4000_27019</t>
        </is>
      </c>
      <c r="AG1454" t="inlineStr">
        <is>
          <t>---</t>
        </is>
      </c>
      <c r="AH1454" t="inlineStr">
        <is>
          <t>2025-03-24 11:11:32</t>
        </is>
      </c>
      <c r="AI1454" t="inlineStr">
        <is>
          <t>04b63b4d09b5f758ab1bb4b49b51e9d0</t>
        </is>
      </c>
      <c r="AJ1454" t="inlineStr">
        <is>
          <t>2025-03-05</t>
        </is>
      </c>
      <c r="AK1454" t="inlineStr">
        <is>
          <t>4</t>
        </is>
      </c>
      <c r="AL1454" t="inlineStr">
        <is>
          <t>recherche de son adresse</t>
        </is>
      </c>
      <c r="AM1454" t="inlineStr">
        <is>
          <t>1</t>
        </is>
      </c>
      <c r="AN1454" t="inlineStr">
        <is>
          <t>pour prendre contact</t>
        </is>
      </c>
      <c r="AO1454" t="inlineStr">
        <is>
          <t>0</t>
        </is>
      </c>
      <c r="AP1454" t="inlineStr">
        <is>
          <t>0</t>
        </is>
      </c>
      <c r="AQ1454" t="inlineStr">
        <is>
          <t>---</t>
        </is>
      </c>
      <c r="AR1454" t="inlineStr">
        <is>
          <t>---</t>
        </is>
      </c>
      <c r="AS1454" t="inlineStr">
        <is>
          <t>---</t>
        </is>
      </c>
      <c r="AT1454" t="inlineStr"/>
      <c r="AU1454" t="inlineStr">
        <is>
          <t>---</t>
        </is>
      </c>
      <c r="AV1454" t="inlineStr">
        <is>
          <t>---</t>
        </is>
      </c>
      <c r="AW1454" t="inlineStr">
        <is>
          <t>---</t>
        </is>
      </c>
      <c r="AX1454" t="inlineStr">
        <is>
          <t>---</t>
        </is>
      </c>
      <c r="AY1454" t="inlineStr">
        <is>
          <t>---</t>
        </is>
      </c>
      <c r="AZ1454" t="inlineStr">
        <is>
          <t>---</t>
        </is>
      </c>
      <c r="BA1454" t="inlineStr">
        <is>
          <t>04b63b4d09b5f758ab1bb4b49b51e9d0</t>
        </is>
      </c>
      <c r="BB1454" t="inlineStr">
        <is>
          <t>http://openrosa.org/formdesigner/0B48E039-1E80-49A7-AC24-732B6E788E39</t>
        </is>
      </c>
      <c r="BC1454" t="inlineStr">
        <is>
          <t>Ration et autres visites</t>
        </is>
      </c>
      <c r="BD1454" t="inlineStr">
        <is>
          <t>CommCare Android, version "2.56"(468045). App v15974. CommCare Version 2.56.0. Build 468045, built on: 2025-03-07</t>
        </is>
      </c>
      <c r="BE1454" t="inlineStr">
        <is>
          <t>commcare_f379e98d-deb2-406c-bb23-c551c5606f69</t>
        </is>
      </c>
      <c r="BF1454" t="inlineStr"/>
      <c r="BG1454" t="inlineStr">
        <is>
          <t>f13d8149fc6d39ebe86af18272310ff9</t>
        </is>
      </c>
      <c r="BH1454" t="inlineStr">
        <is>
          <t>40b9a06a5c574210820dd725c0bc61c4</t>
        </is>
      </c>
      <c r="BI1454" t="inlineStr">
        <is>
          <t>15246</t>
        </is>
      </c>
      <c r="BJ1454" t="inlineStr">
        <is>
          <t>XFormInstance</t>
        </is>
      </c>
      <c r="BK1454" t="inlineStr">
        <is>
          <t>6df665be034b11f0b075d3290d41d0d6</t>
        </is>
      </c>
      <c r="BL1454" t="b">
        <v>0</v>
      </c>
      <c r="BM1454" t="inlineStr">
        <is>
          <t>---</t>
        </is>
      </c>
      <c r="BN1454" t="inlineStr">
        <is>
          <t>66.9.168.149</t>
        </is>
      </c>
      <c r="BO1454" t="inlineStr">
        <is>
          <t>Fritz Gerald hibart</t>
        </is>
      </c>
    </row>
    <row r="1455">
      <c r="A1455" t="inlineStr">
        <is>
          <t>1453</t>
        </is>
      </c>
      <c r="B1455" t="inlineStr">
        <is>
          <t>4a6cb944-4cfe-465b-b2df-985f2c7dab0a</t>
        </is>
      </c>
      <c r="C1455" t="inlineStr">
        <is>
          <t>2025-03-05</t>
        </is>
      </c>
      <c r="D1455" t="inlineStr">
        <is>
          <t>4</t>
        </is>
      </c>
      <c r="E1455" t="inlineStr">
        <is>
          <t>rendez vous avec son parent pour un nouveau contact</t>
        </is>
      </c>
      <c r="F1455" t="inlineStr">
        <is>
          <t>1</t>
        </is>
      </c>
      <c r="G1455" t="inlineStr">
        <is>
          <t>pour son adresse</t>
        </is>
      </c>
      <c r="H1455" t="inlineStr">
        <is>
          <t>1</t>
        </is>
      </c>
      <c r="I1455" t="inlineStr">
        <is>
          <t>0</t>
        </is>
      </c>
      <c r="J1455" t="inlineStr">
        <is>
          <t>---</t>
        </is>
      </c>
      <c r="K1455" t="inlineStr">
        <is>
          <t>---</t>
        </is>
      </c>
      <c r="L1455" t="inlineStr">
        <is>
          <t>---</t>
        </is>
      </c>
      <c r="M1455" t="inlineStr">
        <is>
          <t>---</t>
        </is>
      </c>
      <c r="N1455" t="inlineStr">
        <is>
          <t>---</t>
        </is>
      </c>
      <c r="O1455" t="inlineStr">
        <is>
          <t>---</t>
        </is>
      </c>
      <c r="P1455" t="inlineStr">
        <is>
          <t>---</t>
        </is>
      </c>
      <c r="Q1455" t="inlineStr">
        <is>
          <t>---</t>
        </is>
      </c>
      <c r="R1455" t="inlineStr">
        <is>
          <t>---</t>
        </is>
      </c>
      <c r="S1455" t="inlineStr">
        <is>
          <t>---</t>
        </is>
      </c>
      <c r="T1455" t="inlineStr">
        <is>
          <t>---</t>
        </is>
      </c>
      <c r="U1455" t="inlineStr">
        <is>
          <t>---</t>
        </is>
      </c>
      <c r="V1455" t="inlineStr">
        <is>
          <t>---</t>
        </is>
      </c>
      <c r="W1455" t="inlineStr"/>
      <c r="X1455" t="inlineStr">
        <is>
          <t>PAP/HBMP/ST03691</t>
        </is>
      </c>
      <c r="Y1455" t="inlineStr">
        <is>
          <t>PAP/HBMP/ST03691</t>
        </is>
      </c>
      <c r="Z1455" t="inlineStr">
        <is>
          <t>2025-03-24 11:29:40</t>
        </is>
      </c>
      <c r="AA1455" t="inlineStr">
        <is>
          <t>2025-03-24 11:26:33</t>
        </is>
      </c>
      <c r="AB1455" t="inlineStr">
        <is>
          <t>2higgie</t>
        </is>
      </c>
      <c r="AC1455" t="inlineStr">
        <is>
          <t>2025-03-24 13:49:02</t>
        </is>
      </c>
      <c r="AD1455" s="1" t="inlineStr">
        <is>
          <t>https://www.commcarehq.org/a/caris-test/reports/form_data/4a6cb944-4cfe-465b-b2df-985f2c7dab0a/</t>
        </is>
      </c>
      <c r="AE1455" t="inlineStr">
        <is>
          <t>---</t>
        </is>
      </c>
      <c r="AF1455" t="inlineStr">
        <is>
          <t>3c5a623af057e23a32ae4000_16841</t>
        </is>
      </c>
      <c r="AG1455" t="inlineStr">
        <is>
          <t>---</t>
        </is>
      </c>
      <c r="AH1455" t="inlineStr">
        <is>
          <t>2025-03-24 11:29:40</t>
        </is>
      </c>
      <c r="AI1455" t="inlineStr">
        <is>
          <t>04b63b4d09b5f758ab1bb4b49b51e9d0</t>
        </is>
      </c>
      <c r="AJ1455" t="inlineStr">
        <is>
          <t>2025-03-05</t>
        </is>
      </c>
      <c r="AK1455" t="inlineStr">
        <is>
          <t>4</t>
        </is>
      </c>
      <c r="AL1455" t="inlineStr">
        <is>
          <t>rendez vous avec son parent pour un nouveau contact</t>
        </is>
      </c>
      <c r="AM1455" t="inlineStr">
        <is>
          <t>1</t>
        </is>
      </c>
      <c r="AN1455" t="inlineStr">
        <is>
          <t>pour son adresse</t>
        </is>
      </c>
      <c r="AO1455" t="inlineStr">
        <is>
          <t>1</t>
        </is>
      </c>
      <c r="AP1455" t="inlineStr">
        <is>
          <t>0</t>
        </is>
      </c>
      <c r="AQ1455" t="inlineStr">
        <is>
          <t>---</t>
        </is>
      </c>
      <c r="AR1455" t="inlineStr">
        <is>
          <t>---</t>
        </is>
      </c>
      <c r="AS1455" t="inlineStr">
        <is>
          <t>---</t>
        </is>
      </c>
      <c r="AT1455" t="inlineStr"/>
      <c r="AU1455" t="inlineStr">
        <is>
          <t>---</t>
        </is>
      </c>
      <c r="AV1455" t="inlineStr">
        <is>
          <t>---</t>
        </is>
      </c>
      <c r="AW1455" t="inlineStr">
        <is>
          <t>---</t>
        </is>
      </c>
      <c r="AX1455" t="inlineStr">
        <is>
          <t>---</t>
        </is>
      </c>
      <c r="AY1455" t="inlineStr">
        <is>
          <t>---</t>
        </is>
      </c>
      <c r="AZ1455" t="inlineStr">
        <is>
          <t>---</t>
        </is>
      </c>
      <c r="BA1455" t="inlineStr">
        <is>
          <t>04b63b4d09b5f758ab1bb4b49b51e9d0</t>
        </is>
      </c>
      <c r="BB1455" t="inlineStr">
        <is>
          <t>http://openrosa.org/formdesigner/0B48E039-1E80-49A7-AC24-732B6E788E39</t>
        </is>
      </c>
      <c r="BC1455" t="inlineStr">
        <is>
          <t>Ration et autres visites</t>
        </is>
      </c>
      <c r="BD1455" t="inlineStr">
        <is>
          <t>CommCare Android, version "2.56"(468045). App v15974. CommCare Version 2.56.0. Build 468045, built on: 2025-03-07</t>
        </is>
      </c>
      <c r="BE1455" t="inlineStr">
        <is>
          <t>commcare_f379e98d-deb2-406c-bb23-c551c5606f69</t>
        </is>
      </c>
      <c r="BF1455" t="inlineStr"/>
      <c r="BG1455" t="inlineStr">
        <is>
          <t>f13d8149fc6d39ebe86af18272310ff9</t>
        </is>
      </c>
      <c r="BH1455" t="inlineStr">
        <is>
          <t>40b9a06a5c574210820dd725c0bc61c4</t>
        </is>
      </c>
      <c r="BI1455" t="inlineStr">
        <is>
          <t>15246</t>
        </is>
      </c>
      <c r="BJ1455" t="inlineStr">
        <is>
          <t>XFormInstance</t>
        </is>
      </c>
      <c r="BK1455" t="inlineStr">
        <is>
          <t>6df665be034b11f0b075d3290d41d0d6</t>
        </is>
      </c>
      <c r="BL1455" t="b">
        <v>0</v>
      </c>
      <c r="BM1455" t="inlineStr">
        <is>
          <t>---</t>
        </is>
      </c>
      <c r="BN1455" t="inlineStr">
        <is>
          <t>66.9.168.149</t>
        </is>
      </c>
      <c r="BO1455" t="inlineStr">
        <is>
          <t>Edson Gruignard</t>
        </is>
      </c>
    </row>
    <row r="1456">
      <c r="A1456" t="inlineStr">
        <is>
          <t>1454</t>
        </is>
      </c>
      <c r="B1456" t="inlineStr">
        <is>
          <t>b779f583-c634-41b5-8e0c-e825f6b73309</t>
        </is>
      </c>
      <c r="C1456" t="inlineStr">
        <is>
          <t>2025-03-20</t>
        </is>
      </c>
      <c r="D1456" t="inlineStr">
        <is>
          <t>1</t>
        </is>
      </c>
      <c r="E1456" t="inlineStr">
        <is>
          <t>---</t>
        </is>
      </c>
      <c r="F1456" t="inlineStr">
        <is>
          <t>1</t>
        </is>
      </c>
      <c r="G1456" t="inlineStr">
        <is>
          <t>---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---</t>
        </is>
      </c>
      <c r="L1456" t="inlineStr">
        <is>
          <t>---</t>
        </is>
      </c>
      <c r="M1456" t="inlineStr">
        <is>
          <t>1</t>
        </is>
      </c>
      <c r="N1456">
        <f>HYPERLINK("https://www.commcarehq.org/a/caris-test/api/form_attachment/v1/b779f583-c634-41b5-8e0c-e825f6b73309/1742486915351.heic")</f>
        <v/>
      </c>
      <c r="O1456" t="inlineStr">
        <is>
          <t>---</t>
        </is>
      </c>
      <c r="P1456" t="inlineStr">
        <is>
          <t>---</t>
        </is>
      </c>
      <c r="Q1456" t="inlineStr">
        <is>
          <t>---</t>
        </is>
      </c>
      <c r="R1456" t="inlineStr">
        <is>
          <t>26.9</t>
        </is>
      </c>
      <c r="S1456" t="inlineStr">
        <is>
          <t>55.7</t>
        </is>
      </c>
      <c r="T1456" t="inlineStr">
        <is>
          <t>1.73</t>
        </is>
      </c>
      <c r="U1456">
        <f>HYPERLINK("https://www.commcarehq.org/a/caris-test/api/form_attachment/v1/b779f583-c634-41b5-8e0c-e825f6b73309/1742486947963.heic")</f>
        <v/>
      </c>
      <c r="V1456">
        <f>HYPERLINK("https://www.commcarehq.org/a/caris-test/api/form_attachment/v1/b779f583-c634-41b5-8e0c-e825f6b73309/1742486989744.jpg")</f>
        <v/>
      </c>
      <c r="W1456" t="inlineStr">
        <is>
          <t>18.5200663 -72.3047429 294.6 27.05</t>
        </is>
      </c>
      <c r="X1456" t="inlineStr">
        <is>
          <t>PAP/HFSC/ST00442</t>
        </is>
      </c>
      <c r="Y1456" t="inlineStr">
        <is>
          <t>PAP/HFSC/ST00442</t>
        </is>
      </c>
      <c r="Z1456" t="inlineStr">
        <is>
          <t>2025-03-20 16:10:19</t>
        </is>
      </c>
      <c r="AA1456" t="inlineStr">
        <is>
          <t>2025-03-20 16:08:10</t>
        </is>
      </c>
      <c r="AB1456" t="inlineStr">
        <is>
          <t>2monfiston</t>
        </is>
      </c>
      <c r="AC1456" t="inlineStr">
        <is>
          <t>2025-03-24 14:22:12</t>
        </is>
      </c>
      <c r="AD1456" s="1" t="inlineStr">
        <is>
          <t>https://www.commcarehq.org/a/caris-test/reports/form_data/b779f583-c634-41b5-8e0c-e825f6b73309/</t>
        </is>
      </c>
      <c r="AE1456" t="inlineStr">
        <is>
          <t>---</t>
        </is>
      </c>
      <c r="AF1456" t="inlineStr">
        <is>
          <t>1337492138e44bd88041b9f9944d42b8</t>
        </is>
      </c>
      <c r="AG1456" t="inlineStr">
        <is>
          <t>---</t>
        </is>
      </c>
      <c r="AH1456" t="inlineStr">
        <is>
          <t>2025-03-20 16:10:19</t>
        </is>
      </c>
      <c r="AI1456" t="inlineStr">
        <is>
          <t>77a418baba95bc57c88a3da7109ceff9</t>
        </is>
      </c>
      <c r="AJ1456" t="inlineStr">
        <is>
          <t>2025-03-20</t>
        </is>
      </c>
      <c r="AK1456" t="inlineStr">
        <is>
          <t>1</t>
        </is>
      </c>
      <c r="AL1456" t="inlineStr">
        <is>
          <t>---</t>
        </is>
      </c>
      <c r="AM1456" t="inlineStr">
        <is>
          <t>1</t>
        </is>
      </c>
      <c r="AN1456" t="inlineStr">
        <is>
          <t>---</t>
        </is>
      </c>
      <c r="AO1456" t="inlineStr">
        <is>
          <t>1</t>
        </is>
      </c>
      <c r="AP1456" t="inlineStr">
        <is>
          <t>1</t>
        </is>
      </c>
      <c r="AQ1456" t="inlineStr">
        <is>
          <t>26.9</t>
        </is>
      </c>
      <c r="AR1456" t="inlineStr">
        <is>
          <t>55.7</t>
        </is>
      </c>
      <c r="AS1456" t="inlineStr">
        <is>
          <t>1.73</t>
        </is>
      </c>
      <c r="AT1456" t="inlineStr">
        <is>
          <t>18.5200663 -72.3047429 294.6 27.05</t>
        </is>
      </c>
      <c r="AU1456" t="inlineStr">
        <is>
          <t>---</t>
        </is>
      </c>
      <c r="AV1456" t="inlineStr">
        <is>
          <t>---</t>
        </is>
      </c>
      <c r="AW1456" t="inlineStr">
        <is>
          <t>---</t>
        </is>
      </c>
      <c r="AX1456" t="inlineStr">
        <is>
          <t>---</t>
        </is>
      </c>
      <c r="AY1456" t="inlineStr">
        <is>
          <t>---</t>
        </is>
      </c>
      <c r="AZ1456" t="inlineStr">
        <is>
          <t>---</t>
        </is>
      </c>
      <c r="BA1456" t="inlineStr">
        <is>
          <t>77a418baba95bc57c88a3da7109ceff9</t>
        </is>
      </c>
      <c r="BB1456" t="inlineStr">
        <is>
          <t>http://openrosa.org/formdesigner/0B48E039-1E80-49A7-AC24-732B6E788E39</t>
        </is>
      </c>
      <c r="BC1456" t="inlineStr">
        <is>
          <t>Ration et autres visites</t>
        </is>
      </c>
      <c r="BD1456" t="inlineStr">
        <is>
          <t>CommCare Android, version "2.56"(468046). App v15974. CommCare Version 2.56.0. Build 468046, built on: 2025-03-15</t>
        </is>
      </c>
      <c r="BE1456" t="inlineStr">
        <is>
          <t>commcare_daa4383c-1b18-4b97-9db8-0482622541cc</t>
        </is>
      </c>
      <c r="BF1456" t="inlineStr">
        <is>
          <t>18.5199247 -72.3047585 294.6 24.4</t>
        </is>
      </c>
      <c r="BG1456" t="inlineStr">
        <is>
          <t>f13d8149fc6d39ebe86af18272310ff9</t>
        </is>
      </c>
      <c r="BH1456" t="inlineStr">
        <is>
          <t>40b9a06a5c574210820dd725c0bc61c4</t>
        </is>
      </c>
      <c r="BI1456" t="inlineStr">
        <is>
          <t>15246</t>
        </is>
      </c>
      <c r="BJ1456" t="inlineStr">
        <is>
          <t>XFormInstance</t>
        </is>
      </c>
      <c r="BK1456" t="inlineStr">
        <is>
          <t>79c4d44aff5711efa9a16327e3555f30</t>
        </is>
      </c>
      <c r="BL1456" t="b">
        <v>0</v>
      </c>
      <c r="BM1456" t="inlineStr">
        <is>
          <t>---</t>
        </is>
      </c>
      <c r="BN1456" t="inlineStr">
        <is>
          <t>66.9.168.149</t>
        </is>
      </c>
      <c r="BO1456" t="inlineStr">
        <is>
          <t>Pablo GUERLIN</t>
        </is>
      </c>
    </row>
    <row r="1457">
      <c r="A1457" t="inlineStr">
        <is>
          <t>1455</t>
        </is>
      </c>
      <c r="B1457" t="inlineStr">
        <is>
          <t>70bfd0f0-f557-4990-9593-cca43caec3ba</t>
        </is>
      </c>
      <c r="C1457" t="inlineStr">
        <is>
          <t>2025-03-21</t>
        </is>
      </c>
      <c r="D1457" t="inlineStr">
        <is>
          <t>3</t>
        </is>
      </c>
      <c r="E1457" t="inlineStr">
        <is>
          <t>---</t>
        </is>
      </c>
      <c r="F1457" t="inlineStr">
        <is>
          <t>0</t>
        </is>
      </c>
      <c r="G1457" t="inlineStr">
        <is>
          <t>---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---</t>
        </is>
      </c>
      <c r="L1457" t="inlineStr">
        <is>
          <t>---</t>
        </is>
      </c>
      <c r="M1457" t="inlineStr">
        <is>
          <t>---</t>
        </is>
      </c>
      <c r="N1457" t="inlineStr">
        <is>
          <t>---</t>
        </is>
      </c>
      <c r="O1457" t="inlineStr">
        <is>
          <t>---</t>
        </is>
      </c>
      <c r="P1457" t="inlineStr">
        <is>
          <t>---</t>
        </is>
      </c>
      <c r="Q1457" t="inlineStr">
        <is>
          <t>---</t>
        </is>
      </c>
      <c r="R1457" t="inlineStr"/>
      <c r="S1457" t="inlineStr"/>
      <c r="T1457" t="inlineStr"/>
      <c r="U1457" t="inlineStr"/>
      <c r="V1457" t="inlineStr"/>
      <c r="W1457" t="inlineStr"/>
      <c r="X1457" t="inlineStr">
        <is>
          <t>CAP/HSCM/T01703</t>
        </is>
      </c>
      <c r="Y1457" t="inlineStr">
        <is>
          <t>CAP/HSCM/T01703</t>
        </is>
      </c>
      <c r="Z1457" t="inlineStr">
        <is>
          <t>2025-03-21 17:59:59</t>
        </is>
      </c>
      <c r="AA1457" t="inlineStr">
        <is>
          <t>2025-03-21 17:59:48</t>
        </is>
      </c>
      <c r="AB1457" t="inlineStr">
        <is>
          <t>1fleurgile</t>
        </is>
      </c>
      <c r="AC1457" t="inlineStr">
        <is>
          <t>2025-03-24 14:33:02</t>
        </is>
      </c>
      <c r="AD1457" s="1" t="inlineStr">
        <is>
          <t>https://www.commcarehq.org/a/caris-test/reports/form_data/70bfd0f0-f557-4990-9593-cca43caec3ba/</t>
        </is>
      </c>
      <c r="AE1457" t="inlineStr">
        <is>
          <t>---</t>
        </is>
      </c>
      <c r="AF1457" t="inlineStr">
        <is>
          <t>e0e2c46ca4124f8db48f5bb3ab5bdc8b</t>
        </is>
      </c>
      <c r="AG1457" t="inlineStr">
        <is>
          <t>OK</t>
        </is>
      </c>
      <c r="AH1457" t="inlineStr">
        <is>
          <t>2025-03-21 17:59:59</t>
        </is>
      </c>
      <c r="AI1457" t="inlineStr">
        <is>
          <t>9cfdf7db54419d22491b2c964b5162b3</t>
        </is>
      </c>
      <c r="AJ1457" t="inlineStr">
        <is>
          <t>2025-03-21</t>
        </is>
      </c>
      <c r="AK1457" t="inlineStr">
        <is>
          <t>3</t>
        </is>
      </c>
      <c r="AL1457" t="inlineStr">
        <is>
          <t>---</t>
        </is>
      </c>
      <c r="AM1457" t="inlineStr">
        <is>
          <t>0</t>
        </is>
      </c>
      <c r="AN1457" t="inlineStr">
        <is>
          <t>---</t>
        </is>
      </c>
      <c r="AO1457" t="inlineStr">
        <is>
          <t>1</t>
        </is>
      </c>
      <c r="AP1457" t="inlineStr">
        <is>
          <t>1</t>
        </is>
      </c>
      <c r="AQ1457" t="inlineStr"/>
      <c r="AR1457" t="inlineStr"/>
      <c r="AS1457" t="inlineStr"/>
      <c r="AT1457" t="inlineStr"/>
      <c r="AU1457" t="inlineStr">
        <is>
          <t>---</t>
        </is>
      </c>
      <c r="AV1457" t="inlineStr">
        <is>
          <t>---</t>
        </is>
      </c>
      <c r="AW1457" t="inlineStr">
        <is>
          <t>---</t>
        </is>
      </c>
      <c r="AX1457" t="inlineStr">
        <is>
          <t>---</t>
        </is>
      </c>
      <c r="AY1457" t="inlineStr">
        <is>
          <t>---</t>
        </is>
      </c>
      <c r="AZ1457" t="inlineStr">
        <is>
          <t>---</t>
        </is>
      </c>
      <c r="BA1457" t="inlineStr">
        <is>
          <t>9cfdf7db54419d22491b2c964b5162b3</t>
        </is>
      </c>
      <c r="BB1457" t="inlineStr">
        <is>
          <t>http://openrosa.org/formdesigner/0B48E039-1E80-49A7-AC24-732B6E788E39</t>
        </is>
      </c>
      <c r="BC1457" t="inlineStr">
        <is>
          <t>Ration et autres visites</t>
        </is>
      </c>
      <c r="BD1457" t="inlineStr">
        <is>
          <t>CommCare Android, version "2.55.0"(467579). App v15974. CommCare Version 2.55.0. Build 467579, built on: 2025-01-15</t>
        </is>
      </c>
      <c r="BE1457" t="inlineStr">
        <is>
          <t>commcare_76b456dd-7d90-498a-a785-92f136625a61</t>
        </is>
      </c>
      <c r="BF1457" t="inlineStr">
        <is>
          <t>19.7202228 -72.2516012 3.76 9.0</t>
        </is>
      </c>
      <c r="BG1457" t="inlineStr">
        <is>
          <t>f13d8149fc6d39ebe86af18272310ff9</t>
        </is>
      </c>
      <c r="BH1457" t="inlineStr">
        <is>
          <t>40b9a06a5c574210820dd725c0bc61c4</t>
        </is>
      </c>
      <c r="BI1457" t="inlineStr">
        <is>
          <t>15246</t>
        </is>
      </c>
      <c r="BJ1457" t="inlineStr">
        <is>
          <t>XFormInstance</t>
        </is>
      </c>
      <c r="BK1457" t="inlineStr">
        <is>
          <t>b5b598c6050111f0b0b9d3290d41d0d6</t>
        </is>
      </c>
      <c r="BL1457" t="b">
        <v>0</v>
      </c>
      <c r="BM1457" t="inlineStr">
        <is>
          <t>---</t>
        </is>
      </c>
      <c r="BN1457" t="inlineStr">
        <is>
          <t>200.113.238.12</t>
        </is>
      </c>
      <c r="BO1457" t="inlineStr">
        <is>
          <t>Adrien Monfort</t>
        </is>
      </c>
    </row>
    <row r="1458">
      <c r="A1458" t="inlineStr">
        <is>
          <t>1456</t>
        </is>
      </c>
      <c r="B1458" t="inlineStr">
        <is>
          <t>a528b59e-9240-44da-888b-f0fa215091a1</t>
        </is>
      </c>
      <c r="C1458" t="inlineStr">
        <is>
          <t>2025-03-21</t>
        </is>
      </c>
      <c r="D1458" t="inlineStr">
        <is>
          <t>3</t>
        </is>
      </c>
      <c r="E1458" t="inlineStr">
        <is>
          <t>---</t>
        </is>
      </c>
      <c r="F1458" t="inlineStr">
        <is>
          <t>0</t>
        </is>
      </c>
      <c r="G1458" t="inlineStr">
        <is>
          <t>---</t>
        </is>
      </c>
      <c r="H1458" t="inlineStr">
        <is>
          <t>1</t>
        </is>
      </c>
      <c r="I1458" t="inlineStr">
        <is>
          <t>1</t>
        </is>
      </c>
      <c r="J1458" t="inlineStr">
        <is>
          <t>1</t>
        </is>
      </c>
      <c r="K1458" t="inlineStr">
        <is>
          <t>---</t>
        </is>
      </c>
      <c r="L1458" t="inlineStr">
        <is>
          <t>---</t>
        </is>
      </c>
      <c r="M1458" t="inlineStr">
        <is>
          <t>---</t>
        </is>
      </c>
      <c r="N1458" t="inlineStr">
        <is>
          <t>---</t>
        </is>
      </c>
      <c r="O1458" t="inlineStr">
        <is>
          <t>---</t>
        </is>
      </c>
      <c r="P1458" t="inlineStr">
        <is>
          <t>---</t>
        </is>
      </c>
      <c r="Q1458" t="inlineStr">
        <is>
          <t>---</t>
        </is>
      </c>
      <c r="R1458" t="inlineStr"/>
      <c r="S1458" t="inlineStr"/>
      <c r="T1458" t="inlineStr"/>
      <c r="U1458" t="inlineStr"/>
      <c r="V1458" t="inlineStr"/>
      <c r="W1458" t="inlineStr"/>
      <c r="X1458" t="inlineStr">
        <is>
          <t>CAP/HSCM/ST02293</t>
        </is>
      </c>
      <c r="Y1458" t="inlineStr">
        <is>
          <t>CAP/HSCM/ST02293</t>
        </is>
      </c>
      <c r="Z1458" t="inlineStr">
        <is>
          <t>2025-03-21 21:49:15</t>
        </is>
      </c>
      <c r="AA1458" t="inlineStr">
        <is>
          <t>2025-03-21 21:48:58</t>
        </is>
      </c>
      <c r="AB1458" t="inlineStr">
        <is>
          <t>1fleurgile</t>
        </is>
      </c>
      <c r="AC1458" t="inlineStr">
        <is>
          <t>2025-03-24 14:33:03</t>
        </is>
      </c>
      <c r="AD1458" s="1" t="inlineStr">
        <is>
          <t>https://www.commcarehq.org/a/caris-test/reports/form_data/a528b59e-9240-44da-888b-f0fa215091a1/</t>
        </is>
      </c>
      <c r="AE1458" t="inlineStr">
        <is>
          <t>---</t>
        </is>
      </c>
      <c r="AF1458" t="inlineStr">
        <is>
          <t>af4f14740bcf40adaf38e1b96000b39d</t>
        </is>
      </c>
      <c r="AG1458" t="inlineStr">
        <is>
          <t>OK</t>
        </is>
      </c>
      <c r="AH1458" t="inlineStr">
        <is>
          <t>2025-03-21 21:49:15</t>
        </is>
      </c>
      <c r="AI1458" t="inlineStr">
        <is>
          <t>9cfdf7db54419d22491b2c964b5162b3</t>
        </is>
      </c>
      <c r="AJ1458" t="inlineStr">
        <is>
          <t>2025-03-21</t>
        </is>
      </c>
      <c r="AK1458" t="inlineStr">
        <is>
          <t>3</t>
        </is>
      </c>
      <c r="AL1458" t="inlineStr">
        <is>
          <t>---</t>
        </is>
      </c>
      <c r="AM1458" t="inlineStr">
        <is>
          <t>0</t>
        </is>
      </c>
      <c r="AN1458" t="inlineStr">
        <is>
          <t>---</t>
        </is>
      </c>
      <c r="AO1458" t="inlineStr">
        <is>
          <t>1</t>
        </is>
      </c>
      <c r="AP1458" t="inlineStr">
        <is>
          <t>1</t>
        </is>
      </c>
      <c r="AQ1458" t="inlineStr"/>
      <c r="AR1458" t="inlineStr"/>
      <c r="AS1458" t="inlineStr"/>
      <c r="AT1458" t="inlineStr"/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inlineStr">
        <is>
          <t>---</t>
        </is>
      </c>
      <c r="BA1458" t="inlineStr">
        <is>
          <t>9cfdf7db54419d22491b2c964b5162b3</t>
        </is>
      </c>
      <c r="BB1458" t="inlineStr">
        <is>
          <t>http://openrosa.org/formdesigner/0B48E039-1E80-49A7-AC24-732B6E788E39</t>
        </is>
      </c>
      <c r="BC1458" t="inlineStr">
        <is>
          <t>Ration et autres visites</t>
        </is>
      </c>
      <c r="BD1458" t="inlineStr">
        <is>
          <t>CommCare Android, version "2.55.0"(467579). App v15974. CommCare Version 2.55.0. Build 467579, built on: 2025-01-15</t>
        </is>
      </c>
      <c r="BE1458" t="inlineStr">
        <is>
          <t>commcare_76b456dd-7d90-498a-a785-92f136625a61</t>
        </is>
      </c>
      <c r="BF1458" t="inlineStr">
        <is>
          <t>19.7265765 -72.2201578 -29.77 8.3</t>
        </is>
      </c>
      <c r="BG1458" t="inlineStr">
        <is>
          <t>f13d8149fc6d39ebe86af18272310ff9</t>
        </is>
      </c>
      <c r="BH1458" t="inlineStr">
        <is>
          <t>40b9a06a5c574210820dd725c0bc61c4</t>
        </is>
      </c>
      <c r="BI1458" t="inlineStr">
        <is>
          <t>15246</t>
        </is>
      </c>
      <c r="BJ1458" t="inlineStr">
        <is>
          <t>XFormInstance</t>
        </is>
      </c>
      <c r="BK1458" t="inlineStr">
        <is>
          <t>b5b598c6050111f0b0b9d3290d41d0d6</t>
        </is>
      </c>
      <c r="BL1458" t="b">
        <v>0</v>
      </c>
      <c r="BM1458" t="inlineStr">
        <is>
          <t>---</t>
        </is>
      </c>
      <c r="BN1458" t="inlineStr">
        <is>
          <t>200.113.238.12</t>
        </is>
      </c>
      <c r="BO1458" t="inlineStr">
        <is>
          <t>Christ-Love Cherizard</t>
        </is>
      </c>
    </row>
    <row r="1459">
      <c r="A1459" t="inlineStr">
        <is>
          <t>1457</t>
        </is>
      </c>
      <c r="B1459" t="inlineStr">
        <is>
          <t>7e72e204-b8ac-4320-9d90-00c6b6382676</t>
        </is>
      </c>
      <c r="C1459" t="inlineStr">
        <is>
          <t>2025-03-21</t>
        </is>
      </c>
      <c r="D1459" t="inlineStr">
        <is>
          <t>3</t>
        </is>
      </c>
      <c r="E1459" t="inlineStr">
        <is>
          <t>---</t>
        </is>
      </c>
      <c r="F1459" t="inlineStr">
        <is>
          <t>0</t>
        </is>
      </c>
      <c r="G1459" t="inlineStr">
        <is>
          <t>---</t>
        </is>
      </c>
      <c r="H1459" t="inlineStr">
        <is>
          <t>1</t>
        </is>
      </c>
      <c r="I1459" t="inlineStr">
        <is>
          <t>1</t>
        </is>
      </c>
      <c r="J1459" t="inlineStr">
        <is>
          <t>1</t>
        </is>
      </c>
      <c r="K1459" t="inlineStr">
        <is>
          <t>---</t>
        </is>
      </c>
      <c r="L1459" t="inlineStr">
        <is>
          <t>---</t>
        </is>
      </c>
      <c r="M1459" t="inlineStr">
        <is>
          <t>---</t>
        </is>
      </c>
      <c r="N1459" t="inlineStr">
        <is>
          <t>---</t>
        </is>
      </c>
      <c r="O1459" t="inlineStr">
        <is>
          <t>---</t>
        </is>
      </c>
      <c r="P1459" t="inlineStr">
        <is>
          <t>---</t>
        </is>
      </c>
      <c r="Q1459" t="inlineStr">
        <is>
          <t>---</t>
        </is>
      </c>
      <c r="R1459" t="inlineStr"/>
      <c r="S1459" t="inlineStr"/>
      <c r="T1459" t="inlineStr"/>
      <c r="U1459" t="inlineStr"/>
      <c r="V1459" t="inlineStr"/>
      <c r="W1459" t="inlineStr"/>
      <c r="X1459" t="inlineStr">
        <is>
          <t>CAP/HSCM/ST04692</t>
        </is>
      </c>
      <c r="Y1459" t="inlineStr">
        <is>
          <t>CAP/HSCM/ST04692</t>
        </is>
      </c>
      <c r="Z1459" t="inlineStr">
        <is>
          <t>2025-03-21 21:49:53</t>
        </is>
      </c>
      <c r="AA1459" t="inlineStr">
        <is>
          <t>2025-03-21 21:49:32</t>
        </is>
      </c>
      <c r="AB1459" t="inlineStr">
        <is>
          <t>1fleurgile</t>
        </is>
      </c>
      <c r="AC1459" t="inlineStr">
        <is>
          <t>2025-03-24 14:33:04</t>
        </is>
      </c>
      <c r="AD1459" s="1" t="inlineStr">
        <is>
          <t>https://www.commcarehq.org/a/caris-test/reports/form_data/7e72e204-b8ac-4320-9d90-00c6b6382676/</t>
        </is>
      </c>
      <c r="AE1459" t="inlineStr">
        <is>
          <t>---</t>
        </is>
      </c>
      <c r="AF1459" t="inlineStr">
        <is>
          <t>3c5a623af057e23a32ae4000_180038</t>
        </is>
      </c>
      <c r="AG1459" t="inlineStr">
        <is>
          <t>OK</t>
        </is>
      </c>
      <c r="AH1459" t="inlineStr">
        <is>
          <t>2025-03-21 21:49:53</t>
        </is>
      </c>
      <c r="AI1459" t="inlineStr">
        <is>
          <t>9cfdf7db54419d22491b2c964b5162b3</t>
        </is>
      </c>
      <c r="AJ1459" t="inlineStr">
        <is>
          <t>2025-03-21</t>
        </is>
      </c>
      <c r="AK1459" t="inlineStr">
        <is>
          <t>3</t>
        </is>
      </c>
      <c r="AL1459" t="inlineStr">
        <is>
          <t>---</t>
        </is>
      </c>
      <c r="AM1459" t="inlineStr">
        <is>
          <t>0</t>
        </is>
      </c>
      <c r="AN1459" t="inlineStr">
        <is>
          <t>---</t>
        </is>
      </c>
      <c r="AO1459" t="inlineStr">
        <is>
          <t>1</t>
        </is>
      </c>
      <c r="AP1459" t="inlineStr">
        <is>
          <t>1</t>
        </is>
      </c>
      <c r="AQ1459" t="inlineStr"/>
      <c r="AR1459" t="inlineStr"/>
      <c r="AS1459" t="inlineStr"/>
      <c r="AT1459" t="inlineStr"/>
      <c r="AU1459" t="inlineStr">
        <is>
          <t>---</t>
        </is>
      </c>
      <c r="AV1459" t="inlineStr">
        <is>
          <t>---</t>
        </is>
      </c>
      <c r="AW1459" t="inlineStr">
        <is>
          <t>---</t>
        </is>
      </c>
      <c r="AX1459" t="inlineStr">
        <is>
          <t>---</t>
        </is>
      </c>
      <c r="AY1459" t="inlineStr">
        <is>
          <t>---</t>
        </is>
      </c>
      <c r="AZ1459" t="inlineStr">
        <is>
          <t>---</t>
        </is>
      </c>
      <c r="BA1459" t="inlineStr">
        <is>
          <t>9cfdf7db54419d22491b2c964b5162b3</t>
        </is>
      </c>
      <c r="BB1459" t="inlineStr">
        <is>
          <t>http://openrosa.org/formdesigner/0B48E039-1E80-49A7-AC24-732B6E788E39</t>
        </is>
      </c>
      <c r="BC1459" t="inlineStr">
        <is>
          <t>Ration et autres visites</t>
        </is>
      </c>
      <c r="BD1459" t="inlineStr">
        <is>
          <t>CommCare Android, version "2.55.0"(467579). App v15974. CommCare Version 2.55.0. Build 467579, built on: 2025-01-15</t>
        </is>
      </c>
      <c r="BE1459" t="inlineStr">
        <is>
          <t>commcare_76b456dd-7d90-498a-a785-92f136625a61</t>
        </is>
      </c>
      <c r="BF1459" t="inlineStr">
        <is>
          <t>19.7264824 -72.2200191 -18.79 10.49</t>
        </is>
      </c>
      <c r="BG1459" t="inlineStr">
        <is>
          <t>f13d8149fc6d39ebe86af18272310ff9</t>
        </is>
      </c>
      <c r="BH1459" t="inlineStr">
        <is>
          <t>40b9a06a5c574210820dd725c0bc61c4</t>
        </is>
      </c>
      <c r="BI1459" t="inlineStr">
        <is>
          <t>15246</t>
        </is>
      </c>
      <c r="BJ1459" t="inlineStr">
        <is>
          <t>XFormInstance</t>
        </is>
      </c>
      <c r="BK1459" t="inlineStr">
        <is>
          <t>b5b598c6050111f0b0b9d3290d41d0d6</t>
        </is>
      </c>
      <c r="BL1459" t="b">
        <v>0</v>
      </c>
      <c r="BM1459" t="inlineStr">
        <is>
          <t>---</t>
        </is>
      </c>
      <c r="BN1459" t="inlineStr">
        <is>
          <t>200.113.238.12</t>
        </is>
      </c>
      <c r="BO1459" t="inlineStr">
        <is>
          <t>Gesterlove Toussaint</t>
        </is>
      </c>
    </row>
    <row r="1460">
      <c r="A1460" t="inlineStr">
        <is>
          <t>1458</t>
        </is>
      </c>
      <c r="B1460" t="inlineStr">
        <is>
          <t>e0304b33-5116-4d79-a992-1349aee79c2b</t>
        </is>
      </c>
      <c r="C1460" t="inlineStr">
        <is>
          <t>2025-03-21</t>
        </is>
      </c>
      <c r="D1460" t="inlineStr">
        <is>
          <t>4</t>
        </is>
      </c>
      <c r="E1460" t="inlineStr">
        <is>
          <t>Renforcement de l'adhérence</t>
        </is>
      </c>
      <c r="F1460" t="inlineStr">
        <is>
          <t>1</t>
        </is>
      </c>
      <c r="G1460" t="inlineStr">
        <is>
          <t>non trouvé</t>
        </is>
      </c>
      <c r="H1460" t="inlineStr">
        <is>
          <t>1</t>
        </is>
      </c>
      <c r="I1460" t="inlineStr">
        <is>
          <t>1</t>
        </is>
      </c>
      <c r="J1460" t="inlineStr">
        <is>
          <t>1</t>
        </is>
      </c>
      <c r="K1460" t="inlineStr">
        <is>
          <t>---</t>
        </is>
      </c>
      <c r="L1460" t="inlineStr">
        <is>
          <t>---</t>
        </is>
      </c>
      <c r="M1460" t="inlineStr">
        <is>
          <t>---</t>
        </is>
      </c>
      <c r="N1460" t="inlineStr">
        <is>
          <t>---</t>
        </is>
      </c>
      <c r="O1460" t="inlineStr">
        <is>
          <t>---</t>
        </is>
      </c>
      <c r="P1460" t="inlineStr">
        <is>
          <t>---</t>
        </is>
      </c>
      <c r="Q1460" t="inlineStr">
        <is>
          <t>---</t>
        </is>
      </c>
      <c r="R1460" t="inlineStr">
        <is>
          <t>23.0</t>
        </is>
      </c>
      <c r="S1460" t="inlineStr">
        <is>
          <t>41.9</t>
        </is>
      </c>
      <c r="T1460" t="inlineStr">
        <is>
          <t>155.0</t>
        </is>
      </c>
      <c r="U1460">
        <f>HYPERLINK("https://www.commcarehq.org/a/caris-test/api/form_attachment/v1/e0304b33-5116-4d79-a992-1349aee79c2b/1742580601019.jpg")</f>
        <v/>
      </c>
      <c r="V1460" t="inlineStr"/>
      <c r="W1460" t="inlineStr">
        <is>
          <t>18.5431802 -72.4001996 22.24 8.21</t>
        </is>
      </c>
      <c r="X1460" t="inlineStr">
        <is>
          <t>PAP/CHAP/ST03272</t>
        </is>
      </c>
      <c r="Y1460" t="inlineStr">
        <is>
          <t>PAP/CHAP/ST03272</t>
        </is>
      </c>
      <c r="Z1460" t="inlineStr">
        <is>
          <t>2025-03-21 18:10:06</t>
        </is>
      </c>
      <c r="AA1460" t="inlineStr">
        <is>
          <t>2025-03-21 16:49:06</t>
        </is>
      </c>
      <c r="AB1460" t="inlineStr">
        <is>
          <t>2faustin</t>
        </is>
      </c>
      <c r="AC1460" t="inlineStr">
        <is>
          <t>2025-03-24 15:55:49</t>
        </is>
      </c>
      <c r="AD1460" s="1" t="inlineStr">
        <is>
          <t>https://www.commcarehq.org/a/caris-test/reports/form_data/e0304b33-5116-4d79-a992-1349aee79c2b/</t>
        </is>
      </c>
      <c r="AE1460" t="inlineStr">
        <is>
          <t>---</t>
        </is>
      </c>
      <c r="AF1460" t="inlineStr">
        <is>
          <t>3c5a623af057e23a32ae4000_170976</t>
        </is>
      </c>
      <c r="AG1460" t="inlineStr">
        <is>
          <t>---</t>
        </is>
      </c>
      <c r="AH1460" t="inlineStr">
        <is>
          <t>2025-03-21 18:10:06</t>
        </is>
      </c>
      <c r="AI1460" t="inlineStr">
        <is>
          <t>25302d3773ea035e35c3934e3aa8e141</t>
        </is>
      </c>
      <c r="AJ1460" t="inlineStr">
        <is>
          <t>2025-03-21</t>
        </is>
      </c>
      <c r="AK1460" t="inlineStr">
        <is>
          <t>4</t>
        </is>
      </c>
      <c r="AL1460" t="inlineStr">
        <is>
          <t>Renforcement de l'adhérence</t>
        </is>
      </c>
      <c r="AM1460" t="inlineStr">
        <is>
          <t>1</t>
        </is>
      </c>
      <c r="AN1460" t="inlineStr">
        <is>
          <t>non trouvé</t>
        </is>
      </c>
      <c r="AO1460" t="inlineStr">
        <is>
          <t>1</t>
        </is>
      </c>
      <c r="AP1460" t="inlineStr">
        <is>
          <t>1</t>
        </is>
      </c>
      <c r="AQ1460" t="inlineStr">
        <is>
          <t>23</t>
        </is>
      </c>
      <c r="AR1460" t="inlineStr">
        <is>
          <t>41.9</t>
        </is>
      </c>
      <c r="AS1460" t="inlineStr">
        <is>
          <t>155</t>
        </is>
      </c>
      <c r="AT1460" t="inlineStr">
        <is>
          <t>18.5431802 -72.4001996 22.24 8.21</t>
        </is>
      </c>
      <c r="AU1460" t="inlineStr">
        <is>
          <t>---</t>
        </is>
      </c>
      <c r="AV1460" t="inlineStr">
        <is>
          <t>---</t>
        </is>
      </c>
      <c r="AW1460" t="inlineStr">
        <is>
          <t>---</t>
        </is>
      </c>
      <c r="AX1460" t="inlineStr">
        <is>
          <t>---</t>
        </is>
      </c>
      <c r="AY1460" t="inlineStr">
        <is>
          <t>---</t>
        </is>
      </c>
      <c r="AZ1460" t="inlineStr">
        <is>
          <t>---</t>
        </is>
      </c>
      <c r="BA1460" t="inlineStr">
        <is>
          <t>25302d3773ea035e35c3934e3aa8e141</t>
        </is>
      </c>
      <c r="BB1460" t="inlineStr">
        <is>
          <t>http://openrosa.org/formdesigner/0B48E039-1E80-49A7-AC24-732B6E788E39</t>
        </is>
      </c>
      <c r="BC1460" t="inlineStr">
        <is>
          <t>Ration et autres visites</t>
        </is>
      </c>
      <c r="BD1460" t="inlineStr">
        <is>
          <t>CommCare Android, version "2.56"(468045). App v15974. CommCare Version 2.56.0. Build 468045, built on: 2025-03-07</t>
        </is>
      </c>
      <c r="BE1460" t="inlineStr">
        <is>
          <t>commcare_6e883702-a4ce-475b-b43e-3900cbde0394</t>
        </is>
      </c>
      <c r="BF1460" t="inlineStr">
        <is>
          <t>18.5431921 -72.4002096 2.5 9.64</t>
        </is>
      </c>
      <c r="BG1460" t="inlineStr">
        <is>
          <t>f13d8149fc6d39ebe86af18272310ff9</t>
        </is>
      </c>
      <c r="BH1460" t="inlineStr">
        <is>
          <t>40b9a06a5c574210820dd725c0bc61c4</t>
        </is>
      </c>
      <c r="BI1460" t="inlineStr">
        <is>
          <t>15246</t>
        </is>
      </c>
      <c r="BJ1460" t="inlineStr">
        <is>
          <t>XFormInstance</t>
        </is>
      </c>
      <c r="BK1460" t="inlineStr">
        <is>
          <t>6b4433fc053311f0b0b9d3290d41d0d6</t>
        </is>
      </c>
      <c r="BL1460" t="b">
        <v>0</v>
      </c>
      <c r="BM1460" t="inlineStr">
        <is>
          <t>---</t>
        </is>
      </c>
      <c r="BN1460" t="inlineStr">
        <is>
          <t>200.113.234.212</t>
        </is>
      </c>
      <c r="BO1460" t="inlineStr">
        <is>
          <t>Louis Sterline</t>
        </is>
      </c>
    </row>
    <row r="1461">
      <c r="A1461" t="inlineStr">
        <is>
          <t>1459</t>
        </is>
      </c>
      <c r="B1461" t="inlineStr">
        <is>
          <t>4964e4c8-86f5-4eff-8217-522cda231eb5</t>
        </is>
      </c>
      <c r="C1461" t="inlineStr">
        <is>
          <t>2025-03-21</t>
        </is>
      </c>
      <c r="D1461" t="inlineStr">
        <is>
          <t>3</t>
        </is>
      </c>
      <c r="E1461" t="inlineStr">
        <is>
          <t>---</t>
        </is>
      </c>
      <c r="F1461" t="inlineStr">
        <is>
          <t>1</t>
        </is>
      </c>
      <c r="G1461" t="inlineStr">
        <is>
          <t>---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---</t>
        </is>
      </c>
      <c r="L1461" t="inlineStr">
        <is>
          <t>---</t>
        </is>
      </c>
      <c r="M1461" t="inlineStr">
        <is>
          <t>---</t>
        </is>
      </c>
      <c r="N1461" t="inlineStr">
        <is>
          <t>---</t>
        </is>
      </c>
      <c r="O1461" t="inlineStr">
        <is>
          <t>---</t>
        </is>
      </c>
      <c r="P1461" t="inlineStr">
        <is>
          <t>---</t>
        </is>
      </c>
      <c r="Q1461" t="inlineStr">
        <is>
          <t>---</t>
        </is>
      </c>
      <c r="R1461" t="inlineStr">
        <is>
          <t>21.0</t>
        </is>
      </c>
      <c r="S1461" t="inlineStr">
        <is>
          <t>33.9</t>
        </is>
      </c>
      <c r="T1461" t="inlineStr">
        <is>
          <t>148.0</t>
        </is>
      </c>
      <c r="U1461">
        <f>HYPERLINK("https://www.commcarehq.org/a/caris-test/api/form_attachment/v1/4964e4c8-86f5-4eff-8217-522cda231eb5/1742580652733.jpg")</f>
        <v/>
      </c>
      <c r="V1461" t="inlineStr"/>
      <c r="W1461" t="inlineStr">
        <is>
          <t>18.5336095 -72.4174057 46.77 4.28</t>
        </is>
      </c>
      <c r="X1461" t="inlineStr">
        <is>
          <t>PAP/CHAP/ST02182</t>
        </is>
      </c>
      <c r="Y1461" t="inlineStr">
        <is>
          <t>PAP/CHAP/ST02182</t>
        </is>
      </c>
      <c r="Z1461" t="inlineStr">
        <is>
          <t>2025-03-21 20:16:24</t>
        </is>
      </c>
      <c r="AA1461" t="inlineStr">
        <is>
          <t>2025-03-21 18:10:18</t>
        </is>
      </c>
      <c r="AB1461" t="inlineStr">
        <is>
          <t>2faustin</t>
        </is>
      </c>
      <c r="AC1461" t="inlineStr">
        <is>
          <t>2025-03-24 15:55:50</t>
        </is>
      </c>
      <c r="AD1461" s="1" t="inlineStr">
        <is>
          <t>https://www.commcarehq.org/a/caris-test/reports/form_data/4964e4c8-86f5-4eff-8217-522cda231eb5/</t>
        </is>
      </c>
      <c r="AE1461" t="inlineStr">
        <is>
          <t>---</t>
        </is>
      </c>
      <c r="AF1461" t="inlineStr">
        <is>
          <t>3c5a623af057e23a32ae4000_24815</t>
        </is>
      </c>
      <c r="AG1461" t="inlineStr">
        <is>
          <t>OK</t>
        </is>
      </c>
      <c r="AH1461" t="inlineStr">
        <is>
          <t>2025-03-21 20:16:24</t>
        </is>
      </c>
      <c r="AI1461" t="inlineStr">
        <is>
          <t>25302d3773ea035e35c3934e3aa8e141</t>
        </is>
      </c>
      <c r="AJ1461" t="inlineStr">
        <is>
          <t>2025-03-21</t>
        </is>
      </c>
      <c r="AK1461" t="inlineStr">
        <is>
          <t>3</t>
        </is>
      </c>
      <c r="AL1461" t="inlineStr">
        <is>
          <t>---</t>
        </is>
      </c>
      <c r="AM1461" t="inlineStr">
        <is>
          <t>1</t>
        </is>
      </c>
      <c r="AN1461" t="inlineStr">
        <is>
          <t>---</t>
        </is>
      </c>
      <c r="AO1461" t="inlineStr">
        <is>
          <t>1</t>
        </is>
      </c>
      <c r="AP1461" t="inlineStr">
        <is>
          <t>1</t>
        </is>
      </c>
      <c r="AQ1461" t="inlineStr">
        <is>
          <t>21</t>
        </is>
      </c>
      <c r="AR1461" t="inlineStr">
        <is>
          <t>33.9</t>
        </is>
      </c>
      <c r="AS1461" t="inlineStr">
        <is>
          <t>148</t>
        </is>
      </c>
      <c r="AT1461" t="inlineStr">
        <is>
          <t>18.5336095 -72.4174057 46.77 4.28</t>
        </is>
      </c>
      <c r="AU1461" t="inlineStr">
        <is>
          <t>---</t>
        </is>
      </c>
      <c r="AV1461" t="inlineStr">
        <is>
          <t>---</t>
        </is>
      </c>
      <c r="AW1461" t="inlineStr">
        <is>
          <t>---</t>
        </is>
      </c>
      <c r="AX1461" t="inlineStr">
        <is>
          <t>---</t>
        </is>
      </c>
      <c r="AY1461" t="inlineStr">
        <is>
          <t>---</t>
        </is>
      </c>
      <c r="AZ1461" t="inlineStr">
        <is>
          <t>---</t>
        </is>
      </c>
      <c r="BA1461" t="inlineStr">
        <is>
          <t>25302d3773ea035e35c3934e3aa8e141</t>
        </is>
      </c>
      <c r="BB1461" t="inlineStr">
        <is>
          <t>http://openrosa.org/formdesigner/0B48E039-1E80-49A7-AC24-732B6E788E39</t>
        </is>
      </c>
      <c r="BC1461" t="inlineStr">
        <is>
          <t>Ration et autres visites</t>
        </is>
      </c>
      <c r="BD1461" t="inlineStr">
        <is>
          <t>CommCare Android, version "2.56"(468045). App v15974. CommCare Version 2.56.0. Build 468045, built on: 2025-03-07</t>
        </is>
      </c>
      <c r="BE1461" t="inlineStr">
        <is>
          <t>commcare_6e883702-a4ce-475b-b43e-3900cbde0394</t>
        </is>
      </c>
      <c r="BF1461" t="inlineStr">
        <is>
          <t>18.5336128 -72.4174552 63.77 7.5</t>
        </is>
      </c>
      <c r="BG1461" t="inlineStr">
        <is>
          <t>f13d8149fc6d39ebe86af18272310ff9</t>
        </is>
      </c>
      <c r="BH1461" t="inlineStr">
        <is>
          <t>40b9a06a5c574210820dd725c0bc61c4</t>
        </is>
      </c>
      <c r="BI1461" t="inlineStr">
        <is>
          <t>15246</t>
        </is>
      </c>
      <c r="BJ1461" t="inlineStr">
        <is>
          <t>XFormInstance</t>
        </is>
      </c>
      <c r="BK1461" t="inlineStr">
        <is>
          <t>6b4433fc053311f0b0b9d3290d41d0d6</t>
        </is>
      </c>
      <c r="BL1461" t="b">
        <v>0</v>
      </c>
      <c r="BM1461" t="inlineStr">
        <is>
          <t>---</t>
        </is>
      </c>
      <c r="BN1461" t="inlineStr">
        <is>
          <t>200.113.234.212</t>
        </is>
      </c>
      <c r="BO1461" t="inlineStr">
        <is>
          <t>Caisha Momperousse</t>
        </is>
      </c>
    </row>
    <row r="1462">
      <c r="A1462" t="inlineStr">
        <is>
          <t>1460</t>
        </is>
      </c>
      <c r="B1462" t="inlineStr">
        <is>
          <t>b1c964f8-e7dc-4ad9-9f10-15da1c65f629</t>
        </is>
      </c>
      <c r="C1462" t="inlineStr">
        <is>
          <t>2025-03-21</t>
        </is>
      </c>
      <c r="D1462" t="inlineStr">
        <is>
          <t>10</t>
        </is>
      </c>
      <c r="E1462" t="inlineStr">
        <is>
          <t>---</t>
        </is>
      </c>
      <c r="F1462" t="inlineStr">
        <is>
          <t>1</t>
        </is>
      </c>
      <c r="G1462" t="inlineStr">
        <is>
          <t>---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---</t>
        </is>
      </c>
      <c r="L1462" t="inlineStr">
        <is>
          <t>---</t>
        </is>
      </c>
      <c r="M1462" t="inlineStr">
        <is>
          <t>---</t>
        </is>
      </c>
      <c r="N1462" t="inlineStr">
        <is>
          <t>---</t>
        </is>
      </c>
      <c r="O1462" t="inlineStr">
        <is>
          <t>---</t>
        </is>
      </c>
      <c r="P1462" t="inlineStr">
        <is>
          <t>---</t>
        </is>
      </c>
      <c r="Q1462" t="inlineStr">
        <is>
          <t>---</t>
        </is>
      </c>
      <c r="R1462" t="inlineStr"/>
      <c r="S1462" t="inlineStr"/>
      <c r="T1462" t="inlineStr"/>
      <c r="U1462">
        <f>HYPERLINK("https://www.commcarehq.org/a/caris-test/api/form_attachment/v1/b1c964f8-e7dc-4ad9-9f10-15da1c65f629/1742603384700.heic")</f>
        <v/>
      </c>
      <c r="V1462" t="inlineStr"/>
      <c r="W1462" t="inlineStr"/>
      <c r="X1462" t="inlineStr">
        <is>
          <t>PAP/GCHO/ST07659</t>
        </is>
      </c>
      <c r="Y1462" t="inlineStr">
        <is>
          <t>PAP/GCHO/ST07659</t>
        </is>
      </c>
      <c r="Z1462" t="inlineStr">
        <is>
          <t>2025-03-22 00:29:55</t>
        </is>
      </c>
      <c r="AA1462" t="inlineStr">
        <is>
          <t>2025-03-22 00:28:44</t>
        </is>
      </c>
      <c r="AB1462" t="inlineStr">
        <is>
          <t>2nathalie</t>
        </is>
      </c>
      <c r="AC1462" t="inlineStr">
        <is>
          <t>2025-03-24 15:56:17</t>
        </is>
      </c>
      <c r="AD1462" s="1" t="inlineStr">
        <is>
          <t>https://www.commcarehq.org/a/caris-test/reports/form_data/b1c964f8-e7dc-4ad9-9f10-15da1c65f629/</t>
        </is>
      </c>
      <c r="AE1462" t="inlineStr">
        <is>
          <t>---</t>
        </is>
      </c>
      <c r="AF1462" t="inlineStr">
        <is>
          <t>3c5a623af057e23a32ae4000_47398</t>
        </is>
      </c>
      <c r="AG1462" t="inlineStr">
        <is>
          <t>---</t>
        </is>
      </c>
      <c r="AH1462" t="inlineStr">
        <is>
          <t>2025-03-22 00:29:55</t>
        </is>
      </c>
      <c r="AI1462" t="inlineStr">
        <is>
          <t>3c7e14bc31cb425997c89e194bb7c839</t>
        </is>
      </c>
      <c r="AJ1462" t="inlineStr">
        <is>
          <t>2025-03-21</t>
        </is>
      </c>
      <c r="AK1462" t="inlineStr">
        <is>
          <t>10</t>
        </is>
      </c>
      <c r="AL1462" t="inlineStr">
        <is>
          <t>---</t>
        </is>
      </c>
      <c r="AM1462" t="inlineStr">
        <is>
          <t>1</t>
        </is>
      </c>
      <c r="AN1462" t="inlineStr">
        <is>
          <t>---</t>
        </is>
      </c>
      <c r="AO1462" t="inlineStr">
        <is>
          <t>1</t>
        </is>
      </c>
      <c r="AP1462" t="inlineStr">
        <is>
          <t>1</t>
        </is>
      </c>
      <c r="AQ1462" t="inlineStr"/>
      <c r="AR1462" t="inlineStr"/>
      <c r="AS1462" t="inlineStr"/>
      <c r="AT1462" t="inlineStr"/>
      <c r="AU1462" t="inlineStr">
        <is>
          <t>---</t>
        </is>
      </c>
      <c r="AV1462" t="inlineStr">
        <is>
          <t>---</t>
        </is>
      </c>
      <c r="AW1462" t="inlineStr">
        <is>
          <t>---</t>
        </is>
      </c>
      <c r="AX1462" t="inlineStr">
        <is>
          <t>---</t>
        </is>
      </c>
      <c r="AY1462" t="inlineStr">
        <is>
          <t>---</t>
        </is>
      </c>
      <c r="AZ1462" t="inlineStr">
        <is>
          <t>---</t>
        </is>
      </c>
      <c r="BA1462" t="inlineStr">
        <is>
          <t>3c7e14bc31cb425997c89e194bb7c839</t>
        </is>
      </c>
      <c r="BB1462" t="inlineStr">
        <is>
          <t>http://openrosa.org/formdesigner/0B48E039-1E80-49A7-AC24-732B6E788E39</t>
        </is>
      </c>
      <c r="BC1462" t="inlineStr">
        <is>
          <t>Ration et autres visites</t>
        </is>
      </c>
      <c r="BD1462" t="inlineStr">
        <is>
          <t>CommCare Android, version "2.56"(468046). App v15974. CommCare Version 2.56.0. Build 468046, built on: 2025-03-15</t>
        </is>
      </c>
      <c r="BE1462" t="inlineStr">
        <is>
          <t>commcare_03216a9b-083b-41ac-b53f-fe4f1b36c5ed</t>
        </is>
      </c>
      <c r="BF1462" t="inlineStr"/>
      <c r="BG1462" t="inlineStr">
        <is>
          <t>f13d8149fc6d39ebe86af18272310ff9</t>
        </is>
      </c>
      <c r="BH1462" t="inlineStr">
        <is>
          <t>40b9a06a5c574210820dd725c0bc61c4</t>
        </is>
      </c>
      <c r="BI1462" t="inlineStr">
        <is>
          <t>15246</t>
        </is>
      </c>
      <c r="BJ1462" t="inlineStr">
        <is>
          <t>XFormInstance</t>
        </is>
      </c>
      <c r="BK1462" t="inlineStr">
        <is>
          <t>d01c018e03fb11f0baf4bb65fe57b2fe</t>
        </is>
      </c>
      <c r="BL1462" t="b">
        <v>0</v>
      </c>
      <c r="BM1462" t="inlineStr">
        <is>
          <t>---</t>
        </is>
      </c>
      <c r="BN1462" t="inlineStr">
        <is>
          <t>200.113.214.2</t>
        </is>
      </c>
      <c r="BO1462" t="inlineStr">
        <is>
          <t>Schneider Charles</t>
        </is>
      </c>
    </row>
    <row r="1463">
      <c r="A1463" t="inlineStr">
        <is>
          <t>1461</t>
        </is>
      </c>
      <c r="B1463" t="inlineStr">
        <is>
          <t>fb122f4b-e601-4900-a151-8af029d61dfe</t>
        </is>
      </c>
      <c r="C1463" t="inlineStr">
        <is>
          <t>2025-03-21</t>
        </is>
      </c>
      <c r="D1463" t="inlineStr">
        <is>
          <t>10</t>
        </is>
      </c>
      <c r="E1463" t="inlineStr">
        <is>
          <t>---</t>
        </is>
      </c>
      <c r="F1463" t="inlineStr">
        <is>
          <t>1</t>
        </is>
      </c>
      <c r="G1463" t="inlineStr">
        <is>
          <t>---</t>
        </is>
      </c>
      <c r="H1463" t="inlineStr">
        <is>
          <t>1</t>
        </is>
      </c>
      <c r="I1463" t="inlineStr">
        <is>
          <t>1</t>
        </is>
      </c>
      <c r="J1463" t="inlineStr">
        <is>
          <t>1</t>
        </is>
      </c>
      <c r="K1463" t="inlineStr">
        <is>
          <t>---</t>
        </is>
      </c>
      <c r="L1463" t="inlineStr">
        <is>
          <t>---</t>
        </is>
      </c>
      <c r="M1463" t="inlineStr">
        <is>
          <t>---</t>
        </is>
      </c>
      <c r="N1463" t="inlineStr">
        <is>
          <t>---</t>
        </is>
      </c>
      <c r="O1463" t="inlineStr">
        <is>
          <t>---</t>
        </is>
      </c>
      <c r="P1463" t="inlineStr">
        <is>
          <t>---</t>
        </is>
      </c>
      <c r="Q1463" t="inlineStr">
        <is>
          <t>---</t>
        </is>
      </c>
      <c r="R1463" t="inlineStr"/>
      <c r="S1463" t="inlineStr"/>
      <c r="T1463" t="inlineStr"/>
      <c r="U1463">
        <f>HYPERLINK("https://www.commcarehq.org/a/caris-test/api/form_attachment/v1/fb122f4b-e601-4900-a151-8af029d61dfe/1742603448868.heic")</f>
        <v/>
      </c>
      <c r="V1463" t="inlineStr"/>
      <c r="W1463" t="inlineStr"/>
      <c r="X1463" t="inlineStr">
        <is>
          <t>PAP/GCHO/ST07660</t>
        </is>
      </c>
      <c r="Y1463" t="inlineStr">
        <is>
          <t>PAP/GCHO/ST07660</t>
        </is>
      </c>
      <c r="Z1463" t="inlineStr">
        <is>
          <t>2025-03-22 00:30:58</t>
        </is>
      </c>
      <c r="AA1463" t="inlineStr">
        <is>
          <t>2025-03-22 00:30:27</t>
        </is>
      </c>
      <c r="AB1463" t="inlineStr">
        <is>
          <t>2nathalie</t>
        </is>
      </c>
      <c r="AC1463" t="inlineStr">
        <is>
          <t>2025-03-24 15:56:26</t>
        </is>
      </c>
      <c r="AD1463" s="1" t="inlineStr">
        <is>
          <t>https://www.commcarehq.org/a/caris-test/reports/form_data/fb122f4b-e601-4900-a151-8af029d61dfe/</t>
        </is>
      </c>
      <c r="AE1463" t="inlineStr">
        <is>
          <t>---</t>
        </is>
      </c>
      <c r="AF1463" t="inlineStr">
        <is>
          <t>3c5a623af057e23a32ae4000_47338</t>
        </is>
      </c>
      <c r="AG1463" t="inlineStr">
        <is>
          <t>---</t>
        </is>
      </c>
      <c r="AH1463" t="inlineStr">
        <is>
          <t>2025-03-22 00:30:58</t>
        </is>
      </c>
      <c r="AI1463" t="inlineStr">
        <is>
          <t>3c7e14bc31cb425997c89e194bb7c839</t>
        </is>
      </c>
      <c r="AJ1463" t="inlineStr">
        <is>
          <t>2025-03-21</t>
        </is>
      </c>
      <c r="AK1463" t="inlineStr">
        <is>
          <t>10</t>
        </is>
      </c>
      <c r="AL1463" t="inlineStr">
        <is>
          <t>---</t>
        </is>
      </c>
      <c r="AM1463" t="inlineStr">
        <is>
          <t>1</t>
        </is>
      </c>
      <c r="AN1463" t="inlineStr">
        <is>
          <t>---</t>
        </is>
      </c>
      <c r="AO1463" t="inlineStr">
        <is>
          <t>1</t>
        </is>
      </c>
      <c r="AP1463" t="inlineStr">
        <is>
          <t>1</t>
        </is>
      </c>
      <c r="AQ1463" t="inlineStr"/>
      <c r="AR1463" t="inlineStr"/>
      <c r="AS1463" t="inlineStr"/>
      <c r="AT1463" t="inlineStr"/>
      <c r="AU1463" t="inlineStr">
        <is>
          <t>---</t>
        </is>
      </c>
      <c r="AV1463" t="inlineStr">
        <is>
          <t>---</t>
        </is>
      </c>
      <c r="AW1463" t="inlineStr">
        <is>
          <t>---</t>
        </is>
      </c>
      <c r="AX1463" t="inlineStr">
        <is>
          <t>---</t>
        </is>
      </c>
      <c r="AY1463" t="inlineStr">
        <is>
          <t>---</t>
        </is>
      </c>
      <c r="AZ1463" t="inlineStr">
        <is>
          <t>---</t>
        </is>
      </c>
      <c r="BA1463" t="inlineStr">
        <is>
          <t>3c7e14bc31cb425997c89e194bb7c839</t>
        </is>
      </c>
      <c r="BB1463" t="inlineStr">
        <is>
          <t>http://openrosa.org/formdesigner/0B48E039-1E80-49A7-AC24-732B6E788E39</t>
        </is>
      </c>
      <c r="BC1463" t="inlineStr">
        <is>
          <t>Ration et autres visites</t>
        </is>
      </c>
      <c r="BD1463" t="inlineStr">
        <is>
          <t>CommCare Android, version "2.56"(468046). App v15974. CommCare Version 2.56.0. Build 468046, built on: 2025-03-15</t>
        </is>
      </c>
      <c r="BE1463" t="inlineStr">
        <is>
          <t>commcare_03216a9b-083b-41ac-b53f-fe4f1b36c5ed</t>
        </is>
      </c>
      <c r="BF1463" t="inlineStr"/>
      <c r="BG1463" t="inlineStr">
        <is>
          <t>f13d8149fc6d39ebe86af18272310ff9</t>
        </is>
      </c>
      <c r="BH1463" t="inlineStr">
        <is>
          <t>40b9a06a5c574210820dd725c0bc61c4</t>
        </is>
      </c>
      <c r="BI1463" t="inlineStr">
        <is>
          <t>15246</t>
        </is>
      </c>
      <c r="BJ1463" t="inlineStr">
        <is>
          <t>XFormInstance</t>
        </is>
      </c>
      <c r="BK1463" t="inlineStr">
        <is>
          <t>d01c018e03fb11f0baf4bb65fe57b2fe</t>
        </is>
      </c>
      <c r="BL1463" t="b">
        <v>0</v>
      </c>
      <c r="BM1463" t="inlineStr">
        <is>
          <t>---</t>
        </is>
      </c>
      <c r="BN1463" t="inlineStr">
        <is>
          <t>200.113.214.2</t>
        </is>
      </c>
      <c r="BO1463" t="inlineStr">
        <is>
          <t>Schnaida  Charles</t>
        </is>
      </c>
    </row>
    <row r="1464">
      <c r="A1464" t="inlineStr">
        <is>
          <t>1462</t>
        </is>
      </c>
      <c r="B1464" t="inlineStr">
        <is>
          <t>16697f61-5b84-405a-82cc-e9b4d8b2ab40</t>
        </is>
      </c>
      <c r="C1464" t="inlineStr">
        <is>
          <t>2025-03-17</t>
        </is>
      </c>
      <c r="D1464" t="inlineStr">
        <is>
          <t>3</t>
        </is>
      </c>
      <c r="E1464" t="inlineStr">
        <is>
          <t>---</t>
        </is>
      </c>
      <c r="F1464" t="inlineStr">
        <is>
          <t>0</t>
        </is>
      </c>
      <c r="G1464" t="inlineStr">
        <is>
          <t>---</t>
        </is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---</t>
        </is>
      </c>
      <c r="L1464" t="inlineStr">
        <is>
          <t>---</t>
        </is>
      </c>
      <c r="M1464" t="inlineStr">
        <is>
          <t>---</t>
        </is>
      </c>
      <c r="N1464" t="inlineStr">
        <is>
          <t>---</t>
        </is>
      </c>
      <c r="O1464" t="inlineStr">
        <is>
          <t>---</t>
        </is>
      </c>
      <c r="P1464" t="inlineStr">
        <is>
          <t>---</t>
        </is>
      </c>
      <c r="Q1464" t="inlineStr">
        <is>
          <t>---</t>
        </is>
      </c>
      <c r="R1464" t="inlineStr"/>
      <c r="S1464" t="inlineStr"/>
      <c r="T1464" t="inlineStr"/>
      <c r="U1464" t="inlineStr"/>
      <c r="V1464" t="inlineStr"/>
      <c r="W1464" t="inlineStr"/>
      <c r="X1464" t="inlineStr">
        <is>
          <t>LEG/HSCL/ST00780</t>
        </is>
      </c>
      <c r="Y1464" t="inlineStr">
        <is>
          <t>LEG/HSCL/ST00780</t>
        </is>
      </c>
      <c r="Z1464" t="inlineStr">
        <is>
          <t>2025-03-24 16:12:15</t>
        </is>
      </c>
      <c r="AA1464" t="inlineStr">
        <is>
          <t>2025-03-24 16:10:06</t>
        </is>
      </c>
      <c r="AB1464" t="inlineStr">
        <is>
          <t>2francesca</t>
        </is>
      </c>
      <c r="AC1464" t="inlineStr">
        <is>
          <t>2025-03-24 16:12:22</t>
        </is>
      </c>
      <c r="AD1464" s="1" t="inlineStr">
        <is>
          <t>https://www.commcarehq.org/a/caris-test/reports/form_data/16697f61-5b84-405a-82cc-e9b4d8b2ab40/</t>
        </is>
      </c>
      <c r="AE1464" t="inlineStr">
        <is>
          <t>---</t>
        </is>
      </c>
      <c r="AF1464" t="inlineStr">
        <is>
          <t>3c5a623af057e23a32ae4000_153681</t>
        </is>
      </c>
      <c r="AG1464" t="inlineStr">
        <is>
          <t>OK</t>
        </is>
      </c>
      <c r="AH1464" t="inlineStr">
        <is>
          <t>2025-03-24 16:12:15</t>
        </is>
      </c>
      <c r="AI1464" t="inlineStr">
        <is>
          <t>e108d3187abb44a0a8a40ae0f9d2582f</t>
        </is>
      </c>
      <c r="AJ1464" t="inlineStr">
        <is>
          <t>2025-03-17</t>
        </is>
      </c>
      <c r="AK1464" t="inlineStr">
        <is>
          <t>3</t>
        </is>
      </c>
      <c r="AL1464" t="inlineStr">
        <is>
          <t>---</t>
        </is>
      </c>
      <c r="AM1464" t="inlineStr">
        <is>
          <t>0</t>
        </is>
      </c>
      <c r="AN1464" t="inlineStr">
        <is>
          <t>---</t>
        </is>
      </c>
      <c r="AO1464" t="inlineStr">
        <is>
          <t>1</t>
        </is>
      </c>
      <c r="AP1464" t="inlineStr">
        <is>
          <t>1</t>
        </is>
      </c>
      <c r="AQ1464" t="inlineStr"/>
      <c r="AR1464" t="inlineStr"/>
      <c r="AS1464" t="inlineStr"/>
      <c r="AT1464" t="inlineStr"/>
      <c r="AU1464" t="inlineStr">
        <is>
          <t>---</t>
        </is>
      </c>
      <c r="AV1464" t="inlineStr">
        <is>
          <t>---</t>
        </is>
      </c>
      <c r="AW1464" t="inlineStr">
        <is>
          <t>---</t>
        </is>
      </c>
      <c r="AX1464" t="inlineStr">
        <is>
          <t>---</t>
        </is>
      </c>
      <c r="AY1464" t="inlineStr">
        <is>
          <t>---</t>
        </is>
      </c>
      <c r="AZ1464" t="inlineStr">
        <is>
          <t>---</t>
        </is>
      </c>
      <c r="BA1464" t="inlineStr">
        <is>
          <t>e108d3187abb44a0a8a40ae0f9d2582f</t>
        </is>
      </c>
      <c r="BB1464" t="inlineStr">
        <is>
          <t>http://openrosa.org/formdesigner/0B48E039-1E80-49A7-AC24-732B6E788E39</t>
        </is>
      </c>
      <c r="BC1464" t="inlineStr">
        <is>
          <t>Ration et autres visites</t>
        </is>
      </c>
      <c r="BD1464" t="inlineStr">
        <is>
          <t>CommCare Android, version "2.55.0"(467579). App v15974. CommCare Version 2.55.0. Build 467579, built on: 2025-01-15</t>
        </is>
      </c>
      <c r="BE1464" t="inlineStr">
        <is>
          <t>commcare_61586a7d-5c7d-439f-977e-7eb93d40e271</t>
        </is>
      </c>
      <c r="BF1464" t="inlineStr"/>
      <c r="BG1464" t="inlineStr">
        <is>
          <t>f13d8149fc6d39ebe86af18272310ff9</t>
        </is>
      </c>
      <c r="BH1464" t="inlineStr">
        <is>
          <t>40b9a06a5c574210820dd725c0bc61c4</t>
        </is>
      </c>
      <c r="BI1464" t="inlineStr">
        <is>
          <t>15246</t>
        </is>
      </c>
      <c r="BJ1464" t="inlineStr">
        <is>
          <t>XFormInstance</t>
        </is>
      </c>
      <c r="BK1464" t="inlineStr">
        <is>
          <t>43383eb808ca11f0b5785930014bb413</t>
        </is>
      </c>
      <c r="BL1464" t="b">
        <v>0</v>
      </c>
      <c r="BM1464" t="inlineStr">
        <is>
          <t>---</t>
        </is>
      </c>
      <c r="BN1464" t="inlineStr">
        <is>
          <t>190.102.77.48</t>
        </is>
      </c>
      <c r="BO1464" t="inlineStr">
        <is>
          <t>Rose Berline Joseph</t>
        </is>
      </c>
    </row>
    <row r="1465">
      <c r="A1465" t="inlineStr">
        <is>
          <t>1463</t>
        </is>
      </c>
      <c r="B1465" t="inlineStr">
        <is>
          <t>f1538b8d-5fb3-46b2-9634-8ca653f43e99</t>
        </is>
      </c>
      <c r="C1465" t="inlineStr">
        <is>
          <t>2025-03-24</t>
        </is>
      </c>
      <c r="D1465" t="inlineStr">
        <is>
          <t>4</t>
        </is>
      </c>
      <c r="E1465" t="inlineStr">
        <is>
          <t>apporter des médicaments</t>
        </is>
      </c>
      <c r="F1465" t="inlineStr">
        <is>
          <t>0</t>
        </is>
      </c>
      <c r="G1465" t="inlineStr">
        <is>
          <t>n</t>
        </is>
      </c>
      <c r="H1465" t="inlineStr">
        <is>
          <t>1</t>
        </is>
      </c>
      <c r="I1465" t="inlineStr">
        <is>
          <t>0</t>
        </is>
      </c>
      <c r="J1465" t="inlineStr">
        <is>
          <t>---</t>
        </is>
      </c>
      <c r="K1465" t="inlineStr">
        <is>
          <t>---</t>
        </is>
      </c>
      <c r="L1465" t="inlineStr">
        <is>
          <t>---</t>
        </is>
      </c>
      <c r="M1465" t="inlineStr">
        <is>
          <t>---</t>
        </is>
      </c>
      <c r="N1465" t="inlineStr">
        <is>
          <t>---</t>
        </is>
      </c>
      <c r="O1465" t="inlineStr">
        <is>
          <t>---</t>
        </is>
      </c>
      <c r="P1465" t="inlineStr">
        <is>
          <t>---</t>
        </is>
      </c>
      <c r="Q1465" t="inlineStr">
        <is>
          <t>---</t>
        </is>
      </c>
      <c r="R1465" t="inlineStr">
        <is>
          <t>---</t>
        </is>
      </c>
      <c r="S1465" t="inlineStr">
        <is>
          <t>---</t>
        </is>
      </c>
      <c r="T1465" t="inlineStr">
        <is>
          <t>---</t>
        </is>
      </c>
      <c r="U1465" t="inlineStr">
        <is>
          <t>---</t>
        </is>
      </c>
      <c r="V1465" t="inlineStr">
        <is>
          <t>---</t>
        </is>
      </c>
      <c r="W1465" t="inlineStr"/>
      <c r="X1465" t="inlineStr">
        <is>
          <t>LEG/HSCL/ST00671</t>
        </is>
      </c>
      <c r="Y1465" t="inlineStr">
        <is>
          <t>LEG/HSCL/ST00671</t>
        </is>
      </c>
      <c r="Z1465" t="inlineStr">
        <is>
          <t>2025-03-24 16:13:19</t>
        </is>
      </c>
      <c r="AA1465" t="inlineStr">
        <is>
          <t>2025-03-24 16:12:37</t>
        </is>
      </c>
      <c r="AB1465" t="inlineStr">
        <is>
          <t>2francesca</t>
        </is>
      </c>
      <c r="AC1465" t="inlineStr">
        <is>
          <t>2025-03-24 16:13:26</t>
        </is>
      </c>
      <c r="AD1465" s="1" t="inlineStr">
        <is>
          <t>https://www.commcarehq.org/a/caris-test/reports/form_data/f1538b8d-5fb3-46b2-9634-8ca653f43e99/</t>
        </is>
      </c>
      <c r="AE1465" t="inlineStr">
        <is>
          <t>---</t>
        </is>
      </c>
      <c r="AF1465" t="inlineStr">
        <is>
          <t>3c5a623af057e23a32ae4000_124098</t>
        </is>
      </c>
      <c r="AG1465" t="inlineStr">
        <is>
          <t>---</t>
        </is>
      </c>
      <c r="AH1465" t="inlineStr">
        <is>
          <t>2025-03-24 16:13:19</t>
        </is>
      </c>
      <c r="AI1465" t="inlineStr">
        <is>
          <t>e108d3187abb44a0a8a40ae0f9d2582f</t>
        </is>
      </c>
      <c r="AJ1465" t="inlineStr">
        <is>
          <t>2025-03-24</t>
        </is>
      </c>
      <c r="AK1465" t="inlineStr">
        <is>
          <t>4</t>
        </is>
      </c>
      <c r="AL1465" t="inlineStr">
        <is>
          <t>apporter des médicaments</t>
        </is>
      </c>
      <c r="AM1465" t="inlineStr">
        <is>
          <t>0</t>
        </is>
      </c>
      <c r="AN1465" t="inlineStr">
        <is>
          <t>n</t>
        </is>
      </c>
      <c r="AO1465" t="inlineStr">
        <is>
          <t>1</t>
        </is>
      </c>
      <c r="AP1465" t="inlineStr">
        <is>
          <t>0</t>
        </is>
      </c>
      <c r="AQ1465" t="inlineStr">
        <is>
          <t>---</t>
        </is>
      </c>
      <c r="AR1465" t="inlineStr">
        <is>
          <t>---</t>
        </is>
      </c>
      <c r="AS1465" t="inlineStr">
        <is>
          <t>---</t>
        </is>
      </c>
      <c r="AT1465" t="inlineStr"/>
      <c r="AU1465" t="inlineStr">
        <is>
          <t>---</t>
        </is>
      </c>
      <c r="AV1465" t="inlineStr">
        <is>
          <t>---</t>
        </is>
      </c>
      <c r="AW1465" t="inlineStr">
        <is>
          <t>---</t>
        </is>
      </c>
      <c r="AX1465" t="inlineStr">
        <is>
          <t>---</t>
        </is>
      </c>
      <c r="AY1465" t="inlineStr">
        <is>
          <t>---</t>
        </is>
      </c>
      <c r="AZ1465" t="inlineStr">
        <is>
          <t>---</t>
        </is>
      </c>
      <c r="BA1465" t="inlineStr">
        <is>
          <t>e108d3187abb44a0a8a40ae0f9d2582f</t>
        </is>
      </c>
      <c r="BB1465" t="inlineStr">
        <is>
          <t>http://openrosa.org/formdesigner/0B48E039-1E80-49A7-AC24-732B6E788E39</t>
        </is>
      </c>
      <c r="BC1465" t="inlineStr">
        <is>
          <t>Ration et autres visites</t>
        </is>
      </c>
      <c r="BD1465" t="inlineStr">
        <is>
          <t>CommCare Android, version "2.55.0"(467579). App v15974. CommCare Version 2.55.0. Build 467579, built on: 2025-01-15</t>
        </is>
      </c>
      <c r="BE1465" t="inlineStr">
        <is>
          <t>commcare_61586a7d-5c7d-439f-977e-7eb93d40e271</t>
        </is>
      </c>
      <c r="BF1465" t="inlineStr"/>
      <c r="BG1465" t="inlineStr">
        <is>
          <t>f13d8149fc6d39ebe86af18272310ff9</t>
        </is>
      </c>
      <c r="BH1465" t="inlineStr">
        <is>
          <t>40b9a06a5c574210820dd725c0bc61c4</t>
        </is>
      </c>
      <c r="BI1465" t="inlineStr">
        <is>
          <t>15246</t>
        </is>
      </c>
      <c r="BJ1465" t="inlineStr">
        <is>
          <t>XFormInstance</t>
        </is>
      </c>
      <c r="BK1465" t="inlineStr">
        <is>
          <t>43383eb808ca11f0b5785930014bb413</t>
        </is>
      </c>
      <c r="BL1465" t="b">
        <v>0</v>
      </c>
      <c r="BM1465" t="inlineStr">
        <is>
          <t>---</t>
        </is>
      </c>
      <c r="BN1465" t="inlineStr">
        <is>
          <t>190.102.77.48</t>
        </is>
      </c>
      <c r="BO1465" t="inlineStr">
        <is>
          <t>---</t>
        </is>
      </c>
    </row>
    <row r="1466">
      <c r="A1466" t="inlineStr">
        <is>
          <t>1464</t>
        </is>
      </c>
      <c r="B1466" t="inlineStr">
        <is>
          <t>f957cd04-a482-4a55-93a8-40d800fec0c7</t>
        </is>
      </c>
      <c r="C1466" t="inlineStr">
        <is>
          <t>2025-03-17</t>
        </is>
      </c>
      <c r="D1466" t="inlineStr">
        <is>
          <t>3 4</t>
        </is>
      </c>
      <c r="E1466" t="inlineStr">
        <is>
          <t>prise contact</t>
        </is>
      </c>
      <c r="F1466" t="inlineStr">
        <is>
          <t>0</t>
        </is>
      </c>
      <c r="G1466" t="inlineStr">
        <is>
          <t>---</t>
        </is>
      </c>
      <c r="H1466" t="inlineStr">
        <is>
          <t>1</t>
        </is>
      </c>
      <c r="I1466" t="inlineStr">
        <is>
          <t>0</t>
        </is>
      </c>
      <c r="J1466" t="inlineStr">
        <is>
          <t>---</t>
        </is>
      </c>
      <c r="K1466" t="inlineStr">
        <is>
          <t>---</t>
        </is>
      </c>
      <c r="L1466" t="inlineStr">
        <is>
          <t>---</t>
        </is>
      </c>
      <c r="M1466" t="inlineStr">
        <is>
          <t>---</t>
        </is>
      </c>
      <c r="N1466" t="inlineStr">
        <is>
          <t>---</t>
        </is>
      </c>
      <c r="O1466" t="inlineStr">
        <is>
          <t>---</t>
        </is>
      </c>
      <c r="P1466" t="inlineStr">
        <is>
          <t>---</t>
        </is>
      </c>
      <c r="Q1466" t="inlineStr">
        <is>
          <t>---</t>
        </is>
      </c>
      <c r="R1466" t="inlineStr">
        <is>
          <t>---</t>
        </is>
      </c>
      <c r="S1466" t="inlineStr">
        <is>
          <t>---</t>
        </is>
      </c>
      <c r="T1466" t="inlineStr">
        <is>
          <t>---</t>
        </is>
      </c>
      <c r="U1466" t="inlineStr">
        <is>
          <t>---</t>
        </is>
      </c>
      <c r="V1466" t="inlineStr">
        <is>
          <t>---</t>
        </is>
      </c>
      <c r="W1466" t="inlineStr"/>
      <c r="X1466" t="inlineStr">
        <is>
          <t>LEG/HSCL/AJ0820F</t>
        </is>
      </c>
      <c r="Y1466" t="inlineStr">
        <is>
          <t>LEG/HSCL/AJ0820F</t>
        </is>
      </c>
      <c r="Z1466" t="inlineStr">
        <is>
          <t>2025-03-24 16:14:54</t>
        </is>
      </c>
      <c r="AA1466" t="inlineStr">
        <is>
          <t>2025-03-24 16:13:50</t>
        </is>
      </c>
      <c r="AB1466" t="inlineStr">
        <is>
          <t>2francesca</t>
        </is>
      </c>
      <c r="AC1466" t="inlineStr">
        <is>
          <t>2025-03-24 16:15:01</t>
        </is>
      </c>
      <c r="AD1466" s="1" t="inlineStr">
        <is>
          <t>https://www.commcarehq.org/a/caris-test/reports/form_data/f957cd04-a482-4a55-93a8-40d800fec0c7/</t>
        </is>
      </c>
      <c r="AE1466" t="inlineStr">
        <is>
          <t>---</t>
        </is>
      </c>
      <c r="AF1466" t="inlineStr">
        <is>
          <t>3c5a623af057e23a32ae4000_106203</t>
        </is>
      </c>
      <c r="AG1466" t="inlineStr">
        <is>
          <t>OK</t>
        </is>
      </c>
      <c r="AH1466" t="inlineStr">
        <is>
          <t>2025-03-24 16:14:54</t>
        </is>
      </c>
      <c r="AI1466" t="inlineStr">
        <is>
          <t>e108d3187abb44a0a8a40ae0f9d2582f</t>
        </is>
      </c>
      <c r="AJ1466" t="inlineStr">
        <is>
          <t>2025-03-17</t>
        </is>
      </c>
      <c r="AK1466" t="inlineStr">
        <is>
          <t>3 4</t>
        </is>
      </c>
      <c r="AL1466" t="inlineStr">
        <is>
          <t>prise contact</t>
        </is>
      </c>
      <c r="AM1466" t="inlineStr">
        <is>
          <t>0</t>
        </is>
      </c>
      <c r="AN1466" t="inlineStr">
        <is>
          <t>---</t>
        </is>
      </c>
      <c r="AO1466" t="inlineStr">
        <is>
          <t>1</t>
        </is>
      </c>
      <c r="AP1466" t="inlineStr">
        <is>
          <t>0</t>
        </is>
      </c>
      <c r="AQ1466" t="inlineStr">
        <is>
          <t>---</t>
        </is>
      </c>
      <c r="AR1466" t="inlineStr">
        <is>
          <t>---</t>
        </is>
      </c>
      <c r="AS1466" t="inlineStr">
        <is>
          <t>---</t>
        </is>
      </c>
      <c r="AT1466" t="inlineStr"/>
      <c r="AU1466" t="inlineStr">
        <is>
          <t>---</t>
        </is>
      </c>
      <c r="AV1466" t="inlineStr">
        <is>
          <t>---</t>
        </is>
      </c>
      <c r="AW1466" t="inlineStr">
        <is>
          <t>---</t>
        </is>
      </c>
      <c r="AX1466" t="inlineStr">
        <is>
          <t>---</t>
        </is>
      </c>
      <c r="AY1466" t="inlineStr">
        <is>
          <t>---</t>
        </is>
      </c>
      <c r="AZ1466" t="inlineStr">
        <is>
          <t>---</t>
        </is>
      </c>
      <c r="BA1466" t="inlineStr">
        <is>
          <t>e108d3187abb44a0a8a40ae0f9d2582f</t>
        </is>
      </c>
      <c r="BB1466" t="inlineStr">
        <is>
          <t>http://openrosa.org/formdesigner/0B48E039-1E80-49A7-AC24-732B6E788E39</t>
        </is>
      </c>
      <c r="BC1466" t="inlineStr">
        <is>
          <t>Ration et autres visites</t>
        </is>
      </c>
      <c r="BD1466" t="inlineStr">
        <is>
          <t>CommCare Android, version "2.55.0"(467579). App v15974. CommCare Version 2.55.0. Build 467579, built on: 2025-01-15</t>
        </is>
      </c>
      <c r="BE1466" t="inlineStr">
        <is>
          <t>commcare_61586a7d-5c7d-439f-977e-7eb93d40e271</t>
        </is>
      </c>
      <c r="BF1466" t="inlineStr">
        <is>
          <t>18.5069194 -72.6309227 -22.04 2.95</t>
        </is>
      </c>
      <c r="BG1466" t="inlineStr">
        <is>
          <t>f13d8149fc6d39ebe86af18272310ff9</t>
        </is>
      </c>
      <c r="BH1466" t="inlineStr">
        <is>
          <t>40b9a06a5c574210820dd725c0bc61c4</t>
        </is>
      </c>
      <c r="BI1466" t="inlineStr">
        <is>
          <t>15246</t>
        </is>
      </c>
      <c r="BJ1466" t="inlineStr">
        <is>
          <t>XFormInstance</t>
        </is>
      </c>
      <c r="BK1466" t="inlineStr">
        <is>
          <t>43383eb808ca11f0b5785930014bb413</t>
        </is>
      </c>
      <c r="BL1466" t="b">
        <v>0</v>
      </c>
      <c r="BM1466" t="inlineStr">
        <is>
          <t>---</t>
        </is>
      </c>
      <c r="BN1466" t="inlineStr">
        <is>
          <t>190.102.77.48</t>
        </is>
      </c>
      <c r="BO1466" t="inlineStr">
        <is>
          <t>Adelica Joseph</t>
        </is>
      </c>
    </row>
    <row r="1467">
      <c r="A1467" t="inlineStr">
        <is>
          <t>1465</t>
        </is>
      </c>
      <c r="B1467" t="inlineStr">
        <is>
          <t>60d63e2a-2366-4f98-99e8-3801c150de8b</t>
        </is>
      </c>
      <c r="C1467" t="inlineStr">
        <is>
          <t>2025-03-19</t>
        </is>
      </c>
      <c r="D1467" t="inlineStr">
        <is>
          <t>3</t>
        </is>
      </c>
      <c r="E1467" t="inlineStr">
        <is>
          <t>---</t>
        </is>
      </c>
      <c r="F1467" t="inlineStr">
        <is>
          <t>0</t>
        </is>
      </c>
      <c r="G1467" t="inlineStr">
        <is>
          <t>---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---</t>
        </is>
      </c>
      <c r="L1467" t="inlineStr">
        <is>
          <t>---</t>
        </is>
      </c>
      <c r="M1467" t="inlineStr">
        <is>
          <t>---</t>
        </is>
      </c>
      <c r="N1467" t="inlineStr">
        <is>
          <t>---</t>
        </is>
      </c>
      <c r="O1467" t="inlineStr">
        <is>
          <t>---</t>
        </is>
      </c>
      <c r="P1467" t="inlineStr">
        <is>
          <t>---</t>
        </is>
      </c>
      <c r="Q1467" t="inlineStr">
        <is>
          <t>---</t>
        </is>
      </c>
      <c r="R1467" t="inlineStr"/>
      <c r="S1467" t="inlineStr"/>
      <c r="T1467" t="inlineStr"/>
      <c r="U1467" t="inlineStr"/>
      <c r="V1467" t="inlineStr"/>
      <c r="W1467" t="inlineStr"/>
      <c r="X1467" t="inlineStr">
        <is>
          <t>CAP/HSCM/ST04628</t>
        </is>
      </c>
      <c r="Y1467" t="inlineStr">
        <is>
          <t>CAP/HSCM/ST04628</t>
        </is>
      </c>
      <c r="Z1467" t="inlineStr">
        <is>
          <t>2025-03-24 16:36:27</t>
        </is>
      </c>
      <c r="AA1467" t="inlineStr">
        <is>
          <t>2025-03-24 16:35:53</t>
        </is>
      </c>
      <c r="AB1467" t="inlineStr">
        <is>
          <t>1fleurgile</t>
        </is>
      </c>
      <c r="AC1467" t="inlineStr">
        <is>
          <t>2025-03-24 16:37:10</t>
        </is>
      </c>
      <c r="AD1467" s="1" t="inlineStr">
        <is>
          <t>https://www.commcarehq.org/a/caris-test/reports/form_data/60d63e2a-2366-4f98-99e8-3801c150de8b/</t>
        </is>
      </c>
      <c r="AE1467" t="inlineStr">
        <is>
          <t>---</t>
        </is>
      </c>
      <c r="AF1467" t="inlineStr">
        <is>
          <t>3c5a623af057e23a32ae4000_194438</t>
        </is>
      </c>
      <c r="AG1467" t="inlineStr">
        <is>
          <t>OK</t>
        </is>
      </c>
      <c r="AH1467" t="inlineStr">
        <is>
          <t>2025-03-24 16:36:27</t>
        </is>
      </c>
      <c r="AI1467" t="inlineStr">
        <is>
          <t>9cfdf7db54419d22491b2c964b5162b3</t>
        </is>
      </c>
      <c r="AJ1467" t="inlineStr">
        <is>
          <t>2025-03-19</t>
        </is>
      </c>
      <c r="AK1467" t="inlineStr">
        <is>
          <t>3</t>
        </is>
      </c>
      <c r="AL1467" t="inlineStr">
        <is>
          <t>---</t>
        </is>
      </c>
      <c r="AM1467" t="inlineStr">
        <is>
          <t>0</t>
        </is>
      </c>
      <c r="AN1467" t="inlineStr">
        <is>
          <t>---</t>
        </is>
      </c>
      <c r="AO1467" t="inlineStr">
        <is>
          <t>1</t>
        </is>
      </c>
      <c r="AP1467" t="inlineStr">
        <is>
          <t>1</t>
        </is>
      </c>
      <c r="AQ1467" t="inlineStr"/>
      <c r="AR1467" t="inlineStr"/>
      <c r="AS1467" t="inlineStr"/>
      <c r="AT1467" t="inlineStr"/>
      <c r="AU1467" t="inlineStr">
        <is>
          <t>---</t>
        </is>
      </c>
      <c r="AV1467" t="inlineStr">
        <is>
          <t>---</t>
        </is>
      </c>
      <c r="AW1467" t="inlineStr">
        <is>
          <t>---</t>
        </is>
      </c>
      <c r="AX1467" t="inlineStr">
        <is>
          <t>---</t>
        </is>
      </c>
      <c r="AY1467" t="inlineStr">
        <is>
          <t>---</t>
        </is>
      </c>
      <c r="AZ1467" t="inlineStr">
        <is>
          <t>---</t>
        </is>
      </c>
      <c r="BA1467" t="inlineStr">
        <is>
          <t>9cfdf7db54419d22491b2c964b5162b3</t>
        </is>
      </c>
      <c r="BB1467" t="inlineStr">
        <is>
          <t>http://openrosa.org/formdesigner/0B48E039-1E80-49A7-AC24-732B6E788E39</t>
        </is>
      </c>
      <c r="BC1467" t="inlineStr">
        <is>
          <t>Ration et autres visites</t>
        </is>
      </c>
      <c r="BD1467" t="inlineStr">
        <is>
          <t>CommCare Android, version "2.55.0"(467579). App v15974. CommCare Version 2.55.0. Build 467579, built on: 2025-01-15</t>
        </is>
      </c>
      <c r="BE1467" t="inlineStr">
        <is>
          <t>commcare_76b456dd-7d90-498a-a785-92f136625a61</t>
        </is>
      </c>
      <c r="BF1467" t="inlineStr">
        <is>
          <t>19.7505503 -72.2139558 40.0 25.64</t>
        </is>
      </c>
      <c r="BG1467" t="inlineStr">
        <is>
          <t>f13d8149fc6d39ebe86af18272310ff9</t>
        </is>
      </c>
      <c r="BH1467" t="inlineStr">
        <is>
          <t>40b9a06a5c574210820dd725c0bc61c4</t>
        </is>
      </c>
      <c r="BI1467" t="inlineStr">
        <is>
          <t>15246</t>
        </is>
      </c>
      <c r="BJ1467" t="inlineStr">
        <is>
          <t>XFormInstance</t>
        </is>
      </c>
      <c r="BK1467" t="inlineStr">
        <is>
          <t>03e1548208bd11f0b119d3290d41d0d6</t>
        </is>
      </c>
      <c r="BL1467" t="b">
        <v>0</v>
      </c>
      <c r="BM1467" t="inlineStr">
        <is>
          <t>---</t>
        </is>
      </c>
      <c r="BN1467" t="inlineStr">
        <is>
          <t>200.113.238.110</t>
        </is>
      </c>
      <c r="BO1467" t="inlineStr">
        <is>
          <t>Love Mica  Paul</t>
        </is>
      </c>
    </row>
    <row r="1468">
      <c r="A1468" t="inlineStr">
        <is>
          <t>1466</t>
        </is>
      </c>
      <c r="B1468" t="inlineStr">
        <is>
          <t>c1f5cbed-f320-4081-a435-75afdceb4a12</t>
        </is>
      </c>
      <c r="C1468" t="inlineStr">
        <is>
          <t>2025-03-24</t>
        </is>
      </c>
      <c r="D1468" t="inlineStr">
        <is>
          <t>4</t>
        </is>
      </c>
      <c r="E1468" t="inlineStr">
        <is>
          <t>apporter des médicaments</t>
        </is>
      </c>
      <c r="F1468" t="inlineStr">
        <is>
          <t>0</t>
        </is>
      </c>
      <c r="G1468" t="inlineStr">
        <is>
          <t>n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---</t>
        </is>
      </c>
      <c r="L1468" t="inlineStr">
        <is>
          <t>---</t>
        </is>
      </c>
      <c r="M1468" t="inlineStr">
        <is>
          <t>---</t>
        </is>
      </c>
      <c r="N1468" t="inlineStr">
        <is>
          <t>---</t>
        </is>
      </c>
      <c r="O1468" t="inlineStr">
        <is>
          <t>---</t>
        </is>
      </c>
      <c r="P1468" t="inlineStr">
        <is>
          <t>---</t>
        </is>
      </c>
      <c r="Q1468" t="inlineStr">
        <is>
          <t>---</t>
        </is>
      </c>
      <c r="R1468" t="inlineStr"/>
      <c r="S1468" t="inlineStr"/>
      <c r="T1468" t="inlineStr"/>
      <c r="U1468" t="inlineStr"/>
      <c r="V1468" t="inlineStr"/>
      <c r="W1468" t="inlineStr"/>
      <c r="X1468" t="inlineStr">
        <is>
          <t>LEG/HSCL/ST00671</t>
        </is>
      </c>
      <c r="Y1468" t="inlineStr">
        <is>
          <t>LEG/HSCL/ST00671</t>
        </is>
      </c>
      <c r="Z1468" t="inlineStr">
        <is>
          <t>2025-03-24 16:40:31</t>
        </is>
      </c>
      <c r="AA1468" t="inlineStr">
        <is>
          <t>2025-03-24 16:39:42</t>
        </is>
      </c>
      <c r="AB1468" t="inlineStr">
        <is>
          <t>2francesca</t>
        </is>
      </c>
      <c r="AC1468" t="inlineStr">
        <is>
          <t>2025-03-24 16:40:38</t>
        </is>
      </c>
      <c r="AD1468" s="1" t="inlineStr">
        <is>
          <t>https://www.commcarehq.org/a/caris-test/reports/form_data/c1f5cbed-f320-4081-a435-75afdceb4a12/</t>
        </is>
      </c>
      <c r="AE1468" t="inlineStr">
        <is>
          <t>---</t>
        </is>
      </c>
      <c r="AF1468" t="inlineStr">
        <is>
          <t>3c5a623af057e23a32ae4000_124098</t>
        </is>
      </c>
      <c r="AG1468" t="inlineStr">
        <is>
          <t>---</t>
        </is>
      </c>
      <c r="AH1468" t="inlineStr">
        <is>
          <t>2025-03-24 16:40:31</t>
        </is>
      </c>
      <c r="AI1468" t="inlineStr">
        <is>
          <t>e108d3187abb44a0a8a40ae0f9d2582f</t>
        </is>
      </c>
      <c r="AJ1468" t="inlineStr">
        <is>
          <t>2025-03-24</t>
        </is>
      </c>
      <c r="AK1468" t="inlineStr">
        <is>
          <t>4</t>
        </is>
      </c>
      <c r="AL1468" t="inlineStr">
        <is>
          <t>apporter des médicaments</t>
        </is>
      </c>
      <c r="AM1468" t="inlineStr">
        <is>
          <t>0</t>
        </is>
      </c>
      <c r="AN1468" t="inlineStr">
        <is>
          <t>n</t>
        </is>
      </c>
      <c r="AO1468" t="inlineStr">
        <is>
          <t>1</t>
        </is>
      </c>
      <c r="AP1468" t="inlineStr">
        <is>
          <t>1</t>
        </is>
      </c>
      <c r="AQ1468" t="inlineStr"/>
      <c r="AR1468" t="inlineStr"/>
      <c r="AS1468" t="inlineStr"/>
      <c r="AT1468" t="inlineStr"/>
      <c r="AU1468" t="inlineStr">
        <is>
          <t>---</t>
        </is>
      </c>
      <c r="AV1468" t="inlineStr">
        <is>
          <t>---</t>
        </is>
      </c>
      <c r="AW1468" t="inlineStr">
        <is>
          <t>---</t>
        </is>
      </c>
      <c r="AX1468" t="inlineStr">
        <is>
          <t>---</t>
        </is>
      </c>
      <c r="AY1468" t="inlineStr">
        <is>
          <t>---</t>
        </is>
      </c>
      <c r="AZ1468" t="inlineStr">
        <is>
          <t>---</t>
        </is>
      </c>
      <c r="BA1468" t="inlineStr">
        <is>
          <t>e108d3187abb44a0a8a40ae0f9d2582f</t>
        </is>
      </c>
      <c r="BB1468" t="inlineStr">
        <is>
          <t>http://openrosa.org/formdesigner/0B48E039-1E80-49A7-AC24-732B6E788E39</t>
        </is>
      </c>
      <c r="BC1468" t="inlineStr">
        <is>
          <t>Ration et autres visites</t>
        </is>
      </c>
      <c r="BD1468" t="inlineStr">
        <is>
          <t>CommCare Android, version "2.55.0"(467579). App v15974. CommCare Version 2.55.0. Build 467579, built on: 2025-01-15</t>
        </is>
      </c>
      <c r="BE1468" t="inlineStr">
        <is>
          <t>commcare_61586a7d-5c7d-439f-977e-7eb93d40e271</t>
        </is>
      </c>
      <c r="BF1468" t="inlineStr"/>
      <c r="BG1468" t="inlineStr">
        <is>
          <t>f13d8149fc6d39ebe86af18272310ff9</t>
        </is>
      </c>
      <c r="BH1468" t="inlineStr">
        <is>
          <t>40b9a06a5c574210820dd725c0bc61c4</t>
        </is>
      </c>
      <c r="BI1468" t="inlineStr">
        <is>
          <t>15246</t>
        </is>
      </c>
      <c r="BJ1468" t="inlineStr">
        <is>
          <t>XFormInstance</t>
        </is>
      </c>
      <c r="BK1468" t="inlineStr">
        <is>
          <t>43383eb808ca11f0b5785930014bb413</t>
        </is>
      </c>
      <c r="BL1468" t="b">
        <v>0</v>
      </c>
      <c r="BM1468" t="inlineStr">
        <is>
          <t>---</t>
        </is>
      </c>
      <c r="BN1468" t="inlineStr">
        <is>
          <t>190.102.77.48</t>
        </is>
      </c>
      <c r="BO1468" t="inlineStr">
        <is>
          <t>---</t>
        </is>
      </c>
    </row>
    <row r="1469">
      <c r="A1469" t="inlineStr">
        <is>
          <t>1467</t>
        </is>
      </c>
      <c r="B1469" t="inlineStr">
        <is>
          <t>87fca3c7-f06b-48bd-80cd-feec1ecabb19</t>
        </is>
      </c>
      <c r="C1469" t="inlineStr">
        <is>
          <t>2025-03-18</t>
        </is>
      </c>
      <c r="D1469" t="inlineStr">
        <is>
          <t>3</t>
        </is>
      </c>
      <c r="E1469" t="inlineStr">
        <is>
          <t>---</t>
        </is>
      </c>
      <c r="F1469" t="inlineStr">
        <is>
          <t>0</t>
        </is>
      </c>
      <c r="G1469" t="inlineStr">
        <is>
          <t>---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---</t>
        </is>
      </c>
      <c r="L1469" t="inlineStr">
        <is>
          <t>---</t>
        </is>
      </c>
      <c r="M1469" t="inlineStr">
        <is>
          <t>---</t>
        </is>
      </c>
      <c r="N1469" t="inlineStr">
        <is>
          <t>---</t>
        </is>
      </c>
      <c r="O1469" t="inlineStr">
        <is>
          <t>---</t>
        </is>
      </c>
      <c r="P1469" t="inlineStr">
        <is>
          <t>---</t>
        </is>
      </c>
      <c r="Q1469" t="inlineStr">
        <is>
          <t>---</t>
        </is>
      </c>
      <c r="R1469" t="inlineStr"/>
      <c r="S1469" t="inlineStr"/>
      <c r="T1469" t="inlineStr"/>
      <c r="U1469" t="inlineStr"/>
      <c r="V1469" t="inlineStr"/>
      <c r="W1469" t="inlineStr"/>
      <c r="X1469" t="inlineStr">
        <is>
          <t>LEG/HSCL/ST00915</t>
        </is>
      </c>
      <c r="Y1469" t="inlineStr">
        <is>
          <t>LEG/HSCL/ST00915</t>
        </is>
      </c>
      <c r="Z1469" t="inlineStr">
        <is>
          <t>2025-03-24 16:41:07</t>
        </is>
      </c>
      <c r="AA1469" t="inlineStr">
        <is>
          <t>2025-03-24 16:40:52</t>
        </is>
      </c>
      <c r="AB1469" t="inlineStr">
        <is>
          <t>2francesca</t>
        </is>
      </c>
      <c r="AC1469" t="inlineStr">
        <is>
          <t>2025-03-24 16:41:14</t>
        </is>
      </c>
      <c r="AD1469" s="1" t="inlineStr">
        <is>
          <t>https://www.commcarehq.org/a/caris-test/reports/form_data/87fca3c7-f06b-48bd-80cd-feec1ecabb19/</t>
        </is>
      </c>
      <c r="AE1469" t="inlineStr">
        <is>
          <t>---</t>
        </is>
      </c>
      <c r="AF1469" t="inlineStr">
        <is>
          <t>3c5a623af057e23a32ae4000_159069</t>
        </is>
      </c>
      <c r="AG1469" t="inlineStr">
        <is>
          <t>OK</t>
        </is>
      </c>
      <c r="AH1469" t="inlineStr">
        <is>
          <t>2025-03-24 16:41:07</t>
        </is>
      </c>
      <c r="AI1469" t="inlineStr">
        <is>
          <t>e108d3187abb44a0a8a40ae0f9d2582f</t>
        </is>
      </c>
      <c r="AJ1469" t="inlineStr">
        <is>
          <t>2025-03-18</t>
        </is>
      </c>
      <c r="AK1469" t="inlineStr">
        <is>
          <t>3</t>
        </is>
      </c>
      <c r="AL1469" t="inlineStr">
        <is>
          <t>---</t>
        </is>
      </c>
      <c r="AM1469" t="inlineStr">
        <is>
          <t>0</t>
        </is>
      </c>
      <c r="AN1469" t="inlineStr">
        <is>
          <t>---</t>
        </is>
      </c>
      <c r="AO1469" t="inlineStr">
        <is>
          <t>1</t>
        </is>
      </c>
      <c r="AP1469" t="inlineStr">
        <is>
          <t>1</t>
        </is>
      </c>
      <c r="AQ1469" t="inlineStr"/>
      <c r="AR1469" t="inlineStr"/>
      <c r="AS1469" t="inlineStr"/>
      <c r="AT1469" t="inlineStr"/>
      <c r="AU1469" t="inlineStr">
        <is>
          <t>---</t>
        </is>
      </c>
      <c r="AV1469" t="inlineStr">
        <is>
          <t>---</t>
        </is>
      </c>
      <c r="AW1469" t="inlineStr">
        <is>
          <t>---</t>
        </is>
      </c>
      <c r="AX1469" t="inlineStr">
        <is>
          <t>---</t>
        </is>
      </c>
      <c r="AY1469" t="inlineStr">
        <is>
          <t>---</t>
        </is>
      </c>
      <c r="AZ1469" t="inlineStr">
        <is>
          <t>---</t>
        </is>
      </c>
      <c r="BA1469" t="inlineStr">
        <is>
          <t>e108d3187abb44a0a8a40ae0f9d2582f</t>
        </is>
      </c>
      <c r="BB1469" t="inlineStr">
        <is>
          <t>http://openrosa.org/formdesigner/0B48E039-1E80-49A7-AC24-732B6E788E39</t>
        </is>
      </c>
      <c r="BC1469" t="inlineStr">
        <is>
          <t>Ration et autres visites</t>
        </is>
      </c>
      <c r="BD1469" t="inlineStr">
        <is>
          <t>CommCare Android, version "2.55.0"(467579). App v15974. CommCare Version 2.55.0. Build 467579, built on: 2025-01-15</t>
        </is>
      </c>
      <c r="BE1469" t="inlineStr">
        <is>
          <t>commcare_61586a7d-5c7d-439f-977e-7eb93d40e271</t>
        </is>
      </c>
      <c r="BF1469" t="inlineStr"/>
      <c r="BG1469" t="inlineStr">
        <is>
          <t>f13d8149fc6d39ebe86af18272310ff9</t>
        </is>
      </c>
      <c r="BH1469" t="inlineStr">
        <is>
          <t>40b9a06a5c574210820dd725c0bc61c4</t>
        </is>
      </c>
      <c r="BI1469" t="inlineStr">
        <is>
          <t>15246</t>
        </is>
      </c>
      <c r="BJ1469" t="inlineStr">
        <is>
          <t>XFormInstance</t>
        </is>
      </c>
      <c r="BK1469" t="inlineStr">
        <is>
          <t>43383eb808ca11f0b5785930014bb413</t>
        </is>
      </c>
      <c r="BL1469" t="b">
        <v>0</v>
      </c>
      <c r="BM1469" t="inlineStr">
        <is>
          <t>---</t>
        </is>
      </c>
      <c r="BN1469" t="inlineStr">
        <is>
          <t>190.102.77.48</t>
        </is>
      </c>
      <c r="BO1469" t="inlineStr">
        <is>
          <t>Chidelande Louissaint</t>
        </is>
      </c>
    </row>
    <row r="1470">
      <c r="A1470" t="inlineStr">
        <is>
          <t>1468</t>
        </is>
      </c>
      <c r="B1470" t="inlineStr">
        <is>
          <t>598b962c-9762-42d6-81c6-da3ab9d1124c</t>
        </is>
      </c>
      <c r="C1470" t="inlineStr">
        <is>
          <t>2025-03-21</t>
        </is>
      </c>
      <c r="D1470" t="inlineStr">
        <is>
          <t>3</t>
        </is>
      </c>
      <c r="E1470" t="inlineStr">
        <is>
          <t>---</t>
        </is>
      </c>
      <c r="F1470" t="inlineStr">
        <is>
          <t>1</t>
        </is>
      </c>
      <c r="G1470" t="inlineStr">
        <is>
          <t>---</t>
        </is>
      </c>
      <c r="H1470" t="inlineStr">
        <is>
          <t>1</t>
        </is>
      </c>
      <c r="I1470" t="inlineStr">
        <is>
          <t>1</t>
        </is>
      </c>
      <c r="J1470" t="inlineStr">
        <is>
          <t>2</t>
        </is>
      </c>
      <c r="K1470" t="inlineStr">
        <is>
          <t>---</t>
        </is>
      </c>
      <c r="L1470" t="inlineStr">
        <is>
          <t>---</t>
        </is>
      </c>
      <c r="M1470" t="inlineStr">
        <is>
          <t>---</t>
        </is>
      </c>
      <c r="N1470" t="inlineStr">
        <is>
          <t>---</t>
        </is>
      </c>
      <c r="O1470" t="inlineStr">
        <is>
          <t>---</t>
        </is>
      </c>
      <c r="P1470" t="inlineStr">
        <is>
          <t>---</t>
        </is>
      </c>
      <c r="Q1470" t="inlineStr">
        <is>
          <t>---</t>
        </is>
      </c>
      <c r="R1470" t="inlineStr"/>
      <c r="S1470" t="inlineStr">
        <is>
          <t>30.0</t>
        </is>
      </c>
      <c r="T1470" t="inlineStr"/>
      <c r="U1470" t="inlineStr"/>
      <c r="V1470" t="inlineStr"/>
      <c r="W1470" t="inlineStr"/>
      <c r="X1470" t="inlineStr">
        <is>
          <t>PDP/CMEB/ST04027</t>
        </is>
      </c>
      <c r="Y1470" t="inlineStr">
        <is>
          <t>PDP/CMEB/ST04027</t>
        </is>
      </c>
      <c r="Z1470" t="inlineStr">
        <is>
          <t>2025-03-21 21:52:20</t>
        </is>
      </c>
      <c r="AA1470" t="inlineStr">
        <is>
          <t>2025-03-21 21:51:56</t>
        </is>
      </c>
      <c r="AB1470" t="inlineStr">
        <is>
          <t>5guerlande</t>
        </is>
      </c>
      <c r="AC1470" t="inlineStr">
        <is>
          <t>2025-03-24 16:56:45</t>
        </is>
      </c>
      <c r="AD1470" s="1" t="inlineStr">
        <is>
          <t>https://www.commcarehq.org/a/caris-test/reports/form_data/598b962c-9762-42d6-81c6-da3ab9d1124c/</t>
        </is>
      </c>
      <c r="AE1470" t="inlineStr">
        <is>
          <t>---</t>
        </is>
      </c>
      <c r="AF1470" t="inlineStr">
        <is>
          <t>3c5a623af057e23a32ae4000_30298</t>
        </is>
      </c>
      <c r="AG1470" t="inlineStr">
        <is>
          <t>OK</t>
        </is>
      </c>
      <c r="AH1470" t="inlineStr">
        <is>
          <t>2025-03-21 21:52:20</t>
        </is>
      </c>
      <c r="AI1470" t="inlineStr">
        <is>
          <t>1b52563f66be7b3d0843fa02f8f5a965</t>
        </is>
      </c>
      <c r="AJ1470" t="inlineStr">
        <is>
          <t>2025-03-21</t>
        </is>
      </c>
      <c r="AK1470" t="inlineStr">
        <is>
          <t>3</t>
        </is>
      </c>
      <c r="AL1470" t="inlineStr">
        <is>
          <t>---</t>
        </is>
      </c>
      <c r="AM1470" t="inlineStr">
        <is>
          <t>1</t>
        </is>
      </c>
      <c r="AN1470" t="inlineStr">
        <is>
          <t>---</t>
        </is>
      </c>
      <c r="AO1470" t="inlineStr">
        <is>
          <t>1</t>
        </is>
      </c>
      <c r="AP1470" t="inlineStr">
        <is>
          <t>1</t>
        </is>
      </c>
      <c r="AQ1470" t="inlineStr"/>
      <c r="AR1470" t="inlineStr">
        <is>
          <t>30</t>
        </is>
      </c>
      <c r="AS1470" t="inlineStr"/>
      <c r="AT1470" t="inlineStr"/>
      <c r="AU1470" t="inlineStr">
        <is>
          <t>---</t>
        </is>
      </c>
      <c r="AV1470" t="inlineStr">
        <is>
          <t>---</t>
        </is>
      </c>
      <c r="AW1470" t="inlineStr">
        <is>
          <t>---</t>
        </is>
      </c>
      <c r="AX1470" t="inlineStr">
        <is>
          <t>---</t>
        </is>
      </c>
      <c r="AY1470" t="inlineStr">
        <is>
          <t>---</t>
        </is>
      </c>
      <c r="AZ1470" t="inlineStr">
        <is>
          <t>---</t>
        </is>
      </c>
      <c r="BA1470" t="inlineStr">
        <is>
          <t>1b52563f66be7b3d0843fa02f8f5a965</t>
        </is>
      </c>
      <c r="BB1470" t="inlineStr">
        <is>
          <t>http://openrosa.org/formdesigner/0B48E039-1E80-49A7-AC24-732B6E788E39</t>
        </is>
      </c>
      <c r="BC1470" t="inlineStr">
        <is>
          <t>Ration et autres visites</t>
        </is>
      </c>
      <c r="BD1470" t="inlineStr">
        <is>
          <t>CommCare Android, version "2.56"(468045). App v15974. CommCare Version 2.56.0. Build 468045, built on: 2025-03-07</t>
        </is>
      </c>
      <c r="BE1470" t="inlineStr">
        <is>
          <t>commcare_9bc1f1cb-81e2-474e-9647-4d36802bc2c5</t>
        </is>
      </c>
      <c r="BF1470" t="inlineStr">
        <is>
          <t>19.9434503 -72.7751586 -14.61 9.96</t>
        </is>
      </c>
      <c r="BG1470" t="inlineStr">
        <is>
          <t>f13d8149fc6d39ebe86af18272310ff9</t>
        </is>
      </c>
      <c r="BH1470" t="inlineStr">
        <is>
          <t>40b9a06a5c574210820dd725c0bc61c4</t>
        </is>
      </c>
      <c r="BI1470" t="inlineStr">
        <is>
          <t>15246</t>
        </is>
      </c>
      <c r="BJ1470" t="inlineStr">
        <is>
          <t>XFormInstance</t>
        </is>
      </c>
      <c r="BK1470" t="inlineStr">
        <is>
          <t>b9832fba083e11f0aad56327e3555f30</t>
        </is>
      </c>
      <c r="BL1470" t="b">
        <v>0</v>
      </c>
      <c r="BM1470" t="inlineStr">
        <is>
          <t>---</t>
        </is>
      </c>
      <c r="BN1470" t="inlineStr">
        <is>
          <t>200.113.214.181</t>
        </is>
      </c>
      <c r="BO1470" t="inlineStr">
        <is>
          <t>Damaika( Chabada) Francois</t>
        </is>
      </c>
    </row>
    <row r="1471">
      <c r="A1471" t="inlineStr">
        <is>
          <t>1469</t>
        </is>
      </c>
      <c r="B1471" t="inlineStr">
        <is>
          <t>0e805883-a705-46b9-bacc-370f52f97657</t>
        </is>
      </c>
      <c r="C1471" t="inlineStr">
        <is>
          <t>2025-03-21</t>
        </is>
      </c>
      <c r="D1471" t="inlineStr">
        <is>
          <t>8</t>
        </is>
      </c>
      <c r="E1471" t="inlineStr">
        <is>
          <t>---</t>
        </is>
      </c>
      <c r="F1471" t="inlineStr">
        <is>
          <t>1</t>
        </is>
      </c>
      <c r="G1471" t="inlineStr">
        <is>
          <t>---</t>
        </is>
      </c>
      <c r="H1471" t="inlineStr">
        <is>
          <t>1</t>
        </is>
      </c>
      <c r="I1471" t="inlineStr">
        <is>
          <t>1</t>
        </is>
      </c>
      <c r="J1471" t="inlineStr">
        <is>
          <t>2</t>
        </is>
      </c>
      <c r="K1471" t="inlineStr">
        <is>
          <t>---</t>
        </is>
      </c>
      <c r="L1471" t="inlineStr">
        <is>
          <t>---</t>
        </is>
      </c>
      <c r="M1471" t="inlineStr">
        <is>
          <t>---</t>
        </is>
      </c>
      <c r="N1471" t="inlineStr">
        <is>
          <t>---</t>
        </is>
      </c>
      <c r="O1471" t="inlineStr">
        <is>
          <t>---</t>
        </is>
      </c>
      <c r="P1471" t="inlineStr">
        <is>
          <t>---</t>
        </is>
      </c>
      <c r="Q1471" t="inlineStr">
        <is>
          <t>---</t>
        </is>
      </c>
      <c r="R1471" t="inlineStr">
        <is>
          <t>18.2</t>
        </is>
      </c>
      <c r="S1471" t="inlineStr">
        <is>
          <t>25.2</t>
        </is>
      </c>
      <c r="T1471" t="inlineStr">
        <is>
          <t>1253.0</t>
        </is>
      </c>
      <c r="U1471">
        <f>HYPERLINK("https://www.commcarehq.org/a/caris-test/api/form_attachment/v1/0e805883-a705-46b9-bacc-370f52f97657/1742587957508.jpg")</f>
        <v/>
      </c>
      <c r="V1471" t="inlineStr"/>
      <c r="W1471" t="inlineStr"/>
      <c r="X1471" t="inlineStr">
        <is>
          <t>PAP/NPFS/ST04151</t>
        </is>
      </c>
      <c r="Y1471" t="inlineStr">
        <is>
          <t>PAP/NPFS/ST04151</t>
        </is>
      </c>
      <c r="Z1471" t="inlineStr">
        <is>
          <t>2025-03-21 20:12:42</t>
        </is>
      </c>
      <c r="AA1471" t="inlineStr">
        <is>
          <t>2025-03-21 20:11:49</t>
        </is>
      </c>
      <c r="AB1471" t="inlineStr">
        <is>
          <t>2christelle</t>
        </is>
      </c>
      <c r="AC1471" t="inlineStr">
        <is>
          <t>2025-03-24 17:19:42</t>
        </is>
      </c>
      <c r="AD1471" s="1" t="inlineStr">
        <is>
          <t>https://www.commcarehq.org/a/caris-test/reports/form_data/0e805883-a705-46b9-bacc-370f52f97657/</t>
        </is>
      </c>
      <c r="AE1471" t="inlineStr">
        <is>
          <t>---</t>
        </is>
      </c>
      <c r="AF1471" t="inlineStr">
        <is>
          <t>3c5a623af057e23a32ae4000_171159</t>
        </is>
      </c>
      <c r="AG1471" t="inlineStr">
        <is>
          <t>---</t>
        </is>
      </c>
      <c r="AH1471" t="inlineStr">
        <is>
          <t>2025-03-21 20:12:42</t>
        </is>
      </c>
      <c r="AI1471" t="inlineStr">
        <is>
          <t>246df32431d94e4a97fb5b1b8bef6b0e</t>
        </is>
      </c>
      <c r="AJ1471" t="inlineStr">
        <is>
          <t>2025-03-21</t>
        </is>
      </c>
      <c r="AK1471" t="inlineStr">
        <is>
          <t>8</t>
        </is>
      </c>
      <c r="AL1471" t="inlineStr">
        <is>
          <t>---</t>
        </is>
      </c>
      <c r="AM1471" t="inlineStr">
        <is>
          <t>1</t>
        </is>
      </c>
      <c r="AN1471" t="inlineStr">
        <is>
          <t>---</t>
        </is>
      </c>
      <c r="AO1471" t="inlineStr">
        <is>
          <t>1</t>
        </is>
      </c>
      <c r="AP1471" t="inlineStr">
        <is>
          <t>1</t>
        </is>
      </c>
      <c r="AQ1471" t="inlineStr">
        <is>
          <t>18.2</t>
        </is>
      </c>
      <c r="AR1471" t="inlineStr">
        <is>
          <t>25.2</t>
        </is>
      </c>
      <c r="AS1471" t="inlineStr">
        <is>
          <t>1253</t>
        </is>
      </c>
      <c r="AT1471" t="inlineStr"/>
      <c r="AU1471" t="inlineStr">
        <is>
          <t>---</t>
        </is>
      </c>
      <c r="AV1471" t="inlineStr">
        <is>
          <t>---</t>
        </is>
      </c>
      <c r="AW1471" t="inlineStr">
        <is>
          <t>---</t>
        </is>
      </c>
      <c r="AX1471" t="inlineStr">
        <is>
          <t>---</t>
        </is>
      </c>
      <c r="AY1471" t="inlineStr">
        <is>
          <t>---</t>
        </is>
      </c>
      <c r="AZ1471" t="inlineStr">
        <is>
          <t>---</t>
        </is>
      </c>
      <c r="BA1471" t="inlineStr">
        <is>
          <t>246df32431d94e4a97fb5b1b8bef6b0e</t>
        </is>
      </c>
      <c r="BB1471" t="inlineStr">
        <is>
          <t>http://openrosa.org/formdesigner/0B48E039-1E80-49A7-AC24-732B6E788E39</t>
        </is>
      </c>
      <c r="BC1471" t="inlineStr">
        <is>
          <t>Ration et autres visites</t>
        </is>
      </c>
      <c r="BD1471" t="inlineStr">
        <is>
          <t>CommCare Android, version "2.56"(468046). App v15969. CommCare Version 2.56.0. Build 468046, built on: 2025-03-15</t>
        </is>
      </c>
      <c r="BE1471" t="inlineStr">
        <is>
          <t>commcare_95f1782f-8426-4434-b328-8386bbd0e352</t>
        </is>
      </c>
      <c r="BF1471" t="inlineStr">
        <is>
          <t>18.5265135 -72.3055151 235.0 7.5</t>
        </is>
      </c>
      <c r="BG1471" t="inlineStr">
        <is>
          <t>f13d8149fc6d39ebe86af18272310ff9</t>
        </is>
      </c>
      <c r="BH1471" t="inlineStr">
        <is>
          <t>d3239f0622024212b2de47425e4be01d</t>
        </is>
      </c>
      <c r="BI1471" t="inlineStr">
        <is>
          <t>15246</t>
        </is>
      </c>
      <c r="BJ1471" t="inlineStr">
        <is>
          <t>XFormInstance</t>
        </is>
      </c>
      <c r="BK1471" t="inlineStr">
        <is>
          <t>c6f8ed4c05af11f0bb35bb65fe57b2fe</t>
        </is>
      </c>
      <c r="BL1471" t="b">
        <v>0</v>
      </c>
      <c r="BM1471" t="inlineStr">
        <is>
          <t>---</t>
        </is>
      </c>
      <c r="BN1471" t="inlineStr">
        <is>
          <t>200.113.214.45</t>
        </is>
      </c>
      <c r="BO1471" t="inlineStr">
        <is>
          <t>Fania Louis</t>
        </is>
      </c>
    </row>
    <row r="1472">
      <c r="A1472" t="inlineStr">
        <is>
          <t>1470</t>
        </is>
      </c>
      <c r="B1472" t="inlineStr">
        <is>
          <t>ce844430-dbff-4650-a6bd-f4089812701b</t>
        </is>
      </c>
      <c r="C1472" t="inlineStr">
        <is>
          <t>2025-03-18</t>
        </is>
      </c>
      <c r="D1472" t="inlineStr">
        <is>
          <t>3</t>
        </is>
      </c>
      <c r="E1472" t="inlineStr">
        <is>
          <t>---</t>
        </is>
      </c>
      <c r="F1472" t="inlineStr">
        <is>
          <t>1</t>
        </is>
      </c>
      <c r="G1472" t="inlineStr">
        <is>
          <t>---</t>
        </is>
      </c>
      <c r="H1472" t="inlineStr">
        <is>
          <t>1</t>
        </is>
      </c>
      <c r="I1472" t="inlineStr">
        <is>
          <t>1</t>
        </is>
      </c>
      <c r="J1472" t="inlineStr">
        <is>
          <t>2</t>
        </is>
      </c>
      <c r="K1472" t="inlineStr">
        <is>
          <t>---</t>
        </is>
      </c>
      <c r="L1472" t="inlineStr">
        <is>
          <t>---</t>
        </is>
      </c>
      <c r="M1472" t="inlineStr">
        <is>
          <t>---</t>
        </is>
      </c>
      <c r="N1472" t="inlineStr">
        <is>
          <t>---</t>
        </is>
      </c>
      <c r="O1472" t="inlineStr">
        <is>
          <t>---</t>
        </is>
      </c>
      <c r="P1472" t="inlineStr">
        <is>
          <t>---</t>
        </is>
      </c>
      <c r="Q1472" t="inlineStr">
        <is>
          <t>---</t>
        </is>
      </c>
      <c r="R1472" t="inlineStr"/>
      <c r="S1472" t="inlineStr"/>
      <c r="T1472" t="inlineStr"/>
      <c r="U1472" t="inlineStr"/>
      <c r="V1472" t="inlineStr"/>
      <c r="W1472" t="inlineStr"/>
      <c r="X1472" t="inlineStr">
        <is>
          <t>GON/CSFA/ST00663</t>
        </is>
      </c>
      <c r="Y1472" t="inlineStr">
        <is>
          <t>GON/CSFA/ST00663</t>
        </is>
      </c>
      <c r="Z1472" t="inlineStr">
        <is>
          <t>2025-03-18 19:45:00</t>
        </is>
      </c>
      <c r="AA1472" t="inlineStr">
        <is>
          <t>2025-03-18 19:44:43</t>
        </is>
      </c>
      <c r="AB1472" t="inlineStr">
        <is>
          <t>2kerbentia</t>
        </is>
      </c>
      <c r="AC1472" t="inlineStr">
        <is>
          <t>2025-03-24 18:45:40</t>
        </is>
      </c>
      <c r="AD1472" s="1" t="inlineStr">
        <is>
          <t>https://www.commcarehq.org/a/caris-test/reports/form_data/ce844430-dbff-4650-a6bd-f4089812701b/</t>
        </is>
      </c>
      <c r="AE1472" t="inlineStr">
        <is>
          <t>---</t>
        </is>
      </c>
      <c r="AF1472" t="inlineStr">
        <is>
          <t>3c5a623af057e23a32ae4000_34046</t>
        </is>
      </c>
      <c r="AG1472" t="inlineStr">
        <is>
          <t>OK</t>
        </is>
      </c>
      <c r="AH1472" t="inlineStr">
        <is>
          <t>2025-03-18 19:45:00</t>
        </is>
      </c>
      <c r="AI1472" t="inlineStr">
        <is>
          <t>5819fa98cbfd4057ac2d43ce7b97f349</t>
        </is>
      </c>
      <c r="AJ1472" t="inlineStr">
        <is>
          <t>2025-03-18</t>
        </is>
      </c>
      <c r="AK1472" t="inlineStr">
        <is>
          <t>3</t>
        </is>
      </c>
      <c r="AL1472" t="inlineStr">
        <is>
          <t>---</t>
        </is>
      </c>
      <c r="AM1472" t="inlineStr">
        <is>
          <t>1</t>
        </is>
      </c>
      <c r="AN1472" t="inlineStr">
        <is>
          <t>---</t>
        </is>
      </c>
      <c r="AO1472" t="inlineStr">
        <is>
          <t>1</t>
        </is>
      </c>
      <c r="AP1472" t="inlineStr">
        <is>
          <t>1</t>
        </is>
      </c>
      <c r="AQ1472" t="inlineStr"/>
      <c r="AR1472" t="inlineStr"/>
      <c r="AS1472" t="inlineStr"/>
      <c r="AT1472" t="inlineStr"/>
      <c r="AU1472" t="inlineStr">
        <is>
          <t>---</t>
        </is>
      </c>
      <c r="AV1472" t="inlineStr">
        <is>
          <t>---</t>
        </is>
      </c>
      <c r="AW1472" t="inlineStr">
        <is>
          <t>---</t>
        </is>
      </c>
      <c r="AX1472" t="inlineStr">
        <is>
          <t>---</t>
        </is>
      </c>
      <c r="AY1472" t="inlineStr">
        <is>
          <t>---</t>
        </is>
      </c>
      <c r="AZ1472" t="inlineStr">
        <is>
          <t>---</t>
        </is>
      </c>
      <c r="BA1472" t="inlineStr">
        <is>
          <t>5819fa98cbfd4057ac2d43ce7b97f349</t>
        </is>
      </c>
      <c r="BB1472" t="inlineStr">
        <is>
          <t>http://openrosa.org/formdesigner/0B48E039-1E80-49A7-AC24-732B6E788E39</t>
        </is>
      </c>
      <c r="BC1472" t="inlineStr">
        <is>
          <t>Ration et autres visites</t>
        </is>
      </c>
      <c r="BD1472" t="inlineStr">
        <is>
          <t>CommCare Android, version "2.56"(468046). App v15974. CommCare Version 2.56.0. Build 468046, built on: 2025-03-15</t>
        </is>
      </c>
      <c r="BE1472" t="inlineStr">
        <is>
          <t>commcare_729fe4b7-119a-4968-8dd0-3ffab857626a</t>
        </is>
      </c>
      <c r="BF1472" t="inlineStr"/>
      <c r="BG1472" t="inlineStr">
        <is>
          <t>f13d8149fc6d39ebe86af18272310ff9</t>
        </is>
      </c>
      <c r="BH1472" t="inlineStr">
        <is>
          <t>40b9a06a5c574210820dd725c0bc61c4</t>
        </is>
      </c>
      <c r="BI1472" t="inlineStr">
        <is>
          <t>15246</t>
        </is>
      </c>
      <c r="BJ1472" t="inlineStr">
        <is>
          <t>XFormInstance</t>
        </is>
      </c>
      <c r="BK1472" t="inlineStr">
        <is>
          <t>02a1edc4034111f0aa076327e3555f30</t>
        </is>
      </c>
      <c r="BL1472" t="b">
        <v>0</v>
      </c>
      <c r="BM1472" t="inlineStr">
        <is>
          <t>---</t>
        </is>
      </c>
      <c r="BN1472" t="inlineStr">
        <is>
          <t>190.120.221.90</t>
        </is>
      </c>
      <c r="BO1472" t="inlineStr">
        <is>
          <t>Loveminayda Ceralus</t>
        </is>
      </c>
    </row>
    <row r="1473">
      <c r="A1473" t="inlineStr">
        <is>
          <t>1471</t>
        </is>
      </c>
      <c r="B1473" t="inlineStr">
        <is>
          <t>36aad1b0-084b-4914-bb82-0d114100606f</t>
        </is>
      </c>
      <c r="C1473" t="inlineStr">
        <is>
          <t>2025-03-18</t>
        </is>
      </c>
      <c r="D1473" t="inlineStr">
        <is>
          <t>3</t>
        </is>
      </c>
      <c r="E1473" t="inlineStr">
        <is>
          <t>---</t>
        </is>
      </c>
      <c r="F1473" t="inlineStr">
        <is>
          <t>1</t>
        </is>
      </c>
      <c r="G1473" t="inlineStr">
        <is>
          <t>---</t>
        </is>
      </c>
      <c r="H1473" t="inlineStr">
        <is>
          <t>1</t>
        </is>
      </c>
      <c r="I1473" t="inlineStr">
        <is>
          <t>1</t>
        </is>
      </c>
      <c r="J1473" t="inlineStr">
        <is>
          <t>1</t>
        </is>
      </c>
      <c r="K1473" t="inlineStr">
        <is>
          <t>---</t>
        </is>
      </c>
      <c r="L1473" t="inlineStr">
        <is>
          <t>---</t>
        </is>
      </c>
      <c r="M1473" t="inlineStr">
        <is>
          <t>---</t>
        </is>
      </c>
      <c r="N1473" t="inlineStr">
        <is>
          <t>---</t>
        </is>
      </c>
      <c r="O1473" t="inlineStr">
        <is>
          <t>---</t>
        </is>
      </c>
      <c r="P1473" t="inlineStr">
        <is>
          <t>---</t>
        </is>
      </c>
      <c r="Q1473" t="inlineStr">
        <is>
          <t>---</t>
        </is>
      </c>
      <c r="R1473" t="inlineStr"/>
      <c r="S1473" t="inlineStr"/>
      <c r="T1473" t="inlineStr"/>
      <c r="U1473" t="inlineStr"/>
      <c r="V1473" t="inlineStr"/>
      <c r="W1473" t="inlineStr"/>
      <c r="X1473" t="inlineStr">
        <is>
          <t>GON/CSFA/ST00733</t>
        </is>
      </c>
      <c r="Y1473" t="inlineStr">
        <is>
          <t>GON/CSFA/ST00733</t>
        </is>
      </c>
      <c r="Z1473" t="inlineStr">
        <is>
          <t>2025-03-18 19:47:33</t>
        </is>
      </c>
      <c r="AA1473" t="inlineStr">
        <is>
          <t>2025-03-18 19:47:18</t>
        </is>
      </c>
      <c r="AB1473" t="inlineStr">
        <is>
          <t>2kerbentia</t>
        </is>
      </c>
      <c r="AC1473" t="inlineStr">
        <is>
          <t>2025-03-24 18:48:14</t>
        </is>
      </c>
      <c r="AD1473" s="1" t="inlineStr">
        <is>
          <t>https://www.commcarehq.org/a/caris-test/reports/form_data/36aad1b0-084b-4914-bb82-0d114100606f/</t>
        </is>
      </c>
      <c r="AE1473" t="inlineStr">
        <is>
          <t>---</t>
        </is>
      </c>
      <c r="AF1473" t="inlineStr">
        <is>
          <t>3c5a623af057e23a32ae4000_35819</t>
        </is>
      </c>
      <c r="AG1473" t="inlineStr">
        <is>
          <t>OK</t>
        </is>
      </c>
      <c r="AH1473" t="inlineStr">
        <is>
          <t>2025-03-18 19:47:33</t>
        </is>
      </c>
      <c r="AI1473" t="inlineStr">
        <is>
          <t>5819fa98cbfd4057ac2d43ce7b97f349</t>
        </is>
      </c>
      <c r="AJ1473" t="inlineStr">
        <is>
          <t>2025-03-18</t>
        </is>
      </c>
      <c r="AK1473" t="inlineStr">
        <is>
          <t>3</t>
        </is>
      </c>
      <c r="AL1473" t="inlineStr">
        <is>
          <t>---</t>
        </is>
      </c>
      <c r="AM1473" t="inlineStr">
        <is>
          <t>1</t>
        </is>
      </c>
      <c r="AN1473" t="inlineStr">
        <is>
          <t>---</t>
        </is>
      </c>
      <c r="AO1473" t="inlineStr">
        <is>
          <t>1</t>
        </is>
      </c>
      <c r="AP1473" t="inlineStr">
        <is>
          <t>1</t>
        </is>
      </c>
      <c r="AQ1473" t="inlineStr"/>
      <c r="AR1473" t="inlineStr"/>
      <c r="AS1473" t="inlineStr"/>
      <c r="AT1473" t="inlineStr"/>
      <c r="AU1473" t="inlineStr">
        <is>
          <t>---</t>
        </is>
      </c>
      <c r="AV1473" t="inlineStr">
        <is>
          <t>---</t>
        </is>
      </c>
      <c r="AW1473" t="inlineStr">
        <is>
          <t>---</t>
        </is>
      </c>
      <c r="AX1473" t="inlineStr">
        <is>
          <t>---</t>
        </is>
      </c>
      <c r="AY1473" t="inlineStr">
        <is>
          <t>---</t>
        </is>
      </c>
      <c r="AZ1473" t="inlineStr">
        <is>
          <t>---</t>
        </is>
      </c>
      <c r="BA1473" t="inlineStr">
        <is>
          <t>5819fa98cbfd4057ac2d43ce7b97f349</t>
        </is>
      </c>
      <c r="BB1473" t="inlineStr">
        <is>
          <t>http://openrosa.org/formdesigner/0B48E039-1E80-49A7-AC24-732B6E788E39</t>
        </is>
      </c>
      <c r="BC1473" t="inlineStr">
        <is>
          <t>Ration et autres visites</t>
        </is>
      </c>
      <c r="BD1473" t="inlineStr">
        <is>
          <t>CommCare Android, version "2.56"(468046). App v15974. CommCare Version 2.56.0. Build 468046, built on: 2025-03-15</t>
        </is>
      </c>
      <c r="BE1473" t="inlineStr">
        <is>
          <t>commcare_729fe4b7-119a-4968-8dd0-3ffab857626a</t>
        </is>
      </c>
      <c r="BF1473" t="inlineStr"/>
      <c r="BG1473" t="inlineStr">
        <is>
          <t>f13d8149fc6d39ebe86af18272310ff9</t>
        </is>
      </c>
      <c r="BH1473" t="inlineStr">
        <is>
          <t>40b9a06a5c574210820dd725c0bc61c4</t>
        </is>
      </c>
      <c r="BI1473" t="inlineStr">
        <is>
          <t>15246</t>
        </is>
      </c>
      <c r="BJ1473" t="inlineStr">
        <is>
          <t>XFormInstance</t>
        </is>
      </c>
      <c r="BK1473" t="inlineStr">
        <is>
          <t>30ef4eb608e011f0b57c5930014bb413</t>
        </is>
      </c>
      <c r="BL1473" t="b">
        <v>0</v>
      </c>
      <c r="BM1473" t="inlineStr">
        <is>
          <t>---</t>
        </is>
      </c>
      <c r="BN1473" t="inlineStr">
        <is>
          <t>190.120.221.90</t>
        </is>
      </c>
      <c r="BO1473" t="inlineStr">
        <is>
          <t>Marie Lourdes Pelany</t>
        </is>
      </c>
    </row>
    <row r="1474">
      <c r="A1474" t="inlineStr">
        <is>
          <t>1472</t>
        </is>
      </c>
      <c r="B1474" t="inlineStr">
        <is>
          <t>cbc25d45-eadc-440d-8ffb-6354af2ff295</t>
        </is>
      </c>
      <c r="C1474" t="inlineStr">
        <is>
          <t>2025-03-18</t>
        </is>
      </c>
      <c r="D1474" t="inlineStr">
        <is>
          <t>3</t>
        </is>
      </c>
      <c r="E1474" t="inlineStr">
        <is>
          <t>---</t>
        </is>
      </c>
      <c r="F1474" t="inlineStr">
        <is>
          <t>1</t>
        </is>
      </c>
      <c r="G1474" t="inlineStr">
        <is>
          <t>---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---</t>
        </is>
      </c>
      <c r="L1474" t="inlineStr">
        <is>
          <t>---</t>
        </is>
      </c>
      <c r="M1474" t="inlineStr">
        <is>
          <t>---</t>
        </is>
      </c>
      <c r="N1474" t="inlineStr">
        <is>
          <t>---</t>
        </is>
      </c>
      <c r="O1474" t="inlineStr">
        <is>
          <t>---</t>
        </is>
      </c>
      <c r="P1474" t="inlineStr">
        <is>
          <t>---</t>
        </is>
      </c>
      <c r="Q1474" t="inlineStr">
        <is>
          <t>---</t>
        </is>
      </c>
      <c r="R1474" t="inlineStr"/>
      <c r="S1474" t="inlineStr"/>
      <c r="T1474" t="inlineStr"/>
      <c r="U1474" t="inlineStr"/>
      <c r="V1474" t="inlineStr"/>
      <c r="W1474" t="inlineStr"/>
      <c r="X1474" t="inlineStr">
        <is>
          <t>GON/CSFA/ST01163</t>
        </is>
      </c>
      <c r="Y1474" t="inlineStr">
        <is>
          <t>GON/CSFA/ST01163</t>
        </is>
      </c>
      <c r="Z1474" t="inlineStr">
        <is>
          <t>2025-03-18 19:48:01</t>
        </is>
      </c>
      <c r="AA1474" t="inlineStr">
        <is>
          <t>2025-03-18 19:47:47</t>
        </is>
      </c>
      <c r="AB1474" t="inlineStr">
        <is>
          <t>2kerbentia</t>
        </is>
      </c>
      <c r="AC1474" t="inlineStr">
        <is>
          <t>2025-03-24 18:48:41</t>
        </is>
      </c>
      <c r="AD1474" s="1" t="inlineStr">
        <is>
          <t>https://www.commcarehq.org/a/caris-test/reports/form_data/cbc25d45-eadc-440d-8ffb-6354af2ff295/</t>
        </is>
      </c>
      <c r="AE1474" t="inlineStr">
        <is>
          <t>---</t>
        </is>
      </c>
      <c r="AF1474" t="inlineStr">
        <is>
          <t>3c5a623af057e23a32ae4000_122538</t>
        </is>
      </c>
      <c r="AG1474" t="inlineStr">
        <is>
          <t>OK</t>
        </is>
      </c>
      <c r="AH1474" t="inlineStr">
        <is>
          <t>2025-03-18 19:48:01</t>
        </is>
      </c>
      <c r="AI1474" t="inlineStr">
        <is>
          <t>5819fa98cbfd4057ac2d43ce7b97f349</t>
        </is>
      </c>
      <c r="AJ1474" t="inlineStr">
        <is>
          <t>2025-03-18</t>
        </is>
      </c>
      <c r="AK1474" t="inlineStr">
        <is>
          <t>3</t>
        </is>
      </c>
      <c r="AL1474" t="inlineStr">
        <is>
          <t>---</t>
        </is>
      </c>
      <c r="AM1474" t="inlineStr">
        <is>
          <t>1</t>
        </is>
      </c>
      <c r="AN1474" t="inlineStr">
        <is>
          <t>---</t>
        </is>
      </c>
      <c r="AO1474" t="inlineStr">
        <is>
          <t>1</t>
        </is>
      </c>
      <c r="AP1474" t="inlineStr">
        <is>
          <t>1</t>
        </is>
      </c>
      <c r="AQ1474" t="inlineStr"/>
      <c r="AR1474" t="inlineStr"/>
      <c r="AS1474" t="inlineStr"/>
      <c r="AT1474" t="inlineStr"/>
      <c r="AU1474" t="inlineStr">
        <is>
          <t>---</t>
        </is>
      </c>
      <c r="AV1474" t="inlineStr">
        <is>
          <t>---</t>
        </is>
      </c>
      <c r="AW1474" t="inlineStr">
        <is>
          <t>---</t>
        </is>
      </c>
      <c r="AX1474" t="inlineStr">
        <is>
          <t>---</t>
        </is>
      </c>
      <c r="AY1474" t="inlineStr">
        <is>
          <t>---</t>
        </is>
      </c>
      <c r="AZ1474" t="inlineStr">
        <is>
          <t>---</t>
        </is>
      </c>
      <c r="BA1474" t="inlineStr">
        <is>
          <t>5819fa98cbfd4057ac2d43ce7b97f349</t>
        </is>
      </c>
      <c r="BB1474" t="inlineStr">
        <is>
          <t>http://openrosa.org/formdesigner/0B48E039-1E80-49A7-AC24-732B6E788E39</t>
        </is>
      </c>
      <c r="BC1474" t="inlineStr">
        <is>
          <t>Ration et autres visites</t>
        </is>
      </c>
      <c r="BD1474" t="inlineStr">
        <is>
          <t>CommCare Android, version "2.56"(468046). App v15974. CommCare Version 2.56.0. Build 468046, built on: 2025-03-15</t>
        </is>
      </c>
      <c r="BE1474" t="inlineStr">
        <is>
          <t>commcare_729fe4b7-119a-4968-8dd0-3ffab857626a</t>
        </is>
      </c>
      <c r="BF1474" t="inlineStr"/>
      <c r="BG1474" t="inlineStr">
        <is>
          <t>f13d8149fc6d39ebe86af18272310ff9</t>
        </is>
      </c>
      <c r="BH1474" t="inlineStr">
        <is>
          <t>40b9a06a5c574210820dd725c0bc61c4</t>
        </is>
      </c>
      <c r="BI1474" t="inlineStr">
        <is>
          <t>15246</t>
        </is>
      </c>
      <c r="BJ1474" t="inlineStr">
        <is>
          <t>XFormInstance</t>
        </is>
      </c>
      <c r="BK1474" t="inlineStr">
        <is>
          <t>30ef4eb608e011f0b57c5930014bb413</t>
        </is>
      </c>
      <c r="BL1474" t="b">
        <v>0</v>
      </c>
      <c r="BM1474" t="inlineStr">
        <is>
          <t>---</t>
        </is>
      </c>
      <c r="BN1474" t="inlineStr">
        <is>
          <t>190.120.221.90</t>
        </is>
      </c>
      <c r="BO1474" t="inlineStr">
        <is>
          <t>Wadlin Philippe</t>
        </is>
      </c>
    </row>
    <row r="1475">
      <c r="A1475" t="inlineStr">
        <is>
          <t>1473</t>
        </is>
      </c>
      <c r="B1475" t="inlineStr">
        <is>
          <t>13f3a371-248e-4e87-aa84-81132bf02b58</t>
        </is>
      </c>
      <c r="C1475" t="inlineStr">
        <is>
          <t>2025-03-18</t>
        </is>
      </c>
      <c r="D1475" t="inlineStr">
        <is>
          <t>3</t>
        </is>
      </c>
      <c r="E1475" t="inlineStr">
        <is>
          <t>---</t>
        </is>
      </c>
      <c r="F1475" t="inlineStr">
        <is>
          <t>1</t>
        </is>
      </c>
      <c r="G1475" t="inlineStr">
        <is>
          <t>---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---</t>
        </is>
      </c>
      <c r="L1475" t="inlineStr">
        <is>
          <t>---</t>
        </is>
      </c>
      <c r="M1475" t="inlineStr">
        <is>
          <t>---</t>
        </is>
      </c>
      <c r="N1475" t="inlineStr">
        <is>
          <t>---</t>
        </is>
      </c>
      <c r="O1475" t="inlineStr">
        <is>
          <t>---</t>
        </is>
      </c>
      <c r="P1475" t="inlineStr">
        <is>
          <t>---</t>
        </is>
      </c>
      <c r="Q1475" t="inlineStr">
        <is>
          <t>---</t>
        </is>
      </c>
      <c r="R1475" t="inlineStr"/>
      <c r="S1475" t="inlineStr"/>
      <c r="T1475" t="inlineStr"/>
      <c r="U1475" t="inlineStr"/>
      <c r="V1475" t="inlineStr"/>
      <c r="W1475" t="inlineStr"/>
      <c r="X1475" t="inlineStr">
        <is>
          <t>GON/CSFA/ST00648</t>
        </is>
      </c>
      <c r="Y1475" t="inlineStr">
        <is>
          <t>GON/CSFA/ST00648</t>
        </is>
      </c>
      <c r="Z1475" t="inlineStr">
        <is>
          <t>2025-03-18 19:48:26</t>
        </is>
      </c>
      <c r="AA1475" t="inlineStr">
        <is>
          <t>2025-03-18 19:48:13</t>
        </is>
      </c>
      <c r="AB1475" t="inlineStr">
        <is>
          <t>2kerbentia</t>
        </is>
      </c>
      <c r="AC1475" t="inlineStr">
        <is>
          <t>2025-03-24 18:49:06</t>
        </is>
      </c>
      <c r="AD1475" s="1" t="inlineStr">
        <is>
          <t>https://www.commcarehq.org/a/caris-test/reports/form_data/13f3a371-248e-4e87-aa84-81132bf02b58/</t>
        </is>
      </c>
      <c r="AE1475" t="inlineStr">
        <is>
          <t>---</t>
        </is>
      </c>
      <c r="AF1475" t="inlineStr">
        <is>
          <t>3c5a623af057e23a32ae4000_31575</t>
        </is>
      </c>
      <c r="AG1475" t="inlineStr">
        <is>
          <t>OK</t>
        </is>
      </c>
      <c r="AH1475" t="inlineStr">
        <is>
          <t>2025-03-18 19:48:26</t>
        </is>
      </c>
      <c r="AI1475" t="inlineStr">
        <is>
          <t>5819fa98cbfd4057ac2d43ce7b97f349</t>
        </is>
      </c>
      <c r="AJ1475" t="inlineStr">
        <is>
          <t>2025-03-18</t>
        </is>
      </c>
      <c r="AK1475" t="inlineStr">
        <is>
          <t>3</t>
        </is>
      </c>
      <c r="AL1475" t="inlineStr">
        <is>
          <t>---</t>
        </is>
      </c>
      <c r="AM1475" t="inlineStr">
        <is>
          <t>1</t>
        </is>
      </c>
      <c r="AN1475" t="inlineStr">
        <is>
          <t>---</t>
        </is>
      </c>
      <c r="AO1475" t="inlineStr">
        <is>
          <t>1</t>
        </is>
      </c>
      <c r="AP1475" t="inlineStr">
        <is>
          <t>1</t>
        </is>
      </c>
      <c r="AQ1475" t="inlineStr"/>
      <c r="AR1475" t="inlineStr"/>
      <c r="AS1475" t="inlineStr"/>
      <c r="AT1475" t="inlineStr"/>
      <c r="AU1475" t="inlineStr">
        <is>
          <t>---</t>
        </is>
      </c>
      <c r="AV1475" t="inlineStr">
        <is>
          <t>---</t>
        </is>
      </c>
      <c r="AW1475" t="inlineStr">
        <is>
          <t>---</t>
        </is>
      </c>
      <c r="AX1475" t="inlineStr">
        <is>
          <t>---</t>
        </is>
      </c>
      <c r="AY1475" t="inlineStr">
        <is>
          <t>---</t>
        </is>
      </c>
      <c r="AZ1475" t="inlineStr">
        <is>
          <t>---</t>
        </is>
      </c>
      <c r="BA1475" t="inlineStr">
        <is>
          <t>5819fa98cbfd4057ac2d43ce7b97f349</t>
        </is>
      </c>
      <c r="BB1475" t="inlineStr">
        <is>
          <t>http://openrosa.org/formdesigner/0B48E039-1E80-49A7-AC24-732B6E788E39</t>
        </is>
      </c>
      <c r="BC1475" t="inlineStr">
        <is>
          <t>Ration et autres visites</t>
        </is>
      </c>
      <c r="BD1475" t="inlineStr">
        <is>
          <t>CommCare Android, version "2.56"(468046). App v15974. CommCare Version 2.56.0. Build 468046, built on: 2025-03-15</t>
        </is>
      </c>
      <c r="BE1475" t="inlineStr">
        <is>
          <t>commcare_729fe4b7-119a-4968-8dd0-3ffab857626a</t>
        </is>
      </c>
      <c r="BF1475" t="inlineStr"/>
      <c r="BG1475" t="inlineStr">
        <is>
          <t>f13d8149fc6d39ebe86af18272310ff9</t>
        </is>
      </c>
      <c r="BH1475" t="inlineStr">
        <is>
          <t>40b9a06a5c574210820dd725c0bc61c4</t>
        </is>
      </c>
      <c r="BI1475" t="inlineStr">
        <is>
          <t>15246</t>
        </is>
      </c>
      <c r="BJ1475" t="inlineStr">
        <is>
          <t>XFormInstance</t>
        </is>
      </c>
      <c r="BK1475" t="inlineStr">
        <is>
          <t>30ef4eb608e011f0b57c5930014bb413</t>
        </is>
      </c>
      <c r="BL1475" t="b">
        <v>0</v>
      </c>
      <c r="BM1475" t="inlineStr">
        <is>
          <t>---</t>
        </is>
      </c>
      <c r="BN1475" t="inlineStr">
        <is>
          <t>190.120.221.90</t>
        </is>
      </c>
      <c r="BO1475" t="inlineStr">
        <is>
          <t>Annie Previllon</t>
        </is>
      </c>
    </row>
    <row r="1476">
      <c r="A1476" t="inlineStr">
        <is>
          <t>1474</t>
        </is>
      </c>
      <c r="B1476" t="inlineStr">
        <is>
          <t>e83f954e-f41e-4e35-bdcd-83365a78b527</t>
        </is>
      </c>
      <c r="C1476" t="inlineStr">
        <is>
          <t>2025-03-18</t>
        </is>
      </c>
      <c r="D1476" t="inlineStr">
        <is>
          <t>3</t>
        </is>
      </c>
      <c r="E1476" t="inlineStr">
        <is>
          <t>---</t>
        </is>
      </c>
      <c r="F1476" t="inlineStr">
        <is>
          <t>1</t>
        </is>
      </c>
      <c r="G1476" t="inlineStr">
        <is>
          <t>---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---</t>
        </is>
      </c>
      <c r="L1476" t="inlineStr">
        <is>
          <t>---</t>
        </is>
      </c>
      <c r="M1476" t="inlineStr">
        <is>
          <t>---</t>
        </is>
      </c>
      <c r="N1476" t="inlineStr">
        <is>
          <t>---</t>
        </is>
      </c>
      <c r="O1476" t="inlineStr">
        <is>
          <t>---</t>
        </is>
      </c>
      <c r="P1476" t="inlineStr">
        <is>
          <t>---</t>
        </is>
      </c>
      <c r="Q1476" t="inlineStr">
        <is>
          <t>---</t>
        </is>
      </c>
      <c r="R1476" t="inlineStr"/>
      <c r="S1476" t="inlineStr"/>
      <c r="T1476" t="inlineStr"/>
      <c r="U1476" t="inlineStr"/>
      <c r="V1476" t="inlineStr"/>
      <c r="W1476" t="inlineStr"/>
      <c r="X1476" t="inlineStr">
        <is>
          <t>GON/CSFA/ST00476</t>
        </is>
      </c>
      <c r="Y1476" t="inlineStr">
        <is>
          <t>GON/CSFA/ST00476</t>
        </is>
      </c>
      <c r="Z1476" t="inlineStr">
        <is>
          <t>2025-03-18 19:51:32</t>
        </is>
      </c>
      <c r="AA1476" t="inlineStr">
        <is>
          <t>2025-03-18 19:51:12</t>
        </is>
      </c>
      <c r="AB1476" t="inlineStr">
        <is>
          <t>2kerbentia</t>
        </is>
      </c>
      <c r="AC1476" t="inlineStr">
        <is>
          <t>2025-03-24 18:52:12</t>
        </is>
      </c>
      <c r="AD1476" s="1" t="inlineStr">
        <is>
          <t>https://www.commcarehq.org/a/caris-test/reports/form_data/e83f954e-f41e-4e35-bdcd-83365a78b527/</t>
        </is>
      </c>
      <c r="AE1476" t="inlineStr">
        <is>
          <t>---</t>
        </is>
      </c>
      <c r="AF1476" t="inlineStr">
        <is>
          <t>3c5a623af057e23a32ae4000_23112</t>
        </is>
      </c>
      <c r="AG1476" t="inlineStr">
        <is>
          <t>OK</t>
        </is>
      </c>
      <c r="AH1476" t="inlineStr">
        <is>
          <t>2025-03-18 19:51:32</t>
        </is>
      </c>
      <c r="AI1476" t="inlineStr">
        <is>
          <t>5819fa98cbfd4057ac2d43ce7b97f349</t>
        </is>
      </c>
      <c r="AJ1476" t="inlineStr">
        <is>
          <t>2025-03-18</t>
        </is>
      </c>
      <c r="AK1476" t="inlineStr">
        <is>
          <t>3</t>
        </is>
      </c>
      <c r="AL1476" t="inlineStr">
        <is>
          <t>---</t>
        </is>
      </c>
      <c r="AM1476" t="inlineStr">
        <is>
          <t>1</t>
        </is>
      </c>
      <c r="AN1476" t="inlineStr">
        <is>
          <t>---</t>
        </is>
      </c>
      <c r="AO1476" t="inlineStr">
        <is>
          <t>1</t>
        </is>
      </c>
      <c r="AP1476" t="inlineStr">
        <is>
          <t>1</t>
        </is>
      </c>
      <c r="AQ1476" t="inlineStr"/>
      <c r="AR1476" t="inlineStr"/>
      <c r="AS1476" t="inlineStr"/>
      <c r="AT1476" t="inlineStr"/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inlineStr">
        <is>
          <t>---</t>
        </is>
      </c>
      <c r="BA1476" t="inlineStr">
        <is>
          <t>5819fa98cbfd4057ac2d43ce7b97f349</t>
        </is>
      </c>
      <c r="BB1476" t="inlineStr">
        <is>
          <t>http://openrosa.org/formdesigner/0B48E039-1E80-49A7-AC24-732B6E788E39</t>
        </is>
      </c>
      <c r="BC1476" t="inlineStr">
        <is>
          <t>Ration et autres visites</t>
        </is>
      </c>
      <c r="BD1476" t="inlineStr">
        <is>
          <t>CommCare Android, version "2.56"(468046). App v15974. CommCare Version 2.56.0. Build 468046, built on: 2025-03-15</t>
        </is>
      </c>
      <c r="BE1476" t="inlineStr">
        <is>
          <t>commcare_729fe4b7-119a-4968-8dd0-3ffab857626a</t>
        </is>
      </c>
      <c r="BF1476" t="inlineStr"/>
      <c r="BG1476" t="inlineStr">
        <is>
          <t>f13d8149fc6d39ebe86af18272310ff9</t>
        </is>
      </c>
      <c r="BH1476" t="inlineStr">
        <is>
          <t>40b9a06a5c574210820dd725c0bc61c4</t>
        </is>
      </c>
      <c r="BI1476" t="inlineStr">
        <is>
          <t>15246</t>
        </is>
      </c>
      <c r="BJ1476" t="inlineStr">
        <is>
          <t>XFormInstance</t>
        </is>
      </c>
      <c r="BK1476" t="inlineStr">
        <is>
          <t>30ef4eb608e011f0b57c5930014bb413</t>
        </is>
      </c>
      <c r="BL1476" t="b">
        <v>0</v>
      </c>
      <c r="BM1476" t="inlineStr">
        <is>
          <t>---</t>
        </is>
      </c>
      <c r="BN1476" t="inlineStr">
        <is>
          <t>190.120.221.90</t>
        </is>
      </c>
      <c r="BO1476" t="inlineStr">
        <is>
          <t>Wilguens Bonjour</t>
        </is>
      </c>
    </row>
    <row r="1477">
      <c r="A1477" t="inlineStr">
        <is>
          <t>1475</t>
        </is>
      </c>
      <c r="B1477" t="inlineStr">
        <is>
          <t>353adfef-358a-469a-a5a1-54b3f3b68199</t>
        </is>
      </c>
      <c r="C1477" t="inlineStr">
        <is>
          <t>2025-03-24</t>
        </is>
      </c>
      <c r="D1477" t="inlineStr">
        <is>
          <t>4</t>
        </is>
      </c>
      <c r="E1477" t="inlineStr">
        <is>
          <t>Bonbon</t>
        </is>
      </c>
      <c r="F1477" t="inlineStr">
        <is>
          <t>0</t>
        </is>
      </c>
      <c r="G1477" t="inlineStr">
        <is>
          <t>Le numéro de téléphone n'est pas disponible.</t>
        </is>
      </c>
      <c r="H1477" t="inlineStr">
        <is>
          <t>1</t>
        </is>
      </c>
      <c r="I1477" t="inlineStr">
        <is>
          <t>0</t>
        </is>
      </c>
      <c r="J1477" t="inlineStr">
        <is>
          <t>---</t>
        </is>
      </c>
      <c r="K1477" t="inlineStr">
        <is>
          <t>---</t>
        </is>
      </c>
      <c r="L1477" t="inlineStr">
        <is>
          <t>---</t>
        </is>
      </c>
      <c r="M1477" t="inlineStr">
        <is>
          <t>---</t>
        </is>
      </c>
      <c r="N1477" t="inlineStr">
        <is>
          <t>---</t>
        </is>
      </c>
      <c r="O1477" t="inlineStr">
        <is>
          <t>---</t>
        </is>
      </c>
      <c r="P1477" t="inlineStr">
        <is>
          <t>---</t>
        </is>
      </c>
      <c r="Q1477" t="inlineStr">
        <is>
          <t>---</t>
        </is>
      </c>
      <c r="R1477" t="inlineStr">
        <is>
          <t>---</t>
        </is>
      </c>
      <c r="S1477" t="inlineStr">
        <is>
          <t>---</t>
        </is>
      </c>
      <c r="T1477" t="inlineStr">
        <is>
          <t>---</t>
        </is>
      </c>
      <c r="U1477" t="inlineStr">
        <is>
          <t>---</t>
        </is>
      </c>
      <c r="V1477" t="inlineStr">
        <is>
          <t>---</t>
        </is>
      </c>
      <c r="W1477" t="inlineStr">
        <is>
          <t>18.4312633 -72.8539753 59.67 3.08</t>
        </is>
      </c>
      <c r="X1477" t="inlineStr">
        <is>
          <t>PEG/HNDP/ST01874</t>
        </is>
      </c>
      <c r="Y1477" t="inlineStr">
        <is>
          <t>PEG/HNDP/ST01874</t>
        </is>
      </c>
      <c r="Z1477" t="inlineStr">
        <is>
          <t>2025-03-24 20:02:40</t>
        </is>
      </c>
      <c r="AA1477" t="inlineStr">
        <is>
          <t>2025-03-24 20:00:41</t>
        </is>
      </c>
      <c r="AB1477" t="inlineStr">
        <is>
          <t>2sfrancois</t>
        </is>
      </c>
      <c r="AC1477" t="inlineStr">
        <is>
          <t>2025-03-24 19:53:02</t>
        </is>
      </c>
      <c r="AD1477" s="1" t="inlineStr">
        <is>
          <t>https://www.commcarehq.org/a/caris-test/reports/form_data/353adfef-358a-469a-a5a1-54b3f3b68199/</t>
        </is>
      </c>
      <c r="AE1477" t="inlineStr">
        <is>
          <t>---</t>
        </is>
      </c>
      <c r="AF1477" t="inlineStr">
        <is>
          <t>3c5a623af057e23a32ae4000_22863</t>
        </is>
      </c>
      <c r="AG1477" t="inlineStr">
        <is>
          <t>---</t>
        </is>
      </c>
      <c r="AH1477" t="inlineStr">
        <is>
          <t>2025-03-24 20:02:40</t>
        </is>
      </c>
      <c r="AI1477" t="inlineStr">
        <is>
          <t>ee56fe43774c739691190a6b2f174cb4</t>
        </is>
      </c>
      <c r="AJ1477" t="inlineStr">
        <is>
          <t>2025-03-24</t>
        </is>
      </c>
      <c r="AK1477" t="inlineStr">
        <is>
          <t>4</t>
        </is>
      </c>
      <c r="AL1477" t="inlineStr">
        <is>
          <t>Bonbon</t>
        </is>
      </c>
      <c r="AM1477" t="inlineStr">
        <is>
          <t>0</t>
        </is>
      </c>
      <c r="AN1477" t="inlineStr">
        <is>
          <t>Le numéro de téléphone n'est pas disponible.</t>
        </is>
      </c>
      <c r="AO1477" t="inlineStr">
        <is>
          <t>1</t>
        </is>
      </c>
      <c r="AP1477" t="inlineStr">
        <is>
          <t>0</t>
        </is>
      </c>
      <c r="AQ1477" t="inlineStr">
        <is>
          <t>---</t>
        </is>
      </c>
      <c r="AR1477" t="inlineStr">
        <is>
          <t>---</t>
        </is>
      </c>
      <c r="AS1477" t="inlineStr">
        <is>
          <t>---</t>
        </is>
      </c>
      <c r="AT1477" t="inlineStr">
        <is>
          <t>18.4312633 -72.8539753 59.67 3.08</t>
        </is>
      </c>
      <c r="AU1477" t="inlineStr">
        <is>
          <t>---</t>
        </is>
      </c>
      <c r="AV1477" t="inlineStr">
        <is>
          <t>---</t>
        </is>
      </c>
      <c r="AW1477" t="inlineStr">
        <is>
          <t>---</t>
        </is>
      </c>
      <c r="AX1477" t="inlineStr">
        <is>
          <t>---</t>
        </is>
      </c>
      <c r="AY1477" t="inlineStr">
        <is>
          <t>---</t>
        </is>
      </c>
      <c r="AZ1477" t="inlineStr">
        <is>
          <t>---</t>
        </is>
      </c>
      <c r="BA1477" t="inlineStr">
        <is>
          <t>ee56fe43774c739691190a6b2f174cb4</t>
        </is>
      </c>
      <c r="BB1477" t="inlineStr">
        <is>
          <t>http://openrosa.org/formdesigner/0B48E039-1E80-49A7-AC24-732B6E788E39</t>
        </is>
      </c>
      <c r="BC1477" t="inlineStr">
        <is>
          <t>Ration et autres visites</t>
        </is>
      </c>
      <c r="BD1477" t="inlineStr">
        <is>
          <t>CommCare Android, version "2.56"(468046). App v15974. CommCare Version 2.56.0. Build 468046, built on: 2025-03-15</t>
        </is>
      </c>
      <c r="BE1477" t="inlineStr">
        <is>
          <t>commcare_a169376e-65d8-42db-a32c-2b37fe76f3f2</t>
        </is>
      </c>
      <c r="BF1477" t="inlineStr">
        <is>
          <t>18.4312866 -72.8539435 60.2 3.5</t>
        </is>
      </c>
      <c r="BG1477" t="inlineStr">
        <is>
          <t>f13d8149fc6d39ebe86af18272310ff9</t>
        </is>
      </c>
      <c r="BH1477" t="inlineStr">
        <is>
          <t>40b9a06a5c574210820dd725c0bc61c4</t>
        </is>
      </c>
      <c r="BI1477" t="inlineStr">
        <is>
          <t>15246</t>
        </is>
      </c>
      <c r="BJ1477" t="inlineStr">
        <is>
          <t>XFormInstance</t>
        </is>
      </c>
      <c r="BK1477" t="inlineStr">
        <is>
          <t>a21d44d000f211f0ba8cbb65fe57b2fe</t>
        </is>
      </c>
      <c r="BL1477" t="b">
        <v>0</v>
      </c>
      <c r="BM1477" t="inlineStr">
        <is>
          <t>---</t>
        </is>
      </c>
      <c r="BN1477" t="inlineStr">
        <is>
          <t>200.113.234.209</t>
        </is>
      </c>
      <c r="BO1477" t="inlineStr">
        <is>
          <t>Watson Fenelus</t>
        </is>
      </c>
    </row>
    <row r="1478">
      <c r="A1478" t="inlineStr">
        <is>
          <t>1476</t>
        </is>
      </c>
      <c r="B1478" t="inlineStr">
        <is>
          <t>9eb889a1-9bd8-4b61-a817-98b0f153ff74</t>
        </is>
      </c>
      <c r="C1478" t="inlineStr">
        <is>
          <t>2025-03-24</t>
        </is>
      </c>
      <c r="D1478" t="inlineStr">
        <is>
          <t>3</t>
        </is>
      </c>
      <c r="E1478" t="inlineStr">
        <is>
          <t>---</t>
        </is>
      </c>
      <c r="F1478" t="inlineStr">
        <is>
          <t>1</t>
        </is>
      </c>
      <c r="G1478" t="inlineStr">
        <is>
          <t>---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---</t>
        </is>
      </c>
      <c r="L1478" t="inlineStr">
        <is>
          <t>---</t>
        </is>
      </c>
      <c r="M1478" t="inlineStr">
        <is>
          <t>---</t>
        </is>
      </c>
      <c r="N1478" t="inlineStr">
        <is>
          <t>---</t>
        </is>
      </c>
      <c r="O1478" t="inlineStr">
        <is>
          <t>---</t>
        </is>
      </c>
      <c r="P1478" t="inlineStr">
        <is>
          <t>---</t>
        </is>
      </c>
      <c r="Q1478" t="inlineStr">
        <is>
          <t>---</t>
        </is>
      </c>
      <c r="R1478" t="inlineStr">
        <is>
          <t>13.2</t>
        </is>
      </c>
      <c r="S1478" t="inlineStr">
        <is>
          <t>12.2</t>
        </is>
      </c>
      <c r="T1478" t="inlineStr">
        <is>
          <t>89.0</t>
        </is>
      </c>
      <c r="U1478">
        <f>HYPERLINK("https://www.commcarehq.org/a/caris-test/api/form_attachment/v1/9eb889a1-9bd8-4b61-a817-98b0f153ff74/1742841357971.jpg")</f>
        <v/>
      </c>
      <c r="V1478" t="inlineStr"/>
      <c r="W1478" t="inlineStr">
        <is>
          <t>19.7352258 -72.198873 10.3 20.82</t>
        </is>
      </c>
      <c r="X1478" t="inlineStr">
        <is>
          <t>CAP/HSCM/SO00613</t>
        </is>
      </c>
      <c r="Y1478" t="inlineStr">
        <is>
          <t>CAP/HSCM/SO00613</t>
        </is>
      </c>
      <c r="Z1478" t="inlineStr">
        <is>
          <t>2025-03-24 18:39:04</t>
        </is>
      </c>
      <c r="AA1478" t="inlineStr">
        <is>
          <t>2025-03-24 18:35:13</t>
        </is>
      </c>
      <c r="AB1478" t="inlineStr">
        <is>
          <t>1maselaine</t>
        </is>
      </c>
      <c r="AC1478" t="inlineStr">
        <is>
          <t>2025-03-24 21:38:35</t>
        </is>
      </c>
      <c r="AD1478" s="1" t="inlineStr">
        <is>
          <t>https://www.commcarehq.org/a/caris-test/reports/form_data/9eb889a1-9bd8-4b61-a817-98b0f153ff74/</t>
        </is>
      </c>
      <c r="AE1478" t="inlineStr">
        <is>
          <t>---</t>
        </is>
      </c>
      <c r="AF1478" t="inlineStr">
        <is>
          <t>3c5a623af057e23a32ae4000_104795</t>
        </is>
      </c>
      <c r="AG1478" t="inlineStr">
        <is>
          <t>OK</t>
        </is>
      </c>
      <c r="AH1478" t="inlineStr">
        <is>
          <t>2025-03-24 18:39:04</t>
        </is>
      </c>
      <c r="AI1478" t="inlineStr">
        <is>
          <t>1b833c2586eb49459103874b6462448b</t>
        </is>
      </c>
      <c r="AJ1478" t="inlineStr">
        <is>
          <t>2025-03-24</t>
        </is>
      </c>
      <c r="AK1478" t="inlineStr">
        <is>
          <t>3</t>
        </is>
      </c>
      <c r="AL1478" t="inlineStr">
        <is>
          <t>---</t>
        </is>
      </c>
      <c r="AM1478" t="inlineStr">
        <is>
          <t>1</t>
        </is>
      </c>
      <c r="AN1478" t="inlineStr">
        <is>
          <t>---</t>
        </is>
      </c>
      <c r="AO1478" t="inlineStr">
        <is>
          <t>1</t>
        </is>
      </c>
      <c r="AP1478" t="inlineStr">
        <is>
          <t>1</t>
        </is>
      </c>
      <c r="AQ1478" t="inlineStr">
        <is>
          <t>13.2</t>
        </is>
      </c>
      <c r="AR1478" t="inlineStr">
        <is>
          <t>12.2</t>
        </is>
      </c>
      <c r="AS1478" t="inlineStr">
        <is>
          <t>89</t>
        </is>
      </c>
      <c r="AT1478" t="inlineStr">
        <is>
          <t>19.7352258 -72.198873 10.3 20.82</t>
        </is>
      </c>
      <c r="AU1478" t="inlineStr">
        <is>
          <t>---</t>
        </is>
      </c>
      <c r="AV1478" t="inlineStr">
        <is>
          <t>---</t>
        </is>
      </c>
      <c r="AW1478" t="inlineStr">
        <is>
          <t>---</t>
        </is>
      </c>
      <c r="AX1478" t="inlineStr">
        <is>
          <t>---</t>
        </is>
      </c>
      <c r="AY1478" t="inlineStr">
        <is>
          <t>---</t>
        </is>
      </c>
      <c r="AZ1478" t="inlineStr">
        <is>
          <t>---</t>
        </is>
      </c>
      <c r="BA1478" t="inlineStr">
        <is>
          <t>1b833c2586eb49459103874b6462448b</t>
        </is>
      </c>
      <c r="BB1478" t="inlineStr">
        <is>
          <t>http://openrosa.org/formdesigner/0B48E039-1E80-49A7-AC24-732B6E788E39</t>
        </is>
      </c>
      <c r="BC1478" t="inlineStr">
        <is>
          <t>Ration et autres visites</t>
        </is>
      </c>
      <c r="BD1478" t="inlineStr">
        <is>
          <t>CommCare Android, version "2.56"(468040). App v15974. CommCare Version 2.56.0. Build 468040, built on: 2025-02-11</t>
        </is>
      </c>
      <c r="BE1478" t="inlineStr">
        <is>
          <t>commcare_05d78f59-ebda-491c-89b8-6c42bab0e02e</t>
        </is>
      </c>
      <c r="BF1478" t="inlineStr">
        <is>
          <t>19.7351279 -72.1989972 9.5 9.0</t>
        </is>
      </c>
      <c r="BG1478" t="inlineStr">
        <is>
          <t>f13d8149fc6d39ebe86af18272310ff9</t>
        </is>
      </c>
      <c r="BH1478" t="inlineStr">
        <is>
          <t>40b9a06a5c574210820dd725c0bc61c4</t>
        </is>
      </c>
      <c r="BI1478" t="inlineStr">
        <is>
          <t>15246</t>
        </is>
      </c>
      <c r="BJ1478" t="inlineStr">
        <is>
          <t>XFormInstance</t>
        </is>
      </c>
      <c r="BK1478" t="inlineStr">
        <is>
          <t>023943e808b411f0b5735930014bb413</t>
        </is>
      </c>
      <c r="BL1478" t="b">
        <v>0</v>
      </c>
      <c r="BM1478" t="inlineStr">
        <is>
          <t>---</t>
        </is>
      </c>
      <c r="BN1478" t="inlineStr">
        <is>
          <t>200.113.214.164</t>
        </is>
      </c>
      <c r="BO1478" t="inlineStr">
        <is>
          <t>Evenson Luma</t>
        </is>
      </c>
    </row>
    <row r="1479">
      <c r="A1479" t="inlineStr">
        <is>
          <t>1477</t>
        </is>
      </c>
      <c r="B1479" t="inlineStr">
        <is>
          <t>d6e3d87b-5e1d-4c59-ad78-08238906cc61</t>
        </is>
      </c>
      <c r="C1479" t="inlineStr">
        <is>
          <t>2025-03-21</t>
        </is>
      </c>
      <c r="D1479" t="inlineStr">
        <is>
          <t>10</t>
        </is>
      </c>
      <c r="E1479" t="inlineStr">
        <is>
          <t>---</t>
        </is>
      </c>
      <c r="F1479" t="inlineStr">
        <is>
          <t>1</t>
        </is>
      </c>
      <c r="G1479" t="inlineStr">
        <is>
          <t>---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---</t>
        </is>
      </c>
      <c r="L1479" t="inlineStr">
        <is>
          <t>---</t>
        </is>
      </c>
      <c r="M1479" t="inlineStr">
        <is>
          <t>---</t>
        </is>
      </c>
      <c r="N1479" t="inlineStr">
        <is>
          <t>---</t>
        </is>
      </c>
      <c r="O1479" t="inlineStr">
        <is>
          <t>---</t>
        </is>
      </c>
      <c r="P1479" t="inlineStr">
        <is>
          <t>---</t>
        </is>
      </c>
      <c r="Q1479" t="inlineStr">
        <is>
          <t>---</t>
        </is>
      </c>
      <c r="R1479" t="inlineStr">
        <is>
          <t>16.1</t>
        </is>
      </c>
      <c r="S1479" t="inlineStr">
        <is>
          <t>15.2</t>
        </is>
      </c>
      <c r="T1479" t="inlineStr">
        <is>
          <t>1.0</t>
        </is>
      </c>
      <c r="U1479">
        <f>HYPERLINK("https://www.commcarehq.org/a/caris-test/api/form_attachment/v1/d6e3d87b-5e1d-4c59-ad78-08238906cc61/1742860105992.jpg")</f>
        <v/>
      </c>
      <c r="V1479" t="inlineStr"/>
      <c r="W1479" t="inlineStr"/>
      <c r="X1479" t="inlineStr">
        <is>
          <t>MON/POZS/ST00999</t>
        </is>
      </c>
      <c r="Y1479" t="inlineStr">
        <is>
          <t>MON/POZS/ST00999</t>
        </is>
      </c>
      <c r="Z1479" t="inlineStr">
        <is>
          <t>2025-03-24 23:48:31</t>
        </is>
      </c>
      <c r="AA1479" t="inlineStr">
        <is>
          <t>2025-03-24 23:46:59</t>
        </is>
      </c>
      <c r="AB1479" t="inlineStr">
        <is>
          <t>2cleonie</t>
        </is>
      </c>
      <c r="AC1479" t="inlineStr">
        <is>
          <t>2025-03-24 23:52:16</t>
        </is>
      </c>
      <c r="AD1479" s="1" t="inlineStr">
        <is>
          <t>https://www.commcarehq.org/a/caris-test/reports/form_data/d6e3d87b-5e1d-4c59-ad78-08238906cc61/</t>
        </is>
      </c>
      <c r="AE1479" t="inlineStr">
        <is>
          <t>---</t>
        </is>
      </c>
      <c r="AF1479" t="inlineStr">
        <is>
          <t>3c5a623af057e23a32ae4000_196542</t>
        </is>
      </c>
      <c r="AG1479" t="inlineStr">
        <is>
          <t>---</t>
        </is>
      </c>
      <c r="AH1479" t="inlineStr">
        <is>
          <t>2025-03-24 23:48:31</t>
        </is>
      </c>
      <c r="AI1479" t="inlineStr">
        <is>
          <t>cf61c4aba3da4fd3be73b20d2dbdf9af</t>
        </is>
      </c>
      <c r="AJ1479" t="inlineStr">
        <is>
          <t>2025-03-21</t>
        </is>
      </c>
      <c r="AK1479" t="inlineStr">
        <is>
          <t>10</t>
        </is>
      </c>
      <c r="AL1479" t="inlineStr">
        <is>
          <t>---</t>
        </is>
      </c>
      <c r="AM1479" t="inlineStr">
        <is>
          <t>1</t>
        </is>
      </c>
      <c r="AN1479" t="inlineStr">
        <is>
          <t>---</t>
        </is>
      </c>
      <c r="AO1479" t="inlineStr">
        <is>
          <t>1</t>
        </is>
      </c>
      <c r="AP1479" t="inlineStr">
        <is>
          <t>1</t>
        </is>
      </c>
      <c r="AQ1479" t="inlineStr">
        <is>
          <t>16.1</t>
        </is>
      </c>
      <c r="AR1479" t="inlineStr">
        <is>
          <t>15.2</t>
        </is>
      </c>
      <c r="AS1479" t="inlineStr">
        <is>
          <t>1</t>
        </is>
      </c>
      <c r="AT1479" t="inlineStr"/>
      <c r="AU1479" t="inlineStr">
        <is>
          <t>---</t>
        </is>
      </c>
      <c r="AV1479" t="inlineStr">
        <is>
          <t>---</t>
        </is>
      </c>
      <c r="AW1479" t="inlineStr">
        <is>
          <t>---</t>
        </is>
      </c>
      <c r="AX1479" t="inlineStr">
        <is>
          <t>---</t>
        </is>
      </c>
      <c r="AY1479" t="inlineStr">
        <is>
          <t>---</t>
        </is>
      </c>
      <c r="AZ1479" t="inlineStr">
        <is>
          <t>---</t>
        </is>
      </c>
      <c r="BA1479" t="inlineStr">
        <is>
          <t>cf61c4aba3da4fd3be73b20d2dbdf9af</t>
        </is>
      </c>
      <c r="BB1479" t="inlineStr">
        <is>
          <t>http://openrosa.org/formdesigner/0B48E039-1E80-49A7-AC24-732B6E788E39</t>
        </is>
      </c>
      <c r="BC1479" t="inlineStr">
        <is>
          <t>Ration et autres visites</t>
        </is>
      </c>
      <c r="BD1479" t="inlineStr">
        <is>
          <t>CommCare Android, version "2.55.0"(467579). App v15974. CommCare Version 2.55.0. Build 467579, built on: 2025-01-15</t>
        </is>
      </c>
      <c r="BE1479" t="inlineStr">
        <is>
          <t>commcare_4b89fcce-8d3a-4e6a-838c-ef337e1b2f53</t>
        </is>
      </c>
      <c r="BF1479" t="inlineStr"/>
      <c r="BG1479" t="inlineStr">
        <is>
          <t>f13d8149fc6d39ebe86af18272310ff9</t>
        </is>
      </c>
      <c r="BH1479" t="inlineStr">
        <is>
          <t>40b9a06a5c574210820dd725c0bc61c4</t>
        </is>
      </c>
      <c r="BI1479" t="inlineStr">
        <is>
          <t>15246</t>
        </is>
      </c>
      <c r="BJ1479" t="inlineStr">
        <is>
          <t>XFormInstance</t>
        </is>
      </c>
      <c r="BK1479" t="inlineStr">
        <is>
          <t>184adf98068211f0b0ecd3290d41d0d6</t>
        </is>
      </c>
      <c r="BL1479" t="b">
        <v>0</v>
      </c>
      <c r="BM1479" t="inlineStr">
        <is>
          <t>---</t>
        </is>
      </c>
      <c r="BN1479" t="inlineStr">
        <is>
          <t>190.115.152.134</t>
        </is>
      </c>
      <c r="BO1479" t="inlineStr">
        <is>
          <t>Tesaïcka Sainte</t>
        </is>
      </c>
    </row>
    <row r="1480">
      <c r="A1480" t="inlineStr">
        <is>
          <t>1478</t>
        </is>
      </c>
      <c r="B1480" t="inlineStr">
        <is>
          <t>47efb22e-5480-4692-9a92-0f917cac7a33</t>
        </is>
      </c>
      <c r="C1480" t="inlineStr">
        <is>
          <t>2025-03-21</t>
        </is>
      </c>
      <c r="D1480" t="inlineStr">
        <is>
          <t>4</t>
        </is>
      </c>
      <c r="E1480" t="inlineStr">
        <is>
          <t>accompagnement FEJ</t>
        </is>
      </c>
      <c r="F1480" t="inlineStr">
        <is>
          <t>1</t>
        </is>
      </c>
      <c r="G1480" t="inlineStr">
        <is>
          <t>oui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---</t>
        </is>
      </c>
      <c r="L1480" t="inlineStr">
        <is>
          <t>---</t>
        </is>
      </c>
      <c r="M1480" t="inlineStr">
        <is>
          <t>---</t>
        </is>
      </c>
      <c r="N1480" t="inlineStr">
        <is>
          <t>---</t>
        </is>
      </c>
      <c r="O1480" t="inlineStr">
        <is>
          <t>---</t>
        </is>
      </c>
      <c r="P1480" t="inlineStr">
        <is>
          <t>---</t>
        </is>
      </c>
      <c r="Q1480" t="inlineStr">
        <is>
          <t>---</t>
        </is>
      </c>
      <c r="R1480" t="inlineStr"/>
      <c r="S1480" t="inlineStr"/>
      <c r="T1480" t="inlineStr"/>
      <c r="U1480">
        <f>HYPERLINK("https://www.commcarehq.org/a/caris-test/api/form_attachment/v1/47efb22e-5480-4692-9a92-0f917cac7a33/1742860522396.jpg")</f>
        <v/>
      </c>
      <c r="V1480" t="inlineStr"/>
      <c r="W1480" t="inlineStr"/>
      <c r="X1480" t="inlineStr">
        <is>
          <t>MON/POZS/ST19902</t>
        </is>
      </c>
      <c r="Y1480" t="inlineStr">
        <is>
          <t>MON/POZS/ST19902</t>
        </is>
      </c>
      <c r="Z1480" t="inlineStr">
        <is>
          <t>2025-03-24 23:55:29</t>
        </is>
      </c>
      <c r="AA1480" t="inlineStr">
        <is>
          <t>2025-03-24 23:54:33</t>
        </is>
      </c>
      <c r="AB1480" t="inlineStr">
        <is>
          <t>2cleonie</t>
        </is>
      </c>
      <c r="AC1480" t="inlineStr">
        <is>
          <t>2025-03-24 23:56:09</t>
        </is>
      </c>
      <c r="AD1480" s="1" t="inlineStr">
        <is>
          <t>https://www.commcarehq.org/a/caris-test/reports/form_data/47efb22e-5480-4692-9a92-0f917cac7a33/</t>
        </is>
      </c>
      <c r="AE1480" t="inlineStr">
        <is>
          <t>---</t>
        </is>
      </c>
      <c r="AF1480" t="inlineStr">
        <is>
          <t>3c5a623af057e23a32ae4000_17616</t>
        </is>
      </c>
      <c r="AG1480" t="inlineStr">
        <is>
          <t>---</t>
        </is>
      </c>
      <c r="AH1480" t="inlineStr">
        <is>
          <t>2025-03-24 23:55:29</t>
        </is>
      </c>
      <c r="AI1480" t="inlineStr">
        <is>
          <t>cf61c4aba3da4fd3be73b20d2dbdf9af</t>
        </is>
      </c>
      <c r="AJ1480" t="inlineStr">
        <is>
          <t>2025-03-21</t>
        </is>
      </c>
      <c r="AK1480" t="inlineStr">
        <is>
          <t>4</t>
        </is>
      </c>
      <c r="AL1480" t="inlineStr">
        <is>
          <t>accompagnement FEJ</t>
        </is>
      </c>
      <c r="AM1480" t="inlineStr">
        <is>
          <t>1</t>
        </is>
      </c>
      <c r="AN1480" t="inlineStr">
        <is>
          <t>oui</t>
        </is>
      </c>
      <c r="AO1480" t="inlineStr">
        <is>
          <t>1</t>
        </is>
      </c>
      <c r="AP1480" t="inlineStr">
        <is>
          <t>1</t>
        </is>
      </c>
      <c r="AQ1480" t="inlineStr"/>
      <c r="AR1480" t="inlineStr"/>
      <c r="AS1480" t="inlineStr"/>
      <c r="AT1480" t="inlineStr"/>
      <c r="AU1480" t="inlineStr">
        <is>
          <t>---</t>
        </is>
      </c>
      <c r="AV1480" t="inlineStr">
        <is>
          <t>---</t>
        </is>
      </c>
      <c r="AW1480" t="inlineStr">
        <is>
          <t>---</t>
        </is>
      </c>
      <c r="AX1480" t="inlineStr">
        <is>
          <t>---</t>
        </is>
      </c>
      <c r="AY1480" t="inlineStr">
        <is>
          <t>---</t>
        </is>
      </c>
      <c r="AZ1480" t="inlineStr">
        <is>
          <t>---</t>
        </is>
      </c>
      <c r="BA1480" t="inlineStr">
        <is>
          <t>cf61c4aba3da4fd3be73b20d2dbdf9af</t>
        </is>
      </c>
      <c r="BB1480" t="inlineStr">
        <is>
          <t>http://openrosa.org/formdesigner/0B48E039-1E80-49A7-AC24-732B6E788E39</t>
        </is>
      </c>
      <c r="BC1480" t="inlineStr">
        <is>
          <t>Ration et autres visites</t>
        </is>
      </c>
      <c r="BD1480" t="inlineStr">
        <is>
          <t>CommCare Android, version "2.55.0"(467579). App v15974. CommCare Version 2.55.0. Build 467579, built on: 2025-01-15</t>
        </is>
      </c>
      <c r="BE1480" t="inlineStr">
        <is>
          <t>commcare_4b89fcce-8d3a-4e6a-838c-ef337e1b2f53</t>
        </is>
      </c>
      <c r="BF1480" t="inlineStr"/>
      <c r="BG1480" t="inlineStr">
        <is>
          <t>f13d8149fc6d39ebe86af18272310ff9</t>
        </is>
      </c>
      <c r="BH1480" t="inlineStr">
        <is>
          <t>40b9a06a5c574210820dd725c0bc61c4</t>
        </is>
      </c>
      <c r="BI1480" t="inlineStr">
        <is>
          <t>15246</t>
        </is>
      </c>
      <c r="BJ1480" t="inlineStr">
        <is>
          <t>XFormInstance</t>
        </is>
      </c>
      <c r="BK1480" t="inlineStr">
        <is>
          <t>184adf98068211f0b0ecd3290d41d0d6</t>
        </is>
      </c>
      <c r="BL1480" t="b">
        <v>0</v>
      </c>
      <c r="BM1480" t="inlineStr">
        <is>
          <t>---</t>
        </is>
      </c>
      <c r="BN1480" t="inlineStr">
        <is>
          <t>190.115.152.134</t>
        </is>
      </c>
      <c r="BO1480" t="inlineStr">
        <is>
          <t>Milfort Kervens</t>
        </is>
      </c>
    </row>
    <row r="1481">
      <c r="A1481" t="inlineStr">
        <is>
          <t>1479</t>
        </is>
      </c>
      <c r="B1481" t="inlineStr">
        <is>
          <t>4abfa4b8-1177-44d0-9e62-83e8c2c2684e</t>
        </is>
      </c>
      <c r="C1481" t="inlineStr">
        <is>
          <t>2025-03-24</t>
        </is>
      </c>
      <c r="D1481" t="inlineStr">
        <is>
          <t>3</t>
        </is>
      </c>
      <c r="E1481" t="inlineStr">
        <is>
          <t>---</t>
        </is>
      </c>
      <c r="F1481" t="inlineStr">
        <is>
          <t>0</t>
        </is>
      </c>
      <c r="G1481" t="inlineStr">
        <is>
          <t>---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---</t>
        </is>
      </c>
      <c r="L1481" t="inlineStr">
        <is>
          <t>---</t>
        </is>
      </c>
      <c r="M1481" t="inlineStr">
        <is>
          <t>---</t>
        </is>
      </c>
      <c r="N1481" t="inlineStr">
        <is>
          <t>---</t>
        </is>
      </c>
      <c r="O1481" t="inlineStr">
        <is>
          <t>---</t>
        </is>
      </c>
      <c r="P1481" t="inlineStr">
        <is>
          <t>---</t>
        </is>
      </c>
      <c r="Q1481" t="inlineStr">
        <is>
          <t>---</t>
        </is>
      </c>
      <c r="R1481" t="inlineStr"/>
      <c r="S1481" t="inlineStr"/>
      <c r="T1481" t="inlineStr"/>
      <c r="U1481" t="inlineStr"/>
      <c r="V1481" t="inlineStr"/>
      <c r="W1481" t="inlineStr"/>
      <c r="X1481" t="inlineStr">
        <is>
          <t>CAP/HSCM/ST04362</t>
        </is>
      </c>
      <c r="Y1481" t="inlineStr">
        <is>
          <t>CAP/HSCM/ST04362</t>
        </is>
      </c>
      <c r="Z1481" t="inlineStr">
        <is>
          <t>2025-03-25 00:20:19</t>
        </is>
      </c>
      <c r="AA1481" t="inlineStr">
        <is>
          <t>2025-03-25 00:20:07</t>
        </is>
      </c>
      <c r="AB1481" t="inlineStr">
        <is>
          <t>1fleurgile</t>
        </is>
      </c>
      <c r="AC1481" t="inlineStr">
        <is>
          <t>2025-03-25 00:21:16</t>
        </is>
      </c>
      <c r="AD1481" s="1" t="inlineStr">
        <is>
          <t>https://www.commcarehq.org/a/caris-test/reports/form_data/4abfa4b8-1177-44d0-9e62-83e8c2c2684e/</t>
        </is>
      </c>
      <c r="AE1481" t="inlineStr">
        <is>
          <t>---</t>
        </is>
      </c>
      <c r="AF1481" t="inlineStr">
        <is>
          <t>3c5a623af057e23a32ae4000_104283</t>
        </is>
      </c>
      <c r="AG1481" t="inlineStr">
        <is>
          <t>OK</t>
        </is>
      </c>
      <c r="AH1481" t="inlineStr">
        <is>
          <t>2025-03-25 00:20:19</t>
        </is>
      </c>
      <c r="AI1481" t="inlineStr">
        <is>
          <t>9cfdf7db54419d22491b2c964b5162b3</t>
        </is>
      </c>
      <c r="AJ1481" t="inlineStr">
        <is>
          <t>2025-03-24</t>
        </is>
      </c>
      <c r="AK1481" t="inlineStr">
        <is>
          <t>3</t>
        </is>
      </c>
      <c r="AL1481" t="inlineStr">
        <is>
          <t>---</t>
        </is>
      </c>
      <c r="AM1481" t="inlineStr">
        <is>
          <t>0</t>
        </is>
      </c>
      <c r="AN1481" t="inlineStr">
        <is>
          <t>---</t>
        </is>
      </c>
      <c r="AO1481" t="inlineStr">
        <is>
          <t>1</t>
        </is>
      </c>
      <c r="AP1481" t="inlineStr">
        <is>
          <t>1</t>
        </is>
      </c>
      <c r="AQ1481" t="inlineStr"/>
      <c r="AR1481" t="inlineStr"/>
      <c r="AS1481" t="inlineStr"/>
      <c r="AT1481" t="inlineStr"/>
      <c r="AU1481" t="inlineStr">
        <is>
          <t>---</t>
        </is>
      </c>
      <c r="AV1481" t="inlineStr">
        <is>
          <t>---</t>
        </is>
      </c>
      <c r="AW1481" t="inlineStr">
        <is>
          <t>---</t>
        </is>
      </c>
      <c r="AX1481" t="inlineStr">
        <is>
          <t>---</t>
        </is>
      </c>
      <c r="AY1481" t="inlineStr">
        <is>
          <t>---</t>
        </is>
      </c>
      <c r="AZ1481" t="inlineStr">
        <is>
          <t>---</t>
        </is>
      </c>
      <c r="BA1481" t="inlineStr">
        <is>
          <t>9cfdf7db54419d22491b2c964b5162b3</t>
        </is>
      </c>
      <c r="BB1481" t="inlineStr">
        <is>
          <t>http://openrosa.org/formdesigner/0B48E039-1E80-49A7-AC24-732B6E788E39</t>
        </is>
      </c>
      <c r="BC1481" t="inlineStr">
        <is>
          <t>Ration et autres visites</t>
        </is>
      </c>
      <c r="BD1481" t="inlineStr">
        <is>
          <t>CommCare Android, version "2.55.0"(467579). App v15974. CommCare Version 2.55.0. Build 467579, built on: 2025-01-15</t>
        </is>
      </c>
      <c r="BE1481" t="inlineStr">
        <is>
          <t>commcare_76b456dd-7d90-498a-a785-92f136625a61</t>
        </is>
      </c>
      <c r="BF1481" t="inlineStr">
        <is>
          <t>19.7266231 -72.2202537 -44.79 7.72</t>
        </is>
      </c>
      <c r="BG1481" t="inlineStr">
        <is>
          <t>f13d8149fc6d39ebe86af18272310ff9</t>
        </is>
      </c>
      <c r="BH1481" t="inlineStr">
        <is>
          <t>40b9a06a5c574210820dd725c0bc61c4</t>
        </is>
      </c>
      <c r="BI1481" t="inlineStr">
        <is>
          <t>15246</t>
        </is>
      </c>
      <c r="BJ1481" t="inlineStr">
        <is>
          <t>XFormInstance</t>
        </is>
      </c>
      <c r="BK1481" t="inlineStr">
        <is>
          <t>03e1548208bd11f0b119d3290d41d0d6</t>
        </is>
      </c>
      <c r="BL1481" t="b">
        <v>0</v>
      </c>
      <c r="BM1481" t="inlineStr">
        <is>
          <t>---</t>
        </is>
      </c>
      <c r="BN1481" t="inlineStr">
        <is>
          <t>200.113.248.176</t>
        </is>
      </c>
      <c r="BO1481" t="inlineStr">
        <is>
          <t>Edwige Gracia</t>
        </is>
      </c>
    </row>
    <row r="1482">
      <c r="A1482" t="inlineStr">
        <is>
          <t>1480</t>
        </is>
      </c>
      <c r="B1482" t="inlineStr">
        <is>
          <t>b909c7ce-e0f6-4499-a1dd-f0f4fb1c38b1</t>
        </is>
      </c>
      <c r="C1482" t="inlineStr">
        <is>
          <t>2025-03-24</t>
        </is>
      </c>
      <c r="D1482" t="inlineStr">
        <is>
          <t>3 4</t>
        </is>
      </c>
      <c r="E1482" t="inlineStr">
        <is>
          <t>Bonbons</t>
        </is>
      </c>
      <c r="F1482" t="inlineStr">
        <is>
          <t>0</t>
        </is>
      </c>
      <c r="G1482" t="inlineStr">
        <is>
          <t>---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---</t>
        </is>
      </c>
      <c r="L1482" t="inlineStr">
        <is>
          <t>---</t>
        </is>
      </c>
      <c r="M1482" t="inlineStr">
        <is>
          <t>---</t>
        </is>
      </c>
      <c r="N1482" t="inlineStr">
        <is>
          <t>---</t>
        </is>
      </c>
      <c r="O1482" t="inlineStr">
        <is>
          <t>---</t>
        </is>
      </c>
      <c r="P1482" t="inlineStr">
        <is>
          <t>---</t>
        </is>
      </c>
      <c r="Q1482" t="inlineStr">
        <is>
          <t>---</t>
        </is>
      </c>
      <c r="R1482" t="inlineStr">
        <is>
          <t>15.5</t>
        </is>
      </c>
      <c r="S1482" t="inlineStr">
        <is>
          <t>22.6</t>
        </is>
      </c>
      <c r="T1482" t="inlineStr">
        <is>
          <t>129.0</t>
        </is>
      </c>
      <c r="U1482">
        <f>HYPERLINK("https://www.commcarehq.org/a/caris-test/api/form_attachment/v1/b909c7ce-e0f6-4499-a1dd-f0f4fb1c38b1/1742845296772.jpg")</f>
        <v/>
      </c>
      <c r="V1482" t="inlineStr"/>
      <c r="W1482" t="inlineStr"/>
      <c r="X1482" t="inlineStr">
        <is>
          <t>PEG/HNDP/ST01680</t>
        </is>
      </c>
      <c r="Y1482" t="inlineStr">
        <is>
          <t>PEG/HNDP/ST01680</t>
        </is>
      </c>
      <c r="Z1482" t="inlineStr">
        <is>
          <t>2025-03-24 19:43:25</t>
        </is>
      </c>
      <c r="AA1482" t="inlineStr">
        <is>
          <t>2025-03-24 19:40:45</t>
        </is>
      </c>
      <c r="AB1482" t="inlineStr">
        <is>
          <t>2sfrancois</t>
        </is>
      </c>
      <c r="AC1482" t="inlineStr">
        <is>
          <t>2025-03-25 00:40:07</t>
        </is>
      </c>
      <c r="AD1482" s="1" t="inlineStr">
        <is>
          <t>https://www.commcarehq.org/a/caris-test/reports/form_data/b909c7ce-e0f6-4499-a1dd-f0f4fb1c38b1/</t>
        </is>
      </c>
      <c r="AE1482" t="inlineStr">
        <is>
          <t>---</t>
        </is>
      </c>
      <c r="AF1482" t="inlineStr">
        <is>
          <t>3c5a623af057e23a32ae4000_27770</t>
        </is>
      </c>
      <c r="AG1482" t="inlineStr">
        <is>
          <t>OK</t>
        </is>
      </c>
      <c r="AH1482" t="inlineStr">
        <is>
          <t>2025-03-24 19:43:25</t>
        </is>
      </c>
      <c r="AI1482" t="inlineStr">
        <is>
          <t>ee56fe43774c739691190a6b2f174cb4</t>
        </is>
      </c>
      <c r="AJ1482" t="inlineStr">
        <is>
          <t>2025-03-24</t>
        </is>
      </c>
      <c r="AK1482" t="inlineStr">
        <is>
          <t>3 4</t>
        </is>
      </c>
      <c r="AL1482" t="inlineStr">
        <is>
          <t>Bonbons</t>
        </is>
      </c>
      <c r="AM1482" t="inlineStr">
        <is>
          <t>0</t>
        </is>
      </c>
      <c r="AN1482" t="inlineStr">
        <is>
          <t>---</t>
        </is>
      </c>
      <c r="AO1482" t="inlineStr">
        <is>
          <t>1</t>
        </is>
      </c>
      <c r="AP1482" t="inlineStr">
        <is>
          <t>1</t>
        </is>
      </c>
      <c r="AQ1482" t="inlineStr">
        <is>
          <t>15.5</t>
        </is>
      </c>
      <c r="AR1482" t="inlineStr">
        <is>
          <t>22.6</t>
        </is>
      </c>
      <c r="AS1482" t="inlineStr">
        <is>
          <t>129</t>
        </is>
      </c>
      <c r="AT1482" t="inlineStr"/>
      <c r="AU1482" t="inlineStr">
        <is>
          <t>---</t>
        </is>
      </c>
      <c r="AV1482" t="inlineStr">
        <is>
          <t>---</t>
        </is>
      </c>
      <c r="AW1482" t="inlineStr">
        <is>
          <t>---</t>
        </is>
      </c>
      <c r="AX1482" t="inlineStr">
        <is>
          <t>---</t>
        </is>
      </c>
      <c r="AY1482" t="inlineStr">
        <is>
          <t>---</t>
        </is>
      </c>
      <c r="AZ1482" t="inlineStr">
        <is>
          <t>---</t>
        </is>
      </c>
      <c r="BA1482" t="inlineStr">
        <is>
          <t>ee56fe43774c739691190a6b2f174cb4</t>
        </is>
      </c>
      <c r="BB1482" t="inlineStr">
        <is>
          <t>http://openrosa.org/formdesigner/0B48E039-1E80-49A7-AC24-732B6E788E39</t>
        </is>
      </c>
      <c r="BC1482" t="inlineStr">
        <is>
          <t>Ration et autres visites</t>
        </is>
      </c>
      <c r="BD1482" t="inlineStr">
        <is>
          <t>CommCare Android, version "2.56"(468046). App v15974. CommCare Version 2.56.0. Build 468046, built on: 2025-03-15</t>
        </is>
      </c>
      <c r="BE1482" t="inlineStr">
        <is>
          <t>commcare_a169376e-65d8-42db-a32c-2b37fe76f3f2</t>
        </is>
      </c>
      <c r="BF1482" t="inlineStr">
        <is>
          <t>18.4286067 -72.8619772 0.6 7.2</t>
        </is>
      </c>
      <c r="BG1482" t="inlineStr">
        <is>
          <t>f13d8149fc6d39ebe86af18272310ff9</t>
        </is>
      </c>
      <c r="BH1482" t="inlineStr">
        <is>
          <t>40b9a06a5c574210820dd725c0bc61c4</t>
        </is>
      </c>
      <c r="BI1482" t="inlineStr">
        <is>
          <t>15246</t>
        </is>
      </c>
      <c r="BJ1482" t="inlineStr">
        <is>
          <t>XFormInstance</t>
        </is>
      </c>
      <c r="BK1482" t="inlineStr">
        <is>
          <t>a21d44d000f211f0ba8cbb65fe57b2fe</t>
        </is>
      </c>
      <c r="BL1482" t="b">
        <v>0</v>
      </c>
      <c r="BM1482" t="inlineStr">
        <is>
          <t>---</t>
        </is>
      </c>
      <c r="BN1482" t="inlineStr">
        <is>
          <t>200.113.230.98</t>
        </is>
      </c>
      <c r="BO1482" t="inlineStr">
        <is>
          <t>Wallgains Saint Juste</t>
        </is>
      </c>
    </row>
    <row r="1483">
      <c r="A1483" t="inlineStr">
        <is>
          <t>1481</t>
        </is>
      </c>
      <c r="B1483" t="inlineStr">
        <is>
          <t>c0ecbfa3-a062-4996-ac80-381eb091d61f</t>
        </is>
      </c>
      <c r="C1483" t="inlineStr">
        <is>
          <t>2025-03-25</t>
        </is>
      </c>
      <c r="D1483" t="inlineStr">
        <is>
          <t>3</t>
        </is>
      </c>
      <c r="E1483" t="inlineStr">
        <is>
          <t>---</t>
        </is>
      </c>
      <c r="F1483" t="inlineStr">
        <is>
          <t>1</t>
        </is>
      </c>
      <c r="G1483" t="inlineStr">
        <is>
          <t>---</t>
        </is>
      </c>
      <c r="H1483" t="inlineStr">
        <is>
          <t>1</t>
        </is>
      </c>
      <c r="I1483" t="inlineStr">
        <is>
          <t>0</t>
        </is>
      </c>
      <c r="J1483" t="inlineStr">
        <is>
          <t>---</t>
        </is>
      </c>
      <c r="K1483" t="inlineStr">
        <is>
          <t>---</t>
        </is>
      </c>
      <c r="L1483" t="inlineStr">
        <is>
          <t>---</t>
        </is>
      </c>
      <c r="M1483" t="inlineStr">
        <is>
          <t>---</t>
        </is>
      </c>
      <c r="N1483" t="inlineStr">
        <is>
          <t>---</t>
        </is>
      </c>
      <c r="O1483" t="inlineStr">
        <is>
          <t>---</t>
        </is>
      </c>
      <c r="P1483" t="inlineStr">
        <is>
          <t>---</t>
        </is>
      </c>
      <c r="Q1483" t="inlineStr">
        <is>
          <t>---</t>
        </is>
      </c>
      <c r="R1483" t="inlineStr">
        <is>
          <t>---</t>
        </is>
      </c>
      <c r="S1483" t="inlineStr">
        <is>
          <t>---</t>
        </is>
      </c>
      <c r="T1483" t="inlineStr">
        <is>
          <t>---</t>
        </is>
      </c>
      <c r="U1483" t="inlineStr">
        <is>
          <t>---</t>
        </is>
      </c>
      <c r="V1483" t="inlineStr">
        <is>
          <t>---</t>
        </is>
      </c>
      <c r="W1483" t="inlineStr">
        <is>
          <t>19.7455337 -72.2033805 -29.21 9.65</t>
        </is>
      </c>
      <c r="X1483" t="inlineStr">
        <is>
          <t>CAP/HSCM/ST04433</t>
        </is>
      </c>
      <c r="Y1483" t="inlineStr">
        <is>
          <t>CAP/HSCM/ST04433</t>
        </is>
      </c>
      <c r="Z1483" t="inlineStr">
        <is>
          <t>2025-03-25 14:50:06</t>
        </is>
      </c>
      <c r="AA1483" t="inlineStr">
        <is>
          <t>2025-03-25 14:49:47</t>
        </is>
      </c>
      <c r="AB1483" t="inlineStr">
        <is>
          <t>1maselaine</t>
        </is>
      </c>
      <c r="AC1483" t="inlineStr">
        <is>
          <t>2025-03-25 14:50:28</t>
        </is>
      </c>
      <c r="AD1483" s="1" t="inlineStr">
        <is>
          <t>https://www.commcarehq.org/a/caris-test/reports/form_data/c0ecbfa3-a062-4996-ac80-381eb091d61f/</t>
        </is>
      </c>
      <c r="AE1483" t="inlineStr">
        <is>
          <t>---</t>
        </is>
      </c>
      <c r="AF1483" t="inlineStr">
        <is>
          <t>3c5a623af057e23a32ae4000_167225</t>
        </is>
      </c>
      <c r="AG1483" t="inlineStr">
        <is>
          <t>OK</t>
        </is>
      </c>
      <c r="AH1483" t="inlineStr">
        <is>
          <t>2025-03-25 14:50:06</t>
        </is>
      </c>
      <c r="AI1483" t="inlineStr">
        <is>
          <t>1b833c2586eb49459103874b6462448b</t>
        </is>
      </c>
      <c r="AJ1483" t="inlineStr">
        <is>
          <t>2025-03-25</t>
        </is>
      </c>
      <c r="AK1483" t="inlineStr">
        <is>
          <t>3</t>
        </is>
      </c>
      <c r="AL1483" t="inlineStr">
        <is>
          <t>---</t>
        </is>
      </c>
      <c r="AM1483" t="inlineStr">
        <is>
          <t>1</t>
        </is>
      </c>
      <c r="AN1483" t="inlineStr">
        <is>
          <t>---</t>
        </is>
      </c>
      <c r="AO1483" t="inlineStr">
        <is>
          <t>1</t>
        </is>
      </c>
      <c r="AP1483" t="inlineStr">
        <is>
          <t>0</t>
        </is>
      </c>
      <c r="AQ1483" t="inlineStr">
        <is>
          <t>---</t>
        </is>
      </c>
      <c r="AR1483" t="inlineStr">
        <is>
          <t>---</t>
        </is>
      </c>
      <c r="AS1483" t="inlineStr">
        <is>
          <t>---</t>
        </is>
      </c>
      <c r="AT1483" t="inlineStr">
        <is>
          <t>19.7455337 -72.2033805 -29.21 9.65</t>
        </is>
      </c>
      <c r="AU1483" t="inlineStr">
        <is>
          <t>---</t>
        </is>
      </c>
      <c r="AV1483" t="inlineStr">
        <is>
          <t>---</t>
        </is>
      </c>
      <c r="AW1483" t="inlineStr">
        <is>
          <t>---</t>
        </is>
      </c>
      <c r="AX1483" t="inlineStr">
        <is>
          <t>---</t>
        </is>
      </c>
      <c r="AY1483" t="inlineStr">
        <is>
          <t>---</t>
        </is>
      </c>
      <c r="AZ1483" t="inlineStr">
        <is>
          <t>---</t>
        </is>
      </c>
      <c r="BA1483" t="inlineStr">
        <is>
          <t>1b833c2586eb49459103874b6462448b</t>
        </is>
      </c>
      <c r="BB1483" t="inlineStr">
        <is>
          <t>http://openrosa.org/formdesigner/0B48E039-1E80-49A7-AC24-732B6E788E39</t>
        </is>
      </c>
      <c r="BC1483" t="inlineStr">
        <is>
          <t>Ration et autres visites</t>
        </is>
      </c>
      <c r="BD1483" t="inlineStr">
        <is>
          <t>CommCare Android, version "2.56"(468040). App v15974. CommCare Version 2.56.0. Build 468040, built on: 2025-02-11</t>
        </is>
      </c>
      <c r="BE1483" t="inlineStr">
        <is>
          <t>commcare_05d78f59-ebda-491c-89b8-6c42bab0e02e</t>
        </is>
      </c>
      <c r="BF1483" t="inlineStr">
        <is>
          <t>19.7455337 -72.2033805 -29.21 9.65</t>
        </is>
      </c>
      <c r="BG1483" t="inlineStr">
        <is>
          <t>f13d8149fc6d39ebe86af18272310ff9</t>
        </is>
      </c>
      <c r="BH1483" t="inlineStr">
        <is>
          <t>40b9a06a5c574210820dd725c0bc61c4</t>
        </is>
      </c>
      <c r="BI1483" t="inlineStr">
        <is>
          <t>15246</t>
        </is>
      </c>
      <c r="BJ1483" t="inlineStr">
        <is>
          <t>XFormInstance</t>
        </is>
      </c>
      <c r="BK1483" t="inlineStr">
        <is>
          <t>17eb9524098411f0ab146327e3555f30</t>
        </is>
      </c>
      <c r="BL1483" t="b">
        <v>0</v>
      </c>
      <c r="BM1483" t="inlineStr">
        <is>
          <t>---</t>
        </is>
      </c>
      <c r="BN1483" t="inlineStr">
        <is>
          <t>200.113.253.159</t>
        </is>
      </c>
      <c r="BO1483" t="inlineStr">
        <is>
          <t>Wiskenly Mervil</t>
        </is>
      </c>
    </row>
    <row r="1484">
      <c r="A1484" t="inlineStr">
        <is>
          <t>1482</t>
        </is>
      </c>
      <c r="B1484" t="inlineStr">
        <is>
          <t>7fea862e-d91b-4848-a3e6-316566ba822f</t>
        </is>
      </c>
      <c r="C1484" t="inlineStr">
        <is>
          <t>2025-03-25</t>
        </is>
      </c>
      <c r="D1484" t="inlineStr">
        <is>
          <t>3 4</t>
        </is>
      </c>
      <c r="E1484" t="inlineStr">
        <is>
          <t>Suivi md</t>
        </is>
      </c>
      <c r="F1484" t="inlineStr">
        <is>
          <t>0</t>
        </is>
      </c>
      <c r="G1484" t="inlineStr">
        <is>
          <t>---</t>
        </is>
      </c>
      <c r="H1484" t="inlineStr">
        <is>
          <t>1</t>
        </is>
      </c>
      <c r="I1484" t="inlineStr">
        <is>
          <t>1</t>
        </is>
      </c>
      <c r="J1484" t="inlineStr"/>
      <c r="K1484" t="inlineStr">
        <is>
          <t>---</t>
        </is>
      </c>
      <c r="L1484" t="inlineStr">
        <is>
          <t>---</t>
        </is>
      </c>
      <c r="M1484" t="inlineStr">
        <is>
          <t>---</t>
        </is>
      </c>
      <c r="N1484" t="inlineStr">
        <is>
          <t>---</t>
        </is>
      </c>
      <c r="O1484" t="inlineStr">
        <is>
          <t>---</t>
        </is>
      </c>
      <c r="P1484" t="inlineStr">
        <is>
          <t>---</t>
        </is>
      </c>
      <c r="Q1484" t="inlineStr">
        <is>
          <t>---</t>
        </is>
      </c>
      <c r="R1484" t="inlineStr"/>
      <c r="S1484" t="inlineStr"/>
      <c r="T1484" t="inlineStr"/>
      <c r="U1484" t="inlineStr"/>
      <c r="V1484" t="inlineStr"/>
      <c r="W1484" t="inlineStr"/>
      <c r="X1484" t="inlineStr">
        <is>
          <t>MOR/CMSM/PED00102</t>
        </is>
      </c>
      <c r="Y1484" t="inlineStr">
        <is>
          <t>MOR/CMSM/PED00102</t>
        </is>
      </c>
      <c r="Z1484" t="inlineStr">
        <is>
          <t>2025-03-25 15:01:02</t>
        </is>
      </c>
      <c r="AA1484" t="inlineStr">
        <is>
          <t>2025-03-25 15:00:05</t>
        </is>
      </c>
      <c r="AB1484" t="inlineStr">
        <is>
          <t>1evana</t>
        </is>
      </c>
      <c r="AC1484" t="inlineStr">
        <is>
          <t>2025-03-25 15:00:53</t>
        </is>
      </c>
      <c r="AD1484" s="1" t="inlineStr">
        <is>
          <t>https://www.commcarehq.org/a/caris-test/reports/form_data/7fea862e-d91b-4848-a3e6-316566ba822f/</t>
        </is>
      </c>
      <c r="AE1484" t="inlineStr">
        <is>
          <t>---</t>
        </is>
      </c>
      <c r="AF1484" t="inlineStr">
        <is>
          <t>3c5a623af057e23a32ae4000_42703</t>
        </is>
      </c>
      <c r="AG1484" t="inlineStr">
        <is>
          <t>OK</t>
        </is>
      </c>
      <c r="AH1484" t="inlineStr">
        <is>
          <t>2025-03-25 15:01:02</t>
        </is>
      </c>
      <c r="AI1484" t="inlineStr">
        <is>
          <t>675a66fd8f8f48fd178738cd11c8c9b2</t>
        </is>
      </c>
      <c r="AJ1484" t="inlineStr">
        <is>
          <t>2025-03-25</t>
        </is>
      </c>
      <c r="AK1484" t="inlineStr">
        <is>
          <t>3 4</t>
        </is>
      </c>
      <c r="AL1484" t="inlineStr">
        <is>
          <t>Suivi md</t>
        </is>
      </c>
      <c r="AM1484" t="inlineStr">
        <is>
          <t>0</t>
        </is>
      </c>
      <c r="AN1484" t="inlineStr">
        <is>
          <t>---</t>
        </is>
      </c>
      <c r="AO1484" t="inlineStr">
        <is>
          <t>1</t>
        </is>
      </c>
      <c r="AP1484" t="inlineStr">
        <is>
          <t>1</t>
        </is>
      </c>
      <c r="AQ1484" t="inlineStr"/>
      <c r="AR1484" t="inlineStr"/>
      <c r="AS1484" t="inlineStr"/>
      <c r="AT1484" t="inlineStr"/>
      <c r="AU1484" t="inlineStr">
        <is>
          <t>---</t>
        </is>
      </c>
      <c r="AV1484" t="inlineStr">
        <is>
          <t>---</t>
        </is>
      </c>
      <c r="AW1484" t="inlineStr">
        <is>
          <t>---</t>
        </is>
      </c>
      <c r="AX1484" t="inlineStr">
        <is>
          <t>---</t>
        </is>
      </c>
      <c r="AY1484" t="inlineStr">
        <is>
          <t>---</t>
        </is>
      </c>
      <c r="AZ1484" t="inlineStr">
        <is>
          <t>---</t>
        </is>
      </c>
      <c r="BA1484" t="inlineStr">
        <is>
          <t>675a66fd8f8f48fd178738cd11c8c9b2</t>
        </is>
      </c>
      <c r="BB1484" t="inlineStr">
        <is>
          <t>http://openrosa.org/formdesigner/0B48E039-1E80-49A7-AC24-732B6E788E39</t>
        </is>
      </c>
      <c r="BC1484" t="inlineStr">
        <is>
          <t>Ration et autres visites</t>
        </is>
      </c>
      <c r="BD1484" t="inlineStr">
        <is>
          <t>CommCare Android, version "2.55.0"(467579). App v15974. CommCare Version 2.55.0. Build 467579, built on: 2025-01-15</t>
        </is>
      </c>
      <c r="BE1484" t="inlineStr">
        <is>
          <t>commcare_e1fe266d-14e3-4298-9699-21b818975650</t>
        </is>
      </c>
      <c r="BF1484" t="inlineStr">
        <is>
          <t>19.4053603 -71.7782327 631.59 15.0</t>
        </is>
      </c>
      <c r="BG1484" t="inlineStr">
        <is>
          <t>f13d8149fc6d39ebe86af18272310ff9</t>
        </is>
      </c>
      <c r="BH1484" t="inlineStr">
        <is>
          <t>40b9a06a5c574210820dd725c0bc61c4</t>
        </is>
      </c>
      <c r="BI1484" t="inlineStr">
        <is>
          <t>15246</t>
        </is>
      </c>
      <c r="BJ1484" t="inlineStr">
        <is>
          <t>XFormInstance</t>
        </is>
      </c>
      <c r="BK1484" t="inlineStr">
        <is>
          <t>620a1c30098811f0ab166327e3555f30</t>
        </is>
      </c>
      <c r="BL1484" t="b">
        <v>0</v>
      </c>
      <c r="BM1484" t="inlineStr">
        <is>
          <t>---</t>
        </is>
      </c>
      <c r="BN1484" t="inlineStr">
        <is>
          <t>200.113.230.56</t>
        </is>
      </c>
      <c r="BO1484" t="inlineStr">
        <is>
          <t>Awens Jean</t>
        </is>
      </c>
    </row>
    <row r="1485">
      <c r="A1485" t="inlineStr">
        <is>
          <t>1483</t>
        </is>
      </c>
      <c r="B1485" t="inlineStr">
        <is>
          <t>29954cb9-c551-4438-8355-e20a2d7b7417</t>
        </is>
      </c>
      <c r="C1485" t="inlineStr">
        <is>
          <t>2025-03-25</t>
        </is>
      </c>
      <c r="D1485" t="inlineStr">
        <is>
          <t>3 4</t>
        </is>
      </c>
      <c r="E1485" t="inlineStr">
        <is>
          <t>Suivi md</t>
        </is>
      </c>
      <c r="F1485" t="inlineStr">
        <is>
          <t>0</t>
        </is>
      </c>
      <c r="G1485" t="inlineStr">
        <is>
          <t>---</t>
        </is>
      </c>
      <c r="H1485" t="inlineStr">
        <is>
          <t>1</t>
        </is>
      </c>
      <c r="I1485" t="inlineStr">
        <is>
          <t>1</t>
        </is>
      </c>
      <c r="J1485" t="inlineStr"/>
      <c r="K1485" t="inlineStr">
        <is>
          <t>---</t>
        </is>
      </c>
      <c r="L1485" t="inlineStr">
        <is>
          <t>---</t>
        </is>
      </c>
      <c r="M1485" t="inlineStr">
        <is>
          <t>---</t>
        </is>
      </c>
      <c r="N1485" t="inlineStr">
        <is>
          <t>---</t>
        </is>
      </c>
      <c r="O1485" t="inlineStr">
        <is>
          <t>---</t>
        </is>
      </c>
      <c r="P1485" t="inlineStr">
        <is>
          <t>---</t>
        </is>
      </c>
      <c r="Q1485" t="inlineStr">
        <is>
          <t>---</t>
        </is>
      </c>
      <c r="R1485" t="inlineStr"/>
      <c r="S1485" t="inlineStr"/>
      <c r="T1485" t="inlineStr"/>
      <c r="U1485" t="inlineStr"/>
      <c r="V1485" t="inlineStr"/>
      <c r="W1485" t="inlineStr"/>
      <c r="X1485" t="inlineStr">
        <is>
          <t>MOR/CMSM/ST00496</t>
        </is>
      </c>
      <c r="Y1485" t="inlineStr">
        <is>
          <t>MOR/CMSM/ST00496</t>
        </is>
      </c>
      <c r="Z1485" t="inlineStr">
        <is>
          <t>2025-03-25 15:01:55</t>
        </is>
      </c>
      <c r="AA1485" t="inlineStr">
        <is>
          <t>2025-03-25 15:01:19</t>
        </is>
      </c>
      <c r="AB1485" t="inlineStr">
        <is>
          <t>1evana</t>
        </is>
      </c>
      <c r="AC1485" t="inlineStr">
        <is>
          <t>2025-03-25 15:01:46</t>
        </is>
      </c>
      <c r="AD1485" s="1" t="inlineStr">
        <is>
          <t>https://www.commcarehq.org/a/caris-test/reports/form_data/29954cb9-c551-4438-8355-e20a2d7b7417/</t>
        </is>
      </c>
      <c r="AE1485" t="inlineStr">
        <is>
          <t>---</t>
        </is>
      </c>
      <c r="AF1485" t="inlineStr">
        <is>
          <t>3c5a623af057e23a32ae4000_50600</t>
        </is>
      </c>
      <c r="AG1485" t="inlineStr">
        <is>
          <t>OK</t>
        </is>
      </c>
      <c r="AH1485" t="inlineStr">
        <is>
          <t>2025-03-25 15:01:55</t>
        </is>
      </c>
      <c r="AI1485" t="inlineStr">
        <is>
          <t>675a66fd8f8f48fd178738cd11c8c9b2</t>
        </is>
      </c>
      <c r="AJ1485" t="inlineStr">
        <is>
          <t>2025-03-25</t>
        </is>
      </c>
      <c r="AK1485" t="inlineStr">
        <is>
          <t>3 4</t>
        </is>
      </c>
      <c r="AL1485" t="inlineStr">
        <is>
          <t>Suivi md</t>
        </is>
      </c>
      <c r="AM1485" t="inlineStr">
        <is>
          <t>0</t>
        </is>
      </c>
      <c r="AN1485" t="inlineStr">
        <is>
          <t>---</t>
        </is>
      </c>
      <c r="AO1485" t="inlineStr">
        <is>
          <t>1</t>
        </is>
      </c>
      <c r="AP1485" t="inlineStr">
        <is>
          <t>1</t>
        </is>
      </c>
      <c r="AQ1485" t="inlineStr"/>
      <c r="AR1485" t="inlineStr"/>
      <c r="AS1485" t="inlineStr"/>
      <c r="AT1485" t="inlineStr"/>
      <c r="AU1485" t="inlineStr">
        <is>
          <t>---</t>
        </is>
      </c>
      <c r="AV1485" t="inlineStr">
        <is>
          <t>---</t>
        </is>
      </c>
      <c r="AW1485" t="inlineStr">
        <is>
          <t>---</t>
        </is>
      </c>
      <c r="AX1485" t="inlineStr">
        <is>
          <t>---</t>
        </is>
      </c>
      <c r="AY1485" t="inlineStr">
        <is>
          <t>---</t>
        </is>
      </c>
      <c r="AZ1485" t="inlineStr">
        <is>
          <t>---</t>
        </is>
      </c>
      <c r="BA1485" t="inlineStr">
        <is>
          <t>675a66fd8f8f48fd178738cd11c8c9b2</t>
        </is>
      </c>
      <c r="BB1485" t="inlineStr">
        <is>
          <t>http://openrosa.org/formdesigner/0B48E039-1E80-49A7-AC24-732B6E788E39</t>
        </is>
      </c>
      <c r="BC1485" t="inlineStr">
        <is>
          <t>Ration et autres visites</t>
        </is>
      </c>
      <c r="BD1485" t="inlineStr">
        <is>
          <t>CommCare Android, version "2.55.0"(467579). App v15974. CommCare Version 2.55.0. Build 467579, built on: 2025-01-15</t>
        </is>
      </c>
      <c r="BE1485" t="inlineStr">
        <is>
          <t>commcare_e1fe266d-14e3-4298-9699-21b818975650</t>
        </is>
      </c>
      <c r="BF1485" t="inlineStr">
        <is>
          <t>19.4054141 -71.7782175 634.67 13.93</t>
        </is>
      </c>
      <c r="BG1485" t="inlineStr">
        <is>
          <t>f13d8149fc6d39ebe86af18272310ff9</t>
        </is>
      </c>
      <c r="BH1485" t="inlineStr">
        <is>
          <t>40b9a06a5c574210820dd725c0bc61c4</t>
        </is>
      </c>
      <c r="BI1485" t="inlineStr">
        <is>
          <t>15246</t>
        </is>
      </c>
      <c r="BJ1485" t="inlineStr">
        <is>
          <t>XFormInstance</t>
        </is>
      </c>
      <c r="BK1485" t="inlineStr">
        <is>
          <t>620a1c30098811f0ab166327e3555f30</t>
        </is>
      </c>
      <c r="BL1485" t="b">
        <v>0</v>
      </c>
      <c r="BM1485" t="inlineStr">
        <is>
          <t>---</t>
        </is>
      </c>
      <c r="BN1485" t="inlineStr">
        <is>
          <t>200.113.230.56</t>
        </is>
      </c>
      <c r="BO1485" t="inlineStr">
        <is>
          <t>Rosedalande Toussaint</t>
        </is>
      </c>
    </row>
    <row r="1486">
      <c r="A1486" t="inlineStr">
        <is>
          <t>1484</t>
        </is>
      </c>
      <c r="B1486" t="inlineStr">
        <is>
          <t>5a33bca1-8825-48bf-9673-8735407e4bd8</t>
        </is>
      </c>
      <c r="C1486" t="inlineStr">
        <is>
          <t>2025-03-25</t>
        </is>
      </c>
      <c r="D1486" t="inlineStr">
        <is>
          <t>3</t>
        </is>
      </c>
      <c r="E1486" t="inlineStr">
        <is>
          <t>---</t>
        </is>
      </c>
      <c r="F1486" t="inlineStr">
        <is>
          <t>1</t>
        </is>
      </c>
      <c r="G1486" t="inlineStr">
        <is>
          <t>---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---</t>
        </is>
      </c>
      <c r="L1486" t="inlineStr">
        <is>
          <t>---</t>
        </is>
      </c>
      <c r="M1486" t="inlineStr">
        <is>
          <t>---</t>
        </is>
      </c>
      <c r="N1486" t="inlineStr">
        <is>
          <t>---</t>
        </is>
      </c>
      <c r="O1486" t="inlineStr">
        <is>
          <t>---</t>
        </is>
      </c>
      <c r="P1486" t="inlineStr">
        <is>
          <t>---</t>
        </is>
      </c>
      <c r="Q1486" t="inlineStr">
        <is>
          <t>---</t>
        </is>
      </c>
      <c r="R1486" t="inlineStr"/>
      <c r="S1486" t="inlineStr"/>
      <c r="T1486" t="inlineStr"/>
      <c r="U1486" t="inlineStr"/>
      <c r="V1486" t="inlineStr"/>
      <c r="W1486" t="inlineStr"/>
      <c r="X1486" t="inlineStr">
        <is>
          <t>CAP/HSCM/ST04160</t>
        </is>
      </c>
      <c r="Y1486" t="inlineStr">
        <is>
          <t>CAP/HSCM/ST04160</t>
        </is>
      </c>
      <c r="Z1486" t="inlineStr">
        <is>
          <t>2025-03-25 15:02:46</t>
        </is>
      </c>
      <c r="AA1486" t="inlineStr">
        <is>
          <t>2025-03-25 15:02:07</t>
        </is>
      </c>
      <c r="AB1486" t="inlineStr">
        <is>
          <t>1maselaine</t>
        </is>
      </c>
      <c r="AC1486" t="inlineStr">
        <is>
          <t>2025-03-25 15:02:48</t>
        </is>
      </c>
      <c r="AD1486" s="1" t="inlineStr">
        <is>
          <t>https://www.commcarehq.org/a/caris-test/reports/form_data/5a33bca1-8825-48bf-9673-8735407e4bd8/</t>
        </is>
      </c>
      <c r="AE1486" t="inlineStr">
        <is>
          <t>---</t>
        </is>
      </c>
      <c r="AF1486" t="inlineStr">
        <is>
          <t>3c5a623af057e23a32ae4000_170982</t>
        </is>
      </c>
      <c r="AG1486" t="inlineStr">
        <is>
          <t>OK</t>
        </is>
      </c>
      <c r="AH1486" t="inlineStr">
        <is>
          <t>2025-03-25 15:02:46</t>
        </is>
      </c>
      <c r="AI1486" t="inlineStr">
        <is>
          <t>1b833c2586eb49459103874b6462448b</t>
        </is>
      </c>
      <c r="AJ1486" t="inlineStr">
        <is>
          <t>2025-03-25</t>
        </is>
      </c>
      <c r="AK1486" t="inlineStr">
        <is>
          <t>3</t>
        </is>
      </c>
      <c r="AL1486" t="inlineStr">
        <is>
          <t>---</t>
        </is>
      </c>
      <c r="AM1486" t="inlineStr">
        <is>
          <t>1</t>
        </is>
      </c>
      <c r="AN1486" t="inlineStr">
        <is>
          <t>---</t>
        </is>
      </c>
      <c r="AO1486" t="inlineStr">
        <is>
          <t>1</t>
        </is>
      </c>
      <c r="AP1486" t="inlineStr">
        <is>
          <t>1</t>
        </is>
      </c>
      <c r="AQ1486" t="inlineStr"/>
      <c r="AR1486" t="inlineStr"/>
      <c r="AS1486" t="inlineStr"/>
      <c r="AT1486" t="inlineStr"/>
      <c r="AU1486" t="inlineStr">
        <is>
          <t>---</t>
        </is>
      </c>
      <c r="AV1486" t="inlineStr">
        <is>
          <t>---</t>
        </is>
      </c>
      <c r="AW1486" t="inlineStr">
        <is>
          <t>---</t>
        </is>
      </c>
      <c r="AX1486" t="inlineStr">
        <is>
          <t>---</t>
        </is>
      </c>
      <c r="AY1486" t="inlineStr">
        <is>
          <t>---</t>
        </is>
      </c>
      <c r="AZ1486" t="inlineStr">
        <is>
          <t>---</t>
        </is>
      </c>
      <c r="BA1486" t="inlineStr">
        <is>
          <t>1b833c2586eb49459103874b6462448b</t>
        </is>
      </c>
      <c r="BB1486" t="inlineStr">
        <is>
          <t>http://openrosa.org/formdesigner/0B48E039-1E80-49A7-AC24-732B6E788E39</t>
        </is>
      </c>
      <c r="BC1486" t="inlineStr">
        <is>
          <t>Ration et autres visites</t>
        </is>
      </c>
      <c r="BD1486" t="inlineStr">
        <is>
          <t>CommCare Android, version "2.56"(468040). App v15974. CommCare Version 2.56.0. Build 468040, built on: 2025-02-11</t>
        </is>
      </c>
      <c r="BE1486" t="inlineStr">
        <is>
          <t>commcare_05d78f59-ebda-491c-89b8-6c42bab0e02e</t>
        </is>
      </c>
      <c r="BF1486" t="inlineStr">
        <is>
          <t>19.7335603 -72.1858504 -22.71 7.78</t>
        </is>
      </c>
      <c r="BG1486" t="inlineStr">
        <is>
          <t>f13d8149fc6d39ebe86af18272310ff9</t>
        </is>
      </c>
      <c r="BH1486" t="inlineStr">
        <is>
          <t>40b9a06a5c574210820dd725c0bc61c4</t>
        </is>
      </c>
      <c r="BI1486" t="inlineStr">
        <is>
          <t>15246</t>
        </is>
      </c>
      <c r="BJ1486" t="inlineStr">
        <is>
          <t>XFormInstance</t>
        </is>
      </c>
      <c r="BK1486" t="inlineStr">
        <is>
          <t>17eb9524098411f0ab146327e3555f30</t>
        </is>
      </c>
      <c r="BL1486" t="b">
        <v>0</v>
      </c>
      <c r="BM1486" t="inlineStr">
        <is>
          <t>---</t>
        </is>
      </c>
      <c r="BN1486" t="inlineStr">
        <is>
          <t>200.113.253.73</t>
        </is>
      </c>
      <c r="BO1486" t="inlineStr">
        <is>
          <t>Franckline Beauvil</t>
        </is>
      </c>
    </row>
    <row r="1487">
      <c r="A1487" t="inlineStr">
        <is>
          <t>1485</t>
        </is>
      </c>
      <c r="B1487" t="inlineStr">
        <is>
          <t>5df3136e-36b2-4639-a21f-81d04822e0a5</t>
        </is>
      </c>
      <c r="C1487" t="inlineStr">
        <is>
          <t>2025-03-20</t>
        </is>
      </c>
      <c r="D1487" t="inlineStr">
        <is>
          <t>11</t>
        </is>
      </c>
      <c r="E1487" t="inlineStr">
        <is>
          <t>---</t>
        </is>
      </c>
      <c r="F1487" t="inlineStr">
        <is>
          <t>1</t>
        </is>
      </c>
      <c r="G1487" t="inlineStr">
        <is>
          <t>---</t>
        </is>
      </c>
      <c r="H1487" t="inlineStr">
        <is>
          <t>1</t>
        </is>
      </c>
      <c r="I1487" t="inlineStr">
        <is>
          <t>1</t>
        </is>
      </c>
      <c r="J1487" t="inlineStr">
        <is>
          <t>2</t>
        </is>
      </c>
      <c r="K1487" t="inlineStr">
        <is>
          <t>---</t>
        </is>
      </c>
      <c r="L1487" t="inlineStr">
        <is>
          <t>---</t>
        </is>
      </c>
      <c r="M1487" t="inlineStr">
        <is>
          <t>---</t>
        </is>
      </c>
      <c r="N1487" t="inlineStr">
        <is>
          <t>---</t>
        </is>
      </c>
      <c r="O1487" t="inlineStr">
        <is>
          <t>---</t>
        </is>
      </c>
      <c r="P1487" t="inlineStr">
        <is>
          <t>---</t>
        </is>
      </c>
      <c r="Q1487" t="inlineStr">
        <is>
          <t>---</t>
        </is>
      </c>
      <c r="R1487" t="inlineStr">
        <is>
          <t>17.5</t>
        </is>
      </c>
      <c r="S1487" t="inlineStr">
        <is>
          <t>30.63</t>
        </is>
      </c>
      <c r="T1487" t="inlineStr"/>
      <c r="U1487" t="inlineStr"/>
      <c r="V1487" t="inlineStr"/>
      <c r="W1487" t="inlineStr"/>
      <c r="X1487" t="inlineStr">
        <is>
          <t>PAP/NPFS/ST02071</t>
        </is>
      </c>
      <c r="Y1487" t="inlineStr">
        <is>
          <t>PAP/NPFS/ST02071</t>
        </is>
      </c>
      <c r="Z1487" t="inlineStr">
        <is>
          <t>2025-03-21 01:08:48</t>
        </is>
      </c>
      <c r="AA1487" t="inlineStr">
        <is>
          <t>2025-03-21 01:04:54</t>
        </is>
      </c>
      <c r="AB1487" t="inlineStr">
        <is>
          <t>2paula</t>
        </is>
      </c>
      <c r="AC1487" t="inlineStr">
        <is>
          <t>2025-03-25 15:32:20</t>
        </is>
      </c>
      <c r="AD1487" s="1" t="inlineStr">
        <is>
          <t>https://www.commcarehq.org/a/caris-test/reports/form_data/5df3136e-36b2-4639-a21f-81d04822e0a5/</t>
        </is>
      </c>
      <c r="AE1487" t="inlineStr">
        <is>
          <t>---</t>
        </is>
      </c>
      <c r="AF1487" t="inlineStr">
        <is>
          <t>cbd4ff88c1e34caa833aaa43b0c3298e</t>
        </is>
      </c>
      <c r="AG1487" t="inlineStr">
        <is>
          <t>---</t>
        </is>
      </c>
      <c r="AH1487" t="inlineStr">
        <is>
          <t>2025-03-21 01:08:48</t>
        </is>
      </c>
      <c r="AI1487" t="inlineStr">
        <is>
          <t>e5870524d7474eb1ae50f2c4107b4683</t>
        </is>
      </c>
      <c r="AJ1487" t="inlineStr">
        <is>
          <t>2025-03-20</t>
        </is>
      </c>
      <c r="AK1487" t="inlineStr">
        <is>
          <t>11</t>
        </is>
      </c>
      <c r="AL1487" t="inlineStr">
        <is>
          <t>---</t>
        </is>
      </c>
      <c r="AM1487" t="inlineStr">
        <is>
          <t>1</t>
        </is>
      </c>
      <c r="AN1487" t="inlineStr">
        <is>
          <t>---</t>
        </is>
      </c>
      <c r="AO1487" t="inlineStr">
        <is>
          <t>1</t>
        </is>
      </c>
      <c r="AP1487" t="inlineStr">
        <is>
          <t>1</t>
        </is>
      </c>
      <c r="AQ1487" t="inlineStr">
        <is>
          <t>17.5</t>
        </is>
      </c>
      <c r="AR1487" t="inlineStr">
        <is>
          <t>30.63</t>
        </is>
      </c>
      <c r="AS1487" t="inlineStr"/>
      <c r="AT1487" t="inlineStr"/>
      <c r="AU1487" t="inlineStr">
        <is>
          <t>---</t>
        </is>
      </c>
      <c r="AV1487" t="inlineStr">
        <is>
          <t>---</t>
        </is>
      </c>
      <c r="AW1487" t="inlineStr">
        <is>
          <t>---</t>
        </is>
      </c>
      <c r="AX1487" t="inlineStr">
        <is>
          <t>---</t>
        </is>
      </c>
      <c r="AY1487" t="inlineStr">
        <is>
          <t>---</t>
        </is>
      </c>
      <c r="AZ1487" t="inlineStr">
        <is>
          <t>---</t>
        </is>
      </c>
      <c r="BA1487" t="inlineStr">
        <is>
          <t>e5870524d7474eb1ae50f2c4107b4683</t>
        </is>
      </c>
      <c r="BB1487" t="inlineStr">
        <is>
          <t>http://openrosa.org/formdesigner/0B48E039-1E80-49A7-AC24-732B6E788E39</t>
        </is>
      </c>
      <c r="BC1487" t="inlineStr">
        <is>
          <t>Ration et autres visites</t>
        </is>
      </c>
      <c r="BD1487" t="inlineStr">
        <is>
          <t>CommCare Android, version "2.56"(468045). App v15974. CommCare Version 2.56.0. Build 468045, built on: 2025-03-07</t>
        </is>
      </c>
      <c r="BE1487" t="inlineStr">
        <is>
          <t>commcare_1a638df5-b750-4196-ba65-fa624981c493</t>
        </is>
      </c>
      <c r="BF1487" t="inlineStr">
        <is>
          <t>18.59034 -72.2372583 47.99 8.69</t>
        </is>
      </c>
      <c r="BG1487" t="inlineStr">
        <is>
          <t>f13d8149fc6d39ebe86af18272310ff9</t>
        </is>
      </c>
      <c r="BH1487" t="inlineStr">
        <is>
          <t>40b9a06a5c574210820dd725c0bc61c4</t>
        </is>
      </c>
      <c r="BI1487" t="inlineStr">
        <is>
          <t>15246</t>
        </is>
      </c>
      <c r="BJ1487" t="inlineStr">
        <is>
          <t>XFormInstance</t>
        </is>
      </c>
      <c r="BK1487" t="inlineStr">
        <is>
          <t>d1f5f706051611f0bb1ebb65fe57b2fe</t>
        </is>
      </c>
      <c r="BL1487" t="b">
        <v>0</v>
      </c>
      <c r="BM1487" t="inlineStr">
        <is>
          <t>---</t>
        </is>
      </c>
      <c r="BN1487" t="inlineStr">
        <is>
          <t>200.113.238.78</t>
        </is>
      </c>
      <c r="BO1487" t="inlineStr">
        <is>
          <t>Theely Destine</t>
        </is>
      </c>
    </row>
    <row r="1488">
      <c r="A1488" t="inlineStr">
        <is>
          <t>1486</t>
        </is>
      </c>
      <c r="B1488" t="inlineStr">
        <is>
          <t>14cbb4fd-b907-4311-b75e-b9c9fbeed442</t>
        </is>
      </c>
      <c r="C1488" t="inlineStr">
        <is>
          <t>2025-03-25</t>
        </is>
      </c>
      <c r="D1488" t="inlineStr">
        <is>
          <t>3</t>
        </is>
      </c>
      <c r="E1488" t="inlineStr">
        <is>
          <t>---</t>
        </is>
      </c>
      <c r="F1488" t="inlineStr">
        <is>
          <t>0</t>
        </is>
      </c>
      <c r="G1488" t="inlineStr">
        <is>
          <t>---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---</t>
        </is>
      </c>
      <c r="L1488" t="inlineStr">
        <is>
          <t>---</t>
        </is>
      </c>
      <c r="M1488" t="inlineStr">
        <is>
          <t>---</t>
        </is>
      </c>
      <c r="N1488" t="inlineStr">
        <is>
          <t>---</t>
        </is>
      </c>
      <c r="O1488" t="inlineStr">
        <is>
          <t>---</t>
        </is>
      </c>
      <c r="P1488" t="inlineStr">
        <is>
          <t>---</t>
        </is>
      </c>
      <c r="Q1488" t="inlineStr">
        <is>
          <t>---</t>
        </is>
      </c>
      <c r="R1488" t="inlineStr"/>
      <c r="S1488" t="inlineStr"/>
      <c r="T1488" t="inlineStr"/>
      <c r="U1488" t="inlineStr"/>
      <c r="V1488" t="inlineStr"/>
      <c r="W1488" t="inlineStr"/>
      <c r="X1488" t="inlineStr">
        <is>
          <t>CAP/HSCM/ST02455</t>
        </is>
      </c>
      <c r="Y1488" t="inlineStr">
        <is>
          <t>CAP/HSCM/ST02455</t>
        </is>
      </c>
      <c r="Z1488" t="inlineStr">
        <is>
          <t>2025-03-25 15:36:25</t>
        </is>
      </c>
      <c r="AA1488" t="inlineStr">
        <is>
          <t>2025-03-25 15:36:14</t>
        </is>
      </c>
      <c r="AB1488" t="inlineStr">
        <is>
          <t>1fleurgile</t>
        </is>
      </c>
      <c r="AC1488" t="inlineStr">
        <is>
          <t>2025-03-25 15:37:34</t>
        </is>
      </c>
      <c r="AD1488" s="1" t="inlineStr">
        <is>
          <t>https://www.commcarehq.org/a/caris-test/reports/form_data/14cbb4fd-b907-4311-b75e-b9c9fbeed442/</t>
        </is>
      </c>
      <c r="AE1488" t="inlineStr">
        <is>
          <t>---</t>
        </is>
      </c>
      <c r="AF1488" t="inlineStr">
        <is>
          <t>1f3afb10bdb14eb68007b1971685250d</t>
        </is>
      </c>
      <c r="AG1488" t="inlineStr">
        <is>
          <t>OK</t>
        </is>
      </c>
      <c r="AH1488" t="inlineStr">
        <is>
          <t>2025-03-25 15:36:25</t>
        </is>
      </c>
      <c r="AI1488" t="inlineStr">
        <is>
          <t>9cfdf7db54419d22491b2c964b5162b3</t>
        </is>
      </c>
      <c r="AJ1488" t="inlineStr">
        <is>
          <t>2025-03-25</t>
        </is>
      </c>
      <c r="AK1488" t="inlineStr">
        <is>
          <t>3</t>
        </is>
      </c>
      <c r="AL1488" t="inlineStr">
        <is>
          <t>---</t>
        </is>
      </c>
      <c r="AM1488" t="inlineStr">
        <is>
          <t>0</t>
        </is>
      </c>
      <c r="AN1488" t="inlineStr">
        <is>
          <t>---</t>
        </is>
      </c>
      <c r="AO1488" t="inlineStr">
        <is>
          <t>1</t>
        </is>
      </c>
      <c r="AP1488" t="inlineStr">
        <is>
          <t>1</t>
        </is>
      </c>
      <c r="AQ1488" t="inlineStr"/>
      <c r="AR1488" t="inlineStr"/>
      <c r="AS1488" t="inlineStr"/>
      <c r="AT1488" t="inlineStr"/>
      <c r="AU1488" t="inlineStr">
        <is>
          <t>---</t>
        </is>
      </c>
      <c r="AV1488" t="inlineStr">
        <is>
          <t>---</t>
        </is>
      </c>
      <c r="AW1488" t="inlineStr">
        <is>
          <t>---</t>
        </is>
      </c>
      <c r="AX1488" t="inlineStr">
        <is>
          <t>---</t>
        </is>
      </c>
      <c r="AY1488" t="inlineStr">
        <is>
          <t>---</t>
        </is>
      </c>
      <c r="AZ1488" t="inlineStr">
        <is>
          <t>---</t>
        </is>
      </c>
      <c r="BA1488" t="inlineStr">
        <is>
          <t>9cfdf7db54419d22491b2c964b5162b3</t>
        </is>
      </c>
      <c r="BB1488" t="inlineStr">
        <is>
          <t>http://openrosa.org/formdesigner/0B48E039-1E80-49A7-AC24-732B6E788E39</t>
        </is>
      </c>
      <c r="BC1488" t="inlineStr">
        <is>
          <t>Ration et autres visites</t>
        </is>
      </c>
      <c r="BD1488" t="inlineStr">
        <is>
          <t>CommCare Android, version "2.55.0"(467579). App v15974. CommCare Version 2.55.0. Build 467579, built on: 2025-01-15</t>
        </is>
      </c>
      <c r="BE1488" t="inlineStr">
        <is>
          <t>commcare_76b456dd-7d90-498a-a785-92f136625a61</t>
        </is>
      </c>
      <c r="BF1488" t="inlineStr">
        <is>
          <t>19.6128021 -72.2046935 13.29 14.69</t>
        </is>
      </c>
      <c r="BG1488" t="inlineStr">
        <is>
          <t>f13d8149fc6d39ebe86af18272310ff9</t>
        </is>
      </c>
      <c r="BH1488" t="inlineStr">
        <is>
          <t>40b9a06a5c574210820dd725c0bc61c4</t>
        </is>
      </c>
      <c r="BI1488" t="inlineStr">
        <is>
          <t>15246</t>
        </is>
      </c>
      <c r="BJ1488" t="inlineStr">
        <is>
          <t>XFormInstance</t>
        </is>
      </c>
      <c r="BK1488" t="inlineStr">
        <is>
          <t>03e1548208bd11f0b119d3290d41d0d6</t>
        </is>
      </c>
      <c r="BL1488" t="b">
        <v>0</v>
      </c>
      <c r="BM1488" t="inlineStr">
        <is>
          <t>---</t>
        </is>
      </c>
      <c r="BN1488" t="inlineStr">
        <is>
          <t>200.113.248.163</t>
        </is>
      </c>
      <c r="BO1488" t="inlineStr">
        <is>
          <t>cherelus Dieuson (Alixon</t>
        </is>
      </c>
    </row>
    <row r="1489">
      <c r="A1489" t="inlineStr">
        <is>
          <t>1487</t>
        </is>
      </c>
      <c r="B1489" t="inlineStr">
        <is>
          <t>683a96c9-ed42-4802-88b2-4b9facbc316e</t>
        </is>
      </c>
      <c r="C1489" t="inlineStr">
        <is>
          <t>2025-03-25</t>
        </is>
      </c>
      <c r="D1489" t="inlineStr">
        <is>
          <t>3</t>
        </is>
      </c>
      <c r="E1489" t="inlineStr">
        <is>
          <t>---</t>
        </is>
      </c>
      <c r="F1489" t="inlineStr">
        <is>
          <t>0</t>
        </is>
      </c>
      <c r="G1489" t="inlineStr">
        <is>
          <t>---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---</t>
        </is>
      </c>
      <c r="L1489" t="inlineStr">
        <is>
          <t>---</t>
        </is>
      </c>
      <c r="M1489" t="inlineStr">
        <is>
          <t>---</t>
        </is>
      </c>
      <c r="N1489" t="inlineStr">
        <is>
          <t>---</t>
        </is>
      </c>
      <c r="O1489" t="inlineStr">
        <is>
          <t>---</t>
        </is>
      </c>
      <c r="P1489" t="inlineStr">
        <is>
          <t>---</t>
        </is>
      </c>
      <c r="Q1489" t="inlineStr">
        <is>
          <t>---</t>
        </is>
      </c>
      <c r="R1489" t="inlineStr"/>
      <c r="S1489" t="inlineStr"/>
      <c r="T1489" t="inlineStr"/>
      <c r="U1489" t="inlineStr"/>
      <c r="V1489" t="inlineStr"/>
      <c r="W1489" t="inlineStr"/>
      <c r="X1489" t="inlineStr">
        <is>
          <t>CAP/HSCM/ST04750</t>
        </is>
      </c>
      <c r="Y1489" t="inlineStr">
        <is>
          <t>CAP/HSCM/ST04750</t>
        </is>
      </c>
      <c r="Z1489" t="inlineStr">
        <is>
          <t>2025-03-25 15:36:55</t>
        </is>
      </c>
      <c r="AA1489" t="inlineStr">
        <is>
          <t>2025-03-25 15:36:41</t>
        </is>
      </c>
      <c r="AB1489" t="inlineStr">
        <is>
          <t>1fleurgile</t>
        </is>
      </c>
      <c r="AC1489" t="inlineStr">
        <is>
          <t>2025-03-25 15:37:35</t>
        </is>
      </c>
      <c r="AD1489" s="1" t="inlineStr">
        <is>
          <t>https://www.commcarehq.org/a/caris-test/reports/form_data/683a96c9-ed42-4802-88b2-4b9facbc316e/</t>
        </is>
      </c>
      <c r="AE1489" t="inlineStr">
        <is>
          <t>---</t>
        </is>
      </c>
      <c r="AF1489" t="inlineStr">
        <is>
          <t>3c5a623af057e23a32ae4000_184157</t>
        </is>
      </c>
      <c r="AG1489" t="inlineStr">
        <is>
          <t>OK</t>
        </is>
      </c>
      <c r="AH1489" t="inlineStr">
        <is>
          <t>2025-03-25 15:36:55</t>
        </is>
      </c>
      <c r="AI1489" t="inlineStr">
        <is>
          <t>9cfdf7db54419d22491b2c964b5162b3</t>
        </is>
      </c>
      <c r="AJ1489" t="inlineStr">
        <is>
          <t>2025-03-25</t>
        </is>
      </c>
      <c r="AK1489" t="inlineStr">
        <is>
          <t>3</t>
        </is>
      </c>
      <c r="AL1489" t="inlineStr">
        <is>
          <t>---</t>
        </is>
      </c>
      <c r="AM1489" t="inlineStr">
        <is>
          <t>0</t>
        </is>
      </c>
      <c r="AN1489" t="inlineStr">
        <is>
          <t>---</t>
        </is>
      </c>
      <c r="AO1489" t="inlineStr">
        <is>
          <t>1</t>
        </is>
      </c>
      <c r="AP1489" t="inlineStr">
        <is>
          <t>1</t>
        </is>
      </c>
      <c r="AQ1489" t="inlineStr"/>
      <c r="AR1489" t="inlineStr"/>
      <c r="AS1489" t="inlineStr"/>
      <c r="AT1489" t="inlineStr"/>
      <c r="AU1489" t="inlineStr">
        <is>
          <t>---</t>
        </is>
      </c>
      <c r="AV1489" t="inlineStr">
        <is>
          <t>---</t>
        </is>
      </c>
      <c r="AW1489" t="inlineStr">
        <is>
          <t>---</t>
        </is>
      </c>
      <c r="AX1489" t="inlineStr">
        <is>
          <t>---</t>
        </is>
      </c>
      <c r="AY1489" t="inlineStr">
        <is>
          <t>---</t>
        </is>
      </c>
      <c r="AZ1489" t="inlineStr">
        <is>
          <t>---</t>
        </is>
      </c>
      <c r="BA1489" t="inlineStr">
        <is>
          <t>9cfdf7db54419d22491b2c964b5162b3</t>
        </is>
      </c>
      <c r="BB1489" t="inlineStr">
        <is>
          <t>http://openrosa.org/formdesigner/0B48E039-1E80-49A7-AC24-732B6E788E39</t>
        </is>
      </c>
      <c r="BC1489" t="inlineStr">
        <is>
          <t>Ration et autres visites</t>
        </is>
      </c>
      <c r="BD1489" t="inlineStr">
        <is>
          <t>CommCare Android, version "2.55.0"(467579). App v15974. CommCare Version 2.55.0. Build 467579, built on: 2025-01-15</t>
        </is>
      </c>
      <c r="BE1489" t="inlineStr">
        <is>
          <t>commcare_76b456dd-7d90-498a-a785-92f136625a61</t>
        </is>
      </c>
      <c r="BF1489" t="inlineStr">
        <is>
          <t>19.6128682 -72.2046807 50.8 5.38</t>
        </is>
      </c>
      <c r="BG1489" t="inlineStr">
        <is>
          <t>f13d8149fc6d39ebe86af18272310ff9</t>
        </is>
      </c>
      <c r="BH1489" t="inlineStr">
        <is>
          <t>40b9a06a5c574210820dd725c0bc61c4</t>
        </is>
      </c>
      <c r="BI1489" t="inlineStr">
        <is>
          <t>15246</t>
        </is>
      </c>
      <c r="BJ1489" t="inlineStr">
        <is>
          <t>XFormInstance</t>
        </is>
      </c>
      <c r="BK1489" t="inlineStr">
        <is>
          <t>03e1548208bd11f0b119d3290d41d0d6</t>
        </is>
      </c>
      <c r="BL1489" t="b">
        <v>0</v>
      </c>
      <c r="BM1489" t="inlineStr">
        <is>
          <t>---</t>
        </is>
      </c>
      <c r="BN1489" t="inlineStr">
        <is>
          <t>200.113.248.163</t>
        </is>
      </c>
      <c r="BO1489" t="inlineStr">
        <is>
          <t>Jefferson Thanis</t>
        </is>
      </c>
    </row>
    <row r="1490">
      <c r="A1490" t="inlineStr">
        <is>
          <t>1488</t>
        </is>
      </c>
      <c r="B1490" t="inlineStr">
        <is>
          <t>cf788605-e855-4768-a9e5-d2f40be39a26</t>
        </is>
      </c>
      <c r="C1490" t="inlineStr">
        <is>
          <t>2025-03-20</t>
        </is>
      </c>
      <c r="D1490" t="inlineStr">
        <is>
          <t>4</t>
        </is>
      </c>
      <c r="E1490" t="inlineStr">
        <is>
          <t>frsis de nouriture</t>
        </is>
      </c>
      <c r="F1490" t="inlineStr">
        <is>
          <t>1</t>
        </is>
      </c>
      <c r="G1490" t="inlineStr">
        <is>
          <t>oui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---</t>
        </is>
      </c>
      <c r="L1490" t="inlineStr">
        <is>
          <t>---</t>
        </is>
      </c>
      <c r="M1490" t="inlineStr">
        <is>
          <t>---</t>
        </is>
      </c>
      <c r="N1490" t="inlineStr">
        <is>
          <t>---</t>
        </is>
      </c>
      <c r="O1490" t="inlineStr">
        <is>
          <t>---</t>
        </is>
      </c>
      <c r="P1490" t="inlineStr">
        <is>
          <t>---</t>
        </is>
      </c>
      <c r="Q1490" t="inlineStr">
        <is>
          <t>---</t>
        </is>
      </c>
      <c r="R1490" t="inlineStr"/>
      <c r="S1490" t="inlineStr"/>
      <c r="T1490" t="inlineStr"/>
      <c r="U1490" t="inlineStr"/>
      <c r="V1490" t="inlineStr"/>
      <c r="W1490" t="inlineStr"/>
      <c r="X1490" t="inlineStr">
        <is>
          <t>PAP/NPFS/ST02071</t>
        </is>
      </c>
      <c r="Y1490" t="inlineStr">
        <is>
          <t>PAP/NPFS/ST02071</t>
        </is>
      </c>
      <c r="Z1490" t="inlineStr">
        <is>
          <t>2025-03-25 15:38:06</t>
        </is>
      </c>
      <c r="AA1490" t="inlineStr">
        <is>
          <t>2025-03-25 15:37:00</t>
        </is>
      </c>
      <c r="AB1490" t="inlineStr">
        <is>
          <t>2paula</t>
        </is>
      </c>
      <c r="AC1490" t="inlineStr">
        <is>
          <t>2025-03-25 15:38:06</t>
        </is>
      </c>
      <c r="AD1490" s="1" t="inlineStr">
        <is>
          <t>https://www.commcarehq.org/a/caris-test/reports/form_data/cf788605-e855-4768-a9e5-d2f40be39a26/</t>
        </is>
      </c>
      <c r="AE1490" t="inlineStr">
        <is>
          <t>---</t>
        </is>
      </c>
      <c r="AF1490" t="inlineStr">
        <is>
          <t>cbd4ff88c1e34caa833aaa43b0c3298e</t>
        </is>
      </c>
      <c r="AG1490" t="inlineStr">
        <is>
          <t>---</t>
        </is>
      </c>
      <c r="AH1490" t="inlineStr">
        <is>
          <t>2025-03-25 15:38:06</t>
        </is>
      </c>
      <c r="AI1490" t="inlineStr">
        <is>
          <t>e5870524d7474eb1ae50f2c4107b4683</t>
        </is>
      </c>
      <c r="AJ1490" t="inlineStr">
        <is>
          <t>2025-03-20</t>
        </is>
      </c>
      <c r="AK1490" t="inlineStr">
        <is>
          <t>4</t>
        </is>
      </c>
      <c r="AL1490" t="inlineStr">
        <is>
          <t>frsis de nouriture</t>
        </is>
      </c>
      <c r="AM1490" t="inlineStr">
        <is>
          <t>1</t>
        </is>
      </c>
      <c r="AN1490" t="inlineStr">
        <is>
          <t>oui</t>
        </is>
      </c>
      <c r="AO1490" t="inlineStr">
        <is>
          <t>1</t>
        </is>
      </c>
      <c r="AP1490" t="inlineStr">
        <is>
          <t>1</t>
        </is>
      </c>
      <c r="AQ1490" t="inlineStr"/>
      <c r="AR1490" t="inlineStr"/>
      <c r="AS1490" t="inlineStr"/>
      <c r="AT1490" t="inlineStr"/>
      <c r="AU1490" t="inlineStr">
        <is>
          <t>---</t>
        </is>
      </c>
      <c r="AV1490" t="inlineStr">
        <is>
          <t>---</t>
        </is>
      </c>
      <c r="AW1490" t="inlineStr">
        <is>
          <t>---</t>
        </is>
      </c>
      <c r="AX1490" t="inlineStr">
        <is>
          <t>---</t>
        </is>
      </c>
      <c r="AY1490" t="inlineStr">
        <is>
          <t>---</t>
        </is>
      </c>
      <c r="AZ1490" t="inlineStr">
        <is>
          <t>---</t>
        </is>
      </c>
      <c r="BA1490" t="inlineStr">
        <is>
          <t>e5870524d7474eb1ae50f2c4107b4683</t>
        </is>
      </c>
      <c r="BB1490" t="inlineStr">
        <is>
          <t>http://openrosa.org/formdesigner/0B48E039-1E80-49A7-AC24-732B6E788E39</t>
        </is>
      </c>
      <c r="BC1490" t="inlineStr">
        <is>
          <t>Ration et autres visites</t>
        </is>
      </c>
      <c r="BD1490" t="inlineStr">
        <is>
          <t>CommCare Android, version "2.56"(468045). App v15974. CommCare Version 2.56.0. Build 468045, built on: 2025-03-07</t>
        </is>
      </c>
      <c r="BE1490" t="inlineStr">
        <is>
          <t>commcare_1a638df5-b750-4196-ba65-fa624981c493</t>
        </is>
      </c>
      <c r="BF1490" t="inlineStr">
        <is>
          <t>18.5710017 -72.2544459 34.29 9.72</t>
        </is>
      </c>
      <c r="BG1490" t="inlineStr">
        <is>
          <t>f13d8149fc6d39ebe86af18272310ff9</t>
        </is>
      </c>
      <c r="BH1490" t="inlineStr">
        <is>
          <t>40b9a06a5c574210820dd725c0bc61c4</t>
        </is>
      </c>
      <c r="BI1490" t="inlineStr">
        <is>
          <t>15246</t>
        </is>
      </c>
      <c r="BJ1490" t="inlineStr">
        <is>
          <t>XFormInstance</t>
        </is>
      </c>
      <c r="BK1490" t="inlineStr">
        <is>
          <t>d1f5f706051611f0bb1ebb65fe57b2fe</t>
        </is>
      </c>
      <c r="BL1490" t="b">
        <v>0</v>
      </c>
      <c r="BM1490" t="inlineStr">
        <is>
          <t>---</t>
        </is>
      </c>
      <c r="BN1490" t="inlineStr">
        <is>
          <t>200.113.238.13</t>
        </is>
      </c>
      <c r="BO1490" t="inlineStr">
        <is>
          <t>Theely Destine</t>
        </is>
      </c>
    </row>
    <row r="1491">
      <c r="A1491" t="inlineStr">
        <is>
          <t>1489</t>
        </is>
      </c>
      <c r="B1491" t="inlineStr">
        <is>
          <t>52c02344-657d-4d01-9378-b4eead2de6a1</t>
        </is>
      </c>
      <c r="C1491" t="inlineStr">
        <is>
          <t>2025-03-19</t>
        </is>
      </c>
      <c r="D1491" t="inlineStr">
        <is>
          <t>4</t>
        </is>
      </c>
      <c r="E1491" t="inlineStr">
        <is>
          <t>Accompagnement de sa mère à Medlab pour la réalisation des examens</t>
        </is>
      </c>
      <c r="F1491" t="inlineStr">
        <is>
          <t>1</t>
        </is>
      </c>
      <c r="G1491" t="inlineStr">
        <is>
          <t>pour planifier la visite</t>
        </is>
      </c>
      <c r="H1491" t="inlineStr">
        <is>
          <t>1</t>
        </is>
      </c>
      <c r="I1491" t="inlineStr">
        <is>
          <t>1</t>
        </is>
      </c>
      <c r="J1491" t="inlineStr">
        <is>
          <t>2</t>
        </is>
      </c>
      <c r="K1491" t="inlineStr">
        <is>
          <t>---</t>
        </is>
      </c>
      <c r="L1491" t="inlineStr">
        <is>
          <t>---</t>
        </is>
      </c>
      <c r="M1491" t="inlineStr">
        <is>
          <t>---</t>
        </is>
      </c>
      <c r="N1491" t="inlineStr">
        <is>
          <t>---</t>
        </is>
      </c>
      <c r="O1491" t="inlineStr">
        <is>
          <t>---</t>
        </is>
      </c>
      <c r="P1491" t="inlineStr">
        <is>
          <t>---</t>
        </is>
      </c>
      <c r="Q1491" t="inlineStr">
        <is>
          <t>---</t>
        </is>
      </c>
      <c r="R1491" t="inlineStr"/>
      <c r="S1491" t="inlineStr"/>
      <c r="T1491" t="inlineStr"/>
      <c r="U1491">
        <f>HYPERLINK("https://www.commcarehq.org/a/caris-test/api/form_attachment/v1/52c02344-657d-4d01-9378-b4eead2de6a1/1742917555781.jpg")</f>
        <v/>
      </c>
      <c r="V1491" t="inlineStr"/>
      <c r="W1491" t="inlineStr"/>
      <c r="X1491" t="inlineStr">
        <is>
          <t>PAP/NPFS/ST00533</t>
        </is>
      </c>
      <c r="Y1491" t="inlineStr">
        <is>
          <t>PAP/NPFS/ST00533</t>
        </is>
      </c>
      <c r="Z1491" t="inlineStr">
        <is>
          <t>2025-03-25 15:45:57</t>
        </is>
      </c>
      <c r="AA1491" t="inlineStr">
        <is>
          <t>2025-03-25 15:41:34</t>
        </is>
      </c>
      <c r="AB1491" t="inlineStr">
        <is>
          <t>2paula</t>
        </is>
      </c>
      <c r="AC1491" t="inlineStr">
        <is>
          <t>2025-03-25 15:45:59</t>
        </is>
      </c>
      <c r="AD1491" s="1" t="inlineStr">
        <is>
          <t>https://www.commcarehq.org/a/caris-test/reports/form_data/52c02344-657d-4d01-9378-b4eead2de6a1/</t>
        </is>
      </c>
      <c r="AE1491" t="inlineStr">
        <is>
          <t>---</t>
        </is>
      </c>
      <c r="AF1491" t="inlineStr">
        <is>
          <t>c76e6f17767b4cc1bfc35a9ef3113356</t>
        </is>
      </c>
      <c r="AG1491" t="inlineStr">
        <is>
          <t>---</t>
        </is>
      </c>
      <c r="AH1491" t="inlineStr">
        <is>
          <t>2025-03-25 15:45:57</t>
        </is>
      </c>
      <c r="AI1491" t="inlineStr">
        <is>
          <t>e5870524d7474eb1ae50f2c4107b4683</t>
        </is>
      </c>
      <c r="AJ1491" t="inlineStr">
        <is>
          <t>2025-03-19</t>
        </is>
      </c>
      <c r="AK1491" t="inlineStr">
        <is>
          <t>4</t>
        </is>
      </c>
      <c r="AL1491" t="inlineStr">
        <is>
          <t>Accompagnement de sa mère à Medlab pour la réalisation des examens</t>
        </is>
      </c>
      <c r="AM1491" t="inlineStr">
        <is>
          <t>1</t>
        </is>
      </c>
      <c r="AN1491" t="inlineStr">
        <is>
          <t>pour planifier la visite</t>
        </is>
      </c>
      <c r="AO1491" t="inlineStr">
        <is>
          <t>1</t>
        </is>
      </c>
      <c r="AP1491" t="inlineStr">
        <is>
          <t>1</t>
        </is>
      </c>
      <c r="AQ1491" t="inlineStr"/>
      <c r="AR1491" t="inlineStr"/>
      <c r="AS1491" t="inlineStr"/>
      <c r="AT1491" t="inlineStr"/>
      <c r="AU1491" t="inlineStr">
        <is>
          <t>---</t>
        </is>
      </c>
      <c r="AV1491" t="inlineStr">
        <is>
          <t>---</t>
        </is>
      </c>
      <c r="AW1491" t="inlineStr">
        <is>
          <t>---</t>
        </is>
      </c>
      <c r="AX1491" t="inlineStr">
        <is>
          <t>---</t>
        </is>
      </c>
      <c r="AY1491" t="inlineStr">
        <is>
          <t>---</t>
        </is>
      </c>
      <c r="AZ1491" t="inlineStr">
        <is>
          <t>---</t>
        </is>
      </c>
      <c r="BA1491" t="inlineStr">
        <is>
          <t>e5870524d7474eb1ae50f2c4107b4683</t>
        </is>
      </c>
      <c r="BB1491" t="inlineStr">
        <is>
          <t>http://openrosa.org/formdesigner/0B48E039-1E80-49A7-AC24-732B6E788E39</t>
        </is>
      </c>
      <c r="BC1491" t="inlineStr">
        <is>
          <t>Ration et autres visites</t>
        </is>
      </c>
      <c r="BD1491" t="inlineStr">
        <is>
          <t>CommCare Android, version "2.56"(468045). App v15974. CommCare Version 2.56.0. Build 468045, built on: 2025-03-07</t>
        </is>
      </c>
      <c r="BE1491" t="inlineStr">
        <is>
          <t>commcare_1a638df5-b750-4196-ba65-fa624981c493</t>
        </is>
      </c>
      <c r="BF1491" t="inlineStr">
        <is>
          <t>18.5710223 -72.2543504 34.29 7.52</t>
        </is>
      </c>
      <c r="BG1491" t="inlineStr">
        <is>
          <t>f13d8149fc6d39ebe86af18272310ff9</t>
        </is>
      </c>
      <c r="BH1491" t="inlineStr">
        <is>
          <t>40b9a06a5c574210820dd725c0bc61c4</t>
        </is>
      </c>
      <c r="BI1491" t="inlineStr">
        <is>
          <t>15246</t>
        </is>
      </c>
      <c r="BJ1491" t="inlineStr">
        <is>
          <t>XFormInstance</t>
        </is>
      </c>
      <c r="BK1491" t="inlineStr">
        <is>
          <t>d1f5f706051611f0bb1ebb65fe57b2fe</t>
        </is>
      </c>
      <c r="BL1491" t="b">
        <v>0</v>
      </c>
      <c r="BM1491" t="inlineStr">
        <is>
          <t>---</t>
        </is>
      </c>
      <c r="BN1491" t="inlineStr">
        <is>
          <t>200.113.238.13</t>
        </is>
      </c>
      <c r="BO1491" t="inlineStr">
        <is>
          <t>Jordany Louis</t>
        </is>
      </c>
    </row>
    <row r="1492">
      <c r="A1492" t="inlineStr">
        <is>
          <t>1490</t>
        </is>
      </c>
      <c r="B1492" t="inlineStr">
        <is>
          <t>9434a6fe-cc8e-429e-a6cb-789272a56564</t>
        </is>
      </c>
      <c r="C1492" t="inlineStr">
        <is>
          <t>2025-03-25</t>
        </is>
      </c>
      <c r="D1492" t="inlineStr">
        <is>
          <t>4</t>
        </is>
      </c>
      <c r="E1492" t="inlineStr">
        <is>
          <t>dots</t>
        </is>
      </c>
      <c r="F1492" t="inlineStr">
        <is>
          <t>0</t>
        </is>
      </c>
      <c r="G1492" t="inlineStr">
        <is>
          <t>oui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---</t>
        </is>
      </c>
      <c r="L1492" t="inlineStr">
        <is>
          <t>---</t>
        </is>
      </c>
      <c r="M1492" t="inlineStr">
        <is>
          <t>---</t>
        </is>
      </c>
      <c r="N1492" t="inlineStr">
        <is>
          <t>---</t>
        </is>
      </c>
      <c r="O1492" t="inlineStr">
        <is>
          <t>---</t>
        </is>
      </c>
      <c r="P1492" t="inlineStr">
        <is>
          <t>---</t>
        </is>
      </c>
      <c r="Q1492" t="inlineStr">
        <is>
          <t>---</t>
        </is>
      </c>
      <c r="R1492" t="inlineStr"/>
      <c r="S1492" t="inlineStr"/>
      <c r="T1492" t="inlineStr"/>
      <c r="U1492" t="inlineStr"/>
      <c r="V1492" t="inlineStr"/>
      <c r="W1492" t="inlineStr"/>
      <c r="X1492" t="inlineStr">
        <is>
          <t>PAP/NPFS/ST03215</t>
        </is>
      </c>
      <c r="Y1492" t="inlineStr">
        <is>
          <t>PAP/NPFS/ST03215</t>
        </is>
      </c>
      <c r="Z1492" t="inlineStr">
        <is>
          <t>2025-03-25 15:46:20</t>
        </is>
      </c>
      <c r="AA1492" t="inlineStr">
        <is>
          <t>2025-03-25 15:45:49</t>
        </is>
      </c>
      <c r="AB1492" t="inlineStr">
        <is>
          <t>2styves</t>
        </is>
      </c>
      <c r="AC1492" t="inlineStr">
        <is>
          <t>2025-03-25 15:46:21</t>
        </is>
      </c>
      <c r="AD1492" s="1" t="inlineStr">
        <is>
          <t>https://www.commcarehq.org/a/caris-test/reports/form_data/9434a6fe-cc8e-429e-a6cb-789272a56564/</t>
        </is>
      </c>
      <c r="AE1492" t="inlineStr">
        <is>
          <t>---</t>
        </is>
      </c>
      <c r="AF1492" t="inlineStr">
        <is>
          <t>3c5a623af057e23a32ae4000_40617</t>
        </is>
      </c>
      <c r="AG1492" t="inlineStr">
        <is>
          <t>---</t>
        </is>
      </c>
      <c r="AH1492" t="inlineStr">
        <is>
          <t>2025-03-25 15:46:20</t>
        </is>
      </c>
      <c r="AI1492" t="inlineStr">
        <is>
          <t>778b85ff647948a2b74cfc8d7846aba5</t>
        </is>
      </c>
      <c r="AJ1492" t="inlineStr">
        <is>
          <t>2025-03-25</t>
        </is>
      </c>
      <c r="AK1492" t="inlineStr">
        <is>
          <t>4</t>
        </is>
      </c>
      <c r="AL1492" t="inlineStr">
        <is>
          <t>dots</t>
        </is>
      </c>
      <c r="AM1492" t="inlineStr">
        <is>
          <t>0</t>
        </is>
      </c>
      <c r="AN1492" t="inlineStr">
        <is>
          <t>oui</t>
        </is>
      </c>
      <c r="AO1492" t="inlineStr">
        <is>
          <t>1</t>
        </is>
      </c>
      <c r="AP1492" t="inlineStr">
        <is>
          <t>1</t>
        </is>
      </c>
      <c r="AQ1492" t="inlineStr"/>
      <c r="AR1492" t="inlineStr"/>
      <c r="AS1492" t="inlineStr"/>
      <c r="AT1492" t="inlineStr"/>
      <c r="AU1492" t="inlineStr">
        <is>
          <t>---</t>
        </is>
      </c>
      <c r="AV1492" t="inlineStr">
        <is>
          <t>---</t>
        </is>
      </c>
      <c r="AW1492" t="inlineStr">
        <is>
          <t>---</t>
        </is>
      </c>
      <c r="AX1492" t="inlineStr">
        <is>
          <t>---</t>
        </is>
      </c>
      <c r="AY1492" t="inlineStr">
        <is>
          <t>---</t>
        </is>
      </c>
      <c r="AZ1492" t="inlineStr">
        <is>
          <t>---</t>
        </is>
      </c>
      <c r="BA1492" t="inlineStr">
        <is>
          <t>778b85ff647948a2b74cfc8d7846aba5</t>
        </is>
      </c>
      <c r="BB1492" t="inlineStr">
        <is>
          <t>http://openrosa.org/formdesigner/0B48E039-1E80-49A7-AC24-732B6E788E39</t>
        </is>
      </c>
      <c r="BC1492" t="inlineStr">
        <is>
          <t>Ration et autres visites</t>
        </is>
      </c>
      <c r="BD1492" t="inlineStr">
        <is>
          <t>CommCare Android, version "2.56"(468040). App v15974. CommCare Version 2.56.0. Build 468040, built on: 2025-02-11</t>
        </is>
      </c>
      <c r="BE1492" t="inlineStr">
        <is>
          <t>commcare_99e364ac-f097-4367-9549-47dce913a4be</t>
        </is>
      </c>
      <c r="BF1492" t="inlineStr"/>
      <c r="BG1492" t="inlineStr">
        <is>
          <t>f13d8149fc6d39ebe86af18272310ff9</t>
        </is>
      </c>
      <c r="BH1492" t="inlineStr">
        <is>
          <t>40b9a06a5c574210820dd725c0bc61c4</t>
        </is>
      </c>
      <c r="BI1492" t="inlineStr">
        <is>
          <t>15246</t>
        </is>
      </c>
      <c r="BJ1492" t="inlineStr">
        <is>
          <t>XFormInstance</t>
        </is>
      </c>
      <c r="BK1492" t="inlineStr">
        <is>
          <t>fee1755d098c11f0b12cd3290d41d0d6</t>
        </is>
      </c>
      <c r="BL1492" t="b">
        <v>0</v>
      </c>
      <c r="BM1492" t="inlineStr">
        <is>
          <t>---</t>
        </is>
      </c>
      <c r="BN1492" t="inlineStr">
        <is>
          <t>200.113.230.50</t>
        </is>
      </c>
      <c r="BO1492" t="inlineStr">
        <is>
          <t>Joseph Mercidieu</t>
        </is>
      </c>
    </row>
    <row r="1493">
      <c r="A1493" t="inlineStr">
        <is>
          <t>1491</t>
        </is>
      </c>
      <c r="B1493" t="inlineStr">
        <is>
          <t>314e9198-56c1-4589-adaf-36aa45cac14a</t>
        </is>
      </c>
      <c r="C1493" t="inlineStr">
        <is>
          <t>2025-03-25</t>
        </is>
      </c>
      <c r="D1493" t="inlineStr">
        <is>
          <t>3</t>
        </is>
      </c>
      <c r="E1493" t="inlineStr">
        <is>
          <t>---</t>
        </is>
      </c>
      <c r="F1493" t="inlineStr">
        <is>
          <t>1</t>
        </is>
      </c>
      <c r="G1493" t="inlineStr">
        <is>
          <t>---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---</t>
        </is>
      </c>
      <c r="L1493" t="inlineStr">
        <is>
          <t>---</t>
        </is>
      </c>
      <c r="M1493" t="inlineStr">
        <is>
          <t>---</t>
        </is>
      </c>
      <c r="N1493" t="inlineStr">
        <is>
          <t>---</t>
        </is>
      </c>
      <c r="O1493" t="inlineStr">
        <is>
          <t>---</t>
        </is>
      </c>
      <c r="P1493" t="inlineStr">
        <is>
          <t>---</t>
        </is>
      </c>
      <c r="Q1493" t="inlineStr">
        <is>
          <t>---</t>
        </is>
      </c>
      <c r="R1493" t="inlineStr"/>
      <c r="S1493" t="inlineStr"/>
      <c r="T1493" t="inlineStr"/>
      <c r="U1493" t="inlineStr"/>
      <c r="V1493" t="inlineStr"/>
      <c r="W1493" t="inlineStr"/>
      <c r="X1493" t="inlineStr">
        <is>
          <t>CAP/HSCM/ST02041</t>
        </is>
      </c>
      <c r="Y1493" t="inlineStr">
        <is>
          <t>CAP/HSCM/ST02041</t>
        </is>
      </c>
      <c r="Z1493" t="inlineStr">
        <is>
          <t>2025-03-25 15:49:02</t>
        </is>
      </c>
      <c r="AA1493" t="inlineStr">
        <is>
          <t>2025-03-25 15:48:51</t>
        </is>
      </c>
      <c r="AB1493" t="inlineStr">
        <is>
          <t>1maselaine</t>
        </is>
      </c>
      <c r="AC1493" t="inlineStr">
        <is>
          <t>2025-03-25 15:49:05</t>
        </is>
      </c>
      <c r="AD1493" s="1" t="inlineStr">
        <is>
          <t>https://www.commcarehq.org/a/caris-test/reports/form_data/314e9198-56c1-4589-adaf-36aa45cac14a/</t>
        </is>
      </c>
      <c r="AE1493" t="inlineStr">
        <is>
          <t>---</t>
        </is>
      </c>
      <c r="AF1493" t="inlineStr">
        <is>
          <t>9df1f83234a24af1bc7aaf8bf74f2722</t>
        </is>
      </c>
      <c r="AG1493" t="inlineStr">
        <is>
          <t>OK</t>
        </is>
      </c>
      <c r="AH1493" t="inlineStr">
        <is>
          <t>2025-03-25 15:49:02</t>
        </is>
      </c>
      <c r="AI1493" t="inlineStr">
        <is>
          <t>1b833c2586eb49459103874b6462448b</t>
        </is>
      </c>
      <c r="AJ1493" t="inlineStr">
        <is>
          <t>2025-03-25</t>
        </is>
      </c>
      <c r="AK1493" t="inlineStr">
        <is>
          <t>3</t>
        </is>
      </c>
      <c r="AL1493" t="inlineStr">
        <is>
          <t>---</t>
        </is>
      </c>
      <c r="AM1493" t="inlineStr">
        <is>
          <t>1</t>
        </is>
      </c>
      <c r="AN1493" t="inlineStr">
        <is>
          <t>---</t>
        </is>
      </c>
      <c r="AO1493" t="inlineStr">
        <is>
          <t>1</t>
        </is>
      </c>
      <c r="AP1493" t="inlineStr">
        <is>
          <t>1</t>
        </is>
      </c>
      <c r="AQ1493" t="inlineStr"/>
      <c r="AR1493" t="inlineStr"/>
      <c r="AS1493" t="inlineStr"/>
      <c r="AT1493" t="inlineStr"/>
      <c r="AU1493" t="inlineStr">
        <is>
          <t>---</t>
        </is>
      </c>
      <c r="AV1493" t="inlineStr">
        <is>
          <t>---</t>
        </is>
      </c>
      <c r="AW1493" t="inlineStr">
        <is>
          <t>---</t>
        </is>
      </c>
      <c r="AX1493" t="inlineStr">
        <is>
          <t>---</t>
        </is>
      </c>
      <c r="AY1493" t="inlineStr">
        <is>
          <t>---</t>
        </is>
      </c>
      <c r="AZ1493" t="inlineStr">
        <is>
          <t>---</t>
        </is>
      </c>
      <c r="BA1493" t="inlineStr">
        <is>
          <t>1b833c2586eb49459103874b6462448b</t>
        </is>
      </c>
      <c r="BB1493" t="inlineStr">
        <is>
          <t>http://openrosa.org/formdesigner/0B48E039-1E80-49A7-AC24-732B6E788E39</t>
        </is>
      </c>
      <c r="BC1493" t="inlineStr">
        <is>
          <t>Ration et autres visites</t>
        </is>
      </c>
      <c r="BD1493" t="inlineStr">
        <is>
          <t>CommCare Android, version "2.56"(468040). App v15974. CommCare Version 2.56.0. Build 468040, built on: 2025-02-11</t>
        </is>
      </c>
      <c r="BE1493" t="inlineStr">
        <is>
          <t>commcare_05d78f59-ebda-491c-89b8-6c42bab0e02e</t>
        </is>
      </c>
      <c r="BF1493" t="inlineStr">
        <is>
          <t>19.6075449 -72.2158367 60.09 6.4</t>
        </is>
      </c>
      <c r="BG1493" t="inlineStr">
        <is>
          <t>f13d8149fc6d39ebe86af18272310ff9</t>
        </is>
      </c>
      <c r="BH1493" t="inlineStr">
        <is>
          <t>40b9a06a5c574210820dd725c0bc61c4</t>
        </is>
      </c>
      <c r="BI1493" t="inlineStr">
        <is>
          <t>15246</t>
        </is>
      </c>
      <c r="BJ1493" t="inlineStr">
        <is>
          <t>XFormInstance</t>
        </is>
      </c>
      <c r="BK1493" t="inlineStr">
        <is>
          <t>17eb9524098411f0ab146327e3555f30</t>
        </is>
      </c>
      <c r="BL1493" t="b">
        <v>0</v>
      </c>
      <c r="BM1493" t="inlineStr">
        <is>
          <t>---</t>
        </is>
      </c>
      <c r="BN1493" t="inlineStr">
        <is>
          <t>200.113.253.148</t>
        </is>
      </c>
      <c r="BO1493" t="inlineStr">
        <is>
          <t>Benjamin Catherine</t>
        </is>
      </c>
    </row>
    <row r="1494">
      <c r="A1494" t="inlineStr">
        <is>
          <t>1492</t>
        </is>
      </c>
      <c r="B1494" t="inlineStr">
        <is>
          <t>7def9840-df0a-4964-9fcd-7467a23262e6</t>
        </is>
      </c>
      <c r="C1494" t="inlineStr">
        <is>
          <t>2025-03-19</t>
        </is>
      </c>
      <c r="D1494" t="inlineStr">
        <is>
          <t>8</t>
        </is>
      </c>
      <c r="E1494" t="inlineStr">
        <is>
          <t>---</t>
        </is>
      </c>
      <c r="F1494" t="inlineStr">
        <is>
          <t>1</t>
        </is>
      </c>
      <c r="G1494" t="inlineStr">
        <is>
          <t>---</t>
        </is>
      </c>
      <c r="H1494" t="inlineStr">
        <is>
          <t>1</t>
        </is>
      </c>
      <c r="I1494" t="inlineStr">
        <is>
          <t>1</t>
        </is>
      </c>
      <c r="J1494" t="inlineStr">
        <is>
          <t>2</t>
        </is>
      </c>
      <c r="K1494" t="inlineStr">
        <is>
          <t>---</t>
        </is>
      </c>
      <c r="L1494" t="inlineStr">
        <is>
          <t>---</t>
        </is>
      </c>
      <c r="M1494" t="inlineStr">
        <is>
          <t>---</t>
        </is>
      </c>
      <c r="N1494" t="inlineStr">
        <is>
          <t>---</t>
        </is>
      </c>
      <c r="O1494" t="inlineStr">
        <is>
          <t>---</t>
        </is>
      </c>
      <c r="P1494" t="inlineStr">
        <is>
          <t>---</t>
        </is>
      </c>
      <c r="Q1494" t="inlineStr">
        <is>
          <t>---</t>
        </is>
      </c>
      <c r="R1494" t="inlineStr"/>
      <c r="S1494" t="inlineStr">
        <is>
          <t>45.0</t>
        </is>
      </c>
      <c r="T1494" t="inlineStr">
        <is>
          <t>63.2</t>
        </is>
      </c>
      <c r="U1494" t="inlineStr"/>
      <c r="V1494" t="inlineStr"/>
      <c r="W1494" t="inlineStr"/>
      <c r="X1494" t="inlineStr">
        <is>
          <t>PAP/NPFS/ST00215</t>
        </is>
      </c>
      <c r="Y1494" t="inlineStr">
        <is>
          <t>PAP/NPFS/ST00215</t>
        </is>
      </c>
      <c r="Z1494" t="inlineStr">
        <is>
          <t>2025-03-25 15:49:53</t>
        </is>
      </c>
      <c r="AA1494" t="inlineStr">
        <is>
          <t>2025-03-25 15:47:21</t>
        </is>
      </c>
      <c r="AB1494" t="inlineStr">
        <is>
          <t>2paula</t>
        </is>
      </c>
      <c r="AC1494" t="inlineStr">
        <is>
          <t>2025-03-25 15:49:56</t>
        </is>
      </c>
      <c r="AD1494" s="1" t="inlineStr">
        <is>
          <t>https://www.commcarehq.org/a/caris-test/reports/form_data/7def9840-df0a-4964-9fcd-7467a23262e6/</t>
        </is>
      </c>
      <c r="AE1494" t="inlineStr">
        <is>
          <t>---</t>
        </is>
      </c>
      <c r="AF1494" t="inlineStr">
        <is>
          <t>cdcfbb7d477848f5b7e3d9da7c68842e</t>
        </is>
      </c>
      <c r="AG1494" t="inlineStr">
        <is>
          <t>---</t>
        </is>
      </c>
      <c r="AH1494" t="inlineStr">
        <is>
          <t>2025-03-25 15:49:53</t>
        </is>
      </c>
      <c r="AI1494" t="inlineStr">
        <is>
          <t>e5870524d7474eb1ae50f2c4107b4683</t>
        </is>
      </c>
      <c r="AJ1494" t="inlineStr">
        <is>
          <t>2025-03-19</t>
        </is>
      </c>
      <c r="AK1494" t="inlineStr">
        <is>
          <t>8</t>
        </is>
      </c>
      <c r="AL1494" t="inlineStr">
        <is>
          <t>---</t>
        </is>
      </c>
      <c r="AM1494" t="inlineStr">
        <is>
          <t>1</t>
        </is>
      </c>
      <c r="AN1494" t="inlineStr">
        <is>
          <t>---</t>
        </is>
      </c>
      <c r="AO1494" t="inlineStr">
        <is>
          <t>1</t>
        </is>
      </c>
      <c r="AP1494" t="inlineStr">
        <is>
          <t>1</t>
        </is>
      </c>
      <c r="AQ1494" t="inlineStr"/>
      <c r="AR1494" t="inlineStr">
        <is>
          <t>45</t>
        </is>
      </c>
      <c r="AS1494" t="inlineStr">
        <is>
          <t>63.2</t>
        </is>
      </c>
      <c r="AT1494" t="inlineStr"/>
      <c r="AU1494" t="inlineStr">
        <is>
          <t>---</t>
        </is>
      </c>
      <c r="AV1494" t="inlineStr">
        <is>
          <t>---</t>
        </is>
      </c>
      <c r="AW1494" t="inlineStr">
        <is>
          <t>---</t>
        </is>
      </c>
      <c r="AX1494" t="inlineStr">
        <is>
          <t>---</t>
        </is>
      </c>
      <c r="AY1494" t="inlineStr">
        <is>
          <t>---</t>
        </is>
      </c>
      <c r="AZ1494" t="inlineStr">
        <is>
          <t>---</t>
        </is>
      </c>
      <c r="BA1494" t="inlineStr">
        <is>
          <t>e5870524d7474eb1ae50f2c4107b4683</t>
        </is>
      </c>
      <c r="BB1494" t="inlineStr">
        <is>
          <t>http://openrosa.org/formdesigner/0B48E039-1E80-49A7-AC24-732B6E788E39</t>
        </is>
      </c>
      <c r="BC1494" t="inlineStr">
        <is>
          <t>Ration et autres visites</t>
        </is>
      </c>
      <c r="BD1494" t="inlineStr">
        <is>
          <t>CommCare Android, version "2.56"(468045). App v15974. CommCare Version 2.56.0. Build 468045, built on: 2025-03-07</t>
        </is>
      </c>
      <c r="BE1494" t="inlineStr">
        <is>
          <t>commcare_1a638df5-b750-4196-ba65-fa624981c493</t>
        </is>
      </c>
      <c r="BF1494" t="inlineStr">
        <is>
          <t>18.570715 -72.2539326 2.7 7.35</t>
        </is>
      </c>
      <c r="BG1494" t="inlineStr">
        <is>
          <t>f13d8149fc6d39ebe86af18272310ff9</t>
        </is>
      </c>
      <c r="BH1494" t="inlineStr">
        <is>
          <t>40b9a06a5c574210820dd725c0bc61c4</t>
        </is>
      </c>
      <c r="BI1494" t="inlineStr">
        <is>
          <t>15246</t>
        </is>
      </c>
      <c r="BJ1494" t="inlineStr">
        <is>
          <t>XFormInstance</t>
        </is>
      </c>
      <c r="BK1494" t="inlineStr">
        <is>
          <t>d1f5f706051611f0bb1ebb65fe57b2fe</t>
        </is>
      </c>
      <c r="BL1494" t="b">
        <v>0</v>
      </c>
      <c r="BM1494" t="inlineStr">
        <is>
          <t>---</t>
        </is>
      </c>
      <c r="BN1494" t="inlineStr">
        <is>
          <t>200.113.238.13</t>
        </is>
      </c>
      <c r="BO1494" t="inlineStr">
        <is>
          <t>Owens Difficile</t>
        </is>
      </c>
    </row>
    <row r="1495">
      <c r="A1495" t="inlineStr">
        <is>
          <t>1493</t>
        </is>
      </c>
      <c r="B1495" t="inlineStr">
        <is>
          <t>b2fd08fe-3476-476e-90d7-b0a7ef04f3b3</t>
        </is>
      </c>
      <c r="C1495" t="inlineStr">
        <is>
          <t>2025-03-17</t>
        </is>
      </c>
      <c r="D1495" t="inlineStr">
        <is>
          <t>4</t>
        </is>
      </c>
      <c r="E1495" t="inlineStr">
        <is>
          <t>Livraison de ARV</t>
        </is>
      </c>
      <c r="F1495" t="inlineStr">
        <is>
          <t>1</t>
        </is>
      </c>
      <c r="G1495" t="inlineStr">
        <is>
          <t>Pour planifier la visite</t>
        </is>
      </c>
      <c r="H1495" t="inlineStr">
        <is>
          <t>1</t>
        </is>
      </c>
      <c r="I1495" t="inlineStr">
        <is>
          <t>1</t>
        </is>
      </c>
      <c r="J1495" t="inlineStr">
        <is>
          <t>4</t>
        </is>
      </c>
      <c r="K1495" t="inlineStr">
        <is>
          <t>---</t>
        </is>
      </c>
      <c r="L1495" t="inlineStr">
        <is>
          <t>---</t>
        </is>
      </c>
      <c r="M1495" t="inlineStr">
        <is>
          <t>---</t>
        </is>
      </c>
      <c r="N1495" t="inlineStr">
        <is>
          <t>---</t>
        </is>
      </c>
      <c r="O1495" t="inlineStr">
        <is>
          <t>---</t>
        </is>
      </c>
      <c r="P1495" t="inlineStr">
        <is>
          <t>---</t>
        </is>
      </c>
      <c r="Q1495" t="inlineStr">
        <is>
          <t>---</t>
        </is>
      </c>
      <c r="R1495" t="inlineStr"/>
      <c r="S1495" t="inlineStr"/>
      <c r="T1495" t="inlineStr"/>
      <c r="U1495" t="inlineStr"/>
      <c r="V1495" t="inlineStr"/>
      <c r="W1495" t="inlineStr"/>
      <c r="X1495" t="inlineStr">
        <is>
          <t>PAP/NPFS/ST00246</t>
        </is>
      </c>
      <c r="Y1495" t="inlineStr">
        <is>
          <t>PAP/NPFS/ST00246</t>
        </is>
      </c>
      <c r="Z1495" t="inlineStr">
        <is>
          <t>2025-03-25 15:53:26</t>
        </is>
      </c>
      <c r="AA1495" t="inlineStr">
        <is>
          <t>2025-03-25 15:51:08</t>
        </is>
      </c>
      <c r="AB1495" t="inlineStr">
        <is>
          <t>2paula</t>
        </is>
      </c>
      <c r="AC1495" t="inlineStr">
        <is>
          <t>2025-03-25 15:53:28</t>
        </is>
      </c>
      <c r="AD1495" s="1" t="inlineStr">
        <is>
          <t>https://www.commcarehq.org/a/caris-test/reports/form_data/b2fd08fe-3476-476e-90d7-b0a7ef04f3b3/</t>
        </is>
      </c>
      <c r="AE1495" t="inlineStr">
        <is>
          <t>---</t>
        </is>
      </c>
      <c r="AF1495" t="inlineStr">
        <is>
          <t>c149bf3a738f424bba29d0a307939973</t>
        </is>
      </c>
      <c r="AG1495" t="inlineStr">
        <is>
          <t>---</t>
        </is>
      </c>
      <c r="AH1495" t="inlineStr">
        <is>
          <t>2025-03-25 15:53:26</t>
        </is>
      </c>
      <c r="AI1495" t="inlineStr">
        <is>
          <t>e5870524d7474eb1ae50f2c4107b4683</t>
        </is>
      </c>
      <c r="AJ1495" t="inlineStr">
        <is>
          <t>2025-03-17</t>
        </is>
      </c>
      <c r="AK1495" t="inlineStr">
        <is>
          <t>4</t>
        </is>
      </c>
      <c r="AL1495" t="inlineStr">
        <is>
          <t>Livraison de ARV</t>
        </is>
      </c>
      <c r="AM1495" t="inlineStr">
        <is>
          <t>1</t>
        </is>
      </c>
      <c r="AN1495" t="inlineStr">
        <is>
          <t>Pour planifier la visite</t>
        </is>
      </c>
      <c r="AO1495" t="inlineStr">
        <is>
          <t>1</t>
        </is>
      </c>
      <c r="AP1495" t="inlineStr">
        <is>
          <t>1</t>
        </is>
      </c>
      <c r="AQ1495" t="inlineStr"/>
      <c r="AR1495" t="inlineStr"/>
      <c r="AS1495" t="inlineStr"/>
      <c r="AT1495" t="inlineStr"/>
      <c r="AU1495" t="inlineStr">
        <is>
          <t>---</t>
        </is>
      </c>
      <c r="AV1495" t="inlineStr">
        <is>
          <t>---</t>
        </is>
      </c>
      <c r="AW1495" t="inlineStr">
        <is>
          <t>---</t>
        </is>
      </c>
      <c r="AX1495" t="inlineStr">
        <is>
          <t>---</t>
        </is>
      </c>
      <c r="AY1495" t="inlineStr">
        <is>
          <t>---</t>
        </is>
      </c>
      <c r="AZ1495" t="inlineStr">
        <is>
          <t>---</t>
        </is>
      </c>
      <c r="BA1495" t="inlineStr">
        <is>
          <t>e5870524d7474eb1ae50f2c4107b4683</t>
        </is>
      </c>
      <c r="BB1495" t="inlineStr">
        <is>
          <t>http://openrosa.org/formdesigner/0B48E039-1E80-49A7-AC24-732B6E788E39</t>
        </is>
      </c>
      <c r="BC1495" t="inlineStr">
        <is>
          <t>Ration et autres visites</t>
        </is>
      </c>
      <c r="BD1495" t="inlineStr">
        <is>
          <t>CommCare Android, version "2.56"(468045). App v15974. CommCare Version 2.56.0. Build 468045, built on: 2025-03-07</t>
        </is>
      </c>
      <c r="BE1495" t="inlineStr">
        <is>
          <t>commcare_1a638df5-b750-4196-ba65-fa624981c493</t>
        </is>
      </c>
      <c r="BF1495" t="inlineStr">
        <is>
          <t>18.5706682 -72.2542178 34.7 7.5</t>
        </is>
      </c>
      <c r="BG1495" t="inlineStr">
        <is>
          <t>f13d8149fc6d39ebe86af18272310ff9</t>
        </is>
      </c>
      <c r="BH1495" t="inlineStr">
        <is>
          <t>40b9a06a5c574210820dd725c0bc61c4</t>
        </is>
      </c>
      <c r="BI1495" t="inlineStr">
        <is>
          <t>15246</t>
        </is>
      </c>
      <c r="BJ1495" t="inlineStr">
        <is>
          <t>XFormInstance</t>
        </is>
      </c>
      <c r="BK1495" t="inlineStr">
        <is>
          <t>d1f5f706051611f0bb1ebb65fe57b2fe</t>
        </is>
      </c>
      <c r="BL1495" t="b">
        <v>0</v>
      </c>
      <c r="BM1495" t="inlineStr">
        <is>
          <t>---</t>
        </is>
      </c>
      <c r="BN1495" t="inlineStr">
        <is>
          <t>200.113.238.13</t>
        </is>
      </c>
      <c r="BO1495" t="inlineStr">
        <is>
          <t>Camesuze Hyppolite</t>
        </is>
      </c>
    </row>
    <row r="1496">
      <c r="A1496" t="inlineStr">
        <is>
          <t>1494</t>
        </is>
      </c>
      <c r="B1496" t="inlineStr">
        <is>
          <t>2302d1e3-6be1-4207-8895-67f313e68422</t>
        </is>
      </c>
      <c r="C1496" t="inlineStr">
        <is>
          <t>2025-03-25</t>
        </is>
      </c>
      <c r="D1496" t="inlineStr">
        <is>
          <t>8</t>
        </is>
      </c>
      <c r="E1496" t="inlineStr">
        <is>
          <t>---</t>
        </is>
      </c>
      <c r="F1496" t="inlineStr">
        <is>
          <t>1</t>
        </is>
      </c>
      <c r="G1496" t="inlineStr">
        <is>
          <t>---</t>
        </is>
      </c>
      <c r="H1496" t="inlineStr">
        <is>
          <t>1</t>
        </is>
      </c>
      <c r="I1496" t="inlineStr">
        <is>
          <t>1</t>
        </is>
      </c>
      <c r="J1496" t="inlineStr"/>
      <c r="K1496" t="inlineStr">
        <is>
          <t>---</t>
        </is>
      </c>
      <c r="L1496" t="inlineStr">
        <is>
          <t>---</t>
        </is>
      </c>
      <c r="M1496" t="inlineStr">
        <is>
          <t>---</t>
        </is>
      </c>
      <c r="N1496" t="inlineStr">
        <is>
          <t>---</t>
        </is>
      </c>
      <c r="O1496" t="inlineStr">
        <is>
          <t>---</t>
        </is>
      </c>
      <c r="P1496" t="inlineStr">
        <is>
          <t>---</t>
        </is>
      </c>
      <c r="Q1496" t="inlineStr">
        <is>
          <t>---</t>
        </is>
      </c>
      <c r="R1496" t="inlineStr"/>
      <c r="S1496" t="inlineStr">
        <is>
          <t>45.0</t>
        </is>
      </c>
      <c r="T1496" t="inlineStr"/>
      <c r="U1496">
        <f>HYPERLINK("https://www.commcarehq.org/a/caris-test/api/form_attachment/v1/2302d1e3-6be1-4207-8895-67f313e68422/1742918899046.jpg")</f>
        <v/>
      </c>
      <c r="V1496" t="inlineStr"/>
      <c r="W1496" t="inlineStr"/>
      <c r="X1496" t="inlineStr">
        <is>
          <t>PAP/HOFP/ST00755</t>
        </is>
      </c>
      <c r="Y1496" t="inlineStr">
        <is>
          <t>PAP/HOFP/ST00755</t>
        </is>
      </c>
      <c r="Z1496" t="inlineStr">
        <is>
          <t>2025-03-25 16:08:20</t>
        </is>
      </c>
      <c r="AA1496" t="inlineStr">
        <is>
          <t>2025-03-25 16:07:14</t>
        </is>
      </c>
      <c r="AB1496" t="inlineStr">
        <is>
          <t>2mercelie</t>
        </is>
      </c>
      <c r="AC1496" t="inlineStr">
        <is>
          <t>2025-03-25 16:10:30</t>
        </is>
      </c>
      <c r="AD1496" s="1" t="inlineStr">
        <is>
          <t>https://www.commcarehq.org/a/caris-test/reports/form_data/2302d1e3-6be1-4207-8895-67f313e68422/</t>
        </is>
      </c>
      <c r="AE1496" t="inlineStr">
        <is>
          <t>---</t>
        </is>
      </c>
      <c r="AF1496" t="inlineStr">
        <is>
          <t>0b2069f255594f239dd5cfeee524f42b</t>
        </is>
      </c>
      <c r="AG1496" t="inlineStr">
        <is>
          <t>---</t>
        </is>
      </c>
      <c r="AH1496" t="inlineStr">
        <is>
          <t>2025-03-25 16:08:20</t>
        </is>
      </c>
      <c r="AI1496" t="inlineStr">
        <is>
          <t>2e62b218304042258ccf31696d2c0d45</t>
        </is>
      </c>
      <c r="AJ1496" t="inlineStr">
        <is>
          <t>2025-03-25</t>
        </is>
      </c>
      <c r="AK1496" t="inlineStr">
        <is>
          <t>8</t>
        </is>
      </c>
      <c r="AL1496" t="inlineStr">
        <is>
          <t>---</t>
        </is>
      </c>
      <c r="AM1496" t="inlineStr">
        <is>
          <t>1</t>
        </is>
      </c>
      <c r="AN1496" t="inlineStr">
        <is>
          <t>---</t>
        </is>
      </c>
      <c r="AO1496" t="inlineStr">
        <is>
          <t>1</t>
        </is>
      </c>
      <c r="AP1496" t="inlineStr">
        <is>
          <t>1</t>
        </is>
      </c>
      <c r="AQ1496" t="inlineStr"/>
      <c r="AR1496" t="inlineStr">
        <is>
          <t>45</t>
        </is>
      </c>
      <c r="AS1496" t="inlineStr"/>
      <c r="AT1496" t="inlineStr"/>
      <c r="AU1496" t="inlineStr">
        <is>
          <t>---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inlineStr">
        <is>
          <t>---</t>
        </is>
      </c>
      <c r="BA1496" t="inlineStr">
        <is>
          <t>2e62b218304042258ccf31696d2c0d45</t>
        </is>
      </c>
      <c r="BB1496" t="inlineStr">
        <is>
          <t>http://openrosa.org/formdesigner/0B48E039-1E80-49A7-AC24-732B6E788E39</t>
        </is>
      </c>
      <c r="BC1496" t="inlineStr">
        <is>
          <t>Ration et autres visites</t>
        </is>
      </c>
      <c r="BD1496" t="inlineStr">
        <is>
          <t>CommCare Android, version "2.56"(468046). App v15974. CommCare Version 2.56.0. Build 468046, built on: 2025-03-15</t>
        </is>
      </c>
      <c r="BE1496" t="inlineStr">
        <is>
          <t>commcare_e07abcec-4b87-4031-85ab-59fcf73e643c</t>
        </is>
      </c>
      <c r="BF1496" t="inlineStr"/>
      <c r="BG1496" t="inlineStr">
        <is>
          <t>f13d8149fc6d39ebe86af18272310ff9</t>
        </is>
      </c>
      <c r="BH1496" t="inlineStr">
        <is>
          <t>40b9a06a5c574210820dd725c0bc61c4</t>
        </is>
      </c>
      <c r="BI1496" t="inlineStr">
        <is>
          <t>15246</t>
        </is>
      </c>
      <c r="BJ1496" t="inlineStr">
        <is>
          <t>XFormInstance</t>
        </is>
      </c>
      <c r="BK1496" t="inlineStr">
        <is>
          <t>98fb82ce099211f0bbbebb65fe57b2fe</t>
        </is>
      </c>
      <c r="BL1496" t="b">
        <v>0</v>
      </c>
      <c r="BM1496" t="inlineStr">
        <is>
          <t>---</t>
        </is>
      </c>
      <c r="BN1496" t="inlineStr">
        <is>
          <t>190.115.171.109</t>
        </is>
      </c>
      <c r="BO1496" t="inlineStr">
        <is>
          <t>Abigaelle Simil</t>
        </is>
      </c>
    </row>
    <row r="1497">
      <c r="A1497" t="inlineStr">
        <is>
          <t>1495</t>
        </is>
      </c>
      <c r="B1497" t="inlineStr">
        <is>
          <t>6181d6e0-fdee-4983-ba67-a05d4b1628c7</t>
        </is>
      </c>
      <c r="C1497" t="inlineStr">
        <is>
          <t>2025-03-25</t>
        </is>
      </c>
      <c r="D1497" t="inlineStr">
        <is>
          <t>3</t>
        </is>
      </c>
      <c r="E1497" t="inlineStr">
        <is>
          <t>---</t>
        </is>
      </c>
      <c r="F1497" t="inlineStr">
        <is>
          <t>1</t>
        </is>
      </c>
      <c r="G1497" t="inlineStr">
        <is>
          <t>---</t>
        </is>
      </c>
      <c r="H1497" t="inlineStr">
        <is>
          <t>1</t>
        </is>
      </c>
      <c r="I1497" t="inlineStr">
        <is>
          <t>1</t>
        </is>
      </c>
      <c r="J1497" t="inlineStr"/>
      <c r="K1497" t="inlineStr">
        <is>
          <t>---</t>
        </is>
      </c>
      <c r="L1497" t="inlineStr">
        <is>
          <t>---</t>
        </is>
      </c>
      <c r="M1497" t="inlineStr">
        <is>
          <t>---</t>
        </is>
      </c>
      <c r="N1497" t="inlineStr">
        <is>
          <t>---</t>
        </is>
      </c>
      <c r="O1497" t="inlineStr">
        <is>
          <t>---</t>
        </is>
      </c>
      <c r="P1497" t="inlineStr">
        <is>
          <t>---</t>
        </is>
      </c>
      <c r="Q1497" t="inlineStr">
        <is>
          <t>---</t>
        </is>
      </c>
      <c r="R1497" t="inlineStr"/>
      <c r="S1497" t="inlineStr"/>
      <c r="T1497" t="inlineStr"/>
      <c r="U1497">
        <f>HYPERLINK("https://www.commcarehq.org/a/caris-test/api/form_attachment/v1/6181d6e0-fdee-4983-ba67-a05d4b1628c7/1742919017503.jpg")</f>
        <v/>
      </c>
      <c r="V1497" t="inlineStr"/>
      <c r="W1497" t="inlineStr"/>
      <c r="X1497" t="inlineStr">
        <is>
          <t>PAP/HOFP/ST01906</t>
        </is>
      </c>
      <c r="Y1497" t="inlineStr">
        <is>
          <t>PAP/HOFP/ST01906</t>
        </is>
      </c>
      <c r="Z1497" t="inlineStr">
        <is>
          <t>2025-03-25 16:10:23</t>
        </is>
      </c>
      <c r="AA1497" t="inlineStr">
        <is>
          <t>2025-03-25 16:09:10</t>
        </is>
      </c>
      <c r="AB1497" t="inlineStr">
        <is>
          <t>2mercelie</t>
        </is>
      </c>
      <c r="AC1497" t="inlineStr">
        <is>
          <t>2025-03-25 16:10:32</t>
        </is>
      </c>
      <c r="AD1497" s="1" t="inlineStr">
        <is>
          <t>https://www.commcarehq.org/a/caris-test/reports/form_data/6181d6e0-fdee-4983-ba67-a05d4b1628c7/</t>
        </is>
      </c>
      <c r="AE1497" t="inlineStr">
        <is>
          <t>---</t>
        </is>
      </c>
      <c r="AF1497" t="inlineStr">
        <is>
          <t>3c5a623af057e23a32ae4000_194617</t>
        </is>
      </c>
      <c r="AG1497" t="inlineStr">
        <is>
          <t>OK</t>
        </is>
      </c>
      <c r="AH1497" t="inlineStr">
        <is>
          <t>2025-03-25 16:10:23</t>
        </is>
      </c>
      <c r="AI1497" t="inlineStr">
        <is>
          <t>2e62b218304042258ccf31696d2c0d45</t>
        </is>
      </c>
      <c r="AJ1497" t="inlineStr">
        <is>
          <t>2025-03-25</t>
        </is>
      </c>
      <c r="AK1497" t="inlineStr">
        <is>
          <t>3</t>
        </is>
      </c>
      <c r="AL1497" t="inlineStr">
        <is>
          <t>---</t>
        </is>
      </c>
      <c r="AM1497" t="inlineStr">
        <is>
          <t>1</t>
        </is>
      </c>
      <c r="AN1497" t="inlineStr">
        <is>
          <t>---</t>
        </is>
      </c>
      <c r="AO1497" t="inlineStr">
        <is>
          <t>1</t>
        </is>
      </c>
      <c r="AP1497" t="inlineStr">
        <is>
          <t>1</t>
        </is>
      </c>
      <c r="AQ1497" t="inlineStr"/>
      <c r="AR1497" t="inlineStr"/>
      <c r="AS1497" t="inlineStr"/>
      <c r="AT1497" t="inlineStr"/>
      <c r="AU1497" t="inlineStr">
        <is>
          <t>---</t>
        </is>
      </c>
      <c r="AV1497" t="inlineStr">
        <is>
          <t>---</t>
        </is>
      </c>
      <c r="AW1497" t="inlineStr">
        <is>
          <t>---</t>
        </is>
      </c>
      <c r="AX1497" t="inlineStr">
        <is>
          <t>---</t>
        </is>
      </c>
      <c r="AY1497" t="inlineStr">
        <is>
          <t>---</t>
        </is>
      </c>
      <c r="AZ1497" t="inlineStr">
        <is>
          <t>---</t>
        </is>
      </c>
      <c r="BA1497" t="inlineStr">
        <is>
          <t>2e62b218304042258ccf31696d2c0d45</t>
        </is>
      </c>
      <c r="BB1497" t="inlineStr">
        <is>
          <t>http://openrosa.org/formdesigner/0B48E039-1E80-49A7-AC24-732B6E788E39</t>
        </is>
      </c>
      <c r="BC1497" t="inlineStr">
        <is>
          <t>Ration et autres visites</t>
        </is>
      </c>
      <c r="BD1497" t="inlineStr">
        <is>
          <t>CommCare Android, version "2.56"(468046). App v15974. CommCare Version 2.56.0. Build 468046, built on: 2025-03-15</t>
        </is>
      </c>
      <c r="BE1497" t="inlineStr">
        <is>
          <t>commcare_e07abcec-4b87-4031-85ab-59fcf73e643c</t>
        </is>
      </c>
      <c r="BF1497" t="inlineStr"/>
      <c r="BG1497" t="inlineStr">
        <is>
          <t>f13d8149fc6d39ebe86af18272310ff9</t>
        </is>
      </c>
      <c r="BH1497" t="inlineStr">
        <is>
          <t>40b9a06a5c574210820dd725c0bc61c4</t>
        </is>
      </c>
      <c r="BI1497" t="inlineStr">
        <is>
          <t>15246</t>
        </is>
      </c>
      <c r="BJ1497" t="inlineStr">
        <is>
          <t>XFormInstance</t>
        </is>
      </c>
      <c r="BK1497" t="inlineStr">
        <is>
          <t>98fb82ce099211f0bbbebb65fe57b2fe</t>
        </is>
      </c>
      <c r="BL1497" t="b">
        <v>0</v>
      </c>
      <c r="BM1497" t="inlineStr">
        <is>
          <t>---</t>
        </is>
      </c>
      <c r="BN1497" t="inlineStr">
        <is>
          <t>190.115.171.109</t>
        </is>
      </c>
      <c r="BO1497" t="inlineStr">
        <is>
          <t>Christ Marley Saint Juste</t>
        </is>
      </c>
    </row>
    <row r="1498">
      <c r="A1498" t="inlineStr">
        <is>
          <t>1496</t>
        </is>
      </c>
      <c r="B1498" t="inlineStr">
        <is>
          <t>e27075cb-574a-4ff5-997d-de0942d5a386</t>
        </is>
      </c>
      <c r="C1498" t="inlineStr">
        <is>
          <t>2025-03-25</t>
        </is>
      </c>
      <c r="D1498" t="inlineStr">
        <is>
          <t>10</t>
        </is>
      </c>
      <c r="E1498" t="inlineStr">
        <is>
          <t>---</t>
        </is>
      </c>
      <c r="F1498" t="inlineStr">
        <is>
          <t>1</t>
        </is>
      </c>
      <c r="G1498" t="inlineStr">
        <is>
          <t>---</t>
        </is>
      </c>
      <c r="H1498" t="inlineStr">
        <is>
          <t>1</t>
        </is>
      </c>
      <c r="I1498" t="inlineStr">
        <is>
          <t>1</t>
        </is>
      </c>
      <c r="J1498" t="inlineStr">
        <is>
          <t>2</t>
        </is>
      </c>
      <c r="K1498" t="inlineStr">
        <is>
          <t>---</t>
        </is>
      </c>
      <c r="L1498" t="inlineStr">
        <is>
          <t>---</t>
        </is>
      </c>
      <c r="M1498" t="inlineStr">
        <is>
          <t>---</t>
        </is>
      </c>
      <c r="N1498" t="inlineStr">
        <is>
          <t>---</t>
        </is>
      </c>
      <c r="O1498" t="inlineStr">
        <is>
          <t>---</t>
        </is>
      </c>
      <c r="P1498" t="inlineStr">
        <is>
          <t>---</t>
        </is>
      </c>
      <c r="Q1498" t="inlineStr">
        <is>
          <t>---</t>
        </is>
      </c>
      <c r="R1498" t="inlineStr">
        <is>
          <t>22.0</t>
        </is>
      </c>
      <c r="S1498" t="inlineStr">
        <is>
          <t>43.6</t>
        </is>
      </c>
      <c r="T1498" t="inlineStr">
        <is>
          <t>163.0</t>
        </is>
      </c>
      <c r="U1498">
        <f>HYPERLINK("https://www.commcarehq.org/a/caris-test/api/form_attachment/v1/e27075cb-574a-4ff5-997d-de0942d5a386/1742919391332.jpg")</f>
        <v/>
      </c>
      <c r="V1498" t="inlineStr"/>
      <c r="W1498" t="inlineStr">
        <is>
          <t>18.5331182 -72.3854308 1272.0 36.43</t>
        </is>
      </c>
      <c r="X1498" t="inlineStr">
        <is>
          <t>PAP/CHAP/ST02133</t>
        </is>
      </c>
      <c r="Y1498" t="inlineStr">
        <is>
          <t>PAP/CHAP/ST02133</t>
        </is>
      </c>
      <c r="Z1498" t="inlineStr">
        <is>
          <t>2025-03-25 17:17:50</t>
        </is>
      </c>
      <c r="AA1498" t="inlineStr">
        <is>
          <t>2025-03-25 16:15:59</t>
        </is>
      </c>
      <c r="AB1498" t="inlineStr">
        <is>
          <t>2faustin</t>
        </is>
      </c>
      <c r="AC1498" t="inlineStr">
        <is>
          <t>2025-03-25 16:14:32</t>
        </is>
      </c>
      <c r="AD1498" s="1" t="inlineStr">
        <is>
          <t>https://www.commcarehq.org/a/caris-test/reports/form_data/e27075cb-574a-4ff5-997d-de0942d5a386/</t>
        </is>
      </c>
      <c r="AE1498" t="inlineStr">
        <is>
          <t>---</t>
        </is>
      </c>
      <c r="AF1498" t="inlineStr">
        <is>
          <t>3c5a623af057e23a32ae4000_20962</t>
        </is>
      </c>
      <c r="AG1498" t="inlineStr">
        <is>
          <t>---</t>
        </is>
      </c>
      <c r="AH1498" t="inlineStr">
        <is>
          <t>2025-03-25 17:17:50</t>
        </is>
      </c>
      <c r="AI1498" t="inlineStr">
        <is>
          <t>25302d3773ea035e35c3934e3aa8e141</t>
        </is>
      </c>
      <c r="AJ1498" t="inlineStr">
        <is>
          <t>2025-03-25</t>
        </is>
      </c>
      <c r="AK1498" t="inlineStr">
        <is>
          <t>10</t>
        </is>
      </c>
      <c r="AL1498" t="inlineStr">
        <is>
          <t>---</t>
        </is>
      </c>
      <c r="AM1498" t="inlineStr">
        <is>
          <t>1</t>
        </is>
      </c>
      <c r="AN1498" t="inlineStr">
        <is>
          <t>---</t>
        </is>
      </c>
      <c r="AO1498" t="inlineStr">
        <is>
          <t>1</t>
        </is>
      </c>
      <c r="AP1498" t="inlineStr">
        <is>
          <t>1</t>
        </is>
      </c>
      <c r="AQ1498" t="inlineStr">
        <is>
          <t>22</t>
        </is>
      </c>
      <c r="AR1498" t="inlineStr">
        <is>
          <t>43.6</t>
        </is>
      </c>
      <c r="AS1498" t="inlineStr">
        <is>
          <t>163</t>
        </is>
      </c>
      <c r="AT1498" t="inlineStr">
        <is>
          <t>18.5331182 -72.3854308 1272.0 36.43</t>
        </is>
      </c>
      <c r="AU1498" t="inlineStr">
        <is>
          <t>---</t>
        </is>
      </c>
      <c r="AV1498" t="inlineStr">
        <is>
          <t>---</t>
        </is>
      </c>
      <c r="AW1498" t="inlineStr">
        <is>
          <t>---</t>
        </is>
      </c>
      <c r="AX1498" t="inlineStr">
        <is>
          <t>---</t>
        </is>
      </c>
      <c r="AY1498" t="inlineStr">
        <is>
          <t>---</t>
        </is>
      </c>
      <c r="AZ1498" t="inlineStr">
        <is>
          <t>---</t>
        </is>
      </c>
      <c r="BA1498" t="inlineStr">
        <is>
          <t>25302d3773ea035e35c3934e3aa8e141</t>
        </is>
      </c>
      <c r="BB1498" t="inlineStr">
        <is>
          <t>http://openrosa.org/formdesigner/0B48E039-1E80-49A7-AC24-732B6E788E39</t>
        </is>
      </c>
      <c r="BC1498" t="inlineStr">
        <is>
          <t>Ration et autres visites</t>
        </is>
      </c>
      <c r="BD1498" t="inlineStr">
        <is>
          <t>CommCare Android, version "2.56"(468045). App v15974. CommCare Version 2.56.0. Build 468045, built on: 2025-03-07</t>
        </is>
      </c>
      <c r="BE1498" t="inlineStr">
        <is>
          <t>commcare_6e883702-a4ce-475b-b43e-3900cbde0394</t>
        </is>
      </c>
      <c r="BF1498" t="inlineStr">
        <is>
          <t>18.5333384 -72.3854726 -9.7 17.38</t>
        </is>
      </c>
      <c r="BG1498" t="inlineStr">
        <is>
          <t>f13d8149fc6d39ebe86af18272310ff9</t>
        </is>
      </c>
      <c r="BH1498" t="inlineStr">
        <is>
          <t>40b9a06a5c574210820dd725c0bc61c4</t>
        </is>
      </c>
      <c r="BI1498" t="inlineStr">
        <is>
          <t>15246</t>
        </is>
      </c>
      <c r="BJ1498" t="inlineStr">
        <is>
          <t>XFormInstance</t>
        </is>
      </c>
      <c r="BK1498" t="inlineStr">
        <is>
          <t>785ee71a08c811f0b119d3290d41d0d6</t>
        </is>
      </c>
      <c r="BL1498" t="b">
        <v>0</v>
      </c>
      <c r="BM1498" t="inlineStr">
        <is>
          <t>---</t>
        </is>
      </c>
      <c r="BN1498" t="inlineStr">
        <is>
          <t>200.113.251.149</t>
        </is>
      </c>
      <c r="BO1498" t="inlineStr">
        <is>
          <t>Berry Brevil</t>
        </is>
      </c>
    </row>
    <row r="1499">
      <c r="A1499" t="inlineStr">
        <is>
          <t>1497</t>
        </is>
      </c>
      <c r="B1499" t="inlineStr">
        <is>
          <t>2608b9ed-7a99-492d-8c24-02419e773de9</t>
        </is>
      </c>
      <c r="C1499" t="inlineStr">
        <is>
          <t>2025-03-25</t>
        </is>
      </c>
      <c r="D1499" t="inlineStr">
        <is>
          <t>8</t>
        </is>
      </c>
      <c r="E1499" t="inlineStr">
        <is>
          <t>---</t>
        </is>
      </c>
      <c r="F1499" t="inlineStr">
        <is>
          <t>1</t>
        </is>
      </c>
      <c r="G1499" t="inlineStr">
        <is>
          <t>---</t>
        </is>
      </c>
      <c r="H1499" t="inlineStr">
        <is>
          <t>1</t>
        </is>
      </c>
      <c r="I1499" t="inlineStr">
        <is>
          <t>1</t>
        </is>
      </c>
      <c r="J1499" t="inlineStr">
        <is>
          <t>2</t>
        </is>
      </c>
      <c r="K1499" t="inlineStr">
        <is>
          <t>---</t>
        </is>
      </c>
      <c r="L1499" t="inlineStr">
        <is>
          <t>---</t>
        </is>
      </c>
      <c r="M1499" t="inlineStr">
        <is>
          <t>---</t>
        </is>
      </c>
      <c r="N1499" t="inlineStr">
        <is>
          <t>---</t>
        </is>
      </c>
      <c r="O1499" t="inlineStr">
        <is>
          <t>---</t>
        </is>
      </c>
      <c r="P1499" t="inlineStr">
        <is>
          <t>---</t>
        </is>
      </c>
      <c r="Q1499" t="inlineStr">
        <is>
          <t>---</t>
        </is>
      </c>
      <c r="R1499" t="inlineStr">
        <is>
          <t>19.5</t>
        </is>
      </c>
      <c r="S1499" t="inlineStr">
        <is>
          <t>33.6</t>
        </is>
      </c>
      <c r="T1499" t="inlineStr">
        <is>
          <t>142.0</t>
        </is>
      </c>
      <c r="U1499">
        <f>HYPERLINK("https://www.commcarehq.org/a/caris-test/api/form_attachment/v1/2608b9ed-7a99-492d-8c24-02419e773de9/1742921899059.jpg")</f>
        <v/>
      </c>
      <c r="V1499" t="inlineStr"/>
      <c r="W1499" t="inlineStr">
        <is>
          <t>18.5707085 -72.2540388 34.09 5.6</t>
        </is>
      </c>
      <c r="X1499" t="inlineStr">
        <is>
          <t>PAP/NPFS/ST02620</t>
        </is>
      </c>
      <c r="Y1499" t="inlineStr">
        <is>
          <t>PAP/NPFS/ST02620</t>
        </is>
      </c>
      <c r="Z1499" t="inlineStr">
        <is>
          <t>2025-03-25 17:00:33</t>
        </is>
      </c>
      <c r="AA1499" t="inlineStr">
        <is>
          <t>2025-03-25 16:57:13</t>
        </is>
      </c>
      <c r="AB1499" t="inlineStr">
        <is>
          <t>2christelle</t>
        </is>
      </c>
      <c r="AC1499" t="inlineStr">
        <is>
          <t>2025-03-25 17:00:48</t>
        </is>
      </c>
      <c r="AD1499" s="1" t="inlineStr">
        <is>
          <t>https://www.commcarehq.org/a/caris-test/reports/form_data/2608b9ed-7a99-492d-8c24-02419e773de9/</t>
        </is>
      </c>
      <c r="AE1499" t="inlineStr">
        <is>
          <t>---</t>
        </is>
      </c>
      <c r="AF1499" t="inlineStr">
        <is>
          <t>3c5a623af057e23a32ae4000_24920</t>
        </is>
      </c>
      <c r="AG1499" t="inlineStr">
        <is>
          <t>---</t>
        </is>
      </c>
      <c r="AH1499" t="inlineStr">
        <is>
          <t>2025-03-25 17:00:33</t>
        </is>
      </c>
      <c r="AI1499" t="inlineStr">
        <is>
          <t>246df32431d94e4a97fb5b1b8bef6b0e</t>
        </is>
      </c>
      <c r="AJ1499" t="inlineStr">
        <is>
          <t>2025-03-25</t>
        </is>
      </c>
      <c r="AK1499" t="inlineStr">
        <is>
          <t>8</t>
        </is>
      </c>
      <c r="AL1499" t="inlineStr">
        <is>
          <t>---</t>
        </is>
      </c>
      <c r="AM1499" t="inlineStr">
        <is>
          <t>1</t>
        </is>
      </c>
      <c r="AN1499" t="inlineStr">
        <is>
          <t>---</t>
        </is>
      </c>
      <c r="AO1499" t="inlineStr">
        <is>
          <t>1</t>
        </is>
      </c>
      <c r="AP1499" t="inlineStr">
        <is>
          <t>1</t>
        </is>
      </c>
      <c r="AQ1499" t="inlineStr">
        <is>
          <t>19.5</t>
        </is>
      </c>
      <c r="AR1499" t="inlineStr">
        <is>
          <t>33.6</t>
        </is>
      </c>
      <c r="AS1499" t="inlineStr">
        <is>
          <t>142</t>
        </is>
      </c>
      <c r="AT1499" t="inlineStr">
        <is>
          <t>18.5707085 -72.2540388 34.09 5.6</t>
        </is>
      </c>
      <c r="AU1499" t="inlineStr">
        <is>
          <t>---</t>
        </is>
      </c>
      <c r="AV1499" t="inlineStr">
        <is>
          <t>---</t>
        </is>
      </c>
      <c r="AW1499" t="inlineStr">
        <is>
          <t>---</t>
        </is>
      </c>
      <c r="AX1499" t="inlineStr">
        <is>
          <t>---</t>
        </is>
      </c>
      <c r="AY1499" t="inlineStr">
        <is>
          <t>---</t>
        </is>
      </c>
      <c r="AZ1499" t="inlineStr">
        <is>
          <t>---</t>
        </is>
      </c>
      <c r="BA1499" t="inlineStr">
        <is>
          <t>246df32431d94e4a97fb5b1b8bef6b0e</t>
        </is>
      </c>
      <c r="BB1499" t="inlineStr">
        <is>
          <t>http://openrosa.org/formdesigner/0B48E039-1E80-49A7-AC24-732B6E788E39</t>
        </is>
      </c>
      <c r="BC1499" t="inlineStr">
        <is>
          <t>Ration et autres visites</t>
        </is>
      </c>
      <c r="BD1499" t="inlineStr">
        <is>
          <t>CommCare Android, version "2.56"(468046). App v15969. CommCare Version 2.56.0. Build 468046, built on: 2025-03-15</t>
        </is>
      </c>
      <c r="BE1499" t="inlineStr">
        <is>
          <t>commcare_95f1782f-8426-4434-b328-8386bbd0e352</t>
        </is>
      </c>
      <c r="BF1499" t="inlineStr">
        <is>
          <t>18.5705934 -72.2540844 34.09 9.8</t>
        </is>
      </c>
      <c r="BG1499" t="inlineStr">
        <is>
          <t>f13d8149fc6d39ebe86af18272310ff9</t>
        </is>
      </c>
      <c r="BH1499" t="inlineStr">
        <is>
          <t>d3239f0622024212b2de47425e4be01d</t>
        </is>
      </c>
      <c r="BI1499" t="inlineStr">
        <is>
          <t>15246</t>
        </is>
      </c>
      <c r="BJ1499" t="inlineStr">
        <is>
          <t>XFormInstance</t>
        </is>
      </c>
      <c r="BK1499" t="inlineStr">
        <is>
          <t>29e5e67c091a11f0bba8bb65fe57b2fe</t>
        </is>
      </c>
      <c r="BL1499" t="b">
        <v>0</v>
      </c>
      <c r="BM1499" t="inlineStr">
        <is>
          <t>---</t>
        </is>
      </c>
      <c r="BN1499" t="inlineStr">
        <is>
          <t>200.113.230.243</t>
        </is>
      </c>
      <c r="BO1499" t="inlineStr">
        <is>
          <t>Franceska Thomas</t>
        </is>
      </c>
    </row>
    <row r="1500">
      <c r="A1500" t="inlineStr">
        <is>
          <t>1498</t>
        </is>
      </c>
      <c r="B1500" t="inlineStr">
        <is>
          <t>4f61419d-d16b-4edb-9f40-1e0afaee2c6b</t>
        </is>
      </c>
      <c r="C1500" t="inlineStr">
        <is>
          <t>2025-03-25</t>
        </is>
      </c>
      <c r="D1500" t="inlineStr">
        <is>
          <t>4</t>
        </is>
      </c>
      <c r="E1500" t="inlineStr">
        <is>
          <t>suivi Cv</t>
        </is>
      </c>
      <c r="F1500" t="inlineStr">
        <is>
          <t>1</t>
        </is>
      </c>
      <c r="G1500" t="inlineStr">
        <is>
          <t>oui</t>
        </is>
      </c>
      <c r="H1500" t="inlineStr">
        <is>
          <t>1</t>
        </is>
      </c>
      <c r="I1500" t="inlineStr">
        <is>
          <t>1</t>
        </is>
      </c>
      <c r="J1500" t="inlineStr">
        <is>
          <t>2</t>
        </is>
      </c>
      <c r="K1500" t="inlineStr">
        <is>
          <t>---</t>
        </is>
      </c>
      <c r="L1500" t="inlineStr">
        <is>
          <t>---</t>
        </is>
      </c>
      <c r="M1500" t="inlineStr">
        <is>
          <t>---</t>
        </is>
      </c>
      <c r="N1500" t="inlineStr">
        <is>
          <t>---</t>
        </is>
      </c>
      <c r="O1500" t="inlineStr">
        <is>
          <t>---</t>
        </is>
      </c>
      <c r="P1500" t="inlineStr">
        <is>
          <t>---</t>
        </is>
      </c>
      <c r="Q1500" t="inlineStr">
        <is>
          <t>---</t>
        </is>
      </c>
      <c r="R1500" t="inlineStr"/>
      <c r="S1500" t="inlineStr"/>
      <c r="T1500" t="inlineStr"/>
      <c r="U1500" t="inlineStr"/>
      <c r="V1500" t="inlineStr"/>
      <c r="W1500" t="inlineStr"/>
      <c r="X1500" t="inlineStr">
        <is>
          <t>PAP/NPFS/ST00037</t>
        </is>
      </c>
      <c r="Y1500" t="inlineStr">
        <is>
          <t>PAP/NPFS/ST00037</t>
        </is>
      </c>
      <c r="Z1500" t="inlineStr">
        <is>
          <t>2025-03-25 17:22:04</t>
        </is>
      </c>
      <c r="AA1500" t="inlineStr">
        <is>
          <t>2025-03-25 17:20:27</t>
        </is>
      </c>
      <c r="AB1500" t="inlineStr">
        <is>
          <t>2paula</t>
        </is>
      </c>
      <c r="AC1500" t="inlineStr">
        <is>
          <t>2025-03-25 17:22:07</t>
        </is>
      </c>
      <c r="AD1500" s="1" t="inlineStr">
        <is>
          <t>https://www.commcarehq.org/a/caris-test/reports/form_data/4f61419d-d16b-4edb-9f40-1e0afaee2c6b/</t>
        </is>
      </c>
      <c r="AE1500" t="inlineStr">
        <is>
          <t>---</t>
        </is>
      </c>
      <c r="AF1500" t="inlineStr">
        <is>
          <t>1bf7e39609f04f2ca116da663ff4e2cb</t>
        </is>
      </c>
      <c r="AG1500" t="inlineStr">
        <is>
          <t>---</t>
        </is>
      </c>
      <c r="AH1500" t="inlineStr">
        <is>
          <t>2025-03-25 17:22:04</t>
        </is>
      </c>
      <c r="AI1500" t="inlineStr">
        <is>
          <t>e5870524d7474eb1ae50f2c4107b4683</t>
        </is>
      </c>
      <c r="AJ1500" t="inlineStr">
        <is>
          <t>2025-03-25</t>
        </is>
      </c>
      <c r="AK1500" t="inlineStr">
        <is>
          <t>4</t>
        </is>
      </c>
      <c r="AL1500" t="inlineStr">
        <is>
          <t>suivi Cv</t>
        </is>
      </c>
      <c r="AM1500" t="inlineStr">
        <is>
          <t>1</t>
        </is>
      </c>
      <c r="AN1500" t="inlineStr">
        <is>
          <t>oui</t>
        </is>
      </c>
      <c r="AO1500" t="inlineStr">
        <is>
          <t>1</t>
        </is>
      </c>
      <c r="AP1500" t="inlineStr">
        <is>
          <t>1</t>
        </is>
      </c>
      <c r="AQ1500" t="inlineStr"/>
      <c r="AR1500" t="inlineStr"/>
      <c r="AS1500" t="inlineStr"/>
      <c r="AT1500" t="inlineStr"/>
      <c r="AU1500" t="inlineStr">
        <is>
          <t>---</t>
        </is>
      </c>
      <c r="AV1500" t="inlineStr">
        <is>
          <t>---</t>
        </is>
      </c>
      <c r="AW1500" t="inlineStr">
        <is>
          <t>---</t>
        </is>
      </c>
      <c r="AX1500" t="inlineStr">
        <is>
          <t>---</t>
        </is>
      </c>
      <c r="AY1500" t="inlineStr">
        <is>
          <t>---</t>
        </is>
      </c>
      <c r="AZ1500" t="inlineStr">
        <is>
          <t>---</t>
        </is>
      </c>
      <c r="BA1500" t="inlineStr">
        <is>
          <t>e5870524d7474eb1ae50f2c4107b4683</t>
        </is>
      </c>
      <c r="BB1500" t="inlineStr">
        <is>
          <t>http://openrosa.org/formdesigner/0B48E039-1E80-49A7-AC24-732B6E788E39</t>
        </is>
      </c>
      <c r="BC1500" t="inlineStr">
        <is>
          <t>Ration et autres visites</t>
        </is>
      </c>
      <c r="BD1500" t="inlineStr">
        <is>
          <t>CommCare Android, version "2.56"(468045). App v15974. CommCare Version 2.56.0. Build 468045, built on: 2025-03-07</t>
        </is>
      </c>
      <c r="BE1500" t="inlineStr">
        <is>
          <t>commcare_1a638df5-b750-4196-ba65-fa624981c493</t>
        </is>
      </c>
      <c r="BF1500" t="inlineStr">
        <is>
          <t>18.5708186 -72.254198 34.29 7.02</t>
        </is>
      </c>
      <c r="BG1500" t="inlineStr">
        <is>
          <t>f13d8149fc6d39ebe86af18272310ff9</t>
        </is>
      </c>
      <c r="BH1500" t="inlineStr">
        <is>
          <t>40b9a06a5c574210820dd725c0bc61c4</t>
        </is>
      </c>
      <c r="BI1500" t="inlineStr">
        <is>
          <t>15246</t>
        </is>
      </c>
      <c r="BJ1500" t="inlineStr">
        <is>
          <t>XFormInstance</t>
        </is>
      </c>
      <c r="BK1500" t="inlineStr">
        <is>
          <t>d1f5f706051611f0bb1ebb65fe57b2fe</t>
        </is>
      </c>
      <c r="BL1500" t="b">
        <v>0</v>
      </c>
      <c r="BM1500" t="inlineStr">
        <is>
          <t>---</t>
        </is>
      </c>
      <c r="BN1500" t="inlineStr">
        <is>
          <t>200.113.238.14</t>
        </is>
      </c>
      <c r="BO1500" t="inlineStr">
        <is>
          <t>Herold Junior Michaud</t>
        </is>
      </c>
    </row>
    <row r="1501">
      <c r="A1501" t="inlineStr">
        <is>
          <t>1499</t>
        </is>
      </c>
      <c r="B1501" t="inlineStr">
        <is>
          <t>29e88741-6dfe-4465-b6da-fcd60c217f4a</t>
        </is>
      </c>
      <c r="C1501" t="inlineStr">
        <is>
          <t>2025-03-25</t>
        </is>
      </c>
      <c r="D1501" t="inlineStr">
        <is>
          <t>4</t>
        </is>
      </c>
      <c r="E1501" t="inlineStr">
        <is>
          <t>Pour rendez- vous raté</t>
        </is>
      </c>
      <c r="F1501" t="inlineStr">
        <is>
          <t>1</t>
        </is>
      </c>
      <c r="G1501" t="inlineStr">
        <is>
          <t>Pour planifier la visite</t>
        </is>
      </c>
      <c r="H1501" t="inlineStr">
        <is>
          <t>1</t>
        </is>
      </c>
      <c r="I1501" t="inlineStr">
        <is>
          <t>1</t>
        </is>
      </c>
      <c r="J1501" t="inlineStr">
        <is>
          <t>2</t>
        </is>
      </c>
      <c r="K1501" t="inlineStr">
        <is>
          <t>---</t>
        </is>
      </c>
      <c r="L1501" t="inlineStr">
        <is>
          <t>---</t>
        </is>
      </c>
      <c r="M1501" t="inlineStr">
        <is>
          <t>---</t>
        </is>
      </c>
      <c r="N1501" t="inlineStr">
        <is>
          <t>---</t>
        </is>
      </c>
      <c r="O1501" t="inlineStr">
        <is>
          <t>---</t>
        </is>
      </c>
      <c r="P1501" t="inlineStr">
        <is>
          <t>---</t>
        </is>
      </c>
      <c r="Q1501" t="inlineStr">
        <is>
          <t>---</t>
        </is>
      </c>
      <c r="R1501" t="inlineStr">
        <is>
          <t>17.9</t>
        </is>
      </c>
      <c r="S1501" t="inlineStr">
        <is>
          <t>30.0</t>
        </is>
      </c>
      <c r="T1501" t="inlineStr">
        <is>
          <t>135.0</t>
        </is>
      </c>
      <c r="U1501">
        <f>HYPERLINK("https://www.commcarehq.org/a/caris-test/api/form_attachment/v1/29e88741-6dfe-4465-b6da-fcd60c217f4a/1742924798965.jpg")</f>
        <v/>
      </c>
      <c r="V1501" t="inlineStr"/>
      <c r="W1501" t="inlineStr">
        <is>
          <t>18.57063 -72.2539626 33.89 5.7</t>
        </is>
      </c>
      <c r="X1501" t="inlineStr">
        <is>
          <t>PAP/NPFS/ST01739</t>
        </is>
      </c>
      <c r="Y1501" t="inlineStr">
        <is>
          <t>PAP/NPFS/ST01739</t>
        </is>
      </c>
      <c r="Z1501" t="inlineStr">
        <is>
          <t>2025-03-25 17:47:14</t>
        </is>
      </c>
      <c r="AA1501" t="inlineStr">
        <is>
          <t>2025-03-25 17:45:14</t>
        </is>
      </c>
      <c r="AB1501" t="inlineStr">
        <is>
          <t>2christelle</t>
        </is>
      </c>
      <c r="AC1501" t="inlineStr">
        <is>
          <t>2025-03-25 17:47:28</t>
        </is>
      </c>
      <c r="AD1501" s="1" t="inlineStr">
        <is>
          <t>https://www.commcarehq.org/a/caris-test/reports/form_data/29e88741-6dfe-4465-b6da-fcd60c217f4a/</t>
        </is>
      </c>
      <c r="AE1501" t="inlineStr">
        <is>
          <t>---</t>
        </is>
      </c>
      <c r="AF1501" t="inlineStr">
        <is>
          <t>3c5a623af057e23a32ae4000_16418</t>
        </is>
      </c>
      <c r="AG1501" t="inlineStr">
        <is>
          <t>---</t>
        </is>
      </c>
      <c r="AH1501" t="inlineStr">
        <is>
          <t>2025-03-25 17:47:14</t>
        </is>
      </c>
      <c r="AI1501" t="inlineStr">
        <is>
          <t>246df32431d94e4a97fb5b1b8bef6b0e</t>
        </is>
      </c>
      <c r="AJ1501" t="inlineStr">
        <is>
          <t>2025-03-25</t>
        </is>
      </c>
      <c r="AK1501" t="inlineStr">
        <is>
          <t>4</t>
        </is>
      </c>
      <c r="AL1501" t="inlineStr">
        <is>
          <t>Pour rendez- vous raté</t>
        </is>
      </c>
      <c r="AM1501" t="inlineStr">
        <is>
          <t>1</t>
        </is>
      </c>
      <c r="AN1501" t="inlineStr">
        <is>
          <t>Pour planifier la visite</t>
        </is>
      </c>
      <c r="AO1501" t="inlineStr">
        <is>
          <t>1</t>
        </is>
      </c>
      <c r="AP1501" t="inlineStr">
        <is>
          <t>1</t>
        </is>
      </c>
      <c r="AQ1501" t="inlineStr">
        <is>
          <t>17.9</t>
        </is>
      </c>
      <c r="AR1501" t="inlineStr">
        <is>
          <t>30</t>
        </is>
      </c>
      <c r="AS1501" t="inlineStr">
        <is>
          <t>135</t>
        </is>
      </c>
      <c r="AT1501" t="inlineStr">
        <is>
          <t>18.57063 -72.2539626 33.89 5.7</t>
        </is>
      </c>
      <c r="AU1501" t="inlineStr">
        <is>
          <t>---</t>
        </is>
      </c>
      <c r="AV1501" t="inlineStr">
        <is>
          <t>---</t>
        </is>
      </c>
      <c r="AW1501" t="inlineStr">
        <is>
          <t>---</t>
        </is>
      </c>
      <c r="AX1501" t="inlineStr">
        <is>
          <t>---</t>
        </is>
      </c>
      <c r="AY1501" t="inlineStr">
        <is>
          <t>---</t>
        </is>
      </c>
      <c r="AZ1501" t="inlineStr">
        <is>
          <t>---</t>
        </is>
      </c>
      <c r="BA1501" t="inlineStr">
        <is>
          <t>246df32431d94e4a97fb5b1b8bef6b0e</t>
        </is>
      </c>
      <c r="BB1501" t="inlineStr">
        <is>
          <t>http://openrosa.org/formdesigner/0B48E039-1E80-49A7-AC24-732B6E788E39</t>
        </is>
      </c>
      <c r="BC1501" t="inlineStr">
        <is>
          <t>Ration et autres visites</t>
        </is>
      </c>
      <c r="BD1501" t="inlineStr">
        <is>
          <t>CommCare Android, version "2.56"(468046). App v15969. CommCare Version 2.56.0. Build 468046, built on: 2025-03-15</t>
        </is>
      </c>
      <c r="BE1501" t="inlineStr">
        <is>
          <t>commcare_95f1782f-8426-4434-b328-8386bbd0e352</t>
        </is>
      </c>
      <c r="BF1501" t="inlineStr">
        <is>
          <t>18.5707263 -72.2540145 34.09 9.19</t>
        </is>
      </c>
      <c r="BG1501" t="inlineStr">
        <is>
          <t>f13d8149fc6d39ebe86af18272310ff9</t>
        </is>
      </c>
      <c r="BH1501" t="inlineStr">
        <is>
          <t>d3239f0622024212b2de47425e4be01d</t>
        </is>
      </c>
      <c r="BI1501" t="inlineStr">
        <is>
          <t>15246</t>
        </is>
      </c>
      <c r="BJ1501" t="inlineStr">
        <is>
          <t>XFormInstance</t>
        </is>
      </c>
      <c r="BK1501" t="inlineStr">
        <is>
          <t>29e5e67c091a11f0bba8bb65fe57b2fe</t>
        </is>
      </c>
      <c r="BL1501" t="b">
        <v>0</v>
      </c>
      <c r="BM1501" t="inlineStr">
        <is>
          <t>---</t>
        </is>
      </c>
      <c r="BN1501" t="inlineStr">
        <is>
          <t>200.113.230.195</t>
        </is>
      </c>
      <c r="BO1501" t="inlineStr">
        <is>
          <t>Marvens Emilra</t>
        </is>
      </c>
    </row>
    <row r="1502">
      <c r="A1502" t="inlineStr">
        <is>
          <t>1500</t>
        </is>
      </c>
      <c r="B1502" t="inlineStr">
        <is>
          <t>c4607a1b-681b-4e24-bdd3-15d6b95ca3b5</t>
        </is>
      </c>
      <c r="C1502" t="inlineStr">
        <is>
          <t>2025-03-25</t>
        </is>
      </c>
      <c r="D1502" t="inlineStr">
        <is>
          <t>10</t>
        </is>
      </c>
      <c r="E1502" t="inlineStr">
        <is>
          <t>---</t>
        </is>
      </c>
      <c r="F1502" t="inlineStr">
        <is>
          <t>1</t>
        </is>
      </c>
      <c r="G1502" t="inlineStr">
        <is>
          <t>---</t>
        </is>
      </c>
      <c r="H1502" t="inlineStr">
        <is>
          <t>1</t>
        </is>
      </c>
      <c r="I1502" t="inlineStr">
        <is>
          <t>1</t>
        </is>
      </c>
      <c r="J1502" t="inlineStr">
        <is>
          <t>2</t>
        </is>
      </c>
      <c r="K1502" t="inlineStr">
        <is>
          <t>---</t>
        </is>
      </c>
      <c r="L1502" t="inlineStr">
        <is>
          <t>---</t>
        </is>
      </c>
      <c r="M1502" t="inlineStr">
        <is>
          <t>---</t>
        </is>
      </c>
      <c r="N1502" t="inlineStr">
        <is>
          <t>---</t>
        </is>
      </c>
      <c r="O1502" t="inlineStr">
        <is>
          <t>---</t>
        </is>
      </c>
      <c r="P1502" t="inlineStr">
        <is>
          <t>---</t>
        </is>
      </c>
      <c r="Q1502" t="inlineStr">
        <is>
          <t>---</t>
        </is>
      </c>
      <c r="R1502" t="inlineStr"/>
      <c r="S1502" t="inlineStr"/>
      <c r="T1502" t="inlineStr"/>
      <c r="U1502">
        <f>HYPERLINK("https://www.commcarehq.org/a/caris-test/api/form_attachment/v1/c4607a1b-681b-4e24-bdd3-15d6b95ca3b5/1742924944252.jpg")</f>
        <v/>
      </c>
      <c r="V1502" t="inlineStr"/>
      <c r="W1502" t="inlineStr"/>
      <c r="X1502" t="inlineStr">
        <is>
          <t>PAP/NPFS/ST03810</t>
        </is>
      </c>
      <c r="Y1502" t="inlineStr">
        <is>
          <t>PAP/NPFS/ST03810</t>
        </is>
      </c>
      <c r="Z1502" t="inlineStr">
        <is>
          <t>2025-03-25 17:49:07</t>
        </is>
      </c>
      <c r="AA1502" t="inlineStr">
        <is>
          <t>2025-03-25 17:48:49</t>
        </is>
      </c>
      <c r="AB1502" t="inlineStr">
        <is>
          <t>2christelle</t>
        </is>
      </c>
      <c r="AC1502" t="inlineStr">
        <is>
          <t>2025-03-25 17:49:20</t>
        </is>
      </c>
      <c r="AD1502" s="1" t="inlineStr">
        <is>
          <t>https://www.commcarehq.org/a/caris-test/reports/form_data/c4607a1b-681b-4e24-bdd3-15d6b95ca3b5/</t>
        </is>
      </c>
      <c r="AE1502" t="inlineStr">
        <is>
          <t>---</t>
        </is>
      </c>
      <c r="AF1502" t="inlineStr">
        <is>
          <t>3c5a623af057e23a32ae4000_103296</t>
        </is>
      </c>
      <c r="AG1502" t="inlineStr">
        <is>
          <t>---</t>
        </is>
      </c>
      <c r="AH1502" t="inlineStr">
        <is>
          <t>2025-03-25 17:49:07</t>
        </is>
      </c>
      <c r="AI1502" t="inlineStr">
        <is>
          <t>246df32431d94e4a97fb5b1b8bef6b0e</t>
        </is>
      </c>
      <c r="AJ1502" t="inlineStr">
        <is>
          <t>2025-03-25</t>
        </is>
      </c>
      <c r="AK1502" t="inlineStr">
        <is>
          <t>10</t>
        </is>
      </c>
      <c r="AL1502" t="inlineStr">
        <is>
          <t>---</t>
        </is>
      </c>
      <c r="AM1502" t="inlineStr">
        <is>
          <t>1</t>
        </is>
      </c>
      <c r="AN1502" t="inlineStr">
        <is>
          <t>---</t>
        </is>
      </c>
      <c r="AO1502" t="inlineStr">
        <is>
          <t>1</t>
        </is>
      </c>
      <c r="AP1502" t="inlineStr">
        <is>
          <t>1</t>
        </is>
      </c>
      <c r="AQ1502" t="inlineStr"/>
      <c r="AR1502" t="inlineStr"/>
      <c r="AS1502" t="inlineStr"/>
      <c r="AT1502" t="inlineStr"/>
      <c r="AU1502" t="inlineStr">
        <is>
          <t>---</t>
        </is>
      </c>
      <c r="AV1502" t="inlineStr">
        <is>
          <t>---</t>
        </is>
      </c>
      <c r="AW1502" t="inlineStr">
        <is>
          <t>---</t>
        </is>
      </c>
      <c r="AX1502" t="inlineStr">
        <is>
          <t>---</t>
        </is>
      </c>
      <c r="AY1502" t="inlineStr">
        <is>
          <t>---</t>
        </is>
      </c>
      <c r="AZ1502" t="inlineStr">
        <is>
          <t>---</t>
        </is>
      </c>
      <c r="BA1502" t="inlineStr">
        <is>
          <t>246df32431d94e4a97fb5b1b8bef6b0e</t>
        </is>
      </c>
      <c r="BB1502" t="inlineStr">
        <is>
          <t>http://openrosa.org/formdesigner/0B48E039-1E80-49A7-AC24-732B6E788E39</t>
        </is>
      </c>
      <c r="BC1502" t="inlineStr">
        <is>
          <t>Ration et autres visites</t>
        </is>
      </c>
      <c r="BD1502" t="inlineStr">
        <is>
          <t>CommCare Android, version "2.56"(468046). App v15969. CommCare Version 2.56.0. Build 468046, built on: 2025-03-15</t>
        </is>
      </c>
      <c r="BE1502" t="inlineStr">
        <is>
          <t>commcare_95f1782f-8426-4434-b328-8386bbd0e352</t>
        </is>
      </c>
      <c r="BF1502" t="inlineStr">
        <is>
          <t>18.5707768 -72.2539508 33.89 10.5</t>
        </is>
      </c>
      <c r="BG1502" t="inlineStr">
        <is>
          <t>f13d8149fc6d39ebe86af18272310ff9</t>
        </is>
      </c>
      <c r="BH1502" t="inlineStr">
        <is>
          <t>d3239f0622024212b2de47425e4be01d</t>
        </is>
      </c>
      <c r="BI1502" t="inlineStr">
        <is>
          <t>15246</t>
        </is>
      </c>
      <c r="BJ1502" t="inlineStr">
        <is>
          <t>XFormInstance</t>
        </is>
      </c>
      <c r="BK1502" t="inlineStr">
        <is>
          <t>29e5e67c091a11f0bba8bb65fe57b2fe</t>
        </is>
      </c>
      <c r="BL1502" t="b">
        <v>0</v>
      </c>
      <c r="BM1502" t="inlineStr">
        <is>
          <t>---</t>
        </is>
      </c>
      <c r="BN1502" t="inlineStr">
        <is>
          <t>200.113.230.195</t>
        </is>
      </c>
      <c r="BO1502" t="inlineStr">
        <is>
          <t>Shildley Leika Pamphile</t>
        </is>
      </c>
    </row>
    <row r="1503">
      <c r="A1503" t="inlineStr">
        <is>
          <t>1501</t>
        </is>
      </c>
      <c r="B1503" t="inlineStr">
        <is>
          <t>fb228e0a-132d-429b-9e10-44b56ab16108</t>
        </is>
      </c>
      <c r="C1503" t="inlineStr">
        <is>
          <t>2025-03-25</t>
        </is>
      </c>
      <c r="D1503" t="inlineStr">
        <is>
          <t>3 4</t>
        </is>
      </c>
      <c r="E1503" t="inlineStr">
        <is>
          <t>Suivi l.hop</t>
        </is>
      </c>
      <c r="F1503" t="inlineStr">
        <is>
          <t>0</t>
        </is>
      </c>
      <c r="G1503" t="inlineStr">
        <is>
          <t>---</t>
        </is>
      </c>
      <c r="H1503" t="inlineStr">
        <is>
          <t>1</t>
        </is>
      </c>
      <c r="I1503" t="inlineStr">
        <is>
          <t>0</t>
        </is>
      </c>
      <c r="J1503" t="inlineStr">
        <is>
          <t>---</t>
        </is>
      </c>
      <c r="K1503" t="inlineStr">
        <is>
          <t>---</t>
        </is>
      </c>
      <c r="L1503" t="inlineStr">
        <is>
          <t>---</t>
        </is>
      </c>
      <c r="M1503" t="inlineStr">
        <is>
          <t>---</t>
        </is>
      </c>
      <c r="N1503" t="inlineStr">
        <is>
          <t>---</t>
        </is>
      </c>
      <c r="O1503" t="inlineStr">
        <is>
          <t>---</t>
        </is>
      </c>
      <c r="P1503" t="inlineStr">
        <is>
          <t>---</t>
        </is>
      </c>
      <c r="Q1503" t="inlineStr">
        <is>
          <t>---</t>
        </is>
      </c>
      <c r="R1503" t="inlineStr">
        <is>
          <t>---</t>
        </is>
      </c>
      <c r="S1503" t="inlineStr">
        <is>
          <t>---</t>
        </is>
      </c>
      <c r="T1503" t="inlineStr">
        <is>
          <t>---</t>
        </is>
      </c>
      <c r="U1503" t="inlineStr">
        <is>
          <t>---</t>
        </is>
      </c>
      <c r="V1503" t="inlineStr">
        <is>
          <t>---</t>
        </is>
      </c>
      <c r="W1503" t="inlineStr"/>
      <c r="X1503" t="inlineStr">
        <is>
          <t>MOR/CMSM/PED00082</t>
        </is>
      </c>
      <c r="Y1503" t="inlineStr">
        <is>
          <t>MOR/CMSM/PED00082</t>
        </is>
      </c>
      <c r="Z1503" t="inlineStr">
        <is>
          <t>2025-03-25 18:16:44</t>
        </is>
      </c>
      <c r="AA1503" t="inlineStr">
        <is>
          <t>2025-03-25 18:16:06</t>
        </is>
      </c>
      <c r="AB1503" t="inlineStr">
        <is>
          <t>1evana</t>
        </is>
      </c>
      <c r="AC1503" t="inlineStr">
        <is>
          <t>2025-03-25 18:16:35</t>
        </is>
      </c>
      <c r="AD1503" s="1" t="inlineStr">
        <is>
          <t>https://www.commcarehq.org/a/caris-test/reports/form_data/fb228e0a-132d-429b-9e10-44b56ab16108/</t>
        </is>
      </c>
      <c r="AE1503" t="inlineStr">
        <is>
          <t>---</t>
        </is>
      </c>
      <c r="AF1503" t="inlineStr">
        <is>
          <t>3c5a623af057e23a32ae4000_32717</t>
        </is>
      </c>
      <c r="AG1503" t="inlineStr">
        <is>
          <t>OK</t>
        </is>
      </c>
      <c r="AH1503" t="inlineStr">
        <is>
          <t>2025-03-25 18:16:44</t>
        </is>
      </c>
      <c r="AI1503" t="inlineStr">
        <is>
          <t>675a66fd8f8f48fd178738cd11c8c9b2</t>
        </is>
      </c>
      <c r="AJ1503" t="inlineStr">
        <is>
          <t>2025-03-25</t>
        </is>
      </c>
      <c r="AK1503" t="inlineStr">
        <is>
          <t>3 4</t>
        </is>
      </c>
      <c r="AL1503" t="inlineStr">
        <is>
          <t>Suivi l.hop</t>
        </is>
      </c>
      <c r="AM1503" t="inlineStr">
        <is>
          <t>0</t>
        </is>
      </c>
      <c r="AN1503" t="inlineStr">
        <is>
          <t>---</t>
        </is>
      </c>
      <c r="AO1503" t="inlineStr">
        <is>
          <t>1</t>
        </is>
      </c>
      <c r="AP1503" t="inlineStr">
        <is>
          <t>0</t>
        </is>
      </c>
      <c r="AQ1503" t="inlineStr">
        <is>
          <t>---</t>
        </is>
      </c>
      <c r="AR1503" t="inlineStr">
        <is>
          <t>---</t>
        </is>
      </c>
      <c r="AS1503" t="inlineStr">
        <is>
          <t>---</t>
        </is>
      </c>
      <c r="AT1503" t="inlineStr"/>
      <c r="AU1503" t="inlineStr">
        <is>
          <t>---</t>
        </is>
      </c>
      <c r="AV1503" t="inlineStr">
        <is>
          <t>---</t>
        </is>
      </c>
      <c r="AW1503" t="inlineStr">
        <is>
          <t>---</t>
        </is>
      </c>
      <c r="AX1503" t="inlineStr">
        <is>
          <t>---</t>
        </is>
      </c>
      <c r="AY1503" t="inlineStr">
        <is>
          <t>---</t>
        </is>
      </c>
      <c r="AZ1503" t="inlineStr">
        <is>
          <t>---</t>
        </is>
      </c>
      <c r="BA1503" t="inlineStr">
        <is>
          <t>675a66fd8f8f48fd178738cd11c8c9b2</t>
        </is>
      </c>
      <c r="BB1503" t="inlineStr">
        <is>
          <t>http://openrosa.org/formdesigner/0B48E039-1E80-49A7-AC24-732B6E788E39</t>
        </is>
      </c>
      <c r="BC1503" t="inlineStr">
        <is>
          <t>Ration et autres visites</t>
        </is>
      </c>
      <c r="BD1503" t="inlineStr">
        <is>
          <t>CommCare Android, version "2.55.0"(467579). App v15974. CommCare Version 2.55.0. Build 467579, built on: 2025-01-15</t>
        </is>
      </c>
      <c r="BE1503" t="inlineStr">
        <is>
          <t>commcare_e1fe266d-14e3-4298-9699-21b818975650</t>
        </is>
      </c>
      <c r="BF1503" t="inlineStr">
        <is>
          <t>19.4053493 -71.7782094 640.9 9.58</t>
        </is>
      </c>
      <c r="BG1503" t="inlineStr">
        <is>
          <t>f13d8149fc6d39ebe86af18272310ff9</t>
        </is>
      </c>
      <c r="BH1503" t="inlineStr">
        <is>
          <t>40b9a06a5c574210820dd725c0bc61c4</t>
        </is>
      </c>
      <c r="BI1503" t="inlineStr">
        <is>
          <t>15246</t>
        </is>
      </c>
      <c r="BJ1503" t="inlineStr">
        <is>
          <t>XFormInstance</t>
        </is>
      </c>
      <c r="BK1503" t="inlineStr">
        <is>
          <t>620a1c30098811f0ab166327e3555f30</t>
        </is>
      </c>
      <c r="BL1503" t="b">
        <v>0</v>
      </c>
      <c r="BM1503" t="inlineStr">
        <is>
          <t>---</t>
        </is>
      </c>
      <c r="BN1503" t="inlineStr">
        <is>
          <t>200.113.230.56</t>
        </is>
      </c>
      <c r="BO1503" t="inlineStr">
        <is>
          <t>Roselanda Charles</t>
        </is>
      </c>
    </row>
    <row r="1504">
      <c r="A1504" t="inlineStr">
        <is>
          <t>1502</t>
        </is>
      </c>
      <c r="B1504" t="inlineStr">
        <is>
          <t>cbd70edb-2267-482f-bd03-ecc84b38d91f</t>
        </is>
      </c>
      <c r="C1504" t="inlineStr">
        <is>
          <t>2025-03-25</t>
        </is>
      </c>
      <c r="D1504" t="inlineStr">
        <is>
          <t>4</t>
        </is>
      </c>
      <c r="E1504" t="inlineStr">
        <is>
          <t>Rendes- vous raté</t>
        </is>
      </c>
      <c r="F1504" t="inlineStr">
        <is>
          <t>0</t>
        </is>
      </c>
      <c r="G1504" t="inlineStr">
        <is>
          <t>Pas de téléphone disponible</t>
        </is>
      </c>
      <c r="H1504" t="inlineStr">
        <is>
          <t>1</t>
        </is>
      </c>
      <c r="I1504" t="inlineStr">
        <is>
          <t>1</t>
        </is>
      </c>
      <c r="J1504" t="inlineStr">
        <is>
          <t>2</t>
        </is>
      </c>
      <c r="K1504" t="inlineStr">
        <is>
          <t>---</t>
        </is>
      </c>
      <c r="L1504" t="inlineStr">
        <is>
          <t>---</t>
        </is>
      </c>
      <c r="M1504" t="inlineStr">
        <is>
          <t>---</t>
        </is>
      </c>
      <c r="N1504" t="inlineStr">
        <is>
          <t>---</t>
        </is>
      </c>
      <c r="O1504" t="inlineStr">
        <is>
          <t>---</t>
        </is>
      </c>
      <c r="P1504" t="inlineStr">
        <is>
          <t>---</t>
        </is>
      </c>
      <c r="Q1504" t="inlineStr">
        <is>
          <t>---</t>
        </is>
      </c>
      <c r="R1504" t="inlineStr">
        <is>
          <t>18.0</t>
        </is>
      </c>
      <c r="S1504" t="inlineStr">
        <is>
          <t>27.0</t>
        </is>
      </c>
      <c r="T1504" t="inlineStr">
        <is>
          <t>131.0</t>
        </is>
      </c>
      <c r="U1504">
        <f>HYPERLINK("https://www.commcarehq.org/a/caris-test/api/form_attachment/v1/cbd70edb-2267-482f-bd03-ecc84b38d91f/1742927675173.jpg")</f>
        <v/>
      </c>
      <c r="V1504" t="inlineStr"/>
      <c r="W1504" t="inlineStr">
        <is>
          <t>18.5707165 -72.2539927 33.89 6.33</t>
        </is>
      </c>
      <c r="X1504" t="inlineStr">
        <is>
          <t>PAP/NPFS/ST03113</t>
        </is>
      </c>
      <c r="Y1504" t="inlineStr">
        <is>
          <t>PAP/NPFS/ST03113</t>
        </is>
      </c>
      <c r="Z1504" t="inlineStr">
        <is>
          <t>2025-03-25 18:35:20</t>
        </is>
      </c>
      <c r="AA1504" t="inlineStr">
        <is>
          <t>2025-03-25 18:33:03</t>
        </is>
      </c>
      <c r="AB1504" t="inlineStr">
        <is>
          <t>2christelle</t>
        </is>
      </c>
      <c r="AC1504" t="inlineStr">
        <is>
          <t>2025-03-25 18:38:27</t>
        </is>
      </c>
      <c r="AD1504" s="1" t="inlineStr">
        <is>
          <t>https://www.commcarehq.org/a/caris-test/reports/form_data/cbd70edb-2267-482f-bd03-ecc84b38d91f/</t>
        </is>
      </c>
      <c r="AE1504" t="inlineStr">
        <is>
          <t>---</t>
        </is>
      </c>
      <c r="AF1504" t="inlineStr">
        <is>
          <t>3c5a623af057e23a32ae4000_38332</t>
        </is>
      </c>
      <c r="AG1504" t="inlineStr">
        <is>
          <t>---</t>
        </is>
      </c>
      <c r="AH1504" t="inlineStr">
        <is>
          <t>2025-03-25 18:35:20</t>
        </is>
      </c>
      <c r="AI1504" t="inlineStr">
        <is>
          <t>246df32431d94e4a97fb5b1b8bef6b0e</t>
        </is>
      </c>
      <c r="AJ1504" t="inlineStr">
        <is>
          <t>2025-03-25</t>
        </is>
      </c>
      <c r="AK1504" t="inlineStr">
        <is>
          <t>4</t>
        </is>
      </c>
      <c r="AL1504" t="inlineStr">
        <is>
          <t>Rendes- vous raté</t>
        </is>
      </c>
      <c r="AM1504" t="inlineStr">
        <is>
          <t>0</t>
        </is>
      </c>
      <c r="AN1504" t="inlineStr">
        <is>
          <t>Pas de téléphone disponible</t>
        </is>
      </c>
      <c r="AO1504" t="inlineStr">
        <is>
          <t>1</t>
        </is>
      </c>
      <c r="AP1504" t="inlineStr">
        <is>
          <t>1</t>
        </is>
      </c>
      <c r="AQ1504" t="inlineStr">
        <is>
          <t>18</t>
        </is>
      </c>
      <c r="AR1504" t="inlineStr">
        <is>
          <t>27</t>
        </is>
      </c>
      <c r="AS1504" t="inlineStr">
        <is>
          <t>131</t>
        </is>
      </c>
      <c r="AT1504" t="inlineStr">
        <is>
          <t>18.5707165 -72.2539927 33.89 6.33</t>
        </is>
      </c>
      <c r="AU1504" t="inlineStr">
        <is>
          <t>---</t>
        </is>
      </c>
      <c r="AV1504" t="inlineStr">
        <is>
          <t>---</t>
        </is>
      </c>
      <c r="AW1504" t="inlineStr">
        <is>
          <t>---</t>
        </is>
      </c>
      <c r="AX1504" t="inlineStr">
        <is>
          <t>---</t>
        </is>
      </c>
      <c r="AY1504" t="inlineStr">
        <is>
          <t>---</t>
        </is>
      </c>
      <c r="AZ1504" t="inlineStr">
        <is>
          <t>---</t>
        </is>
      </c>
      <c r="BA1504" t="inlineStr">
        <is>
          <t>246df32431d94e4a97fb5b1b8bef6b0e</t>
        </is>
      </c>
      <c r="BB1504" t="inlineStr">
        <is>
          <t>http://openrosa.org/formdesigner/0B48E039-1E80-49A7-AC24-732B6E788E39</t>
        </is>
      </c>
      <c r="BC1504" t="inlineStr">
        <is>
          <t>Ration et autres visites</t>
        </is>
      </c>
      <c r="BD1504" t="inlineStr">
        <is>
          <t>CommCare Android, version "2.56"(468046). App v15969. CommCare Version 2.56.0. Build 468046, built on: 2025-03-15</t>
        </is>
      </c>
      <c r="BE1504" t="inlineStr">
        <is>
          <t>commcare_95f1782f-8426-4434-b328-8386bbd0e352</t>
        </is>
      </c>
      <c r="BF1504" t="inlineStr">
        <is>
          <t>18.5706832 -72.2540863 34.09 10.0</t>
        </is>
      </c>
      <c r="BG1504" t="inlineStr">
        <is>
          <t>f13d8149fc6d39ebe86af18272310ff9</t>
        </is>
      </c>
      <c r="BH1504" t="inlineStr">
        <is>
          <t>d3239f0622024212b2de47425e4be01d</t>
        </is>
      </c>
      <c r="BI1504" t="inlineStr">
        <is>
          <t>15246</t>
        </is>
      </c>
      <c r="BJ1504" t="inlineStr">
        <is>
          <t>XFormInstance</t>
        </is>
      </c>
      <c r="BK1504" t="inlineStr">
        <is>
          <t>29e5e67c091a11f0bba8bb65fe57b2fe</t>
        </is>
      </c>
      <c r="BL1504" t="b">
        <v>0</v>
      </c>
      <c r="BM1504" t="inlineStr">
        <is>
          <t>---</t>
        </is>
      </c>
      <c r="BN1504" t="inlineStr">
        <is>
          <t>200.113.230.195</t>
        </is>
      </c>
      <c r="BO1504" t="inlineStr">
        <is>
          <t>exavier kervenson</t>
        </is>
      </c>
    </row>
    <row r="1505">
      <c r="A1505" t="inlineStr">
        <is>
          <t>1503</t>
        </is>
      </c>
      <c r="B1505" t="inlineStr">
        <is>
          <t>e962ba33-4b53-4fa7-9af3-ed1e6ae5380b</t>
        </is>
      </c>
      <c r="C1505" t="inlineStr">
        <is>
          <t>2025-03-25</t>
        </is>
      </c>
      <c r="D1505" t="inlineStr">
        <is>
          <t>4</t>
        </is>
      </c>
      <c r="E1505" t="inlineStr">
        <is>
          <t>Rendez - vous raté</t>
        </is>
      </c>
      <c r="F1505" t="inlineStr">
        <is>
          <t>0</t>
        </is>
      </c>
      <c r="G1505" t="inlineStr">
        <is>
          <t>Pas de téléphone disponible</t>
        </is>
      </c>
      <c r="H1505" t="inlineStr">
        <is>
          <t>1</t>
        </is>
      </c>
      <c r="I1505" t="inlineStr">
        <is>
          <t>1</t>
        </is>
      </c>
      <c r="J1505" t="inlineStr">
        <is>
          <t>2</t>
        </is>
      </c>
      <c r="K1505" t="inlineStr">
        <is>
          <t>---</t>
        </is>
      </c>
      <c r="L1505" t="inlineStr">
        <is>
          <t>---</t>
        </is>
      </c>
      <c r="M1505" t="inlineStr">
        <is>
          <t>---</t>
        </is>
      </c>
      <c r="N1505" t="inlineStr">
        <is>
          <t>---</t>
        </is>
      </c>
      <c r="O1505" t="inlineStr">
        <is>
          <t>---</t>
        </is>
      </c>
      <c r="P1505" t="inlineStr">
        <is>
          <t>---</t>
        </is>
      </c>
      <c r="Q1505" t="inlineStr">
        <is>
          <t>---</t>
        </is>
      </c>
      <c r="R1505" t="inlineStr">
        <is>
          <t>18.0</t>
        </is>
      </c>
      <c r="S1505" t="inlineStr">
        <is>
          <t>27.0</t>
        </is>
      </c>
      <c r="T1505" t="inlineStr">
        <is>
          <t>131.0</t>
        </is>
      </c>
      <c r="U1505">
        <f>HYPERLINK("https://www.commcarehq.org/a/caris-test/api/form_attachment/v1/e962ba33-4b53-4fa7-9af3-ed1e6ae5380b/1742927822029.jpg")</f>
        <v/>
      </c>
      <c r="V1505" t="inlineStr"/>
      <c r="W1505" t="inlineStr">
        <is>
          <t>18.5707387 -72.2541519 33.5 6.5</t>
        </is>
      </c>
      <c r="X1505" t="inlineStr">
        <is>
          <t>PAP/NPFS/ST02527</t>
        </is>
      </c>
      <c r="Y1505" t="inlineStr">
        <is>
          <t>PAP/NPFS/ST02527</t>
        </is>
      </c>
      <c r="Z1505" t="inlineStr">
        <is>
          <t>2025-03-25 18:37:50</t>
        </is>
      </c>
      <c r="AA1505" t="inlineStr">
        <is>
          <t>2025-03-25 18:35:44</t>
        </is>
      </c>
      <c r="AB1505" t="inlineStr">
        <is>
          <t>2christelle</t>
        </is>
      </c>
      <c r="AC1505" t="inlineStr">
        <is>
          <t>2025-03-25 18:38:29</t>
        </is>
      </c>
      <c r="AD1505" s="1" t="inlineStr">
        <is>
          <t>https://www.commcarehq.org/a/caris-test/reports/form_data/e962ba33-4b53-4fa7-9af3-ed1e6ae5380b/</t>
        </is>
      </c>
      <c r="AE1505" t="inlineStr">
        <is>
          <t>---</t>
        </is>
      </c>
      <c r="AF1505" t="inlineStr">
        <is>
          <t>3c5a623af057e23a32ae4000_24545</t>
        </is>
      </c>
      <c r="AG1505" t="inlineStr">
        <is>
          <t>---</t>
        </is>
      </c>
      <c r="AH1505" t="inlineStr">
        <is>
          <t>2025-03-25 18:37:50</t>
        </is>
      </c>
      <c r="AI1505" t="inlineStr">
        <is>
          <t>246df32431d94e4a97fb5b1b8bef6b0e</t>
        </is>
      </c>
      <c r="AJ1505" t="inlineStr">
        <is>
          <t>2025-03-25</t>
        </is>
      </c>
      <c r="AK1505" t="inlineStr">
        <is>
          <t>4</t>
        </is>
      </c>
      <c r="AL1505" t="inlineStr">
        <is>
          <t>Rendez - vous raté</t>
        </is>
      </c>
      <c r="AM1505" t="inlineStr">
        <is>
          <t>0</t>
        </is>
      </c>
      <c r="AN1505" t="inlineStr">
        <is>
          <t>Pas de téléphone disponible</t>
        </is>
      </c>
      <c r="AO1505" t="inlineStr">
        <is>
          <t>1</t>
        </is>
      </c>
      <c r="AP1505" t="inlineStr">
        <is>
          <t>1</t>
        </is>
      </c>
      <c r="AQ1505" t="inlineStr">
        <is>
          <t>18</t>
        </is>
      </c>
      <c r="AR1505" t="inlineStr">
        <is>
          <t>27</t>
        </is>
      </c>
      <c r="AS1505" t="inlineStr">
        <is>
          <t>131</t>
        </is>
      </c>
      <c r="AT1505" t="inlineStr">
        <is>
          <t>18.5707387 -72.2541519 33.5 6.5</t>
        </is>
      </c>
      <c r="AU1505" t="inlineStr">
        <is>
          <t>---</t>
        </is>
      </c>
      <c r="AV1505" t="inlineStr">
        <is>
          <t>---</t>
        </is>
      </c>
      <c r="AW1505" t="inlineStr">
        <is>
          <t>---</t>
        </is>
      </c>
      <c r="AX1505" t="inlineStr">
        <is>
          <t>---</t>
        </is>
      </c>
      <c r="AY1505" t="inlineStr">
        <is>
          <t>---</t>
        </is>
      </c>
      <c r="AZ1505" t="inlineStr">
        <is>
          <t>---</t>
        </is>
      </c>
      <c r="BA1505" t="inlineStr">
        <is>
          <t>246df32431d94e4a97fb5b1b8bef6b0e</t>
        </is>
      </c>
      <c r="BB1505" t="inlineStr">
        <is>
          <t>http://openrosa.org/formdesigner/0B48E039-1E80-49A7-AC24-732B6E788E39</t>
        </is>
      </c>
      <c r="BC1505" t="inlineStr">
        <is>
          <t>Ration et autres visites</t>
        </is>
      </c>
      <c r="BD1505" t="inlineStr">
        <is>
          <t>CommCare Android, version "2.56"(468046). App v15969. CommCare Version 2.56.0. Build 468046, built on: 2025-03-15</t>
        </is>
      </c>
      <c r="BE1505" t="inlineStr">
        <is>
          <t>commcare_95f1782f-8426-4434-b328-8386bbd0e352</t>
        </is>
      </c>
      <c r="BF1505" t="inlineStr">
        <is>
          <t>18.5706968 -72.2540502 33.5 9.5</t>
        </is>
      </c>
      <c r="BG1505" t="inlineStr">
        <is>
          <t>f13d8149fc6d39ebe86af18272310ff9</t>
        </is>
      </c>
      <c r="BH1505" t="inlineStr">
        <is>
          <t>d3239f0622024212b2de47425e4be01d</t>
        </is>
      </c>
      <c r="BI1505" t="inlineStr">
        <is>
          <t>15246</t>
        </is>
      </c>
      <c r="BJ1505" t="inlineStr">
        <is>
          <t>XFormInstance</t>
        </is>
      </c>
      <c r="BK1505" t="inlineStr">
        <is>
          <t>29e5e67c091a11f0bba8bb65fe57b2fe</t>
        </is>
      </c>
      <c r="BL1505" t="b">
        <v>0</v>
      </c>
      <c r="BM1505" t="inlineStr">
        <is>
          <t>---</t>
        </is>
      </c>
      <c r="BN1505" t="inlineStr">
        <is>
          <t>200.113.230.195</t>
        </is>
      </c>
      <c r="BO1505" t="inlineStr">
        <is>
          <t>Cliff/ cliffton Louis</t>
        </is>
      </c>
    </row>
    <row r="1506">
      <c r="A1506" t="inlineStr">
        <is>
          <t>1504</t>
        </is>
      </c>
      <c r="B1506" t="inlineStr">
        <is>
          <t>486144f3-4196-41f2-af1b-40e34f0f41ba</t>
        </is>
      </c>
      <c r="C1506" t="inlineStr">
        <is>
          <t>2025-03-25</t>
        </is>
      </c>
      <c r="D1506" t="inlineStr">
        <is>
          <t>4</t>
        </is>
      </c>
      <c r="E1506" t="inlineStr">
        <is>
          <t>Rendes - vous raté</t>
        </is>
      </c>
      <c r="F1506" t="inlineStr">
        <is>
          <t>0</t>
        </is>
      </c>
      <c r="G1506" t="inlineStr">
        <is>
          <t>Pas de téléphone</t>
        </is>
      </c>
      <c r="H1506" t="inlineStr">
        <is>
          <t>1</t>
        </is>
      </c>
      <c r="I1506" t="inlineStr">
        <is>
          <t>1</t>
        </is>
      </c>
      <c r="J1506" t="inlineStr">
        <is>
          <t>2</t>
        </is>
      </c>
      <c r="K1506" t="inlineStr">
        <is>
          <t>---</t>
        </is>
      </c>
      <c r="L1506" t="inlineStr">
        <is>
          <t>---</t>
        </is>
      </c>
      <c r="M1506" t="inlineStr">
        <is>
          <t>---</t>
        </is>
      </c>
      <c r="N1506" t="inlineStr">
        <is>
          <t>---</t>
        </is>
      </c>
      <c r="O1506" t="inlineStr">
        <is>
          <t>---</t>
        </is>
      </c>
      <c r="P1506" t="inlineStr">
        <is>
          <t>---</t>
        </is>
      </c>
      <c r="Q1506" t="inlineStr">
        <is>
          <t>---</t>
        </is>
      </c>
      <c r="R1506" t="inlineStr">
        <is>
          <t>17.4</t>
        </is>
      </c>
      <c r="S1506" t="inlineStr">
        <is>
          <t>22.3</t>
        </is>
      </c>
      <c r="T1506" t="inlineStr">
        <is>
          <t>124.0</t>
        </is>
      </c>
      <c r="U1506">
        <f>HYPERLINK("https://www.commcarehq.org/a/caris-test/api/form_attachment/v1/486144f3-4196-41f2-af1b-40e34f0f41ba/1742927996051.jpg")</f>
        <v/>
      </c>
      <c r="V1506" t="inlineStr"/>
      <c r="W1506" t="inlineStr">
        <is>
          <t>18.5707043 -72.2540581 33.5 6.6</t>
        </is>
      </c>
      <c r="X1506" t="inlineStr">
        <is>
          <t>PAP/NPFS/00061415</t>
        </is>
      </c>
      <c r="Y1506" t="inlineStr">
        <is>
          <t>PAP/NPFS/00061415</t>
        </is>
      </c>
      <c r="Z1506" t="inlineStr">
        <is>
          <t>2025-03-25 18:40:47</t>
        </is>
      </c>
      <c r="AA1506" t="inlineStr">
        <is>
          <t>2025-03-25 18:38:55</t>
        </is>
      </c>
      <c r="AB1506" t="inlineStr">
        <is>
          <t>2christelle</t>
        </is>
      </c>
      <c r="AC1506" t="inlineStr">
        <is>
          <t>2025-03-25 18:41:11</t>
        </is>
      </c>
      <c r="AD1506" s="1" t="inlineStr">
        <is>
          <t>https://www.commcarehq.org/a/caris-test/reports/form_data/486144f3-4196-41f2-af1b-40e34f0f41ba/</t>
        </is>
      </c>
      <c r="AE1506" t="inlineStr">
        <is>
          <t>---</t>
        </is>
      </c>
      <c r="AF1506" t="inlineStr">
        <is>
          <t>3c5a623af057e23a32ae4000_36802</t>
        </is>
      </c>
      <c r="AG1506" t="inlineStr">
        <is>
          <t>---</t>
        </is>
      </c>
      <c r="AH1506" t="inlineStr">
        <is>
          <t>2025-03-25 18:40:47</t>
        </is>
      </c>
      <c r="AI1506" t="inlineStr">
        <is>
          <t>246df32431d94e4a97fb5b1b8bef6b0e</t>
        </is>
      </c>
      <c r="AJ1506" t="inlineStr">
        <is>
          <t>2025-03-25</t>
        </is>
      </c>
      <c r="AK1506" t="inlineStr">
        <is>
          <t>4</t>
        </is>
      </c>
      <c r="AL1506" t="inlineStr">
        <is>
          <t>Rendes - vous raté</t>
        </is>
      </c>
      <c r="AM1506" t="inlineStr">
        <is>
          <t>0</t>
        </is>
      </c>
      <c r="AN1506" t="inlineStr">
        <is>
          <t>Pas de téléphone</t>
        </is>
      </c>
      <c r="AO1506" t="inlineStr">
        <is>
          <t>1</t>
        </is>
      </c>
      <c r="AP1506" t="inlineStr">
        <is>
          <t>1</t>
        </is>
      </c>
      <c r="AQ1506" t="inlineStr">
        <is>
          <t>17.4</t>
        </is>
      </c>
      <c r="AR1506" t="inlineStr">
        <is>
          <t>22.3</t>
        </is>
      </c>
      <c r="AS1506" t="inlineStr">
        <is>
          <t>124</t>
        </is>
      </c>
      <c r="AT1506" t="inlineStr">
        <is>
          <t>18.5707043 -72.2540581 33.5 6.6</t>
        </is>
      </c>
      <c r="AU1506" t="inlineStr">
        <is>
          <t>---</t>
        </is>
      </c>
      <c r="AV1506" t="inlineStr">
        <is>
          <t>---</t>
        </is>
      </c>
      <c r="AW1506" t="inlineStr">
        <is>
          <t>---</t>
        </is>
      </c>
      <c r="AX1506" t="inlineStr">
        <is>
          <t>---</t>
        </is>
      </c>
      <c r="AY1506" t="inlineStr">
        <is>
          <t>---</t>
        </is>
      </c>
      <c r="AZ1506" t="inlineStr">
        <is>
          <t>---</t>
        </is>
      </c>
      <c r="BA1506" t="inlineStr">
        <is>
          <t>246df32431d94e4a97fb5b1b8bef6b0e</t>
        </is>
      </c>
      <c r="BB1506" t="inlineStr">
        <is>
          <t>http://openrosa.org/formdesigner/0B48E039-1E80-49A7-AC24-732B6E788E39</t>
        </is>
      </c>
      <c r="BC1506" t="inlineStr">
        <is>
          <t>Ration et autres visites</t>
        </is>
      </c>
      <c r="BD1506" t="inlineStr">
        <is>
          <t>CommCare Android, version "2.56"(468046). App v15969. CommCare Version 2.56.0. Build 468046, built on: 2025-03-15</t>
        </is>
      </c>
      <c r="BE1506" t="inlineStr">
        <is>
          <t>commcare_95f1782f-8426-4434-b328-8386bbd0e352</t>
        </is>
      </c>
      <c r="BF1506" t="inlineStr">
        <is>
          <t>18.570761 -72.2541273 33.5 9.6</t>
        </is>
      </c>
      <c r="BG1506" t="inlineStr">
        <is>
          <t>f13d8149fc6d39ebe86af18272310ff9</t>
        </is>
      </c>
      <c r="BH1506" t="inlineStr">
        <is>
          <t>d3239f0622024212b2de47425e4be01d</t>
        </is>
      </c>
      <c r="BI1506" t="inlineStr">
        <is>
          <t>15246</t>
        </is>
      </c>
      <c r="BJ1506" t="inlineStr">
        <is>
          <t>XFormInstance</t>
        </is>
      </c>
      <c r="BK1506" t="inlineStr">
        <is>
          <t>29e5e67c091a11f0bba8bb65fe57b2fe</t>
        </is>
      </c>
      <c r="BL1506" t="b">
        <v>0</v>
      </c>
      <c r="BM1506" t="inlineStr">
        <is>
          <t>---</t>
        </is>
      </c>
      <c r="BN1506" t="inlineStr">
        <is>
          <t>200.113.230.195</t>
        </is>
      </c>
      <c r="BO1506" t="inlineStr">
        <is>
          <t>Adonis Kervenson</t>
        </is>
      </c>
    </row>
    <row r="1507">
      <c r="A1507" t="inlineStr">
        <is>
          <t>1505</t>
        </is>
      </c>
      <c r="B1507" t="inlineStr">
        <is>
          <t>ad9d863f-c7ab-4734-81c1-a3a587dc07b8</t>
        </is>
      </c>
      <c r="C1507" t="inlineStr">
        <is>
          <t>2025-03-25</t>
        </is>
      </c>
      <c r="D1507" t="inlineStr">
        <is>
          <t>8</t>
        </is>
      </c>
      <c r="E1507" t="inlineStr">
        <is>
          <t>---</t>
        </is>
      </c>
      <c r="F1507" t="inlineStr">
        <is>
          <t>1</t>
        </is>
      </c>
      <c r="G1507" t="inlineStr">
        <is>
          <t>---</t>
        </is>
      </c>
      <c r="H1507" t="inlineStr">
        <is>
          <t>1</t>
        </is>
      </c>
      <c r="I1507" t="inlineStr">
        <is>
          <t>1</t>
        </is>
      </c>
      <c r="J1507" t="inlineStr">
        <is>
          <t>4</t>
        </is>
      </c>
      <c r="K1507" t="inlineStr">
        <is>
          <t>---</t>
        </is>
      </c>
      <c r="L1507" t="inlineStr">
        <is>
          <t>---</t>
        </is>
      </c>
      <c r="M1507" t="inlineStr">
        <is>
          <t>---</t>
        </is>
      </c>
      <c r="N1507" t="inlineStr">
        <is>
          <t>---</t>
        </is>
      </c>
      <c r="O1507" t="inlineStr">
        <is>
          <t>---</t>
        </is>
      </c>
      <c r="P1507" t="inlineStr">
        <is>
          <t>---</t>
        </is>
      </c>
      <c r="Q1507" t="inlineStr">
        <is>
          <t>---</t>
        </is>
      </c>
      <c r="R1507" t="inlineStr"/>
      <c r="S1507" t="inlineStr">
        <is>
          <t>44.0</t>
        </is>
      </c>
      <c r="T1507" t="inlineStr">
        <is>
          <t>153.0</t>
        </is>
      </c>
      <c r="U1507" t="inlineStr"/>
      <c r="V1507" t="inlineStr"/>
      <c r="W1507" t="inlineStr"/>
      <c r="X1507" t="inlineStr">
        <is>
          <t>PAP/NPFS/ST00919</t>
        </is>
      </c>
      <c r="Y1507" t="inlineStr">
        <is>
          <t>PAP/NPFS/ST00919</t>
        </is>
      </c>
      <c r="Z1507" t="inlineStr">
        <is>
          <t>2025-03-25 19:13:06</t>
        </is>
      </c>
      <c r="AA1507" t="inlineStr">
        <is>
          <t>2025-03-25 19:11:12</t>
        </is>
      </c>
      <c r="AB1507" t="inlineStr">
        <is>
          <t>2paula</t>
        </is>
      </c>
      <c r="AC1507" t="inlineStr">
        <is>
          <t>2025-03-25 19:33:01</t>
        </is>
      </c>
      <c r="AD1507" s="1" t="inlineStr">
        <is>
          <t>https://www.commcarehq.org/a/caris-test/reports/form_data/ad9d863f-c7ab-4734-81c1-a3a587dc07b8/</t>
        </is>
      </c>
      <c r="AE1507" t="inlineStr">
        <is>
          <t>---</t>
        </is>
      </c>
      <c r="AF1507" t="inlineStr">
        <is>
          <t>1be6b85abdb84ec298a3cbdaf8c007f6</t>
        </is>
      </c>
      <c r="AG1507" t="inlineStr">
        <is>
          <t>---</t>
        </is>
      </c>
      <c r="AH1507" t="inlineStr">
        <is>
          <t>2025-03-25 19:13:06</t>
        </is>
      </c>
      <c r="AI1507" t="inlineStr">
        <is>
          <t>e5870524d7474eb1ae50f2c4107b4683</t>
        </is>
      </c>
      <c r="AJ1507" t="inlineStr">
        <is>
          <t>2025-03-25</t>
        </is>
      </c>
      <c r="AK1507" t="inlineStr">
        <is>
          <t>8</t>
        </is>
      </c>
      <c r="AL1507" t="inlineStr">
        <is>
          <t>---</t>
        </is>
      </c>
      <c r="AM1507" t="inlineStr">
        <is>
          <t>1</t>
        </is>
      </c>
      <c r="AN1507" t="inlineStr">
        <is>
          <t>---</t>
        </is>
      </c>
      <c r="AO1507" t="inlineStr">
        <is>
          <t>1</t>
        </is>
      </c>
      <c r="AP1507" t="inlineStr">
        <is>
          <t>1</t>
        </is>
      </c>
      <c r="AQ1507" t="inlineStr"/>
      <c r="AR1507" t="inlineStr">
        <is>
          <t>44</t>
        </is>
      </c>
      <c r="AS1507" t="inlineStr">
        <is>
          <t>153</t>
        </is>
      </c>
      <c r="AT1507" t="inlineStr"/>
      <c r="AU1507" t="inlineStr">
        <is>
          <t>---</t>
        </is>
      </c>
      <c r="AV1507" t="inlineStr">
        <is>
          <t>---</t>
        </is>
      </c>
      <c r="AW1507" t="inlineStr">
        <is>
          <t>---</t>
        </is>
      </c>
      <c r="AX1507" t="inlineStr">
        <is>
          <t>---</t>
        </is>
      </c>
      <c r="AY1507" t="inlineStr">
        <is>
          <t>---</t>
        </is>
      </c>
      <c r="AZ1507" t="inlineStr">
        <is>
          <t>---</t>
        </is>
      </c>
      <c r="BA1507" t="inlineStr">
        <is>
          <t>e5870524d7474eb1ae50f2c4107b4683</t>
        </is>
      </c>
      <c r="BB1507" t="inlineStr">
        <is>
          <t>http://openrosa.org/formdesigner/0B48E039-1E80-49A7-AC24-732B6E788E39</t>
        </is>
      </c>
      <c r="BC1507" t="inlineStr">
        <is>
          <t>Ration et autres visites</t>
        </is>
      </c>
      <c r="BD1507" t="inlineStr">
        <is>
          <t>CommCare Android, version "2.56"(468045). App v15974. CommCare Version 2.56.0. Build 468045, built on: 2025-03-07</t>
        </is>
      </c>
      <c r="BE1507" t="inlineStr">
        <is>
          <t>commcare_1a638df5-b750-4196-ba65-fa624981c493</t>
        </is>
      </c>
      <c r="BF1507" t="inlineStr">
        <is>
          <t>18.5904117 -72.2373448 41.2 7.1</t>
        </is>
      </c>
      <c r="BG1507" t="inlineStr">
        <is>
          <t>f13d8149fc6d39ebe86af18272310ff9</t>
        </is>
      </c>
      <c r="BH1507" t="inlineStr">
        <is>
          <t>40b9a06a5c574210820dd725c0bc61c4</t>
        </is>
      </c>
      <c r="BI1507" t="inlineStr">
        <is>
          <t>15246</t>
        </is>
      </c>
      <c r="BJ1507" t="inlineStr">
        <is>
          <t>XFormInstance</t>
        </is>
      </c>
      <c r="BK1507" t="inlineStr">
        <is>
          <t>d1f5f706051611f0bb1ebb65fe57b2fe</t>
        </is>
      </c>
      <c r="BL1507" t="b">
        <v>0</v>
      </c>
      <c r="BM1507" t="inlineStr">
        <is>
          <t>---</t>
        </is>
      </c>
      <c r="BN1507" t="inlineStr">
        <is>
          <t>200.113.248.38</t>
        </is>
      </c>
      <c r="BO1507" t="inlineStr">
        <is>
          <t xml:space="preserve"> Adner Altidor</t>
        </is>
      </c>
    </row>
    <row r="1508">
      <c r="A1508" t="inlineStr">
        <is>
          <t>1506</t>
        </is>
      </c>
      <c r="B1508" t="inlineStr">
        <is>
          <t>46af9db1-20c7-4e55-8659-6bf2fe413aec</t>
        </is>
      </c>
      <c r="C1508" t="inlineStr">
        <is>
          <t>2025-03-25</t>
        </is>
      </c>
      <c r="D1508" t="inlineStr">
        <is>
          <t>8 10</t>
        </is>
      </c>
      <c r="E1508" t="inlineStr">
        <is>
          <t>---</t>
        </is>
      </c>
      <c r="F1508" t="inlineStr">
        <is>
          <t>1</t>
        </is>
      </c>
      <c r="G1508" t="inlineStr">
        <is>
          <t>---</t>
        </is>
      </c>
      <c r="H1508" t="inlineStr">
        <is>
          <t>1</t>
        </is>
      </c>
      <c r="I1508" t="inlineStr">
        <is>
          <t>1</t>
        </is>
      </c>
      <c r="J1508" t="inlineStr">
        <is>
          <t>4</t>
        </is>
      </c>
      <c r="K1508" t="inlineStr">
        <is>
          <t>---</t>
        </is>
      </c>
      <c r="L1508" t="inlineStr">
        <is>
          <t>---</t>
        </is>
      </c>
      <c r="M1508" t="inlineStr">
        <is>
          <t>---</t>
        </is>
      </c>
      <c r="N1508" t="inlineStr">
        <is>
          <t>---</t>
        </is>
      </c>
      <c r="O1508" t="inlineStr">
        <is>
          <t>---</t>
        </is>
      </c>
      <c r="P1508" t="inlineStr">
        <is>
          <t>---</t>
        </is>
      </c>
      <c r="Q1508" t="inlineStr">
        <is>
          <t>---</t>
        </is>
      </c>
      <c r="R1508" t="inlineStr"/>
      <c r="S1508" t="inlineStr">
        <is>
          <t>44.0</t>
        </is>
      </c>
      <c r="T1508" t="inlineStr">
        <is>
          <t>161.0</t>
        </is>
      </c>
      <c r="U1508" t="inlineStr"/>
      <c r="V1508" t="inlineStr"/>
      <c r="W1508" t="inlineStr"/>
      <c r="X1508" t="inlineStr">
        <is>
          <t>PAP/NPFS/ST00314</t>
        </is>
      </c>
      <c r="Y1508" t="inlineStr">
        <is>
          <t>PAP/NPFS/ST00314</t>
        </is>
      </c>
      <c r="Z1508" t="inlineStr">
        <is>
          <t>2025-03-25 19:17:05</t>
        </is>
      </c>
      <c r="AA1508" t="inlineStr">
        <is>
          <t>2025-03-25 19:14:26</t>
        </is>
      </c>
      <c r="AB1508" t="inlineStr">
        <is>
          <t>2paula</t>
        </is>
      </c>
      <c r="AC1508" t="inlineStr">
        <is>
          <t>2025-03-25 19:33:03</t>
        </is>
      </c>
      <c r="AD1508" s="1" t="inlineStr">
        <is>
          <t>https://www.commcarehq.org/a/caris-test/reports/form_data/46af9db1-20c7-4e55-8659-6bf2fe413aec/</t>
        </is>
      </c>
      <c r="AE1508" t="inlineStr">
        <is>
          <t>---</t>
        </is>
      </c>
      <c r="AF1508" t="inlineStr">
        <is>
          <t>d55c3d5434ee435c85feca3a43f9252a</t>
        </is>
      </c>
      <c r="AG1508" t="inlineStr">
        <is>
          <t>---</t>
        </is>
      </c>
      <c r="AH1508" t="inlineStr">
        <is>
          <t>2025-03-25 19:17:05</t>
        </is>
      </c>
      <c r="AI1508" t="inlineStr">
        <is>
          <t>e5870524d7474eb1ae50f2c4107b4683</t>
        </is>
      </c>
      <c r="AJ1508" t="inlineStr">
        <is>
          <t>2025-03-25</t>
        </is>
      </c>
      <c r="AK1508" t="inlineStr">
        <is>
          <t>8 10</t>
        </is>
      </c>
      <c r="AL1508" t="inlineStr">
        <is>
          <t>---</t>
        </is>
      </c>
      <c r="AM1508" t="inlineStr">
        <is>
          <t>1</t>
        </is>
      </c>
      <c r="AN1508" t="inlineStr">
        <is>
          <t>---</t>
        </is>
      </c>
      <c r="AO1508" t="inlineStr">
        <is>
          <t>1</t>
        </is>
      </c>
      <c r="AP1508" t="inlineStr">
        <is>
          <t>1</t>
        </is>
      </c>
      <c r="AQ1508" t="inlineStr"/>
      <c r="AR1508" t="inlineStr">
        <is>
          <t>44</t>
        </is>
      </c>
      <c r="AS1508" t="inlineStr">
        <is>
          <t>161</t>
        </is>
      </c>
      <c r="AT1508" t="inlineStr"/>
      <c r="AU1508" t="inlineStr">
        <is>
          <t>---</t>
        </is>
      </c>
      <c r="AV1508" t="inlineStr">
        <is>
          <t>---</t>
        </is>
      </c>
      <c r="AW1508" t="inlineStr">
        <is>
          <t>---</t>
        </is>
      </c>
      <c r="AX1508" t="inlineStr">
        <is>
          <t>---</t>
        </is>
      </c>
      <c r="AY1508" t="inlineStr">
        <is>
          <t>---</t>
        </is>
      </c>
      <c r="AZ1508" t="inlineStr">
        <is>
          <t>---</t>
        </is>
      </c>
      <c r="BA1508" t="inlineStr">
        <is>
          <t>e5870524d7474eb1ae50f2c4107b4683</t>
        </is>
      </c>
      <c r="BB1508" t="inlineStr">
        <is>
          <t>http://openrosa.org/formdesigner/0B48E039-1E80-49A7-AC24-732B6E788E39</t>
        </is>
      </c>
      <c r="BC1508" t="inlineStr">
        <is>
          <t>Ration et autres visites</t>
        </is>
      </c>
      <c r="BD1508" t="inlineStr">
        <is>
          <t>CommCare Android, version "2.56"(468045). App v15974. CommCare Version 2.56.0. Build 468045, built on: 2025-03-07</t>
        </is>
      </c>
      <c r="BE1508" t="inlineStr">
        <is>
          <t>commcare_1a638df5-b750-4196-ba65-fa624981c493</t>
        </is>
      </c>
      <c r="BF1508" t="inlineStr">
        <is>
          <t>18.590075 -72.2369783 41.2 9.69</t>
        </is>
      </c>
      <c r="BG1508" t="inlineStr">
        <is>
          <t>f13d8149fc6d39ebe86af18272310ff9</t>
        </is>
      </c>
      <c r="BH1508" t="inlineStr">
        <is>
          <t>40b9a06a5c574210820dd725c0bc61c4</t>
        </is>
      </c>
      <c r="BI1508" t="inlineStr">
        <is>
          <t>15246</t>
        </is>
      </c>
      <c r="BJ1508" t="inlineStr">
        <is>
          <t>XFormInstance</t>
        </is>
      </c>
      <c r="BK1508" t="inlineStr">
        <is>
          <t>d1f5f706051611f0bb1ebb65fe57b2fe</t>
        </is>
      </c>
      <c r="BL1508" t="b">
        <v>0</v>
      </c>
      <c r="BM1508" t="inlineStr">
        <is>
          <t>---</t>
        </is>
      </c>
      <c r="BN1508" t="inlineStr">
        <is>
          <t>200.113.248.38</t>
        </is>
      </c>
      <c r="BO1508" t="inlineStr">
        <is>
          <t>Rose Michelle Milfort</t>
        </is>
      </c>
    </row>
    <row r="1509">
      <c r="A1509" t="inlineStr">
        <is>
          <t>1507</t>
        </is>
      </c>
      <c r="B1509" t="inlineStr">
        <is>
          <t>22f41c56-7bac-40a7-85e1-f842c3ee825e</t>
        </is>
      </c>
      <c r="C1509" t="inlineStr">
        <is>
          <t>2025-03-25</t>
        </is>
      </c>
      <c r="D1509" t="inlineStr">
        <is>
          <t>8 10 4</t>
        </is>
      </c>
      <c r="E1509" t="inlineStr">
        <is>
          <t>accompagnement pour cv</t>
        </is>
      </c>
      <c r="F1509" t="inlineStr">
        <is>
          <t>1</t>
        </is>
      </c>
      <c r="G1509" t="inlineStr">
        <is>
          <t>---</t>
        </is>
      </c>
      <c r="H1509" t="inlineStr">
        <is>
          <t>1</t>
        </is>
      </c>
      <c r="I1509" t="inlineStr">
        <is>
          <t>1</t>
        </is>
      </c>
      <c r="J1509" t="inlineStr">
        <is>
          <t>2</t>
        </is>
      </c>
      <c r="K1509" t="inlineStr">
        <is>
          <t>---</t>
        </is>
      </c>
      <c r="L1509" t="inlineStr">
        <is>
          <t>---</t>
        </is>
      </c>
      <c r="M1509" t="inlineStr">
        <is>
          <t>---</t>
        </is>
      </c>
      <c r="N1509" t="inlineStr">
        <is>
          <t>---</t>
        </is>
      </c>
      <c r="O1509" t="inlineStr">
        <is>
          <t>---</t>
        </is>
      </c>
      <c r="P1509" t="inlineStr">
        <is>
          <t>---</t>
        </is>
      </c>
      <c r="Q1509" t="inlineStr">
        <is>
          <t>---</t>
        </is>
      </c>
      <c r="R1509" t="inlineStr"/>
      <c r="S1509" t="inlineStr">
        <is>
          <t>441.0</t>
        </is>
      </c>
      <c r="T1509" t="inlineStr">
        <is>
          <t>153.0</t>
        </is>
      </c>
      <c r="U1509" t="inlineStr"/>
      <c r="V1509" t="inlineStr"/>
      <c r="W1509" t="inlineStr"/>
      <c r="X1509" t="inlineStr">
        <is>
          <t>PAP/NPFS/ST00314</t>
        </is>
      </c>
      <c r="Y1509" t="inlineStr">
        <is>
          <t>PAP/NPFS/ST00314</t>
        </is>
      </c>
      <c r="Z1509" t="inlineStr">
        <is>
          <t>2025-03-25 19:23:29</t>
        </is>
      </c>
      <c r="AA1509" t="inlineStr">
        <is>
          <t>2025-03-25 19:19:52</t>
        </is>
      </c>
      <c r="AB1509" t="inlineStr">
        <is>
          <t>2paula</t>
        </is>
      </c>
      <c r="AC1509" t="inlineStr">
        <is>
          <t>2025-03-25 19:33:04</t>
        </is>
      </c>
      <c r="AD1509" s="1" t="inlineStr">
        <is>
          <t>https://www.commcarehq.org/a/caris-test/reports/form_data/22f41c56-7bac-40a7-85e1-f842c3ee825e/</t>
        </is>
      </c>
      <c r="AE1509" t="inlineStr">
        <is>
          <t>---</t>
        </is>
      </c>
      <c r="AF1509" t="inlineStr">
        <is>
          <t>d55c3d5434ee435c85feca3a43f9252a</t>
        </is>
      </c>
      <c r="AG1509" t="inlineStr">
        <is>
          <t>---</t>
        </is>
      </c>
      <c r="AH1509" t="inlineStr">
        <is>
          <t>2025-03-25 19:23:29</t>
        </is>
      </c>
      <c r="AI1509" t="inlineStr">
        <is>
          <t>e5870524d7474eb1ae50f2c4107b4683</t>
        </is>
      </c>
      <c r="AJ1509" t="inlineStr">
        <is>
          <t>2025-03-25</t>
        </is>
      </c>
      <c r="AK1509" t="inlineStr">
        <is>
          <t>8 10 4</t>
        </is>
      </c>
      <c r="AL1509" t="inlineStr">
        <is>
          <t>accompagnement pour cv</t>
        </is>
      </c>
      <c r="AM1509" t="inlineStr">
        <is>
          <t>1</t>
        </is>
      </c>
      <c r="AN1509" t="inlineStr">
        <is>
          <t>---</t>
        </is>
      </c>
      <c r="AO1509" t="inlineStr">
        <is>
          <t>1</t>
        </is>
      </c>
      <c r="AP1509" t="inlineStr">
        <is>
          <t>1</t>
        </is>
      </c>
      <c r="AQ1509" t="inlineStr"/>
      <c r="AR1509" t="inlineStr">
        <is>
          <t>441</t>
        </is>
      </c>
      <c r="AS1509" t="inlineStr">
        <is>
          <t>153</t>
        </is>
      </c>
      <c r="AT1509" t="inlineStr"/>
      <c r="AU1509" t="inlineStr">
        <is>
          <t>---</t>
        </is>
      </c>
      <c r="AV1509" t="inlineStr">
        <is>
          <t>---</t>
        </is>
      </c>
      <c r="AW1509" t="inlineStr">
        <is>
          <t>---</t>
        </is>
      </c>
      <c r="AX1509" t="inlineStr">
        <is>
          <t>---</t>
        </is>
      </c>
      <c r="AY1509" t="inlineStr">
        <is>
          <t>---</t>
        </is>
      </c>
      <c r="AZ1509" t="inlineStr">
        <is>
          <t>---</t>
        </is>
      </c>
      <c r="BA1509" t="inlineStr">
        <is>
          <t>e5870524d7474eb1ae50f2c4107b4683</t>
        </is>
      </c>
      <c r="BB1509" t="inlineStr">
        <is>
          <t>http://openrosa.org/formdesigner/0B48E039-1E80-49A7-AC24-732B6E788E39</t>
        </is>
      </c>
      <c r="BC1509" t="inlineStr">
        <is>
          <t>Ration et autres visites</t>
        </is>
      </c>
      <c r="BD1509" t="inlineStr">
        <is>
          <t>CommCare Android, version "2.56"(468045). App v15974. CommCare Version 2.56.0. Build 468045, built on: 2025-03-07</t>
        </is>
      </c>
      <c r="BE1509" t="inlineStr">
        <is>
          <t>commcare_1a638df5-b750-4196-ba65-fa624981c493</t>
        </is>
      </c>
      <c r="BF1509" t="inlineStr">
        <is>
          <t>18.5906187 -72.2370172 41.3 7.7</t>
        </is>
      </c>
      <c r="BG1509" t="inlineStr">
        <is>
          <t>f13d8149fc6d39ebe86af18272310ff9</t>
        </is>
      </c>
      <c r="BH1509" t="inlineStr">
        <is>
          <t>40b9a06a5c574210820dd725c0bc61c4</t>
        </is>
      </c>
      <c r="BI1509" t="inlineStr">
        <is>
          <t>15246</t>
        </is>
      </c>
      <c r="BJ1509" t="inlineStr">
        <is>
          <t>XFormInstance</t>
        </is>
      </c>
      <c r="BK1509" t="inlineStr">
        <is>
          <t>d1f5f706051611f0bb1ebb65fe57b2fe</t>
        </is>
      </c>
      <c r="BL1509" t="b">
        <v>0</v>
      </c>
      <c r="BM1509" t="inlineStr">
        <is>
          <t>---</t>
        </is>
      </c>
      <c r="BN1509" t="inlineStr">
        <is>
          <t>200.113.248.38</t>
        </is>
      </c>
      <c r="BO1509" t="inlineStr">
        <is>
          <t>Rose Michelle Milfort</t>
        </is>
      </c>
    </row>
    <row r="1510">
      <c r="A1510" t="inlineStr">
        <is>
          <t>1508</t>
        </is>
      </c>
      <c r="B1510" t="inlineStr">
        <is>
          <t>8ebd89b8-77d9-4d38-9880-f40e04f3ae3d</t>
        </is>
      </c>
      <c r="C1510" t="inlineStr">
        <is>
          <t>2025-03-25</t>
        </is>
      </c>
      <c r="D1510" t="inlineStr">
        <is>
          <t>8 4</t>
        </is>
      </c>
      <c r="E1510" t="inlineStr">
        <is>
          <t>accompagnemé pour cv</t>
        </is>
      </c>
      <c r="F1510" t="inlineStr">
        <is>
          <t>1</t>
        </is>
      </c>
      <c r="G1510" t="inlineStr">
        <is>
          <t>---</t>
        </is>
      </c>
      <c r="H1510" t="inlineStr">
        <is>
          <t>1</t>
        </is>
      </c>
      <c r="I1510" t="inlineStr">
        <is>
          <t>1</t>
        </is>
      </c>
      <c r="J1510" t="inlineStr">
        <is>
          <t>2</t>
        </is>
      </c>
      <c r="K1510" t="inlineStr">
        <is>
          <t>---</t>
        </is>
      </c>
      <c r="L1510" t="inlineStr">
        <is>
          <t>---</t>
        </is>
      </c>
      <c r="M1510" t="inlineStr">
        <is>
          <t>---</t>
        </is>
      </c>
      <c r="N1510" t="inlineStr">
        <is>
          <t>---</t>
        </is>
      </c>
      <c r="O1510" t="inlineStr">
        <is>
          <t>---</t>
        </is>
      </c>
      <c r="P1510" t="inlineStr">
        <is>
          <t>---</t>
        </is>
      </c>
      <c r="Q1510" t="inlineStr">
        <is>
          <t>---</t>
        </is>
      </c>
      <c r="R1510" t="inlineStr"/>
      <c r="S1510" t="inlineStr"/>
      <c r="T1510" t="inlineStr"/>
      <c r="U1510" t="inlineStr"/>
      <c r="V1510" t="inlineStr"/>
      <c r="W1510" t="inlineStr"/>
      <c r="X1510" t="inlineStr">
        <is>
          <t>PAP/NPFS/ST00019</t>
        </is>
      </c>
      <c r="Y1510" t="inlineStr">
        <is>
          <t>PAP/NPFS/ST00019</t>
        </is>
      </c>
      <c r="Z1510" t="inlineStr">
        <is>
          <t>2025-03-25 19:33:00</t>
        </is>
      </c>
      <c r="AA1510" t="inlineStr">
        <is>
          <t>2025-03-25 19:31:07</t>
        </is>
      </c>
      <c r="AB1510" t="inlineStr">
        <is>
          <t>2paula</t>
        </is>
      </c>
      <c r="AC1510" t="inlineStr">
        <is>
          <t>2025-03-25 19:33:04</t>
        </is>
      </c>
      <c r="AD1510" s="1" t="inlineStr">
        <is>
          <t>https://www.commcarehq.org/a/caris-test/reports/form_data/8ebd89b8-77d9-4d38-9880-f40e04f3ae3d/</t>
        </is>
      </c>
      <c r="AE1510" t="inlineStr">
        <is>
          <t>---</t>
        </is>
      </c>
      <c r="AF1510" t="inlineStr">
        <is>
          <t>12542f1f714843d29fd73b9d4a626db8</t>
        </is>
      </c>
      <c r="AG1510" t="inlineStr">
        <is>
          <t>---</t>
        </is>
      </c>
      <c r="AH1510" t="inlineStr">
        <is>
          <t>2025-03-25 19:33:00</t>
        </is>
      </c>
      <c r="AI1510" t="inlineStr">
        <is>
          <t>e5870524d7474eb1ae50f2c4107b4683</t>
        </is>
      </c>
      <c r="AJ1510" t="inlineStr">
        <is>
          <t>2025-03-25</t>
        </is>
      </c>
      <c r="AK1510" t="inlineStr">
        <is>
          <t>8 4</t>
        </is>
      </c>
      <c r="AL1510" t="inlineStr">
        <is>
          <t>accompagnemé pour cv</t>
        </is>
      </c>
      <c r="AM1510" t="inlineStr">
        <is>
          <t>1</t>
        </is>
      </c>
      <c r="AN1510" t="inlineStr">
        <is>
          <t>---</t>
        </is>
      </c>
      <c r="AO1510" t="inlineStr">
        <is>
          <t>1</t>
        </is>
      </c>
      <c r="AP1510" t="inlineStr">
        <is>
          <t>1</t>
        </is>
      </c>
      <c r="AQ1510" t="inlineStr"/>
      <c r="AR1510" t="inlineStr"/>
      <c r="AS1510" t="inlineStr"/>
      <c r="AT1510" t="inlineStr"/>
      <c r="AU1510" t="inlineStr">
        <is>
          <t>---</t>
        </is>
      </c>
      <c r="AV1510" t="inlineStr">
        <is>
          <t>---</t>
        </is>
      </c>
      <c r="AW1510" t="inlineStr">
        <is>
          <t>---</t>
        </is>
      </c>
      <c r="AX1510" t="inlineStr">
        <is>
          <t>---</t>
        </is>
      </c>
      <c r="AY1510" t="inlineStr">
        <is>
          <t>---</t>
        </is>
      </c>
      <c r="AZ1510" t="inlineStr">
        <is>
          <t>---</t>
        </is>
      </c>
      <c r="BA1510" t="inlineStr">
        <is>
          <t>e5870524d7474eb1ae50f2c4107b4683</t>
        </is>
      </c>
      <c r="BB1510" t="inlineStr">
        <is>
          <t>http://openrosa.org/formdesigner/0B48E039-1E80-49A7-AC24-732B6E788E39</t>
        </is>
      </c>
      <c r="BC1510" t="inlineStr">
        <is>
          <t>Ration et autres visites</t>
        </is>
      </c>
      <c r="BD1510" t="inlineStr">
        <is>
          <t>CommCare Android, version "2.56"(468045). App v15974. CommCare Version 2.56.0. Build 468045, built on: 2025-03-07</t>
        </is>
      </c>
      <c r="BE1510" t="inlineStr">
        <is>
          <t>commcare_1a638df5-b750-4196-ba65-fa624981c493</t>
        </is>
      </c>
      <c r="BF1510" t="inlineStr">
        <is>
          <t>18.5902051 -72.2374937 -54.3 7.0</t>
        </is>
      </c>
      <c r="BG1510" t="inlineStr">
        <is>
          <t>f13d8149fc6d39ebe86af18272310ff9</t>
        </is>
      </c>
      <c r="BH1510" t="inlineStr">
        <is>
          <t>40b9a06a5c574210820dd725c0bc61c4</t>
        </is>
      </c>
      <c r="BI1510" t="inlineStr">
        <is>
          <t>15246</t>
        </is>
      </c>
      <c r="BJ1510" t="inlineStr">
        <is>
          <t>XFormInstance</t>
        </is>
      </c>
      <c r="BK1510" t="inlineStr">
        <is>
          <t>d1f5f706051611f0bb1ebb65fe57b2fe</t>
        </is>
      </c>
      <c r="BL1510" t="b">
        <v>0</v>
      </c>
      <c r="BM1510" t="inlineStr">
        <is>
          <t>---</t>
        </is>
      </c>
      <c r="BN1510" t="inlineStr">
        <is>
          <t>200.113.248.38</t>
        </is>
      </c>
      <c r="BO1510" t="inlineStr">
        <is>
          <t>Lise Bernia Octavien</t>
        </is>
      </c>
    </row>
    <row r="1511">
      <c r="A1511" t="inlineStr">
        <is>
          <t>1509</t>
        </is>
      </c>
      <c r="B1511" t="inlineStr">
        <is>
          <t>74bf8706-8257-4a78-bbd9-8ad35db61d6e</t>
        </is>
      </c>
      <c r="C1511" t="inlineStr">
        <is>
          <t>2025-03-25</t>
        </is>
      </c>
      <c r="D1511" t="inlineStr">
        <is>
          <t>8 4</t>
        </is>
      </c>
      <c r="E1511" t="inlineStr">
        <is>
          <t>acconpagnem pour cv</t>
        </is>
      </c>
      <c r="F1511" t="inlineStr">
        <is>
          <t>1</t>
        </is>
      </c>
      <c r="G1511" t="inlineStr">
        <is>
          <t>---</t>
        </is>
      </c>
      <c r="H1511" t="inlineStr">
        <is>
          <t>1</t>
        </is>
      </c>
      <c r="I1511" t="inlineStr">
        <is>
          <t>1</t>
        </is>
      </c>
      <c r="J1511" t="inlineStr">
        <is>
          <t>2</t>
        </is>
      </c>
      <c r="K1511" t="inlineStr">
        <is>
          <t>---</t>
        </is>
      </c>
      <c r="L1511" t="inlineStr">
        <is>
          <t>---</t>
        </is>
      </c>
      <c r="M1511" t="inlineStr">
        <is>
          <t>---</t>
        </is>
      </c>
      <c r="N1511" t="inlineStr">
        <is>
          <t>---</t>
        </is>
      </c>
      <c r="O1511" t="inlineStr">
        <is>
          <t>---</t>
        </is>
      </c>
      <c r="P1511" t="inlineStr">
        <is>
          <t>---</t>
        </is>
      </c>
      <c r="Q1511" t="inlineStr">
        <is>
          <t>---</t>
        </is>
      </c>
      <c r="R1511" t="inlineStr"/>
      <c r="S1511" t="inlineStr"/>
      <c r="T1511" t="inlineStr"/>
      <c r="U1511" t="inlineStr"/>
      <c r="V1511" t="inlineStr"/>
      <c r="W1511" t="inlineStr"/>
      <c r="X1511" t="inlineStr">
        <is>
          <t>PAP/NPFS/ST02459</t>
        </is>
      </c>
      <c r="Y1511" t="inlineStr">
        <is>
          <t>PAP/NPFS/ST02459</t>
        </is>
      </c>
      <c r="Z1511" t="inlineStr">
        <is>
          <t>2025-03-25 19:47:36</t>
        </is>
      </c>
      <c r="AA1511" t="inlineStr">
        <is>
          <t>2025-03-25 19:44:04</t>
        </is>
      </c>
      <c r="AB1511" t="inlineStr">
        <is>
          <t>2paula</t>
        </is>
      </c>
      <c r="AC1511" t="inlineStr">
        <is>
          <t>2025-03-25 19:50:27</t>
        </is>
      </c>
      <c r="AD1511" s="1" t="inlineStr">
        <is>
          <t>https://www.commcarehq.org/a/caris-test/reports/form_data/74bf8706-8257-4a78-bbd9-8ad35db61d6e/</t>
        </is>
      </c>
      <c r="AE1511" t="inlineStr">
        <is>
          <t>---</t>
        </is>
      </c>
      <c r="AF1511" t="inlineStr">
        <is>
          <t>3c5a623af057e23a32ae4000_27932</t>
        </is>
      </c>
      <c r="AG1511" t="inlineStr">
        <is>
          <t>---</t>
        </is>
      </c>
      <c r="AH1511" t="inlineStr">
        <is>
          <t>2025-03-25 19:47:36</t>
        </is>
      </c>
      <c r="AI1511" t="inlineStr">
        <is>
          <t>e5870524d7474eb1ae50f2c4107b4683</t>
        </is>
      </c>
      <c r="AJ1511" t="inlineStr">
        <is>
          <t>2025-03-25</t>
        </is>
      </c>
      <c r="AK1511" t="inlineStr">
        <is>
          <t>8 4</t>
        </is>
      </c>
      <c r="AL1511" t="inlineStr">
        <is>
          <t>acconpagnem pour cv</t>
        </is>
      </c>
      <c r="AM1511" t="inlineStr">
        <is>
          <t>1</t>
        </is>
      </c>
      <c r="AN1511" t="inlineStr">
        <is>
          <t>---</t>
        </is>
      </c>
      <c r="AO1511" t="inlineStr">
        <is>
          <t>1</t>
        </is>
      </c>
      <c r="AP1511" t="inlineStr">
        <is>
          <t>1</t>
        </is>
      </c>
      <c r="AQ1511" t="inlineStr"/>
      <c r="AR1511" t="inlineStr"/>
      <c r="AS1511" t="inlineStr"/>
      <c r="AT1511" t="inlineStr"/>
      <c r="AU1511" t="inlineStr">
        <is>
          <t>---</t>
        </is>
      </c>
      <c r="AV1511" t="inlineStr">
        <is>
          <t>---</t>
        </is>
      </c>
      <c r="AW1511" t="inlineStr">
        <is>
          <t>---</t>
        </is>
      </c>
      <c r="AX1511" t="inlineStr">
        <is>
          <t>---</t>
        </is>
      </c>
      <c r="AY1511" t="inlineStr">
        <is>
          <t>---</t>
        </is>
      </c>
      <c r="AZ1511" t="inlineStr">
        <is>
          <t>---</t>
        </is>
      </c>
      <c r="BA1511" t="inlineStr">
        <is>
          <t>e5870524d7474eb1ae50f2c4107b4683</t>
        </is>
      </c>
      <c r="BB1511" t="inlineStr">
        <is>
          <t>http://openrosa.org/formdesigner/0B48E039-1E80-49A7-AC24-732B6E788E39</t>
        </is>
      </c>
      <c r="BC1511" t="inlineStr">
        <is>
          <t>Ration et autres visites</t>
        </is>
      </c>
      <c r="BD1511" t="inlineStr">
        <is>
          <t>CommCare Android, version "2.56"(468045). App v15974. CommCare Version 2.56.0. Build 468045, built on: 2025-03-07</t>
        </is>
      </c>
      <c r="BE1511" t="inlineStr">
        <is>
          <t>commcare_1a638df5-b750-4196-ba65-fa624981c493</t>
        </is>
      </c>
      <c r="BF1511" t="inlineStr">
        <is>
          <t>18.5903833 -72.2371233 31.4 6.0</t>
        </is>
      </c>
      <c r="BG1511" t="inlineStr">
        <is>
          <t>f13d8149fc6d39ebe86af18272310ff9</t>
        </is>
      </c>
      <c r="BH1511" t="inlineStr">
        <is>
          <t>40b9a06a5c574210820dd725c0bc61c4</t>
        </is>
      </c>
      <c r="BI1511" t="inlineStr">
        <is>
          <t>15246</t>
        </is>
      </c>
      <c r="BJ1511" t="inlineStr">
        <is>
          <t>XFormInstance</t>
        </is>
      </c>
      <c r="BK1511" t="inlineStr">
        <is>
          <t>0d00ebc209b111f0b135d3290d41d0d6</t>
        </is>
      </c>
      <c r="BL1511" t="b">
        <v>0</v>
      </c>
      <c r="BM1511" t="inlineStr">
        <is>
          <t>---</t>
        </is>
      </c>
      <c r="BN1511" t="inlineStr">
        <is>
          <t>200.113.248.38</t>
        </is>
      </c>
      <c r="BO1511" t="inlineStr">
        <is>
          <t>Louis Rose Bertha</t>
        </is>
      </c>
    </row>
    <row r="1512">
      <c r="A1512" t="inlineStr">
        <is>
          <t>1510</t>
        </is>
      </c>
      <c r="B1512" t="inlineStr">
        <is>
          <t>ecc4550d-965c-4f64-a783-04a8fa615cca</t>
        </is>
      </c>
      <c r="C1512" t="inlineStr">
        <is>
          <t>2025-03-25</t>
        </is>
      </c>
      <c r="D1512" t="inlineStr">
        <is>
          <t>3</t>
        </is>
      </c>
      <c r="E1512" t="inlineStr">
        <is>
          <t>---</t>
        </is>
      </c>
      <c r="F1512" t="inlineStr">
        <is>
          <t>1</t>
        </is>
      </c>
      <c r="G1512" t="inlineStr">
        <is>
          <t>---</t>
        </is>
      </c>
      <c r="H1512" t="inlineStr">
        <is>
          <t>1</t>
        </is>
      </c>
      <c r="I1512" t="inlineStr">
        <is>
          <t>1</t>
        </is>
      </c>
      <c r="J1512" t="inlineStr"/>
      <c r="K1512" t="inlineStr">
        <is>
          <t>---</t>
        </is>
      </c>
      <c r="L1512" t="inlineStr">
        <is>
          <t>---</t>
        </is>
      </c>
      <c r="M1512" t="inlineStr">
        <is>
          <t>---</t>
        </is>
      </c>
      <c r="N1512" t="inlineStr">
        <is>
          <t>---</t>
        </is>
      </c>
      <c r="O1512" t="inlineStr">
        <is>
          <t>---</t>
        </is>
      </c>
      <c r="P1512" t="inlineStr">
        <is>
          <t>---</t>
        </is>
      </c>
      <c r="Q1512" t="inlineStr">
        <is>
          <t>---</t>
        </is>
      </c>
      <c r="R1512" t="inlineStr"/>
      <c r="S1512" t="inlineStr"/>
      <c r="T1512" t="inlineStr"/>
      <c r="U1512">
        <f>HYPERLINK("https://www.commcarehq.org/a/caris-test/api/form_attachment/v1/ecc4550d-965c-4f64-a783-04a8fa615cca/1742919328904.jpg")</f>
        <v/>
      </c>
      <c r="V1512" t="inlineStr"/>
      <c r="W1512" t="inlineStr"/>
      <c r="X1512" t="inlineStr">
        <is>
          <t>PAP/HOFP/ST00834</t>
        </is>
      </c>
      <c r="Y1512" t="inlineStr">
        <is>
          <t>PAP/HOFP/ST00834</t>
        </is>
      </c>
      <c r="Z1512" t="inlineStr">
        <is>
          <t>2025-03-25 16:15:31</t>
        </is>
      </c>
      <c r="AA1512" t="inlineStr">
        <is>
          <t>2025-03-25 16:11:00</t>
        </is>
      </c>
      <c r="AB1512" t="inlineStr">
        <is>
          <t>2mercelie</t>
        </is>
      </c>
      <c r="AC1512" t="inlineStr">
        <is>
          <t>2025-03-25 21:30:55</t>
        </is>
      </c>
      <c r="AD1512" s="1" t="inlineStr">
        <is>
          <t>https://www.commcarehq.org/a/caris-test/reports/form_data/ecc4550d-965c-4f64-a783-04a8fa615cca/</t>
        </is>
      </c>
      <c r="AE1512" t="inlineStr">
        <is>
          <t>---</t>
        </is>
      </c>
      <c r="AF1512" t="inlineStr">
        <is>
          <t>3c5a623af057e23a32ae4000_130618</t>
        </is>
      </c>
      <c r="AG1512" t="inlineStr">
        <is>
          <t>OK</t>
        </is>
      </c>
      <c r="AH1512" t="inlineStr">
        <is>
          <t>2025-03-25 16:15:31</t>
        </is>
      </c>
      <c r="AI1512" t="inlineStr">
        <is>
          <t>2e62b218304042258ccf31696d2c0d45</t>
        </is>
      </c>
      <c r="AJ1512" t="inlineStr">
        <is>
          <t>2025-03-25</t>
        </is>
      </c>
      <c r="AK1512" t="inlineStr">
        <is>
          <t>3</t>
        </is>
      </c>
      <c r="AL1512" t="inlineStr">
        <is>
          <t>---</t>
        </is>
      </c>
      <c r="AM1512" t="inlineStr">
        <is>
          <t>1</t>
        </is>
      </c>
      <c r="AN1512" t="inlineStr">
        <is>
          <t>---</t>
        </is>
      </c>
      <c r="AO1512" t="inlineStr">
        <is>
          <t>1</t>
        </is>
      </c>
      <c r="AP1512" t="inlineStr">
        <is>
          <t>1</t>
        </is>
      </c>
      <c r="AQ1512" t="inlineStr"/>
      <c r="AR1512" t="inlineStr"/>
      <c r="AS1512" t="inlineStr"/>
      <c r="AT1512" t="inlineStr"/>
      <c r="AU1512" t="inlineStr">
        <is>
          <t>---</t>
        </is>
      </c>
      <c r="AV1512" t="inlineStr">
        <is>
          <t>---</t>
        </is>
      </c>
      <c r="AW1512" t="inlineStr">
        <is>
          <t>---</t>
        </is>
      </c>
      <c r="AX1512" t="inlineStr">
        <is>
          <t>---</t>
        </is>
      </c>
      <c r="AY1512" t="inlineStr">
        <is>
          <t>---</t>
        </is>
      </c>
      <c r="AZ1512" t="inlineStr">
        <is>
          <t>---</t>
        </is>
      </c>
      <c r="BA1512" t="inlineStr">
        <is>
          <t>2e62b218304042258ccf31696d2c0d45</t>
        </is>
      </c>
      <c r="BB1512" t="inlineStr">
        <is>
          <t>http://openrosa.org/formdesigner/0B48E039-1E80-49A7-AC24-732B6E788E39</t>
        </is>
      </c>
      <c r="BC1512" t="inlineStr">
        <is>
          <t>Ration et autres visites</t>
        </is>
      </c>
      <c r="BD1512" t="inlineStr">
        <is>
          <t>CommCare Android, version "2.56"(468046). App v15974. CommCare Version 2.56.0. Build 468046, built on: 2025-03-15</t>
        </is>
      </c>
      <c r="BE1512" t="inlineStr">
        <is>
          <t>commcare_e07abcec-4b87-4031-85ab-59fcf73e643c</t>
        </is>
      </c>
      <c r="BF1512" t="inlineStr"/>
      <c r="BG1512" t="inlineStr">
        <is>
          <t>f13d8149fc6d39ebe86af18272310ff9</t>
        </is>
      </c>
      <c r="BH1512" t="inlineStr">
        <is>
          <t>40b9a06a5c574210820dd725c0bc61c4</t>
        </is>
      </c>
      <c r="BI1512" t="inlineStr">
        <is>
          <t>15246</t>
        </is>
      </c>
      <c r="BJ1512" t="inlineStr">
        <is>
          <t>XFormInstance</t>
        </is>
      </c>
      <c r="BK1512" t="inlineStr">
        <is>
          <t>98fb82ce099211f0bbbebb65fe57b2fe</t>
        </is>
      </c>
      <c r="BL1512" t="b">
        <v>0</v>
      </c>
      <c r="BM1512" t="inlineStr">
        <is>
          <t>---</t>
        </is>
      </c>
      <c r="BN1512" t="inlineStr">
        <is>
          <t>200.113.234.130</t>
        </is>
      </c>
      <c r="BO1512" t="inlineStr">
        <is>
          <t>Adianika Colo</t>
        </is>
      </c>
    </row>
    <row r="1513">
      <c r="A1513" t="inlineStr">
        <is>
          <t>1511</t>
        </is>
      </c>
      <c r="B1513" t="inlineStr">
        <is>
          <t>97962e06-dac5-4efa-aab9-4c0ac6b9594b</t>
        </is>
      </c>
      <c r="C1513" t="inlineStr">
        <is>
          <t>2025-03-25</t>
        </is>
      </c>
      <c r="D1513" t="inlineStr">
        <is>
          <t>3</t>
        </is>
      </c>
      <c r="E1513" t="inlineStr">
        <is>
          <t>---</t>
        </is>
      </c>
      <c r="F1513" t="inlineStr">
        <is>
          <t>1</t>
        </is>
      </c>
      <c r="G1513" t="inlineStr">
        <is>
          <t>---</t>
        </is>
      </c>
      <c r="H1513" t="inlineStr">
        <is>
          <t>1</t>
        </is>
      </c>
      <c r="I1513" t="inlineStr">
        <is>
          <t>0</t>
        </is>
      </c>
      <c r="J1513" t="inlineStr">
        <is>
          <t>---</t>
        </is>
      </c>
      <c r="K1513" t="inlineStr">
        <is>
          <t>---</t>
        </is>
      </c>
      <c r="L1513" t="inlineStr">
        <is>
          <t>---</t>
        </is>
      </c>
      <c r="M1513" t="inlineStr">
        <is>
          <t>---</t>
        </is>
      </c>
      <c r="N1513" t="inlineStr">
        <is>
          <t>---</t>
        </is>
      </c>
      <c r="O1513" t="inlineStr">
        <is>
          <t>---</t>
        </is>
      </c>
      <c r="P1513" t="inlineStr">
        <is>
          <t>---</t>
        </is>
      </c>
      <c r="Q1513" t="inlineStr">
        <is>
          <t>---</t>
        </is>
      </c>
      <c r="R1513" t="inlineStr">
        <is>
          <t>---</t>
        </is>
      </c>
      <c r="S1513" t="inlineStr">
        <is>
          <t>---</t>
        </is>
      </c>
      <c r="T1513" t="inlineStr">
        <is>
          <t>---</t>
        </is>
      </c>
      <c r="U1513" t="inlineStr">
        <is>
          <t>---</t>
        </is>
      </c>
      <c r="V1513" t="inlineStr">
        <is>
          <t>---</t>
        </is>
      </c>
      <c r="W1513" t="inlineStr"/>
      <c r="X1513" t="inlineStr">
        <is>
          <t>PAP/HOFP/ST01921</t>
        </is>
      </c>
      <c r="Y1513" t="inlineStr">
        <is>
          <t>PAP/HOFP/ST01921</t>
        </is>
      </c>
      <c r="Z1513" t="inlineStr">
        <is>
          <t>2025-03-25 21:30:53</t>
        </is>
      </c>
      <c r="AA1513" t="inlineStr">
        <is>
          <t>2025-03-25 21:30:34</t>
        </is>
      </c>
      <c r="AB1513" t="inlineStr">
        <is>
          <t>2mercelie</t>
        </is>
      </c>
      <c r="AC1513" t="inlineStr">
        <is>
          <t>2025-03-25 21:30:55</t>
        </is>
      </c>
      <c r="AD1513" s="1" t="inlineStr">
        <is>
          <t>https://www.commcarehq.org/a/caris-test/reports/form_data/97962e06-dac5-4efa-aab9-4c0ac6b9594b/</t>
        </is>
      </c>
      <c r="AE1513" t="inlineStr">
        <is>
          <t>---</t>
        </is>
      </c>
      <c r="AF1513" t="inlineStr">
        <is>
          <t>3c5a623af057e23a32ae4000_194618</t>
        </is>
      </c>
      <c r="AG1513" t="inlineStr">
        <is>
          <t>OK</t>
        </is>
      </c>
      <c r="AH1513" t="inlineStr">
        <is>
          <t>2025-03-25 21:30:53</t>
        </is>
      </c>
      <c r="AI1513" t="inlineStr">
        <is>
          <t>2e62b218304042258ccf31696d2c0d45</t>
        </is>
      </c>
      <c r="AJ1513" t="inlineStr">
        <is>
          <t>2025-03-25</t>
        </is>
      </c>
      <c r="AK1513" t="inlineStr">
        <is>
          <t>3</t>
        </is>
      </c>
      <c r="AL1513" t="inlineStr">
        <is>
          <t>---</t>
        </is>
      </c>
      <c r="AM1513" t="inlineStr">
        <is>
          <t>1</t>
        </is>
      </c>
      <c r="AN1513" t="inlineStr">
        <is>
          <t>---</t>
        </is>
      </c>
      <c r="AO1513" t="inlineStr">
        <is>
          <t>1</t>
        </is>
      </c>
      <c r="AP1513" t="inlineStr">
        <is>
          <t>0</t>
        </is>
      </c>
      <c r="AQ1513" t="inlineStr">
        <is>
          <t>---</t>
        </is>
      </c>
      <c r="AR1513" t="inlineStr">
        <is>
          <t>---</t>
        </is>
      </c>
      <c r="AS1513" t="inlineStr">
        <is>
          <t>---</t>
        </is>
      </c>
      <c r="AT1513" t="inlineStr"/>
      <c r="AU1513" t="inlineStr">
        <is>
          <t>---</t>
        </is>
      </c>
      <c r="AV1513" t="inlineStr">
        <is>
          <t>---</t>
        </is>
      </c>
      <c r="AW1513" t="inlineStr">
        <is>
          <t>---</t>
        </is>
      </c>
      <c r="AX1513" t="inlineStr">
        <is>
          <t>---</t>
        </is>
      </c>
      <c r="AY1513" t="inlineStr">
        <is>
          <t>---</t>
        </is>
      </c>
      <c r="AZ1513" t="inlineStr">
        <is>
          <t>---</t>
        </is>
      </c>
      <c r="BA1513" t="inlineStr">
        <is>
          <t>2e62b218304042258ccf31696d2c0d45</t>
        </is>
      </c>
      <c r="BB1513" t="inlineStr">
        <is>
          <t>http://openrosa.org/formdesigner/0B48E039-1E80-49A7-AC24-732B6E788E39</t>
        </is>
      </c>
      <c r="BC1513" t="inlineStr">
        <is>
          <t>Ration et autres visites</t>
        </is>
      </c>
      <c r="BD1513" t="inlineStr">
        <is>
          <t>CommCare Android, version "2.56"(468046). App v15974. CommCare Version 2.56.0. Build 468046, built on: 2025-03-15</t>
        </is>
      </c>
      <c r="BE1513" t="inlineStr">
        <is>
          <t>commcare_e07abcec-4b87-4031-85ab-59fcf73e643c</t>
        </is>
      </c>
      <c r="BF1513" t="inlineStr"/>
      <c r="BG1513" t="inlineStr">
        <is>
          <t>f13d8149fc6d39ebe86af18272310ff9</t>
        </is>
      </c>
      <c r="BH1513" t="inlineStr">
        <is>
          <t>40b9a06a5c574210820dd725c0bc61c4</t>
        </is>
      </c>
      <c r="BI1513" t="inlineStr">
        <is>
          <t>15246</t>
        </is>
      </c>
      <c r="BJ1513" t="inlineStr">
        <is>
          <t>XFormInstance</t>
        </is>
      </c>
      <c r="BK1513" t="inlineStr">
        <is>
          <t>98fb82ce099211f0bbbebb65fe57b2fe</t>
        </is>
      </c>
      <c r="BL1513" t="b">
        <v>0</v>
      </c>
      <c r="BM1513" t="inlineStr">
        <is>
          <t>---</t>
        </is>
      </c>
      <c r="BN1513" t="inlineStr">
        <is>
          <t>200.113.234.130</t>
        </is>
      </c>
      <c r="BO1513" t="inlineStr">
        <is>
          <t>Sophia Jacques</t>
        </is>
      </c>
    </row>
    <row r="1514">
      <c r="A1514" t="inlineStr">
        <is>
          <t>1512</t>
        </is>
      </c>
      <c r="B1514" t="inlineStr">
        <is>
          <t>68ea4630-348f-4d55-87a6-ee52fc681738</t>
        </is>
      </c>
      <c r="C1514" t="inlineStr">
        <is>
          <t>2025-03-25</t>
        </is>
      </c>
      <c r="D1514" t="inlineStr">
        <is>
          <t>3</t>
        </is>
      </c>
      <c r="E1514" t="inlineStr">
        <is>
          <t>---</t>
        </is>
      </c>
      <c r="F1514" t="inlineStr">
        <is>
          <t>1</t>
        </is>
      </c>
      <c r="G1514" t="inlineStr">
        <is>
          <t>---</t>
        </is>
      </c>
      <c r="H1514" t="inlineStr">
        <is>
          <t>1</t>
        </is>
      </c>
      <c r="I1514" t="inlineStr">
        <is>
          <t>0</t>
        </is>
      </c>
      <c r="J1514" t="inlineStr">
        <is>
          <t>---</t>
        </is>
      </c>
      <c r="K1514" t="inlineStr">
        <is>
          <t>---</t>
        </is>
      </c>
      <c r="L1514" t="inlineStr">
        <is>
          <t>---</t>
        </is>
      </c>
      <c r="M1514" t="inlineStr">
        <is>
          <t>---</t>
        </is>
      </c>
      <c r="N1514" t="inlineStr">
        <is>
          <t>---</t>
        </is>
      </c>
      <c r="O1514" t="inlineStr">
        <is>
          <t>---</t>
        </is>
      </c>
      <c r="P1514" t="inlineStr">
        <is>
          <t>---</t>
        </is>
      </c>
      <c r="Q1514" t="inlineStr">
        <is>
          <t>---</t>
        </is>
      </c>
      <c r="R1514" t="inlineStr">
        <is>
          <t>---</t>
        </is>
      </c>
      <c r="S1514" t="inlineStr">
        <is>
          <t>---</t>
        </is>
      </c>
      <c r="T1514" t="inlineStr">
        <is>
          <t>---</t>
        </is>
      </c>
      <c r="U1514" t="inlineStr">
        <is>
          <t>---</t>
        </is>
      </c>
      <c r="V1514" t="inlineStr">
        <is>
          <t>---</t>
        </is>
      </c>
      <c r="W1514" t="inlineStr"/>
      <c r="X1514" t="inlineStr">
        <is>
          <t>PAP/HOFP/ST00998</t>
        </is>
      </c>
      <c r="Y1514" t="inlineStr">
        <is>
          <t>PAP/HOFP/ST00998</t>
        </is>
      </c>
      <c r="Z1514" t="inlineStr">
        <is>
          <t>2025-03-25 21:32:06</t>
        </is>
      </c>
      <c r="AA1514" t="inlineStr">
        <is>
          <t>2025-03-25 21:31:47</t>
        </is>
      </c>
      <c r="AB1514" t="inlineStr">
        <is>
          <t>2mercelie</t>
        </is>
      </c>
      <c r="AC1514" t="inlineStr">
        <is>
          <t>2025-03-25 21:32:06</t>
        </is>
      </c>
      <c r="AD1514" s="1" t="inlineStr">
        <is>
          <t>https://www.commcarehq.org/a/caris-test/reports/form_data/68ea4630-348f-4d55-87a6-ee52fc681738/</t>
        </is>
      </c>
      <c r="AE1514" t="inlineStr">
        <is>
          <t>---</t>
        </is>
      </c>
      <c r="AF1514" t="inlineStr">
        <is>
          <t>3c5a623af057e23a32ae4000_49823</t>
        </is>
      </c>
      <c r="AG1514" t="inlineStr">
        <is>
          <t>OK</t>
        </is>
      </c>
      <c r="AH1514" t="inlineStr">
        <is>
          <t>2025-03-25 21:32:06</t>
        </is>
      </c>
      <c r="AI1514" t="inlineStr">
        <is>
          <t>2e62b218304042258ccf31696d2c0d45</t>
        </is>
      </c>
      <c r="AJ1514" t="inlineStr">
        <is>
          <t>2025-03-25</t>
        </is>
      </c>
      <c r="AK1514" t="inlineStr">
        <is>
          <t>3</t>
        </is>
      </c>
      <c r="AL1514" t="inlineStr">
        <is>
          <t>---</t>
        </is>
      </c>
      <c r="AM1514" t="inlineStr">
        <is>
          <t>1</t>
        </is>
      </c>
      <c r="AN1514" t="inlineStr">
        <is>
          <t>---</t>
        </is>
      </c>
      <c r="AO1514" t="inlineStr">
        <is>
          <t>1</t>
        </is>
      </c>
      <c r="AP1514" t="inlineStr">
        <is>
          <t>0</t>
        </is>
      </c>
      <c r="AQ1514" t="inlineStr">
        <is>
          <t>---</t>
        </is>
      </c>
      <c r="AR1514" t="inlineStr">
        <is>
          <t>---</t>
        </is>
      </c>
      <c r="AS1514" t="inlineStr">
        <is>
          <t>---</t>
        </is>
      </c>
      <c r="AT1514" t="inlineStr"/>
      <c r="AU1514" t="inlineStr">
        <is>
          <t>---</t>
        </is>
      </c>
      <c r="AV1514" t="inlineStr">
        <is>
          <t>---</t>
        </is>
      </c>
      <c r="AW1514" t="inlineStr">
        <is>
          <t>---</t>
        </is>
      </c>
      <c r="AX1514" t="inlineStr">
        <is>
          <t>---</t>
        </is>
      </c>
      <c r="AY1514" t="inlineStr">
        <is>
          <t>---</t>
        </is>
      </c>
      <c r="AZ1514" t="inlineStr">
        <is>
          <t>---</t>
        </is>
      </c>
      <c r="BA1514" t="inlineStr">
        <is>
          <t>2e62b218304042258ccf31696d2c0d45</t>
        </is>
      </c>
      <c r="BB1514" t="inlineStr">
        <is>
          <t>http://openrosa.org/formdesigner/0B48E039-1E80-49A7-AC24-732B6E788E39</t>
        </is>
      </c>
      <c r="BC1514" t="inlineStr">
        <is>
          <t>Ration et autres visites</t>
        </is>
      </c>
      <c r="BD1514" t="inlineStr">
        <is>
          <t>CommCare Android, version "2.56"(468046). App v15974. CommCare Version 2.56.0. Build 468046, built on: 2025-03-15</t>
        </is>
      </c>
      <c r="BE1514" t="inlineStr">
        <is>
          <t>commcare_e07abcec-4b87-4031-85ab-59fcf73e643c</t>
        </is>
      </c>
      <c r="BF1514" t="inlineStr"/>
      <c r="BG1514" t="inlineStr">
        <is>
          <t>f13d8149fc6d39ebe86af18272310ff9</t>
        </is>
      </c>
      <c r="BH1514" t="inlineStr">
        <is>
          <t>40b9a06a5c574210820dd725c0bc61c4</t>
        </is>
      </c>
      <c r="BI1514" t="inlineStr">
        <is>
          <t>15246</t>
        </is>
      </c>
      <c r="BJ1514" t="inlineStr">
        <is>
          <t>XFormInstance</t>
        </is>
      </c>
      <c r="BK1514" t="inlineStr">
        <is>
          <t>98fb82ce099211f0bbbebb65fe57b2fe</t>
        </is>
      </c>
      <c r="BL1514" t="b">
        <v>0</v>
      </c>
      <c r="BM1514" t="inlineStr">
        <is>
          <t>---</t>
        </is>
      </c>
      <c r="BN1514" t="inlineStr">
        <is>
          <t>200.113.234.130</t>
        </is>
      </c>
      <c r="BO1514" t="inlineStr">
        <is>
          <t>Jemima Vilson</t>
        </is>
      </c>
    </row>
    <row r="1515">
      <c r="A1515" t="inlineStr">
        <is>
          <t>1513</t>
        </is>
      </c>
      <c r="B1515" t="inlineStr">
        <is>
          <t>e15c032b-2ca5-4d05-b215-ee895c11d2a3</t>
        </is>
      </c>
      <c r="C1515" t="inlineStr">
        <is>
          <t>2025-03-25</t>
        </is>
      </c>
      <c r="D1515" t="inlineStr">
        <is>
          <t>3</t>
        </is>
      </c>
      <c r="E1515" t="inlineStr">
        <is>
          <t>---</t>
        </is>
      </c>
      <c r="F1515" t="inlineStr">
        <is>
          <t>1</t>
        </is>
      </c>
      <c r="G1515" t="inlineStr">
        <is>
          <t>---</t>
        </is>
      </c>
      <c r="H1515" t="inlineStr">
        <is>
          <t>1</t>
        </is>
      </c>
      <c r="I1515" t="inlineStr">
        <is>
          <t>0</t>
        </is>
      </c>
      <c r="J1515" t="inlineStr">
        <is>
          <t>---</t>
        </is>
      </c>
      <c r="K1515" t="inlineStr">
        <is>
          <t>---</t>
        </is>
      </c>
      <c r="L1515" t="inlineStr">
        <is>
          <t>---</t>
        </is>
      </c>
      <c r="M1515" t="inlineStr">
        <is>
          <t>---</t>
        </is>
      </c>
      <c r="N1515" t="inlineStr">
        <is>
          <t>---</t>
        </is>
      </c>
      <c r="O1515" t="inlineStr">
        <is>
          <t>---</t>
        </is>
      </c>
      <c r="P1515" t="inlineStr">
        <is>
          <t>---</t>
        </is>
      </c>
      <c r="Q1515" t="inlineStr">
        <is>
          <t>---</t>
        </is>
      </c>
      <c r="R1515" t="inlineStr">
        <is>
          <t>---</t>
        </is>
      </c>
      <c r="S1515" t="inlineStr">
        <is>
          <t>---</t>
        </is>
      </c>
      <c r="T1515" t="inlineStr">
        <is>
          <t>---</t>
        </is>
      </c>
      <c r="U1515" t="inlineStr">
        <is>
          <t>---</t>
        </is>
      </c>
      <c r="V1515" t="inlineStr">
        <is>
          <t>---</t>
        </is>
      </c>
      <c r="W1515" t="inlineStr"/>
      <c r="X1515" t="inlineStr">
        <is>
          <t>PAP/HOFP/PED00119</t>
        </is>
      </c>
      <c r="Y1515" t="inlineStr">
        <is>
          <t>PAP/HOFP/PED00119</t>
        </is>
      </c>
      <c r="Z1515" t="inlineStr">
        <is>
          <t>2025-03-25 21:33:41</t>
        </is>
      </c>
      <c r="AA1515" t="inlineStr">
        <is>
          <t>2025-03-25 21:33:23</t>
        </is>
      </c>
      <c r="AB1515" t="inlineStr">
        <is>
          <t>2mercelie</t>
        </is>
      </c>
      <c r="AC1515" t="inlineStr">
        <is>
          <t>2025-03-25 21:33:41</t>
        </is>
      </c>
      <c r="AD1515" s="1" t="inlineStr">
        <is>
          <t>https://www.commcarehq.org/a/caris-test/reports/form_data/e15c032b-2ca5-4d05-b215-ee895c11d2a3/</t>
        </is>
      </c>
      <c r="AE1515" t="inlineStr">
        <is>
          <t>---</t>
        </is>
      </c>
      <c r="AF1515" t="inlineStr">
        <is>
          <t>ad3058ac930d4cef8bd073e8967c63cd</t>
        </is>
      </c>
      <c r="AG1515" t="inlineStr">
        <is>
          <t>OK</t>
        </is>
      </c>
      <c r="AH1515" t="inlineStr">
        <is>
          <t>2025-03-25 21:33:41</t>
        </is>
      </c>
      <c r="AI1515" t="inlineStr">
        <is>
          <t>2e62b218304042258ccf31696d2c0d45</t>
        </is>
      </c>
      <c r="AJ1515" t="inlineStr">
        <is>
          <t>2025-03-25</t>
        </is>
      </c>
      <c r="AK1515" t="inlineStr">
        <is>
          <t>3</t>
        </is>
      </c>
      <c r="AL1515" t="inlineStr">
        <is>
          <t>---</t>
        </is>
      </c>
      <c r="AM1515" t="inlineStr">
        <is>
          <t>1</t>
        </is>
      </c>
      <c r="AN1515" t="inlineStr">
        <is>
          <t>---</t>
        </is>
      </c>
      <c r="AO1515" t="inlineStr">
        <is>
          <t>1</t>
        </is>
      </c>
      <c r="AP1515" t="inlineStr">
        <is>
          <t>0</t>
        </is>
      </c>
      <c r="AQ1515" t="inlineStr">
        <is>
          <t>---</t>
        </is>
      </c>
      <c r="AR1515" t="inlineStr">
        <is>
          <t>---</t>
        </is>
      </c>
      <c r="AS1515" t="inlineStr">
        <is>
          <t>---</t>
        </is>
      </c>
      <c r="AT1515" t="inlineStr"/>
      <c r="AU1515" t="inlineStr">
        <is>
          <t>---</t>
        </is>
      </c>
      <c r="AV1515" t="inlineStr">
        <is>
          <t>---</t>
        </is>
      </c>
      <c r="AW1515" t="inlineStr">
        <is>
          <t>---</t>
        </is>
      </c>
      <c r="AX1515" t="inlineStr">
        <is>
          <t>---</t>
        </is>
      </c>
      <c r="AY1515" t="inlineStr">
        <is>
          <t>---</t>
        </is>
      </c>
      <c r="AZ1515" t="inlineStr">
        <is>
          <t>---</t>
        </is>
      </c>
      <c r="BA1515" t="inlineStr">
        <is>
          <t>2e62b218304042258ccf31696d2c0d45</t>
        </is>
      </c>
      <c r="BB1515" t="inlineStr">
        <is>
          <t>http://openrosa.org/formdesigner/0B48E039-1E80-49A7-AC24-732B6E788E39</t>
        </is>
      </c>
      <c r="BC1515" t="inlineStr">
        <is>
          <t>Ration et autres visites</t>
        </is>
      </c>
      <c r="BD1515" t="inlineStr">
        <is>
          <t>CommCare Android, version "2.56"(468046). App v15974. CommCare Version 2.56.0. Build 468046, built on: 2025-03-15</t>
        </is>
      </c>
      <c r="BE1515" t="inlineStr">
        <is>
          <t>commcare_e07abcec-4b87-4031-85ab-59fcf73e643c</t>
        </is>
      </c>
      <c r="BF1515" t="inlineStr"/>
      <c r="BG1515" t="inlineStr">
        <is>
          <t>f13d8149fc6d39ebe86af18272310ff9</t>
        </is>
      </c>
      <c r="BH1515" t="inlineStr">
        <is>
          <t>40b9a06a5c574210820dd725c0bc61c4</t>
        </is>
      </c>
      <c r="BI1515" t="inlineStr">
        <is>
          <t>15246</t>
        </is>
      </c>
      <c r="BJ1515" t="inlineStr">
        <is>
          <t>XFormInstance</t>
        </is>
      </c>
      <c r="BK1515" t="inlineStr">
        <is>
          <t>98fb82ce099211f0bbbebb65fe57b2fe</t>
        </is>
      </c>
      <c r="BL1515" t="b">
        <v>0</v>
      </c>
      <c r="BM1515" t="inlineStr">
        <is>
          <t>---</t>
        </is>
      </c>
      <c r="BN1515" t="inlineStr">
        <is>
          <t>200.113.234.130</t>
        </is>
      </c>
      <c r="BO1515" t="inlineStr">
        <is>
          <t>DJANNY LOUIS JEAN</t>
        </is>
      </c>
    </row>
    <row r="1516">
      <c r="A1516" t="inlineStr">
        <is>
          <t>1514</t>
        </is>
      </c>
      <c r="B1516" t="inlineStr">
        <is>
          <t>0543066d-f150-4b53-8099-c5cf61e4efd2</t>
        </is>
      </c>
      <c r="C1516" t="inlineStr">
        <is>
          <t>2025-03-25</t>
        </is>
      </c>
      <c r="D1516" t="inlineStr">
        <is>
          <t>3</t>
        </is>
      </c>
      <c r="E1516" t="inlineStr">
        <is>
          <t>---</t>
        </is>
      </c>
      <c r="F1516" t="inlineStr">
        <is>
          <t>1</t>
        </is>
      </c>
      <c r="G1516" t="inlineStr">
        <is>
          <t>---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---</t>
        </is>
      </c>
      <c r="L1516" t="inlineStr">
        <is>
          <t>---</t>
        </is>
      </c>
      <c r="M1516" t="inlineStr">
        <is>
          <t>---</t>
        </is>
      </c>
      <c r="N1516" t="inlineStr">
        <is>
          <t>---</t>
        </is>
      </c>
      <c r="O1516" t="inlineStr">
        <is>
          <t>---</t>
        </is>
      </c>
      <c r="P1516" t="inlineStr">
        <is>
          <t>---</t>
        </is>
      </c>
      <c r="Q1516" t="inlineStr">
        <is>
          <t>---</t>
        </is>
      </c>
      <c r="R1516" t="inlineStr"/>
      <c r="S1516" t="inlineStr"/>
      <c r="T1516" t="inlineStr"/>
      <c r="U1516" t="inlineStr"/>
      <c r="V1516" t="inlineStr"/>
      <c r="W1516" t="inlineStr"/>
      <c r="X1516" t="inlineStr">
        <is>
          <t>CAP/HSCM/ST04280</t>
        </is>
      </c>
      <c r="Y1516" t="inlineStr">
        <is>
          <t>CAP/HSCM/ST04280</t>
        </is>
      </c>
      <c r="Z1516" t="inlineStr">
        <is>
          <t>2025-03-25 21:41:15</t>
        </is>
      </c>
      <c r="AA1516" t="inlineStr">
        <is>
          <t>2025-03-25 21:41:03</t>
        </is>
      </c>
      <c r="AB1516" t="inlineStr">
        <is>
          <t>1maselaine</t>
        </is>
      </c>
      <c r="AC1516" t="inlineStr">
        <is>
          <t>2025-03-25 21:41:16</t>
        </is>
      </c>
      <c r="AD1516" s="1" t="inlineStr">
        <is>
          <t>https://www.commcarehq.org/a/caris-test/reports/form_data/0543066d-f150-4b53-8099-c5cf61e4efd2/</t>
        </is>
      </c>
      <c r="AE1516" t="inlineStr">
        <is>
          <t>---</t>
        </is>
      </c>
      <c r="AF1516" t="inlineStr">
        <is>
          <t>3c5a623af057e23a32ae4000_105922</t>
        </is>
      </c>
      <c r="AG1516" t="inlineStr">
        <is>
          <t>OK</t>
        </is>
      </c>
      <c r="AH1516" t="inlineStr">
        <is>
          <t>2025-03-25 21:41:15</t>
        </is>
      </c>
      <c r="AI1516" t="inlineStr">
        <is>
          <t>1b833c2586eb49459103874b6462448b</t>
        </is>
      </c>
      <c r="AJ1516" t="inlineStr">
        <is>
          <t>2025-03-25</t>
        </is>
      </c>
      <c r="AK1516" t="inlineStr">
        <is>
          <t>3</t>
        </is>
      </c>
      <c r="AL1516" t="inlineStr">
        <is>
          <t>---</t>
        </is>
      </c>
      <c r="AM1516" t="inlineStr">
        <is>
          <t>1</t>
        </is>
      </c>
      <c r="AN1516" t="inlineStr">
        <is>
          <t>---</t>
        </is>
      </c>
      <c r="AO1516" t="inlineStr">
        <is>
          <t>1</t>
        </is>
      </c>
      <c r="AP1516" t="inlineStr">
        <is>
          <t>1</t>
        </is>
      </c>
      <c r="AQ1516" t="inlineStr"/>
      <c r="AR1516" t="inlineStr"/>
      <c r="AS1516" t="inlineStr"/>
      <c r="AT1516" t="inlineStr"/>
      <c r="AU1516" t="inlineStr">
        <is>
          <t>---</t>
        </is>
      </c>
      <c r="AV1516" t="inlineStr">
        <is>
          <t>---</t>
        </is>
      </c>
      <c r="AW1516" t="inlineStr">
        <is>
          <t>---</t>
        </is>
      </c>
      <c r="AX1516" t="inlineStr">
        <is>
          <t>---</t>
        </is>
      </c>
      <c r="AY1516" t="inlineStr">
        <is>
          <t>---</t>
        </is>
      </c>
      <c r="AZ1516" t="inlineStr">
        <is>
          <t>---</t>
        </is>
      </c>
      <c r="BA1516" t="inlineStr">
        <is>
          <t>1b833c2586eb49459103874b6462448b</t>
        </is>
      </c>
      <c r="BB1516" t="inlineStr">
        <is>
          <t>http://openrosa.org/formdesigner/0B48E039-1E80-49A7-AC24-732B6E788E39</t>
        </is>
      </c>
      <c r="BC1516" t="inlineStr">
        <is>
          <t>Ration et autres visites</t>
        </is>
      </c>
      <c r="BD1516" t="inlineStr">
        <is>
          <t>CommCare Android, version "2.56"(468040). App v15974. CommCare Version 2.56.0. Build 468040, built on: 2025-02-11</t>
        </is>
      </c>
      <c r="BE1516" t="inlineStr">
        <is>
          <t>commcare_05d78f59-ebda-491c-89b8-6c42bab0e02e</t>
        </is>
      </c>
      <c r="BF1516" t="inlineStr">
        <is>
          <t>19.699915 -72.1616617 -6.8 7.1</t>
        </is>
      </c>
      <c r="BG1516" t="inlineStr">
        <is>
          <t>f13d8149fc6d39ebe86af18272310ff9</t>
        </is>
      </c>
      <c r="BH1516" t="inlineStr">
        <is>
          <t>40b9a06a5c574210820dd725c0bc61c4</t>
        </is>
      </c>
      <c r="BI1516" t="inlineStr">
        <is>
          <t>15246</t>
        </is>
      </c>
      <c r="BJ1516" t="inlineStr">
        <is>
          <t>XFormInstance</t>
        </is>
      </c>
      <c r="BK1516" t="inlineStr">
        <is>
          <t>17eb9524098411f0ab146327e3555f30</t>
        </is>
      </c>
      <c r="BL1516" t="b">
        <v>0</v>
      </c>
      <c r="BM1516" t="inlineStr">
        <is>
          <t>---</t>
        </is>
      </c>
      <c r="BN1516" t="inlineStr">
        <is>
          <t>200.113.214.0</t>
        </is>
      </c>
      <c r="BO1516" t="inlineStr">
        <is>
          <t>Bilson Pierre</t>
        </is>
      </c>
    </row>
    <row r="1517">
      <c r="A1517" t="inlineStr">
        <is>
          <t>1515</t>
        </is>
      </c>
      <c r="B1517" t="inlineStr">
        <is>
          <t>7970c579-eb8f-4bc5-a287-dbab7478c677</t>
        </is>
      </c>
      <c r="C1517" t="inlineStr">
        <is>
          <t>2025-03-25</t>
        </is>
      </c>
      <c r="D1517" t="inlineStr">
        <is>
          <t>4</t>
        </is>
      </c>
      <c r="E1517" t="inlineStr">
        <is>
          <t>mw te vizite l paske li malad</t>
        </is>
      </c>
      <c r="F1517" t="inlineStr">
        <is>
          <t>1</t>
        </is>
      </c>
      <c r="G1517" t="inlineStr">
        <is>
          <t>oui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---</t>
        </is>
      </c>
      <c r="L1517" t="inlineStr">
        <is>
          <t>---</t>
        </is>
      </c>
      <c r="M1517" t="inlineStr">
        <is>
          <t>---</t>
        </is>
      </c>
      <c r="N1517" t="inlineStr">
        <is>
          <t>---</t>
        </is>
      </c>
      <c r="O1517" t="inlineStr">
        <is>
          <t>---</t>
        </is>
      </c>
      <c r="P1517" t="inlineStr">
        <is>
          <t>---</t>
        </is>
      </c>
      <c r="Q1517" t="inlineStr">
        <is>
          <t>---</t>
        </is>
      </c>
      <c r="R1517" t="inlineStr">
        <is>
          <t>19.7</t>
        </is>
      </c>
      <c r="S1517" t="inlineStr">
        <is>
          <t>39.0</t>
        </is>
      </c>
      <c r="T1517" t="inlineStr"/>
      <c r="U1517" t="inlineStr"/>
      <c r="V1517" t="inlineStr"/>
      <c r="W1517" t="inlineStr"/>
      <c r="X1517" t="inlineStr">
        <is>
          <t>STM/CSPP/ST01088</t>
        </is>
      </c>
      <c r="Y1517" t="inlineStr">
        <is>
          <t>STM/CSPP/ST01088</t>
        </is>
      </c>
      <c r="Z1517" t="inlineStr">
        <is>
          <t>2025-03-25 21:47:16</t>
        </is>
      </c>
      <c r="AA1517" t="inlineStr">
        <is>
          <t>2025-03-25 21:45:14</t>
        </is>
      </c>
      <c r="AB1517" t="inlineStr">
        <is>
          <t>2cleonie</t>
        </is>
      </c>
      <c r="AC1517" t="inlineStr">
        <is>
          <t>2025-03-25 21:51:59</t>
        </is>
      </c>
      <c r="AD1517" s="1" t="inlineStr">
        <is>
          <t>https://www.commcarehq.org/a/caris-test/reports/form_data/7970c579-eb8f-4bc5-a287-dbab7478c677/</t>
        </is>
      </c>
      <c r="AE1517" t="inlineStr">
        <is>
          <t>---</t>
        </is>
      </c>
      <c r="AF1517" t="inlineStr">
        <is>
          <t>3c5a623af057e23a32ae4000_26969</t>
        </is>
      </c>
      <c r="AG1517" t="inlineStr">
        <is>
          <t>---</t>
        </is>
      </c>
      <c r="AH1517" t="inlineStr">
        <is>
          <t>2025-03-25 21:47:16</t>
        </is>
      </c>
      <c r="AI1517" t="inlineStr">
        <is>
          <t>cf61c4aba3da4fd3be73b20d2dbdf9af</t>
        </is>
      </c>
      <c r="AJ1517" t="inlineStr">
        <is>
          <t>2025-03-25</t>
        </is>
      </c>
      <c r="AK1517" t="inlineStr">
        <is>
          <t>4</t>
        </is>
      </c>
      <c r="AL1517" t="inlineStr">
        <is>
          <t>mw te vizite l paske li malad</t>
        </is>
      </c>
      <c r="AM1517" t="inlineStr">
        <is>
          <t>1</t>
        </is>
      </c>
      <c r="AN1517" t="inlineStr">
        <is>
          <t>oui</t>
        </is>
      </c>
      <c r="AO1517" t="inlineStr">
        <is>
          <t>1</t>
        </is>
      </c>
      <c r="AP1517" t="inlineStr">
        <is>
          <t>1</t>
        </is>
      </c>
      <c r="AQ1517" t="inlineStr">
        <is>
          <t>19.7</t>
        </is>
      </c>
      <c r="AR1517" t="inlineStr">
        <is>
          <t>39</t>
        </is>
      </c>
      <c r="AS1517" t="inlineStr"/>
      <c r="AT1517" t="inlineStr"/>
      <c r="AU1517" t="inlineStr">
        <is>
          <t>---</t>
        </is>
      </c>
      <c r="AV1517" t="inlineStr">
        <is>
          <t>---</t>
        </is>
      </c>
      <c r="AW1517" t="inlineStr">
        <is>
          <t>---</t>
        </is>
      </c>
      <c r="AX1517" t="inlineStr">
        <is>
          <t>---</t>
        </is>
      </c>
      <c r="AY1517" t="inlineStr">
        <is>
          <t>---</t>
        </is>
      </c>
      <c r="AZ1517" t="inlineStr">
        <is>
          <t>---</t>
        </is>
      </c>
      <c r="BA1517" t="inlineStr">
        <is>
          <t>cf61c4aba3da4fd3be73b20d2dbdf9af</t>
        </is>
      </c>
      <c r="BB1517" t="inlineStr">
        <is>
          <t>http://openrosa.org/formdesigner/0B48E039-1E80-49A7-AC24-732B6E788E39</t>
        </is>
      </c>
      <c r="BC1517" t="inlineStr">
        <is>
          <t>Ration et autres visites</t>
        </is>
      </c>
      <c r="BD1517" t="inlineStr">
        <is>
          <t>CommCare Android, version "2.55.0"(467579). App v15974. CommCare Version 2.55.0. Build 467579, built on: 2025-01-15</t>
        </is>
      </c>
      <c r="BE1517" t="inlineStr">
        <is>
          <t>commcare_4b89fcce-8d3a-4e6a-838c-ef337e1b2f53</t>
        </is>
      </c>
      <c r="BF1517" t="inlineStr"/>
      <c r="BG1517" t="inlineStr">
        <is>
          <t>f13d8149fc6d39ebe86af18272310ff9</t>
        </is>
      </c>
      <c r="BH1517" t="inlineStr">
        <is>
          <t>40b9a06a5c574210820dd725c0bc61c4</t>
        </is>
      </c>
      <c r="BI1517" t="inlineStr">
        <is>
          <t>15246</t>
        </is>
      </c>
      <c r="BJ1517" t="inlineStr">
        <is>
          <t>XFormInstance</t>
        </is>
      </c>
      <c r="BK1517" t="inlineStr">
        <is>
          <t>184adf98068211f0b0ecd3290d41d0d6</t>
        </is>
      </c>
      <c r="BL1517" t="b">
        <v>0</v>
      </c>
      <c r="BM1517" t="inlineStr">
        <is>
          <t>---</t>
        </is>
      </c>
      <c r="BN1517" t="inlineStr">
        <is>
          <t>200.113.214.68</t>
        </is>
      </c>
      <c r="BO1517" t="inlineStr">
        <is>
          <t>Daphkar joseph</t>
        </is>
      </c>
    </row>
    <row r="1518">
      <c r="A1518" t="inlineStr">
        <is>
          <t>1516</t>
        </is>
      </c>
      <c r="B1518" t="inlineStr">
        <is>
          <t>120c0f17-79b4-4673-95f5-917c776e46e4</t>
        </is>
      </c>
      <c r="C1518" t="inlineStr">
        <is>
          <t>2025-03-25</t>
        </is>
      </c>
      <c r="D1518" t="inlineStr">
        <is>
          <t>4</t>
        </is>
      </c>
      <c r="E1518" t="inlineStr">
        <is>
          <t>mw vizite l paske li malad</t>
        </is>
      </c>
      <c r="F1518" t="inlineStr">
        <is>
          <t>1</t>
        </is>
      </c>
      <c r="G1518" t="inlineStr">
        <is>
          <t>oui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---</t>
        </is>
      </c>
      <c r="L1518" t="inlineStr">
        <is>
          <t>---</t>
        </is>
      </c>
      <c r="M1518" t="inlineStr">
        <is>
          <t>---</t>
        </is>
      </c>
      <c r="N1518" t="inlineStr">
        <is>
          <t>---</t>
        </is>
      </c>
      <c r="O1518" t="inlineStr">
        <is>
          <t>---</t>
        </is>
      </c>
      <c r="P1518" t="inlineStr">
        <is>
          <t>---</t>
        </is>
      </c>
      <c r="Q1518" t="inlineStr">
        <is>
          <t>---</t>
        </is>
      </c>
      <c r="R1518" t="inlineStr">
        <is>
          <t>16.6</t>
        </is>
      </c>
      <c r="S1518" t="inlineStr">
        <is>
          <t>26.4</t>
        </is>
      </c>
      <c r="T1518" t="inlineStr"/>
      <c r="U1518" t="inlineStr"/>
      <c r="V1518" t="inlineStr"/>
      <c r="W1518" t="inlineStr"/>
      <c r="X1518" t="inlineStr">
        <is>
          <t>STM/CSPP/ST01063</t>
        </is>
      </c>
      <c r="Y1518" t="inlineStr">
        <is>
          <t>STM/CSPP/ST01063</t>
        </is>
      </c>
      <c r="Z1518" t="inlineStr">
        <is>
          <t>2025-03-25 21:48:27</t>
        </is>
      </c>
      <c r="AA1518" t="inlineStr">
        <is>
          <t>2025-03-25 21:47:30</t>
        </is>
      </c>
      <c r="AB1518" t="inlineStr">
        <is>
          <t>2cleonie</t>
        </is>
      </c>
      <c r="AC1518" t="inlineStr">
        <is>
          <t>2025-03-25 21:52:42</t>
        </is>
      </c>
      <c r="AD1518" s="1" t="inlineStr">
        <is>
          <t>https://www.commcarehq.org/a/caris-test/reports/form_data/120c0f17-79b4-4673-95f5-917c776e46e4/</t>
        </is>
      </c>
      <c r="AE1518" t="inlineStr">
        <is>
          <t>---</t>
        </is>
      </c>
      <c r="AF1518" t="inlineStr">
        <is>
          <t>3c5a623af057e23a32ae4000_26601</t>
        </is>
      </c>
      <c r="AG1518" t="inlineStr">
        <is>
          <t>---</t>
        </is>
      </c>
      <c r="AH1518" t="inlineStr">
        <is>
          <t>2025-03-25 21:48:27</t>
        </is>
      </c>
      <c r="AI1518" t="inlineStr">
        <is>
          <t>cf61c4aba3da4fd3be73b20d2dbdf9af</t>
        </is>
      </c>
      <c r="AJ1518" t="inlineStr">
        <is>
          <t>2025-03-25</t>
        </is>
      </c>
      <c r="AK1518" t="inlineStr">
        <is>
          <t>4</t>
        </is>
      </c>
      <c r="AL1518" t="inlineStr">
        <is>
          <t>mw vizite l paske li malad</t>
        </is>
      </c>
      <c r="AM1518" t="inlineStr">
        <is>
          <t>1</t>
        </is>
      </c>
      <c r="AN1518" t="inlineStr">
        <is>
          <t>oui</t>
        </is>
      </c>
      <c r="AO1518" t="inlineStr">
        <is>
          <t>1</t>
        </is>
      </c>
      <c r="AP1518" t="inlineStr">
        <is>
          <t>1</t>
        </is>
      </c>
      <c r="AQ1518" t="inlineStr">
        <is>
          <t>16.6</t>
        </is>
      </c>
      <c r="AR1518" t="inlineStr">
        <is>
          <t>26.4</t>
        </is>
      </c>
      <c r="AS1518" t="inlineStr"/>
      <c r="AT1518" t="inlineStr"/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inlineStr">
        <is>
          <t>---</t>
        </is>
      </c>
      <c r="BA1518" t="inlineStr">
        <is>
          <t>cf61c4aba3da4fd3be73b20d2dbdf9af</t>
        </is>
      </c>
      <c r="BB1518" t="inlineStr">
        <is>
          <t>http://openrosa.org/formdesigner/0B48E039-1E80-49A7-AC24-732B6E788E39</t>
        </is>
      </c>
      <c r="BC1518" t="inlineStr">
        <is>
          <t>Ration et autres visites</t>
        </is>
      </c>
      <c r="BD1518" t="inlineStr">
        <is>
          <t>CommCare Android, version "2.55.0"(467579). App v15974. CommCare Version 2.55.0. Build 467579, built on: 2025-01-15</t>
        </is>
      </c>
      <c r="BE1518" t="inlineStr">
        <is>
          <t>commcare_4b89fcce-8d3a-4e6a-838c-ef337e1b2f53</t>
        </is>
      </c>
      <c r="BF1518" t="inlineStr"/>
      <c r="BG1518" t="inlineStr">
        <is>
          <t>f13d8149fc6d39ebe86af18272310ff9</t>
        </is>
      </c>
      <c r="BH1518" t="inlineStr">
        <is>
          <t>40b9a06a5c574210820dd725c0bc61c4</t>
        </is>
      </c>
      <c r="BI1518" t="inlineStr">
        <is>
          <t>15246</t>
        </is>
      </c>
      <c r="BJ1518" t="inlineStr">
        <is>
          <t>XFormInstance</t>
        </is>
      </c>
      <c r="BK1518" t="inlineStr">
        <is>
          <t>184adf98068211f0b0ecd3290d41d0d6</t>
        </is>
      </c>
      <c r="BL1518" t="b">
        <v>0</v>
      </c>
      <c r="BM1518" t="inlineStr">
        <is>
          <t>---</t>
        </is>
      </c>
      <c r="BN1518" t="inlineStr">
        <is>
          <t>200.113.214.68</t>
        </is>
      </c>
      <c r="BO1518" t="inlineStr">
        <is>
          <t>Medfatson Joseph</t>
        </is>
      </c>
    </row>
    <row r="1519">
      <c r="A1519" t="inlineStr">
        <is>
          <t>1517</t>
        </is>
      </c>
      <c r="B1519" t="inlineStr">
        <is>
          <t>85cd7980-0e4a-4fdb-8982-cb22c0d3d3be</t>
        </is>
      </c>
      <c r="C1519" t="inlineStr">
        <is>
          <t>2025-03-25</t>
        </is>
      </c>
      <c r="D1519" t="inlineStr">
        <is>
          <t>4</t>
        </is>
      </c>
      <c r="E1519" t="inlineStr">
        <is>
          <t>visite RDV rate</t>
        </is>
      </c>
      <c r="F1519" t="inlineStr">
        <is>
          <t>1</t>
        </is>
      </c>
      <c r="G1519" t="inlineStr">
        <is>
          <t>oui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---</t>
        </is>
      </c>
      <c r="L1519" t="inlineStr">
        <is>
          <t>---</t>
        </is>
      </c>
      <c r="M1519" t="inlineStr">
        <is>
          <t>---</t>
        </is>
      </c>
      <c r="N1519" t="inlineStr">
        <is>
          <t>---</t>
        </is>
      </c>
      <c r="O1519" t="inlineStr">
        <is>
          <t>---</t>
        </is>
      </c>
      <c r="P1519" t="inlineStr">
        <is>
          <t>---</t>
        </is>
      </c>
      <c r="Q1519" t="inlineStr">
        <is>
          <t>---</t>
        </is>
      </c>
      <c r="R1519" t="inlineStr">
        <is>
          <t>12.6</t>
        </is>
      </c>
      <c r="S1519" t="inlineStr">
        <is>
          <t>12.3</t>
        </is>
      </c>
      <c r="T1519" t="inlineStr"/>
      <c r="U1519" t="inlineStr"/>
      <c r="V1519" t="inlineStr"/>
      <c r="W1519" t="inlineStr"/>
      <c r="X1519" t="inlineStr">
        <is>
          <t>STM/CSPP/ST01975</t>
        </is>
      </c>
      <c r="Y1519" t="inlineStr">
        <is>
          <t>STM/CSPP/ST01975</t>
        </is>
      </c>
      <c r="Z1519" t="inlineStr">
        <is>
          <t>2025-03-25 21:49:54</t>
        </is>
      </c>
      <c r="AA1519" t="inlineStr">
        <is>
          <t>2025-03-25 21:48:41</t>
        </is>
      </c>
      <c r="AB1519" t="inlineStr">
        <is>
          <t>2cleonie</t>
        </is>
      </c>
      <c r="AC1519" t="inlineStr">
        <is>
          <t>2025-03-25 21:52:46</t>
        </is>
      </c>
      <c r="AD1519" s="1" t="inlineStr">
        <is>
          <t>https://www.commcarehq.org/a/caris-test/reports/form_data/85cd7980-0e4a-4fdb-8982-cb22c0d3d3be/</t>
        </is>
      </c>
      <c r="AE1519" t="inlineStr">
        <is>
          <t>---</t>
        </is>
      </c>
      <c r="AF1519" t="inlineStr">
        <is>
          <t>3c5a623af057e23a32ae4000_103334</t>
        </is>
      </c>
      <c r="AG1519" t="inlineStr">
        <is>
          <t>---</t>
        </is>
      </c>
      <c r="AH1519" t="inlineStr">
        <is>
          <t>2025-03-25 21:49:54</t>
        </is>
      </c>
      <c r="AI1519" t="inlineStr">
        <is>
          <t>cf61c4aba3da4fd3be73b20d2dbdf9af</t>
        </is>
      </c>
      <c r="AJ1519" t="inlineStr">
        <is>
          <t>2025-03-25</t>
        </is>
      </c>
      <c r="AK1519" t="inlineStr">
        <is>
          <t>4</t>
        </is>
      </c>
      <c r="AL1519" t="inlineStr">
        <is>
          <t>visite RDV rate</t>
        </is>
      </c>
      <c r="AM1519" t="inlineStr">
        <is>
          <t>1</t>
        </is>
      </c>
      <c r="AN1519" t="inlineStr">
        <is>
          <t>oui</t>
        </is>
      </c>
      <c r="AO1519" t="inlineStr">
        <is>
          <t>1</t>
        </is>
      </c>
      <c r="AP1519" t="inlineStr">
        <is>
          <t>1</t>
        </is>
      </c>
      <c r="AQ1519" t="inlineStr">
        <is>
          <t>12.6</t>
        </is>
      </c>
      <c r="AR1519" t="inlineStr">
        <is>
          <t>12.3</t>
        </is>
      </c>
      <c r="AS1519" t="inlineStr"/>
      <c r="AT1519" t="inlineStr"/>
      <c r="AU1519" t="inlineStr">
        <is>
          <t>---</t>
        </is>
      </c>
      <c r="AV1519" t="inlineStr">
        <is>
          <t>---</t>
        </is>
      </c>
      <c r="AW1519" t="inlineStr">
        <is>
          <t>---</t>
        </is>
      </c>
      <c r="AX1519" t="inlineStr">
        <is>
          <t>---</t>
        </is>
      </c>
      <c r="AY1519" t="inlineStr">
        <is>
          <t>---</t>
        </is>
      </c>
      <c r="AZ1519" t="inlineStr">
        <is>
          <t>---</t>
        </is>
      </c>
      <c r="BA1519" t="inlineStr">
        <is>
          <t>cf61c4aba3da4fd3be73b20d2dbdf9af</t>
        </is>
      </c>
      <c r="BB1519" t="inlineStr">
        <is>
          <t>http://openrosa.org/formdesigner/0B48E039-1E80-49A7-AC24-732B6E788E39</t>
        </is>
      </c>
      <c r="BC1519" t="inlineStr">
        <is>
          <t>Ration et autres visites</t>
        </is>
      </c>
      <c r="BD1519" t="inlineStr">
        <is>
          <t>CommCare Android, version "2.55.0"(467579). App v15974. CommCare Version 2.55.0. Build 467579, built on: 2025-01-15</t>
        </is>
      </c>
      <c r="BE1519" t="inlineStr">
        <is>
          <t>commcare_4b89fcce-8d3a-4e6a-838c-ef337e1b2f53</t>
        </is>
      </c>
      <c r="BF1519" t="inlineStr"/>
      <c r="BG1519" t="inlineStr">
        <is>
          <t>f13d8149fc6d39ebe86af18272310ff9</t>
        </is>
      </c>
      <c r="BH1519" t="inlineStr">
        <is>
          <t>40b9a06a5c574210820dd725c0bc61c4</t>
        </is>
      </c>
      <c r="BI1519" t="inlineStr">
        <is>
          <t>15246</t>
        </is>
      </c>
      <c r="BJ1519" t="inlineStr">
        <is>
          <t>XFormInstance</t>
        </is>
      </c>
      <c r="BK1519" t="inlineStr">
        <is>
          <t>184adf98068211f0b0ecd3290d41d0d6</t>
        </is>
      </c>
      <c r="BL1519" t="b">
        <v>0</v>
      </c>
      <c r="BM1519" t="inlineStr">
        <is>
          <t>---</t>
        </is>
      </c>
      <c r="BN1519" t="inlineStr">
        <is>
          <t>200.113.214.68</t>
        </is>
      </c>
      <c r="BO1519" t="inlineStr">
        <is>
          <t>Keisha Augustin</t>
        </is>
      </c>
    </row>
    <row r="1520">
      <c r="A1520" t="inlineStr">
        <is>
          <t>1518</t>
        </is>
      </c>
      <c r="B1520" t="inlineStr">
        <is>
          <t>7521ecc4-6ed5-44eb-a4e1-9588c6a8c0e5</t>
        </is>
      </c>
      <c r="C1520" t="inlineStr">
        <is>
          <t>2025-03-25</t>
        </is>
      </c>
      <c r="D1520" t="inlineStr">
        <is>
          <t>3 8</t>
        </is>
      </c>
      <c r="E1520" t="inlineStr">
        <is>
          <t>---</t>
        </is>
      </c>
      <c r="F1520" t="inlineStr">
        <is>
          <t>1</t>
        </is>
      </c>
      <c r="G1520" t="inlineStr">
        <is>
          <t>---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---</t>
        </is>
      </c>
      <c r="L1520" t="inlineStr">
        <is>
          <t>---</t>
        </is>
      </c>
      <c r="M1520" t="inlineStr">
        <is>
          <t>---</t>
        </is>
      </c>
      <c r="N1520" t="inlineStr">
        <is>
          <t>---</t>
        </is>
      </c>
      <c r="O1520" t="inlineStr">
        <is>
          <t>---</t>
        </is>
      </c>
      <c r="P1520" t="inlineStr">
        <is>
          <t>---</t>
        </is>
      </c>
      <c r="Q1520" t="inlineStr">
        <is>
          <t>---</t>
        </is>
      </c>
      <c r="R1520" t="inlineStr">
        <is>
          <t>24.5</t>
        </is>
      </c>
      <c r="S1520" t="inlineStr">
        <is>
          <t>44.5</t>
        </is>
      </c>
      <c r="T1520" t="inlineStr">
        <is>
          <t>157.0</t>
        </is>
      </c>
      <c r="U1520">
        <f>HYPERLINK("https://www.commcarehq.org/a/caris-test/api/form_attachment/v1/7521ecc4-6ed5-44eb-a4e1-9588c6a8c0e5/1742940696010.jpg")</f>
        <v/>
      </c>
      <c r="V1520" t="inlineStr"/>
      <c r="W1520" t="inlineStr"/>
      <c r="X1520" t="inlineStr">
        <is>
          <t>PAP/OMFP/ST05667</t>
        </is>
      </c>
      <c r="Y1520" t="inlineStr">
        <is>
          <t>PAP/OMFP/ST05667</t>
        </is>
      </c>
      <c r="Z1520" t="inlineStr">
        <is>
          <t>2025-03-25 22:11:42</t>
        </is>
      </c>
      <c r="AA1520" t="inlineStr">
        <is>
          <t>2025-03-25 22:10:06</t>
        </is>
      </c>
      <c r="AB1520" t="inlineStr">
        <is>
          <t>2florence</t>
        </is>
      </c>
      <c r="AC1520" t="inlineStr">
        <is>
          <t>2025-03-25 22:11:50</t>
        </is>
      </c>
      <c r="AD1520" s="1" t="inlineStr">
        <is>
          <t>https://www.commcarehq.org/a/caris-test/reports/form_data/7521ecc4-6ed5-44eb-a4e1-9588c6a8c0e5/</t>
        </is>
      </c>
      <c r="AE1520" t="inlineStr">
        <is>
          <t>---</t>
        </is>
      </c>
      <c r="AF1520" t="inlineStr">
        <is>
          <t>3c5a623af057e23a32ae4000_174681</t>
        </is>
      </c>
      <c r="AG1520" t="inlineStr">
        <is>
          <t>OK</t>
        </is>
      </c>
      <c r="AH1520" t="inlineStr">
        <is>
          <t>2025-03-25 22:11:42</t>
        </is>
      </c>
      <c r="AI1520" t="inlineStr">
        <is>
          <t>754ca7bec29f95351d5cefde12319a10</t>
        </is>
      </c>
      <c r="AJ1520" t="inlineStr">
        <is>
          <t>2025-03-25</t>
        </is>
      </c>
      <c r="AK1520" t="inlineStr">
        <is>
          <t>3 8</t>
        </is>
      </c>
      <c r="AL1520" t="inlineStr">
        <is>
          <t>---</t>
        </is>
      </c>
      <c r="AM1520" t="inlineStr">
        <is>
          <t>1</t>
        </is>
      </c>
      <c r="AN1520" t="inlineStr">
        <is>
          <t>---</t>
        </is>
      </c>
      <c r="AO1520" t="inlineStr">
        <is>
          <t>1</t>
        </is>
      </c>
      <c r="AP1520" t="inlineStr">
        <is>
          <t>1</t>
        </is>
      </c>
      <c r="AQ1520" t="inlineStr">
        <is>
          <t>24.5</t>
        </is>
      </c>
      <c r="AR1520" t="inlineStr">
        <is>
          <t>44.5</t>
        </is>
      </c>
      <c r="AS1520" t="inlineStr">
        <is>
          <t>157</t>
        </is>
      </c>
      <c r="AT1520" t="inlineStr"/>
      <c r="AU1520" t="inlineStr">
        <is>
          <t>---</t>
        </is>
      </c>
      <c r="AV1520" t="inlineStr">
        <is>
          <t>---</t>
        </is>
      </c>
      <c r="AW1520" t="inlineStr">
        <is>
          <t>---</t>
        </is>
      </c>
      <c r="AX1520" t="inlineStr">
        <is>
          <t>---</t>
        </is>
      </c>
      <c r="AY1520" t="inlineStr">
        <is>
          <t>---</t>
        </is>
      </c>
      <c r="AZ1520" t="inlineStr">
        <is>
          <t>---</t>
        </is>
      </c>
      <c r="BA1520" t="inlineStr">
        <is>
          <t>754ca7bec29f95351d5cefde12319a10</t>
        </is>
      </c>
      <c r="BB1520" t="inlineStr">
        <is>
          <t>http://openrosa.org/formdesigner/0B48E039-1E80-49A7-AC24-732B6E788E39</t>
        </is>
      </c>
      <c r="BC1520" t="inlineStr">
        <is>
          <t>Ration et autres visites</t>
        </is>
      </c>
      <c r="BD1520" t="inlineStr">
        <is>
          <t>CommCare Android, version "2.56"(468046). App v15974. CommCare Version 2.56.0. Build 468046, built on: 2025-03-15</t>
        </is>
      </c>
      <c r="BE1520" t="inlineStr">
        <is>
          <t>commcare_808796cd-33b0-4127-827b-be4077a90425</t>
        </is>
      </c>
      <c r="BF1520" t="inlineStr"/>
      <c r="BG1520" t="inlineStr">
        <is>
          <t>f13d8149fc6d39ebe86af18272310ff9</t>
        </is>
      </c>
      <c r="BH1520" t="inlineStr">
        <is>
          <t>40b9a06a5c574210820dd725c0bc61c4</t>
        </is>
      </c>
      <c r="BI1520" t="inlineStr">
        <is>
          <t>15246</t>
        </is>
      </c>
      <c r="BJ1520" t="inlineStr">
        <is>
          <t>XFormInstance</t>
        </is>
      </c>
      <c r="BK1520" t="inlineStr">
        <is>
          <t>c80dc8fa08da11f0bba4bb65fe57b2fe</t>
        </is>
      </c>
      <c r="BL1520" t="b">
        <v>0</v>
      </c>
      <c r="BM1520" t="inlineStr">
        <is>
          <t>---</t>
        </is>
      </c>
      <c r="BN1520" t="inlineStr">
        <is>
          <t>190.115.152.46</t>
        </is>
      </c>
      <c r="BO1520" t="inlineStr">
        <is>
          <t>Ascheline Jean</t>
        </is>
      </c>
    </row>
    <row r="1521">
      <c r="A1521" t="inlineStr">
        <is>
          <t>1519</t>
        </is>
      </c>
      <c r="B1521" t="inlineStr">
        <is>
          <t>33be770b-c0e7-4a10-8ff0-9d45d1ff2efd</t>
        </is>
      </c>
      <c r="C1521" t="inlineStr">
        <is>
          <t>2025-03-25</t>
        </is>
      </c>
      <c r="D1521" t="inlineStr">
        <is>
          <t>4</t>
        </is>
      </c>
      <c r="E1521" t="inlineStr">
        <is>
          <t>Bonbon</t>
        </is>
      </c>
      <c r="F1521" t="inlineStr">
        <is>
          <t>1</t>
        </is>
      </c>
      <c r="G1521" t="inlineStr">
        <is>
          <t>Le numéro de téléphone n'est pas disponible.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---</t>
        </is>
      </c>
      <c r="L1521" t="inlineStr">
        <is>
          <t>---</t>
        </is>
      </c>
      <c r="M1521" t="inlineStr">
        <is>
          <t>---</t>
        </is>
      </c>
      <c r="N1521" t="inlineStr">
        <is>
          <t>---</t>
        </is>
      </c>
      <c r="O1521" t="inlineStr">
        <is>
          <t>---</t>
        </is>
      </c>
      <c r="P1521" t="inlineStr">
        <is>
          <t>---</t>
        </is>
      </c>
      <c r="Q1521" t="inlineStr">
        <is>
          <t>---</t>
        </is>
      </c>
      <c r="R1521" t="inlineStr">
        <is>
          <t>17.5</t>
        </is>
      </c>
      <c r="S1521" t="inlineStr">
        <is>
          <t>28.1</t>
        </is>
      </c>
      <c r="T1521" t="inlineStr">
        <is>
          <t>143.0</t>
        </is>
      </c>
      <c r="U1521">
        <f>HYPERLINK("https://www.commcarehq.org/a/caris-test/api/form_attachment/v1/33be770b-c0e7-4a10-8ff0-9d45d1ff2efd/1742933743662.jpg")</f>
        <v/>
      </c>
      <c r="V1521" t="inlineStr"/>
      <c r="W1521" t="inlineStr">
        <is>
          <t>18.42197 -72.8664683 12.2 5.0</t>
        </is>
      </c>
      <c r="X1521" t="inlineStr">
        <is>
          <t>PEG/HNDP/ST02077</t>
        </is>
      </c>
      <c r="Y1521" t="inlineStr">
        <is>
          <t>PEG/HNDP/ST02077</t>
        </is>
      </c>
      <c r="Z1521" t="inlineStr">
        <is>
          <t>2025-03-25 20:16:53</t>
        </is>
      </c>
      <c r="AA1521" t="inlineStr">
        <is>
          <t>2025-03-25 20:06:52</t>
        </is>
      </c>
      <c r="AB1521" t="inlineStr">
        <is>
          <t>2sfrancois</t>
        </is>
      </c>
      <c r="AC1521" t="inlineStr">
        <is>
          <t>2025-03-26 01:34:02</t>
        </is>
      </c>
      <c r="AD1521" s="1" t="inlineStr">
        <is>
          <t>https://www.commcarehq.org/a/caris-test/reports/form_data/33be770b-c0e7-4a10-8ff0-9d45d1ff2efd/</t>
        </is>
      </c>
      <c r="AE1521" t="inlineStr">
        <is>
          <t>---</t>
        </is>
      </c>
      <c r="AF1521" t="inlineStr">
        <is>
          <t>3c5a623af057e23a32ae4000_28552</t>
        </is>
      </c>
      <c r="AG1521" t="inlineStr">
        <is>
          <t>---</t>
        </is>
      </c>
      <c r="AH1521" t="inlineStr">
        <is>
          <t>2025-03-25 20:16:53</t>
        </is>
      </c>
      <c r="AI1521" t="inlineStr">
        <is>
          <t>ee56fe43774c739691190a6b2f174cb4</t>
        </is>
      </c>
      <c r="AJ1521" t="inlineStr">
        <is>
          <t>2025-03-25</t>
        </is>
      </c>
      <c r="AK1521" t="inlineStr">
        <is>
          <t>4</t>
        </is>
      </c>
      <c r="AL1521" t="inlineStr">
        <is>
          <t>Bonbon</t>
        </is>
      </c>
      <c r="AM1521" t="inlineStr">
        <is>
          <t>1</t>
        </is>
      </c>
      <c r="AN1521" t="inlineStr">
        <is>
          <t>Le numéro de téléphone n'est pas disponible.</t>
        </is>
      </c>
      <c r="AO1521" t="inlineStr">
        <is>
          <t>1</t>
        </is>
      </c>
      <c r="AP1521" t="inlineStr">
        <is>
          <t>1</t>
        </is>
      </c>
      <c r="AQ1521" t="inlineStr">
        <is>
          <t>17.5</t>
        </is>
      </c>
      <c r="AR1521" t="inlineStr">
        <is>
          <t>28.1</t>
        </is>
      </c>
      <c r="AS1521" t="inlineStr">
        <is>
          <t>143</t>
        </is>
      </c>
      <c r="AT1521" t="inlineStr">
        <is>
          <t>18.42197 -72.8664683 12.2 5.0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inlineStr">
        <is>
          <t>---</t>
        </is>
      </c>
      <c r="BA1521" t="inlineStr">
        <is>
          <t>ee56fe43774c739691190a6b2f174cb4</t>
        </is>
      </c>
      <c r="BB1521" t="inlineStr">
        <is>
          <t>http://openrosa.org/formdesigner/0B48E039-1E80-49A7-AC24-732B6E788E39</t>
        </is>
      </c>
      <c r="BC1521" t="inlineStr">
        <is>
          <t>Ration et autres visites</t>
        </is>
      </c>
      <c r="BD1521" t="inlineStr">
        <is>
          <t>CommCare Android, version "2.56"(468046). App v15974. CommCare Version 2.56.0. Build 468046, built on: 2025-03-15</t>
        </is>
      </c>
      <c r="BE1521" t="inlineStr">
        <is>
          <t>commcare_a169376e-65d8-42db-a32c-2b37fe76f3f2</t>
        </is>
      </c>
      <c r="BF1521" t="inlineStr">
        <is>
          <t>18.4194933 -72.8677867 12.2 2.0</t>
        </is>
      </c>
      <c r="BG1521" t="inlineStr">
        <is>
          <t>f13d8149fc6d39ebe86af18272310ff9</t>
        </is>
      </c>
      <c r="BH1521" t="inlineStr">
        <is>
          <t>40b9a06a5c574210820dd725c0bc61c4</t>
        </is>
      </c>
      <c r="BI1521" t="inlineStr">
        <is>
          <t>15246</t>
        </is>
      </c>
      <c r="BJ1521" t="inlineStr">
        <is>
          <t>XFormInstance</t>
        </is>
      </c>
      <c r="BK1521" t="inlineStr">
        <is>
          <t>a21d44d000f211f0ba8cbb65fe57b2fe</t>
        </is>
      </c>
      <c r="BL1521" t="b">
        <v>0</v>
      </c>
      <c r="BM1521" t="inlineStr">
        <is>
          <t>---</t>
        </is>
      </c>
      <c r="BN1521" t="inlineStr">
        <is>
          <t>200.113.234.250</t>
        </is>
      </c>
      <c r="BO1521" t="inlineStr">
        <is>
          <t>Elie Louiral</t>
        </is>
      </c>
    </row>
    <row r="1522">
      <c r="A1522" t="inlineStr">
        <is>
          <t>1520</t>
        </is>
      </c>
      <c r="B1522" t="inlineStr">
        <is>
          <t>edd74d66-3e53-46c9-89da-15ab2628f38c</t>
        </is>
      </c>
      <c r="C1522" t="inlineStr">
        <is>
          <t>2025-03-26</t>
        </is>
      </c>
      <c r="D1522" t="inlineStr">
        <is>
          <t>3</t>
        </is>
      </c>
      <c r="E1522" t="inlineStr">
        <is>
          <t>---</t>
        </is>
      </c>
      <c r="F1522" t="inlineStr">
        <is>
          <t>1</t>
        </is>
      </c>
      <c r="G1522" t="inlineStr">
        <is>
          <t>---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---</t>
        </is>
      </c>
      <c r="L1522" t="inlineStr">
        <is>
          <t>---</t>
        </is>
      </c>
      <c r="M1522" t="inlineStr">
        <is>
          <t>---</t>
        </is>
      </c>
      <c r="N1522" t="inlineStr">
        <is>
          <t>---</t>
        </is>
      </c>
      <c r="O1522" t="inlineStr">
        <is>
          <t>---</t>
        </is>
      </c>
      <c r="P1522" t="inlineStr">
        <is>
          <t>---</t>
        </is>
      </c>
      <c r="Q1522" t="inlineStr">
        <is>
          <t>---</t>
        </is>
      </c>
      <c r="R1522" t="inlineStr"/>
      <c r="S1522" t="inlineStr"/>
      <c r="T1522" t="inlineStr"/>
      <c r="U1522" t="inlineStr"/>
      <c r="V1522" t="inlineStr"/>
      <c r="W1522" t="inlineStr">
        <is>
          <t>19.6173977 -72.0261494 7.3 86.12</t>
        </is>
      </c>
      <c r="X1522" t="inlineStr">
        <is>
          <t>CAP/CALT/00212</t>
        </is>
      </c>
      <c r="Y1522" t="inlineStr">
        <is>
          <t>CAP/CALT/00212</t>
        </is>
      </c>
      <c r="Z1522" t="inlineStr">
        <is>
          <t>2025-03-26 14:36:16</t>
        </is>
      </c>
      <c r="AA1522" t="inlineStr">
        <is>
          <t>2025-03-26 14:35:57</t>
        </is>
      </c>
      <c r="AB1522" t="inlineStr">
        <is>
          <t>1maselaine</t>
        </is>
      </c>
      <c r="AC1522" t="inlineStr">
        <is>
          <t>2025-03-26 14:36:17</t>
        </is>
      </c>
      <c r="AD1522" s="1" t="inlineStr">
        <is>
          <t>https://www.commcarehq.org/a/caris-test/reports/form_data/edd74d66-3e53-46c9-89da-15ab2628f38c/</t>
        </is>
      </c>
      <c r="AE1522" t="inlineStr">
        <is>
          <t>---</t>
        </is>
      </c>
      <c r="AF1522" t="inlineStr">
        <is>
          <t>3c5a623af057e23a32ae4000_48499</t>
        </is>
      </c>
      <c r="AG1522" t="inlineStr">
        <is>
          <t>OK</t>
        </is>
      </c>
      <c r="AH1522" t="inlineStr">
        <is>
          <t>2025-03-26 14:36:16</t>
        </is>
      </c>
      <c r="AI1522" t="inlineStr">
        <is>
          <t>1b833c2586eb49459103874b6462448b</t>
        </is>
      </c>
      <c r="AJ1522" t="inlineStr">
        <is>
          <t>2025-03-26</t>
        </is>
      </c>
      <c r="AK1522" t="inlineStr">
        <is>
          <t>3</t>
        </is>
      </c>
      <c r="AL1522" t="inlineStr">
        <is>
          <t>---</t>
        </is>
      </c>
      <c r="AM1522" t="inlineStr">
        <is>
          <t>1</t>
        </is>
      </c>
      <c r="AN1522" t="inlineStr">
        <is>
          <t>---</t>
        </is>
      </c>
      <c r="AO1522" t="inlineStr">
        <is>
          <t>1</t>
        </is>
      </c>
      <c r="AP1522" t="inlineStr">
        <is>
          <t>1</t>
        </is>
      </c>
      <c r="AQ1522" t="inlineStr"/>
      <c r="AR1522" t="inlineStr"/>
      <c r="AS1522" t="inlineStr"/>
      <c r="AT1522" t="inlineStr">
        <is>
          <t>19.6173977 -72.0261494 7.3 86.12</t>
        </is>
      </c>
      <c r="AU1522" t="inlineStr">
        <is>
          <t>---</t>
        </is>
      </c>
      <c r="AV1522" t="inlineStr">
        <is>
          <t>---</t>
        </is>
      </c>
      <c r="AW1522" t="inlineStr">
        <is>
          <t>---</t>
        </is>
      </c>
      <c r="AX1522" t="inlineStr">
        <is>
          <t>---</t>
        </is>
      </c>
      <c r="AY1522" t="inlineStr">
        <is>
          <t>---</t>
        </is>
      </c>
      <c r="AZ1522" t="inlineStr">
        <is>
          <t>---</t>
        </is>
      </c>
      <c r="BA1522" t="inlineStr">
        <is>
          <t>1b833c2586eb49459103874b6462448b</t>
        </is>
      </c>
      <c r="BB1522" t="inlineStr">
        <is>
          <t>http://openrosa.org/formdesigner/0B48E039-1E80-49A7-AC24-732B6E788E39</t>
        </is>
      </c>
      <c r="BC1522" t="inlineStr">
        <is>
          <t>Ration et autres visites</t>
        </is>
      </c>
      <c r="BD1522" t="inlineStr">
        <is>
          <t>CommCare Android, version "2.56"(468040). App v15974. CommCare Version 2.56.0. Build 468040, built on: 2025-02-11</t>
        </is>
      </c>
      <c r="BE1522" t="inlineStr">
        <is>
          <t>commcare_05d78f59-ebda-491c-89b8-6c42bab0e02e</t>
        </is>
      </c>
      <c r="BF1522" t="inlineStr">
        <is>
          <t>19.6177767 -72.0256081 4.9 5.8</t>
        </is>
      </c>
      <c r="BG1522" t="inlineStr">
        <is>
          <t>f13d8149fc6d39ebe86af18272310ff9</t>
        </is>
      </c>
      <c r="BH1522" t="inlineStr">
        <is>
          <t>40b9a06a5c574210820dd725c0bc61c4</t>
        </is>
      </c>
      <c r="BI1522" t="inlineStr">
        <is>
          <t>15246</t>
        </is>
      </c>
      <c r="BJ1522" t="inlineStr">
        <is>
          <t>XFormInstance</t>
        </is>
      </c>
      <c r="BK1522" t="inlineStr">
        <is>
          <t>945863d40a4f11f0b145d3290d41d0d6</t>
        </is>
      </c>
      <c r="BL1522" t="b">
        <v>0</v>
      </c>
      <c r="BM1522" t="inlineStr">
        <is>
          <t>---</t>
        </is>
      </c>
      <c r="BN1522" t="inlineStr">
        <is>
          <t>200.113.214.92</t>
        </is>
      </c>
      <c r="BO1522" t="inlineStr">
        <is>
          <t>Naidjecie Sainvil</t>
        </is>
      </c>
    </row>
    <row r="1523">
      <c r="A1523" t="inlineStr">
        <is>
          <t>1521</t>
        </is>
      </c>
      <c r="B1523" t="inlineStr">
        <is>
          <t>89629604-8ac9-4f84-baea-bbd936d2feb5</t>
        </is>
      </c>
      <c r="C1523" t="inlineStr">
        <is>
          <t>2025-03-26</t>
        </is>
      </c>
      <c r="D1523" t="inlineStr">
        <is>
          <t>4</t>
        </is>
      </c>
      <c r="E1523" t="inlineStr">
        <is>
          <t>RV club raté</t>
        </is>
      </c>
      <c r="F1523" t="inlineStr">
        <is>
          <t>1</t>
        </is>
      </c>
      <c r="G1523" t="inlineStr">
        <is>
          <t>injoignable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---</t>
        </is>
      </c>
      <c r="L1523" t="inlineStr">
        <is>
          <t>---</t>
        </is>
      </c>
      <c r="M1523" t="inlineStr">
        <is>
          <t>---</t>
        </is>
      </c>
      <c r="N1523" t="inlineStr">
        <is>
          <t>---</t>
        </is>
      </c>
      <c r="O1523" t="inlineStr">
        <is>
          <t>---</t>
        </is>
      </c>
      <c r="P1523" t="inlineStr">
        <is>
          <t>---</t>
        </is>
      </c>
      <c r="Q1523" t="inlineStr">
        <is>
          <t>---</t>
        </is>
      </c>
      <c r="R1523" t="inlineStr"/>
      <c r="S1523" t="inlineStr"/>
      <c r="T1523" t="inlineStr"/>
      <c r="U1523" t="inlineStr"/>
      <c r="V1523" t="inlineStr"/>
      <c r="W1523" t="inlineStr">
        <is>
          <t>18.5368499 -72.3844942 -8.07 3.21</t>
        </is>
      </c>
      <c r="X1523" t="inlineStr">
        <is>
          <t>PAP/CHAP/ST03322</t>
        </is>
      </c>
      <c r="Y1523" t="inlineStr">
        <is>
          <t>PAP/CHAP/ST03322</t>
        </is>
      </c>
      <c r="Z1523" t="inlineStr">
        <is>
          <t>2025-03-26 18:55:30</t>
        </is>
      </c>
      <c r="AA1523" t="inlineStr">
        <is>
          <t>2025-03-26 18:24:32</t>
        </is>
      </c>
      <c r="AB1523" t="inlineStr">
        <is>
          <t>2faustin</t>
        </is>
      </c>
      <c r="AC1523" t="inlineStr">
        <is>
          <t>2025-03-26 17:52:08</t>
        </is>
      </c>
      <c r="AD1523" s="1" t="inlineStr">
        <is>
          <t>https://www.commcarehq.org/a/caris-test/reports/form_data/89629604-8ac9-4f84-baea-bbd936d2feb5/</t>
        </is>
      </c>
      <c r="AE1523" t="inlineStr">
        <is>
          <t>---</t>
        </is>
      </c>
      <c r="AF1523" t="inlineStr">
        <is>
          <t>3c5a623af057e23a32ae4000_186766</t>
        </is>
      </c>
      <c r="AG1523" t="inlineStr">
        <is>
          <t>---</t>
        </is>
      </c>
      <c r="AH1523" t="inlineStr">
        <is>
          <t>2025-03-26 18:55:30</t>
        </is>
      </c>
      <c r="AI1523" t="inlineStr">
        <is>
          <t>25302d3773ea035e35c3934e3aa8e141</t>
        </is>
      </c>
      <c r="AJ1523" t="inlineStr">
        <is>
          <t>2025-03-26</t>
        </is>
      </c>
      <c r="AK1523" t="inlineStr">
        <is>
          <t>4</t>
        </is>
      </c>
      <c r="AL1523" t="inlineStr">
        <is>
          <t>RV club raté</t>
        </is>
      </c>
      <c r="AM1523" t="inlineStr">
        <is>
          <t>1</t>
        </is>
      </c>
      <c r="AN1523" t="inlineStr">
        <is>
          <t>injoignable</t>
        </is>
      </c>
      <c r="AO1523" t="inlineStr">
        <is>
          <t>1</t>
        </is>
      </c>
      <c r="AP1523" t="inlineStr">
        <is>
          <t>1</t>
        </is>
      </c>
      <c r="AQ1523" t="inlineStr"/>
      <c r="AR1523" t="inlineStr"/>
      <c r="AS1523" t="inlineStr"/>
      <c r="AT1523" t="inlineStr">
        <is>
          <t>18.5368499 -72.3844942 -8.07 3.21</t>
        </is>
      </c>
      <c r="AU1523" t="inlineStr">
        <is>
          <t>---</t>
        </is>
      </c>
      <c r="AV1523" t="inlineStr">
        <is>
          <t>---</t>
        </is>
      </c>
      <c r="AW1523" t="inlineStr">
        <is>
          <t>---</t>
        </is>
      </c>
      <c r="AX1523" t="inlineStr">
        <is>
          <t>---</t>
        </is>
      </c>
      <c r="AY1523" t="inlineStr">
        <is>
          <t>---</t>
        </is>
      </c>
      <c r="AZ1523" t="inlineStr">
        <is>
          <t>---</t>
        </is>
      </c>
      <c r="BA1523" t="inlineStr">
        <is>
          <t>25302d3773ea035e35c3934e3aa8e141</t>
        </is>
      </c>
      <c r="BB1523" t="inlineStr">
        <is>
          <t>http://openrosa.org/formdesigner/0B48E039-1E80-49A7-AC24-732B6E788E39</t>
        </is>
      </c>
      <c r="BC1523" t="inlineStr">
        <is>
          <t>Ration et autres visites</t>
        </is>
      </c>
      <c r="BD1523" t="inlineStr">
        <is>
          <t>CommCare Android, version "2.56"(468045). App v15974. CommCare Version 2.56.0. Build 468045, built on: 2025-03-07</t>
        </is>
      </c>
      <c r="BE1523" t="inlineStr">
        <is>
          <t>commcare_6e883702-a4ce-475b-b43e-3900cbde0394</t>
        </is>
      </c>
      <c r="BF1523" t="inlineStr">
        <is>
          <t>18.5369172 -72.3846521 -17.62 7.5</t>
        </is>
      </c>
      <c r="BG1523" t="inlineStr">
        <is>
          <t>f13d8149fc6d39ebe86af18272310ff9</t>
        </is>
      </c>
      <c r="BH1523" t="inlineStr">
        <is>
          <t>40b9a06a5c574210820dd725c0bc61c4</t>
        </is>
      </c>
      <c r="BI1523" t="inlineStr">
        <is>
          <t>15246</t>
        </is>
      </c>
      <c r="BJ1523" t="inlineStr">
        <is>
          <t>XFormInstance</t>
        </is>
      </c>
      <c r="BK1523" t="inlineStr">
        <is>
          <t>785ee71a08c811f0b119d3290d41d0d6</t>
        </is>
      </c>
      <c r="BL1523" t="b">
        <v>0</v>
      </c>
      <c r="BM1523" t="inlineStr">
        <is>
          <t>---</t>
        </is>
      </c>
      <c r="BN1523" t="inlineStr">
        <is>
          <t>66.9.168.142</t>
        </is>
      </c>
      <c r="BO1523" t="inlineStr">
        <is>
          <t>Paul Shelo</t>
        </is>
      </c>
    </row>
    <row r="1524">
      <c r="A1524" t="inlineStr">
        <is>
          <t>1522</t>
        </is>
      </c>
      <c r="B1524" t="inlineStr">
        <is>
          <t>a2c56518-b168-4b21-9c78-e3a9b0973680</t>
        </is>
      </c>
      <c r="C1524" t="inlineStr">
        <is>
          <t>2025-03-26</t>
        </is>
      </c>
      <c r="D1524" t="inlineStr">
        <is>
          <t>4</t>
        </is>
      </c>
      <c r="E1524" t="inlineStr">
        <is>
          <t>Charge Virale à reprendre</t>
        </is>
      </c>
      <c r="F1524" t="inlineStr">
        <is>
          <t>1</t>
        </is>
      </c>
      <c r="G1524" t="inlineStr">
        <is>
          <t>trouvé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---</t>
        </is>
      </c>
      <c r="L1524" t="inlineStr">
        <is>
          <t>---</t>
        </is>
      </c>
      <c r="M1524" t="inlineStr">
        <is>
          <t>---</t>
        </is>
      </c>
      <c r="N1524" t="inlineStr">
        <is>
          <t>---</t>
        </is>
      </c>
      <c r="O1524" t="inlineStr">
        <is>
          <t>---</t>
        </is>
      </c>
      <c r="P1524" t="inlineStr">
        <is>
          <t>---</t>
        </is>
      </c>
      <c r="Q1524" t="inlineStr">
        <is>
          <t>---</t>
        </is>
      </c>
      <c r="R1524" t="inlineStr">
        <is>
          <t>17.0</t>
        </is>
      </c>
      <c r="S1524" t="inlineStr">
        <is>
          <t>16.6</t>
        </is>
      </c>
      <c r="T1524" t="inlineStr">
        <is>
          <t>108.0</t>
        </is>
      </c>
      <c r="U1524">
        <f>HYPERLINK("https://www.commcarehq.org/a/caris-test/api/form_attachment/v1/a2c56518-b168-4b21-9c78-e3a9b0973680/1743016103790.jpg")</f>
        <v/>
      </c>
      <c r="V1524" t="inlineStr"/>
      <c r="W1524" t="inlineStr"/>
      <c r="X1524" t="inlineStr">
        <is>
          <t>PAP/CHAP/03096</t>
        </is>
      </c>
      <c r="Y1524" t="inlineStr">
        <is>
          <t>PAP/CHAP/03096</t>
        </is>
      </c>
      <c r="Z1524" t="inlineStr">
        <is>
          <t>2025-03-26 19:08:32</t>
        </is>
      </c>
      <c r="AA1524" t="inlineStr">
        <is>
          <t>2025-03-26 19:07:03</t>
        </is>
      </c>
      <c r="AB1524" t="inlineStr">
        <is>
          <t>2faustin</t>
        </is>
      </c>
      <c r="AC1524" t="inlineStr">
        <is>
          <t>2025-03-26 18:05:07</t>
        </is>
      </c>
      <c r="AD1524" s="1" t="inlineStr">
        <is>
          <t>https://www.commcarehq.org/a/caris-test/reports/form_data/a2c56518-b168-4b21-9c78-e3a9b0973680/</t>
        </is>
      </c>
      <c r="AE1524" t="inlineStr">
        <is>
          <t>---</t>
        </is>
      </c>
      <c r="AF1524" t="inlineStr">
        <is>
          <t>3c5a623af057e23a32ae4000_105989</t>
        </is>
      </c>
      <c r="AG1524" t="inlineStr">
        <is>
          <t>---</t>
        </is>
      </c>
      <c r="AH1524" t="inlineStr">
        <is>
          <t>2025-03-26 19:08:32</t>
        </is>
      </c>
      <c r="AI1524" t="inlineStr">
        <is>
          <t>25302d3773ea035e35c3934e3aa8e141</t>
        </is>
      </c>
      <c r="AJ1524" t="inlineStr">
        <is>
          <t>2025-03-26</t>
        </is>
      </c>
      <c r="AK1524" t="inlineStr">
        <is>
          <t>4</t>
        </is>
      </c>
      <c r="AL1524" t="inlineStr">
        <is>
          <t>Charge Virale à reprendre</t>
        </is>
      </c>
      <c r="AM1524" t="inlineStr">
        <is>
          <t>1</t>
        </is>
      </c>
      <c r="AN1524" t="inlineStr">
        <is>
          <t>trouvé</t>
        </is>
      </c>
      <c r="AO1524" t="inlineStr">
        <is>
          <t>1</t>
        </is>
      </c>
      <c r="AP1524" t="inlineStr">
        <is>
          <t>1</t>
        </is>
      </c>
      <c r="AQ1524" t="inlineStr">
        <is>
          <t>17</t>
        </is>
      </c>
      <c r="AR1524" t="inlineStr">
        <is>
          <t>16.6</t>
        </is>
      </c>
      <c r="AS1524" t="inlineStr">
        <is>
          <t>108</t>
        </is>
      </c>
      <c r="AT1524" t="inlineStr"/>
      <c r="AU1524" t="inlineStr">
        <is>
          <t>---</t>
        </is>
      </c>
      <c r="AV1524" t="inlineStr">
        <is>
          <t>---</t>
        </is>
      </c>
      <c r="AW1524" t="inlineStr">
        <is>
          <t>---</t>
        </is>
      </c>
      <c r="AX1524" t="inlineStr">
        <is>
          <t>---</t>
        </is>
      </c>
      <c r="AY1524" t="inlineStr">
        <is>
          <t>---</t>
        </is>
      </c>
      <c r="AZ1524" t="inlineStr">
        <is>
          <t>---</t>
        </is>
      </c>
      <c r="BA1524" t="inlineStr">
        <is>
          <t>25302d3773ea035e35c3934e3aa8e141</t>
        </is>
      </c>
      <c r="BB1524" t="inlineStr">
        <is>
          <t>http://openrosa.org/formdesigner/0B48E039-1E80-49A7-AC24-732B6E788E39</t>
        </is>
      </c>
      <c r="BC1524" t="inlineStr">
        <is>
          <t>Ration et autres visites</t>
        </is>
      </c>
      <c r="BD1524" t="inlineStr">
        <is>
          <t>CommCare Android, version "2.56"(468045). App v15974. CommCare Version 2.56.0. Build 468045, built on: 2025-03-07</t>
        </is>
      </c>
      <c r="BE1524" t="inlineStr">
        <is>
          <t>commcare_6e883702-a4ce-475b-b43e-3900cbde0394</t>
        </is>
      </c>
      <c r="BF1524" t="inlineStr">
        <is>
          <t>18.5416718 -72.3982944 3.0 7.5</t>
        </is>
      </c>
      <c r="BG1524" t="inlineStr">
        <is>
          <t>f13d8149fc6d39ebe86af18272310ff9</t>
        </is>
      </c>
      <c r="BH1524" t="inlineStr">
        <is>
          <t>40b9a06a5c574210820dd725c0bc61c4</t>
        </is>
      </c>
      <c r="BI1524" t="inlineStr">
        <is>
          <t>15246</t>
        </is>
      </c>
      <c r="BJ1524" t="inlineStr">
        <is>
          <t>XFormInstance</t>
        </is>
      </c>
      <c r="BK1524" t="inlineStr">
        <is>
          <t>785ee71a08c811f0b119d3290d41d0d6</t>
        </is>
      </c>
      <c r="BL1524" t="b">
        <v>0</v>
      </c>
      <c r="BM1524" t="inlineStr">
        <is>
          <t>---</t>
        </is>
      </c>
      <c r="BN1524" t="inlineStr">
        <is>
          <t>66.9.168.142</t>
        </is>
      </c>
      <c r="BO1524" t="inlineStr">
        <is>
          <t>Emilio Auguste</t>
        </is>
      </c>
    </row>
    <row r="1525">
      <c r="A1525" t="inlineStr">
        <is>
          <t>1523</t>
        </is>
      </c>
      <c r="B1525" t="inlineStr">
        <is>
          <t>89d0bc40-d75a-43b9-b300-069c9a9a853f</t>
        </is>
      </c>
      <c r="C1525" t="inlineStr">
        <is>
          <t>2025-03-26</t>
        </is>
      </c>
      <c r="D1525" t="inlineStr">
        <is>
          <t>3</t>
        </is>
      </c>
      <c r="E1525" t="inlineStr">
        <is>
          <t>---</t>
        </is>
      </c>
      <c r="F1525" t="inlineStr">
        <is>
          <t>1</t>
        </is>
      </c>
      <c r="G1525" t="inlineStr">
        <is>
          <t>---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---</t>
        </is>
      </c>
      <c r="L1525" t="inlineStr">
        <is>
          <t>---</t>
        </is>
      </c>
      <c r="M1525" t="inlineStr">
        <is>
          <t>---</t>
        </is>
      </c>
      <c r="N1525" t="inlineStr">
        <is>
          <t>---</t>
        </is>
      </c>
      <c r="O1525" t="inlineStr">
        <is>
          <t>---</t>
        </is>
      </c>
      <c r="P1525" t="inlineStr">
        <is>
          <t>---</t>
        </is>
      </c>
      <c r="Q1525" t="inlineStr">
        <is>
          <t>---</t>
        </is>
      </c>
      <c r="R1525" t="inlineStr"/>
      <c r="S1525" t="inlineStr"/>
      <c r="T1525" t="inlineStr"/>
      <c r="U1525" t="inlineStr"/>
      <c r="V1525" t="inlineStr"/>
      <c r="W1525" t="inlineStr">
        <is>
          <t>19.6672476 -72.1258983 -13.81 4.64</t>
        </is>
      </c>
      <c r="X1525" t="inlineStr">
        <is>
          <t>CAP/CALT/00283</t>
        </is>
      </c>
      <c r="Y1525" t="inlineStr">
        <is>
          <t>CAP/CALT/00283</t>
        </is>
      </c>
      <c r="Z1525" t="inlineStr">
        <is>
          <t>2025-03-26 18:37:10</t>
        </is>
      </c>
      <c r="AA1525" t="inlineStr">
        <is>
          <t>2025-03-26 18:36:33</t>
        </is>
      </c>
      <c r="AB1525" t="inlineStr">
        <is>
          <t>1maselaine</t>
        </is>
      </c>
      <c r="AC1525" t="inlineStr">
        <is>
          <t>2025-03-26 18:50:14</t>
        </is>
      </c>
      <c r="AD1525" s="1" t="inlineStr">
        <is>
          <t>https://www.commcarehq.org/a/caris-test/reports/form_data/89d0bc40-d75a-43b9-b300-069c9a9a853f/</t>
        </is>
      </c>
      <c r="AE1525" t="inlineStr">
        <is>
          <t>---</t>
        </is>
      </c>
      <c r="AF1525" t="inlineStr">
        <is>
          <t>3c5a623af057e23a32ae4000_103111</t>
        </is>
      </c>
      <c r="AG1525" t="inlineStr">
        <is>
          <t>OK</t>
        </is>
      </c>
      <c r="AH1525" t="inlineStr">
        <is>
          <t>2025-03-26 18:37:10</t>
        </is>
      </c>
      <c r="AI1525" t="inlineStr">
        <is>
          <t>1b833c2586eb49459103874b6462448b</t>
        </is>
      </c>
      <c r="AJ1525" t="inlineStr">
        <is>
          <t>2025-03-26</t>
        </is>
      </c>
      <c r="AK1525" t="inlineStr">
        <is>
          <t>3</t>
        </is>
      </c>
      <c r="AL1525" t="inlineStr">
        <is>
          <t>---</t>
        </is>
      </c>
      <c r="AM1525" t="inlineStr">
        <is>
          <t>1</t>
        </is>
      </c>
      <c r="AN1525" t="inlineStr">
        <is>
          <t>---</t>
        </is>
      </c>
      <c r="AO1525" t="inlineStr">
        <is>
          <t>1</t>
        </is>
      </c>
      <c r="AP1525" t="inlineStr">
        <is>
          <t>1</t>
        </is>
      </c>
      <c r="AQ1525" t="inlineStr"/>
      <c r="AR1525" t="inlineStr"/>
      <c r="AS1525" t="inlineStr"/>
      <c r="AT1525" t="inlineStr">
        <is>
          <t>19.6672476 -72.1258983 -13.81 4.64</t>
        </is>
      </c>
      <c r="AU1525" t="inlineStr">
        <is>
          <t>---</t>
        </is>
      </c>
      <c r="AV1525" t="inlineStr">
        <is>
          <t>---</t>
        </is>
      </c>
      <c r="AW1525" t="inlineStr">
        <is>
          <t>---</t>
        </is>
      </c>
      <c r="AX1525" t="inlineStr">
        <is>
          <t>---</t>
        </is>
      </c>
      <c r="AY1525" t="inlineStr">
        <is>
          <t>---</t>
        </is>
      </c>
      <c r="AZ1525" t="inlineStr">
        <is>
          <t>---</t>
        </is>
      </c>
      <c r="BA1525" t="inlineStr">
        <is>
          <t>1b833c2586eb49459103874b6462448b</t>
        </is>
      </c>
      <c r="BB1525" t="inlineStr">
        <is>
          <t>http://openrosa.org/formdesigner/0B48E039-1E80-49A7-AC24-732B6E788E39</t>
        </is>
      </c>
      <c r="BC1525" t="inlineStr">
        <is>
          <t>Ration et autres visites</t>
        </is>
      </c>
      <c r="BD1525" t="inlineStr">
        <is>
          <t>CommCare Android, version "2.56"(468040). App v15976. CommCare Version 2.56.0. Build 468040, built on: 2025-02-11</t>
        </is>
      </c>
      <c r="BE1525" t="inlineStr">
        <is>
          <t>commcare_05d78f59-ebda-491c-89b8-6c42bab0e02e</t>
        </is>
      </c>
      <c r="BF1525" t="inlineStr">
        <is>
          <t>19.6671117 -72.1259217 -13.9 5.9</t>
        </is>
      </c>
      <c r="BG1525" t="inlineStr">
        <is>
          <t>f13d8149fc6d39ebe86af18272310ff9</t>
        </is>
      </c>
      <c r="BH1525" t="inlineStr">
        <is>
          <t>7f92301a232342ecaa860bf392f6b02f</t>
        </is>
      </c>
      <c r="BI1525" t="inlineStr">
        <is>
          <t>15246</t>
        </is>
      </c>
      <c r="BJ1525" t="inlineStr">
        <is>
          <t>XFormInstance</t>
        </is>
      </c>
      <c r="BK1525" t="inlineStr">
        <is>
          <t>bcfb205e0a4f11f0b5ba5930014bb413</t>
        </is>
      </c>
      <c r="BL1525" t="b">
        <v>0</v>
      </c>
      <c r="BM1525" t="inlineStr">
        <is>
          <t>---</t>
        </is>
      </c>
      <c r="BN1525" t="inlineStr">
        <is>
          <t>200.113.214.209</t>
        </is>
      </c>
      <c r="BO1525" t="inlineStr">
        <is>
          <t>Odline Romain</t>
        </is>
      </c>
    </row>
    <row r="1526">
      <c r="A1526" t="inlineStr">
        <is>
          <t>1524</t>
        </is>
      </c>
      <c r="B1526" t="inlineStr">
        <is>
          <t>7a15acd6-b8c1-450c-8fe0-129d8102f397</t>
        </is>
      </c>
      <c r="C1526" t="inlineStr">
        <is>
          <t>2025-03-25</t>
        </is>
      </c>
      <c r="D1526" t="inlineStr">
        <is>
          <t>4</t>
        </is>
      </c>
      <c r="E1526" t="inlineStr">
        <is>
          <t>bonnon</t>
        </is>
      </c>
      <c r="F1526" t="inlineStr">
        <is>
          <t>1</t>
        </is>
      </c>
      <c r="G1526" t="inlineStr">
        <is>
          <t>bonbon</t>
        </is>
      </c>
      <c r="H1526" t="inlineStr">
        <is>
          <t>1</t>
        </is>
      </c>
      <c r="I1526" t="inlineStr">
        <is>
          <t>1</t>
        </is>
      </c>
      <c r="J1526" t="inlineStr">
        <is>
          <t>3</t>
        </is>
      </c>
      <c r="K1526" t="inlineStr">
        <is>
          <t>---</t>
        </is>
      </c>
      <c r="L1526" t="inlineStr">
        <is>
          <t>---</t>
        </is>
      </c>
      <c r="M1526" t="inlineStr">
        <is>
          <t>---</t>
        </is>
      </c>
      <c r="N1526" t="inlineStr">
        <is>
          <t>---</t>
        </is>
      </c>
      <c r="O1526" t="inlineStr">
        <is>
          <t>---</t>
        </is>
      </c>
      <c r="P1526" t="inlineStr">
        <is>
          <t>---</t>
        </is>
      </c>
      <c r="Q1526" t="inlineStr">
        <is>
          <t>---</t>
        </is>
      </c>
      <c r="R1526" t="inlineStr">
        <is>
          <t>28.0</t>
        </is>
      </c>
      <c r="S1526" t="inlineStr">
        <is>
          <t>59.3</t>
        </is>
      </c>
      <c r="T1526" t="inlineStr">
        <is>
          <t>155.0</t>
        </is>
      </c>
      <c r="U1526">
        <f>HYPERLINK("https://www.commcarehq.org/a/caris-test/api/form_attachment/v1/7a15acd6-b8c1-450c-8fe0-129d8102f397/1742913656471.jpg")</f>
        <v/>
      </c>
      <c r="V1526" t="inlineStr"/>
      <c r="W1526" t="inlineStr"/>
      <c r="X1526" t="inlineStr">
        <is>
          <t>PAP/HAHD/ST00375</t>
        </is>
      </c>
      <c r="Y1526" t="inlineStr">
        <is>
          <t>PAP/HAHD/ST00375</t>
        </is>
      </c>
      <c r="Z1526" t="inlineStr">
        <is>
          <t>2025-03-25 14:41:04</t>
        </is>
      </c>
      <c r="AA1526" t="inlineStr">
        <is>
          <t>2025-03-25 14:38:58</t>
        </is>
      </c>
      <c r="AB1526" t="inlineStr">
        <is>
          <t>2miclene</t>
        </is>
      </c>
      <c r="AC1526" t="inlineStr">
        <is>
          <t>2025-03-26 18:58:51</t>
        </is>
      </c>
      <c r="AD1526" s="1" t="inlineStr">
        <is>
          <t>https://www.commcarehq.org/a/caris-test/reports/form_data/7a15acd6-b8c1-450c-8fe0-129d8102f397/</t>
        </is>
      </c>
      <c r="AE1526" t="inlineStr">
        <is>
          <t>---</t>
        </is>
      </c>
      <c r="AF1526" t="inlineStr">
        <is>
          <t>7bb276a841f7492e811c08507b0047bd</t>
        </is>
      </c>
      <c r="AG1526" t="inlineStr">
        <is>
          <t>---</t>
        </is>
      </c>
      <c r="AH1526" t="inlineStr">
        <is>
          <t>2025-03-25 14:41:04</t>
        </is>
      </c>
      <c r="AI1526" t="inlineStr">
        <is>
          <t>64b0a61236f7d987dd45027ebbfc57df</t>
        </is>
      </c>
      <c r="AJ1526" t="inlineStr">
        <is>
          <t>2025-03-25</t>
        </is>
      </c>
      <c r="AK1526" t="inlineStr">
        <is>
          <t>4</t>
        </is>
      </c>
      <c r="AL1526" t="inlineStr">
        <is>
          <t>bonnon</t>
        </is>
      </c>
      <c r="AM1526" t="inlineStr">
        <is>
          <t>1</t>
        </is>
      </c>
      <c r="AN1526" t="inlineStr">
        <is>
          <t>bonbon</t>
        </is>
      </c>
      <c r="AO1526" t="inlineStr">
        <is>
          <t>1</t>
        </is>
      </c>
      <c r="AP1526" t="inlineStr">
        <is>
          <t>1</t>
        </is>
      </c>
      <c r="AQ1526" t="inlineStr">
        <is>
          <t>28</t>
        </is>
      </c>
      <c r="AR1526" t="inlineStr">
        <is>
          <t>59.3</t>
        </is>
      </c>
      <c r="AS1526" t="inlineStr">
        <is>
          <t>155</t>
        </is>
      </c>
      <c r="AT1526" t="inlineStr"/>
      <c r="AU1526" t="inlineStr">
        <is>
          <t>---</t>
        </is>
      </c>
      <c r="AV1526" t="inlineStr">
        <is>
          <t>---</t>
        </is>
      </c>
      <c r="AW1526" t="inlineStr">
        <is>
          <t>---</t>
        </is>
      </c>
      <c r="AX1526" t="inlineStr">
        <is>
          <t>---</t>
        </is>
      </c>
      <c r="AY1526" t="inlineStr">
        <is>
          <t>---</t>
        </is>
      </c>
      <c r="AZ1526" t="inlineStr">
        <is>
          <t>---</t>
        </is>
      </c>
      <c r="BA1526" t="inlineStr">
        <is>
          <t>64b0a61236f7d987dd45027ebbfc57df</t>
        </is>
      </c>
      <c r="BB1526" t="inlineStr">
        <is>
          <t>http://openrosa.org/formdesigner/0B48E039-1E80-49A7-AC24-732B6E788E39</t>
        </is>
      </c>
      <c r="BC1526" t="inlineStr">
        <is>
          <t>Ration et autres visites</t>
        </is>
      </c>
      <c r="BD1526" t="inlineStr">
        <is>
          <t>CommCare Android, version "2.55.0"(467579). App v15974. CommCare Version 2.55.0. Build 467579, built on: 2025-01-15</t>
        </is>
      </c>
      <c r="BE1526" t="inlineStr">
        <is>
          <t>commcare_54a621c2-54d8-40d6-b070-4af9fd73e052</t>
        </is>
      </c>
      <c r="BF1526" t="inlineStr"/>
      <c r="BG1526" t="inlineStr">
        <is>
          <t>f13d8149fc6d39ebe86af18272310ff9</t>
        </is>
      </c>
      <c r="BH1526" t="inlineStr">
        <is>
          <t>40b9a06a5c574210820dd725c0bc61c4</t>
        </is>
      </c>
      <c r="BI1526" t="inlineStr">
        <is>
          <t>15246</t>
        </is>
      </c>
      <c r="BJ1526" t="inlineStr">
        <is>
          <t>XFormInstance</t>
        </is>
      </c>
      <c r="BK1526" t="inlineStr">
        <is>
          <t>fb6ddbd204c911f0b4d65930014bb413</t>
        </is>
      </c>
      <c r="BL1526" t="b">
        <v>0</v>
      </c>
      <c r="BM1526" t="inlineStr">
        <is>
          <t>---</t>
        </is>
      </c>
      <c r="BN1526" t="inlineStr">
        <is>
          <t>190.115.175.123</t>
        </is>
      </c>
      <c r="BO1526" t="inlineStr">
        <is>
          <t>Francklin Pierre</t>
        </is>
      </c>
    </row>
    <row r="1527">
      <c r="A1527" t="inlineStr">
        <is>
          <t>1525</t>
        </is>
      </c>
      <c r="B1527" t="inlineStr">
        <is>
          <t>3747ec78-72e9-414a-b6ef-ee3a5fd9daea</t>
        </is>
      </c>
      <c r="C1527" t="inlineStr">
        <is>
          <t>2025-03-25</t>
        </is>
      </c>
      <c r="D1527" t="inlineStr">
        <is>
          <t>3</t>
        </is>
      </c>
      <c r="E1527" t="inlineStr">
        <is>
          <t>---</t>
        </is>
      </c>
      <c r="F1527" t="inlineStr">
        <is>
          <t>0</t>
        </is>
      </c>
      <c r="G1527" t="inlineStr">
        <is>
          <t>---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---</t>
        </is>
      </c>
      <c r="L1527" t="inlineStr">
        <is>
          <t>---</t>
        </is>
      </c>
      <c r="M1527" t="inlineStr">
        <is>
          <t>---</t>
        </is>
      </c>
      <c r="N1527" t="inlineStr">
        <is>
          <t>---</t>
        </is>
      </c>
      <c r="O1527" t="inlineStr">
        <is>
          <t>---</t>
        </is>
      </c>
      <c r="P1527" t="inlineStr">
        <is>
          <t>---</t>
        </is>
      </c>
      <c r="Q1527" t="inlineStr">
        <is>
          <t>---</t>
        </is>
      </c>
      <c r="R1527" t="inlineStr"/>
      <c r="S1527" t="inlineStr"/>
      <c r="T1527" t="inlineStr"/>
      <c r="U1527" t="inlineStr"/>
      <c r="V1527" t="inlineStr"/>
      <c r="W1527" t="inlineStr"/>
      <c r="X1527" t="inlineStr">
        <is>
          <t>CAP/HSCM/ST02807</t>
        </is>
      </c>
      <c r="Y1527" t="inlineStr">
        <is>
          <t>CAP/HSCM/ST02807</t>
        </is>
      </c>
      <c r="Z1527" t="inlineStr">
        <is>
          <t>2025-03-25 16:10:58</t>
        </is>
      </c>
      <c r="AA1527" t="inlineStr">
        <is>
          <t>2025-03-25 16:10:46</t>
        </is>
      </c>
      <c r="AB1527" t="inlineStr">
        <is>
          <t>1fleurgile</t>
        </is>
      </c>
      <c r="AC1527" t="inlineStr">
        <is>
          <t>2025-03-26 19:27:22</t>
        </is>
      </c>
      <c r="AD1527" s="1" t="inlineStr">
        <is>
          <t>https://www.commcarehq.org/a/caris-test/reports/form_data/3747ec78-72e9-414a-b6ef-ee3a5fd9daea/</t>
        </is>
      </c>
      <c r="AE1527" t="inlineStr">
        <is>
          <t>---</t>
        </is>
      </c>
      <c r="AF1527" t="inlineStr">
        <is>
          <t>b02407e6770c47ee8226094daa71f4db</t>
        </is>
      </c>
      <c r="AG1527" t="inlineStr">
        <is>
          <t>OK</t>
        </is>
      </c>
      <c r="AH1527" t="inlineStr">
        <is>
          <t>2025-03-25 16:10:58</t>
        </is>
      </c>
      <c r="AI1527" t="inlineStr">
        <is>
          <t>9cfdf7db54419d22491b2c964b5162b3</t>
        </is>
      </c>
      <c r="AJ1527" t="inlineStr">
        <is>
          <t>2025-03-25</t>
        </is>
      </c>
      <c r="AK1527" t="inlineStr">
        <is>
          <t>3</t>
        </is>
      </c>
      <c r="AL1527" t="inlineStr">
        <is>
          <t>---</t>
        </is>
      </c>
      <c r="AM1527" t="inlineStr">
        <is>
          <t>0</t>
        </is>
      </c>
      <c r="AN1527" t="inlineStr">
        <is>
          <t>---</t>
        </is>
      </c>
      <c r="AO1527" t="inlineStr">
        <is>
          <t>1</t>
        </is>
      </c>
      <c r="AP1527" t="inlineStr">
        <is>
          <t>1</t>
        </is>
      </c>
      <c r="AQ1527" t="inlineStr"/>
      <c r="AR1527" t="inlineStr"/>
      <c r="AS1527" t="inlineStr"/>
      <c r="AT1527" t="inlineStr"/>
      <c r="AU1527" t="inlineStr">
        <is>
          <t>---</t>
        </is>
      </c>
      <c r="AV1527" t="inlineStr">
        <is>
          <t>---</t>
        </is>
      </c>
      <c r="AW1527" t="inlineStr">
        <is>
          <t>---</t>
        </is>
      </c>
      <c r="AX1527" t="inlineStr">
        <is>
          <t>---</t>
        </is>
      </c>
      <c r="AY1527" t="inlineStr">
        <is>
          <t>---</t>
        </is>
      </c>
      <c r="AZ1527" t="inlineStr">
        <is>
          <t>---</t>
        </is>
      </c>
      <c r="BA1527" t="inlineStr">
        <is>
          <t>9cfdf7db54419d22491b2c964b5162b3</t>
        </is>
      </c>
      <c r="BB1527" t="inlineStr">
        <is>
          <t>http://openrosa.org/formdesigner/0B48E039-1E80-49A7-AC24-732B6E788E39</t>
        </is>
      </c>
      <c r="BC1527" t="inlineStr">
        <is>
          <t>Ration et autres visites</t>
        </is>
      </c>
      <c r="BD1527" t="inlineStr">
        <is>
          <t>CommCare Android, version "2.55.0"(467579). App v15974. CommCare Version 2.55.0. Build 467579, built on: 2025-01-15</t>
        </is>
      </c>
      <c r="BE1527" t="inlineStr">
        <is>
          <t>commcare_76b456dd-7d90-498a-a785-92f136625a61</t>
        </is>
      </c>
      <c r="BF1527" t="inlineStr">
        <is>
          <t>19.6090758 -72.2096782 65.25 9.37</t>
        </is>
      </c>
      <c r="BG1527" t="inlineStr">
        <is>
          <t>f13d8149fc6d39ebe86af18272310ff9</t>
        </is>
      </c>
      <c r="BH1527" t="inlineStr">
        <is>
          <t>7f92301a232342ecaa860bf392f6b02f</t>
        </is>
      </c>
      <c r="BI1527" t="inlineStr">
        <is>
          <t>15246</t>
        </is>
      </c>
      <c r="BJ1527" t="inlineStr">
        <is>
          <t>XFormInstance</t>
        </is>
      </c>
      <c r="BK1527" t="inlineStr">
        <is>
          <t>14389098098f11f0ab196327e3555f30</t>
        </is>
      </c>
      <c r="BL1527" t="b">
        <v>0</v>
      </c>
      <c r="BM1527" t="inlineStr">
        <is>
          <t>---</t>
        </is>
      </c>
      <c r="BN1527" t="inlineStr">
        <is>
          <t>200.113.248.33</t>
        </is>
      </c>
      <c r="BO1527" t="inlineStr">
        <is>
          <t>Rivenson Michel</t>
        </is>
      </c>
    </row>
    <row r="1528">
      <c r="A1528" t="inlineStr">
        <is>
          <t>1526</t>
        </is>
      </c>
      <c r="B1528" t="inlineStr">
        <is>
          <t>b34e2ed6-f467-43e3-8c10-172e2895d2cc</t>
        </is>
      </c>
      <c r="C1528" t="inlineStr">
        <is>
          <t>2025-03-25</t>
        </is>
      </c>
      <c r="D1528" t="inlineStr">
        <is>
          <t>3</t>
        </is>
      </c>
      <c r="E1528" t="inlineStr">
        <is>
          <t>---</t>
        </is>
      </c>
      <c r="F1528" t="inlineStr">
        <is>
          <t>0</t>
        </is>
      </c>
      <c r="G1528" t="inlineStr">
        <is>
          <t>---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---</t>
        </is>
      </c>
      <c r="L1528" t="inlineStr">
        <is>
          <t>---</t>
        </is>
      </c>
      <c r="M1528" t="inlineStr">
        <is>
          <t>---</t>
        </is>
      </c>
      <c r="N1528" t="inlineStr">
        <is>
          <t>---</t>
        </is>
      </c>
      <c r="O1528" t="inlineStr">
        <is>
          <t>---</t>
        </is>
      </c>
      <c r="P1528" t="inlineStr">
        <is>
          <t>---</t>
        </is>
      </c>
      <c r="Q1528" t="inlineStr">
        <is>
          <t>---</t>
        </is>
      </c>
      <c r="R1528" t="inlineStr"/>
      <c r="S1528" t="inlineStr"/>
      <c r="T1528" t="inlineStr"/>
      <c r="U1528" t="inlineStr"/>
      <c r="V1528" t="inlineStr"/>
      <c r="W1528" t="inlineStr"/>
      <c r="X1528" t="inlineStr">
        <is>
          <t>CAP/HSCM/ST01318</t>
        </is>
      </c>
      <c r="Y1528" t="inlineStr">
        <is>
          <t>CAP/HSCM/ST01318</t>
        </is>
      </c>
      <c r="Z1528" t="inlineStr">
        <is>
          <t>2025-03-25 16:11:28</t>
        </is>
      </c>
      <c r="AA1528" t="inlineStr">
        <is>
          <t>2025-03-25 16:11:15</t>
        </is>
      </c>
      <c r="AB1528" t="inlineStr">
        <is>
          <t>1fleurgile</t>
        </is>
      </c>
      <c r="AC1528" t="inlineStr">
        <is>
          <t>2025-03-26 19:27:23</t>
        </is>
      </c>
      <c r="AD1528" s="1" t="inlineStr">
        <is>
          <t>https://www.commcarehq.org/a/caris-test/reports/form_data/b34e2ed6-f467-43e3-8c10-172e2895d2cc/</t>
        </is>
      </c>
      <c r="AE1528" t="inlineStr">
        <is>
          <t>---</t>
        </is>
      </c>
      <c r="AF1528" t="inlineStr">
        <is>
          <t>73d84cfc5cb44675879bf627aaaffe84</t>
        </is>
      </c>
      <c r="AG1528" t="inlineStr">
        <is>
          <t>OK</t>
        </is>
      </c>
      <c r="AH1528" t="inlineStr">
        <is>
          <t>2025-03-25 16:11:28</t>
        </is>
      </c>
      <c r="AI1528" t="inlineStr">
        <is>
          <t>9cfdf7db54419d22491b2c964b5162b3</t>
        </is>
      </c>
      <c r="AJ1528" t="inlineStr">
        <is>
          <t>2025-03-25</t>
        </is>
      </c>
      <c r="AK1528" t="inlineStr">
        <is>
          <t>3</t>
        </is>
      </c>
      <c r="AL1528" t="inlineStr">
        <is>
          <t>---</t>
        </is>
      </c>
      <c r="AM1528" t="inlineStr">
        <is>
          <t>0</t>
        </is>
      </c>
      <c r="AN1528" t="inlineStr">
        <is>
          <t>---</t>
        </is>
      </c>
      <c r="AO1528" t="inlineStr">
        <is>
          <t>1</t>
        </is>
      </c>
      <c r="AP1528" t="inlineStr">
        <is>
          <t>1</t>
        </is>
      </c>
      <c r="AQ1528" t="inlineStr"/>
      <c r="AR1528" t="inlineStr"/>
      <c r="AS1528" t="inlineStr"/>
      <c r="AT1528" t="inlineStr"/>
      <c r="AU1528" t="inlineStr">
        <is>
          <t>---</t>
        </is>
      </c>
      <c r="AV1528" t="inlineStr">
        <is>
          <t>---</t>
        </is>
      </c>
      <c r="AW1528" t="inlineStr">
        <is>
          <t>---</t>
        </is>
      </c>
      <c r="AX1528" t="inlineStr">
        <is>
          <t>---</t>
        </is>
      </c>
      <c r="AY1528" t="inlineStr">
        <is>
          <t>---</t>
        </is>
      </c>
      <c r="AZ1528" t="inlineStr">
        <is>
          <t>---</t>
        </is>
      </c>
      <c r="BA1528" t="inlineStr">
        <is>
          <t>9cfdf7db54419d22491b2c964b5162b3</t>
        </is>
      </c>
      <c r="BB1528" t="inlineStr">
        <is>
          <t>http://openrosa.org/formdesigner/0B48E039-1E80-49A7-AC24-732B6E788E39</t>
        </is>
      </c>
      <c r="BC1528" t="inlineStr">
        <is>
          <t>Ration et autres visites</t>
        </is>
      </c>
      <c r="BD1528" t="inlineStr">
        <is>
          <t>CommCare Android, version "2.55.0"(467579). App v15974. CommCare Version 2.55.0. Build 467579, built on: 2025-01-15</t>
        </is>
      </c>
      <c r="BE1528" t="inlineStr">
        <is>
          <t>commcare_76b456dd-7d90-498a-a785-92f136625a61</t>
        </is>
      </c>
      <c r="BF1528" t="inlineStr">
        <is>
          <t>19.6090938 -72.2096879 65.11 9.16</t>
        </is>
      </c>
      <c r="BG1528" t="inlineStr">
        <is>
          <t>f13d8149fc6d39ebe86af18272310ff9</t>
        </is>
      </c>
      <c r="BH1528" t="inlineStr">
        <is>
          <t>7f92301a232342ecaa860bf392f6b02f</t>
        </is>
      </c>
      <c r="BI1528" t="inlineStr">
        <is>
          <t>15246</t>
        </is>
      </c>
      <c r="BJ1528" t="inlineStr">
        <is>
          <t>XFormInstance</t>
        </is>
      </c>
      <c r="BK1528" t="inlineStr">
        <is>
          <t>14389098098f11f0ab196327e3555f30</t>
        </is>
      </c>
      <c r="BL1528" t="b">
        <v>0</v>
      </c>
      <c r="BM1528" t="inlineStr">
        <is>
          <t>---</t>
        </is>
      </c>
      <c r="BN1528" t="inlineStr">
        <is>
          <t>200.113.248.33</t>
        </is>
      </c>
      <c r="BO1528" t="inlineStr">
        <is>
          <t>Peterson jean louis</t>
        </is>
      </c>
    </row>
    <row r="1529">
      <c r="A1529" t="inlineStr">
        <is>
          <t>1527</t>
        </is>
      </c>
      <c r="B1529" t="inlineStr">
        <is>
          <t>3b66a6b5-4017-4af8-a2c7-720fe9ca270c</t>
        </is>
      </c>
      <c r="C1529" t="inlineStr">
        <is>
          <t>2025-03-25</t>
        </is>
      </c>
      <c r="D1529" t="inlineStr">
        <is>
          <t>3</t>
        </is>
      </c>
      <c r="E1529" t="inlineStr">
        <is>
          <t>---</t>
        </is>
      </c>
      <c r="F1529" t="inlineStr">
        <is>
          <t>0</t>
        </is>
      </c>
      <c r="G1529" t="inlineStr">
        <is>
          <t>---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---</t>
        </is>
      </c>
      <c r="L1529" t="inlineStr">
        <is>
          <t>---</t>
        </is>
      </c>
      <c r="M1529" t="inlineStr">
        <is>
          <t>---</t>
        </is>
      </c>
      <c r="N1529" t="inlineStr">
        <is>
          <t>---</t>
        </is>
      </c>
      <c r="O1529" t="inlineStr">
        <is>
          <t>---</t>
        </is>
      </c>
      <c r="P1529" t="inlineStr">
        <is>
          <t>---</t>
        </is>
      </c>
      <c r="Q1529" t="inlineStr">
        <is>
          <t>---</t>
        </is>
      </c>
      <c r="R1529" t="inlineStr"/>
      <c r="S1529" t="inlineStr"/>
      <c r="T1529" t="inlineStr"/>
      <c r="U1529" t="inlineStr"/>
      <c r="V1529" t="inlineStr"/>
      <c r="W1529" t="inlineStr"/>
      <c r="X1529" t="inlineStr">
        <is>
          <t>CAP/HSCM/ST02875</t>
        </is>
      </c>
      <c r="Y1529" t="inlineStr">
        <is>
          <t>CAP/HSCM/ST02875</t>
        </is>
      </c>
      <c r="Z1529" t="inlineStr">
        <is>
          <t>2025-03-25 17:04:45</t>
        </is>
      </c>
      <c r="AA1529" t="inlineStr">
        <is>
          <t>2025-03-25 17:04:15</t>
        </is>
      </c>
      <c r="AB1529" t="inlineStr">
        <is>
          <t>1fleurgile</t>
        </is>
      </c>
      <c r="AC1529" t="inlineStr">
        <is>
          <t>2025-03-26 19:27:24</t>
        </is>
      </c>
      <c r="AD1529" s="1" t="inlineStr">
        <is>
          <t>https://www.commcarehq.org/a/caris-test/reports/form_data/3b66a6b5-4017-4af8-a2c7-720fe9ca270c/</t>
        </is>
      </c>
      <c r="AE1529" t="inlineStr">
        <is>
          <t>---</t>
        </is>
      </c>
      <c r="AF1529" t="inlineStr">
        <is>
          <t>f4319025dea446ebb550b35c834e4c17</t>
        </is>
      </c>
      <c r="AG1529" t="inlineStr">
        <is>
          <t>OK</t>
        </is>
      </c>
      <c r="AH1529" t="inlineStr">
        <is>
          <t>2025-03-25 17:04:45</t>
        </is>
      </c>
      <c r="AI1529" t="inlineStr">
        <is>
          <t>9cfdf7db54419d22491b2c964b5162b3</t>
        </is>
      </c>
      <c r="AJ1529" t="inlineStr">
        <is>
          <t>2025-03-25</t>
        </is>
      </c>
      <c r="AK1529" t="inlineStr">
        <is>
          <t>3</t>
        </is>
      </c>
      <c r="AL1529" t="inlineStr">
        <is>
          <t>---</t>
        </is>
      </c>
      <c r="AM1529" t="inlineStr">
        <is>
          <t>0</t>
        </is>
      </c>
      <c r="AN1529" t="inlineStr">
        <is>
          <t>---</t>
        </is>
      </c>
      <c r="AO1529" t="inlineStr">
        <is>
          <t>1</t>
        </is>
      </c>
      <c r="AP1529" t="inlineStr">
        <is>
          <t>1</t>
        </is>
      </c>
      <c r="AQ1529" t="inlineStr"/>
      <c r="AR1529" t="inlineStr"/>
      <c r="AS1529" t="inlineStr"/>
      <c r="AT1529" t="inlineStr"/>
      <c r="AU1529" t="inlineStr">
        <is>
          <t>---</t>
        </is>
      </c>
      <c r="AV1529" t="inlineStr">
        <is>
          <t>---</t>
        </is>
      </c>
      <c r="AW1529" t="inlineStr">
        <is>
          <t>---</t>
        </is>
      </c>
      <c r="AX1529" t="inlineStr">
        <is>
          <t>---</t>
        </is>
      </c>
      <c r="AY1529" t="inlineStr">
        <is>
          <t>---</t>
        </is>
      </c>
      <c r="AZ1529" t="inlineStr">
        <is>
          <t>---</t>
        </is>
      </c>
      <c r="BA1529" t="inlineStr">
        <is>
          <t>9cfdf7db54419d22491b2c964b5162b3</t>
        </is>
      </c>
      <c r="BB1529" t="inlineStr">
        <is>
          <t>http://openrosa.org/formdesigner/0B48E039-1E80-49A7-AC24-732B6E788E39</t>
        </is>
      </c>
      <c r="BC1529" t="inlineStr">
        <is>
          <t>Ration et autres visites</t>
        </is>
      </c>
      <c r="BD1529" t="inlineStr">
        <is>
          <t>CommCare Android, version "2.55.0"(467579). App v15974. CommCare Version 2.55.0. Build 467579, built on: 2025-01-15</t>
        </is>
      </c>
      <c r="BE1529" t="inlineStr">
        <is>
          <t>commcare_76b456dd-7d90-498a-a785-92f136625a61</t>
        </is>
      </c>
      <c r="BF1529" t="inlineStr">
        <is>
          <t>19.6090106 -72.2087248 65.11 8.3</t>
        </is>
      </c>
      <c r="BG1529" t="inlineStr">
        <is>
          <t>f13d8149fc6d39ebe86af18272310ff9</t>
        </is>
      </c>
      <c r="BH1529" t="inlineStr">
        <is>
          <t>7f92301a232342ecaa860bf392f6b02f</t>
        </is>
      </c>
      <c r="BI1529" t="inlineStr">
        <is>
          <t>15246</t>
        </is>
      </c>
      <c r="BJ1529" t="inlineStr">
        <is>
          <t>XFormInstance</t>
        </is>
      </c>
      <c r="BK1529" t="inlineStr">
        <is>
          <t>14389098098f11f0ab196327e3555f30</t>
        </is>
      </c>
      <c r="BL1529" t="b">
        <v>0</v>
      </c>
      <c r="BM1529" t="inlineStr">
        <is>
          <t>---</t>
        </is>
      </c>
      <c r="BN1529" t="inlineStr">
        <is>
          <t>200.113.248.33</t>
        </is>
      </c>
      <c r="BO1529" t="inlineStr">
        <is>
          <t>Widlyn Aristild</t>
        </is>
      </c>
    </row>
    <row r="1530">
      <c r="A1530" t="inlineStr">
        <is>
          <t>1528</t>
        </is>
      </c>
      <c r="B1530" t="inlineStr">
        <is>
          <t>c9945409-afc2-439b-b99c-5b72628cf774</t>
        </is>
      </c>
      <c r="C1530" t="inlineStr">
        <is>
          <t>2025-03-25</t>
        </is>
      </c>
      <c r="D1530" t="inlineStr">
        <is>
          <t>4</t>
        </is>
      </c>
      <c r="E1530" t="inlineStr">
        <is>
          <t>Bonbons</t>
        </is>
      </c>
      <c r="F1530" t="inlineStr">
        <is>
          <t>1</t>
        </is>
      </c>
      <c r="G1530" t="inlineStr">
        <is>
          <t>Bonbons</t>
        </is>
      </c>
      <c r="H1530" t="inlineStr">
        <is>
          <t>1</t>
        </is>
      </c>
      <c r="I1530" t="inlineStr">
        <is>
          <t>1</t>
        </is>
      </c>
      <c r="J1530" t="inlineStr">
        <is>
          <t>3</t>
        </is>
      </c>
      <c r="K1530" t="inlineStr">
        <is>
          <t>---</t>
        </is>
      </c>
      <c r="L1530" t="inlineStr">
        <is>
          <t>---</t>
        </is>
      </c>
      <c r="M1530" t="inlineStr">
        <is>
          <t>---</t>
        </is>
      </c>
      <c r="N1530" t="inlineStr">
        <is>
          <t>---</t>
        </is>
      </c>
      <c r="O1530" t="inlineStr">
        <is>
          <t>---</t>
        </is>
      </c>
      <c r="P1530" t="inlineStr">
        <is>
          <t>---</t>
        </is>
      </c>
      <c r="Q1530" t="inlineStr">
        <is>
          <t>---</t>
        </is>
      </c>
      <c r="R1530" t="inlineStr">
        <is>
          <t>28.0</t>
        </is>
      </c>
      <c r="S1530" t="inlineStr">
        <is>
          <t>59.3</t>
        </is>
      </c>
      <c r="T1530" t="inlineStr">
        <is>
          <t>155.0</t>
        </is>
      </c>
      <c r="U1530">
        <f>HYPERLINK("https://www.commcarehq.org/a/caris-test/api/form_attachment/v1/c9945409-afc2-439b-b99c-5b72628cf774/1742913593923.jpg")</f>
        <v/>
      </c>
      <c r="V1530" t="inlineStr"/>
      <c r="W1530" t="inlineStr">
        <is>
          <t>18.5359351 -72.3999269 23.3 142.5</t>
        </is>
      </c>
      <c r="X1530" t="inlineStr">
        <is>
          <t>PAP/HAHD/ST00375</t>
        </is>
      </c>
      <c r="Y1530" t="inlineStr">
        <is>
          <t>PAP/HAHD/ST00375</t>
        </is>
      </c>
      <c r="Z1530" t="inlineStr">
        <is>
          <t>2025-03-25 14:50:04</t>
        </is>
      </c>
      <c r="AA1530" t="inlineStr">
        <is>
          <t>2025-03-25 14:38:47</t>
        </is>
      </c>
      <c r="AB1530" t="inlineStr">
        <is>
          <t>2yves</t>
        </is>
      </c>
      <c r="AC1530" t="inlineStr">
        <is>
          <t>2025-03-26 20:29:16</t>
        </is>
      </c>
      <c r="AD1530" s="1" t="inlineStr">
        <is>
          <t>https://www.commcarehq.org/a/caris-test/reports/form_data/c9945409-afc2-439b-b99c-5b72628cf774/</t>
        </is>
      </c>
      <c r="AE1530" t="inlineStr">
        <is>
          <t>---</t>
        </is>
      </c>
      <c r="AF1530" t="inlineStr">
        <is>
          <t>7bb276a841f7492e811c08507b0047bd</t>
        </is>
      </c>
      <c r="AG1530" t="inlineStr">
        <is>
          <t>---</t>
        </is>
      </c>
      <c r="AH1530" t="inlineStr">
        <is>
          <t>2025-03-25 14:50:04</t>
        </is>
      </c>
      <c r="AI1530" t="inlineStr">
        <is>
          <t>e6ee151a4dd54941b4385b43113f68bc</t>
        </is>
      </c>
      <c r="AJ1530" t="inlineStr">
        <is>
          <t>2025-03-25</t>
        </is>
      </c>
      <c r="AK1530" t="inlineStr">
        <is>
          <t>4</t>
        </is>
      </c>
      <c r="AL1530" t="inlineStr">
        <is>
          <t>Bonbons</t>
        </is>
      </c>
      <c r="AM1530" t="inlineStr">
        <is>
          <t>1</t>
        </is>
      </c>
      <c r="AN1530" t="inlineStr">
        <is>
          <t>Bonbons</t>
        </is>
      </c>
      <c r="AO1530" t="inlineStr">
        <is>
          <t>1</t>
        </is>
      </c>
      <c r="AP1530" t="inlineStr">
        <is>
          <t>1</t>
        </is>
      </c>
      <c r="AQ1530" t="inlineStr">
        <is>
          <t>28</t>
        </is>
      </c>
      <c r="AR1530" t="inlineStr">
        <is>
          <t>59.3</t>
        </is>
      </c>
      <c r="AS1530" t="inlineStr">
        <is>
          <t>155</t>
        </is>
      </c>
      <c r="AT1530" t="inlineStr">
        <is>
          <t>18.5359351 -72.3999269 23.3 142.5</t>
        </is>
      </c>
      <c r="AU1530" t="inlineStr">
        <is>
          <t>---</t>
        </is>
      </c>
      <c r="AV1530" t="inlineStr">
        <is>
          <t>---</t>
        </is>
      </c>
      <c r="AW1530" t="inlineStr">
        <is>
          <t>---</t>
        </is>
      </c>
      <c r="AX1530" t="inlineStr">
        <is>
          <t>---</t>
        </is>
      </c>
      <c r="AY1530" t="inlineStr">
        <is>
          <t>---</t>
        </is>
      </c>
      <c r="AZ1530" t="inlineStr">
        <is>
          <t>---</t>
        </is>
      </c>
      <c r="BA1530" t="inlineStr">
        <is>
          <t>e6ee151a4dd54941b4385b43113f68bc</t>
        </is>
      </c>
      <c r="BB1530" t="inlineStr">
        <is>
          <t>http://openrosa.org/formdesigner/0B48E039-1E80-49A7-AC24-732B6E788E39</t>
        </is>
      </c>
      <c r="BC1530" t="inlineStr">
        <is>
          <t>Ration et autres visites</t>
        </is>
      </c>
      <c r="BD1530" t="inlineStr">
        <is>
          <t>CommCare Android, version "2.55.0"(467579). App v15974. CommCare Version 2.55.0. Build 467579, built on: 2025-01-15</t>
        </is>
      </c>
      <c r="BE1530" t="inlineStr">
        <is>
          <t>commcare_3d9b4508-ec94-43e7-89c9-02e72ce74d1c</t>
        </is>
      </c>
      <c r="BF1530" t="inlineStr">
        <is>
          <t>18.5380439 -72.4076059 31.5 41.2</t>
        </is>
      </c>
      <c r="BG1530" t="inlineStr">
        <is>
          <t>f13d8149fc6d39ebe86af18272310ff9</t>
        </is>
      </c>
      <c r="BH1530" t="inlineStr">
        <is>
          <t>7f92301a232342ecaa860bf392f6b02f</t>
        </is>
      </c>
      <c r="BI1530" t="inlineStr">
        <is>
          <t>15246</t>
        </is>
      </c>
      <c r="BJ1530" t="inlineStr">
        <is>
          <t>XFormInstance</t>
        </is>
      </c>
      <c r="BK1530" t="inlineStr">
        <is>
          <t>3345c97604eb11f0bb1dbb65fe57b2fe</t>
        </is>
      </c>
      <c r="BL1530" t="b">
        <v>0</v>
      </c>
      <c r="BM1530" t="inlineStr">
        <is>
          <t>---</t>
        </is>
      </c>
      <c r="BN1530" t="inlineStr">
        <is>
          <t>200.113.230.155</t>
        </is>
      </c>
      <c r="BO1530" t="inlineStr">
        <is>
          <t>Francklin Pierre</t>
        </is>
      </c>
    </row>
    <row r="1531">
      <c r="A1531" t="inlineStr">
        <is>
          <t>1529</t>
        </is>
      </c>
      <c r="B1531" t="inlineStr">
        <is>
          <t>f36cc647-52b4-40e0-96f0-205b8894d0aa</t>
        </is>
      </c>
      <c r="C1531" t="inlineStr">
        <is>
          <t>2025-03-25</t>
        </is>
      </c>
      <c r="D1531" t="inlineStr">
        <is>
          <t>4</t>
        </is>
      </c>
      <c r="E1531" t="inlineStr">
        <is>
          <t>bonbons</t>
        </is>
      </c>
      <c r="F1531" t="inlineStr">
        <is>
          <t>1</t>
        </is>
      </c>
      <c r="G1531" t="inlineStr">
        <is>
          <t>Bonbon</t>
        </is>
      </c>
      <c r="H1531" t="inlineStr">
        <is>
          <t>1</t>
        </is>
      </c>
      <c r="I1531" t="inlineStr">
        <is>
          <t>1</t>
        </is>
      </c>
      <c r="J1531" t="inlineStr">
        <is>
          <t>3</t>
        </is>
      </c>
      <c r="K1531" t="inlineStr">
        <is>
          <t>---</t>
        </is>
      </c>
      <c r="L1531" t="inlineStr">
        <is>
          <t>---</t>
        </is>
      </c>
      <c r="M1531" t="inlineStr">
        <is>
          <t>---</t>
        </is>
      </c>
      <c r="N1531" t="inlineStr">
        <is>
          <t>---</t>
        </is>
      </c>
      <c r="O1531" t="inlineStr">
        <is>
          <t>---</t>
        </is>
      </c>
      <c r="P1531" t="inlineStr">
        <is>
          <t>---</t>
        </is>
      </c>
      <c r="Q1531" t="inlineStr">
        <is>
          <t>---</t>
        </is>
      </c>
      <c r="R1531" t="inlineStr">
        <is>
          <t>21.0</t>
        </is>
      </c>
      <c r="S1531" t="inlineStr">
        <is>
          <t>36.7</t>
        </is>
      </c>
      <c r="T1531" t="inlineStr">
        <is>
          <t>150.0</t>
        </is>
      </c>
      <c r="U1531" t="inlineStr"/>
      <c r="V1531" t="inlineStr"/>
      <c r="W1531" t="inlineStr"/>
      <c r="X1531" t="inlineStr">
        <is>
          <t>PAP/HAHD/ST00887</t>
        </is>
      </c>
      <c r="Y1531" t="inlineStr">
        <is>
          <t>PAP/HAHD/ST00887</t>
        </is>
      </c>
      <c r="Z1531" t="inlineStr">
        <is>
          <t>2025-03-25 21:16:59</t>
        </is>
      </c>
      <c r="AA1531" t="inlineStr">
        <is>
          <t>2025-03-25 21:15:26</t>
        </is>
      </c>
      <c r="AB1531" t="inlineStr">
        <is>
          <t>2yves</t>
        </is>
      </c>
      <c r="AC1531" t="inlineStr">
        <is>
          <t>2025-03-26 20:29:17</t>
        </is>
      </c>
      <c r="AD1531" s="1" t="inlineStr">
        <is>
          <t>https://www.commcarehq.org/a/caris-test/reports/form_data/f36cc647-52b4-40e0-96f0-205b8894d0aa/</t>
        </is>
      </c>
      <c r="AE1531" t="inlineStr">
        <is>
          <t>---</t>
        </is>
      </c>
      <c r="AF1531" t="inlineStr">
        <is>
          <t>3c5a623af057e23a32ae4000_45754</t>
        </is>
      </c>
      <c r="AG1531" t="inlineStr">
        <is>
          <t>---</t>
        </is>
      </c>
      <c r="AH1531" t="inlineStr">
        <is>
          <t>2025-03-25 21:16:59</t>
        </is>
      </c>
      <c r="AI1531" t="inlineStr">
        <is>
          <t>e6ee151a4dd54941b4385b43113f68bc</t>
        </is>
      </c>
      <c r="AJ1531" t="inlineStr">
        <is>
          <t>2025-03-25</t>
        </is>
      </c>
      <c r="AK1531" t="inlineStr">
        <is>
          <t>4</t>
        </is>
      </c>
      <c r="AL1531" t="inlineStr">
        <is>
          <t>bonbons</t>
        </is>
      </c>
      <c r="AM1531" t="inlineStr">
        <is>
          <t>1</t>
        </is>
      </c>
      <c r="AN1531" t="inlineStr">
        <is>
          <t>Bonbon</t>
        </is>
      </c>
      <c r="AO1531" t="inlineStr">
        <is>
          <t>1</t>
        </is>
      </c>
      <c r="AP1531" t="inlineStr">
        <is>
          <t>1</t>
        </is>
      </c>
      <c r="AQ1531" t="inlineStr">
        <is>
          <t>21</t>
        </is>
      </c>
      <c r="AR1531" t="inlineStr">
        <is>
          <t>36.7</t>
        </is>
      </c>
      <c r="AS1531" t="inlineStr">
        <is>
          <t>150</t>
        </is>
      </c>
      <c r="AT1531" t="inlineStr"/>
      <c r="AU1531" t="inlineStr">
        <is>
          <t>---</t>
        </is>
      </c>
      <c r="AV1531" t="inlineStr">
        <is>
          <t>---</t>
        </is>
      </c>
      <c r="AW1531" t="inlineStr">
        <is>
          <t>---</t>
        </is>
      </c>
      <c r="AX1531" t="inlineStr">
        <is>
          <t>---</t>
        </is>
      </c>
      <c r="AY1531" t="inlineStr">
        <is>
          <t>---</t>
        </is>
      </c>
      <c r="AZ1531" t="inlineStr">
        <is>
          <t>---</t>
        </is>
      </c>
      <c r="BA1531" t="inlineStr">
        <is>
          <t>e6ee151a4dd54941b4385b43113f68bc</t>
        </is>
      </c>
      <c r="BB1531" t="inlineStr">
        <is>
          <t>http://openrosa.org/formdesigner/0B48E039-1E80-49A7-AC24-732B6E788E39</t>
        </is>
      </c>
      <c r="BC1531" t="inlineStr">
        <is>
          <t>Ration et autres visites</t>
        </is>
      </c>
      <c r="BD1531" t="inlineStr">
        <is>
          <t>CommCare Android, version "2.55.0"(467579). App v15974. CommCare Version 2.55.0. Build 467579, built on: 2025-01-15</t>
        </is>
      </c>
      <c r="BE1531" t="inlineStr">
        <is>
          <t>commcare_3d9b4508-ec94-43e7-89c9-02e72ce74d1c</t>
        </is>
      </c>
      <c r="BF1531" t="inlineStr">
        <is>
          <t>18.536192 -72.3903912 -8.6 172.1</t>
        </is>
      </c>
      <c r="BG1531" t="inlineStr">
        <is>
          <t>f13d8149fc6d39ebe86af18272310ff9</t>
        </is>
      </c>
      <c r="BH1531" t="inlineStr">
        <is>
          <t>7f92301a232342ecaa860bf392f6b02f</t>
        </is>
      </c>
      <c r="BI1531" t="inlineStr">
        <is>
          <t>15246</t>
        </is>
      </c>
      <c r="BJ1531" t="inlineStr">
        <is>
          <t>XFormInstance</t>
        </is>
      </c>
      <c r="BK1531" t="inlineStr">
        <is>
          <t>3345c97604eb11f0bb1dbb65fe57b2fe</t>
        </is>
      </c>
      <c r="BL1531" t="b">
        <v>0</v>
      </c>
      <c r="BM1531" t="inlineStr">
        <is>
          <t>---</t>
        </is>
      </c>
      <c r="BN1531" t="inlineStr">
        <is>
          <t>200.113.230.155</t>
        </is>
      </c>
      <c r="BO1531" t="inlineStr">
        <is>
          <t>Chrismay Renfort</t>
        </is>
      </c>
    </row>
    <row r="1532">
      <c r="A1532" t="inlineStr">
        <is>
          <t>1530</t>
        </is>
      </c>
      <c r="B1532" t="inlineStr">
        <is>
          <t>7ebf2b19-5291-4bf0-b10f-05db9c028622</t>
        </is>
      </c>
      <c r="C1532" t="inlineStr">
        <is>
          <t>2025-03-26</t>
        </is>
      </c>
      <c r="D1532" t="inlineStr">
        <is>
          <t>4</t>
        </is>
      </c>
      <c r="E1532" t="inlineStr">
        <is>
          <t>Bonbons</t>
        </is>
      </c>
      <c r="F1532" t="inlineStr">
        <is>
          <t>0</t>
        </is>
      </c>
      <c r="G1532" t="inlineStr">
        <is>
          <t>bonbons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---</t>
        </is>
      </c>
      <c r="L1532" t="inlineStr">
        <is>
          <t>---</t>
        </is>
      </c>
      <c r="M1532" t="inlineStr">
        <is>
          <t>---</t>
        </is>
      </c>
      <c r="N1532" t="inlineStr">
        <is>
          <t>---</t>
        </is>
      </c>
      <c r="O1532" t="inlineStr">
        <is>
          <t>---</t>
        </is>
      </c>
      <c r="P1532" t="inlineStr">
        <is>
          <t>---</t>
        </is>
      </c>
      <c r="Q1532" t="inlineStr">
        <is>
          <t>---</t>
        </is>
      </c>
      <c r="R1532" t="inlineStr"/>
      <c r="S1532" t="inlineStr"/>
      <c r="T1532" t="inlineStr"/>
      <c r="U1532">
        <f>HYPERLINK("https://www.commcarehq.org/a/caris-test/api/form_attachment/v1/7ebf2b19-5291-4bf0-b10f-05db9c028622/1743020936790.jpg")</f>
        <v/>
      </c>
      <c r="V1532" t="inlineStr"/>
      <c r="W1532" t="inlineStr"/>
      <c r="X1532" t="inlineStr">
        <is>
          <t>PAP/HAHD/ST00302</t>
        </is>
      </c>
      <c r="Y1532" t="inlineStr">
        <is>
          <t>PAP/HAHD/ST00302</t>
        </is>
      </c>
      <c r="Z1532" t="inlineStr">
        <is>
          <t>2025-03-26 20:29:13</t>
        </is>
      </c>
      <c r="AA1532" t="inlineStr">
        <is>
          <t>2025-03-26 20:28:01</t>
        </is>
      </c>
      <c r="AB1532" t="inlineStr">
        <is>
          <t>2yves</t>
        </is>
      </c>
      <c r="AC1532" t="inlineStr">
        <is>
          <t>2025-03-26 20:29:18</t>
        </is>
      </c>
      <c r="AD1532" s="1" t="inlineStr">
        <is>
          <t>https://www.commcarehq.org/a/caris-test/reports/form_data/7ebf2b19-5291-4bf0-b10f-05db9c028622/</t>
        </is>
      </c>
      <c r="AE1532" t="inlineStr">
        <is>
          <t>---</t>
        </is>
      </c>
      <c r="AF1532" t="inlineStr">
        <is>
          <t>3c5a623af057e23a32ae4000_188519</t>
        </is>
      </c>
      <c r="AG1532" t="inlineStr">
        <is>
          <t>---</t>
        </is>
      </c>
      <c r="AH1532" t="inlineStr">
        <is>
          <t>2025-03-26 20:29:13</t>
        </is>
      </c>
      <c r="AI1532" t="inlineStr">
        <is>
          <t>e6ee151a4dd54941b4385b43113f68bc</t>
        </is>
      </c>
      <c r="AJ1532" t="inlineStr">
        <is>
          <t>2025-03-26</t>
        </is>
      </c>
      <c r="AK1532" t="inlineStr">
        <is>
          <t>4</t>
        </is>
      </c>
      <c r="AL1532" t="inlineStr">
        <is>
          <t>Bonbons</t>
        </is>
      </c>
      <c r="AM1532" t="inlineStr">
        <is>
          <t>0</t>
        </is>
      </c>
      <c r="AN1532" t="inlineStr">
        <is>
          <t>bonbons</t>
        </is>
      </c>
      <c r="AO1532" t="inlineStr">
        <is>
          <t>1</t>
        </is>
      </c>
      <c r="AP1532" t="inlineStr">
        <is>
          <t>1</t>
        </is>
      </c>
      <c r="AQ1532" t="inlineStr"/>
      <c r="AR1532" t="inlineStr"/>
      <c r="AS1532" t="inlineStr"/>
      <c r="AT1532" t="inlineStr"/>
      <c r="AU1532" t="inlineStr">
        <is>
          <t>---</t>
        </is>
      </c>
      <c r="AV1532" t="inlineStr">
        <is>
          <t>---</t>
        </is>
      </c>
      <c r="AW1532" t="inlineStr">
        <is>
          <t>---</t>
        </is>
      </c>
      <c r="AX1532" t="inlineStr">
        <is>
          <t>---</t>
        </is>
      </c>
      <c r="AY1532" t="inlineStr">
        <is>
          <t>---</t>
        </is>
      </c>
      <c r="AZ1532" t="inlineStr">
        <is>
          <t>---</t>
        </is>
      </c>
      <c r="BA1532" t="inlineStr">
        <is>
          <t>e6ee151a4dd54941b4385b43113f68bc</t>
        </is>
      </c>
      <c r="BB1532" t="inlineStr">
        <is>
          <t>http://openrosa.org/formdesigner/0B48E039-1E80-49A7-AC24-732B6E788E39</t>
        </is>
      </c>
      <c r="BC1532" t="inlineStr">
        <is>
          <t>Ration et autres visites</t>
        </is>
      </c>
      <c r="BD1532" t="inlineStr">
        <is>
          <t>CommCare Android, version "2.55.0"(467579). App v15976. CommCare Version 2.55.0. Build 467579, built on: 2025-01-15</t>
        </is>
      </c>
      <c r="BE1532" t="inlineStr">
        <is>
          <t>commcare_3d9b4508-ec94-43e7-89c9-02e72ce74d1c</t>
        </is>
      </c>
      <c r="BF1532" t="inlineStr">
        <is>
          <t>18.5362426 -72.3903821 -8.6 60.0</t>
        </is>
      </c>
      <c r="BG1532" t="inlineStr">
        <is>
          <t>f13d8149fc6d39ebe86af18272310ff9</t>
        </is>
      </c>
      <c r="BH1532" t="inlineStr">
        <is>
          <t>7f92301a232342ecaa860bf392f6b02f</t>
        </is>
      </c>
      <c r="BI1532" t="inlineStr">
        <is>
          <t>15246</t>
        </is>
      </c>
      <c r="BJ1532" t="inlineStr">
        <is>
          <t>XFormInstance</t>
        </is>
      </c>
      <c r="BK1532" t="inlineStr">
        <is>
          <t>3345c97604eb11f0bb1dbb65fe57b2fe</t>
        </is>
      </c>
      <c r="BL1532" t="b">
        <v>0</v>
      </c>
      <c r="BM1532" t="inlineStr">
        <is>
          <t>---</t>
        </is>
      </c>
      <c r="BN1532" t="inlineStr">
        <is>
          <t>200.113.230.155</t>
        </is>
      </c>
      <c r="BO1532" t="inlineStr">
        <is>
          <t>Eugenita  Simonis</t>
        </is>
      </c>
    </row>
    <row r="1533">
      <c r="A1533" t="inlineStr">
        <is>
          <t>1531</t>
        </is>
      </c>
      <c r="B1533" t="inlineStr">
        <is>
          <t>867d745b-e65c-4bf9-aeda-9a914a32cd1e</t>
        </is>
      </c>
      <c r="C1533" t="inlineStr">
        <is>
          <t>2025-03-26</t>
        </is>
      </c>
      <c r="D1533" t="inlineStr">
        <is>
          <t>4</t>
        </is>
      </c>
      <c r="E1533" t="inlineStr">
        <is>
          <t>bonbons</t>
        </is>
      </c>
      <c r="F1533" t="inlineStr">
        <is>
          <t>0</t>
        </is>
      </c>
      <c r="G1533" t="inlineStr">
        <is>
          <t>s
Sè li a t resevwa bonbon an pou li</t>
        </is>
      </c>
      <c r="H1533" t="inlineStr">
        <is>
          <t>1</t>
        </is>
      </c>
      <c r="I1533" t="inlineStr">
        <is>
          <t>0</t>
        </is>
      </c>
      <c r="J1533" t="inlineStr">
        <is>
          <t>---</t>
        </is>
      </c>
      <c r="K1533" t="inlineStr">
        <is>
          <t>---</t>
        </is>
      </c>
      <c r="L1533" t="inlineStr">
        <is>
          <t>---</t>
        </is>
      </c>
      <c r="M1533" t="inlineStr">
        <is>
          <t>---</t>
        </is>
      </c>
      <c r="N1533" t="inlineStr">
        <is>
          <t>---</t>
        </is>
      </c>
      <c r="O1533" t="inlineStr">
        <is>
          <t>---</t>
        </is>
      </c>
      <c r="P1533" t="inlineStr">
        <is>
          <t>---</t>
        </is>
      </c>
      <c r="Q1533" t="inlineStr">
        <is>
          <t>---</t>
        </is>
      </c>
      <c r="R1533" t="inlineStr">
        <is>
          <t>---</t>
        </is>
      </c>
      <c r="S1533" t="inlineStr">
        <is>
          <t>---</t>
        </is>
      </c>
      <c r="T1533" t="inlineStr">
        <is>
          <t>---</t>
        </is>
      </c>
      <c r="U1533" t="inlineStr">
        <is>
          <t>---</t>
        </is>
      </c>
      <c r="V1533" t="inlineStr">
        <is>
          <t>---</t>
        </is>
      </c>
      <c r="W1533" t="inlineStr"/>
      <c r="X1533" t="inlineStr">
        <is>
          <t>PAP/HAHD/ST00363</t>
        </is>
      </c>
      <c r="Y1533" t="inlineStr">
        <is>
          <t>PAP/HAHD/ST00363</t>
        </is>
      </c>
      <c r="Z1533" t="inlineStr">
        <is>
          <t>2025-03-26 20:30:50</t>
        </is>
      </c>
      <c r="AA1533" t="inlineStr">
        <is>
          <t>2025-03-26 20:29:28</t>
        </is>
      </c>
      <c r="AB1533" t="inlineStr">
        <is>
          <t>2yves</t>
        </is>
      </c>
      <c r="AC1533" t="inlineStr">
        <is>
          <t>2025-03-26 20:30:50</t>
        </is>
      </c>
      <c r="AD1533" s="1" t="inlineStr">
        <is>
          <t>https://www.commcarehq.org/a/caris-test/reports/form_data/867d745b-e65c-4bf9-aeda-9a914a32cd1e/</t>
        </is>
      </c>
      <c r="AE1533" t="inlineStr">
        <is>
          <t>---</t>
        </is>
      </c>
      <c r="AF1533" t="inlineStr">
        <is>
          <t>8ad4975427894024b7ab3e00bedb20ca</t>
        </is>
      </c>
      <c r="AG1533" t="inlineStr">
        <is>
          <t>---</t>
        </is>
      </c>
      <c r="AH1533" t="inlineStr">
        <is>
          <t>2025-03-26 20:30:50</t>
        </is>
      </c>
      <c r="AI1533" t="inlineStr">
        <is>
          <t>e6ee151a4dd54941b4385b43113f68bc</t>
        </is>
      </c>
      <c r="AJ1533" t="inlineStr">
        <is>
          <t>2025-03-26</t>
        </is>
      </c>
      <c r="AK1533" t="inlineStr">
        <is>
          <t>4</t>
        </is>
      </c>
      <c r="AL1533" t="inlineStr">
        <is>
          <t>bonbons</t>
        </is>
      </c>
      <c r="AM1533" t="inlineStr">
        <is>
          <t>0</t>
        </is>
      </c>
      <c r="AN1533" t="inlineStr">
        <is>
          <t>s
Sè li a t resevwa bonbon an pou li</t>
        </is>
      </c>
      <c r="AO1533" t="inlineStr">
        <is>
          <t>1</t>
        </is>
      </c>
      <c r="AP1533" t="inlineStr">
        <is>
          <t>0</t>
        </is>
      </c>
      <c r="AQ1533" t="inlineStr">
        <is>
          <t>---</t>
        </is>
      </c>
      <c r="AR1533" t="inlineStr">
        <is>
          <t>---</t>
        </is>
      </c>
      <c r="AS1533" t="inlineStr">
        <is>
          <t>---</t>
        </is>
      </c>
      <c r="AT1533" t="inlineStr"/>
      <c r="AU1533" t="inlineStr">
        <is>
          <t>---</t>
        </is>
      </c>
      <c r="AV1533" t="inlineStr">
        <is>
          <t>---</t>
        </is>
      </c>
      <c r="AW1533" t="inlineStr">
        <is>
          <t>---</t>
        </is>
      </c>
      <c r="AX1533" t="inlineStr">
        <is>
          <t>---</t>
        </is>
      </c>
      <c r="AY1533" t="inlineStr">
        <is>
          <t>---</t>
        </is>
      </c>
      <c r="AZ1533" t="inlineStr">
        <is>
          <t>---</t>
        </is>
      </c>
      <c r="BA1533" t="inlineStr">
        <is>
          <t>e6ee151a4dd54941b4385b43113f68bc</t>
        </is>
      </c>
      <c r="BB1533" t="inlineStr">
        <is>
          <t>http://openrosa.org/formdesigner/0B48E039-1E80-49A7-AC24-732B6E788E39</t>
        </is>
      </c>
      <c r="BC1533" t="inlineStr">
        <is>
          <t>Ration et autres visites</t>
        </is>
      </c>
      <c r="BD1533" t="inlineStr">
        <is>
          <t>CommCare Android, version "2.55.0"(467579). App v15976. CommCare Version 2.55.0. Build 467579, built on: 2025-01-15</t>
        </is>
      </c>
      <c r="BE1533" t="inlineStr">
        <is>
          <t>commcare_3d9b4508-ec94-43e7-89c9-02e72ce74d1c</t>
        </is>
      </c>
      <c r="BF1533" t="inlineStr">
        <is>
          <t>18.5361337 -72.3903652 -8.6 6.98</t>
        </is>
      </c>
      <c r="BG1533" t="inlineStr">
        <is>
          <t>f13d8149fc6d39ebe86af18272310ff9</t>
        </is>
      </c>
      <c r="BH1533" t="inlineStr">
        <is>
          <t>7f92301a232342ecaa860bf392f6b02f</t>
        </is>
      </c>
      <c r="BI1533" t="inlineStr">
        <is>
          <t>15246</t>
        </is>
      </c>
      <c r="BJ1533" t="inlineStr">
        <is>
          <t>XFormInstance</t>
        </is>
      </c>
      <c r="BK1533" t="inlineStr">
        <is>
          <t>3345c97604eb11f0bb1dbb65fe57b2fe</t>
        </is>
      </c>
      <c r="BL1533" t="b">
        <v>0</v>
      </c>
      <c r="BM1533" t="inlineStr">
        <is>
          <t>---</t>
        </is>
      </c>
      <c r="BN1533" t="inlineStr">
        <is>
          <t>200.113.230.155</t>
        </is>
      </c>
      <c r="BO1533" t="inlineStr">
        <is>
          <t>Eugenson Simonis</t>
        </is>
      </c>
    </row>
    <row r="1534">
      <c r="A1534" t="inlineStr">
        <is>
          <t>1532</t>
        </is>
      </c>
      <c r="B1534" t="inlineStr">
        <is>
          <t>db6b82e5-2042-49b7-be69-36cdad1d1c9d</t>
        </is>
      </c>
      <c r="C1534" t="inlineStr">
        <is>
          <t>2025-03-26</t>
        </is>
      </c>
      <c r="D1534" t="inlineStr">
        <is>
          <t>4</t>
        </is>
      </c>
      <c r="E1534" t="inlineStr">
        <is>
          <t>routine</t>
        </is>
      </c>
      <c r="F1534" t="inlineStr">
        <is>
          <t>0</t>
        </is>
      </c>
      <c r="G1534" t="inlineStr">
        <is>
          <t>,</t>
        </is>
      </c>
      <c r="H1534" t="inlineStr">
        <is>
          <t>1</t>
        </is>
      </c>
      <c r="I1534" t="inlineStr">
        <is>
          <t>1</t>
        </is>
      </c>
      <c r="J1534" t="inlineStr"/>
      <c r="K1534" t="inlineStr">
        <is>
          <t>---</t>
        </is>
      </c>
      <c r="L1534" t="inlineStr">
        <is>
          <t>---</t>
        </is>
      </c>
      <c r="M1534" t="inlineStr">
        <is>
          <t>---</t>
        </is>
      </c>
      <c r="N1534" t="inlineStr">
        <is>
          <t>---</t>
        </is>
      </c>
      <c r="O1534" t="inlineStr">
        <is>
          <t>---</t>
        </is>
      </c>
      <c r="P1534" t="inlineStr">
        <is>
          <t>---</t>
        </is>
      </c>
      <c r="Q1534" t="inlineStr">
        <is>
          <t>---</t>
        </is>
      </c>
      <c r="R1534" t="inlineStr"/>
      <c r="S1534" t="inlineStr">
        <is>
          <t>19.0</t>
        </is>
      </c>
      <c r="T1534" t="inlineStr"/>
      <c r="U1534" t="inlineStr"/>
      <c r="V1534" t="inlineStr"/>
      <c r="W1534" t="inlineStr"/>
      <c r="X1534" t="inlineStr">
        <is>
          <t>CAP/CMSO/ST02681</t>
        </is>
      </c>
      <c r="Y1534" t="inlineStr">
        <is>
          <t>CAP/CMSO/ST02681</t>
        </is>
      </c>
      <c r="Z1534" t="inlineStr">
        <is>
          <t>2025-03-26 20:48:07</t>
        </is>
      </c>
      <c r="AA1534" t="inlineStr">
        <is>
          <t>2025-03-26 20:47:03</t>
        </is>
      </c>
      <c r="AB1534" t="inlineStr">
        <is>
          <t>1rose</t>
        </is>
      </c>
      <c r="AC1534" t="inlineStr">
        <is>
          <t>2025-03-26 20:42:46</t>
        </is>
      </c>
      <c r="AD1534" s="1" t="inlineStr">
        <is>
          <t>https://www.commcarehq.org/a/caris-test/reports/form_data/db6b82e5-2042-49b7-be69-36cdad1d1c9d/</t>
        </is>
      </c>
      <c r="AE1534" t="inlineStr">
        <is>
          <t>---</t>
        </is>
      </c>
      <c r="AF1534" t="inlineStr">
        <is>
          <t>3c5a623af057e23a32ae4000_50765</t>
        </is>
      </c>
      <c r="AG1534" t="inlineStr">
        <is>
          <t>---</t>
        </is>
      </c>
      <c r="AH1534" t="inlineStr">
        <is>
          <t>2025-03-26 20:48:07</t>
        </is>
      </c>
      <c r="AI1534" t="inlineStr">
        <is>
          <t>2dea52d1789dbc2c3c784b18002f6f8d</t>
        </is>
      </c>
      <c r="AJ1534" t="inlineStr">
        <is>
          <t>2025-03-26</t>
        </is>
      </c>
      <c r="AK1534" t="inlineStr">
        <is>
          <t>4</t>
        </is>
      </c>
      <c r="AL1534" t="inlineStr">
        <is>
          <t>routine</t>
        </is>
      </c>
      <c r="AM1534" t="inlineStr">
        <is>
          <t>0</t>
        </is>
      </c>
      <c r="AN1534" t="inlineStr">
        <is>
          <t>,</t>
        </is>
      </c>
      <c r="AO1534" t="inlineStr">
        <is>
          <t>1</t>
        </is>
      </c>
      <c r="AP1534" t="inlineStr">
        <is>
          <t>1</t>
        </is>
      </c>
      <c r="AQ1534" t="inlineStr"/>
      <c r="AR1534" t="inlineStr">
        <is>
          <t>19</t>
        </is>
      </c>
      <c r="AS1534" t="inlineStr"/>
      <c r="AT1534" t="inlineStr"/>
      <c r="AU1534" t="inlineStr">
        <is>
          <t>---</t>
        </is>
      </c>
      <c r="AV1534" t="inlineStr">
        <is>
          <t>---</t>
        </is>
      </c>
      <c r="AW1534" t="inlineStr">
        <is>
          <t>---</t>
        </is>
      </c>
      <c r="AX1534" t="inlineStr">
        <is>
          <t>---</t>
        </is>
      </c>
      <c r="AY1534" t="inlineStr">
        <is>
          <t>---</t>
        </is>
      </c>
      <c r="AZ1534" t="inlineStr">
        <is>
          <t>---</t>
        </is>
      </c>
      <c r="BA1534" t="inlineStr">
        <is>
          <t>2dea52d1789dbc2c3c784b18002f6f8d</t>
        </is>
      </c>
      <c r="BB1534" t="inlineStr">
        <is>
          <t>http://openrosa.org/formdesigner/0B48E039-1E80-49A7-AC24-732B6E788E39</t>
        </is>
      </c>
      <c r="BC1534" t="inlineStr">
        <is>
          <t>Ration et autres visites</t>
        </is>
      </c>
      <c r="BD1534" t="inlineStr">
        <is>
          <t>CommCare Android, version "2.56"(468046). App v15976. CommCare Version 2.56.0. Build 468046, built on: 2025-03-15</t>
        </is>
      </c>
      <c r="BE1534" t="inlineStr">
        <is>
          <t>commcare_6f11ce87-99a9-46e8-b6bd-276036be1616</t>
        </is>
      </c>
      <c r="BF1534" t="inlineStr">
        <is>
          <t>19.5416141 -71.7428233 15.0 9.3</t>
        </is>
      </c>
      <c r="BG1534" t="inlineStr">
        <is>
          <t>f13d8149fc6d39ebe86af18272310ff9</t>
        </is>
      </c>
      <c r="BH1534" t="inlineStr">
        <is>
          <t>7f92301a232342ecaa860bf392f6b02f</t>
        </is>
      </c>
      <c r="BI1534" t="inlineStr">
        <is>
          <t>15246</t>
        </is>
      </c>
      <c r="BJ1534" t="inlineStr">
        <is>
          <t>XFormInstance</t>
        </is>
      </c>
      <c r="BK1534" t="inlineStr">
        <is>
          <t>7b0f59440a8111f0bbddbb65fe57b2fe</t>
        </is>
      </c>
      <c r="BL1534" t="b">
        <v>0</v>
      </c>
      <c r="BM1534" t="inlineStr">
        <is>
          <t>---</t>
        </is>
      </c>
      <c r="BN1534" t="inlineStr">
        <is>
          <t>200.113.215.0</t>
        </is>
      </c>
      <c r="BO1534" t="inlineStr">
        <is>
          <t>Rose-Derla Metellus</t>
        </is>
      </c>
    </row>
    <row r="1535">
      <c r="A1535" t="inlineStr">
        <is>
          <t>1533</t>
        </is>
      </c>
      <c r="B1535" t="inlineStr">
        <is>
          <t>87938d10-b9f1-4827-8cc3-44fc7fa57dd2</t>
        </is>
      </c>
      <c r="C1535" t="inlineStr">
        <is>
          <t>2025-03-26</t>
        </is>
      </c>
      <c r="D1535" t="inlineStr">
        <is>
          <t>3</t>
        </is>
      </c>
      <c r="E1535" t="inlineStr">
        <is>
          <t>---</t>
        </is>
      </c>
      <c r="F1535" t="inlineStr">
        <is>
          <t>1</t>
        </is>
      </c>
      <c r="G1535" t="inlineStr">
        <is>
          <t>---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---</t>
        </is>
      </c>
      <c r="L1535" t="inlineStr">
        <is>
          <t>---</t>
        </is>
      </c>
      <c r="M1535" t="inlineStr">
        <is>
          <t>---</t>
        </is>
      </c>
      <c r="N1535" t="inlineStr">
        <is>
          <t>---</t>
        </is>
      </c>
      <c r="O1535" t="inlineStr">
        <is>
          <t>---</t>
        </is>
      </c>
      <c r="P1535" t="inlineStr">
        <is>
          <t>---</t>
        </is>
      </c>
      <c r="Q1535" t="inlineStr">
        <is>
          <t>---</t>
        </is>
      </c>
      <c r="R1535" t="inlineStr"/>
      <c r="S1535" t="inlineStr">
        <is>
          <t>69.0</t>
        </is>
      </c>
      <c r="T1535" t="inlineStr">
        <is>
          <t>165.0</t>
        </is>
      </c>
      <c r="U1535">
        <f>HYPERLINK("https://www.commcarehq.org/a/caris-test/api/form_attachment/v1/87938d10-b9f1-4827-8cc3-44fc7fa57dd2/1743031335162.jpg")</f>
        <v/>
      </c>
      <c r="V1535" t="inlineStr"/>
      <c r="W1535" t="inlineStr"/>
      <c r="X1535" t="inlineStr">
        <is>
          <t>PAP/OMFP/ST03605</t>
        </is>
      </c>
      <c r="Y1535" t="inlineStr">
        <is>
          <t>PAP/OMFP/ST03605</t>
        </is>
      </c>
      <c r="Z1535" t="inlineStr">
        <is>
          <t>2025-03-26 23:22:20</t>
        </is>
      </c>
      <c r="AA1535" t="inlineStr">
        <is>
          <t>2025-03-26 23:21:40</t>
        </is>
      </c>
      <c r="AB1535" t="inlineStr">
        <is>
          <t>2florence</t>
        </is>
      </c>
      <c r="AC1535" t="inlineStr">
        <is>
          <t>2025-03-26 23:22:23</t>
        </is>
      </c>
      <c r="AD1535" s="1" t="inlineStr">
        <is>
          <t>https://www.commcarehq.org/a/caris-test/reports/form_data/87938d10-b9f1-4827-8cc3-44fc7fa57dd2/</t>
        </is>
      </c>
      <c r="AE1535" t="inlineStr">
        <is>
          <t>---</t>
        </is>
      </c>
      <c r="AF1535" t="inlineStr">
        <is>
          <t>3c5a623af057e23a32ae4000_16747</t>
        </is>
      </c>
      <c r="AG1535" t="inlineStr">
        <is>
          <t>OK</t>
        </is>
      </c>
      <c r="AH1535" t="inlineStr">
        <is>
          <t>2025-03-26 23:22:20</t>
        </is>
      </c>
      <c r="AI1535" t="inlineStr">
        <is>
          <t>754ca7bec29f95351d5cefde12319a10</t>
        </is>
      </c>
      <c r="AJ1535" t="inlineStr">
        <is>
          <t>2025-03-26</t>
        </is>
      </c>
      <c r="AK1535" t="inlineStr">
        <is>
          <t>3</t>
        </is>
      </c>
      <c r="AL1535" t="inlineStr">
        <is>
          <t>---</t>
        </is>
      </c>
      <c r="AM1535" t="inlineStr">
        <is>
          <t>1</t>
        </is>
      </c>
      <c r="AN1535" t="inlineStr">
        <is>
          <t>---</t>
        </is>
      </c>
      <c r="AO1535" t="inlineStr">
        <is>
          <t>1</t>
        </is>
      </c>
      <c r="AP1535" t="inlineStr">
        <is>
          <t>1</t>
        </is>
      </c>
      <c r="AQ1535" t="inlineStr"/>
      <c r="AR1535" t="inlineStr">
        <is>
          <t>69</t>
        </is>
      </c>
      <c r="AS1535" t="inlineStr">
        <is>
          <t>165</t>
        </is>
      </c>
      <c r="AT1535" t="inlineStr"/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inlineStr">
        <is>
          <t>---</t>
        </is>
      </c>
      <c r="BA1535" t="inlineStr">
        <is>
          <t>754ca7bec29f95351d5cefde12319a10</t>
        </is>
      </c>
      <c r="BB1535" t="inlineStr">
        <is>
          <t>http://openrosa.org/formdesigner/0B48E039-1E80-49A7-AC24-732B6E788E39</t>
        </is>
      </c>
      <c r="BC1535" t="inlineStr">
        <is>
          <t>Ration et autres visites</t>
        </is>
      </c>
      <c r="BD1535" t="inlineStr">
        <is>
          <t>CommCare Android, version "2.56"(468046). App v15976. CommCare Version 2.56.0. Build 468046, built on: 2025-03-15</t>
        </is>
      </c>
      <c r="BE1535" t="inlineStr">
        <is>
          <t>commcare_808796cd-33b0-4127-827b-be4077a90425</t>
        </is>
      </c>
      <c r="BF1535" t="inlineStr"/>
      <c r="BG1535" t="inlineStr">
        <is>
          <t>f13d8149fc6d39ebe86af18272310ff9</t>
        </is>
      </c>
      <c r="BH1535" t="inlineStr">
        <is>
          <t>7f92301a232342ecaa860bf392f6b02f</t>
        </is>
      </c>
      <c r="BI1535" t="inlineStr">
        <is>
          <t>15246</t>
        </is>
      </c>
      <c r="BJ1535" t="inlineStr">
        <is>
          <t>XFormInstance</t>
        </is>
      </c>
      <c r="BK1535" t="inlineStr">
        <is>
          <t>0c70aa9e0a9811f0b5c05930014bb413</t>
        </is>
      </c>
      <c r="BL1535" t="b">
        <v>0</v>
      </c>
      <c r="BM1535" t="inlineStr">
        <is>
          <t>---</t>
        </is>
      </c>
      <c r="BN1535" t="inlineStr">
        <is>
          <t>190.115.152.249</t>
        </is>
      </c>
      <c r="BO1535" t="inlineStr">
        <is>
          <t>Chery Dieulie</t>
        </is>
      </c>
    </row>
    <row r="1536">
      <c r="A1536" t="inlineStr">
        <is>
          <t>1534</t>
        </is>
      </c>
      <c r="B1536" t="inlineStr">
        <is>
          <t>6de2558f-b39c-4040-b0f5-f095fbe11b65</t>
        </is>
      </c>
      <c r="C1536" t="inlineStr">
        <is>
          <t>2025-03-26</t>
        </is>
      </c>
      <c r="D1536" t="inlineStr">
        <is>
          <t>3 8</t>
        </is>
      </c>
      <c r="E1536" t="inlineStr">
        <is>
          <t>---</t>
        </is>
      </c>
      <c r="F1536" t="inlineStr">
        <is>
          <t>1</t>
        </is>
      </c>
      <c r="G1536" t="inlineStr">
        <is>
          <t>---</t>
        </is>
      </c>
      <c r="H1536" t="inlineStr">
        <is>
          <t>1</t>
        </is>
      </c>
      <c r="I1536" t="inlineStr">
        <is>
          <t>1</t>
        </is>
      </c>
      <c r="J1536" t="inlineStr">
        <is>
          <t>2</t>
        </is>
      </c>
      <c r="K1536" t="inlineStr">
        <is>
          <t>---</t>
        </is>
      </c>
      <c r="L1536" t="inlineStr">
        <is>
          <t>---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---</t>
        </is>
      </c>
      <c r="Q1536" t="inlineStr">
        <is>
          <t>---</t>
        </is>
      </c>
      <c r="R1536" t="inlineStr"/>
      <c r="S1536" t="inlineStr">
        <is>
          <t>35.0</t>
        </is>
      </c>
      <c r="T1536" t="inlineStr">
        <is>
          <t>145.0</t>
        </is>
      </c>
      <c r="U1536">
        <f>HYPERLINK("https://www.commcarehq.org/a/caris-test/api/form_attachment/v1/6de2558f-b39c-4040-b0f5-f095fbe11b65/1743031397426.jpg")</f>
        <v/>
      </c>
      <c r="V1536" t="inlineStr"/>
      <c r="W1536" t="inlineStr"/>
      <c r="X1536" t="inlineStr">
        <is>
          <t>PAP/OMFP/ST05326</t>
        </is>
      </c>
      <c r="Y1536" t="inlineStr">
        <is>
          <t>PAP/OMFP/ST05326</t>
        </is>
      </c>
      <c r="Z1536" t="inlineStr">
        <is>
          <t>2025-03-26 23:23:22</t>
        </is>
      </c>
      <c r="AA1536" t="inlineStr">
        <is>
          <t>2025-03-26 23:22:33</t>
        </is>
      </c>
      <c r="AB1536" t="inlineStr">
        <is>
          <t>2florence</t>
        </is>
      </c>
      <c r="AC1536" t="inlineStr">
        <is>
          <t>2025-03-26 23:23:24</t>
        </is>
      </c>
      <c r="AD1536" s="1" t="inlineStr">
        <is>
          <t>https://www.commcarehq.org/a/caris-test/reports/form_data/6de2558f-b39c-4040-b0f5-f095fbe11b65/</t>
        </is>
      </c>
      <c r="AE1536" t="inlineStr">
        <is>
          <t>---</t>
        </is>
      </c>
      <c r="AF1536" t="inlineStr">
        <is>
          <t>3c5a623af057e23a32ae4000_166337</t>
        </is>
      </c>
      <c r="AG1536" t="inlineStr">
        <is>
          <t>OK</t>
        </is>
      </c>
      <c r="AH1536" t="inlineStr">
        <is>
          <t>2025-03-26 23:23:22</t>
        </is>
      </c>
      <c r="AI1536" t="inlineStr">
        <is>
          <t>754ca7bec29f95351d5cefde12319a10</t>
        </is>
      </c>
      <c r="AJ1536" t="inlineStr">
        <is>
          <t>2025-03-26</t>
        </is>
      </c>
      <c r="AK1536" t="inlineStr">
        <is>
          <t>3 8</t>
        </is>
      </c>
      <c r="AL1536" t="inlineStr">
        <is>
          <t>---</t>
        </is>
      </c>
      <c r="AM1536" t="inlineStr">
        <is>
          <t>1</t>
        </is>
      </c>
      <c r="AN1536" t="inlineStr">
        <is>
          <t>---</t>
        </is>
      </c>
      <c r="AO1536" t="inlineStr">
        <is>
          <t>1</t>
        </is>
      </c>
      <c r="AP1536" t="inlineStr">
        <is>
          <t>1</t>
        </is>
      </c>
      <c r="AQ1536" t="inlineStr"/>
      <c r="AR1536" t="inlineStr">
        <is>
          <t>35</t>
        </is>
      </c>
      <c r="AS1536" t="inlineStr">
        <is>
          <t>145</t>
        </is>
      </c>
      <c r="AT1536" t="inlineStr"/>
      <c r="AU1536" t="inlineStr">
        <is>
          <t>---</t>
        </is>
      </c>
      <c r="AV1536" t="inlineStr">
        <is>
          <t>---</t>
        </is>
      </c>
      <c r="AW1536" t="inlineStr">
        <is>
          <t>---</t>
        </is>
      </c>
      <c r="AX1536" t="inlineStr">
        <is>
          <t>---</t>
        </is>
      </c>
      <c r="AY1536" t="inlineStr">
        <is>
          <t>---</t>
        </is>
      </c>
      <c r="AZ1536" t="inlineStr">
        <is>
          <t>---</t>
        </is>
      </c>
      <c r="BA1536" t="inlineStr">
        <is>
          <t>754ca7bec29f95351d5cefde12319a10</t>
        </is>
      </c>
      <c r="BB1536" t="inlineStr">
        <is>
          <t>http://openrosa.org/formdesigner/0B48E039-1E80-49A7-AC24-732B6E788E39</t>
        </is>
      </c>
      <c r="BC1536" t="inlineStr">
        <is>
          <t>Ration et autres visites</t>
        </is>
      </c>
      <c r="BD1536" t="inlineStr">
        <is>
          <t>CommCare Android, version "2.56"(468046). App v15976. CommCare Version 2.56.0. Build 468046, built on: 2025-03-15</t>
        </is>
      </c>
      <c r="BE1536" t="inlineStr">
        <is>
          <t>commcare_808796cd-33b0-4127-827b-be4077a90425</t>
        </is>
      </c>
      <c r="BF1536" t="inlineStr"/>
      <c r="BG1536" t="inlineStr">
        <is>
          <t>f13d8149fc6d39ebe86af18272310ff9</t>
        </is>
      </c>
      <c r="BH1536" t="inlineStr">
        <is>
          <t>7f92301a232342ecaa860bf392f6b02f</t>
        </is>
      </c>
      <c r="BI1536" t="inlineStr">
        <is>
          <t>15246</t>
        </is>
      </c>
      <c r="BJ1536" t="inlineStr">
        <is>
          <t>XFormInstance</t>
        </is>
      </c>
      <c r="BK1536" t="inlineStr">
        <is>
          <t>0c70aa9e0a9811f0b5c05930014bb413</t>
        </is>
      </c>
      <c r="BL1536" t="b">
        <v>0</v>
      </c>
      <c r="BM1536" t="inlineStr">
        <is>
          <t>---</t>
        </is>
      </c>
      <c r="BN1536" t="inlineStr">
        <is>
          <t>190.115.152.249</t>
        </is>
      </c>
      <c r="BO1536" t="inlineStr">
        <is>
          <t>Jouvens Belizaire</t>
        </is>
      </c>
    </row>
    <row r="1537">
      <c r="A1537" t="inlineStr">
        <is>
          <t>1535</t>
        </is>
      </c>
      <c r="B1537" t="inlineStr">
        <is>
          <t>a2903ae9-aafa-4c87-9dd9-01a6b7760063</t>
        </is>
      </c>
      <c r="C1537" t="inlineStr">
        <is>
          <t>2025-03-25</t>
        </is>
      </c>
      <c r="D1537" t="inlineStr">
        <is>
          <t>3</t>
        </is>
      </c>
      <c r="E1537" t="inlineStr">
        <is>
          <t>---</t>
        </is>
      </c>
      <c r="F1537" t="inlineStr">
        <is>
          <t>1</t>
        </is>
      </c>
      <c r="G1537" t="inlineStr">
        <is>
          <t>---</t>
        </is>
      </c>
      <c r="H1537" t="inlineStr">
        <is>
          <t>0</t>
        </is>
      </c>
      <c r="I1537" t="inlineStr">
        <is>
          <t>1</t>
        </is>
      </c>
      <c r="J1537" t="inlineStr">
        <is>
          <t>1</t>
        </is>
      </c>
      <c r="K1537" t="inlineStr">
        <is>
          <t>---</t>
        </is>
      </c>
      <c r="L1537" t="inlineStr">
        <is>
          <t>---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18.0</t>
        </is>
      </c>
      <c r="S1537" t="inlineStr">
        <is>
          <t>24.0</t>
        </is>
      </c>
      <c r="T1537" t="inlineStr"/>
      <c r="U1537" t="inlineStr"/>
      <c r="V1537" t="inlineStr"/>
      <c r="W1537" t="inlineStr"/>
      <c r="X1537" t="inlineStr">
        <is>
          <t>PAP/HSFS/ST01279</t>
        </is>
      </c>
      <c r="Y1537" t="inlineStr">
        <is>
          <t>PAP/HSFS/ST01279</t>
        </is>
      </c>
      <c r="Z1537" t="inlineStr">
        <is>
          <t>2025-03-26 23:46:46</t>
        </is>
      </c>
      <c r="AA1537" t="inlineStr">
        <is>
          <t>2025-03-26 23:46:14</t>
        </is>
      </c>
      <c r="AB1537" t="inlineStr">
        <is>
          <t>2jessica</t>
        </is>
      </c>
      <c r="AC1537" t="inlineStr">
        <is>
          <t>2025-03-26 23:46:46</t>
        </is>
      </c>
      <c r="AD1537" s="1" t="inlineStr">
        <is>
          <t>https://www.commcarehq.org/a/caris-test/reports/form_data/a2903ae9-aafa-4c87-9dd9-01a6b7760063/</t>
        </is>
      </c>
      <c r="AE1537" t="inlineStr">
        <is>
          <t>---</t>
        </is>
      </c>
      <c r="AF1537" t="inlineStr">
        <is>
          <t>3c5a623af057e23a32ae4000_118653</t>
        </is>
      </c>
      <c r="AG1537" t="inlineStr">
        <is>
          <t>OK</t>
        </is>
      </c>
      <c r="AH1537" t="inlineStr">
        <is>
          <t>2025-03-26 23:46:46</t>
        </is>
      </c>
      <c r="AI1537" t="inlineStr">
        <is>
          <t>6b7066b672544b4cabd3a14f9f012e2c</t>
        </is>
      </c>
      <c r="AJ1537" t="inlineStr">
        <is>
          <t>2025-03-25</t>
        </is>
      </c>
      <c r="AK1537" t="inlineStr">
        <is>
          <t>3</t>
        </is>
      </c>
      <c r="AL1537" t="inlineStr">
        <is>
          <t>---</t>
        </is>
      </c>
      <c r="AM1537" t="inlineStr">
        <is>
          <t>1</t>
        </is>
      </c>
      <c r="AN1537" t="inlineStr">
        <is>
          <t>---</t>
        </is>
      </c>
      <c r="AO1537" t="inlineStr">
        <is>
          <t>0</t>
        </is>
      </c>
      <c r="AP1537" t="inlineStr">
        <is>
          <t>1</t>
        </is>
      </c>
      <c r="AQ1537" t="inlineStr">
        <is>
          <t>18</t>
        </is>
      </c>
      <c r="AR1537" t="inlineStr">
        <is>
          <t>24</t>
        </is>
      </c>
      <c r="AS1537" t="inlineStr"/>
      <c r="AT1537" t="inlineStr"/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inlineStr">
        <is>
          <t>---</t>
        </is>
      </c>
      <c r="BA1537" t="inlineStr">
        <is>
          <t>6b7066b672544b4cabd3a14f9f012e2c</t>
        </is>
      </c>
      <c r="BB1537" t="inlineStr">
        <is>
          <t>http://openrosa.org/formdesigner/0B48E039-1E80-49A7-AC24-732B6E788E39</t>
        </is>
      </c>
      <c r="BC1537" t="inlineStr">
        <is>
          <t>Ration et autres visites</t>
        </is>
      </c>
      <c r="BD1537" t="inlineStr">
        <is>
          <t>CommCare Android, version "2.56"(468046). App v15976. CommCare Version 2.56.0. Build 468046, built on: 2025-03-15</t>
        </is>
      </c>
      <c r="BE1537" t="inlineStr">
        <is>
          <t>commcare_f18d6b7a-4a28-4b1e-ba72-371ee279da9f</t>
        </is>
      </c>
      <c r="BF1537" t="inlineStr"/>
      <c r="BG1537" t="inlineStr">
        <is>
          <t>f13d8149fc6d39ebe86af18272310ff9</t>
        </is>
      </c>
      <c r="BH1537" t="inlineStr">
        <is>
          <t>7f92301a232342ecaa860bf392f6b02f</t>
        </is>
      </c>
      <c r="BI1537" t="inlineStr">
        <is>
          <t>15246</t>
        </is>
      </c>
      <c r="BJ1537" t="inlineStr">
        <is>
          <t>XFormInstance</t>
        </is>
      </c>
      <c r="BK1537" t="inlineStr">
        <is>
          <t>6f82cd340a9c11f0ab406327e3555f30</t>
        </is>
      </c>
      <c r="BL1537" t="b">
        <v>0</v>
      </c>
      <c r="BM1537" t="inlineStr">
        <is>
          <t>---</t>
        </is>
      </c>
      <c r="BN1537" t="inlineStr">
        <is>
          <t>200.113.253.33</t>
        </is>
      </c>
      <c r="BO1537" t="inlineStr">
        <is>
          <t>Kelly Jhon Pierre</t>
        </is>
      </c>
    </row>
    <row r="1538">
      <c r="A1538" t="inlineStr">
        <is>
          <t>1536</t>
        </is>
      </c>
      <c r="B1538" t="inlineStr">
        <is>
          <t>42beb413-78d0-40ec-bc3f-34fa81c3039f</t>
        </is>
      </c>
      <c r="C1538" t="inlineStr">
        <is>
          <t>2025-03-25</t>
        </is>
      </c>
      <c r="D1538" t="inlineStr">
        <is>
          <t>3</t>
        </is>
      </c>
      <c r="E1538" t="inlineStr">
        <is>
          <t>---</t>
        </is>
      </c>
      <c r="F1538" t="inlineStr">
        <is>
          <t>0</t>
        </is>
      </c>
      <c r="G1538" t="inlineStr">
        <is>
          <t>---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---</t>
        </is>
      </c>
      <c r="L1538" t="inlineStr">
        <is>
          <t>---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16.5</t>
        </is>
      </c>
      <c r="S1538" t="inlineStr">
        <is>
          <t>34.0</t>
        </is>
      </c>
      <c r="T1538" t="inlineStr"/>
      <c r="U1538" t="inlineStr"/>
      <c r="V1538" t="inlineStr"/>
      <c r="W1538" t="inlineStr"/>
      <c r="X1538" t="inlineStr">
        <is>
          <t>PAP/HSFS/ST01102</t>
        </is>
      </c>
      <c r="Y1538" t="inlineStr">
        <is>
          <t>PAP/HSFS/ST01102</t>
        </is>
      </c>
      <c r="Z1538" t="inlineStr">
        <is>
          <t>2025-03-26 23:47:54</t>
        </is>
      </c>
      <c r="AA1538" t="inlineStr">
        <is>
          <t>2025-03-26 23:47:01</t>
        </is>
      </c>
      <c r="AB1538" t="inlineStr">
        <is>
          <t>2jessica</t>
        </is>
      </c>
      <c r="AC1538" t="inlineStr">
        <is>
          <t>2025-03-26 23:47:55</t>
        </is>
      </c>
      <c r="AD1538" s="1" t="inlineStr">
        <is>
          <t>https://www.commcarehq.org/a/caris-test/reports/form_data/42beb413-78d0-40ec-bc3f-34fa81c3039f/</t>
        </is>
      </c>
      <c r="AE1538" t="inlineStr">
        <is>
          <t>---</t>
        </is>
      </c>
      <c r="AF1538" t="inlineStr">
        <is>
          <t>3c5a623af057e23a32ae4000_105965</t>
        </is>
      </c>
      <c r="AG1538" t="inlineStr">
        <is>
          <t>OK</t>
        </is>
      </c>
      <c r="AH1538" t="inlineStr">
        <is>
          <t>2025-03-26 23:47:54</t>
        </is>
      </c>
      <c r="AI1538" t="inlineStr">
        <is>
          <t>6b7066b672544b4cabd3a14f9f012e2c</t>
        </is>
      </c>
      <c r="AJ1538" t="inlineStr">
        <is>
          <t>2025-03-25</t>
        </is>
      </c>
      <c r="AK1538" t="inlineStr">
        <is>
          <t>3</t>
        </is>
      </c>
      <c r="AL1538" t="inlineStr">
        <is>
          <t>---</t>
        </is>
      </c>
      <c r="AM1538" t="inlineStr">
        <is>
          <t>0</t>
        </is>
      </c>
      <c r="AN1538" t="inlineStr">
        <is>
          <t>---</t>
        </is>
      </c>
      <c r="AO1538" t="inlineStr">
        <is>
          <t>1</t>
        </is>
      </c>
      <c r="AP1538" t="inlineStr">
        <is>
          <t>1</t>
        </is>
      </c>
      <c r="AQ1538" t="inlineStr">
        <is>
          <t>16.5</t>
        </is>
      </c>
      <c r="AR1538" t="inlineStr">
        <is>
          <t>34</t>
        </is>
      </c>
      <c r="AS1538" t="inlineStr"/>
      <c r="AT1538" t="inlineStr"/>
      <c r="AU1538" t="inlineStr">
        <is>
          <t>---</t>
        </is>
      </c>
      <c r="AV1538" t="inlineStr">
        <is>
          <t>---</t>
        </is>
      </c>
      <c r="AW1538" t="inlineStr">
        <is>
          <t>---</t>
        </is>
      </c>
      <c r="AX1538" t="inlineStr">
        <is>
          <t>---</t>
        </is>
      </c>
      <c r="AY1538" t="inlineStr">
        <is>
          <t>---</t>
        </is>
      </c>
      <c r="AZ1538" t="inlineStr">
        <is>
          <t>---</t>
        </is>
      </c>
      <c r="BA1538" t="inlineStr">
        <is>
          <t>6b7066b672544b4cabd3a14f9f012e2c</t>
        </is>
      </c>
      <c r="BB1538" t="inlineStr">
        <is>
          <t>http://openrosa.org/formdesigner/0B48E039-1E80-49A7-AC24-732B6E788E39</t>
        </is>
      </c>
      <c r="BC1538" t="inlineStr">
        <is>
          <t>Ration et autres visites</t>
        </is>
      </c>
      <c r="BD1538" t="inlineStr">
        <is>
          <t>CommCare Android, version "2.56"(468046). App v15976. CommCare Version 2.56.0. Build 468046, built on: 2025-03-15</t>
        </is>
      </c>
      <c r="BE1538" t="inlineStr">
        <is>
          <t>commcare_f18d6b7a-4a28-4b1e-ba72-371ee279da9f</t>
        </is>
      </c>
      <c r="BF1538" t="inlineStr"/>
      <c r="BG1538" t="inlineStr">
        <is>
          <t>f13d8149fc6d39ebe86af18272310ff9</t>
        </is>
      </c>
      <c r="BH1538" t="inlineStr">
        <is>
          <t>7f92301a232342ecaa860bf392f6b02f</t>
        </is>
      </c>
      <c r="BI1538" t="inlineStr">
        <is>
          <t>15246</t>
        </is>
      </c>
      <c r="BJ1538" t="inlineStr">
        <is>
          <t>XFormInstance</t>
        </is>
      </c>
      <c r="BK1538" t="inlineStr">
        <is>
          <t>6f82cd340a9c11f0ab406327e3555f30</t>
        </is>
      </c>
      <c r="BL1538" t="b">
        <v>0</v>
      </c>
      <c r="BM1538" t="inlineStr">
        <is>
          <t>---</t>
        </is>
      </c>
      <c r="BN1538" t="inlineStr">
        <is>
          <t>200.113.253.33</t>
        </is>
      </c>
      <c r="BO1538" t="inlineStr">
        <is>
          <t>Djoulie Charles</t>
        </is>
      </c>
    </row>
    <row r="1539">
      <c r="A1539" t="inlineStr">
        <is>
          <t>1537</t>
        </is>
      </c>
      <c r="B1539" t="inlineStr">
        <is>
          <t>13cdcdfc-06d1-4bfd-bf2f-1ef680d3b3a3</t>
        </is>
      </c>
      <c r="C1539" t="inlineStr">
        <is>
          <t>2025-03-26</t>
        </is>
      </c>
      <c r="D1539" t="inlineStr">
        <is>
          <t>4</t>
        </is>
      </c>
      <c r="E1539" t="inlineStr">
        <is>
          <t>suivi adherence</t>
        </is>
      </c>
      <c r="F1539" t="inlineStr">
        <is>
          <t>1</t>
        </is>
      </c>
      <c r="G1539" t="inlineStr">
        <is>
          <t>suivi adherence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---</t>
        </is>
      </c>
      <c r="L1539" t="inlineStr">
        <is>
          <t>---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/>
      <c r="S1539" t="inlineStr"/>
      <c r="T1539" t="inlineStr"/>
      <c r="U1539" t="inlineStr"/>
      <c r="V1539" t="inlineStr"/>
      <c r="W1539" t="inlineStr"/>
      <c r="X1539" t="inlineStr">
        <is>
          <t>CAP/HSCM/ST04895</t>
        </is>
      </c>
      <c r="Y1539" t="inlineStr">
        <is>
          <t>CAP/HSCM/ST04895</t>
        </is>
      </c>
      <c r="Z1539" t="inlineStr">
        <is>
          <t>2025-03-26 20:24:53</t>
        </is>
      </c>
      <c r="AA1539" t="inlineStr">
        <is>
          <t>2025-03-26 20:24:07</t>
        </is>
      </c>
      <c r="AB1539" t="inlineStr">
        <is>
          <t>1fleurgile</t>
        </is>
      </c>
      <c r="AC1539" t="inlineStr">
        <is>
          <t>2025-03-27 01:50:36</t>
        </is>
      </c>
      <c r="AD1539" s="1" t="inlineStr">
        <is>
          <t>https://www.commcarehq.org/a/caris-test/reports/form_data/13cdcdfc-06d1-4bfd-bf2f-1ef680d3b3a3/</t>
        </is>
      </c>
      <c r="AE1539" t="inlineStr">
        <is>
          <t>---</t>
        </is>
      </c>
      <c r="AF1539" t="inlineStr">
        <is>
          <t>3c5a623af057e23a32ae4000_194858</t>
        </is>
      </c>
      <c r="AG1539" t="inlineStr">
        <is>
          <t>---</t>
        </is>
      </c>
      <c r="AH1539" t="inlineStr">
        <is>
          <t>2025-03-26 20:24:53</t>
        </is>
      </c>
      <c r="AI1539" t="inlineStr">
        <is>
          <t>9cfdf7db54419d22491b2c964b5162b3</t>
        </is>
      </c>
      <c r="AJ1539" t="inlineStr">
        <is>
          <t>2025-03-26</t>
        </is>
      </c>
      <c r="AK1539" t="inlineStr">
        <is>
          <t>4</t>
        </is>
      </c>
      <c r="AL1539" t="inlineStr">
        <is>
          <t>suivi adherence</t>
        </is>
      </c>
      <c r="AM1539" t="inlineStr">
        <is>
          <t>1</t>
        </is>
      </c>
      <c r="AN1539" t="inlineStr">
        <is>
          <t>suivi adherence</t>
        </is>
      </c>
      <c r="AO1539" t="inlineStr">
        <is>
          <t>1</t>
        </is>
      </c>
      <c r="AP1539" t="inlineStr">
        <is>
          <t>1</t>
        </is>
      </c>
      <c r="AQ1539" t="inlineStr"/>
      <c r="AR1539" t="inlineStr"/>
      <c r="AS1539" t="inlineStr"/>
      <c r="AT1539" t="inlineStr"/>
      <c r="AU1539" t="inlineStr">
        <is>
          <t>---</t>
        </is>
      </c>
      <c r="AV1539" t="inlineStr">
        <is>
          <t>---</t>
        </is>
      </c>
      <c r="AW1539" t="inlineStr">
        <is>
          <t>---</t>
        </is>
      </c>
      <c r="AX1539" t="inlineStr">
        <is>
          <t>---</t>
        </is>
      </c>
      <c r="AY1539" t="inlineStr">
        <is>
          <t>---</t>
        </is>
      </c>
      <c r="AZ1539" t="inlineStr">
        <is>
          <t>---</t>
        </is>
      </c>
      <c r="BA1539" t="inlineStr">
        <is>
          <t>9cfdf7db54419d22491b2c964b5162b3</t>
        </is>
      </c>
      <c r="BB1539" t="inlineStr">
        <is>
          <t>http://openrosa.org/formdesigner/0B48E039-1E80-49A7-AC24-732B6E788E39</t>
        </is>
      </c>
      <c r="BC1539" t="inlineStr">
        <is>
          <t>Ration et autres visites</t>
        </is>
      </c>
      <c r="BD1539" t="inlineStr">
        <is>
          <t>CommCare Android, version "2.55.0"(467579). App v15976. CommCare Version 2.55.0. Build 467579, built on: 2025-01-15</t>
        </is>
      </c>
      <c r="BE1539" t="inlineStr">
        <is>
          <t>commcare_76b456dd-7d90-498a-a785-92f136625a61</t>
        </is>
      </c>
      <c r="BF1539" t="inlineStr">
        <is>
          <t>19.7558772 -72.2064134 3.44 8.97</t>
        </is>
      </c>
      <c r="BG1539" t="inlineStr">
        <is>
          <t>f13d8149fc6d39ebe86af18272310ff9</t>
        </is>
      </c>
      <c r="BH1539" t="inlineStr">
        <is>
          <t>7f92301a232342ecaa860bf392f6b02f</t>
        </is>
      </c>
      <c r="BI1539" t="inlineStr">
        <is>
          <t>15246</t>
        </is>
      </c>
      <c r="BJ1539" t="inlineStr">
        <is>
          <t>XFormInstance</t>
        </is>
      </c>
      <c r="BK1539" t="inlineStr">
        <is>
          <t>5975d1860a7811f0ab3e6327e3555f30</t>
        </is>
      </c>
      <c r="BL1539" t="b">
        <v>0</v>
      </c>
      <c r="BM1539" t="inlineStr">
        <is>
          <t>---</t>
        </is>
      </c>
      <c r="BN1539" t="inlineStr">
        <is>
          <t>200.113.215.73</t>
        </is>
      </c>
      <c r="BO1539" t="inlineStr">
        <is>
          <t>Mike Angel Nord</t>
        </is>
      </c>
    </row>
    <row r="1540">
      <c r="A1540" t="inlineStr">
        <is>
          <t>1538</t>
        </is>
      </c>
      <c r="B1540" t="inlineStr">
        <is>
          <t>baa7b4c6-d235-4ded-b1e4-77fe929d9e60</t>
        </is>
      </c>
      <c r="C1540" t="inlineStr">
        <is>
          <t>2025-03-25</t>
        </is>
      </c>
      <c r="D1540" t="inlineStr">
        <is>
          <t>3</t>
        </is>
      </c>
      <c r="E1540" t="inlineStr">
        <is>
          <t>---</t>
        </is>
      </c>
      <c r="F1540" t="inlineStr">
        <is>
          <t>1</t>
        </is>
      </c>
      <c r="G1540" t="inlineStr">
        <is>
          <t>---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---</t>
        </is>
      </c>
      <c r="L1540" t="inlineStr">
        <is>
          <t>---</t>
        </is>
      </c>
      <c r="M1540" t="inlineStr">
        <is>
          <t>---</t>
        </is>
      </c>
      <c r="N1540" t="inlineStr">
        <is>
          <t>---</t>
        </is>
      </c>
      <c r="O1540" t="inlineStr">
        <is>
          <t>---</t>
        </is>
      </c>
      <c r="P1540" t="inlineStr">
        <is>
          <t>---</t>
        </is>
      </c>
      <c r="Q1540" t="inlineStr">
        <is>
          <t>---</t>
        </is>
      </c>
      <c r="R1540" t="inlineStr"/>
      <c r="S1540" t="inlineStr"/>
      <c r="T1540" t="inlineStr"/>
      <c r="U1540" t="inlineStr"/>
      <c r="V1540" t="inlineStr"/>
      <c r="W1540" t="inlineStr"/>
      <c r="X1540" t="inlineStr">
        <is>
          <t>CAP/CMBV/ST02180</t>
        </is>
      </c>
      <c r="Y1540" t="inlineStr">
        <is>
          <t>CAP/CMBV/ST02180</t>
        </is>
      </c>
      <c r="Z1540" t="inlineStr">
        <is>
          <t>2025-03-25 22:02:43</t>
        </is>
      </c>
      <c r="AA1540" t="inlineStr">
        <is>
          <t>2025-03-25 22:02:09</t>
        </is>
      </c>
      <c r="AB1540" t="inlineStr">
        <is>
          <t>1plyviose</t>
        </is>
      </c>
      <c r="AC1540" t="inlineStr">
        <is>
          <t>2025-03-27 10:05:29</t>
        </is>
      </c>
      <c r="AD1540" s="1" t="inlineStr">
        <is>
          <t>https://www.commcarehq.org/a/caris-test/reports/form_data/baa7b4c6-d235-4ded-b1e4-77fe929d9e60/</t>
        </is>
      </c>
      <c r="AE1540" t="inlineStr">
        <is>
          <t>---</t>
        </is>
      </c>
      <c r="AF1540" t="inlineStr">
        <is>
          <t>3c5a623af057e23a32ae4000_20598</t>
        </is>
      </c>
      <c r="AG1540" t="inlineStr">
        <is>
          <t>OK</t>
        </is>
      </c>
      <c r="AH1540" t="inlineStr">
        <is>
          <t>2025-03-25 22:02:43</t>
        </is>
      </c>
      <c r="AI1540" t="inlineStr">
        <is>
          <t>aab7a2415e99453fbcb8ebd109e92b4f</t>
        </is>
      </c>
      <c r="AJ1540" t="inlineStr">
        <is>
          <t>2025-03-25</t>
        </is>
      </c>
      <c r="AK1540" t="inlineStr">
        <is>
          <t>3</t>
        </is>
      </c>
      <c r="AL1540" t="inlineStr">
        <is>
          <t>---</t>
        </is>
      </c>
      <c r="AM1540" t="inlineStr">
        <is>
          <t>1</t>
        </is>
      </c>
      <c r="AN1540" t="inlineStr">
        <is>
          <t>---</t>
        </is>
      </c>
      <c r="AO1540" t="inlineStr">
        <is>
          <t>1</t>
        </is>
      </c>
      <c r="AP1540" t="inlineStr">
        <is>
          <t>1</t>
        </is>
      </c>
      <c r="AQ1540" t="inlineStr"/>
      <c r="AR1540" t="inlineStr"/>
      <c r="AS1540" t="inlineStr"/>
      <c r="AT1540" t="inlineStr"/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inlineStr">
        <is>
          <t>---</t>
        </is>
      </c>
      <c r="BA1540" t="inlineStr">
        <is>
          <t>aab7a2415e99453fbcb8ebd109e92b4f</t>
        </is>
      </c>
      <c r="BB1540" t="inlineStr">
        <is>
          <t>http://openrosa.org/formdesigner/0B48E039-1E80-49A7-AC24-732B6E788E39</t>
        </is>
      </c>
      <c r="BC1540" t="inlineStr">
        <is>
          <t>Ration et autres visites</t>
        </is>
      </c>
      <c r="BD1540" t="inlineStr">
        <is>
          <t>CommCare Android, version "2.55.0"(467579). App v15976. CommCare Version 2.55.0. Build 467579, built on: 2025-01-15</t>
        </is>
      </c>
      <c r="BE1540" t="inlineStr">
        <is>
          <t>commcare_d17d77c2-a7e5-4f4b-9b21-6b80894e9762</t>
        </is>
      </c>
      <c r="BF1540" t="inlineStr"/>
      <c r="BG1540" t="inlineStr">
        <is>
          <t>f13d8149fc6d39ebe86af18272310ff9</t>
        </is>
      </c>
      <c r="BH1540" t="inlineStr">
        <is>
          <t>7f92301a232342ecaa860bf392f6b02f</t>
        </is>
      </c>
      <c r="BI1540" t="inlineStr">
        <is>
          <t>15246</t>
        </is>
      </c>
      <c r="BJ1540" t="inlineStr">
        <is>
          <t>XFormInstance</t>
        </is>
      </c>
      <c r="BK1540" t="inlineStr">
        <is>
          <t>4b91b9860a7811f0b5bf5930014bb413</t>
        </is>
      </c>
      <c r="BL1540" t="b">
        <v>0</v>
      </c>
      <c r="BM1540" t="inlineStr">
        <is>
          <t>---</t>
        </is>
      </c>
      <c r="BN1540" t="inlineStr">
        <is>
          <t>200.113.215.33</t>
        </is>
      </c>
      <c r="BO1540" t="inlineStr">
        <is>
          <t>Mackendy Floreal</t>
        </is>
      </c>
    </row>
    <row r="1541">
      <c r="A1541" t="inlineStr">
        <is>
          <t>1539</t>
        </is>
      </c>
      <c r="B1541" t="inlineStr">
        <is>
          <t>bb0f87b0-d2fa-4136-bbc6-2b32fa2cbb03</t>
        </is>
      </c>
      <c r="C1541" t="inlineStr">
        <is>
          <t>2025-03-25</t>
        </is>
      </c>
      <c r="D1541" t="inlineStr">
        <is>
          <t>3</t>
        </is>
      </c>
      <c r="E1541" t="inlineStr">
        <is>
          <t>---</t>
        </is>
      </c>
      <c r="F1541" t="inlineStr">
        <is>
          <t>1</t>
        </is>
      </c>
      <c r="G1541" t="inlineStr">
        <is>
          <t>---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---</t>
        </is>
      </c>
      <c r="L1541" t="inlineStr">
        <is>
          <t>---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/>
      <c r="S1541" t="inlineStr"/>
      <c r="T1541" t="inlineStr"/>
      <c r="U1541" t="inlineStr"/>
      <c r="V1541" t="inlineStr"/>
      <c r="W1541" t="inlineStr"/>
      <c r="X1541" t="inlineStr">
        <is>
          <t>CAP/CMBV/ST02123</t>
        </is>
      </c>
      <c r="Y1541" t="inlineStr">
        <is>
          <t>CAP/CMBV/ST02123</t>
        </is>
      </c>
      <c r="Z1541" t="inlineStr">
        <is>
          <t>2025-03-25 22:03:27</t>
        </is>
      </c>
      <c r="AA1541" t="inlineStr">
        <is>
          <t>2025-03-25 22:03:05</t>
        </is>
      </c>
      <c r="AB1541" t="inlineStr">
        <is>
          <t>1plyviose</t>
        </is>
      </c>
      <c r="AC1541" t="inlineStr">
        <is>
          <t>2025-03-27 10:06:29</t>
        </is>
      </c>
      <c r="AD1541" s="1" t="inlineStr">
        <is>
          <t>https://www.commcarehq.org/a/caris-test/reports/form_data/bb0f87b0-d2fa-4136-bbc6-2b32fa2cbb03/</t>
        </is>
      </c>
      <c r="AE1541" t="inlineStr">
        <is>
          <t>---</t>
        </is>
      </c>
      <c r="AF1541" t="inlineStr">
        <is>
          <t>3c5a623af057e23a32ae4000_19167</t>
        </is>
      </c>
      <c r="AG1541" t="inlineStr">
        <is>
          <t>OK</t>
        </is>
      </c>
      <c r="AH1541" t="inlineStr">
        <is>
          <t>2025-03-25 22:03:27</t>
        </is>
      </c>
      <c r="AI1541" t="inlineStr">
        <is>
          <t>aab7a2415e99453fbcb8ebd109e92b4f</t>
        </is>
      </c>
      <c r="AJ1541" t="inlineStr">
        <is>
          <t>2025-03-25</t>
        </is>
      </c>
      <c r="AK1541" t="inlineStr">
        <is>
          <t>3</t>
        </is>
      </c>
      <c r="AL1541" t="inlineStr">
        <is>
          <t>---</t>
        </is>
      </c>
      <c r="AM1541" t="inlineStr">
        <is>
          <t>1</t>
        </is>
      </c>
      <c r="AN1541" t="inlineStr">
        <is>
          <t>---</t>
        </is>
      </c>
      <c r="AO1541" t="inlineStr">
        <is>
          <t>1</t>
        </is>
      </c>
      <c r="AP1541" t="inlineStr">
        <is>
          <t>1</t>
        </is>
      </c>
      <c r="AQ1541" t="inlineStr"/>
      <c r="AR1541" t="inlineStr"/>
      <c r="AS1541" t="inlineStr"/>
      <c r="AT1541" t="inlineStr"/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inlineStr">
        <is>
          <t>---</t>
        </is>
      </c>
      <c r="BA1541" t="inlineStr">
        <is>
          <t>aab7a2415e99453fbcb8ebd109e92b4f</t>
        </is>
      </c>
      <c r="BB1541" t="inlineStr">
        <is>
          <t>http://openrosa.org/formdesigner/0B48E039-1E80-49A7-AC24-732B6E788E39</t>
        </is>
      </c>
      <c r="BC1541" t="inlineStr">
        <is>
          <t>Ration et autres visites</t>
        </is>
      </c>
      <c r="BD1541" t="inlineStr">
        <is>
          <t>CommCare Android, version "2.55.0"(467579). App v15976. CommCare Version 2.55.0. Build 467579, built on: 2025-01-15</t>
        </is>
      </c>
      <c r="BE1541" t="inlineStr">
        <is>
          <t>commcare_d17d77c2-a7e5-4f4b-9b21-6b80894e9762</t>
        </is>
      </c>
      <c r="BF1541" t="inlineStr"/>
      <c r="BG1541" t="inlineStr">
        <is>
          <t>f13d8149fc6d39ebe86af18272310ff9</t>
        </is>
      </c>
      <c r="BH1541" t="inlineStr">
        <is>
          <t>7f92301a232342ecaa860bf392f6b02f</t>
        </is>
      </c>
      <c r="BI1541" t="inlineStr">
        <is>
          <t>15246</t>
        </is>
      </c>
      <c r="BJ1541" t="inlineStr">
        <is>
          <t>XFormInstance</t>
        </is>
      </c>
      <c r="BK1541" t="inlineStr">
        <is>
          <t>4b91b9860a7811f0b5bf5930014bb413</t>
        </is>
      </c>
      <c r="BL1541" t="b">
        <v>0</v>
      </c>
      <c r="BM1541" t="inlineStr">
        <is>
          <t>---</t>
        </is>
      </c>
      <c r="BN1541" t="inlineStr">
        <is>
          <t>200.113.215.33</t>
        </is>
      </c>
      <c r="BO1541" t="inlineStr">
        <is>
          <t>Stanley Adius</t>
        </is>
      </c>
    </row>
    <row r="1542">
      <c r="A1542" t="inlineStr">
        <is>
          <t>1540</t>
        </is>
      </c>
      <c r="B1542" t="inlineStr">
        <is>
          <t>fcae807f-8f8f-4ac2-8907-0043108e4ac8</t>
        </is>
      </c>
      <c r="C1542" t="inlineStr">
        <is>
          <t>2025-03-25</t>
        </is>
      </c>
      <c r="D1542" t="inlineStr">
        <is>
          <t>3</t>
        </is>
      </c>
      <c r="E1542" t="inlineStr">
        <is>
          <t>---</t>
        </is>
      </c>
      <c r="F1542" t="inlineStr">
        <is>
          <t>1</t>
        </is>
      </c>
      <c r="G1542" t="inlineStr">
        <is>
          <t>---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---</t>
        </is>
      </c>
      <c r="L1542" t="inlineStr">
        <is>
          <t>---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/>
      <c r="S1542" t="inlineStr"/>
      <c r="T1542" t="inlineStr"/>
      <c r="U1542" t="inlineStr"/>
      <c r="V1542" t="inlineStr"/>
      <c r="W1542" t="inlineStr"/>
      <c r="X1542" t="inlineStr">
        <is>
          <t>CAP/CMBV/ST03167E</t>
        </is>
      </c>
      <c r="Y1542" t="inlineStr">
        <is>
          <t>CAP/CMBV/ST03167E</t>
        </is>
      </c>
      <c r="Z1542" t="inlineStr">
        <is>
          <t>2025-03-25 22:04:46</t>
        </is>
      </c>
      <c r="AA1542" t="inlineStr">
        <is>
          <t>2025-03-25 22:04:10</t>
        </is>
      </c>
      <c r="AB1542" t="inlineStr">
        <is>
          <t>1plyviose</t>
        </is>
      </c>
      <c r="AC1542" t="inlineStr">
        <is>
          <t>2025-03-27 10:08:50</t>
        </is>
      </c>
      <c r="AD1542" s="1" t="inlineStr">
        <is>
          <t>https://www.commcarehq.org/a/caris-test/reports/form_data/fcae807f-8f8f-4ac2-8907-0043108e4ac8/</t>
        </is>
      </c>
      <c r="AE1542" t="inlineStr">
        <is>
          <t>---</t>
        </is>
      </c>
      <c r="AF1542" t="inlineStr">
        <is>
          <t>3c5a623af057e23a32ae4000_42794</t>
        </is>
      </c>
      <c r="AG1542" t="inlineStr">
        <is>
          <t>OK</t>
        </is>
      </c>
      <c r="AH1542" t="inlineStr">
        <is>
          <t>2025-03-25 22:04:46</t>
        </is>
      </c>
      <c r="AI1542" t="inlineStr">
        <is>
          <t>aab7a2415e99453fbcb8ebd109e92b4f</t>
        </is>
      </c>
      <c r="AJ1542" t="inlineStr">
        <is>
          <t>2025-03-25</t>
        </is>
      </c>
      <c r="AK1542" t="inlineStr">
        <is>
          <t>3</t>
        </is>
      </c>
      <c r="AL1542" t="inlineStr">
        <is>
          <t>---</t>
        </is>
      </c>
      <c r="AM1542" t="inlineStr">
        <is>
          <t>1</t>
        </is>
      </c>
      <c r="AN1542" t="inlineStr">
        <is>
          <t>---</t>
        </is>
      </c>
      <c r="AO1542" t="inlineStr">
        <is>
          <t>1</t>
        </is>
      </c>
      <c r="AP1542" t="inlineStr">
        <is>
          <t>1</t>
        </is>
      </c>
      <c r="AQ1542" t="inlineStr"/>
      <c r="AR1542" t="inlineStr"/>
      <c r="AS1542" t="inlineStr"/>
      <c r="AT1542" t="inlineStr"/>
      <c r="AU1542" t="inlineStr">
        <is>
          <t>---</t>
        </is>
      </c>
      <c r="AV1542" t="inlineStr">
        <is>
          <t>---</t>
        </is>
      </c>
      <c r="AW1542" t="inlineStr">
        <is>
          <t>---</t>
        </is>
      </c>
      <c r="AX1542" t="inlineStr">
        <is>
          <t>---</t>
        </is>
      </c>
      <c r="AY1542" t="inlineStr">
        <is>
          <t>---</t>
        </is>
      </c>
      <c r="AZ1542" t="inlineStr">
        <is>
          <t>---</t>
        </is>
      </c>
      <c r="BA1542" t="inlineStr">
        <is>
          <t>aab7a2415e99453fbcb8ebd109e92b4f</t>
        </is>
      </c>
      <c r="BB1542" t="inlineStr">
        <is>
          <t>http://openrosa.org/formdesigner/0B48E039-1E80-49A7-AC24-732B6E788E39</t>
        </is>
      </c>
      <c r="BC1542" t="inlineStr">
        <is>
          <t>Ration et autres visites</t>
        </is>
      </c>
      <c r="BD1542" t="inlineStr">
        <is>
          <t>CommCare Android, version "2.55.0"(467579). App v15976. CommCare Version 2.55.0. Build 467579, built on: 2025-01-15</t>
        </is>
      </c>
      <c r="BE1542" t="inlineStr">
        <is>
          <t>commcare_d17d77c2-a7e5-4f4b-9b21-6b80894e9762</t>
        </is>
      </c>
      <c r="BF1542" t="inlineStr"/>
      <c r="BG1542" t="inlineStr">
        <is>
          <t>f13d8149fc6d39ebe86af18272310ff9</t>
        </is>
      </c>
      <c r="BH1542" t="inlineStr">
        <is>
          <t>7f92301a232342ecaa860bf392f6b02f</t>
        </is>
      </c>
      <c r="BI1542" t="inlineStr">
        <is>
          <t>15246</t>
        </is>
      </c>
      <c r="BJ1542" t="inlineStr">
        <is>
          <t>XFormInstance</t>
        </is>
      </c>
      <c r="BK1542" t="inlineStr">
        <is>
          <t>4b91b9860a7811f0b5bf5930014bb413</t>
        </is>
      </c>
      <c r="BL1542" t="b">
        <v>0</v>
      </c>
      <c r="BM1542" t="inlineStr">
        <is>
          <t>---</t>
        </is>
      </c>
      <c r="BN1542" t="inlineStr">
        <is>
          <t>200.113.215.33</t>
        </is>
      </c>
      <c r="BO1542" t="inlineStr">
        <is>
          <t>Stessy Keicha Noel</t>
        </is>
      </c>
    </row>
    <row r="1543">
      <c r="A1543" t="inlineStr">
        <is>
          <t>1541</t>
        </is>
      </c>
      <c r="B1543" t="inlineStr">
        <is>
          <t>d14c73ca-630b-4802-bf2d-cf093c601351</t>
        </is>
      </c>
      <c r="C1543" t="inlineStr">
        <is>
          <t>2025-03-25</t>
        </is>
      </c>
      <c r="D1543" t="inlineStr">
        <is>
          <t>3</t>
        </is>
      </c>
      <c r="E1543" t="inlineStr">
        <is>
          <t>---</t>
        </is>
      </c>
      <c r="F1543" t="inlineStr">
        <is>
          <t>1</t>
        </is>
      </c>
      <c r="G1543" t="inlineStr">
        <is>
          <t>---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---</t>
        </is>
      </c>
      <c r="L1543" t="inlineStr">
        <is>
          <t>---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/>
      <c r="S1543" t="inlineStr"/>
      <c r="T1543" t="inlineStr"/>
      <c r="U1543" t="inlineStr"/>
      <c r="V1543" t="inlineStr"/>
      <c r="W1543" t="inlineStr"/>
      <c r="X1543" t="inlineStr">
        <is>
          <t>CAP/CMBV/ST03514</t>
        </is>
      </c>
      <c r="Y1543" t="inlineStr">
        <is>
          <t>CAP/CMBV/ST03514</t>
        </is>
      </c>
      <c r="Z1543" t="inlineStr">
        <is>
          <t>2025-03-25 22:05:46</t>
        </is>
      </c>
      <c r="AA1543" t="inlineStr">
        <is>
          <t>2025-03-25 22:05:20</t>
        </is>
      </c>
      <c r="AB1543" t="inlineStr">
        <is>
          <t>1plyviose</t>
        </is>
      </c>
      <c r="AC1543" t="inlineStr">
        <is>
          <t>2025-03-27 10:08:51</t>
        </is>
      </c>
      <c r="AD1543" s="1" t="inlineStr">
        <is>
          <t>https://www.commcarehq.org/a/caris-test/reports/form_data/d14c73ca-630b-4802-bf2d-cf093c601351/</t>
        </is>
      </c>
      <c r="AE1543" t="inlineStr">
        <is>
          <t>---</t>
        </is>
      </c>
      <c r="AF1543" t="inlineStr">
        <is>
          <t>3c5a623af057e23a32ae4000_180816</t>
        </is>
      </c>
      <c r="AG1543" t="inlineStr">
        <is>
          <t>OK</t>
        </is>
      </c>
      <c r="AH1543" t="inlineStr">
        <is>
          <t>2025-03-25 22:05:46</t>
        </is>
      </c>
      <c r="AI1543" t="inlineStr">
        <is>
          <t>aab7a2415e99453fbcb8ebd109e92b4f</t>
        </is>
      </c>
      <c r="AJ1543" t="inlineStr">
        <is>
          <t>2025-03-25</t>
        </is>
      </c>
      <c r="AK1543" t="inlineStr">
        <is>
          <t>3</t>
        </is>
      </c>
      <c r="AL1543" t="inlineStr">
        <is>
          <t>---</t>
        </is>
      </c>
      <c r="AM1543" t="inlineStr">
        <is>
          <t>1</t>
        </is>
      </c>
      <c r="AN1543" t="inlineStr">
        <is>
          <t>---</t>
        </is>
      </c>
      <c r="AO1543" t="inlineStr">
        <is>
          <t>1</t>
        </is>
      </c>
      <c r="AP1543" t="inlineStr">
        <is>
          <t>1</t>
        </is>
      </c>
      <c r="AQ1543" t="inlineStr"/>
      <c r="AR1543" t="inlineStr"/>
      <c r="AS1543" t="inlineStr"/>
      <c r="AT1543" t="inlineStr"/>
      <c r="AU1543" t="inlineStr">
        <is>
          <t>---</t>
        </is>
      </c>
      <c r="AV1543" t="inlineStr">
        <is>
          <t>---</t>
        </is>
      </c>
      <c r="AW1543" t="inlineStr">
        <is>
          <t>---</t>
        </is>
      </c>
      <c r="AX1543" t="inlineStr">
        <is>
          <t>---</t>
        </is>
      </c>
      <c r="AY1543" t="inlineStr">
        <is>
          <t>---</t>
        </is>
      </c>
      <c r="AZ1543" t="inlineStr">
        <is>
          <t>---</t>
        </is>
      </c>
      <c r="BA1543" t="inlineStr">
        <is>
          <t>aab7a2415e99453fbcb8ebd109e92b4f</t>
        </is>
      </c>
      <c r="BB1543" t="inlineStr">
        <is>
          <t>http://openrosa.org/formdesigner/0B48E039-1E80-49A7-AC24-732B6E788E39</t>
        </is>
      </c>
      <c r="BC1543" t="inlineStr">
        <is>
          <t>Ration et autres visites</t>
        </is>
      </c>
      <c r="BD1543" t="inlineStr">
        <is>
          <t>CommCare Android, version "2.55.0"(467579). App v15976. CommCare Version 2.55.0. Build 467579, built on: 2025-01-15</t>
        </is>
      </c>
      <c r="BE1543" t="inlineStr">
        <is>
          <t>commcare_d17d77c2-a7e5-4f4b-9b21-6b80894e9762</t>
        </is>
      </c>
      <c r="BF1543" t="inlineStr"/>
      <c r="BG1543" t="inlineStr">
        <is>
          <t>f13d8149fc6d39ebe86af18272310ff9</t>
        </is>
      </c>
      <c r="BH1543" t="inlineStr">
        <is>
          <t>7f92301a232342ecaa860bf392f6b02f</t>
        </is>
      </c>
      <c r="BI1543" t="inlineStr">
        <is>
          <t>15246</t>
        </is>
      </c>
      <c r="BJ1543" t="inlineStr">
        <is>
          <t>XFormInstance</t>
        </is>
      </c>
      <c r="BK1543" t="inlineStr">
        <is>
          <t>4b91b9860a7811f0b5bf5930014bb413</t>
        </is>
      </c>
      <c r="BL1543" t="b">
        <v>0</v>
      </c>
      <c r="BM1543" t="inlineStr">
        <is>
          <t>---</t>
        </is>
      </c>
      <c r="BN1543" t="inlineStr">
        <is>
          <t>200.113.215.33</t>
        </is>
      </c>
      <c r="BO1543" t="inlineStr">
        <is>
          <t>Nathalie Michel</t>
        </is>
      </c>
    </row>
    <row r="1544">
      <c r="A1544" t="inlineStr">
        <is>
          <t>1542</t>
        </is>
      </c>
      <c r="B1544" t="inlineStr">
        <is>
          <t>a27328fb-282c-4d8f-ac09-a9cf97b90a03</t>
        </is>
      </c>
      <c r="C1544" t="inlineStr">
        <is>
          <t>2025-03-25</t>
        </is>
      </c>
      <c r="D1544" t="inlineStr">
        <is>
          <t>3 4</t>
        </is>
      </c>
      <c r="E1544" t="inlineStr">
        <is>
          <t>La porte est fermée</t>
        </is>
      </c>
      <c r="F1544" t="inlineStr">
        <is>
          <t>1</t>
        </is>
      </c>
      <c r="G1544" t="inlineStr">
        <is>
          <t>---</t>
        </is>
      </c>
      <c r="H1544" t="inlineStr">
        <is>
          <t>1</t>
        </is>
      </c>
      <c r="I1544" t="inlineStr">
        <is>
          <t>0</t>
        </is>
      </c>
      <c r="J1544" t="inlineStr">
        <is>
          <t>---</t>
        </is>
      </c>
      <c r="K1544" t="inlineStr">
        <is>
          <t>---</t>
        </is>
      </c>
      <c r="L1544" t="inlineStr">
        <is>
          <t>---</t>
        </is>
      </c>
      <c r="M1544" t="inlineStr">
        <is>
          <t>---</t>
        </is>
      </c>
      <c r="N1544" t="inlineStr">
        <is>
          <t>---</t>
        </is>
      </c>
      <c r="O1544" t="inlineStr">
        <is>
          <t>---</t>
        </is>
      </c>
      <c r="P1544" t="inlineStr">
        <is>
          <t>---</t>
        </is>
      </c>
      <c r="Q1544" t="inlineStr">
        <is>
          <t>---</t>
        </is>
      </c>
      <c r="R1544" t="inlineStr">
        <is>
          <t>---</t>
        </is>
      </c>
      <c r="S1544" t="inlineStr">
        <is>
          <t>---</t>
        </is>
      </c>
      <c r="T1544" t="inlineStr">
        <is>
          <t>---</t>
        </is>
      </c>
      <c r="U1544" t="inlineStr">
        <is>
          <t>---</t>
        </is>
      </c>
      <c r="V1544" t="inlineStr">
        <is>
          <t>---</t>
        </is>
      </c>
      <c r="W1544" t="inlineStr"/>
      <c r="X1544" t="inlineStr">
        <is>
          <t>CAP/CMBV/ST03444</t>
        </is>
      </c>
      <c r="Y1544" t="inlineStr">
        <is>
          <t>CAP/CMBV/ST03444</t>
        </is>
      </c>
      <c r="Z1544" t="inlineStr">
        <is>
          <t>2025-03-25 22:08:14</t>
        </is>
      </c>
      <c r="AA1544" t="inlineStr">
        <is>
          <t>2025-03-25 22:07:06</t>
        </is>
      </c>
      <c r="AB1544" t="inlineStr">
        <is>
          <t>1plyviose</t>
        </is>
      </c>
      <c r="AC1544" t="inlineStr">
        <is>
          <t>2025-03-27 10:11:00</t>
        </is>
      </c>
      <c r="AD1544" s="1" t="inlineStr">
        <is>
          <t>https://www.commcarehq.org/a/caris-test/reports/form_data/a27328fb-282c-4d8f-ac09-a9cf97b90a03/</t>
        </is>
      </c>
      <c r="AE1544" t="inlineStr">
        <is>
          <t>---</t>
        </is>
      </c>
      <c r="AF1544" t="inlineStr">
        <is>
          <t>3c5a623af057e23a32ae4000_187730</t>
        </is>
      </c>
      <c r="AG1544" t="inlineStr">
        <is>
          <t>OK</t>
        </is>
      </c>
      <c r="AH1544" t="inlineStr">
        <is>
          <t>2025-03-25 22:08:14</t>
        </is>
      </c>
      <c r="AI1544" t="inlineStr">
        <is>
          <t>aab7a2415e99453fbcb8ebd109e92b4f</t>
        </is>
      </c>
      <c r="AJ1544" t="inlineStr">
        <is>
          <t>2025-03-25</t>
        </is>
      </c>
      <c r="AK1544" t="inlineStr">
        <is>
          <t>3 4</t>
        </is>
      </c>
      <c r="AL1544" t="inlineStr">
        <is>
          <t>La porte est fermée</t>
        </is>
      </c>
      <c r="AM1544" t="inlineStr">
        <is>
          <t>1</t>
        </is>
      </c>
      <c r="AN1544" t="inlineStr">
        <is>
          <t>---</t>
        </is>
      </c>
      <c r="AO1544" t="inlineStr">
        <is>
          <t>1</t>
        </is>
      </c>
      <c r="AP1544" t="inlineStr">
        <is>
          <t>0</t>
        </is>
      </c>
      <c r="AQ1544" t="inlineStr">
        <is>
          <t>---</t>
        </is>
      </c>
      <c r="AR1544" t="inlineStr">
        <is>
          <t>---</t>
        </is>
      </c>
      <c r="AS1544" t="inlineStr">
        <is>
          <t>---</t>
        </is>
      </c>
      <c r="AT1544" t="inlineStr"/>
      <c r="AU1544" t="inlineStr">
        <is>
          <t>---</t>
        </is>
      </c>
      <c r="AV1544" t="inlineStr">
        <is>
          <t>---</t>
        </is>
      </c>
      <c r="AW1544" t="inlineStr">
        <is>
          <t>---</t>
        </is>
      </c>
      <c r="AX1544" t="inlineStr">
        <is>
          <t>---</t>
        </is>
      </c>
      <c r="AY1544" t="inlineStr">
        <is>
          <t>---</t>
        </is>
      </c>
      <c r="AZ1544" t="inlineStr">
        <is>
          <t>---</t>
        </is>
      </c>
      <c r="BA1544" t="inlineStr">
        <is>
          <t>aab7a2415e99453fbcb8ebd109e92b4f</t>
        </is>
      </c>
      <c r="BB1544" t="inlineStr">
        <is>
          <t>http://openrosa.org/formdesigner/0B48E039-1E80-49A7-AC24-732B6E788E39</t>
        </is>
      </c>
      <c r="BC1544" t="inlineStr">
        <is>
          <t>Ration et autres visites</t>
        </is>
      </c>
      <c r="BD1544" t="inlineStr">
        <is>
          <t>CommCare Android, version "2.55.0"(467579). App v15976. CommCare Version 2.55.0. Build 467579, built on: 2025-01-15</t>
        </is>
      </c>
      <c r="BE1544" t="inlineStr">
        <is>
          <t>commcare_d17d77c2-a7e5-4f4b-9b21-6b80894e9762</t>
        </is>
      </c>
      <c r="BF1544" t="inlineStr"/>
      <c r="BG1544" t="inlineStr">
        <is>
          <t>f13d8149fc6d39ebe86af18272310ff9</t>
        </is>
      </c>
      <c r="BH1544" t="inlineStr">
        <is>
          <t>7f92301a232342ecaa860bf392f6b02f</t>
        </is>
      </c>
      <c r="BI1544" t="inlineStr">
        <is>
          <t>15246</t>
        </is>
      </c>
      <c r="BJ1544" t="inlineStr">
        <is>
          <t>XFormInstance</t>
        </is>
      </c>
      <c r="BK1544" t="inlineStr">
        <is>
          <t>4b91b9860a7811f0b5bf5930014bb413</t>
        </is>
      </c>
      <c r="BL1544" t="b">
        <v>0</v>
      </c>
      <c r="BM1544" t="inlineStr">
        <is>
          <t>---</t>
        </is>
      </c>
      <c r="BN1544" t="inlineStr">
        <is>
          <t>200.113.215.33</t>
        </is>
      </c>
      <c r="BO1544" t="inlineStr">
        <is>
          <t>Ange Darlie Saintil</t>
        </is>
      </c>
    </row>
    <row r="1545">
      <c r="A1545" t="inlineStr">
        <is>
          <t>1543</t>
        </is>
      </c>
      <c r="B1545" t="inlineStr">
        <is>
          <t>f3532b8e-4c55-43e1-8b28-a6d71e494ceb</t>
        </is>
      </c>
      <c r="C1545" t="inlineStr">
        <is>
          <t>2025-03-25</t>
        </is>
      </c>
      <c r="D1545" t="inlineStr">
        <is>
          <t>3 4</t>
        </is>
      </c>
      <c r="E1545" t="inlineStr">
        <is>
          <t>Conseil sur l  adherence</t>
        </is>
      </c>
      <c r="F1545" t="inlineStr">
        <is>
          <t>1</t>
        </is>
      </c>
      <c r="G1545" t="inlineStr">
        <is>
          <t>---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---</t>
        </is>
      </c>
      <c r="L1545" t="inlineStr">
        <is>
          <t>---</t>
        </is>
      </c>
      <c r="M1545" t="inlineStr">
        <is>
          <t>---</t>
        </is>
      </c>
      <c r="N1545" t="inlineStr">
        <is>
          <t>---</t>
        </is>
      </c>
      <c r="O1545" t="inlineStr">
        <is>
          <t>---</t>
        </is>
      </c>
      <c r="P1545" t="inlineStr">
        <is>
          <t>---</t>
        </is>
      </c>
      <c r="Q1545" t="inlineStr">
        <is>
          <t>---</t>
        </is>
      </c>
      <c r="R1545" t="inlineStr"/>
      <c r="S1545" t="inlineStr"/>
      <c r="T1545" t="inlineStr"/>
      <c r="U1545" t="inlineStr"/>
      <c r="V1545" t="inlineStr"/>
      <c r="W1545" t="inlineStr"/>
      <c r="X1545" t="inlineStr">
        <is>
          <t>CAP/CMBV/ST01401</t>
        </is>
      </c>
      <c r="Y1545" t="inlineStr">
        <is>
          <t>CAP/CMBV/ST01401</t>
        </is>
      </c>
      <c r="Z1545" t="inlineStr">
        <is>
          <t>2025-03-25 22:11:36</t>
        </is>
      </c>
      <c r="AA1545" t="inlineStr">
        <is>
          <t>2025-03-25 22:08:58</t>
        </is>
      </c>
      <c r="AB1545" t="inlineStr">
        <is>
          <t>1plyviose</t>
        </is>
      </c>
      <c r="AC1545" t="inlineStr">
        <is>
          <t>2025-03-27 10:14:23</t>
        </is>
      </c>
      <c r="AD1545" s="1" t="inlineStr">
        <is>
          <t>https://www.commcarehq.org/a/caris-test/reports/form_data/f3532b8e-4c55-43e1-8b28-a6d71e494ceb/</t>
        </is>
      </c>
      <c r="AE1545" t="inlineStr">
        <is>
          <t>---</t>
        </is>
      </c>
      <c r="AF1545" t="inlineStr">
        <is>
          <t>ebf80299615445d3ba4fd338f96918fb</t>
        </is>
      </c>
      <c r="AG1545" t="inlineStr">
        <is>
          <t>OK</t>
        </is>
      </c>
      <c r="AH1545" t="inlineStr">
        <is>
          <t>2025-03-25 22:11:36</t>
        </is>
      </c>
      <c r="AI1545" t="inlineStr">
        <is>
          <t>aab7a2415e99453fbcb8ebd109e92b4f</t>
        </is>
      </c>
      <c r="AJ1545" t="inlineStr">
        <is>
          <t>2025-03-25</t>
        </is>
      </c>
      <c r="AK1545" t="inlineStr">
        <is>
          <t>3 4</t>
        </is>
      </c>
      <c r="AL1545" t="inlineStr">
        <is>
          <t>Conseil sur l  adherence</t>
        </is>
      </c>
      <c r="AM1545" t="inlineStr">
        <is>
          <t>1</t>
        </is>
      </c>
      <c r="AN1545" t="inlineStr">
        <is>
          <t>---</t>
        </is>
      </c>
      <c r="AO1545" t="inlineStr">
        <is>
          <t>1</t>
        </is>
      </c>
      <c r="AP1545" t="inlineStr">
        <is>
          <t>1</t>
        </is>
      </c>
      <c r="AQ1545" t="inlineStr"/>
      <c r="AR1545" t="inlineStr"/>
      <c r="AS1545" t="inlineStr"/>
      <c r="AT1545" t="inlineStr"/>
      <c r="AU1545" t="inlineStr">
        <is>
          <t>---</t>
        </is>
      </c>
      <c r="AV1545" t="inlineStr">
        <is>
          <t>---</t>
        </is>
      </c>
      <c r="AW1545" t="inlineStr">
        <is>
          <t>---</t>
        </is>
      </c>
      <c r="AX1545" t="inlineStr">
        <is>
          <t>---</t>
        </is>
      </c>
      <c r="AY1545" t="inlineStr">
        <is>
          <t>---</t>
        </is>
      </c>
      <c r="AZ1545" t="inlineStr">
        <is>
          <t>---</t>
        </is>
      </c>
      <c r="BA1545" t="inlineStr">
        <is>
          <t>aab7a2415e99453fbcb8ebd109e92b4f</t>
        </is>
      </c>
      <c r="BB1545" t="inlineStr">
        <is>
          <t>http://openrosa.org/formdesigner/0B48E039-1E80-49A7-AC24-732B6E788E39</t>
        </is>
      </c>
      <c r="BC1545" t="inlineStr">
        <is>
          <t>Ration et autres visites</t>
        </is>
      </c>
      <c r="BD1545" t="inlineStr">
        <is>
          <t>CommCare Android, version "2.55.0"(467579). App v15976. CommCare Version 2.55.0. Build 467579, built on: 2025-01-15</t>
        </is>
      </c>
      <c r="BE1545" t="inlineStr">
        <is>
          <t>commcare_d17d77c2-a7e5-4f4b-9b21-6b80894e9762</t>
        </is>
      </c>
      <c r="BF1545" t="inlineStr"/>
      <c r="BG1545" t="inlineStr">
        <is>
          <t>f13d8149fc6d39ebe86af18272310ff9</t>
        </is>
      </c>
      <c r="BH1545" t="inlineStr">
        <is>
          <t>7f92301a232342ecaa860bf392f6b02f</t>
        </is>
      </c>
      <c r="BI1545" t="inlineStr">
        <is>
          <t>15246</t>
        </is>
      </c>
      <c r="BJ1545" t="inlineStr">
        <is>
          <t>XFormInstance</t>
        </is>
      </c>
      <c r="BK1545" t="inlineStr">
        <is>
          <t>4b91b9860a7811f0b5bf5930014bb413</t>
        </is>
      </c>
      <c r="BL1545" t="b">
        <v>0</v>
      </c>
      <c r="BM1545" t="inlineStr">
        <is>
          <t>---</t>
        </is>
      </c>
      <c r="BN1545" t="inlineStr">
        <is>
          <t>200.113.215.33</t>
        </is>
      </c>
      <c r="BO1545" t="inlineStr">
        <is>
          <t>Jonhsica Rosemond</t>
        </is>
      </c>
    </row>
    <row r="1546">
      <c r="A1546" t="inlineStr">
        <is>
          <t>1544</t>
        </is>
      </c>
      <c r="B1546" t="inlineStr">
        <is>
          <t>b3a4952e-4f99-46d1-8f81-7fb1c9f7a3e0</t>
        </is>
      </c>
      <c r="C1546" t="inlineStr">
        <is>
          <t>2025-03-26</t>
        </is>
      </c>
      <c r="D1546" t="inlineStr">
        <is>
          <t>3</t>
        </is>
      </c>
      <c r="E1546" t="inlineStr">
        <is>
          <t>---</t>
        </is>
      </c>
      <c r="F1546" t="inlineStr">
        <is>
          <t>1</t>
        </is>
      </c>
      <c r="G1546" t="inlineStr">
        <is>
          <t>---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---</t>
        </is>
      </c>
      <c r="L1546" t="inlineStr">
        <is>
          <t>---</t>
        </is>
      </c>
      <c r="M1546" t="inlineStr">
        <is>
          <t>---</t>
        </is>
      </c>
      <c r="N1546" t="inlineStr">
        <is>
          <t>---</t>
        </is>
      </c>
      <c r="O1546" t="inlineStr">
        <is>
          <t>---</t>
        </is>
      </c>
      <c r="P1546" t="inlineStr">
        <is>
          <t>---</t>
        </is>
      </c>
      <c r="Q1546" t="inlineStr">
        <is>
          <t>---</t>
        </is>
      </c>
      <c r="R1546" t="inlineStr"/>
      <c r="S1546" t="inlineStr"/>
      <c r="T1546" t="inlineStr"/>
      <c r="U1546" t="inlineStr"/>
      <c r="V1546" t="inlineStr"/>
      <c r="W1546" t="inlineStr"/>
      <c r="X1546" t="inlineStr">
        <is>
          <t>CAP/CDSF/KJ0919R</t>
        </is>
      </c>
      <c r="Y1546" t="inlineStr">
        <is>
          <t>CAP/CDSF/KJ0919R</t>
        </is>
      </c>
      <c r="Z1546" t="inlineStr">
        <is>
          <t>2025-03-26 22:22:25</t>
        </is>
      </c>
      <c r="AA1546" t="inlineStr">
        <is>
          <t>2025-03-26 22:21:58</t>
        </is>
      </c>
      <c r="AB1546" t="inlineStr">
        <is>
          <t>1plyviose</t>
        </is>
      </c>
      <c r="AC1546" t="inlineStr">
        <is>
          <t>2025-03-27 10:26:30</t>
        </is>
      </c>
      <c r="AD1546" s="1" t="inlineStr">
        <is>
          <t>https://www.commcarehq.org/a/caris-test/reports/form_data/b3a4952e-4f99-46d1-8f81-7fb1c9f7a3e0/</t>
        </is>
      </c>
      <c r="AE1546" t="inlineStr">
        <is>
          <t>---</t>
        </is>
      </c>
      <c r="AF1546" t="inlineStr">
        <is>
          <t>3c5a623af057e23a32ae4000_48898</t>
        </is>
      </c>
      <c r="AG1546" t="inlineStr">
        <is>
          <t>OK</t>
        </is>
      </c>
      <c r="AH1546" t="inlineStr">
        <is>
          <t>2025-03-26 22:22:25</t>
        </is>
      </c>
      <c r="AI1546" t="inlineStr">
        <is>
          <t>aab7a2415e99453fbcb8ebd109e92b4f</t>
        </is>
      </c>
      <c r="AJ1546" t="inlineStr">
        <is>
          <t>2025-03-26</t>
        </is>
      </c>
      <c r="AK1546" t="inlineStr">
        <is>
          <t>3</t>
        </is>
      </c>
      <c r="AL1546" t="inlineStr">
        <is>
          <t>---</t>
        </is>
      </c>
      <c r="AM1546" t="inlineStr">
        <is>
          <t>1</t>
        </is>
      </c>
      <c r="AN1546" t="inlineStr">
        <is>
          <t>---</t>
        </is>
      </c>
      <c r="AO1546" t="inlineStr">
        <is>
          <t>1</t>
        </is>
      </c>
      <c r="AP1546" t="inlineStr">
        <is>
          <t>1</t>
        </is>
      </c>
      <c r="AQ1546" t="inlineStr"/>
      <c r="AR1546" t="inlineStr"/>
      <c r="AS1546" t="inlineStr"/>
      <c r="AT1546" t="inlineStr"/>
      <c r="AU1546" t="inlineStr">
        <is>
          <t>---</t>
        </is>
      </c>
      <c r="AV1546" t="inlineStr">
        <is>
          <t>---</t>
        </is>
      </c>
      <c r="AW1546" t="inlineStr">
        <is>
          <t>---</t>
        </is>
      </c>
      <c r="AX1546" t="inlineStr">
        <is>
          <t>---</t>
        </is>
      </c>
      <c r="AY1546" t="inlineStr">
        <is>
          <t>---</t>
        </is>
      </c>
      <c r="AZ1546" t="inlineStr">
        <is>
          <t>---</t>
        </is>
      </c>
      <c r="BA1546" t="inlineStr">
        <is>
          <t>aab7a2415e99453fbcb8ebd109e92b4f</t>
        </is>
      </c>
      <c r="BB1546" t="inlineStr">
        <is>
          <t>http://openrosa.org/formdesigner/0B48E039-1E80-49A7-AC24-732B6E788E39</t>
        </is>
      </c>
      <c r="BC1546" t="inlineStr">
        <is>
          <t>Ration et autres visites</t>
        </is>
      </c>
      <c r="BD1546" t="inlineStr">
        <is>
          <t>CommCare Android, version "2.55.0"(467579). App v15976. CommCare Version 2.55.0. Build 467579, built on: 2025-01-15</t>
        </is>
      </c>
      <c r="BE1546" t="inlineStr">
        <is>
          <t>commcare_d17d77c2-a7e5-4f4b-9b21-6b80894e9762</t>
        </is>
      </c>
      <c r="BF1546" t="inlineStr"/>
      <c r="BG1546" t="inlineStr">
        <is>
          <t>f13d8149fc6d39ebe86af18272310ff9</t>
        </is>
      </c>
      <c r="BH1546" t="inlineStr">
        <is>
          <t>7f92301a232342ecaa860bf392f6b02f</t>
        </is>
      </c>
      <c r="BI1546" t="inlineStr">
        <is>
          <t>15246</t>
        </is>
      </c>
      <c r="BJ1546" t="inlineStr">
        <is>
          <t>XFormInstance</t>
        </is>
      </c>
      <c r="BK1546" t="inlineStr">
        <is>
          <t>4b91b9860a7811f0b5bf5930014bb413</t>
        </is>
      </c>
      <c r="BL1546" t="b">
        <v>0</v>
      </c>
      <c r="BM1546" t="inlineStr">
        <is>
          <t>---</t>
        </is>
      </c>
      <c r="BN1546" t="inlineStr">
        <is>
          <t>200.113.215.33</t>
        </is>
      </c>
      <c r="BO1546" t="inlineStr">
        <is>
          <t>Kerry Jean</t>
        </is>
      </c>
    </row>
    <row r="1547">
      <c r="A1547" t="inlineStr">
        <is>
          <t>1545</t>
        </is>
      </c>
      <c r="B1547" t="inlineStr">
        <is>
          <t>dd7f2c93-d756-443e-b704-20ca386fb602</t>
        </is>
      </c>
      <c r="C1547" t="inlineStr">
        <is>
          <t>2025-03-26</t>
        </is>
      </c>
      <c r="D1547" t="inlineStr">
        <is>
          <t>8</t>
        </is>
      </c>
      <c r="E1547" t="inlineStr">
        <is>
          <t>---</t>
        </is>
      </c>
      <c r="F1547" t="inlineStr">
        <is>
          <t>1</t>
        </is>
      </c>
      <c r="G1547" t="inlineStr">
        <is>
          <t>---</t>
        </is>
      </c>
      <c r="H1547" t="inlineStr">
        <is>
          <t>1</t>
        </is>
      </c>
      <c r="I1547" t="inlineStr">
        <is>
          <t>1</t>
        </is>
      </c>
      <c r="J1547" t="inlineStr">
        <is>
          <t>2</t>
        </is>
      </c>
      <c r="K1547" t="inlineStr">
        <is>
          <t>---</t>
        </is>
      </c>
      <c r="L1547" t="inlineStr">
        <is>
          <t>---</t>
        </is>
      </c>
      <c r="M1547" t="inlineStr">
        <is>
          <t>---</t>
        </is>
      </c>
      <c r="N1547" t="inlineStr">
        <is>
          <t>---</t>
        </is>
      </c>
      <c r="O1547" t="inlineStr">
        <is>
          <t>---</t>
        </is>
      </c>
      <c r="P1547" t="inlineStr">
        <is>
          <t>---</t>
        </is>
      </c>
      <c r="Q1547" t="inlineStr">
        <is>
          <t>---</t>
        </is>
      </c>
      <c r="R1547" t="inlineStr"/>
      <c r="S1547" t="inlineStr"/>
      <c r="T1547" t="inlineStr"/>
      <c r="U1547">
        <f>HYPERLINK("https://www.commcarehq.org/a/caris-test/api/form_attachment/v1/dd7f2c93-d756-443e-b704-20ca386fb602/1743087675610.heic")</f>
        <v/>
      </c>
      <c r="V1547" t="inlineStr"/>
      <c r="W1547" t="inlineStr"/>
      <c r="X1547" t="inlineStr">
        <is>
          <t>PAP/GCHO/ST06333</t>
        </is>
      </c>
      <c r="Y1547" t="inlineStr">
        <is>
          <t>PAP/GCHO/ST06333</t>
        </is>
      </c>
      <c r="Z1547" t="inlineStr">
        <is>
          <t>2025-03-27 15:01:18</t>
        </is>
      </c>
      <c r="AA1547" t="inlineStr">
        <is>
          <t>2025-03-27 15:00:53</t>
        </is>
      </c>
      <c r="AB1547" t="inlineStr">
        <is>
          <t>2nathalie</t>
        </is>
      </c>
      <c r="AC1547" t="inlineStr">
        <is>
          <t>2025-03-27 15:11:26</t>
        </is>
      </c>
      <c r="AD1547" s="1" t="inlineStr">
        <is>
          <t>https://www.commcarehq.org/a/caris-test/reports/form_data/dd7f2c93-d756-443e-b704-20ca386fb602/</t>
        </is>
      </c>
      <c r="AE1547" t="inlineStr">
        <is>
          <t>---</t>
        </is>
      </c>
      <c r="AF1547" t="inlineStr">
        <is>
          <t>3c5a623af057e23a32ae4000_128546</t>
        </is>
      </c>
      <c r="AG1547" t="inlineStr">
        <is>
          <t>---</t>
        </is>
      </c>
      <c r="AH1547" t="inlineStr">
        <is>
          <t>2025-03-27 15:01:18</t>
        </is>
      </c>
      <c r="AI1547" t="inlineStr">
        <is>
          <t>3c7e14bc31cb425997c89e194bb7c839</t>
        </is>
      </c>
      <c r="AJ1547" t="inlineStr">
        <is>
          <t>2025-03-26</t>
        </is>
      </c>
      <c r="AK1547" t="inlineStr">
        <is>
          <t>8</t>
        </is>
      </c>
      <c r="AL1547" t="inlineStr">
        <is>
          <t>---</t>
        </is>
      </c>
      <c r="AM1547" t="inlineStr">
        <is>
          <t>1</t>
        </is>
      </c>
      <c r="AN1547" t="inlineStr">
        <is>
          <t>---</t>
        </is>
      </c>
      <c r="AO1547" t="inlineStr">
        <is>
          <t>1</t>
        </is>
      </c>
      <c r="AP1547" t="inlineStr">
        <is>
          <t>1</t>
        </is>
      </c>
      <c r="AQ1547" t="inlineStr"/>
      <c r="AR1547" t="inlineStr"/>
      <c r="AS1547" t="inlineStr"/>
      <c r="AT1547" t="inlineStr"/>
      <c r="AU1547" t="inlineStr">
        <is>
          <t>---</t>
        </is>
      </c>
      <c r="AV1547" t="inlineStr">
        <is>
          <t>---</t>
        </is>
      </c>
      <c r="AW1547" t="inlineStr">
        <is>
          <t>---</t>
        </is>
      </c>
      <c r="AX1547" t="inlineStr">
        <is>
          <t>---</t>
        </is>
      </c>
      <c r="AY1547" t="inlineStr">
        <is>
          <t>---</t>
        </is>
      </c>
      <c r="AZ1547" t="inlineStr">
        <is>
          <t>---</t>
        </is>
      </c>
      <c r="BA1547" t="inlineStr">
        <is>
          <t>3c7e14bc31cb425997c89e194bb7c839</t>
        </is>
      </c>
      <c r="BB1547" t="inlineStr">
        <is>
          <t>http://openrosa.org/formdesigner/0B48E039-1E80-49A7-AC24-732B6E788E39</t>
        </is>
      </c>
      <c r="BC1547" t="inlineStr">
        <is>
          <t>Ration et autres visites</t>
        </is>
      </c>
      <c r="BD1547" t="inlineStr">
        <is>
          <t>CommCare Android, version "2.56"(468046). App v15974. CommCare Version 2.56.0. Build 468046, built on: 2025-03-15</t>
        </is>
      </c>
      <c r="BE1547" t="inlineStr">
        <is>
          <t>commcare_03216a9b-083b-41ac-b53f-fe4f1b36c5ed</t>
        </is>
      </c>
      <c r="BF1547" t="inlineStr"/>
      <c r="BG1547" t="inlineStr">
        <is>
          <t>f13d8149fc6d39ebe86af18272310ff9</t>
        </is>
      </c>
      <c r="BH1547" t="inlineStr">
        <is>
          <t>40b9a06a5c574210820dd725c0bc61c4</t>
        </is>
      </c>
      <c r="BI1547" t="inlineStr">
        <is>
          <t>15246</t>
        </is>
      </c>
      <c r="BJ1547" t="inlineStr">
        <is>
          <t>XFormInstance</t>
        </is>
      </c>
      <c r="BK1547" t="inlineStr">
        <is>
          <t>baa93eff097e11f0ab106327e3555f30</t>
        </is>
      </c>
      <c r="BL1547" t="b">
        <v>0</v>
      </c>
      <c r="BM1547" t="inlineStr">
        <is>
          <t>---</t>
        </is>
      </c>
      <c r="BN1547" t="inlineStr">
        <is>
          <t>200.113.214.189</t>
        </is>
      </c>
      <c r="BO1547" t="inlineStr">
        <is>
          <t>Noe Gosnel</t>
        </is>
      </c>
    </row>
    <row r="1548">
      <c r="A1548" t="inlineStr">
        <is>
          <t>1546</t>
        </is>
      </c>
      <c r="B1548" t="inlineStr">
        <is>
          <t>56849804-a70c-45cb-9339-19ce7609fc21</t>
        </is>
      </c>
      <c r="C1548" t="inlineStr">
        <is>
          <t>2025-03-26</t>
        </is>
      </c>
      <c r="D1548" t="inlineStr">
        <is>
          <t>3</t>
        </is>
      </c>
      <c r="E1548" t="inlineStr">
        <is>
          <t>---</t>
        </is>
      </c>
      <c r="F1548" t="inlineStr">
        <is>
          <t>1</t>
        </is>
      </c>
      <c r="G1548" t="inlineStr">
        <is>
          <t>---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---</t>
        </is>
      </c>
      <c r="L1548" t="inlineStr">
        <is>
          <t>---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/>
      <c r="S1548" t="inlineStr"/>
      <c r="T1548" t="inlineStr"/>
      <c r="U1548" t="inlineStr"/>
      <c r="V1548" t="inlineStr"/>
      <c r="W1548" t="inlineStr"/>
      <c r="X1548" t="inlineStr">
        <is>
          <t>PAP/GCHO/ST05614</t>
        </is>
      </c>
      <c r="Y1548" t="inlineStr">
        <is>
          <t>PAP/GCHO/ST05614</t>
        </is>
      </c>
      <c r="Z1548" t="inlineStr">
        <is>
          <t>2025-03-27 15:02:01</t>
        </is>
      </c>
      <c r="AA1548" t="inlineStr">
        <is>
          <t>2025-03-27 15:01:34</t>
        </is>
      </c>
      <c r="AB1548" t="inlineStr">
        <is>
          <t>2nathalie</t>
        </is>
      </c>
      <c r="AC1548" t="inlineStr">
        <is>
          <t>2025-03-27 15:11:27</t>
        </is>
      </c>
      <c r="AD1548" s="1" t="inlineStr">
        <is>
          <t>https://www.commcarehq.org/a/caris-test/reports/form_data/56849804-a70c-45cb-9339-19ce7609fc21/</t>
        </is>
      </c>
      <c r="AE1548" t="inlineStr">
        <is>
          <t>---</t>
        </is>
      </c>
      <c r="AF1548" t="inlineStr">
        <is>
          <t>16a8dd323acc43b4a5cfae1e274b7c62</t>
        </is>
      </c>
      <c r="AG1548" t="inlineStr">
        <is>
          <t>OK</t>
        </is>
      </c>
      <c r="AH1548" t="inlineStr">
        <is>
          <t>2025-03-27 15:02:01</t>
        </is>
      </c>
      <c r="AI1548" t="inlineStr">
        <is>
          <t>3c7e14bc31cb425997c89e194bb7c839</t>
        </is>
      </c>
      <c r="AJ1548" t="inlineStr">
        <is>
          <t>2025-03-26</t>
        </is>
      </c>
      <c r="AK1548" t="inlineStr">
        <is>
          <t>3</t>
        </is>
      </c>
      <c r="AL1548" t="inlineStr">
        <is>
          <t>---</t>
        </is>
      </c>
      <c r="AM1548" t="inlineStr">
        <is>
          <t>1</t>
        </is>
      </c>
      <c r="AN1548" t="inlineStr">
        <is>
          <t>---</t>
        </is>
      </c>
      <c r="AO1548" t="inlineStr">
        <is>
          <t>1</t>
        </is>
      </c>
      <c r="AP1548" t="inlineStr">
        <is>
          <t>1</t>
        </is>
      </c>
      <c r="AQ1548" t="inlineStr"/>
      <c r="AR1548" t="inlineStr"/>
      <c r="AS1548" t="inlineStr"/>
      <c r="AT1548" t="inlineStr"/>
      <c r="AU1548" t="inlineStr">
        <is>
          <t>---</t>
        </is>
      </c>
      <c r="AV1548" t="inlineStr">
        <is>
          <t>---</t>
        </is>
      </c>
      <c r="AW1548" t="inlineStr">
        <is>
          <t>---</t>
        </is>
      </c>
      <c r="AX1548" t="inlineStr">
        <is>
          <t>---</t>
        </is>
      </c>
      <c r="AY1548" t="inlineStr">
        <is>
          <t>---</t>
        </is>
      </c>
      <c r="AZ1548" t="inlineStr">
        <is>
          <t>---</t>
        </is>
      </c>
      <c r="BA1548" t="inlineStr">
        <is>
          <t>3c7e14bc31cb425997c89e194bb7c839</t>
        </is>
      </c>
      <c r="BB1548" t="inlineStr">
        <is>
          <t>http://openrosa.org/formdesigner/0B48E039-1E80-49A7-AC24-732B6E788E39</t>
        </is>
      </c>
      <c r="BC1548" t="inlineStr">
        <is>
          <t>Ration et autres visites</t>
        </is>
      </c>
      <c r="BD1548" t="inlineStr">
        <is>
          <t>CommCare Android, version "2.56"(468046). App v15974. CommCare Version 2.56.0. Build 468046, built on: 2025-03-15</t>
        </is>
      </c>
      <c r="BE1548" t="inlineStr">
        <is>
          <t>commcare_03216a9b-083b-41ac-b53f-fe4f1b36c5ed</t>
        </is>
      </c>
      <c r="BF1548" t="inlineStr"/>
      <c r="BG1548" t="inlineStr">
        <is>
          <t>f13d8149fc6d39ebe86af18272310ff9</t>
        </is>
      </c>
      <c r="BH1548" t="inlineStr">
        <is>
          <t>40b9a06a5c574210820dd725c0bc61c4</t>
        </is>
      </c>
      <c r="BI1548" t="inlineStr">
        <is>
          <t>15246</t>
        </is>
      </c>
      <c r="BJ1548" t="inlineStr">
        <is>
          <t>XFormInstance</t>
        </is>
      </c>
      <c r="BK1548" t="inlineStr">
        <is>
          <t>baa93eff097e11f0ab106327e3555f30</t>
        </is>
      </c>
      <c r="BL1548" t="b">
        <v>0</v>
      </c>
      <c r="BM1548" t="inlineStr">
        <is>
          <t>---</t>
        </is>
      </c>
      <c r="BN1548" t="inlineStr">
        <is>
          <t>200.113.214.189</t>
        </is>
      </c>
      <c r="BO1548" t="inlineStr">
        <is>
          <t>Nekita Dorcival</t>
        </is>
      </c>
    </row>
    <row r="1549">
      <c r="A1549" t="inlineStr">
        <is>
          <t>1547</t>
        </is>
      </c>
      <c r="B1549" t="inlineStr">
        <is>
          <t>8836a808-33bd-490e-90ba-9445efd003d1</t>
        </is>
      </c>
      <c r="C1549" t="inlineStr">
        <is>
          <t>2025-03-27</t>
        </is>
      </c>
      <c r="D1549" t="inlineStr">
        <is>
          <t>8</t>
        </is>
      </c>
      <c r="E1549" t="inlineStr">
        <is>
          <t>---</t>
        </is>
      </c>
      <c r="F1549" t="inlineStr">
        <is>
          <t>1</t>
        </is>
      </c>
      <c r="G1549" t="inlineStr">
        <is>
          <t>---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---</t>
        </is>
      </c>
      <c r="L1549" t="inlineStr">
        <is>
          <t>---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/>
      <c r="S1549" t="inlineStr"/>
      <c r="T1549" t="inlineStr"/>
      <c r="U1549" t="inlineStr"/>
      <c r="V1549" t="inlineStr"/>
      <c r="W1549" t="inlineStr"/>
      <c r="X1549" t="inlineStr">
        <is>
          <t>PAP/GCHO/ST07294</t>
        </is>
      </c>
      <c r="Y1549" t="inlineStr">
        <is>
          <t>PAP/GCHO/ST07294</t>
        </is>
      </c>
      <c r="Z1549" t="inlineStr">
        <is>
          <t>2025-03-27 15:02:28</t>
        </is>
      </c>
      <c r="AA1549" t="inlineStr">
        <is>
          <t>2025-03-27 15:02:13</t>
        </is>
      </c>
      <c r="AB1549" t="inlineStr">
        <is>
          <t>2nathalie</t>
        </is>
      </c>
      <c r="AC1549" t="inlineStr">
        <is>
          <t>2025-03-27 15:11:28</t>
        </is>
      </c>
      <c r="AD1549" s="1" t="inlineStr">
        <is>
          <t>https://www.commcarehq.org/a/caris-test/reports/form_data/8836a808-33bd-490e-90ba-9445efd003d1/</t>
        </is>
      </c>
      <c r="AE1549" t="inlineStr">
        <is>
          <t>---</t>
        </is>
      </c>
      <c r="AF1549" t="inlineStr">
        <is>
          <t>3c5a623af057e23a32ae4000_37958</t>
        </is>
      </c>
      <c r="AG1549" t="inlineStr">
        <is>
          <t>---</t>
        </is>
      </c>
      <c r="AH1549" t="inlineStr">
        <is>
          <t>2025-03-27 15:02:28</t>
        </is>
      </c>
      <c r="AI1549" t="inlineStr">
        <is>
          <t>3c7e14bc31cb425997c89e194bb7c839</t>
        </is>
      </c>
      <c r="AJ1549" t="inlineStr">
        <is>
          <t>2025-03-27</t>
        </is>
      </c>
      <c r="AK1549" t="inlineStr">
        <is>
          <t>8</t>
        </is>
      </c>
      <c r="AL1549" t="inlineStr">
        <is>
          <t>---</t>
        </is>
      </c>
      <c r="AM1549" t="inlineStr">
        <is>
          <t>1</t>
        </is>
      </c>
      <c r="AN1549" t="inlineStr">
        <is>
          <t>---</t>
        </is>
      </c>
      <c r="AO1549" t="inlineStr">
        <is>
          <t>1</t>
        </is>
      </c>
      <c r="AP1549" t="inlineStr">
        <is>
          <t>1</t>
        </is>
      </c>
      <c r="AQ1549" t="inlineStr"/>
      <c r="AR1549" t="inlineStr"/>
      <c r="AS1549" t="inlineStr"/>
      <c r="AT1549" t="inlineStr"/>
      <c r="AU1549" t="inlineStr">
        <is>
          <t>---</t>
        </is>
      </c>
      <c r="AV1549" t="inlineStr">
        <is>
          <t>---</t>
        </is>
      </c>
      <c r="AW1549" t="inlineStr">
        <is>
          <t>---</t>
        </is>
      </c>
      <c r="AX1549" t="inlineStr">
        <is>
          <t>---</t>
        </is>
      </c>
      <c r="AY1549" t="inlineStr">
        <is>
          <t>---</t>
        </is>
      </c>
      <c r="AZ1549" t="inlineStr">
        <is>
          <t>---</t>
        </is>
      </c>
      <c r="BA1549" t="inlineStr">
        <is>
          <t>3c7e14bc31cb425997c89e194bb7c839</t>
        </is>
      </c>
      <c r="BB1549" t="inlineStr">
        <is>
          <t>http://openrosa.org/formdesigner/0B48E039-1E80-49A7-AC24-732B6E788E39</t>
        </is>
      </c>
      <c r="BC1549" t="inlineStr">
        <is>
          <t>Ration et autres visites</t>
        </is>
      </c>
      <c r="BD1549" t="inlineStr">
        <is>
          <t>CommCare Android, version "2.56"(468046). App v15974. CommCare Version 2.56.0. Build 468046, built on: 2025-03-15</t>
        </is>
      </c>
      <c r="BE1549" t="inlineStr">
        <is>
          <t>commcare_03216a9b-083b-41ac-b53f-fe4f1b36c5ed</t>
        </is>
      </c>
      <c r="BF1549" t="inlineStr"/>
      <c r="BG1549" t="inlineStr">
        <is>
          <t>f13d8149fc6d39ebe86af18272310ff9</t>
        </is>
      </c>
      <c r="BH1549" t="inlineStr">
        <is>
          <t>40b9a06a5c574210820dd725c0bc61c4</t>
        </is>
      </c>
      <c r="BI1549" t="inlineStr">
        <is>
          <t>15246</t>
        </is>
      </c>
      <c r="BJ1549" t="inlineStr">
        <is>
          <t>XFormInstance</t>
        </is>
      </c>
      <c r="BK1549" t="inlineStr">
        <is>
          <t>baa93eff097e11f0ab106327e3555f30</t>
        </is>
      </c>
      <c r="BL1549" t="b">
        <v>0</v>
      </c>
      <c r="BM1549" t="inlineStr">
        <is>
          <t>---</t>
        </is>
      </c>
      <c r="BN1549" t="inlineStr">
        <is>
          <t>200.113.214.189</t>
        </is>
      </c>
      <c r="BO1549" t="inlineStr">
        <is>
          <t>Carl Roméo Lamour</t>
        </is>
      </c>
    </row>
    <row r="1550">
      <c r="A1550" t="inlineStr">
        <is>
          <t>1548</t>
        </is>
      </c>
      <c r="B1550" t="inlineStr">
        <is>
          <t>b1d247c7-23a4-4de2-a57a-8916182b6925</t>
        </is>
      </c>
      <c r="C1550" t="inlineStr">
        <is>
          <t>2025-03-27</t>
        </is>
      </c>
      <c r="D1550" t="inlineStr">
        <is>
          <t>10</t>
        </is>
      </c>
      <c r="E1550" t="inlineStr">
        <is>
          <t>---</t>
        </is>
      </c>
      <c r="F1550" t="inlineStr">
        <is>
          <t>1</t>
        </is>
      </c>
      <c r="G1550" t="inlineStr">
        <is>
          <t>---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---</t>
        </is>
      </c>
      <c r="L1550" t="inlineStr">
        <is>
          <t>---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/>
      <c r="S1550" t="inlineStr"/>
      <c r="T1550" t="inlineStr"/>
      <c r="U1550">
        <f>HYPERLINK("https://www.commcarehq.org/a/caris-test/api/form_attachment/v1/b1d247c7-23a4-4de2-a57a-8916182b6925/1743087792625.heic")</f>
        <v/>
      </c>
      <c r="V1550" t="inlineStr"/>
      <c r="W1550" t="inlineStr"/>
      <c r="X1550" t="inlineStr">
        <is>
          <t>PAP/GCHO/ST06952</t>
        </is>
      </c>
      <c r="Y1550" t="inlineStr">
        <is>
          <t>PAP/GCHO/ST06952</t>
        </is>
      </c>
      <c r="Z1550" t="inlineStr">
        <is>
          <t>2025-03-27 15:03:16</t>
        </is>
      </c>
      <c r="AA1550" t="inlineStr">
        <is>
          <t>2025-03-27 15:02:47</t>
        </is>
      </c>
      <c r="AB1550" t="inlineStr">
        <is>
          <t>2nathalie</t>
        </is>
      </c>
      <c r="AC1550" t="inlineStr">
        <is>
          <t>2025-03-27 15:11:30</t>
        </is>
      </c>
      <c r="AD1550" s="1" t="inlineStr">
        <is>
          <t>https://www.commcarehq.org/a/caris-test/reports/form_data/b1d247c7-23a4-4de2-a57a-8916182b6925/</t>
        </is>
      </c>
      <c r="AE1550" t="inlineStr">
        <is>
          <t>---</t>
        </is>
      </c>
      <c r="AF1550" t="inlineStr">
        <is>
          <t>3c5a623af057e23a32ae4000_28228</t>
        </is>
      </c>
      <c r="AG1550" t="inlineStr">
        <is>
          <t>---</t>
        </is>
      </c>
      <c r="AH1550" t="inlineStr">
        <is>
          <t>2025-03-27 15:03:16</t>
        </is>
      </c>
      <c r="AI1550" t="inlineStr">
        <is>
          <t>3c7e14bc31cb425997c89e194bb7c839</t>
        </is>
      </c>
      <c r="AJ1550" t="inlineStr">
        <is>
          <t>2025-03-27</t>
        </is>
      </c>
      <c r="AK1550" t="inlineStr">
        <is>
          <t>10</t>
        </is>
      </c>
      <c r="AL1550" t="inlineStr">
        <is>
          <t>---</t>
        </is>
      </c>
      <c r="AM1550" t="inlineStr">
        <is>
          <t>1</t>
        </is>
      </c>
      <c r="AN1550" t="inlineStr">
        <is>
          <t>---</t>
        </is>
      </c>
      <c r="AO1550" t="inlineStr">
        <is>
          <t>1</t>
        </is>
      </c>
      <c r="AP1550" t="inlineStr">
        <is>
          <t>1</t>
        </is>
      </c>
      <c r="AQ1550" t="inlineStr"/>
      <c r="AR1550" t="inlineStr"/>
      <c r="AS1550" t="inlineStr"/>
      <c r="AT1550" t="inlineStr"/>
      <c r="AU1550" t="inlineStr">
        <is>
          <t>---</t>
        </is>
      </c>
      <c r="AV1550" t="inlineStr">
        <is>
          <t>---</t>
        </is>
      </c>
      <c r="AW1550" t="inlineStr">
        <is>
          <t>---</t>
        </is>
      </c>
      <c r="AX1550" t="inlineStr">
        <is>
          <t>---</t>
        </is>
      </c>
      <c r="AY1550" t="inlineStr">
        <is>
          <t>---</t>
        </is>
      </c>
      <c r="AZ1550" t="inlineStr">
        <is>
          <t>---</t>
        </is>
      </c>
      <c r="BA1550" t="inlineStr">
        <is>
          <t>3c7e14bc31cb425997c89e194bb7c839</t>
        </is>
      </c>
      <c r="BB1550" t="inlineStr">
        <is>
          <t>http://openrosa.org/formdesigner/0B48E039-1E80-49A7-AC24-732B6E788E39</t>
        </is>
      </c>
      <c r="BC1550" t="inlineStr">
        <is>
          <t>Ration et autres visites</t>
        </is>
      </c>
      <c r="BD1550" t="inlineStr">
        <is>
          <t>CommCare Android, version "2.56"(468046). App v15974. CommCare Version 2.56.0. Build 468046, built on: 2025-03-15</t>
        </is>
      </c>
      <c r="BE1550" t="inlineStr">
        <is>
          <t>commcare_03216a9b-083b-41ac-b53f-fe4f1b36c5ed</t>
        </is>
      </c>
      <c r="BF1550" t="inlineStr"/>
      <c r="BG1550" t="inlineStr">
        <is>
          <t>f13d8149fc6d39ebe86af18272310ff9</t>
        </is>
      </c>
      <c r="BH1550" t="inlineStr">
        <is>
          <t>40b9a06a5c574210820dd725c0bc61c4</t>
        </is>
      </c>
      <c r="BI1550" t="inlineStr">
        <is>
          <t>15246</t>
        </is>
      </c>
      <c r="BJ1550" t="inlineStr">
        <is>
          <t>XFormInstance</t>
        </is>
      </c>
      <c r="BK1550" t="inlineStr">
        <is>
          <t>baa93eff097e11f0ab106327e3555f30</t>
        </is>
      </c>
      <c r="BL1550" t="b">
        <v>0</v>
      </c>
      <c r="BM1550" t="inlineStr">
        <is>
          <t>---</t>
        </is>
      </c>
      <c r="BN1550" t="inlineStr">
        <is>
          <t>200.113.214.189</t>
        </is>
      </c>
      <c r="BO1550" t="inlineStr">
        <is>
          <t>Sherline lovena Victorin</t>
        </is>
      </c>
    </row>
    <row r="1551">
      <c r="A1551" t="inlineStr">
        <is>
          <t>1549</t>
        </is>
      </c>
      <c r="B1551" t="inlineStr">
        <is>
          <t>fe4eada1-9843-4bb2-9694-a57eadf14584</t>
        </is>
      </c>
      <c r="C1551" t="inlineStr">
        <is>
          <t>2025-03-27</t>
        </is>
      </c>
      <c r="D1551" t="inlineStr">
        <is>
          <t>8</t>
        </is>
      </c>
      <c r="E1551" t="inlineStr">
        <is>
          <t>---</t>
        </is>
      </c>
      <c r="F1551" t="inlineStr">
        <is>
          <t>1</t>
        </is>
      </c>
      <c r="G1551" t="inlineStr">
        <is>
          <t>---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---</t>
        </is>
      </c>
      <c r="L1551" t="inlineStr">
        <is>
          <t>---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18.0</t>
        </is>
      </c>
      <c r="S1551" t="inlineStr">
        <is>
          <t>24.0</t>
        </is>
      </c>
      <c r="T1551" t="inlineStr"/>
      <c r="U1551" t="inlineStr"/>
      <c r="V1551" t="inlineStr"/>
      <c r="W1551" t="inlineStr"/>
      <c r="X1551" t="inlineStr">
        <is>
          <t>PAP/GCHO/ST08126</t>
        </is>
      </c>
      <c r="Y1551" t="inlineStr">
        <is>
          <t>PAP/GCHO/ST08126</t>
        </is>
      </c>
      <c r="Z1551" t="inlineStr">
        <is>
          <t>2025-03-27 15:03:57</t>
        </is>
      </c>
      <c r="AA1551" t="inlineStr">
        <is>
          <t>2025-03-27 15:03:34</t>
        </is>
      </c>
      <c r="AB1551" t="inlineStr">
        <is>
          <t>2nathalie</t>
        </is>
      </c>
      <c r="AC1551" t="inlineStr">
        <is>
          <t>2025-03-27 15:11:31</t>
        </is>
      </c>
      <c r="AD1551" s="1" t="inlineStr">
        <is>
          <t>https://www.commcarehq.org/a/caris-test/reports/form_data/fe4eada1-9843-4bb2-9694-a57eadf14584/</t>
        </is>
      </c>
      <c r="AE1551" t="inlineStr">
        <is>
          <t>---</t>
        </is>
      </c>
      <c r="AF1551" t="inlineStr">
        <is>
          <t>3c5a623af057e23a32ae4000_124635</t>
        </is>
      </c>
      <c r="AG1551" t="inlineStr">
        <is>
          <t>---</t>
        </is>
      </c>
      <c r="AH1551" t="inlineStr">
        <is>
          <t>2025-03-27 15:03:57</t>
        </is>
      </c>
      <c r="AI1551" t="inlineStr">
        <is>
          <t>3c7e14bc31cb425997c89e194bb7c839</t>
        </is>
      </c>
      <c r="AJ1551" t="inlineStr">
        <is>
          <t>2025-03-27</t>
        </is>
      </c>
      <c r="AK1551" t="inlineStr">
        <is>
          <t>8</t>
        </is>
      </c>
      <c r="AL1551" t="inlineStr">
        <is>
          <t>---</t>
        </is>
      </c>
      <c r="AM1551" t="inlineStr">
        <is>
          <t>1</t>
        </is>
      </c>
      <c r="AN1551" t="inlineStr">
        <is>
          <t>---</t>
        </is>
      </c>
      <c r="AO1551" t="inlineStr">
        <is>
          <t>1</t>
        </is>
      </c>
      <c r="AP1551" t="inlineStr">
        <is>
          <t>1</t>
        </is>
      </c>
      <c r="AQ1551" t="inlineStr">
        <is>
          <t>18</t>
        </is>
      </c>
      <c r="AR1551" t="inlineStr">
        <is>
          <t>24</t>
        </is>
      </c>
      <c r="AS1551" t="inlineStr"/>
      <c r="AT1551" t="inlineStr"/>
      <c r="AU1551" t="inlineStr">
        <is>
          <t>---</t>
        </is>
      </c>
      <c r="AV1551" t="inlineStr">
        <is>
          <t>---</t>
        </is>
      </c>
      <c r="AW1551" t="inlineStr">
        <is>
          <t>---</t>
        </is>
      </c>
      <c r="AX1551" t="inlineStr">
        <is>
          <t>---</t>
        </is>
      </c>
      <c r="AY1551" t="inlineStr">
        <is>
          <t>---</t>
        </is>
      </c>
      <c r="AZ1551" t="inlineStr">
        <is>
          <t>---</t>
        </is>
      </c>
      <c r="BA1551" t="inlineStr">
        <is>
          <t>3c7e14bc31cb425997c89e194bb7c839</t>
        </is>
      </c>
      <c r="BB1551" t="inlineStr">
        <is>
          <t>http://openrosa.org/formdesigner/0B48E039-1E80-49A7-AC24-732B6E788E39</t>
        </is>
      </c>
      <c r="BC1551" t="inlineStr">
        <is>
          <t>Ration et autres visites</t>
        </is>
      </c>
      <c r="BD1551" t="inlineStr">
        <is>
          <t>CommCare Android, version "2.56"(468046). App v15974. CommCare Version 2.56.0. Build 468046, built on: 2025-03-15</t>
        </is>
      </c>
      <c r="BE1551" t="inlineStr">
        <is>
          <t>commcare_03216a9b-083b-41ac-b53f-fe4f1b36c5ed</t>
        </is>
      </c>
      <c r="BF1551" t="inlineStr"/>
      <c r="BG1551" t="inlineStr">
        <is>
          <t>f13d8149fc6d39ebe86af18272310ff9</t>
        </is>
      </c>
      <c r="BH1551" t="inlineStr">
        <is>
          <t>40b9a06a5c574210820dd725c0bc61c4</t>
        </is>
      </c>
      <c r="BI1551" t="inlineStr">
        <is>
          <t>15246</t>
        </is>
      </c>
      <c r="BJ1551" t="inlineStr">
        <is>
          <t>XFormInstance</t>
        </is>
      </c>
      <c r="BK1551" t="inlineStr">
        <is>
          <t>baa93eff097e11f0ab106327e3555f30</t>
        </is>
      </c>
      <c r="BL1551" t="b">
        <v>0</v>
      </c>
      <c r="BM1551" t="inlineStr">
        <is>
          <t>---</t>
        </is>
      </c>
      <c r="BN1551" t="inlineStr">
        <is>
          <t>200.113.214.189</t>
        </is>
      </c>
      <c r="BO1551" t="inlineStr">
        <is>
          <t>Wensley Schneyder Jean</t>
        </is>
      </c>
    </row>
    <row r="1552">
      <c r="A1552" t="inlineStr">
        <is>
          <t>1550</t>
        </is>
      </c>
      <c r="B1552" t="inlineStr">
        <is>
          <t>67627abc-ed4a-4253-90fc-61711fcc49cd</t>
        </is>
      </c>
      <c r="C1552" t="inlineStr">
        <is>
          <t>2025-03-27</t>
        </is>
      </c>
      <c r="D1552" t="inlineStr">
        <is>
          <t>3 4</t>
        </is>
      </c>
      <c r="E1552" t="inlineStr">
        <is>
          <t>Rappel date Rd</t>
        </is>
      </c>
      <c r="F1552" t="inlineStr">
        <is>
          <t>0</t>
        </is>
      </c>
      <c r="G1552" t="inlineStr">
        <is>
          <t>---</t>
        </is>
      </c>
      <c r="H1552" t="inlineStr">
        <is>
          <t>1</t>
        </is>
      </c>
      <c r="I1552" t="inlineStr">
        <is>
          <t>1</t>
        </is>
      </c>
      <c r="J1552" t="inlineStr"/>
      <c r="K1552" t="inlineStr">
        <is>
          <t>---</t>
        </is>
      </c>
      <c r="L1552" t="inlineStr">
        <is>
          <t>---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/>
      <c r="S1552" t="inlineStr"/>
      <c r="T1552" t="inlineStr"/>
      <c r="U1552" t="inlineStr"/>
      <c r="V1552" t="inlineStr"/>
      <c r="W1552" t="inlineStr"/>
      <c r="X1552" t="inlineStr">
        <is>
          <t>MOR/CMSM/ST00279</t>
        </is>
      </c>
      <c r="Y1552" t="inlineStr">
        <is>
          <t>MOR/CMSM/ST00279</t>
        </is>
      </c>
      <c r="Z1552" t="inlineStr">
        <is>
          <t>2025-03-27 15:49:09</t>
        </is>
      </c>
      <c r="AA1552" t="inlineStr">
        <is>
          <t>2025-03-27 15:48:35</t>
        </is>
      </c>
      <c r="AB1552" t="inlineStr">
        <is>
          <t>1evana</t>
        </is>
      </c>
      <c r="AC1552" t="inlineStr">
        <is>
          <t>2025-03-27 16:09:37</t>
        </is>
      </c>
      <c r="AD1552" s="1" t="inlineStr">
        <is>
          <t>https://www.commcarehq.org/a/caris-test/reports/form_data/67627abc-ed4a-4253-90fc-61711fcc49cd/</t>
        </is>
      </c>
      <c r="AE1552" t="inlineStr">
        <is>
          <t>---</t>
        </is>
      </c>
      <c r="AF1552" t="inlineStr">
        <is>
          <t>0eff9b5251ba4cbc82fc0ceced769f35</t>
        </is>
      </c>
      <c r="AG1552" t="inlineStr">
        <is>
          <t>OK</t>
        </is>
      </c>
      <c r="AH1552" t="inlineStr">
        <is>
          <t>2025-03-27 15:49:09</t>
        </is>
      </c>
      <c r="AI1552" t="inlineStr">
        <is>
          <t>675a66fd8f8f48fd178738cd11c8c9b2</t>
        </is>
      </c>
      <c r="AJ1552" t="inlineStr">
        <is>
          <t>2025-03-27</t>
        </is>
      </c>
      <c r="AK1552" t="inlineStr">
        <is>
          <t>3 4</t>
        </is>
      </c>
      <c r="AL1552" t="inlineStr">
        <is>
          <t>Rappel date Rd</t>
        </is>
      </c>
      <c r="AM1552" t="inlineStr">
        <is>
          <t>0</t>
        </is>
      </c>
      <c r="AN1552" t="inlineStr">
        <is>
          <t>---</t>
        </is>
      </c>
      <c r="AO1552" t="inlineStr">
        <is>
          <t>1</t>
        </is>
      </c>
      <c r="AP1552" t="inlineStr">
        <is>
          <t>1</t>
        </is>
      </c>
      <c r="AQ1552" t="inlineStr"/>
      <c r="AR1552" t="inlineStr"/>
      <c r="AS1552" t="inlineStr"/>
      <c r="AT1552" t="inlineStr"/>
      <c r="AU1552" t="inlineStr">
        <is>
          <t>---</t>
        </is>
      </c>
      <c r="AV1552" t="inlineStr">
        <is>
          <t>---</t>
        </is>
      </c>
      <c r="AW1552" t="inlineStr">
        <is>
          <t>---</t>
        </is>
      </c>
      <c r="AX1552" t="inlineStr">
        <is>
          <t>---</t>
        </is>
      </c>
      <c r="AY1552" t="inlineStr">
        <is>
          <t>---</t>
        </is>
      </c>
      <c r="AZ1552" t="inlineStr">
        <is>
          <t>---</t>
        </is>
      </c>
      <c r="BA1552" t="inlineStr">
        <is>
          <t>675a66fd8f8f48fd178738cd11c8c9b2</t>
        </is>
      </c>
      <c r="BB1552" t="inlineStr">
        <is>
          <t>http://openrosa.org/formdesigner/0B48E039-1E80-49A7-AC24-732B6E788E39</t>
        </is>
      </c>
      <c r="BC1552" t="inlineStr">
        <is>
          <t>Ration et autres visites</t>
        </is>
      </c>
      <c r="BD1552" t="inlineStr">
        <is>
          <t>CommCare Android, version "2.55.0"(467579). App v15976. CommCare Version 2.55.0. Build 467579, built on: 2025-01-15</t>
        </is>
      </c>
      <c r="BE1552" t="inlineStr">
        <is>
          <t>commcare_e1fe266d-14e3-4298-9699-21b818975650</t>
        </is>
      </c>
      <c r="BF1552" t="inlineStr">
        <is>
          <t>19.4053785 -71.7781509 635.37 5.36</t>
        </is>
      </c>
      <c r="BG1552" t="inlineStr">
        <is>
          <t>f13d8149fc6d39ebe86af18272310ff9</t>
        </is>
      </c>
      <c r="BH1552" t="inlineStr">
        <is>
          <t>7f92301a232342ecaa860bf392f6b02f</t>
        </is>
      </c>
      <c r="BI1552" t="inlineStr">
        <is>
          <t>15246</t>
        </is>
      </c>
      <c r="BJ1552" t="inlineStr">
        <is>
          <t>XFormInstance</t>
        </is>
      </c>
      <c r="BK1552" t="inlineStr">
        <is>
          <t>9bf671760a8911f0bbddbb65fe57b2fe</t>
        </is>
      </c>
      <c r="BL1552" t="b">
        <v>0</v>
      </c>
      <c r="BM1552" t="inlineStr">
        <is>
          <t>---</t>
        </is>
      </c>
      <c r="BN1552" t="inlineStr">
        <is>
          <t>190.115.180.101</t>
        </is>
      </c>
      <c r="BO1552" t="inlineStr">
        <is>
          <t>Augustin Terol</t>
        </is>
      </c>
    </row>
    <row r="1553">
      <c r="A1553" t="inlineStr">
        <is>
          <t>1551</t>
        </is>
      </c>
      <c r="B1553" t="inlineStr">
        <is>
          <t>f2601d48-a42d-48a8-8537-ea4be3bffde8</t>
        </is>
      </c>
      <c r="C1553" t="inlineStr">
        <is>
          <t>2025-03-27</t>
        </is>
      </c>
      <c r="D1553" t="inlineStr">
        <is>
          <t>3</t>
        </is>
      </c>
      <c r="E1553" t="inlineStr">
        <is>
          <t>---</t>
        </is>
      </c>
      <c r="F1553" t="inlineStr">
        <is>
          <t>1</t>
        </is>
      </c>
      <c r="G1553" t="inlineStr">
        <is>
          <t>---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---</t>
        </is>
      </c>
      <c r="L1553" t="inlineStr">
        <is>
          <t>---</t>
        </is>
      </c>
      <c r="M1553" t="inlineStr">
        <is>
          <t>---</t>
        </is>
      </c>
      <c r="N1553" t="inlineStr">
        <is>
          <t>---</t>
        </is>
      </c>
      <c r="O1553" t="inlineStr">
        <is>
          <t>---</t>
        </is>
      </c>
      <c r="P1553" t="inlineStr">
        <is>
          <t>---</t>
        </is>
      </c>
      <c r="Q1553" t="inlineStr">
        <is>
          <t>---</t>
        </is>
      </c>
      <c r="R1553" t="inlineStr"/>
      <c r="S1553" t="inlineStr"/>
      <c r="T1553" t="inlineStr"/>
      <c r="U1553" t="inlineStr"/>
      <c r="V1553" t="inlineStr"/>
      <c r="W1553" t="inlineStr">
        <is>
          <t>19.6125454 -72.0266813 12.0 16.03</t>
        </is>
      </c>
      <c r="X1553" t="inlineStr">
        <is>
          <t>CAP/HSCM/ST04733</t>
        </is>
      </c>
      <c r="Y1553" t="inlineStr">
        <is>
          <t>CAP/HSCM/ST04733</t>
        </is>
      </c>
      <c r="Z1553" t="inlineStr">
        <is>
          <t>2025-03-27 18:46:07</t>
        </is>
      </c>
      <c r="AA1553" t="inlineStr">
        <is>
          <t>2025-03-27 18:45:48</t>
        </is>
      </c>
      <c r="AB1553" t="inlineStr">
        <is>
          <t>1maselaine</t>
        </is>
      </c>
      <c r="AC1553" t="inlineStr">
        <is>
          <t>2025-03-27 18:46:08</t>
        </is>
      </c>
      <c r="AD1553" s="1" t="inlineStr">
        <is>
          <t>https://www.commcarehq.org/a/caris-test/reports/form_data/f2601d48-a42d-48a8-8537-ea4be3bffde8/</t>
        </is>
      </c>
      <c r="AE1553" t="inlineStr">
        <is>
          <t>---</t>
        </is>
      </c>
      <c r="AF1553" t="inlineStr">
        <is>
          <t>3c5a623af057e23a32ae4000_186754</t>
        </is>
      </c>
      <c r="AG1553" t="inlineStr">
        <is>
          <t>OK</t>
        </is>
      </c>
      <c r="AH1553" t="inlineStr">
        <is>
          <t>2025-03-27 18:46:07</t>
        </is>
      </c>
      <c r="AI1553" t="inlineStr">
        <is>
          <t>1b833c2586eb49459103874b6462448b</t>
        </is>
      </c>
      <c r="AJ1553" t="inlineStr">
        <is>
          <t>2025-03-27</t>
        </is>
      </c>
      <c r="AK1553" t="inlineStr">
        <is>
          <t>3</t>
        </is>
      </c>
      <c r="AL1553" t="inlineStr">
        <is>
          <t>---</t>
        </is>
      </c>
      <c r="AM1553" t="inlineStr">
        <is>
          <t>1</t>
        </is>
      </c>
      <c r="AN1553" t="inlineStr">
        <is>
          <t>---</t>
        </is>
      </c>
      <c r="AO1553" t="inlineStr">
        <is>
          <t>1</t>
        </is>
      </c>
      <c r="AP1553" t="inlineStr">
        <is>
          <t>1</t>
        </is>
      </c>
      <c r="AQ1553" t="inlineStr"/>
      <c r="AR1553" t="inlineStr"/>
      <c r="AS1553" t="inlineStr"/>
      <c r="AT1553" t="inlineStr">
        <is>
          <t>19.6125454 -72.0266813 12.0 16.03</t>
        </is>
      </c>
      <c r="AU1553" t="inlineStr">
        <is>
          <t>---</t>
        </is>
      </c>
      <c r="AV1553" t="inlineStr">
        <is>
          <t>---</t>
        </is>
      </c>
      <c r="AW1553" t="inlineStr">
        <is>
          <t>---</t>
        </is>
      </c>
      <c r="AX1553" t="inlineStr">
        <is>
          <t>---</t>
        </is>
      </c>
      <c r="AY1553" t="inlineStr">
        <is>
          <t>---</t>
        </is>
      </c>
      <c r="AZ1553" t="inlineStr">
        <is>
          <t>---</t>
        </is>
      </c>
      <c r="BA1553" t="inlineStr">
        <is>
          <t>1b833c2586eb49459103874b6462448b</t>
        </is>
      </c>
      <c r="BB1553" t="inlineStr">
        <is>
          <t>http://openrosa.org/formdesigner/0B48E039-1E80-49A7-AC24-732B6E788E39</t>
        </is>
      </c>
      <c r="BC1553" t="inlineStr">
        <is>
          <t>Ration et autres visites</t>
        </is>
      </c>
      <c r="BD1553" t="inlineStr">
        <is>
          <t>CommCare Android, version "2.56"(468040). App v15976. CommCare Version 2.56.0. Build 468040, built on: 2025-02-11</t>
        </is>
      </c>
      <c r="BE1553" t="inlineStr">
        <is>
          <t>commcare_05d78f59-ebda-491c-89b8-6c42bab0e02e</t>
        </is>
      </c>
      <c r="BF1553" t="inlineStr">
        <is>
          <t>19.6124489 -72.0266736 11.8 82.5</t>
        </is>
      </c>
      <c r="BG1553" t="inlineStr">
        <is>
          <t>f13d8149fc6d39ebe86af18272310ff9</t>
        </is>
      </c>
      <c r="BH1553" t="inlineStr">
        <is>
          <t>7f92301a232342ecaa860bf392f6b02f</t>
        </is>
      </c>
      <c r="BI1553" t="inlineStr">
        <is>
          <t>15246</t>
        </is>
      </c>
      <c r="BJ1553" t="inlineStr">
        <is>
          <t>XFormInstance</t>
        </is>
      </c>
      <c r="BK1553" t="inlineStr">
        <is>
          <t>46646bdf0b1711f0bbf1bb65fe57b2fe</t>
        </is>
      </c>
      <c r="BL1553" t="b">
        <v>0</v>
      </c>
      <c r="BM1553" t="inlineStr">
        <is>
          <t>---</t>
        </is>
      </c>
      <c r="BN1553" t="inlineStr">
        <is>
          <t>200.113.253.203</t>
        </is>
      </c>
      <c r="BO1553" t="inlineStr">
        <is>
          <t>Nevil Alexandre</t>
        </is>
      </c>
    </row>
    <row r="1554">
      <c r="A1554" t="inlineStr">
        <is>
          <t>1552</t>
        </is>
      </c>
      <c r="B1554" t="inlineStr">
        <is>
          <t>f64fe34e-8342-4c7e-b84d-f79fb4858db6</t>
        </is>
      </c>
      <c r="C1554" t="inlineStr">
        <is>
          <t>2025-03-27</t>
        </is>
      </c>
      <c r="D1554" t="inlineStr">
        <is>
          <t>10</t>
        </is>
      </c>
      <c r="E1554" t="inlineStr">
        <is>
          <t>---</t>
        </is>
      </c>
      <c r="F1554" t="inlineStr">
        <is>
          <t>1</t>
        </is>
      </c>
      <c r="G1554" t="inlineStr">
        <is>
          <t>---</t>
        </is>
      </c>
      <c r="H1554" t="inlineStr">
        <is>
          <t>1</t>
        </is>
      </c>
      <c r="I1554" t="inlineStr">
        <is>
          <t>1</t>
        </is>
      </c>
      <c r="J1554" t="inlineStr">
        <is>
          <t>4</t>
        </is>
      </c>
      <c r="K1554" t="inlineStr">
        <is>
          <t>---</t>
        </is>
      </c>
      <c r="L1554" t="inlineStr">
        <is>
          <t>---</t>
        </is>
      </c>
      <c r="M1554" t="inlineStr">
        <is>
          <t>---</t>
        </is>
      </c>
      <c r="N1554" t="inlineStr">
        <is>
          <t>---</t>
        </is>
      </c>
      <c r="O1554" t="inlineStr">
        <is>
          <t>---</t>
        </is>
      </c>
      <c r="P1554" t="inlineStr">
        <is>
          <t>---</t>
        </is>
      </c>
      <c r="Q1554" t="inlineStr">
        <is>
          <t>---</t>
        </is>
      </c>
      <c r="R1554" t="inlineStr"/>
      <c r="S1554" t="inlineStr">
        <is>
          <t>22.8</t>
        </is>
      </c>
      <c r="T1554" t="inlineStr">
        <is>
          <t>140.0</t>
        </is>
      </c>
      <c r="U1554">
        <f>HYPERLINK("https://www.commcarehq.org/a/caris-test/api/form_attachment/v1/f64fe34e-8342-4c7e-b84d-f79fb4858db6/1743104223932.jpg")</f>
        <v/>
      </c>
      <c r="V1554" t="inlineStr"/>
      <c r="W1554" t="inlineStr"/>
      <c r="X1554" t="inlineStr">
        <is>
          <t>PAP/HFSC/ST01278</t>
        </is>
      </c>
      <c r="Y1554" t="inlineStr">
        <is>
          <t>PAP/HFSC/ST01278</t>
        </is>
      </c>
      <c r="Z1554" t="inlineStr">
        <is>
          <t>2025-03-27 19:37:07</t>
        </is>
      </c>
      <c r="AA1554" t="inlineStr">
        <is>
          <t>2025-03-27 19:36:25</t>
        </is>
      </c>
      <c r="AB1554" t="inlineStr">
        <is>
          <t>2alphonse</t>
        </is>
      </c>
      <c r="AC1554" t="inlineStr">
        <is>
          <t>2025-03-27 19:37:54</t>
        </is>
      </c>
      <c r="AD1554" s="1" t="inlineStr">
        <is>
          <t>https://www.commcarehq.org/a/caris-test/reports/form_data/f64fe34e-8342-4c7e-b84d-f79fb4858db6/</t>
        </is>
      </c>
      <c r="AE1554" t="inlineStr">
        <is>
          <t>---</t>
        </is>
      </c>
      <c r="AF1554" t="inlineStr">
        <is>
          <t>d43583602f9b499e8b571b7141c6d3ad</t>
        </is>
      </c>
      <c r="AG1554" t="inlineStr">
        <is>
          <t>---</t>
        </is>
      </c>
      <c r="AH1554" t="inlineStr">
        <is>
          <t>2025-03-27 19:37:07</t>
        </is>
      </c>
      <c r="AI1554" t="inlineStr">
        <is>
          <t>fd24bc8fc5740ac5a5cd8e502226cc8a</t>
        </is>
      </c>
      <c r="AJ1554" t="inlineStr">
        <is>
          <t>2025-03-27</t>
        </is>
      </c>
      <c r="AK1554" t="inlineStr">
        <is>
          <t>10</t>
        </is>
      </c>
      <c r="AL1554" t="inlineStr">
        <is>
          <t>---</t>
        </is>
      </c>
      <c r="AM1554" t="inlineStr">
        <is>
          <t>1</t>
        </is>
      </c>
      <c r="AN1554" t="inlineStr">
        <is>
          <t>---</t>
        </is>
      </c>
      <c r="AO1554" t="inlineStr">
        <is>
          <t>1</t>
        </is>
      </c>
      <c r="AP1554" t="inlineStr">
        <is>
          <t>1</t>
        </is>
      </c>
      <c r="AQ1554" t="inlineStr"/>
      <c r="AR1554" t="inlineStr">
        <is>
          <t>22.8</t>
        </is>
      </c>
      <c r="AS1554" t="inlineStr">
        <is>
          <t>140</t>
        </is>
      </c>
      <c r="AT1554" t="inlineStr"/>
      <c r="AU1554" t="inlineStr">
        <is>
          <t>---</t>
        </is>
      </c>
      <c r="AV1554" t="inlineStr">
        <is>
          <t>---</t>
        </is>
      </c>
      <c r="AW1554" t="inlineStr">
        <is>
          <t>---</t>
        </is>
      </c>
      <c r="AX1554" t="inlineStr">
        <is>
          <t>---</t>
        </is>
      </c>
      <c r="AY1554" t="inlineStr">
        <is>
          <t>---</t>
        </is>
      </c>
      <c r="AZ1554" t="inlineStr">
        <is>
          <t>---</t>
        </is>
      </c>
      <c r="BA1554" t="inlineStr">
        <is>
          <t>fd24bc8fc5740ac5a5cd8e502226cc8a</t>
        </is>
      </c>
      <c r="BB1554" t="inlineStr">
        <is>
          <t>http://openrosa.org/formdesigner/0B48E039-1E80-49A7-AC24-732B6E788E39</t>
        </is>
      </c>
      <c r="BC1554" t="inlineStr">
        <is>
          <t>Ration et autres visites</t>
        </is>
      </c>
      <c r="BD1554" t="inlineStr">
        <is>
          <t>CommCare Android, version "2.55.0"(467579). App v15974. CommCare Version 2.55.0. Build 467579, built on: 2025-01-15</t>
        </is>
      </c>
      <c r="BE1554" t="inlineStr">
        <is>
          <t>commcare_4dc5eea2-03fb-4ae5-9faa-e7b11666bc3e</t>
        </is>
      </c>
      <c r="BF1554" t="inlineStr"/>
      <c r="BG1554" t="inlineStr">
        <is>
          <t>f13d8149fc6d39ebe86af18272310ff9</t>
        </is>
      </c>
      <c r="BH1554" t="inlineStr">
        <is>
          <t>40b9a06a5c574210820dd725c0bc61c4</t>
        </is>
      </c>
      <c r="BI1554" t="inlineStr">
        <is>
          <t>15246</t>
        </is>
      </c>
      <c r="BJ1554" t="inlineStr">
        <is>
          <t>XFormInstance</t>
        </is>
      </c>
      <c r="BK1554" t="inlineStr">
        <is>
          <t>8aa3eae6032911f0a9fe6327e3555f30</t>
        </is>
      </c>
      <c r="BL1554" t="b">
        <v>0</v>
      </c>
      <c r="BM1554" t="inlineStr">
        <is>
          <t>---</t>
        </is>
      </c>
      <c r="BN1554" t="inlineStr">
        <is>
          <t>200.113.253.185</t>
        </is>
      </c>
      <c r="BO1554" t="inlineStr">
        <is>
          <t>Saint Vil  Steegy-Grayce</t>
        </is>
      </c>
    </row>
    <row r="1555">
      <c r="A1555" t="inlineStr">
        <is>
          <t>1553</t>
        </is>
      </c>
      <c r="B1555" t="inlineStr">
        <is>
          <t>3a0091f3-49ab-4aba-bfd3-e3c140192e2b</t>
        </is>
      </c>
      <c r="C1555" t="inlineStr">
        <is>
          <t>2025-03-27</t>
        </is>
      </c>
      <c r="D1555" t="inlineStr">
        <is>
          <t>4</t>
        </is>
      </c>
      <c r="E1555" t="inlineStr">
        <is>
          <t>pour club</t>
        </is>
      </c>
      <c r="F1555" t="inlineStr">
        <is>
          <t>1</t>
        </is>
      </c>
      <c r="G1555" t="inlineStr">
        <is>
          <t>pour club</t>
        </is>
      </c>
      <c r="H1555" t="inlineStr">
        <is>
          <t>0</t>
        </is>
      </c>
      <c r="I1555" t="inlineStr">
        <is>
          <t>0</t>
        </is>
      </c>
      <c r="J1555" t="inlineStr">
        <is>
          <t>---</t>
        </is>
      </c>
      <c r="K1555" t="inlineStr">
        <is>
          <t>---</t>
        </is>
      </c>
      <c r="L1555" t="inlineStr">
        <is>
          <t>---</t>
        </is>
      </c>
      <c r="M1555" t="inlineStr">
        <is>
          <t>---</t>
        </is>
      </c>
      <c r="N1555" t="inlineStr">
        <is>
          <t>---</t>
        </is>
      </c>
      <c r="O1555" t="inlineStr">
        <is>
          <t>---</t>
        </is>
      </c>
      <c r="P1555" t="inlineStr">
        <is>
          <t>---</t>
        </is>
      </c>
      <c r="Q1555" t="inlineStr">
        <is>
          <t>---</t>
        </is>
      </c>
      <c r="R1555" t="inlineStr">
        <is>
          <t>---</t>
        </is>
      </c>
      <c r="S1555" t="inlineStr">
        <is>
          <t>---</t>
        </is>
      </c>
      <c r="T1555" t="inlineStr">
        <is>
          <t>---</t>
        </is>
      </c>
      <c r="U1555" t="inlineStr">
        <is>
          <t>---</t>
        </is>
      </c>
      <c r="V1555" t="inlineStr">
        <is>
          <t>---</t>
        </is>
      </c>
      <c r="W1555" t="inlineStr"/>
      <c r="X1555" t="inlineStr">
        <is>
          <t>PAP/NPFS/ST00218</t>
        </is>
      </c>
      <c r="Y1555" t="inlineStr">
        <is>
          <t>PAP/NPFS/ST00218</t>
        </is>
      </c>
      <c r="Z1555" t="inlineStr">
        <is>
          <t>2025-03-27 22:43:39</t>
        </is>
      </c>
      <c r="AA1555" t="inlineStr">
        <is>
          <t>2025-03-27 22:41:10</t>
        </is>
      </c>
      <c r="AB1555" t="inlineStr">
        <is>
          <t>2paula</t>
        </is>
      </c>
      <c r="AC1555" t="inlineStr">
        <is>
          <t>2025-03-27 22:43:51</t>
        </is>
      </c>
      <c r="AD1555" s="1" t="inlineStr">
        <is>
          <t>https://www.commcarehq.org/a/caris-test/reports/form_data/3a0091f3-49ab-4aba-bfd3-e3c140192e2b/</t>
        </is>
      </c>
      <c r="AE1555" t="inlineStr">
        <is>
          <t>---</t>
        </is>
      </c>
      <c r="AF1555" t="inlineStr">
        <is>
          <t>5ea24e5d98eb4a68b93ad3ec6d2b1d43</t>
        </is>
      </c>
      <c r="AG1555" t="inlineStr">
        <is>
          <t>---</t>
        </is>
      </c>
      <c r="AH1555" t="inlineStr">
        <is>
          <t>2025-03-27 22:43:39</t>
        </is>
      </c>
      <c r="AI1555" t="inlineStr">
        <is>
          <t>e5870524d7474eb1ae50f2c4107b4683</t>
        </is>
      </c>
      <c r="AJ1555" t="inlineStr">
        <is>
          <t>2025-03-27</t>
        </is>
      </c>
      <c r="AK1555" t="inlineStr">
        <is>
          <t>4</t>
        </is>
      </c>
      <c r="AL1555" t="inlineStr">
        <is>
          <t>pour club</t>
        </is>
      </c>
      <c r="AM1555" t="inlineStr">
        <is>
          <t>1</t>
        </is>
      </c>
      <c r="AN1555" t="inlineStr">
        <is>
          <t>pour club</t>
        </is>
      </c>
      <c r="AO1555" t="inlineStr">
        <is>
          <t>0</t>
        </is>
      </c>
      <c r="AP1555" t="inlineStr">
        <is>
          <t>0</t>
        </is>
      </c>
      <c r="AQ1555" t="inlineStr">
        <is>
          <t>---</t>
        </is>
      </c>
      <c r="AR1555" t="inlineStr">
        <is>
          <t>---</t>
        </is>
      </c>
      <c r="AS1555" t="inlineStr">
        <is>
          <t>---</t>
        </is>
      </c>
      <c r="AT1555" t="inlineStr"/>
      <c r="AU1555" t="inlineStr">
        <is>
          <t>---</t>
        </is>
      </c>
      <c r="AV1555" t="inlineStr">
        <is>
          <t>---</t>
        </is>
      </c>
      <c r="AW1555" t="inlineStr">
        <is>
          <t>---</t>
        </is>
      </c>
      <c r="AX1555" t="inlineStr">
        <is>
          <t>---</t>
        </is>
      </c>
      <c r="AY1555" t="inlineStr">
        <is>
          <t>---</t>
        </is>
      </c>
      <c r="AZ1555" t="inlineStr">
        <is>
          <t>---</t>
        </is>
      </c>
      <c r="BA1555" t="inlineStr">
        <is>
          <t>e5870524d7474eb1ae50f2c4107b4683</t>
        </is>
      </c>
      <c r="BB1555" t="inlineStr">
        <is>
          <t>http://openrosa.org/formdesigner/0B48E039-1E80-49A7-AC24-732B6E788E39</t>
        </is>
      </c>
      <c r="BC1555" t="inlineStr">
        <is>
          <t>Ration et autres visites</t>
        </is>
      </c>
      <c r="BD1555" t="inlineStr">
        <is>
          <t>CommCare Android, version "2.56"(468046). App v15976. CommCare Version 2.56.0. Build 468046, built on: 2025-03-15</t>
        </is>
      </c>
      <c r="BE1555" t="inlineStr">
        <is>
          <t>commcare_1a638df5-b750-4196-ba65-fa624981c493</t>
        </is>
      </c>
      <c r="BF1555" t="inlineStr">
        <is>
          <t>18.5903083 -72.2375233 19.5 7.0</t>
        </is>
      </c>
      <c r="BG1555" t="inlineStr">
        <is>
          <t>f13d8149fc6d39ebe86af18272310ff9</t>
        </is>
      </c>
      <c r="BH1555" t="inlineStr">
        <is>
          <t>7f92301a232342ecaa860bf392f6b02f</t>
        </is>
      </c>
      <c r="BI1555" t="inlineStr">
        <is>
          <t>15246</t>
        </is>
      </c>
      <c r="BJ1555" t="inlineStr">
        <is>
          <t>XFormInstance</t>
        </is>
      </c>
      <c r="BK1555" t="inlineStr">
        <is>
          <t>dbfb7dfa0b3011f0ab516327e3555f30</t>
        </is>
      </c>
      <c r="BL1555" t="b">
        <v>0</v>
      </c>
      <c r="BM1555" t="inlineStr">
        <is>
          <t>---</t>
        </is>
      </c>
      <c r="BN1555" t="inlineStr">
        <is>
          <t>200.113.248.125</t>
        </is>
      </c>
      <c r="BO1555" t="inlineStr">
        <is>
          <t>Victoria Mathilda Frechette</t>
        </is>
      </c>
    </row>
    <row r="1556">
      <c r="A1556" t="inlineStr">
        <is>
          <t>1554</t>
        </is>
      </c>
      <c r="B1556" t="inlineStr">
        <is>
          <t>a4f2b221-c467-488b-b202-24b42430b329</t>
        </is>
      </c>
      <c r="C1556" t="inlineStr">
        <is>
          <t>2025-03-27</t>
        </is>
      </c>
      <c r="D1556" t="inlineStr">
        <is>
          <t>3</t>
        </is>
      </c>
      <c r="E1556" t="inlineStr">
        <is>
          <t>---</t>
        </is>
      </c>
      <c r="F1556" t="inlineStr">
        <is>
          <t>1</t>
        </is>
      </c>
      <c r="G1556" t="inlineStr">
        <is>
          <t>---</t>
        </is>
      </c>
      <c r="H1556" t="inlineStr">
        <is>
          <t>1</t>
        </is>
      </c>
      <c r="I1556" t="inlineStr">
        <is>
          <t>1</t>
        </is>
      </c>
      <c r="J1556" t="inlineStr">
        <is>
          <t>2</t>
        </is>
      </c>
      <c r="K1556" t="inlineStr">
        <is>
          <t>---</t>
        </is>
      </c>
      <c r="L1556" t="inlineStr">
        <is>
          <t>---</t>
        </is>
      </c>
      <c r="M1556" t="inlineStr">
        <is>
          <t>---</t>
        </is>
      </c>
      <c r="N1556" t="inlineStr">
        <is>
          <t>---</t>
        </is>
      </c>
      <c r="O1556" t="inlineStr">
        <is>
          <t>---</t>
        </is>
      </c>
      <c r="P1556" t="inlineStr">
        <is>
          <t>---</t>
        </is>
      </c>
      <c r="Q1556" t="inlineStr">
        <is>
          <t>---</t>
        </is>
      </c>
      <c r="R1556" t="inlineStr"/>
      <c r="S1556" t="inlineStr"/>
      <c r="T1556" t="inlineStr"/>
      <c r="U1556" t="inlineStr"/>
      <c r="V1556" t="inlineStr"/>
      <c r="W1556" t="inlineStr"/>
      <c r="X1556" t="inlineStr">
        <is>
          <t>PAP/NPFS/ST00246</t>
        </is>
      </c>
      <c r="Y1556" t="inlineStr">
        <is>
          <t>PAP/NPFS/ST00246</t>
        </is>
      </c>
      <c r="Z1556" t="inlineStr">
        <is>
          <t>2025-03-27 22:45:37</t>
        </is>
      </c>
      <c r="AA1556" t="inlineStr">
        <is>
          <t>2025-03-27 22:45:03</t>
        </is>
      </c>
      <c r="AB1556" t="inlineStr">
        <is>
          <t>2paula</t>
        </is>
      </c>
      <c r="AC1556" t="inlineStr">
        <is>
          <t>2025-03-27 22:46:17</t>
        </is>
      </c>
      <c r="AD1556" s="1" t="inlineStr">
        <is>
          <t>https://www.commcarehq.org/a/caris-test/reports/form_data/a4f2b221-c467-488b-b202-24b42430b329/</t>
        </is>
      </c>
      <c r="AE1556" t="inlineStr">
        <is>
          <t>---</t>
        </is>
      </c>
      <c r="AF1556" t="inlineStr">
        <is>
          <t>c149bf3a738f424bba29d0a307939973</t>
        </is>
      </c>
      <c r="AG1556" t="inlineStr">
        <is>
          <t>OK</t>
        </is>
      </c>
      <c r="AH1556" t="inlineStr">
        <is>
          <t>2025-03-27 22:45:37</t>
        </is>
      </c>
      <c r="AI1556" t="inlineStr">
        <is>
          <t>e5870524d7474eb1ae50f2c4107b4683</t>
        </is>
      </c>
      <c r="AJ1556" t="inlineStr">
        <is>
          <t>2025-03-27</t>
        </is>
      </c>
      <c r="AK1556" t="inlineStr">
        <is>
          <t>3</t>
        </is>
      </c>
      <c r="AL1556" t="inlineStr">
        <is>
          <t>---</t>
        </is>
      </c>
      <c r="AM1556" t="inlineStr">
        <is>
          <t>1</t>
        </is>
      </c>
      <c r="AN1556" t="inlineStr">
        <is>
          <t>---</t>
        </is>
      </c>
      <c r="AO1556" t="inlineStr">
        <is>
          <t>1</t>
        </is>
      </c>
      <c r="AP1556" t="inlineStr">
        <is>
          <t>1</t>
        </is>
      </c>
      <c r="AQ1556" t="inlineStr"/>
      <c r="AR1556" t="inlineStr"/>
      <c r="AS1556" t="inlineStr"/>
      <c r="AT1556" t="inlineStr"/>
      <c r="AU1556" t="inlineStr">
        <is>
          <t>---</t>
        </is>
      </c>
      <c r="AV1556" t="inlineStr">
        <is>
          <t>---</t>
        </is>
      </c>
      <c r="AW1556" t="inlineStr">
        <is>
          <t>---</t>
        </is>
      </c>
      <c r="AX1556" t="inlineStr">
        <is>
          <t>---</t>
        </is>
      </c>
      <c r="AY1556" t="inlineStr">
        <is>
          <t>---</t>
        </is>
      </c>
      <c r="AZ1556" t="inlineStr">
        <is>
          <t>---</t>
        </is>
      </c>
      <c r="BA1556" t="inlineStr">
        <is>
          <t>e5870524d7474eb1ae50f2c4107b4683</t>
        </is>
      </c>
      <c r="BB1556" t="inlineStr">
        <is>
          <t>http://openrosa.org/formdesigner/0B48E039-1E80-49A7-AC24-732B6E788E39</t>
        </is>
      </c>
      <c r="BC1556" t="inlineStr">
        <is>
          <t>Ration et autres visites</t>
        </is>
      </c>
      <c r="BD1556" t="inlineStr">
        <is>
          <t>CommCare Android, version "2.56"(468046). App v15976. CommCare Version 2.56.0. Build 468046, built on: 2025-03-15</t>
        </is>
      </c>
      <c r="BE1556" t="inlineStr">
        <is>
          <t>commcare_1a638df5-b750-4196-ba65-fa624981c493</t>
        </is>
      </c>
      <c r="BF1556" t="inlineStr">
        <is>
          <t>18.5903067 -72.2373367 19.39 7.3</t>
        </is>
      </c>
      <c r="BG1556" t="inlineStr">
        <is>
          <t>f13d8149fc6d39ebe86af18272310ff9</t>
        </is>
      </c>
      <c r="BH1556" t="inlineStr">
        <is>
          <t>7f92301a232342ecaa860bf392f6b02f</t>
        </is>
      </c>
      <c r="BI1556" t="inlineStr">
        <is>
          <t>15246</t>
        </is>
      </c>
      <c r="BJ1556" t="inlineStr">
        <is>
          <t>XFormInstance</t>
        </is>
      </c>
      <c r="BK1556" t="inlineStr">
        <is>
          <t>dbfb7dfa0b3011f0ab516327e3555f30</t>
        </is>
      </c>
      <c r="BL1556" t="b">
        <v>0</v>
      </c>
      <c r="BM1556" t="inlineStr">
        <is>
          <t>---</t>
        </is>
      </c>
      <c r="BN1556" t="inlineStr">
        <is>
          <t>200.113.248.125</t>
        </is>
      </c>
      <c r="BO1556" t="inlineStr">
        <is>
          <t>Camesuze Hyppolite</t>
        </is>
      </c>
    </row>
    <row r="1557">
      <c r="A1557" t="inlineStr">
        <is>
          <t>1555</t>
        </is>
      </c>
      <c r="B1557" t="inlineStr">
        <is>
          <t>b2e2484c-bbb8-4ad2-b639-c0fe6a6dfeb3</t>
        </is>
      </c>
      <c r="C1557" t="inlineStr">
        <is>
          <t>2025-03-27</t>
        </is>
      </c>
      <c r="D1557" t="inlineStr">
        <is>
          <t>3 4</t>
        </is>
      </c>
      <c r="E1557" t="inlineStr">
        <is>
          <t>pour club</t>
        </is>
      </c>
      <c r="F1557" t="inlineStr">
        <is>
          <t>1</t>
        </is>
      </c>
      <c r="G1557" t="inlineStr">
        <is>
          <t>---</t>
        </is>
      </c>
      <c r="H1557" t="inlineStr">
        <is>
          <t>1</t>
        </is>
      </c>
      <c r="I1557" t="inlineStr">
        <is>
          <t>1</t>
        </is>
      </c>
      <c r="J1557" t="inlineStr">
        <is>
          <t>2</t>
        </is>
      </c>
      <c r="K1557" t="inlineStr">
        <is>
          <t>---</t>
        </is>
      </c>
      <c r="L1557" t="inlineStr">
        <is>
          <t>---</t>
        </is>
      </c>
      <c r="M1557" t="inlineStr">
        <is>
          <t>---</t>
        </is>
      </c>
      <c r="N1557" t="inlineStr">
        <is>
          <t>---</t>
        </is>
      </c>
      <c r="O1557" t="inlineStr">
        <is>
          <t>---</t>
        </is>
      </c>
      <c r="P1557" t="inlineStr">
        <is>
          <t>---</t>
        </is>
      </c>
      <c r="Q1557" t="inlineStr">
        <is>
          <t>---</t>
        </is>
      </c>
      <c r="R1557" t="inlineStr"/>
      <c r="S1557" t="inlineStr"/>
      <c r="T1557" t="inlineStr"/>
      <c r="U1557" t="inlineStr"/>
      <c r="V1557" t="inlineStr"/>
      <c r="W1557" t="inlineStr"/>
      <c r="X1557" t="inlineStr">
        <is>
          <t>PAP/NPFS/ST00266</t>
        </is>
      </c>
      <c r="Y1557" t="inlineStr">
        <is>
          <t>PAP/NPFS/ST00266</t>
        </is>
      </c>
      <c r="Z1557" t="inlineStr">
        <is>
          <t>2025-03-27 22:48:22</t>
        </is>
      </c>
      <c r="AA1557" t="inlineStr">
        <is>
          <t>2025-03-27 22:47:09</t>
        </is>
      </c>
      <c r="AB1557" t="inlineStr">
        <is>
          <t>2paula</t>
        </is>
      </c>
      <c r="AC1557" t="inlineStr">
        <is>
          <t>2025-03-27 22:48:22</t>
        </is>
      </c>
      <c r="AD1557" s="1" t="inlineStr">
        <is>
          <t>https://www.commcarehq.org/a/caris-test/reports/form_data/b2e2484c-bbb8-4ad2-b639-c0fe6a6dfeb3/</t>
        </is>
      </c>
      <c r="AE1557" t="inlineStr">
        <is>
          <t>---</t>
        </is>
      </c>
      <c r="AF1557" t="inlineStr">
        <is>
          <t>238f55568f18482cbce18df72b28f217</t>
        </is>
      </c>
      <c r="AG1557" t="inlineStr">
        <is>
          <t>OK</t>
        </is>
      </c>
      <c r="AH1557" t="inlineStr">
        <is>
          <t>2025-03-27 22:48:22</t>
        </is>
      </c>
      <c r="AI1557" t="inlineStr">
        <is>
          <t>e5870524d7474eb1ae50f2c4107b4683</t>
        </is>
      </c>
      <c r="AJ1557" t="inlineStr">
        <is>
          <t>2025-03-27</t>
        </is>
      </c>
      <c r="AK1557" t="inlineStr">
        <is>
          <t>3 4</t>
        </is>
      </c>
      <c r="AL1557" t="inlineStr">
        <is>
          <t>pour club</t>
        </is>
      </c>
      <c r="AM1557" t="inlineStr">
        <is>
          <t>1</t>
        </is>
      </c>
      <c r="AN1557" t="inlineStr">
        <is>
          <t>---</t>
        </is>
      </c>
      <c r="AO1557" t="inlineStr">
        <is>
          <t>1</t>
        </is>
      </c>
      <c r="AP1557" t="inlineStr">
        <is>
          <t>1</t>
        </is>
      </c>
      <c r="AQ1557" t="inlineStr"/>
      <c r="AR1557" t="inlineStr"/>
      <c r="AS1557" t="inlineStr"/>
      <c r="AT1557" t="inlineStr"/>
      <c r="AU1557" t="inlineStr">
        <is>
          <t>---</t>
        </is>
      </c>
      <c r="AV1557" t="inlineStr">
        <is>
          <t>---</t>
        </is>
      </c>
      <c r="AW1557" t="inlineStr">
        <is>
          <t>---</t>
        </is>
      </c>
      <c r="AX1557" t="inlineStr">
        <is>
          <t>---</t>
        </is>
      </c>
      <c r="AY1557" t="inlineStr">
        <is>
          <t>---</t>
        </is>
      </c>
      <c r="AZ1557" t="inlineStr">
        <is>
          <t>---</t>
        </is>
      </c>
      <c r="BA1557" t="inlineStr">
        <is>
          <t>e5870524d7474eb1ae50f2c4107b4683</t>
        </is>
      </c>
      <c r="BB1557" t="inlineStr">
        <is>
          <t>http://openrosa.org/formdesigner/0B48E039-1E80-49A7-AC24-732B6E788E39</t>
        </is>
      </c>
      <c r="BC1557" t="inlineStr">
        <is>
          <t>Ration et autres visites</t>
        </is>
      </c>
      <c r="BD1557" t="inlineStr">
        <is>
          <t>CommCare Android, version "2.56"(468046). App v15976. CommCare Version 2.56.0. Build 468046, built on: 2025-03-15</t>
        </is>
      </c>
      <c r="BE1557" t="inlineStr">
        <is>
          <t>commcare_1a638df5-b750-4196-ba65-fa624981c493</t>
        </is>
      </c>
      <c r="BF1557" t="inlineStr">
        <is>
          <t>18.5903117 -72.237335 21.0 5.0</t>
        </is>
      </c>
      <c r="BG1557" t="inlineStr">
        <is>
          <t>f13d8149fc6d39ebe86af18272310ff9</t>
        </is>
      </c>
      <c r="BH1557" t="inlineStr">
        <is>
          <t>7f92301a232342ecaa860bf392f6b02f</t>
        </is>
      </c>
      <c r="BI1557" t="inlineStr">
        <is>
          <t>15246</t>
        </is>
      </c>
      <c r="BJ1557" t="inlineStr">
        <is>
          <t>XFormInstance</t>
        </is>
      </c>
      <c r="BK1557" t="inlineStr">
        <is>
          <t>dbfb7dfa0b3011f0ab516327e3555f30</t>
        </is>
      </c>
      <c r="BL1557" t="b">
        <v>0</v>
      </c>
      <c r="BM1557" t="inlineStr">
        <is>
          <t>---</t>
        </is>
      </c>
      <c r="BN1557" t="inlineStr">
        <is>
          <t>200.113.248.125</t>
        </is>
      </c>
      <c r="BO1557" t="inlineStr">
        <is>
          <t>Mitsouka Louissaint</t>
        </is>
      </c>
    </row>
    <row r="1558">
      <c r="A1558" t="inlineStr">
        <is>
          <t>1556</t>
        </is>
      </c>
      <c r="B1558" t="inlineStr">
        <is>
          <t>1a603c2a-f1c2-49a8-bd28-e76cbf093453</t>
        </is>
      </c>
      <c r="C1558" t="inlineStr">
        <is>
          <t>2025-03-27</t>
        </is>
      </c>
      <c r="D1558" t="inlineStr">
        <is>
          <t>1</t>
        </is>
      </c>
      <c r="E1558" t="inlineStr">
        <is>
          <t>---</t>
        </is>
      </c>
      <c r="F1558" t="inlineStr">
        <is>
          <t>1</t>
        </is>
      </c>
      <c r="G1558" t="inlineStr">
        <is>
          <t>---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---</t>
        </is>
      </c>
      <c r="L1558" t="inlineStr">
        <is>
          <t>---</t>
        </is>
      </c>
      <c r="M1558" t="inlineStr">
        <is>
          <t>1</t>
        </is>
      </c>
      <c r="N1558">
        <f>HYPERLINK("https://www.commcarehq.org/a/caris-test/api/form_attachment/v1/1a603c2a-f1c2-49a8-bd28-e76cbf093453/1743099729140.jpg")</f>
        <v/>
      </c>
      <c r="O1558" t="inlineStr">
        <is>
          <t>---</t>
        </is>
      </c>
      <c r="P1558" t="inlineStr">
        <is>
          <t>---</t>
        </is>
      </c>
      <c r="Q1558" t="inlineStr">
        <is>
          <t>---</t>
        </is>
      </c>
      <c r="R1558" t="inlineStr"/>
      <c r="S1558" t="inlineStr"/>
      <c r="T1558" t="inlineStr"/>
      <c r="U1558" t="inlineStr"/>
      <c r="V1558" t="inlineStr"/>
      <c r="W1558" t="inlineStr">
        <is>
          <t>18.518523 -72.6084816 26.75 11.45</t>
        </is>
      </c>
      <c r="X1558" t="inlineStr">
        <is>
          <t>LEG/HSCL/ST00588</t>
        </is>
      </c>
      <c r="Y1558" t="inlineStr">
        <is>
          <t>LEG/HSCL/ST00588</t>
        </is>
      </c>
      <c r="Z1558" t="inlineStr">
        <is>
          <t>2025-03-27 18:22:51</t>
        </is>
      </c>
      <c r="AA1558" t="inlineStr">
        <is>
          <t>2025-03-27 18:19:35</t>
        </is>
      </c>
      <c r="AB1558" t="inlineStr">
        <is>
          <t>2toussaint</t>
        </is>
      </c>
      <c r="AC1558" t="inlineStr">
        <is>
          <t>2025-03-28 00:09:33</t>
        </is>
      </c>
      <c r="AD1558" s="1" t="inlineStr">
        <is>
          <t>https://www.commcarehq.org/a/caris-test/reports/form_data/1a603c2a-f1c2-49a8-bd28-e76cbf093453/</t>
        </is>
      </c>
      <c r="AE1558" t="inlineStr">
        <is>
          <t>---</t>
        </is>
      </c>
      <c r="AF1558" t="inlineStr">
        <is>
          <t>3c5a623af057e23a32ae4000_124104</t>
        </is>
      </c>
      <c r="AG1558" t="inlineStr">
        <is>
          <t>---</t>
        </is>
      </c>
      <c r="AH1558" t="inlineStr">
        <is>
          <t>2025-03-27 18:22:51</t>
        </is>
      </c>
      <c r="AI1558" t="inlineStr">
        <is>
          <t>bf15ded1c441caeee7b3790beacaa107</t>
        </is>
      </c>
      <c r="AJ1558" t="inlineStr">
        <is>
          <t>2025-03-27</t>
        </is>
      </c>
      <c r="AK1558" t="inlineStr">
        <is>
          <t>1</t>
        </is>
      </c>
      <c r="AL1558" t="inlineStr">
        <is>
          <t>---</t>
        </is>
      </c>
      <c r="AM1558" t="inlineStr">
        <is>
          <t>1</t>
        </is>
      </c>
      <c r="AN1558" t="inlineStr">
        <is>
          <t>---</t>
        </is>
      </c>
      <c r="AO1558" t="inlineStr">
        <is>
          <t>1</t>
        </is>
      </c>
      <c r="AP1558" t="inlineStr">
        <is>
          <t>1</t>
        </is>
      </c>
      <c r="AQ1558" t="inlineStr"/>
      <c r="AR1558" t="inlineStr"/>
      <c r="AS1558" t="inlineStr"/>
      <c r="AT1558" t="inlineStr">
        <is>
          <t>18.518523 -72.6084816 26.75 11.45</t>
        </is>
      </c>
      <c r="AU1558" t="inlineStr">
        <is>
          <t>---</t>
        </is>
      </c>
      <c r="AV1558" t="inlineStr">
        <is>
          <t>---</t>
        </is>
      </c>
      <c r="AW1558" t="inlineStr">
        <is>
          <t>---</t>
        </is>
      </c>
      <c r="AX1558" t="inlineStr">
        <is>
          <t>---</t>
        </is>
      </c>
      <c r="AY1558" t="inlineStr">
        <is>
          <t>---</t>
        </is>
      </c>
      <c r="AZ1558" t="inlineStr">
        <is>
          <t>---</t>
        </is>
      </c>
      <c r="BA1558" t="inlineStr">
        <is>
          <t>bf15ded1c441caeee7b3790beacaa107</t>
        </is>
      </c>
      <c r="BB1558" t="inlineStr">
        <is>
          <t>http://openrosa.org/formdesigner/0B48E039-1E80-49A7-AC24-732B6E788E39</t>
        </is>
      </c>
      <c r="BC1558" t="inlineStr">
        <is>
          <t>Ration et autres visites</t>
        </is>
      </c>
      <c r="BD1558" t="inlineStr">
        <is>
          <t>CommCare Android, version "2.55.0"(467579). App v15974. CommCare Version 2.55.0. Build 467579, built on: 2025-01-15</t>
        </is>
      </c>
      <c r="BE1558" t="inlineStr">
        <is>
          <t>commcare_6ba4fa04-2ee5-4472-8c22-35182b767bd8</t>
        </is>
      </c>
      <c r="BF1558" t="inlineStr">
        <is>
          <t>18.5185487 -72.6085591 23.8 9.67</t>
        </is>
      </c>
      <c r="BG1558" t="inlineStr">
        <is>
          <t>f13d8149fc6d39ebe86af18272310ff9</t>
        </is>
      </c>
      <c r="BH1558" t="inlineStr">
        <is>
          <t>40b9a06a5c574210820dd725c0bc61c4</t>
        </is>
      </c>
      <c r="BI1558" t="inlineStr">
        <is>
          <t>15246</t>
        </is>
      </c>
      <c r="BJ1558" t="inlineStr">
        <is>
          <t>XFormInstance</t>
        </is>
      </c>
      <c r="BK1558" t="inlineStr">
        <is>
          <t>d195b5500a9111f0b5c05930014bb413</t>
        </is>
      </c>
      <c r="BL1558" t="b">
        <v>0</v>
      </c>
      <c r="BM1558" t="inlineStr">
        <is>
          <t>---</t>
        </is>
      </c>
      <c r="BN1558" t="inlineStr">
        <is>
          <t>200.113.230.94</t>
        </is>
      </c>
      <c r="BO1558" t="inlineStr">
        <is>
          <t>Joel Jean Julien</t>
        </is>
      </c>
    </row>
    <row r="1559">
      <c r="A1559" t="inlineStr">
        <is>
          <t>1557</t>
        </is>
      </c>
      <c r="B1559" t="inlineStr">
        <is>
          <t>f680087e-c6c3-4116-b9b2-8a4776f73e6b</t>
        </is>
      </c>
      <c r="C1559" t="inlineStr">
        <is>
          <t>2025-03-27</t>
        </is>
      </c>
      <c r="D1559" t="inlineStr">
        <is>
          <t>1</t>
        </is>
      </c>
      <c r="E1559" t="inlineStr">
        <is>
          <t>---</t>
        </is>
      </c>
      <c r="F1559" t="inlineStr">
        <is>
          <t>1</t>
        </is>
      </c>
      <c r="G1559" t="inlineStr">
        <is>
          <t>---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---</t>
        </is>
      </c>
      <c r="L1559" t="inlineStr">
        <is>
          <t>---</t>
        </is>
      </c>
      <c r="M1559" t="inlineStr">
        <is>
          <t>1</t>
        </is>
      </c>
      <c r="N1559" t="inlineStr"/>
      <c r="O1559" t="inlineStr">
        <is>
          <t>---</t>
        </is>
      </c>
      <c r="P1559" t="inlineStr">
        <is>
          <t>---</t>
        </is>
      </c>
      <c r="Q1559" t="inlineStr">
        <is>
          <t>---</t>
        </is>
      </c>
      <c r="R1559" t="inlineStr">
        <is>
          <t>23.5</t>
        </is>
      </c>
      <c r="S1559" t="inlineStr">
        <is>
          <t>41.0</t>
        </is>
      </c>
      <c r="T1559" t="inlineStr">
        <is>
          <t>158.0</t>
        </is>
      </c>
      <c r="U1559">
        <f>HYPERLINK("https://www.commcarehq.org/a/caris-test/api/form_attachment/v1/f680087e-c6c3-4116-b9b2-8a4776f73e6b/1743099953171.jpg")</f>
        <v/>
      </c>
      <c r="V1559" t="inlineStr"/>
      <c r="W1559" t="inlineStr"/>
      <c r="X1559" t="inlineStr">
        <is>
          <t>LEG/HSCL/ST00588</t>
        </is>
      </c>
      <c r="Y1559" t="inlineStr">
        <is>
          <t>LEG/HSCL/ST00588</t>
        </is>
      </c>
      <c r="Z1559" t="inlineStr">
        <is>
          <t>2025-03-27 18:25:58</t>
        </is>
      </c>
      <c r="AA1559" t="inlineStr">
        <is>
          <t>2025-03-27 18:23:44</t>
        </is>
      </c>
      <c r="AB1559" t="inlineStr">
        <is>
          <t>2toussaint</t>
        </is>
      </c>
      <c r="AC1559" t="inlineStr">
        <is>
          <t>2025-03-28 00:09:35</t>
        </is>
      </c>
      <c r="AD1559" s="1" t="inlineStr">
        <is>
          <t>https://www.commcarehq.org/a/caris-test/reports/form_data/f680087e-c6c3-4116-b9b2-8a4776f73e6b/</t>
        </is>
      </c>
      <c r="AE1559" t="inlineStr">
        <is>
          <t>---</t>
        </is>
      </c>
      <c r="AF1559" t="inlineStr">
        <is>
          <t>3c5a623af057e23a32ae4000_124104</t>
        </is>
      </c>
      <c r="AG1559" t="inlineStr">
        <is>
          <t>---</t>
        </is>
      </c>
      <c r="AH1559" t="inlineStr">
        <is>
          <t>2025-03-27 18:25:58</t>
        </is>
      </c>
      <c r="AI1559" t="inlineStr">
        <is>
          <t>bf15ded1c441caeee7b3790beacaa107</t>
        </is>
      </c>
      <c r="AJ1559" t="inlineStr">
        <is>
          <t>2025-03-27</t>
        </is>
      </c>
      <c r="AK1559" t="inlineStr">
        <is>
          <t>1</t>
        </is>
      </c>
      <c r="AL1559" t="inlineStr">
        <is>
          <t>---</t>
        </is>
      </c>
      <c r="AM1559" t="inlineStr">
        <is>
          <t>1</t>
        </is>
      </c>
      <c r="AN1559" t="inlineStr">
        <is>
          <t>---</t>
        </is>
      </c>
      <c r="AO1559" t="inlineStr">
        <is>
          <t>1</t>
        </is>
      </c>
      <c r="AP1559" t="inlineStr">
        <is>
          <t>1</t>
        </is>
      </c>
      <c r="AQ1559" t="inlineStr">
        <is>
          <t>23.5</t>
        </is>
      </c>
      <c r="AR1559" t="inlineStr">
        <is>
          <t>41</t>
        </is>
      </c>
      <c r="AS1559" t="inlineStr">
        <is>
          <t>158</t>
        </is>
      </c>
      <c r="AT1559" t="inlineStr"/>
      <c r="AU1559" t="inlineStr">
        <is>
          <t>---</t>
        </is>
      </c>
      <c r="AV1559" t="inlineStr">
        <is>
          <t>---</t>
        </is>
      </c>
      <c r="AW1559" t="inlineStr">
        <is>
          <t>---</t>
        </is>
      </c>
      <c r="AX1559" t="inlineStr">
        <is>
          <t>---</t>
        </is>
      </c>
      <c r="AY1559" t="inlineStr">
        <is>
          <t>---</t>
        </is>
      </c>
      <c r="AZ1559" t="inlineStr">
        <is>
          <t>---</t>
        </is>
      </c>
      <c r="BA1559" t="inlineStr">
        <is>
          <t>bf15ded1c441caeee7b3790beacaa107</t>
        </is>
      </c>
      <c r="BB1559" t="inlineStr">
        <is>
          <t>http://openrosa.org/formdesigner/0B48E039-1E80-49A7-AC24-732B6E788E39</t>
        </is>
      </c>
      <c r="BC1559" t="inlineStr">
        <is>
          <t>Ration et autres visites</t>
        </is>
      </c>
      <c r="BD1559" t="inlineStr">
        <is>
          <t>CommCare Android, version "2.55.0"(467579). App v15974. CommCare Version 2.55.0. Build 467579, built on: 2025-01-15</t>
        </is>
      </c>
      <c r="BE1559" t="inlineStr">
        <is>
          <t>commcare_6ba4fa04-2ee5-4472-8c22-35182b767bd8</t>
        </is>
      </c>
      <c r="BF1559" t="inlineStr">
        <is>
          <t>18.5185148 -72.6084949 29.5 5.4</t>
        </is>
      </c>
      <c r="BG1559" t="inlineStr">
        <is>
          <t>f13d8149fc6d39ebe86af18272310ff9</t>
        </is>
      </c>
      <c r="BH1559" t="inlineStr">
        <is>
          <t>40b9a06a5c574210820dd725c0bc61c4</t>
        </is>
      </c>
      <c r="BI1559" t="inlineStr">
        <is>
          <t>15246</t>
        </is>
      </c>
      <c r="BJ1559" t="inlineStr">
        <is>
          <t>XFormInstance</t>
        </is>
      </c>
      <c r="BK1559" t="inlineStr">
        <is>
          <t>d195b5500a9111f0b5c05930014bb413</t>
        </is>
      </c>
      <c r="BL1559" t="b">
        <v>0</v>
      </c>
      <c r="BM1559" t="inlineStr">
        <is>
          <t>---</t>
        </is>
      </c>
      <c r="BN1559" t="inlineStr">
        <is>
          <t>200.113.230.94</t>
        </is>
      </c>
      <c r="BO1559" t="inlineStr">
        <is>
          <t>Joel Jean Julien</t>
        </is>
      </c>
    </row>
    <row r="1560">
      <c r="A1560" t="inlineStr">
        <is>
          <t>1558</t>
        </is>
      </c>
      <c r="B1560" t="inlineStr">
        <is>
          <t>6649326e-f985-4086-8420-41b5e2555fad</t>
        </is>
      </c>
      <c r="C1560" t="inlineStr">
        <is>
          <t>2025-03-27</t>
        </is>
      </c>
      <c r="D1560" t="inlineStr">
        <is>
          <t>8</t>
        </is>
      </c>
      <c r="E1560" t="inlineStr">
        <is>
          <t>---</t>
        </is>
      </c>
      <c r="F1560" t="inlineStr">
        <is>
          <t>0</t>
        </is>
      </c>
      <c r="G1560" t="inlineStr">
        <is>
          <t>---</t>
        </is>
      </c>
      <c r="H1560" t="inlineStr">
        <is>
          <t>1</t>
        </is>
      </c>
      <c r="I1560" t="inlineStr">
        <is>
          <t>1</t>
        </is>
      </c>
      <c r="J1560" t="inlineStr">
        <is>
          <t>2</t>
        </is>
      </c>
      <c r="K1560" t="inlineStr">
        <is>
          <t>---</t>
        </is>
      </c>
      <c r="L1560" t="inlineStr">
        <is>
          <t>---</t>
        </is>
      </c>
      <c r="M1560" t="inlineStr">
        <is>
          <t>---</t>
        </is>
      </c>
      <c r="N1560" t="inlineStr">
        <is>
          <t>---</t>
        </is>
      </c>
      <c r="O1560" t="inlineStr">
        <is>
          <t>---</t>
        </is>
      </c>
      <c r="P1560" t="inlineStr">
        <is>
          <t>---</t>
        </is>
      </c>
      <c r="Q1560" t="inlineStr">
        <is>
          <t>---</t>
        </is>
      </c>
      <c r="R1560" t="inlineStr"/>
      <c r="S1560" t="inlineStr"/>
      <c r="T1560" t="inlineStr"/>
      <c r="U1560" t="inlineStr"/>
      <c r="V1560" t="inlineStr"/>
      <c r="W1560" t="inlineStr"/>
      <c r="X1560" t="inlineStr">
        <is>
          <t>PDP/HBSB/ST00911</t>
        </is>
      </c>
      <c r="Y1560" t="inlineStr">
        <is>
          <t>PDP/HBSB/ST00911</t>
        </is>
      </c>
      <c r="Z1560" t="inlineStr">
        <is>
          <t>2025-03-27 17:43:26</t>
        </is>
      </c>
      <c r="AA1560" t="inlineStr">
        <is>
          <t>2025-03-27 17:42:51</t>
        </is>
      </c>
      <c r="AB1560" t="inlineStr">
        <is>
          <t>5guerlande</t>
        </is>
      </c>
      <c r="AC1560" t="inlineStr">
        <is>
          <t>2025-03-28 01:31:56</t>
        </is>
      </c>
      <c r="AD1560" s="1" t="inlineStr">
        <is>
          <t>https://www.commcarehq.org/a/caris-test/reports/form_data/6649326e-f985-4086-8420-41b5e2555fad/</t>
        </is>
      </c>
      <c r="AE1560" t="inlineStr">
        <is>
          <t>---</t>
        </is>
      </c>
      <c r="AF1560" t="inlineStr">
        <is>
          <t>3c5a623af057e23a32ae4000_201235</t>
        </is>
      </c>
      <c r="AG1560" t="inlineStr">
        <is>
          <t>---</t>
        </is>
      </c>
      <c r="AH1560" t="inlineStr">
        <is>
          <t>2025-03-27 17:43:26</t>
        </is>
      </c>
      <c r="AI1560" t="inlineStr">
        <is>
          <t>1b52563f66be7b3d0843fa02f8f5a965</t>
        </is>
      </c>
      <c r="AJ1560" t="inlineStr">
        <is>
          <t>2025-03-27</t>
        </is>
      </c>
      <c r="AK1560" t="inlineStr">
        <is>
          <t>8</t>
        </is>
      </c>
      <c r="AL1560" t="inlineStr">
        <is>
          <t>---</t>
        </is>
      </c>
      <c r="AM1560" t="inlineStr">
        <is>
          <t>0</t>
        </is>
      </c>
      <c r="AN1560" t="inlineStr">
        <is>
          <t>---</t>
        </is>
      </c>
      <c r="AO1560" t="inlineStr">
        <is>
          <t>1</t>
        </is>
      </c>
      <c r="AP1560" t="inlineStr">
        <is>
          <t>1</t>
        </is>
      </c>
      <c r="AQ1560" t="inlineStr"/>
      <c r="AR1560" t="inlineStr"/>
      <c r="AS1560" t="inlineStr"/>
      <c r="AT1560" t="inlineStr"/>
      <c r="AU1560" t="inlineStr">
        <is>
          <t>---</t>
        </is>
      </c>
      <c r="AV1560" t="inlineStr">
        <is>
          <t>---</t>
        </is>
      </c>
      <c r="AW1560" t="inlineStr">
        <is>
          <t>---</t>
        </is>
      </c>
      <c r="AX1560" t="inlineStr">
        <is>
          <t>---</t>
        </is>
      </c>
      <c r="AY1560" t="inlineStr">
        <is>
          <t>---</t>
        </is>
      </c>
      <c r="AZ1560" t="inlineStr">
        <is>
          <t>---</t>
        </is>
      </c>
      <c r="BA1560" t="inlineStr">
        <is>
          <t>1b52563f66be7b3d0843fa02f8f5a965</t>
        </is>
      </c>
      <c r="BB1560" t="inlineStr">
        <is>
          <t>http://openrosa.org/formdesigner/0B48E039-1E80-49A7-AC24-732B6E788E39</t>
        </is>
      </c>
      <c r="BC1560" t="inlineStr">
        <is>
          <t>Ration et autres visites</t>
        </is>
      </c>
      <c r="BD1560" t="inlineStr">
        <is>
          <t>CommCare Android, version "2.56"(468045). App v15976. CommCare Version 2.56.0. Build 468045, built on: 2025-03-07</t>
        </is>
      </c>
      <c r="BE1560" t="inlineStr">
        <is>
          <t>commcare_9bc1f1cb-81e2-474e-9647-4d36802bc2c5</t>
        </is>
      </c>
      <c r="BF1560" t="inlineStr">
        <is>
          <t>19.9483836 -72.8199752 0.0 1600.0</t>
        </is>
      </c>
      <c r="BG1560" t="inlineStr">
        <is>
          <t>f13d8149fc6d39ebe86af18272310ff9</t>
        </is>
      </c>
      <c r="BH1560" t="inlineStr">
        <is>
          <t>7f92301a232342ecaa860bf392f6b02f</t>
        </is>
      </c>
      <c r="BI1560" t="inlineStr">
        <is>
          <t>15246</t>
        </is>
      </c>
      <c r="BJ1560" t="inlineStr">
        <is>
          <t>XFormInstance</t>
        </is>
      </c>
      <c r="BK1560" t="inlineStr">
        <is>
          <t>6addd9ac0b1b11f0b163d3290d41d0d6</t>
        </is>
      </c>
      <c r="BL1560" t="b">
        <v>0</v>
      </c>
      <c r="BM1560" t="inlineStr">
        <is>
          <t>---</t>
        </is>
      </c>
      <c r="BN1560" t="inlineStr">
        <is>
          <t>200.113.214.19</t>
        </is>
      </c>
      <c r="BO1560" t="inlineStr">
        <is>
          <t>Dalenca Simon</t>
        </is>
      </c>
    </row>
    <row r="1561">
      <c r="A1561" t="inlineStr">
        <is>
          <t>1559</t>
        </is>
      </c>
      <c r="B1561" t="inlineStr">
        <is>
          <t>9b689652-1660-4d17-b5c2-359f010b25fd</t>
        </is>
      </c>
      <c r="C1561" t="inlineStr">
        <is>
          <t>2025-03-27</t>
        </is>
      </c>
      <c r="D1561" t="inlineStr">
        <is>
          <t>4</t>
        </is>
      </c>
      <c r="E1561" t="inlineStr">
        <is>
          <t>Motivation pour charge virale</t>
        </is>
      </c>
      <c r="F1561" t="inlineStr">
        <is>
          <t>0</t>
        </is>
      </c>
      <c r="G1561" t="inlineStr">
        <is>
          <t>Motivation pour charge virale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---</t>
        </is>
      </c>
      <c r="L1561" t="inlineStr">
        <is>
          <t>---</t>
        </is>
      </c>
      <c r="M1561" t="inlineStr">
        <is>
          <t>---</t>
        </is>
      </c>
      <c r="N1561" t="inlineStr">
        <is>
          <t>---</t>
        </is>
      </c>
      <c r="O1561" t="inlineStr">
        <is>
          <t>---</t>
        </is>
      </c>
      <c r="P1561" t="inlineStr">
        <is>
          <t>---</t>
        </is>
      </c>
      <c r="Q1561" t="inlineStr">
        <is>
          <t>---</t>
        </is>
      </c>
      <c r="R1561" t="inlineStr"/>
      <c r="S1561" t="inlineStr"/>
      <c r="T1561" t="inlineStr"/>
      <c r="U1561" t="inlineStr"/>
      <c r="V1561" t="inlineStr"/>
      <c r="W1561" t="inlineStr"/>
      <c r="X1561" t="inlineStr">
        <is>
          <t>CAP/HSCM/ST02064</t>
        </is>
      </c>
      <c r="Y1561" t="inlineStr">
        <is>
          <t>CAP/HSCM/ST02064</t>
        </is>
      </c>
      <c r="Z1561" t="inlineStr">
        <is>
          <t>2025-03-27 19:50:22</t>
        </is>
      </c>
      <c r="AA1561" t="inlineStr">
        <is>
          <t>2025-03-27 19:49:26</t>
        </is>
      </c>
      <c r="AB1561" t="inlineStr">
        <is>
          <t>1fleurgile</t>
        </is>
      </c>
      <c r="AC1561" t="inlineStr">
        <is>
          <t>2025-03-28 02:13:33</t>
        </is>
      </c>
      <c r="AD1561" s="1" t="inlineStr">
        <is>
          <t>https://www.commcarehq.org/a/caris-test/reports/form_data/9b689652-1660-4d17-b5c2-359f010b25fd/</t>
        </is>
      </c>
      <c r="AE1561" t="inlineStr">
        <is>
          <t>---</t>
        </is>
      </c>
      <c r="AF1561" t="inlineStr">
        <is>
          <t>4c1ef0627afe4c1393f9d75849b12c20</t>
        </is>
      </c>
      <c r="AG1561" t="inlineStr">
        <is>
          <t>---</t>
        </is>
      </c>
      <c r="AH1561" t="inlineStr">
        <is>
          <t>2025-03-27 19:50:22</t>
        </is>
      </c>
      <c r="AI1561" t="inlineStr">
        <is>
          <t>9cfdf7db54419d22491b2c964b5162b3</t>
        </is>
      </c>
      <c r="AJ1561" t="inlineStr">
        <is>
          <t>2025-03-27</t>
        </is>
      </c>
      <c r="AK1561" t="inlineStr">
        <is>
          <t>4</t>
        </is>
      </c>
      <c r="AL1561" t="inlineStr">
        <is>
          <t>Motivation pour charge virale</t>
        </is>
      </c>
      <c r="AM1561" t="inlineStr">
        <is>
          <t>0</t>
        </is>
      </c>
      <c r="AN1561" t="inlineStr">
        <is>
          <t>Motivation pour charge virale</t>
        </is>
      </c>
      <c r="AO1561" t="inlineStr">
        <is>
          <t>1</t>
        </is>
      </c>
      <c r="AP1561" t="inlineStr">
        <is>
          <t>1</t>
        </is>
      </c>
      <c r="AQ1561" t="inlineStr"/>
      <c r="AR1561" t="inlineStr"/>
      <c r="AS1561" t="inlineStr"/>
      <c r="AT1561" t="inlineStr"/>
      <c r="AU1561" t="inlineStr">
        <is>
          <t>---</t>
        </is>
      </c>
      <c r="AV1561" t="inlineStr">
        <is>
          <t>---</t>
        </is>
      </c>
      <c r="AW1561" t="inlineStr">
        <is>
          <t>---</t>
        </is>
      </c>
      <c r="AX1561" t="inlineStr">
        <is>
          <t>---</t>
        </is>
      </c>
      <c r="AY1561" t="inlineStr">
        <is>
          <t>---</t>
        </is>
      </c>
      <c r="AZ1561" t="inlineStr">
        <is>
          <t>---</t>
        </is>
      </c>
      <c r="BA1561" t="inlineStr">
        <is>
          <t>9cfdf7db54419d22491b2c964b5162b3</t>
        </is>
      </c>
      <c r="BB1561" t="inlineStr">
        <is>
          <t>http://openrosa.org/formdesigner/0B48E039-1E80-49A7-AC24-732B6E788E39</t>
        </is>
      </c>
      <c r="BC1561" t="inlineStr">
        <is>
          <t>Ration et autres visites</t>
        </is>
      </c>
      <c r="BD1561" t="inlineStr">
        <is>
          <t>CommCare Android, version "2.55.0"(467579). App v15976. CommCare Version 2.55.0. Build 467579, built on: 2025-01-15</t>
        </is>
      </c>
      <c r="BE1561" t="inlineStr">
        <is>
          <t>commcare_76b456dd-7d90-498a-a785-92f136625a61</t>
        </is>
      </c>
      <c r="BF1561" t="inlineStr">
        <is>
          <t>19.7427043 -72.2119888 -24.3 30.93</t>
        </is>
      </c>
      <c r="BG1561" t="inlineStr">
        <is>
          <t>f13d8149fc6d39ebe86af18272310ff9</t>
        </is>
      </c>
      <c r="BH1561" t="inlineStr">
        <is>
          <t>7f92301a232342ecaa860bf392f6b02f</t>
        </is>
      </c>
      <c r="BI1561" t="inlineStr">
        <is>
          <t>15246</t>
        </is>
      </c>
      <c r="BJ1561" t="inlineStr">
        <is>
          <t>XFormInstance</t>
        </is>
      </c>
      <c r="BK1561" t="inlineStr">
        <is>
          <t>baf641660aaf11f0b5c05930014bb413</t>
        </is>
      </c>
      <c r="BL1561" t="b">
        <v>0</v>
      </c>
      <c r="BM1561" t="inlineStr">
        <is>
          <t>---</t>
        </is>
      </c>
      <c r="BN1561" t="inlineStr">
        <is>
          <t>200.113.215.106</t>
        </is>
      </c>
      <c r="BO1561" t="inlineStr">
        <is>
          <t>Kensley Momplaisir</t>
        </is>
      </c>
    </row>
    <row r="1562">
      <c r="A1562" t="inlineStr">
        <is>
          <t>1560</t>
        </is>
      </c>
      <c r="B1562" t="inlineStr">
        <is>
          <t>b5212eec-53eb-40da-87bb-c7e3e43a6d52</t>
        </is>
      </c>
      <c r="C1562" t="inlineStr">
        <is>
          <t>2025-03-27</t>
        </is>
      </c>
      <c r="D1562" t="inlineStr">
        <is>
          <t>4</t>
        </is>
      </c>
      <c r="E1562" t="inlineStr">
        <is>
          <t>livraison bonbon</t>
        </is>
      </c>
      <c r="F1562" t="inlineStr">
        <is>
          <t>1</t>
        </is>
      </c>
      <c r="G1562" t="inlineStr">
        <is>
          <t>trouvée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---</t>
        </is>
      </c>
      <c r="L1562" t="inlineStr">
        <is>
          <t>---</t>
        </is>
      </c>
      <c r="M1562" t="inlineStr">
        <is>
          <t>---</t>
        </is>
      </c>
      <c r="N1562" t="inlineStr">
        <is>
          <t>---</t>
        </is>
      </c>
      <c r="O1562" t="inlineStr">
        <is>
          <t>---</t>
        </is>
      </c>
      <c r="P1562" t="inlineStr">
        <is>
          <t>---</t>
        </is>
      </c>
      <c r="Q1562" t="inlineStr">
        <is>
          <t>---</t>
        </is>
      </c>
      <c r="R1562" t="inlineStr">
        <is>
          <t>22.8</t>
        </is>
      </c>
      <c r="S1562" t="inlineStr">
        <is>
          <t>45.4</t>
        </is>
      </c>
      <c r="T1562" t="inlineStr">
        <is>
          <t>162.0</t>
        </is>
      </c>
      <c r="U1562">
        <f>HYPERLINK("https://www.commcarehq.org/a/caris-test/api/form_attachment/v1/b5212eec-53eb-40da-87bb-c7e3e43a6d52/1743095157886.jpg")</f>
        <v/>
      </c>
      <c r="V1562" t="inlineStr"/>
      <c r="W1562" t="inlineStr">
        <is>
          <t>18.5194524 -72.3749535 0.0 200.0</t>
        </is>
      </c>
      <c r="X1562" t="inlineStr">
        <is>
          <t>PAP/CHAP/ST02128</t>
        </is>
      </c>
      <c r="Y1562" t="inlineStr">
        <is>
          <t>PAP/CHAP/ST02128</t>
        </is>
      </c>
      <c r="Z1562" t="inlineStr">
        <is>
          <t>2025-03-27 17:07:54</t>
        </is>
      </c>
      <c r="AA1562" t="inlineStr">
        <is>
          <t>2025-03-27 16:58:25</t>
        </is>
      </c>
      <c r="AB1562" t="inlineStr">
        <is>
          <t>2faustin</t>
        </is>
      </c>
      <c r="AC1562" t="inlineStr">
        <is>
          <t>2025-03-28 03:29:06</t>
        </is>
      </c>
      <c r="AD1562" s="1" t="inlineStr">
        <is>
          <t>https://www.commcarehq.org/a/caris-test/reports/form_data/b5212eec-53eb-40da-87bb-c7e3e43a6d52/</t>
        </is>
      </c>
      <c r="AE1562" t="inlineStr">
        <is>
          <t>---</t>
        </is>
      </c>
      <c r="AF1562" t="inlineStr">
        <is>
          <t>3c5a623af057e23a32ae4000_22473</t>
        </is>
      </c>
      <c r="AG1562" t="inlineStr">
        <is>
          <t>---</t>
        </is>
      </c>
      <c r="AH1562" t="inlineStr">
        <is>
          <t>2025-03-27 17:07:54</t>
        </is>
      </c>
      <c r="AI1562" t="inlineStr">
        <is>
          <t>25302d3773ea035e35c3934e3aa8e141</t>
        </is>
      </c>
      <c r="AJ1562" t="inlineStr">
        <is>
          <t>2025-03-27</t>
        </is>
      </c>
      <c r="AK1562" t="inlineStr">
        <is>
          <t>4</t>
        </is>
      </c>
      <c r="AL1562" t="inlineStr">
        <is>
          <t>livraison bonbon</t>
        </is>
      </c>
      <c r="AM1562" t="inlineStr">
        <is>
          <t>1</t>
        </is>
      </c>
      <c r="AN1562" t="inlineStr">
        <is>
          <t>trouvée</t>
        </is>
      </c>
      <c r="AO1562" t="inlineStr">
        <is>
          <t>1</t>
        </is>
      </c>
      <c r="AP1562" t="inlineStr">
        <is>
          <t>1</t>
        </is>
      </c>
      <c r="AQ1562" t="inlineStr">
        <is>
          <t>22.8</t>
        </is>
      </c>
      <c r="AR1562" t="inlineStr">
        <is>
          <t>45.4</t>
        </is>
      </c>
      <c r="AS1562" t="inlineStr">
        <is>
          <t>162</t>
        </is>
      </c>
      <c r="AT1562" t="inlineStr">
        <is>
          <t>18.5194524 -72.3749535 0.0 200.0</t>
        </is>
      </c>
      <c r="AU1562" t="inlineStr">
        <is>
          <t>---</t>
        </is>
      </c>
      <c r="AV1562" t="inlineStr">
        <is>
          <t>---</t>
        </is>
      </c>
      <c r="AW1562" t="inlineStr">
        <is>
          <t>---</t>
        </is>
      </c>
      <c r="AX1562" t="inlineStr">
        <is>
          <t>---</t>
        </is>
      </c>
      <c r="AY1562" t="inlineStr">
        <is>
          <t>---</t>
        </is>
      </c>
      <c r="AZ1562" t="inlineStr">
        <is>
          <t>---</t>
        </is>
      </c>
      <c r="BA1562" t="inlineStr">
        <is>
          <t>25302d3773ea035e35c3934e3aa8e141</t>
        </is>
      </c>
      <c r="BB1562" t="inlineStr">
        <is>
          <t>http://openrosa.org/formdesigner/0B48E039-1E80-49A7-AC24-732B6E788E39</t>
        </is>
      </c>
      <c r="BC1562" t="inlineStr">
        <is>
          <t>Ration et autres visites</t>
        </is>
      </c>
      <c r="BD1562" t="inlineStr">
        <is>
          <t>CommCare Android, version "2.56"(468045). App v15974. CommCare Version 2.56.0. Build 468045, built on: 2025-03-07</t>
        </is>
      </c>
      <c r="BE1562" t="inlineStr">
        <is>
          <t>commcare_6e883702-a4ce-475b-b43e-3900cbde0394</t>
        </is>
      </c>
      <c r="BF1562" t="inlineStr">
        <is>
          <t>18.5194524 -72.3749535 0.0 200.0</t>
        </is>
      </c>
      <c r="BG1562" t="inlineStr">
        <is>
          <t>f13d8149fc6d39ebe86af18272310ff9</t>
        </is>
      </c>
      <c r="BH1562" t="inlineStr">
        <is>
          <t>7f92301a232342ecaa860bf392f6b02f</t>
        </is>
      </c>
      <c r="BI1562" t="inlineStr">
        <is>
          <t>15246</t>
        </is>
      </c>
      <c r="BJ1562" t="inlineStr">
        <is>
          <t>XFormInstance</t>
        </is>
      </c>
      <c r="BK1562" t="inlineStr">
        <is>
          <t>dc88aaa00a6c11f0bbddbb65fe57b2fe</t>
        </is>
      </c>
      <c r="BL1562" t="b">
        <v>0</v>
      </c>
      <c r="BM1562" t="inlineStr">
        <is>
          <t>---</t>
        </is>
      </c>
      <c r="BN1562" t="inlineStr">
        <is>
          <t>200.113.248.3</t>
        </is>
      </c>
      <c r="BO1562" t="inlineStr">
        <is>
          <t>Djoulie Tilys</t>
        </is>
      </c>
    </row>
    <row r="1563">
      <c r="A1563" t="inlineStr">
        <is>
          <t>1561</t>
        </is>
      </c>
      <c r="B1563" t="inlineStr">
        <is>
          <t>b3d1a513-db76-4007-aa79-e11a40d1d56b</t>
        </is>
      </c>
      <c r="C1563" t="inlineStr">
        <is>
          <t>2025-03-27</t>
        </is>
      </c>
      <c r="D1563" t="inlineStr">
        <is>
          <t>4</t>
        </is>
      </c>
      <c r="E1563" t="inlineStr">
        <is>
          <t>livraison bonbon</t>
        </is>
      </c>
      <c r="F1563" t="inlineStr">
        <is>
          <t>1</t>
        </is>
      </c>
      <c r="G1563" t="inlineStr">
        <is>
          <t>non trouvé</t>
        </is>
      </c>
      <c r="H1563" t="inlineStr">
        <is>
          <t>1</t>
        </is>
      </c>
      <c r="I1563" t="inlineStr">
        <is>
          <t>0</t>
        </is>
      </c>
      <c r="J1563" t="inlineStr">
        <is>
          <t>---</t>
        </is>
      </c>
      <c r="K1563" t="inlineStr">
        <is>
          <t>---</t>
        </is>
      </c>
      <c r="L1563" t="inlineStr">
        <is>
          <t>---</t>
        </is>
      </c>
      <c r="M1563" t="inlineStr">
        <is>
          <t>---</t>
        </is>
      </c>
      <c r="N1563" t="inlineStr">
        <is>
          <t>---</t>
        </is>
      </c>
      <c r="O1563" t="inlineStr">
        <is>
          <t>---</t>
        </is>
      </c>
      <c r="P1563" t="inlineStr">
        <is>
          <t>---</t>
        </is>
      </c>
      <c r="Q1563" t="inlineStr">
        <is>
          <t>---</t>
        </is>
      </c>
      <c r="R1563" t="inlineStr">
        <is>
          <t>---</t>
        </is>
      </c>
      <c r="S1563" t="inlineStr">
        <is>
          <t>---</t>
        </is>
      </c>
      <c r="T1563" t="inlineStr">
        <is>
          <t>---</t>
        </is>
      </c>
      <c r="U1563" t="inlineStr">
        <is>
          <t>---</t>
        </is>
      </c>
      <c r="V1563" t="inlineStr">
        <is>
          <t>---</t>
        </is>
      </c>
      <c r="W1563" t="inlineStr">
        <is>
          <t>18.521658 -72.3817549 65.23 4.28</t>
        </is>
      </c>
      <c r="X1563" t="inlineStr">
        <is>
          <t>PAP/CHAP/ST01366</t>
        </is>
      </c>
      <c r="Y1563" t="inlineStr">
        <is>
          <t>PAP/CHAP/ST01366</t>
        </is>
      </c>
      <c r="Z1563" t="inlineStr">
        <is>
          <t>2025-03-27 22:35:31</t>
        </is>
      </c>
      <c r="AA1563" t="inlineStr">
        <is>
          <t>2025-03-27 18:36:57</t>
        </is>
      </c>
      <c r="AB1563" t="inlineStr">
        <is>
          <t>2faustin</t>
        </is>
      </c>
      <c r="AC1563" t="inlineStr">
        <is>
          <t>2025-03-28 03:29:08</t>
        </is>
      </c>
      <c r="AD1563" s="1" t="inlineStr">
        <is>
          <t>https://www.commcarehq.org/a/caris-test/reports/form_data/b3d1a513-db76-4007-aa79-e11a40d1d56b/</t>
        </is>
      </c>
      <c r="AE1563" t="inlineStr">
        <is>
          <t>---</t>
        </is>
      </c>
      <c r="AF1563" t="inlineStr">
        <is>
          <t>3c5a623af057e23a32ae4000_125256</t>
        </is>
      </c>
      <c r="AG1563" t="inlineStr">
        <is>
          <t>---</t>
        </is>
      </c>
      <c r="AH1563" t="inlineStr">
        <is>
          <t>2025-03-27 22:35:31</t>
        </is>
      </c>
      <c r="AI1563" t="inlineStr">
        <is>
          <t>25302d3773ea035e35c3934e3aa8e141</t>
        </is>
      </c>
      <c r="AJ1563" t="inlineStr">
        <is>
          <t>2025-03-27</t>
        </is>
      </c>
      <c r="AK1563" t="inlineStr">
        <is>
          <t>4</t>
        </is>
      </c>
      <c r="AL1563" t="inlineStr">
        <is>
          <t>livraison bonbon</t>
        </is>
      </c>
      <c r="AM1563" t="inlineStr">
        <is>
          <t>1</t>
        </is>
      </c>
      <c r="AN1563" t="inlineStr">
        <is>
          <t>non trouvé</t>
        </is>
      </c>
      <c r="AO1563" t="inlineStr">
        <is>
          <t>1</t>
        </is>
      </c>
      <c r="AP1563" t="inlineStr">
        <is>
          <t>0</t>
        </is>
      </c>
      <c r="AQ1563" t="inlineStr">
        <is>
          <t>---</t>
        </is>
      </c>
      <c r="AR1563" t="inlineStr">
        <is>
          <t>---</t>
        </is>
      </c>
      <c r="AS1563" t="inlineStr">
        <is>
          <t>---</t>
        </is>
      </c>
      <c r="AT1563" t="inlineStr">
        <is>
          <t>18.521658 -72.3817549 65.23 4.28</t>
        </is>
      </c>
      <c r="AU1563" t="inlineStr">
        <is>
          <t>---</t>
        </is>
      </c>
      <c r="AV1563" t="inlineStr">
        <is>
          <t>---</t>
        </is>
      </c>
      <c r="AW1563" t="inlineStr">
        <is>
          <t>---</t>
        </is>
      </c>
      <c r="AX1563" t="inlineStr">
        <is>
          <t>---</t>
        </is>
      </c>
      <c r="AY1563" t="inlineStr">
        <is>
          <t>---</t>
        </is>
      </c>
      <c r="AZ1563" t="inlineStr">
        <is>
          <t>---</t>
        </is>
      </c>
      <c r="BA1563" t="inlineStr">
        <is>
          <t>25302d3773ea035e35c3934e3aa8e141</t>
        </is>
      </c>
      <c r="BB1563" t="inlineStr">
        <is>
          <t>http://openrosa.org/formdesigner/0B48E039-1E80-49A7-AC24-732B6E788E39</t>
        </is>
      </c>
      <c r="BC1563" t="inlineStr">
        <is>
          <t>Ration et autres visites</t>
        </is>
      </c>
      <c r="BD1563" t="inlineStr">
        <is>
          <t>CommCare Android, version "2.56"(468045). App v15976. CommCare Version 2.56.0. Build 468045, built on: 2025-03-07</t>
        </is>
      </c>
      <c r="BE1563" t="inlineStr">
        <is>
          <t>commcare_6e883702-a4ce-475b-b43e-3900cbde0394</t>
        </is>
      </c>
      <c r="BF1563" t="inlineStr">
        <is>
          <t>18.5217023 -72.3817173 17.95 9.67</t>
        </is>
      </c>
      <c r="BG1563" t="inlineStr">
        <is>
          <t>f13d8149fc6d39ebe86af18272310ff9</t>
        </is>
      </c>
      <c r="BH1563" t="inlineStr">
        <is>
          <t>7f92301a232342ecaa860bf392f6b02f</t>
        </is>
      </c>
      <c r="BI1563" t="inlineStr">
        <is>
          <t>15246</t>
        </is>
      </c>
      <c r="BJ1563" t="inlineStr">
        <is>
          <t>XFormInstance</t>
        </is>
      </c>
      <c r="BK1563" t="inlineStr">
        <is>
          <t>dc88aaa00a6c11f0bbddbb65fe57b2fe</t>
        </is>
      </c>
      <c r="BL1563" t="b">
        <v>0</v>
      </c>
      <c r="BM1563" t="inlineStr">
        <is>
          <t>---</t>
        </is>
      </c>
      <c r="BN1563" t="inlineStr">
        <is>
          <t>200.113.248.3</t>
        </is>
      </c>
      <c r="BO1563" t="inlineStr">
        <is>
          <t>Peterson Tombeau</t>
        </is>
      </c>
    </row>
    <row r="1564">
      <c r="A1564" t="inlineStr">
        <is>
          <t>1562</t>
        </is>
      </c>
      <c r="B1564" t="inlineStr">
        <is>
          <t>0e9f3aba-ef48-4f28-b45b-20ed6834b365</t>
        </is>
      </c>
      <c r="C1564" t="inlineStr">
        <is>
          <t>2025-03-27</t>
        </is>
      </c>
      <c r="D1564" t="inlineStr">
        <is>
          <t>4</t>
        </is>
      </c>
      <c r="E1564" t="inlineStr">
        <is>
          <t>Pr C.V</t>
        </is>
      </c>
      <c r="F1564" t="inlineStr">
        <is>
          <t>1</t>
        </is>
      </c>
      <c r="G1564" t="inlineStr">
        <is>
          <t>Pr C.V</t>
        </is>
      </c>
      <c r="H1564" t="inlineStr">
        <is>
          <t>1</t>
        </is>
      </c>
      <c r="I1564" t="inlineStr">
        <is>
          <t>1</t>
        </is>
      </c>
      <c r="J1564" t="inlineStr"/>
      <c r="K1564" t="inlineStr">
        <is>
          <t>---</t>
        </is>
      </c>
      <c r="L1564" t="inlineStr">
        <is>
          <t>---</t>
        </is>
      </c>
      <c r="M1564" t="inlineStr">
        <is>
          <t>---</t>
        </is>
      </c>
      <c r="N1564" t="inlineStr">
        <is>
          <t>---</t>
        </is>
      </c>
      <c r="O1564" t="inlineStr">
        <is>
          <t>---</t>
        </is>
      </c>
      <c r="P1564" t="inlineStr">
        <is>
          <t>---</t>
        </is>
      </c>
      <c r="Q1564" t="inlineStr">
        <is>
          <t>---</t>
        </is>
      </c>
      <c r="R1564" t="inlineStr"/>
      <c r="S1564" t="inlineStr"/>
      <c r="T1564" t="inlineStr"/>
      <c r="U1564" t="inlineStr"/>
      <c r="V1564" t="inlineStr"/>
      <c r="W1564" t="inlineStr"/>
      <c r="X1564" t="inlineStr">
        <is>
          <t>PAP/OBCG/ST00900</t>
        </is>
      </c>
      <c r="Y1564" t="inlineStr">
        <is>
          <t>PAP/OBCG/ST00900</t>
        </is>
      </c>
      <c r="Z1564" t="inlineStr">
        <is>
          <t>2025-03-27 20:07:49</t>
        </is>
      </c>
      <c r="AA1564" t="inlineStr">
        <is>
          <t>2025-03-27 20:06:55</t>
        </is>
      </c>
      <c r="AB1564" t="inlineStr">
        <is>
          <t>2edina</t>
        </is>
      </c>
      <c r="AC1564" t="inlineStr">
        <is>
          <t>2025-03-28 12:39:45</t>
        </is>
      </c>
      <c r="AD1564" s="1" t="inlineStr">
        <is>
          <t>https://www.commcarehq.org/a/caris-test/reports/form_data/0e9f3aba-ef48-4f28-b45b-20ed6834b365/</t>
        </is>
      </c>
      <c r="AE1564" t="inlineStr">
        <is>
          <t>---</t>
        </is>
      </c>
      <c r="AF1564" t="inlineStr">
        <is>
          <t>3c5a623af057e23a32ae4000_103087</t>
        </is>
      </c>
      <c r="AG1564" t="inlineStr">
        <is>
          <t>---</t>
        </is>
      </c>
      <c r="AH1564" t="inlineStr">
        <is>
          <t>2025-03-27 20:07:49</t>
        </is>
      </c>
      <c r="AI1564" t="inlineStr">
        <is>
          <t>f07b225bd77c4209bd818ee1cd8e3648</t>
        </is>
      </c>
      <c r="AJ1564" t="inlineStr">
        <is>
          <t>2025-03-27</t>
        </is>
      </c>
      <c r="AK1564" t="inlineStr">
        <is>
          <t>4</t>
        </is>
      </c>
      <c r="AL1564" t="inlineStr">
        <is>
          <t>Pr C.V</t>
        </is>
      </c>
      <c r="AM1564" t="inlineStr">
        <is>
          <t>1</t>
        </is>
      </c>
      <c r="AN1564" t="inlineStr">
        <is>
          <t>Pr C.V</t>
        </is>
      </c>
      <c r="AO1564" t="inlineStr">
        <is>
          <t>1</t>
        </is>
      </c>
      <c r="AP1564" t="inlineStr">
        <is>
          <t>1</t>
        </is>
      </c>
      <c r="AQ1564" t="inlineStr"/>
      <c r="AR1564" t="inlineStr"/>
      <c r="AS1564" t="inlineStr"/>
      <c r="AT1564" t="inlineStr"/>
      <c r="AU1564" t="inlineStr">
        <is>
          <t>---</t>
        </is>
      </c>
      <c r="AV1564" t="inlineStr">
        <is>
          <t>---</t>
        </is>
      </c>
      <c r="AW1564" t="inlineStr">
        <is>
          <t>---</t>
        </is>
      </c>
      <c r="AX1564" t="inlineStr">
        <is>
          <t>---</t>
        </is>
      </c>
      <c r="AY1564" t="inlineStr">
        <is>
          <t>---</t>
        </is>
      </c>
      <c r="AZ1564" t="inlineStr">
        <is>
          <t>---</t>
        </is>
      </c>
      <c r="BA1564" t="inlineStr">
        <is>
          <t>f07b225bd77c4209bd818ee1cd8e3648</t>
        </is>
      </c>
      <c r="BB1564" t="inlineStr">
        <is>
          <t>http://openrosa.org/formdesigner/0B48E039-1E80-49A7-AC24-732B6E788E39</t>
        </is>
      </c>
      <c r="BC1564" t="inlineStr">
        <is>
          <t>Ration et autres visites</t>
        </is>
      </c>
      <c r="BD1564" t="inlineStr">
        <is>
          <t>CommCare Android, version "2.56"(468046). App v15974. CommCare Version 2.56.0. Build 468046, built on: 2025-03-15</t>
        </is>
      </c>
      <c r="BE1564" t="inlineStr">
        <is>
          <t>commcare_4563efbb-0edf-4089-abcd-f064b9d0d441</t>
        </is>
      </c>
      <c r="BF1564" t="inlineStr">
        <is>
          <t>18.5418331 -72.398235 3.0 9.75</t>
        </is>
      </c>
      <c r="BG1564" t="inlineStr">
        <is>
          <t>f13d8149fc6d39ebe86af18272310ff9</t>
        </is>
      </c>
      <c r="BH1564" t="inlineStr">
        <is>
          <t>40b9a06a5c574210820dd725c0bc61c4</t>
        </is>
      </c>
      <c r="BI1564" t="inlineStr">
        <is>
          <t>15246</t>
        </is>
      </c>
      <c r="BJ1564" t="inlineStr">
        <is>
          <t>XFormInstance</t>
        </is>
      </c>
      <c r="BK1564" t="inlineStr">
        <is>
          <t>ada10e5008da11f0aafb6327e3555f30</t>
        </is>
      </c>
      <c r="BL1564" t="b">
        <v>0</v>
      </c>
      <c r="BM1564" t="inlineStr">
        <is>
          <t>---</t>
        </is>
      </c>
      <c r="BN1564" t="inlineStr">
        <is>
          <t>200.113.248.57</t>
        </is>
      </c>
      <c r="BO1564" t="inlineStr">
        <is>
          <t>Paul Ervens Logiste</t>
        </is>
      </c>
    </row>
    <row r="1565">
      <c r="A1565" t="inlineStr">
        <is>
          <t>1563</t>
        </is>
      </c>
      <c r="B1565" t="inlineStr">
        <is>
          <t>4d2c44e7-88f6-461d-9c03-de45ede2c234</t>
        </is>
      </c>
      <c r="C1565" t="inlineStr">
        <is>
          <t>2025-03-27</t>
        </is>
      </c>
      <c r="D1565" t="inlineStr">
        <is>
          <t>3</t>
        </is>
      </c>
      <c r="E1565" t="inlineStr">
        <is>
          <t>---</t>
        </is>
      </c>
      <c r="F1565" t="inlineStr">
        <is>
          <t>1</t>
        </is>
      </c>
      <c r="G1565" t="inlineStr">
        <is>
          <t>---</t>
        </is>
      </c>
      <c r="H1565" t="inlineStr">
        <is>
          <t>1</t>
        </is>
      </c>
      <c r="I1565" t="inlineStr">
        <is>
          <t>1</t>
        </is>
      </c>
      <c r="J1565" t="inlineStr"/>
      <c r="K1565" t="inlineStr">
        <is>
          <t>---</t>
        </is>
      </c>
      <c r="L1565" t="inlineStr">
        <is>
          <t>---</t>
        </is>
      </c>
      <c r="M1565" t="inlineStr">
        <is>
          <t>---</t>
        </is>
      </c>
      <c r="N1565" t="inlineStr">
        <is>
          <t>---</t>
        </is>
      </c>
      <c r="O1565" t="inlineStr">
        <is>
          <t>---</t>
        </is>
      </c>
      <c r="P1565" t="inlineStr">
        <is>
          <t>---</t>
        </is>
      </c>
      <c r="Q1565" t="inlineStr">
        <is>
          <t>---</t>
        </is>
      </c>
      <c r="R1565" t="inlineStr"/>
      <c r="S1565" t="inlineStr"/>
      <c r="T1565" t="inlineStr"/>
      <c r="U1565" t="inlineStr"/>
      <c r="V1565" t="inlineStr"/>
      <c r="W1565" t="inlineStr"/>
      <c r="X1565" t="inlineStr">
        <is>
          <t>PAP/OBCG/ST00205</t>
        </is>
      </c>
      <c r="Y1565" t="inlineStr">
        <is>
          <t>PAP/OBCG/ST00205</t>
        </is>
      </c>
      <c r="Z1565" t="inlineStr">
        <is>
          <t>2025-03-27 20:08:50</t>
        </is>
      </c>
      <c r="AA1565" t="inlineStr">
        <is>
          <t>2025-03-27 20:08:23</t>
        </is>
      </c>
      <c r="AB1565" t="inlineStr">
        <is>
          <t>2edina</t>
        </is>
      </c>
      <c r="AC1565" t="inlineStr">
        <is>
          <t>2025-03-28 12:39:46</t>
        </is>
      </c>
      <c r="AD1565" s="1" t="inlineStr">
        <is>
          <t>https://www.commcarehq.org/a/caris-test/reports/form_data/4d2c44e7-88f6-461d-9c03-de45ede2c234/</t>
        </is>
      </c>
      <c r="AE1565" t="inlineStr">
        <is>
          <t>---</t>
        </is>
      </c>
      <c r="AF1565" t="inlineStr">
        <is>
          <t>3c5a623af057e23a32ae4000_32342</t>
        </is>
      </c>
      <c r="AG1565" t="inlineStr">
        <is>
          <t>OK</t>
        </is>
      </c>
      <c r="AH1565" t="inlineStr">
        <is>
          <t>2025-03-27 20:08:50</t>
        </is>
      </c>
      <c r="AI1565" t="inlineStr">
        <is>
          <t>f07b225bd77c4209bd818ee1cd8e3648</t>
        </is>
      </c>
      <c r="AJ1565" t="inlineStr">
        <is>
          <t>2025-03-27</t>
        </is>
      </c>
      <c r="AK1565" t="inlineStr">
        <is>
          <t>3</t>
        </is>
      </c>
      <c r="AL1565" t="inlineStr">
        <is>
          <t>---</t>
        </is>
      </c>
      <c r="AM1565" t="inlineStr">
        <is>
          <t>1</t>
        </is>
      </c>
      <c r="AN1565" t="inlineStr">
        <is>
          <t>---</t>
        </is>
      </c>
      <c r="AO1565" t="inlineStr">
        <is>
          <t>1</t>
        </is>
      </c>
      <c r="AP1565" t="inlineStr">
        <is>
          <t>1</t>
        </is>
      </c>
      <c r="AQ1565" t="inlineStr"/>
      <c r="AR1565" t="inlineStr"/>
      <c r="AS1565" t="inlineStr"/>
      <c r="AT1565" t="inlineStr"/>
      <c r="AU1565" t="inlineStr">
        <is>
          <t>---</t>
        </is>
      </c>
      <c r="AV1565" t="inlineStr">
        <is>
          <t>---</t>
        </is>
      </c>
      <c r="AW1565" t="inlineStr">
        <is>
          <t>---</t>
        </is>
      </c>
      <c r="AX1565" t="inlineStr">
        <is>
          <t>---</t>
        </is>
      </c>
      <c r="AY1565" t="inlineStr">
        <is>
          <t>---</t>
        </is>
      </c>
      <c r="AZ1565" t="inlineStr">
        <is>
          <t>---</t>
        </is>
      </c>
      <c r="BA1565" t="inlineStr">
        <is>
          <t>f07b225bd77c4209bd818ee1cd8e3648</t>
        </is>
      </c>
      <c r="BB1565" t="inlineStr">
        <is>
          <t>http://openrosa.org/formdesigner/0B48E039-1E80-49A7-AC24-732B6E788E39</t>
        </is>
      </c>
      <c r="BC1565" t="inlineStr">
        <is>
          <t>Ration et autres visites</t>
        </is>
      </c>
      <c r="BD1565" t="inlineStr">
        <is>
          <t>CommCare Android, version "2.56"(468046). App v15974. CommCare Version 2.56.0. Build 468046, built on: 2025-03-15</t>
        </is>
      </c>
      <c r="BE1565" t="inlineStr">
        <is>
          <t>commcare_4563efbb-0edf-4089-abcd-f064b9d0d441</t>
        </is>
      </c>
      <c r="BF1565" t="inlineStr">
        <is>
          <t>18.5417732 -72.39812 3.0 8.57</t>
        </is>
      </c>
      <c r="BG1565" t="inlineStr">
        <is>
          <t>f13d8149fc6d39ebe86af18272310ff9</t>
        </is>
      </c>
      <c r="BH1565" t="inlineStr">
        <is>
          <t>40b9a06a5c574210820dd725c0bc61c4</t>
        </is>
      </c>
      <c r="BI1565" t="inlineStr">
        <is>
          <t>15246</t>
        </is>
      </c>
      <c r="BJ1565" t="inlineStr">
        <is>
          <t>XFormInstance</t>
        </is>
      </c>
      <c r="BK1565" t="inlineStr">
        <is>
          <t>ada10e5008da11f0aafb6327e3555f30</t>
        </is>
      </c>
      <c r="BL1565" t="b">
        <v>0</v>
      </c>
      <c r="BM1565" t="inlineStr">
        <is>
          <t>---</t>
        </is>
      </c>
      <c r="BN1565" t="inlineStr">
        <is>
          <t>200.113.248.57</t>
        </is>
      </c>
      <c r="BO1565" t="inlineStr">
        <is>
          <t>Frantzo Noel</t>
        </is>
      </c>
    </row>
    <row r="1566">
      <c r="A1566" t="inlineStr">
        <is>
          <t>1564</t>
        </is>
      </c>
      <c r="B1566" t="inlineStr">
        <is>
          <t>7681e11e-3449-4c18-b1fb-a4055d1bc638</t>
        </is>
      </c>
      <c r="C1566" t="inlineStr">
        <is>
          <t>2025-03-27</t>
        </is>
      </c>
      <c r="D1566" t="inlineStr">
        <is>
          <t>3</t>
        </is>
      </c>
      <c r="E1566" t="inlineStr">
        <is>
          <t>---</t>
        </is>
      </c>
      <c r="F1566" t="inlineStr">
        <is>
          <t>1</t>
        </is>
      </c>
      <c r="G1566" t="inlineStr">
        <is>
          <t>---</t>
        </is>
      </c>
      <c r="H1566" t="inlineStr">
        <is>
          <t>1</t>
        </is>
      </c>
      <c r="I1566" t="inlineStr">
        <is>
          <t>1</t>
        </is>
      </c>
      <c r="J1566" t="inlineStr">
        <is>
          <t>2</t>
        </is>
      </c>
      <c r="K1566" t="inlineStr">
        <is>
          <t>---</t>
        </is>
      </c>
      <c r="L1566" t="inlineStr">
        <is>
          <t>---</t>
        </is>
      </c>
      <c r="M1566" t="inlineStr">
        <is>
          <t>---</t>
        </is>
      </c>
      <c r="N1566" t="inlineStr">
        <is>
          <t>---</t>
        </is>
      </c>
      <c r="O1566" t="inlineStr">
        <is>
          <t>---</t>
        </is>
      </c>
      <c r="P1566" t="inlineStr">
        <is>
          <t>---</t>
        </is>
      </c>
      <c r="Q1566" t="inlineStr">
        <is>
          <t>---</t>
        </is>
      </c>
      <c r="R1566" t="inlineStr">
        <is>
          <t>19.0</t>
        </is>
      </c>
      <c r="S1566" t="inlineStr">
        <is>
          <t>38.9</t>
        </is>
      </c>
      <c r="T1566" t="inlineStr">
        <is>
          <t>1.6</t>
        </is>
      </c>
      <c r="U1566" t="inlineStr"/>
      <c r="V1566" t="inlineStr"/>
      <c r="W1566" t="inlineStr"/>
      <c r="X1566" t="inlineStr">
        <is>
          <t>PAP/OBCG/ST00572</t>
        </is>
      </c>
      <c r="Y1566" t="inlineStr">
        <is>
          <t>PAP/OBCG/ST00572</t>
        </is>
      </c>
      <c r="Z1566" t="inlineStr">
        <is>
          <t>2025-03-27 20:11:07</t>
        </is>
      </c>
      <c r="AA1566" t="inlineStr">
        <is>
          <t>2025-03-27 20:09:09</t>
        </is>
      </c>
      <c r="AB1566" t="inlineStr">
        <is>
          <t>2edina</t>
        </is>
      </c>
      <c r="AC1566" t="inlineStr">
        <is>
          <t>2025-03-28 12:39:48</t>
        </is>
      </c>
      <c r="AD1566" s="1" t="inlineStr">
        <is>
          <t>https://www.commcarehq.org/a/caris-test/reports/form_data/7681e11e-3449-4c18-b1fb-a4055d1bc638/</t>
        </is>
      </c>
      <c r="AE1566" t="inlineStr">
        <is>
          <t>---</t>
        </is>
      </c>
      <c r="AF1566" t="inlineStr">
        <is>
          <t>3c5a623af057e23a32ae4000_46380</t>
        </is>
      </c>
      <c r="AG1566" t="inlineStr">
        <is>
          <t>OK</t>
        </is>
      </c>
      <c r="AH1566" t="inlineStr">
        <is>
          <t>2025-03-27 20:11:07</t>
        </is>
      </c>
      <c r="AI1566" t="inlineStr">
        <is>
          <t>f07b225bd77c4209bd818ee1cd8e3648</t>
        </is>
      </c>
      <c r="AJ1566" t="inlineStr">
        <is>
          <t>2025-03-27</t>
        </is>
      </c>
      <c r="AK1566" t="inlineStr">
        <is>
          <t>3</t>
        </is>
      </c>
      <c r="AL1566" t="inlineStr">
        <is>
          <t>---</t>
        </is>
      </c>
      <c r="AM1566" t="inlineStr">
        <is>
          <t>1</t>
        </is>
      </c>
      <c r="AN1566" t="inlineStr">
        <is>
          <t>---</t>
        </is>
      </c>
      <c r="AO1566" t="inlineStr">
        <is>
          <t>1</t>
        </is>
      </c>
      <c r="AP1566" t="inlineStr">
        <is>
          <t>1</t>
        </is>
      </c>
      <c r="AQ1566" t="inlineStr">
        <is>
          <t>19</t>
        </is>
      </c>
      <c r="AR1566" t="inlineStr">
        <is>
          <t>38.9</t>
        </is>
      </c>
      <c r="AS1566" t="inlineStr">
        <is>
          <t>1.6</t>
        </is>
      </c>
      <c r="AT1566" t="inlineStr"/>
      <c r="AU1566" t="inlineStr">
        <is>
          <t>---</t>
        </is>
      </c>
      <c r="AV1566" t="inlineStr">
        <is>
          <t>---</t>
        </is>
      </c>
      <c r="AW1566" t="inlineStr">
        <is>
          <t>---</t>
        </is>
      </c>
      <c r="AX1566" t="inlineStr">
        <is>
          <t>---</t>
        </is>
      </c>
      <c r="AY1566" t="inlineStr">
        <is>
          <t>---</t>
        </is>
      </c>
      <c r="AZ1566" t="inlineStr">
        <is>
          <t>---</t>
        </is>
      </c>
      <c r="BA1566" t="inlineStr">
        <is>
          <t>f07b225bd77c4209bd818ee1cd8e3648</t>
        </is>
      </c>
      <c r="BB1566" t="inlineStr">
        <is>
          <t>http://openrosa.org/formdesigner/0B48E039-1E80-49A7-AC24-732B6E788E39</t>
        </is>
      </c>
      <c r="BC1566" t="inlineStr">
        <is>
          <t>Ration et autres visites</t>
        </is>
      </c>
      <c r="BD1566" t="inlineStr">
        <is>
          <t>CommCare Android, version "2.56"(468046). App v15974. CommCare Version 2.56.0. Build 468046, built on: 2025-03-15</t>
        </is>
      </c>
      <c r="BE1566" t="inlineStr">
        <is>
          <t>commcare_4563efbb-0edf-4089-abcd-f064b9d0d441</t>
        </is>
      </c>
      <c r="BF1566" t="inlineStr">
        <is>
          <t>18.5417591 -72.3981741 3.0 4.82</t>
        </is>
      </c>
      <c r="BG1566" t="inlineStr">
        <is>
          <t>f13d8149fc6d39ebe86af18272310ff9</t>
        </is>
      </c>
      <c r="BH1566" t="inlineStr">
        <is>
          <t>40b9a06a5c574210820dd725c0bc61c4</t>
        </is>
      </c>
      <c r="BI1566" t="inlineStr">
        <is>
          <t>15246</t>
        </is>
      </c>
      <c r="BJ1566" t="inlineStr">
        <is>
          <t>XFormInstance</t>
        </is>
      </c>
      <c r="BK1566" t="inlineStr">
        <is>
          <t>ada10e5008da11f0aafb6327e3555f30</t>
        </is>
      </c>
      <c r="BL1566" t="b">
        <v>0</v>
      </c>
      <c r="BM1566" t="inlineStr">
        <is>
          <t>---</t>
        </is>
      </c>
      <c r="BN1566" t="inlineStr">
        <is>
          <t>200.113.248.57</t>
        </is>
      </c>
      <c r="BO1566" t="inlineStr">
        <is>
          <t>Jefter Civil</t>
        </is>
      </c>
    </row>
    <row r="1567">
      <c r="A1567" t="inlineStr">
        <is>
          <t>1565</t>
        </is>
      </c>
      <c r="B1567" t="inlineStr">
        <is>
          <t>8ddbec64-c366-405b-9515-50d951b3d322</t>
        </is>
      </c>
      <c r="C1567" t="inlineStr">
        <is>
          <t>2025-03-26</t>
        </is>
      </c>
      <c r="D1567" t="inlineStr">
        <is>
          <t>3</t>
        </is>
      </c>
      <c r="E1567" t="inlineStr">
        <is>
          <t>---</t>
        </is>
      </c>
      <c r="F1567" t="inlineStr">
        <is>
          <t>0</t>
        </is>
      </c>
      <c r="G1567" t="inlineStr">
        <is>
          <t>---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---</t>
        </is>
      </c>
      <c r="L1567" t="inlineStr">
        <is>
          <t>---</t>
        </is>
      </c>
      <c r="M1567" t="inlineStr">
        <is>
          <t>---</t>
        </is>
      </c>
      <c r="N1567" t="inlineStr">
        <is>
          <t>---</t>
        </is>
      </c>
      <c r="O1567" t="inlineStr">
        <is>
          <t>---</t>
        </is>
      </c>
      <c r="P1567" t="inlineStr">
        <is>
          <t>---</t>
        </is>
      </c>
      <c r="Q1567" t="inlineStr">
        <is>
          <t>---</t>
        </is>
      </c>
      <c r="R1567" t="inlineStr"/>
      <c r="S1567" t="inlineStr">
        <is>
          <t>40.4</t>
        </is>
      </c>
      <c r="T1567" t="inlineStr">
        <is>
          <t>1.58</t>
        </is>
      </c>
      <c r="U1567" t="inlineStr"/>
      <c r="V1567" t="inlineStr"/>
      <c r="W1567" t="inlineStr"/>
      <c r="X1567" t="inlineStr">
        <is>
          <t>GON/CSKS/ST01497</t>
        </is>
      </c>
      <c r="Y1567" t="inlineStr">
        <is>
          <t>GON/CSKS/ST01497</t>
        </is>
      </c>
      <c r="Z1567" t="inlineStr">
        <is>
          <t>2025-03-26 23:13:32</t>
        </is>
      </c>
      <c r="AA1567" t="inlineStr">
        <is>
          <t>2025-03-26 23:11:50</t>
        </is>
      </c>
      <c r="AB1567" t="inlineStr">
        <is>
          <t>6dorena</t>
        </is>
      </c>
      <c r="AC1567" t="inlineStr">
        <is>
          <t>2025-03-28 13:38:00</t>
        </is>
      </c>
      <c r="AD1567" s="1" t="inlineStr">
        <is>
          <t>https://www.commcarehq.org/a/caris-test/reports/form_data/8ddbec64-c366-405b-9515-50d951b3d322/</t>
        </is>
      </c>
      <c r="AE1567" t="inlineStr">
        <is>
          <t>---</t>
        </is>
      </c>
      <c r="AF1567" t="inlineStr">
        <is>
          <t>3c5a623af057e23a32ae4000_33868</t>
        </is>
      </c>
      <c r="AG1567" t="inlineStr">
        <is>
          <t>OK</t>
        </is>
      </c>
      <c r="AH1567" t="inlineStr">
        <is>
          <t>2025-03-26 23:13:32</t>
        </is>
      </c>
      <c r="AI1567" t="inlineStr">
        <is>
          <t>3964b2205a0f20868524be13aab0b786</t>
        </is>
      </c>
      <c r="AJ1567" t="inlineStr">
        <is>
          <t>2025-03-26</t>
        </is>
      </c>
      <c r="AK1567" t="inlineStr">
        <is>
          <t>3</t>
        </is>
      </c>
      <c r="AL1567" t="inlineStr">
        <is>
          <t>---</t>
        </is>
      </c>
      <c r="AM1567" t="inlineStr">
        <is>
          <t>0</t>
        </is>
      </c>
      <c r="AN1567" t="inlineStr">
        <is>
          <t>---</t>
        </is>
      </c>
      <c r="AO1567" t="inlineStr">
        <is>
          <t>1</t>
        </is>
      </c>
      <c r="AP1567" t="inlineStr">
        <is>
          <t>1</t>
        </is>
      </c>
      <c r="AQ1567" t="inlineStr"/>
      <c r="AR1567" t="inlineStr">
        <is>
          <t>40.4</t>
        </is>
      </c>
      <c r="AS1567" t="inlineStr">
        <is>
          <t>1.58</t>
        </is>
      </c>
      <c r="AT1567" t="inlineStr"/>
      <c r="AU1567" t="inlineStr">
        <is>
          <t>---</t>
        </is>
      </c>
      <c r="AV1567" t="inlineStr">
        <is>
          <t>---</t>
        </is>
      </c>
      <c r="AW1567" t="inlineStr">
        <is>
          <t>---</t>
        </is>
      </c>
      <c r="AX1567" t="inlineStr">
        <is>
          <t>---</t>
        </is>
      </c>
      <c r="AY1567" t="inlineStr">
        <is>
          <t>---</t>
        </is>
      </c>
      <c r="AZ1567" t="inlineStr">
        <is>
          <t>---</t>
        </is>
      </c>
      <c r="BA1567" t="inlineStr">
        <is>
          <t>3964b2205a0f20868524be13aab0b786</t>
        </is>
      </c>
      <c r="BB1567" t="inlineStr">
        <is>
          <t>http://openrosa.org/formdesigner/0B48E039-1E80-49A7-AC24-732B6E788E39</t>
        </is>
      </c>
      <c r="BC1567" t="inlineStr">
        <is>
          <t>Ration et autres visites</t>
        </is>
      </c>
      <c r="BD1567" t="inlineStr">
        <is>
          <t>CommCare Android, version "2.55.0"(467579). App v15976. CommCare Version 2.55.0. Build 467579, built on: 2025-01-15</t>
        </is>
      </c>
      <c r="BE1567" t="inlineStr">
        <is>
          <t>commcare_8bfa4fa8-c694-426a-969e-07ff9318179f</t>
        </is>
      </c>
      <c r="BF1567" t="inlineStr">
        <is>
          <t>19.4720521 -72.6707886 2.0 8.9</t>
        </is>
      </c>
      <c r="BG1567" t="inlineStr">
        <is>
          <t>f13d8149fc6d39ebe86af18272310ff9</t>
        </is>
      </c>
      <c r="BH1567" t="inlineStr">
        <is>
          <t>7f92301a232342ecaa860bf392f6b02f</t>
        </is>
      </c>
      <c r="BI1567" t="inlineStr">
        <is>
          <t>15246</t>
        </is>
      </c>
      <c r="BJ1567" t="inlineStr">
        <is>
          <t>XFormInstance</t>
        </is>
      </c>
      <c r="BK1567" t="inlineStr">
        <is>
          <t>c989f3ae08d011f0b5785930014bb413</t>
        </is>
      </c>
      <c r="BL1567" t="b">
        <v>0</v>
      </c>
      <c r="BM1567" t="inlineStr">
        <is>
          <t>---</t>
        </is>
      </c>
      <c r="BN1567" t="inlineStr">
        <is>
          <t>190.120.221.90</t>
        </is>
      </c>
      <c r="BO1567" t="inlineStr">
        <is>
          <t>Miguelson Etienne</t>
        </is>
      </c>
    </row>
    <row r="1568">
      <c r="A1568" t="inlineStr">
        <is>
          <t>1566</t>
        </is>
      </c>
      <c r="B1568" t="inlineStr">
        <is>
          <t>68960251-c992-416a-8e93-cfffe7ddb79c</t>
        </is>
      </c>
      <c r="C1568" t="inlineStr">
        <is>
          <t>2025-03-28</t>
        </is>
      </c>
      <c r="D1568" t="inlineStr">
        <is>
          <t>4</t>
        </is>
      </c>
      <c r="E1568" t="inlineStr">
        <is>
          <t>Charge Virale à reprendre</t>
        </is>
      </c>
      <c r="F1568" t="inlineStr">
        <is>
          <t>1</t>
        </is>
      </c>
      <c r="G1568" t="inlineStr">
        <is>
          <t>non trouvé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---</t>
        </is>
      </c>
      <c r="L1568" t="inlineStr">
        <is>
          <t>---</t>
        </is>
      </c>
      <c r="M1568" t="inlineStr">
        <is>
          <t>---</t>
        </is>
      </c>
      <c r="N1568" t="inlineStr">
        <is>
          <t>---</t>
        </is>
      </c>
      <c r="O1568" t="inlineStr">
        <is>
          <t>---</t>
        </is>
      </c>
      <c r="P1568" t="inlineStr">
        <is>
          <t>---</t>
        </is>
      </c>
      <c r="Q1568" t="inlineStr">
        <is>
          <t>---</t>
        </is>
      </c>
      <c r="R1568" t="inlineStr">
        <is>
          <t>16.0</t>
        </is>
      </c>
      <c r="S1568" t="inlineStr">
        <is>
          <t>17.8</t>
        </is>
      </c>
      <c r="T1568" t="inlineStr">
        <is>
          <t>112.0</t>
        </is>
      </c>
      <c r="U1568">
        <f>HYPERLINK("https://www.commcarehq.org/a/caris-test/api/form_attachment/v1/68960251-c992-416a-8e93-cfffe7ddb79c/1743184396208.jpg")</f>
        <v/>
      </c>
      <c r="V1568" t="inlineStr"/>
      <c r="W1568" t="inlineStr">
        <is>
          <t>18.521837 -72.4025556 158.37 4.28</t>
        </is>
      </c>
      <c r="X1568" t="inlineStr">
        <is>
          <t>PAP/CHAP/ST02964</t>
        </is>
      </c>
      <c r="Y1568" t="inlineStr">
        <is>
          <t>PAP/CHAP/ST02964</t>
        </is>
      </c>
      <c r="Z1568" t="inlineStr">
        <is>
          <t>2025-03-28 17:54:04</t>
        </is>
      </c>
      <c r="AA1568" t="inlineStr">
        <is>
          <t>2025-03-28 17:23:36</t>
        </is>
      </c>
      <c r="AB1568" t="inlineStr">
        <is>
          <t>2faustin</t>
        </is>
      </c>
      <c r="AC1568" t="inlineStr">
        <is>
          <t>2025-03-28 16:49:57</t>
        </is>
      </c>
      <c r="AD1568" s="1" t="inlineStr">
        <is>
          <t>https://www.commcarehq.org/a/caris-test/reports/form_data/68960251-c992-416a-8e93-cfffe7ddb79c/</t>
        </is>
      </c>
      <c r="AE1568" t="inlineStr">
        <is>
          <t>---</t>
        </is>
      </c>
      <c r="AF1568" t="inlineStr">
        <is>
          <t>3c5a623af057e23a32ae4000_114998</t>
        </is>
      </c>
      <c r="AG1568" t="inlineStr">
        <is>
          <t>---</t>
        </is>
      </c>
      <c r="AH1568" t="inlineStr">
        <is>
          <t>2025-03-28 17:54:04</t>
        </is>
      </c>
      <c r="AI1568" t="inlineStr">
        <is>
          <t>25302d3773ea035e35c3934e3aa8e141</t>
        </is>
      </c>
      <c r="AJ1568" t="inlineStr">
        <is>
          <t>2025-03-28</t>
        </is>
      </c>
      <c r="AK1568" t="inlineStr">
        <is>
          <t>4</t>
        </is>
      </c>
      <c r="AL1568" t="inlineStr">
        <is>
          <t>Charge Virale à reprendre</t>
        </is>
      </c>
      <c r="AM1568" t="inlineStr">
        <is>
          <t>1</t>
        </is>
      </c>
      <c r="AN1568" t="inlineStr">
        <is>
          <t>non trouvé</t>
        </is>
      </c>
      <c r="AO1568" t="inlineStr">
        <is>
          <t>1</t>
        </is>
      </c>
      <c r="AP1568" t="inlineStr">
        <is>
          <t>1</t>
        </is>
      </c>
      <c r="AQ1568" t="inlineStr">
        <is>
          <t>16</t>
        </is>
      </c>
      <c r="AR1568" t="inlineStr">
        <is>
          <t>17.8</t>
        </is>
      </c>
      <c r="AS1568" t="inlineStr">
        <is>
          <t>112</t>
        </is>
      </c>
      <c r="AT1568" t="inlineStr">
        <is>
          <t>18.521837 -72.4025556 158.37 4.28</t>
        </is>
      </c>
      <c r="AU1568" t="inlineStr">
        <is>
          <t>---</t>
        </is>
      </c>
      <c r="AV1568" t="inlineStr">
        <is>
          <t>---</t>
        </is>
      </c>
      <c r="AW1568" t="inlineStr">
        <is>
          <t>---</t>
        </is>
      </c>
      <c r="AX1568" t="inlineStr">
        <is>
          <t>---</t>
        </is>
      </c>
      <c r="AY1568" t="inlineStr">
        <is>
          <t>---</t>
        </is>
      </c>
      <c r="AZ1568" t="inlineStr">
        <is>
          <t>---</t>
        </is>
      </c>
      <c r="BA1568" t="inlineStr">
        <is>
          <t>25302d3773ea035e35c3934e3aa8e141</t>
        </is>
      </c>
      <c r="BB1568" t="inlineStr">
        <is>
          <t>http://openrosa.org/formdesigner/0B48E039-1E80-49A7-AC24-732B6E788E39</t>
        </is>
      </c>
      <c r="BC1568" t="inlineStr">
        <is>
          <t>Ration et autres visites</t>
        </is>
      </c>
      <c r="BD1568" t="inlineStr">
        <is>
          <t>CommCare Android, version "2.56"(468045). App v15976. CommCare Version 2.56.0. Build 468045, built on: 2025-03-07</t>
        </is>
      </c>
      <c r="BE1568" t="inlineStr">
        <is>
          <t>commcare_6e883702-a4ce-475b-b43e-3900cbde0394</t>
        </is>
      </c>
      <c r="BF1568" t="inlineStr">
        <is>
          <t>18.5218269 -72.4025172 157.05 6.96</t>
        </is>
      </c>
      <c r="BG1568" t="inlineStr">
        <is>
          <t>f13d8149fc6d39ebe86af18272310ff9</t>
        </is>
      </c>
      <c r="BH1568" t="inlineStr">
        <is>
          <t>7f92301a232342ecaa860bf392f6b02f</t>
        </is>
      </c>
      <c r="BI1568" t="inlineStr">
        <is>
          <t>15246</t>
        </is>
      </c>
      <c r="BJ1568" t="inlineStr">
        <is>
          <t>XFormInstance</t>
        </is>
      </c>
      <c r="BK1568" t="inlineStr">
        <is>
          <t>93fc43560bdf11f0a3ba338b57bd7a57</t>
        </is>
      </c>
      <c r="BL1568" t="b">
        <v>0</v>
      </c>
      <c r="BM1568" t="inlineStr">
        <is>
          <t>---</t>
        </is>
      </c>
      <c r="BN1568" t="inlineStr">
        <is>
          <t>200.113.230.228</t>
        </is>
      </c>
      <c r="BO1568" t="inlineStr">
        <is>
          <t>Nahencia Lud-Milla Dumaces</t>
        </is>
      </c>
    </row>
    <row r="1569">
      <c r="A1569" t="inlineStr">
        <is>
          <t>1567</t>
        </is>
      </c>
      <c r="B1569" t="inlineStr">
        <is>
          <t>cbf55442-8eb5-4444-8b7e-6cf80d3a7665</t>
        </is>
      </c>
      <c r="C1569" t="inlineStr">
        <is>
          <t>2025-03-27</t>
        </is>
      </c>
      <c r="D1569" t="inlineStr">
        <is>
          <t>8</t>
        </is>
      </c>
      <c r="E1569" t="inlineStr">
        <is>
          <t>---</t>
        </is>
      </c>
      <c r="F1569" t="inlineStr">
        <is>
          <t>1</t>
        </is>
      </c>
      <c r="G1569" t="inlineStr">
        <is>
          <t>---</t>
        </is>
      </c>
      <c r="H1569" t="inlineStr">
        <is>
          <t>1</t>
        </is>
      </c>
      <c r="I1569" t="inlineStr">
        <is>
          <t>1</t>
        </is>
      </c>
      <c r="J1569" t="inlineStr"/>
      <c r="K1569" t="inlineStr">
        <is>
          <t>---</t>
        </is>
      </c>
      <c r="L1569" t="inlineStr">
        <is>
          <t>---</t>
        </is>
      </c>
      <c r="M1569" t="inlineStr">
        <is>
          <t>---</t>
        </is>
      </c>
      <c r="N1569" t="inlineStr">
        <is>
          <t>---</t>
        </is>
      </c>
      <c r="O1569" t="inlineStr">
        <is>
          <t>---</t>
        </is>
      </c>
      <c r="P1569" t="inlineStr">
        <is>
          <t>---</t>
        </is>
      </c>
      <c r="Q1569" t="inlineStr">
        <is>
          <t>---</t>
        </is>
      </c>
      <c r="R1569" t="inlineStr">
        <is>
          <t>18.0</t>
        </is>
      </c>
      <c r="S1569" t="inlineStr">
        <is>
          <t>26.9</t>
        </is>
      </c>
      <c r="T1569" t="inlineStr">
        <is>
          <t>133.0</t>
        </is>
      </c>
      <c r="U1569">
        <f>HYPERLINK("https://www.commcarehq.org/a/caris-test/api/form_attachment/v1/cbf55442-8eb5-4444-8b7e-6cf80d3a7665/1743185233689.jpg")</f>
        <v/>
      </c>
      <c r="V1569" t="inlineStr"/>
      <c r="W1569" t="inlineStr"/>
      <c r="X1569" t="inlineStr">
        <is>
          <t>PAP/HOFP/ST01802</t>
        </is>
      </c>
      <c r="Y1569" t="inlineStr">
        <is>
          <t>PAP/HOFP/ST01802</t>
        </is>
      </c>
      <c r="Z1569" t="inlineStr">
        <is>
          <t>2025-03-28 18:07:19</t>
        </is>
      </c>
      <c r="AA1569" t="inlineStr">
        <is>
          <t>2025-03-28 18:05:36</t>
        </is>
      </c>
      <c r="AB1569" t="inlineStr">
        <is>
          <t>2mercelie</t>
        </is>
      </c>
      <c r="AC1569" t="inlineStr">
        <is>
          <t>2025-03-28 18:07:19</t>
        </is>
      </c>
      <c r="AD1569" s="1" t="inlineStr">
        <is>
          <t>https://www.commcarehq.org/a/caris-test/reports/form_data/cbf55442-8eb5-4444-8b7e-6cf80d3a7665/</t>
        </is>
      </c>
      <c r="AE1569" t="inlineStr">
        <is>
          <t>---</t>
        </is>
      </c>
      <c r="AF1569" t="inlineStr">
        <is>
          <t>3c5a623af057e23a32ae4000_166811</t>
        </is>
      </c>
      <c r="AG1569" t="inlineStr">
        <is>
          <t>---</t>
        </is>
      </c>
      <c r="AH1569" t="inlineStr">
        <is>
          <t>2025-03-28 18:07:19</t>
        </is>
      </c>
      <c r="AI1569" t="inlineStr">
        <is>
          <t>2e62b218304042258ccf31696d2c0d45</t>
        </is>
      </c>
      <c r="AJ1569" t="inlineStr">
        <is>
          <t>2025-03-27</t>
        </is>
      </c>
      <c r="AK1569" t="inlineStr">
        <is>
          <t>8</t>
        </is>
      </c>
      <c r="AL1569" t="inlineStr">
        <is>
          <t>---</t>
        </is>
      </c>
      <c r="AM1569" t="inlineStr">
        <is>
          <t>1</t>
        </is>
      </c>
      <c r="AN1569" t="inlineStr">
        <is>
          <t>---</t>
        </is>
      </c>
      <c r="AO1569" t="inlineStr">
        <is>
          <t>1</t>
        </is>
      </c>
      <c r="AP1569" t="inlineStr">
        <is>
          <t>1</t>
        </is>
      </c>
      <c r="AQ1569" t="inlineStr">
        <is>
          <t>18</t>
        </is>
      </c>
      <c r="AR1569" t="inlineStr">
        <is>
          <t>26.9</t>
        </is>
      </c>
      <c r="AS1569" t="inlineStr">
        <is>
          <t>133</t>
        </is>
      </c>
      <c r="AT1569" t="inlineStr"/>
      <c r="AU1569" t="inlineStr">
        <is>
          <t>---</t>
        </is>
      </c>
      <c r="AV1569" t="inlineStr">
        <is>
          <t>---</t>
        </is>
      </c>
      <c r="AW1569" t="inlineStr">
        <is>
          <t>---</t>
        </is>
      </c>
      <c r="AX1569" t="inlineStr">
        <is>
          <t>---</t>
        </is>
      </c>
      <c r="AY1569" t="inlineStr">
        <is>
          <t>---</t>
        </is>
      </c>
      <c r="AZ1569" t="inlineStr">
        <is>
          <t>---</t>
        </is>
      </c>
      <c r="BA1569" t="inlineStr">
        <is>
          <t>2e62b218304042258ccf31696d2c0d45</t>
        </is>
      </c>
      <c r="BB1569" t="inlineStr">
        <is>
          <t>http://openrosa.org/formdesigner/0B48E039-1E80-49A7-AC24-732B6E788E39</t>
        </is>
      </c>
      <c r="BC1569" t="inlineStr">
        <is>
          <t>Ration et autres visites</t>
        </is>
      </c>
      <c r="BD1569" t="inlineStr">
        <is>
          <t>CommCare Android, version "2.56"(468046). App v15976. CommCare Version 2.56.0. Build 468046, built on: 2025-03-15</t>
        </is>
      </c>
      <c r="BE1569" t="inlineStr">
        <is>
          <t>commcare_e07abcec-4b87-4031-85ab-59fcf73e643c</t>
        </is>
      </c>
      <c r="BF1569" t="inlineStr"/>
      <c r="BG1569" t="inlineStr">
        <is>
          <t>f13d8149fc6d39ebe86af18272310ff9</t>
        </is>
      </c>
      <c r="BH1569" t="inlineStr">
        <is>
          <t>7f92301a232342ecaa860bf392f6b02f</t>
        </is>
      </c>
      <c r="BI1569" t="inlineStr">
        <is>
          <t>15246</t>
        </is>
      </c>
      <c r="BJ1569" t="inlineStr">
        <is>
          <t>XFormInstance</t>
        </is>
      </c>
      <c r="BK1569" t="inlineStr">
        <is>
          <t>9b8d71500bfe11f0a3be338b57bd7a57</t>
        </is>
      </c>
      <c r="BL1569" t="b">
        <v>0</v>
      </c>
      <c r="BM1569" t="inlineStr">
        <is>
          <t>---</t>
        </is>
      </c>
      <c r="BN1569" t="inlineStr">
        <is>
          <t>190.115.171.109</t>
        </is>
      </c>
      <c r="BO1569" t="inlineStr">
        <is>
          <t>Dodley Emile</t>
        </is>
      </c>
    </row>
    <row r="1570">
      <c r="A1570" t="inlineStr">
        <is>
          <t>1568</t>
        </is>
      </c>
      <c r="B1570" t="inlineStr">
        <is>
          <t>f8cdcfdc-0b9b-47d3-bede-ab17c81739e0</t>
        </is>
      </c>
      <c r="C1570" t="inlineStr">
        <is>
          <t>2025-03-27</t>
        </is>
      </c>
      <c r="D1570" t="inlineStr">
        <is>
          <t>10</t>
        </is>
      </c>
      <c r="E1570" t="inlineStr">
        <is>
          <t>---</t>
        </is>
      </c>
      <c r="F1570" t="inlineStr">
        <is>
          <t>1</t>
        </is>
      </c>
      <c r="G1570" t="inlineStr">
        <is>
          <t>---</t>
        </is>
      </c>
      <c r="H1570" t="inlineStr">
        <is>
          <t>1</t>
        </is>
      </c>
      <c r="I1570" t="inlineStr">
        <is>
          <t>1</t>
        </is>
      </c>
      <c r="J1570" t="inlineStr"/>
      <c r="K1570" t="inlineStr">
        <is>
          <t>---</t>
        </is>
      </c>
      <c r="L1570" t="inlineStr">
        <is>
          <t>---</t>
        </is>
      </c>
      <c r="M1570" t="inlineStr">
        <is>
          <t>---</t>
        </is>
      </c>
      <c r="N1570" t="inlineStr">
        <is>
          <t>---</t>
        </is>
      </c>
      <c r="O1570" t="inlineStr">
        <is>
          <t>---</t>
        </is>
      </c>
      <c r="P1570" t="inlineStr">
        <is>
          <t>---</t>
        </is>
      </c>
      <c r="Q1570" t="inlineStr">
        <is>
          <t>---</t>
        </is>
      </c>
      <c r="R1570" t="inlineStr">
        <is>
          <t>20.1</t>
        </is>
      </c>
      <c r="S1570" t="inlineStr">
        <is>
          <t>30.4</t>
        </is>
      </c>
      <c r="T1570" t="inlineStr">
        <is>
          <t>133.0</t>
        </is>
      </c>
      <c r="U1570">
        <f>HYPERLINK("https://www.commcarehq.org/a/caris-test/api/form_attachment/v1/f8cdcfdc-0b9b-47d3-bede-ab17c81739e0/1743185352143.jpg")</f>
        <v/>
      </c>
      <c r="V1570" t="inlineStr"/>
      <c r="W1570" t="inlineStr"/>
      <c r="X1570" t="inlineStr">
        <is>
          <t>PAP/HOFP/ST00834</t>
        </is>
      </c>
      <c r="Y1570" t="inlineStr">
        <is>
          <t>PAP/HOFP/ST00834</t>
        </is>
      </c>
      <c r="Z1570" t="inlineStr">
        <is>
          <t>2025-03-28 18:09:28</t>
        </is>
      </c>
      <c r="AA1570" t="inlineStr">
        <is>
          <t>2025-03-28 18:07:40</t>
        </is>
      </c>
      <c r="AB1570" t="inlineStr">
        <is>
          <t>2mercelie</t>
        </is>
      </c>
      <c r="AC1570" t="inlineStr">
        <is>
          <t>2025-03-28 18:09:29</t>
        </is>
      </c>
      <c r="AD1570" s="1" t="inlineStr">
        <is>
          <t>https://www.commcarehq.org/a/caris-test/reports/form_data/f8cdcfdc-0b9b-47d3-bede-ab17c81739e0/</t>
        </is>
      </c>
      <c r="AE1570" t="inlineStr">
        <is>
          <t>---</t>
        </is>
      </c>
      <c r="AF1570" t="inlineStr">
        <is>
          <t>3c5a623af057e23a32ae4000_130618</t>
        </is>
      </c>
      <c r="AG1570" t="inlineStr">
        <is>
          <t>---</t>
        </is>
      </c>
      <c r="AH1570" t="inlineStr">
        <is>
          <t>2025-03-28 18:09:28</t>
        </is>
      </c>
      <c r="AI1570" t="inlineStr">
        <is>
          <t>2e62b218304042258ccf31696d2c0d45</t>
        </is>
      </c>
      <c r="AJ1570" t="inlineStr">
        <is>
          <t>2025-03-27</t>
        </is>
      </c>
      <c r="AK1570" t="inlineStr">
        <is>
          <t>10</t>
        </is>
      </c>
      <c r="AL1570" t="inlineStr">
        <is>
          <t>---</t>
        </is>
      </c>
      <c r="AM1570" t="inlineStr">
        <is>
          <t>1</t>
        </is>
      </c>
      <c r="AN1570" t="inlineStr">
        <is>
          <t>---</t>
        </is>
      </c>
      <c r="AO1570" t="inlineStr">
        <is>
          <t>1</t>
        </is>
      </c>
      <c r="AP1570" t="inlineStr">
        <is>
          <t>1</t>
        </is>
      </c>
      <c r="AQ1570" t="inlineStr">
        <is>
          <t>20.1</t>
        </is>
      </c>
      <c r="AR1570" t="inlineStr">
        <is>
          <t>30.4</t>
        </is>
      </c>
      <c r="AS1570" t="inlineStr">
        <is>
          <t>133</t>
        </is>
      </c>
      <c r="AT1570" t="inlineStr"/>
      <c r="AU1570" t="inlineStr">
        <is>
          <t>---</t>
        </is>
      </c>
      <c r="AV1570" t="inlineStr">
        <is>
          <t>---</t>
        </is>
      </c>
      <c r="AW1570" t="inlineStr">
        <is>
          <t>---</t>
        </is>
      </c>
      <c r="AX1570" t="inlineStr">
        <is>
          <t>---</t>
        </is>
      </c>
      <c r="AY1570" t="inlineStr">
        <is>
          <t>---</t>
        </is>
      </c>
      <c r="AZ1570" t="inlineStr">
        <is>
          <t>---</t>
        </is>
      </c>
      <c r="BA1570" t="inlineStr">
        <is>
          <t>2e62b218304042258ccf31696d2c0d45</t>
        </is>
      </c>
      <c r="BB1570" t="inlineStr">
        <is>
          <t>http://openrosa.org/formdesigner/0B48E039-1E80-49A7-AC24-732B6E788E39</t>
        </is>
      </c>
      <c r="BC1570" t="inlineStr">
        <is>
          <t>Ration et autres visites</t>
        </is>
      </c>
      <c r="BD1570" t="inlineStr">
        <is>
          <t>CommCare Android, version "2.56"(468046). App v15976. CommCare Version 2.56.0. Build 468046, built on: 2025-03-15</t>
        </is>
      </c>
      <c r="BE1570" t="inlineStr">
        <is>
          <t>commcare_e07abcec-4b87-4031-85ab-59fcf73e643c</t>
        </is>
      </c>
      <c r="BF1570" t="inlineStr"/>
      <c r="BG1570" t="inlineStr">
        <is>
          <t>f13d8149fc6d39ebe86af18272310ff9</t>
        </is>
      </c>
      <c r="BH1570" t="inlineStr">
        <is>
          <t>7f92301a232342ecaa860bf392f6b02f</t>
        </is>
      </c>
      <c r="BI1570" t="inlineStr">
        <is>
          <t>15246</t>
        </is>
      </c>
      <c r="BJ1570" t="inlineStr">
        <is>
          <t>XFormInstance</t>
        </is>
      </c>
      <c r="BK1570" t="inlineStr">
        <is>
          <t>9b8d71500bfe11f0a3be338b57bd7a57</t>
        </is>
      </c>
      <c r="BL1570" t="b">
        <v>0</v>
      </c>
      <c r="BM1570" t="inlineStr">
        <is>
          <t>---</t>
        </is>
      </c>
      <c r="BN1570" t="inlineStr">
        <is>
          <t>190.115.171.109</t>
        </is>
      </c>
      <c r="BO1570" t="inlineStr">
        <is>
          <t>Adianika Colo</t>
        </is>
      </c>
    </row>
    <row r="1571">
      <c r="A1571" t="inlineStr">
        <is>
          <t>1569</t>
        </is>
      </c>
      <c r="B1571" t="inlineStr">
        <is>
          <t>5d39ac4a-3462-411f-b9c0-f2d498fd3300</t>
        </is>
      </c>
      <c r="C1571" t="inlineStr">
        <is>
          <t>2025-03-27</t>
        </is>
      </c>
      <c r="D1571" t="inlineStr">
        <is>
          <t>3</t>
        </is>
      </c>
      <c r="E1571" t="inlineStr">
        <is>
          <t>---</t>
        </is>
      </c>
      <c r="F1571" t="inlineStr">
        <is>
          <t>1</t>
        </is>
      </c>
      <c r="G1571" t="inlineStr">
        <is>
          <t>---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---</t>
        </is>
      </c>
      <c r="L1571" t="inlineStr">
        <is>
          <t>---</t>
        </is>
      </c>
      <c r="M1571" t="inlineStr">
        <is>
          <t>---</t>
        </is>
      </c>
      <c r="N1571" t="inlineStr">
        <is>
          <t>---</t>
        </is>
      </c>
      <c r="O1571" t="inlineStr">
        <is>
          <t>---</t>
        </is>
      </c>
      <c r="P1571" t="inlineStr">
        <is>
          <t>---</t>
        </is>
      </c>
      <c r="Q1571" t="inlineStr">
        <is>
          <t>---</t>
        </is>
      </c>
      <c r="R1571" t="inlineStr"/>
      <c r="S1571" t="inlineStr"/>
      <c r="T1571" t="inlineStr"/>
      <c r="U1571" t="inlineStr"/>
      <c r="V1571" t="inlineStr"/>
      <c r="W1571" t="inlineStr"/>
      <c r="X1571" t="inlineStr">
        <is>
          <t>CAP/CDSF/ST02348</t>
        </is>
      </c>
      <c r="Y1571" t="inlineStr">
        <is>
          <t>CAP/CDSF/ST02348</t>
        </is>
      </c>
      <c r="Z1571" t="inlineStr">
        <is>
          <t>2025-03-28 02:13:50</t>
        </is>
      </c>
      <c r="AA1571" t="inlineStr">
        <is>
          <t>2025-03-28 02:13:30</t>
        </is>
      </c>
      <c r="AB1571" t="inlineStr">
        <is>
          <t>1plyviose</t>
        </is>
      </c>
      <c r="AC1571" t="inlineStr">
        <is>
          <t>2025-03-28 18:50:10</t>
        </is>
      </c>
      <c r="AD1571" s="1" t="inlineStr">
        <is>
          <t>https://www.commcarehq.org/a/caris-test/reports/form_data/5d39ac4a-3462-411f-b9c0-f2d498fd3300/</t>
        </is>
      </c>
      <c r="AE1571" t="inlineStr">
        <is>
          <t>---</t>
        </is>
      </c>
      <c r="AF1571" t="inlineStr">
        <is>
          <t>3c5a623af057e23a32ae4000_35534</t>
        </is>
      </c>
      <c r="AG1571" t="inlineStr">
        <is>
          <t>OK</t>
        </is>
      </c>
      <c r="AH1571" t="inlineStr">
        <is>
          <t>2025-03-28 02:13:50</t>
        </is>
      </c>
      <c r="AI1571" t="inlineStr">
        <is>
          <t>aab7a2415e99453fbcb8ebd109e92b4f</t>
        </is>
      </c>
      <c r="AJ1571" t="inlineStr">
        <is>
          <t>2025-03-27</t>
        </is>
      </c>
      <c r="AK1571" t="inlineStr">
        <is>
          <t>3</t>
        </is>
      </c>
      <c r="AL1571" t="inlineStr">
        <is>
          <t>---</t>
        </is>
      </c>
      <c r="AM1571" t="inlineStr">
        <is>
          <t>1</t>
        </is>
      </c>
      <c r="AN1571" t="inlineStr">
        <is>
          <t>---</t>
        </is>
      </c>
      <c r="AO1571" t="inlineStr">
        <is>
          <t>1</t>
        </is>
      </c>
      <c r="AP1571" t="inlineStr">
        <is>
          <t>1</t>
        </is>
      </c>
      <c r="AQ1571" t="inlineStr"/>
      <c r="AR1571" t="inlineStr"/>
      <c r="AS1571" t="inlineStr"/>
      <c r="AT1571" t="inlineStr"/>
      <c r="AU1571" t="inlineStr">
        <is>
          <t>---</t>
        </is>
      </c>
      <c r="AV1571" t="inlineStr">
        <is>
          <t>---</t>
        </is>
      </c>
      <c r="AW1571" t="inlineStr">
        <is>
          <t>---</t>
        </is>
      </c>
      <c r="AX1571" t="inlineStr">
        <is>
          <t>---</t>
        </is>
      </c>
      <c r="AY1571" t="inlineStr">
        <is>
          <t>---</t>
        </is>
      </c>
      <c r="AZ1571" t="inlineStr">
        <is>
          <t>---</t>
        </is>
      </c>
      <c r="BA1571" t="inlineStr">
        <is>
          <t>aab7a2415e99453fbcb8ebd109e92b4f</t>
        </is>
      </c>
      <c r="BB1571" t="inlineStr">
        <is>
          <t>http://openrosa.org/formdesigner/0B48E039-1E80-49A7-AC24-732B6E788E39</t>
        </is>
      </c>
      <c r="BC1571" t="inlineStr">
        <is>
          <t>Ration et autres visites</t>
        </is>
      </c>
      <c r="BD1571" t="inlineStr">
        <is>
          <t>CommCare Android, version "2.55.0"(467579). App v15976. CommCare Version 2.55.0. Build 467579, built on: 2025-01-15</t>
        </is>
      </c>
      <c r="BE1571" t="inlineStr">
        <is>
          <t>commcare_d17d77c2-a7e5-4f4b-9b21-6b80894e9762</t>
        </is>
      </c>
      <c r="BF1571" t="inlineStr"/>
      <c r="BG1571" t="inlineStr">
        <is>
          <t>f13d8149fc6d39ebe86af18272310ff9</t>
        </is>
      </c>
      <c r="BH1571" t="inlineStr">
        <is>
          <t>7f92301a232342ecaa860bf392f6b02f</t>
        </is>
      </c>
      <c r="BI1571" t="inlineStr">
        <is>
          <t>15246</t>
        </is>
      </c>
      <c r="BJ1571" t="inlineStr">
        <is>
          <t>XFormInstance</t>
        </is>
      </c>
      <c r="BK1571" t="inlineStr">
        <is>
          <t>9676d2d20b1611f0b163d3290d41d0d6</t>
        </is>
      </c>
      <c r="BL1571" t="b">
        <v>0</v>
      </c>
      <c r="BM1571" t="inlineStr">
        <is>
          <t>---</t>
        </is>
      </c>
      <c r="BN1571" t="inlineStr">
        <is>
          <t>200.113.248.16</t>
        </is>
      </c>
      <c r="BO1571" t="inlineStr">
        <is>
          <t>John Guerby Prevalus</t>
        </is>
      </c>
    </row>
    <row r="1572">
      <c r="A1572" t="inlineStr">
        <is>
          <t>1570</t>
        </is>
      </c>
      <c r="B1572" t="inlineStr">
        <is>
          <t>f6665792-795a-4fec-ae74-3d6d81a746ea</t>
        </is>
      </c>
      <c r="C1572" t="inlineStr">
        <is>
          <t>2025-03-27</t>
        </is>
      </c>
      <c r="D1572" t="inlineStr">
        <is>
          <t>3</t>
        </is>
      </c>
      <c r="E1572" t="inlineStr">
        <is>
          <t>---</t>
        </is>
      </c>
      <c r="F1572" t="inlineStr">
        <is>
          <t>0</t>
        </is>
      </c>
      <c r="G1572" t="inlineStr">
        <is>
          <t>---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---</t>
        </is>
      </c>
      <c r="L1572" t="inlineStr">
        <is>
          <t>---</t>
        </is>
      </c>
      <c r="M1572" t="inlineStr">
        <is>
          <t>---</t>
        </is>
      </c>
      <c r="N1572" t="inlineStr">
        <is>
          <t>---</t>
        </is>
      </c>
      <c r="O1572" t="inlineStr">
        <is>
          <t>---</t>
        </is>
      </c>
      <c r="P1572" t="inlineStr">
        <is>
          <t>---</t>
        </is>
      </c>
      <c r="Q1572" t="inlineStr">
        <is>
          <t>---</t>
        </is>
      </c>
      <c r="R1572" t="inlineStr"/>
      <c r="S1572" t="inlineStr"/>
      <c r="T1572" t="inlineStr"/>
      <c r="U1572" t="inlineStr"/>
      <c r="V1572" t="inlineStr"/>
      <c r="W1572" t="inlineStr"/>
      <c r="X1572" t="inlineStr">
        <is>
          <t>CAP/CDSF/ST03019</t>
        </is>
      </c>
      <c r="Y1572" t="inlineStr">
        <is>
          <t>CAP/CDSF/ST03019</t>
        </is>
      </c>
      <c r="Z1572" t="inlineStr">
        <is>
          <t>2025-03-28 02:14:49</t>
        </is>
      </c>
      <c r="AA1572" t="inlineStr">
        <is>
          <t>2025-03-28 02:14:31</t>
        </is>
      </c>
      <c r="AB1572" t="inlineStr">
        <is>
          <t>1plyviose</t>
        </is>
      </c>
      <c r="AC1572" t="inlineStr">
        <is>
          <t>2025-03-28 18:50:11</t>
        </is>
      </c>
      <c r="AD1572" s="1" t="inlineStr">
        <is>
          <t>https://www.commcarehq.org/a/caris-test/reports/form_data/f6665792-795a-4fec-ae74-3d6d81a746ea/</t>
        </is>
      </c>
      <c r="AE1572" t="inlineStr">
        <is>
          <t>---</t>
        </is>
      </c>
      <c r="AF1572" t="inlineStr">
        <is>
          <t>3c5a623af057e23a32ae4000_117057</t>
        </is>
      </c>
      <c r="AG1572" t="inlineStr">
        <is>
          <t>OK</t>
        </is>
      </c>
      <c r="AH1572" t="inlineStr">
        <is>
          <t>2025-03-28 02:14:49</t>
        </is>
      </c>
      <c r="AI1572" t="inlineStr">
        <is>
          <t>aab7a2415e99453fbcb8ebd109e92b4f</t>
        </is>
      </c>
      <c r="AJ1572" t="inlineStr">
        <is>
          <t>2025-03-27</t>
        </is>
      </c>
      <c r="AK1572" t="inlineStr">
        <is>
          <t>3</t>
        </is>
      </c>
      <c r="AL1572" t="inlineStr">
        <is>
          <t>---</t>
        </is>
      </c>
      <c r="AM1572" t="inlineStr">
        <is>
          <t>0</t>
        </is>
      </c>
      <c r="AN1572" t="inlineStr">
        <is>
          <t>---</t>
        </is>
      </c>
      <c r="AO1572" t="inlineStr">
        <is>
          <t>1</t>
        </is>
      </c>
      <c r="AP1572" t="inlineStr">
        <is>
          <t>1</t>
        </is>
      </c>
      <c r="AQ1572" t="inlineStr"/>
      <c r="AR1572" t="inlineStr"/>
      <c r="AS1572" t="inlineStr"/>
      <c r="AT1572" t="inlineStr"/>
      <c r="AU1572" t="inlineStr">
        <is>
          <t>---</t>
        </is>
      </c>
      <c r="AV1572" t="inlineStr">
        <is>
          <t>---</t>
        </is>
      </c>
      <c r="AW1572" t="inlineStr">
        <is>
          <t>---</t>
        </is>
      </c>
      <c r="AX1572" t="inlineStr">
        <is>
          <t>---</t>
        </is>
      </c>
      <c r="AY1572" t="inlineStr">
        <is>
          <t>---</t>
        </is>
      </c>
      <c r="AZ1572" t="inlineStr">
        <is>
          <t>---</t>
        </is>
      </c>
      <c r="BA1572" t="inlineStr">
        <is>
          <t>aab7a2415e99453fbcb8ebd109e92b4f</t>
        </is>
      </c>
      <c r="BB1572" t="inlineStr">
        <is>
          <t>http://openrosa.org/formdesigner/0B48E039-1E80-49A7-AC24-732B6E788E39</t>
        </is>
      </c>
      <c r="BC1572" t="inlineStr">
        <is>
          <t>Ration et autres visites</t>
        </is>
      </c>
      <c r="BD1572" t="inlineStr">
        <is>
          <t>CommCare Android, version "2.55.0"(467579). App v15976. CommCare Version 2.55.0. Build 467579, built on: 2025-01-15</t>
        </is>
      </c>
      <c r="BE1572" t="inlineStr">
        <is>
          <t>commcare_d17d77c2-a7e5-4f4b-9b21-6b80894e9762</t>
        </is>
      </c>
      <c r="BF1572" t="inlineStr"/>
      <c r="BG1572" t="inlineStr">
        <is>
          <t>f13d8149fc6d39ebe86af18272310ff9</t>
        </is>
      </c>
      <c r="BH1572" t="inlineStr">
        <is>
          <t>7f92301a232342ecaa860bf392f6b02f</t>
        </is>
      </c>
      <c r="BI1572" t="inlineStr">
        <is>
          <t>15246</t>
        </is>
      </c>
      <c r="BJ1572" t="inlineStr">
        <is>
          <t>XFormInstance</t>
        </is>
      </c>
      <c r="BK1572" t="inlineStr">
        <is>
          <t>9676d2d20b1611f0b163d3290d41d0d6</t>
        </is>
      </c>
      <c r="BL1572" t="b">
        <v>0</v>
      </c>
      <c r="BM1572" t="inlineStr">
        <is>
          <t>---</t>
        </is>
      </c>
      <c r="BN1572" t="inlineStr">
        <is>
          <t>200.113.248.16</t>
        </is>
      </c>
      <c r="BO1572" t="inlineStr">
        <is>
          <t>Jamesly (Kolkol) Louinor</t>
        </is>
      </c>
    </row>
    <row r="1573">
      <c r="A1573" t="inlineStr">
        <is>
          <t>1571</t>
        </is>
      </c>
      <c r="B1573" t="inlineStr">
        <is>
          <t>5710f722-d2b7-46f3-bb48-5c97c84733fa</t>
        </is>
      </c>
      <c r="C1573" t="inlineStr">
        <is>
          <t>2025-03-27</t>
        </is>
      </c>
      <c r="D1573" t="inlineStr">
        <is>
          <t>3</t>
        </is>
      </c>
      <c r="E1573" t="inlineStr">
        <is>
          <t>---</t>
        </is>
      </c>
      <c r="F1573" t="inlineStr">
        <is>
          <t>0</t>
        </is>
      </c>
      <c r="G1573" t="inlineStr">
        <is>
          <t>---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---</t>
        </is>
      </c>
      <c r="L1573" t="inlineStr">
        <is>
          <t>---</t>
        </is>
      </c>
      <c r="M1573" t="inlineStr">
        <is>
          <t>---</t>
        </is>
      </c>
      <c r="N1573" t="inlineStr">
        <is>
          <t>---</t>
        </is>
      </c>
      <c r="O1573" t="inlineStr">
        <is>
          <t>---</t>
        </is>
      </c>
      <c r="P1573" t="inlineStr">
        <is>
          <t>---</t>
        </is>
      </c>
      <c r="Q1573" t="inlineStr">
        <is>
          <t>---</t>
        </is>
      </c>
      <c r="R1573" t="inlineStr"/>
      <c r="S1573" t="inlineStr"/>
      <c r="T1573" t="inlineStr"/>
      <c r="U1573" t="inlineStr"/>
      <c r="V1573" t="inlineStr"/>
      <c r="W1573" t="inlineStr"/>
      <c r="X1573" t="inlineStr">
        <is>
          <t>CAP/CDSF/LP0818M</t>
        </is>
      </c>
      <c r="Y1573" t="inlineStr">
        <is>
          <t>CAP/CDSF/LP0818M</t>
        </is>
      </c>
      <c r="Z1573" t="inlineStr">
        <is>
          <t>2025-03-28 02:15:33</t>
        </is>
      </c>
      <c r="AA1573" t="inlineStr">
        <is>
          <t>2025-03-28 02:15:11</t>
        </is>
      </c>
      <c r="AB1573" t="inlineStr">
        <is>
          <t>1plyviose</t>
        </is>
      </c>
      <c r="AC1573" t="inlineStr">
        <is>
          <t>2025-03-28 18:50:13</t>
        </is>
      </c>
      <c r="AD1573" s="1" t="inlineStr">
        <is>
          <t>https://www.commcarehq.org/a/caris-test/reports/form_data/5710f722-d2b7-46f3-bb48-5c97c84733fa/</t>
        </is>
      </c>
      <c r="AE1573" t="inlineStr">
        <is>
          <t>---</t>
        </is>
      </c>
      <c r="AF1573" t="inlineStr">
        <is>
          <t>3c5a623af057e23a32ae4000_41291</t>
        </is>
      </c>
      <c r="AG1573" t="inlineStr">
        <is>
          <t>OK</t>
        </is>
      </c>
      <c r="AH1573" t="inlineStr">
        <is>
          <t>2025-03-28 02:15:33</t>
        </is>
      </c>
      <c r="AI1573" t="inlineStr">
        <is>
          <t>aab7a2415e99453fbcb8ebd109e92b4f</t>
        </is>
      </c>
      <c r="AJ1573" t="inlineStr">
        <is>
          <t>2025-03-27</t>
        </is>
      </c>
      <c r="AK1573" t="inlineStr">
        <is>
          <t>3</t>
        </is>
      </c>
      <c r="AL1573" t="inlineStr">
        <is>
          <t>---</t>
        </is>
      </c>
      <c r="AM1573" t="inlineStr">
        <is>
          <t>0</t>
        </is>
      </c>
      <c r="AN1573" t="inlineStr">
        <is>
          <t>---</t>
        </is>
      </c>
      <c r="AO1573" t="inlineStr">
        <is>
          <t>1</t>
        </is>
      </c>
      <c r="AP1573" t="inlineStr">
        <is>
          <t>1</t>
        </is>
      </c>
      <c r="AQ1573" t="inlineStr"/>
      <c r="AR1573" t="inlineStr"/>
      <c r="AS1573" t="inlineStr"/>
      <c r="AT1573" t="inlineStr"/>
      <c r="AU1573" t="inlineStr">
        <is>
          <t>---</t>
        </is>
      </c>
      <c r="AV1573" t="inlineStr">
        <is>
          <t>---</t>
        </is>
      </c>
      <c r="AW1573" t="inlineStr">
        <is>
          <t>---</t>
        </is>
      </c>
      <c r="AX1573" t="inlineStr">
        <is>
          <t>---</t>
        </is>
      </c>
      <c r="AY1573" t="inlineStr">
        <is>
          <t>---</t>
        </is>
      </c>
      <c r="AZ1573" t="inlineStr">
        <is>
          <t>---</t>
        </is>
      </c>
      <c r="BA1573" t="inlineStr">
        <is>
          <t>aab7a2415e99453fbcb8ebd109e92b4f</t>
        </is>
      </c>
      <c r="BB1573" t="inlineStr">
        <is>
          <t>http://openrosa.org/formdesigner/0B48E039-1E80-49A7-AC24-732B6E788E39</t>
        </is>
      </c>
      <c r="BC1573" t="inlineStr">
        <is>
          <t>Ration et autres visites</t>
        </is>
      </c>
      <c r="BD1573" t="inlineStr">
        <is>
          <t>CommCare Android, version "2.55.0"(467579). App v15976. CommCare Version 2.55.0. Build 467579, built on: 2025-01-15</t>
        </is>
      </c>
      <c r="BE1573" t="inlineStr">
        <is>
          <t>commcare_d17d77c2-a7e5-4f4b-9b21-6b80894e9762</t>
        </is>
      </c>
      <c r="BF1573" t="inlineStr"/>
      <c r="BG1573" t="inlineStr">
        <is>
          <t>f13d8149fc6d39ebe86af18272310ff9</t>
        </is>
      </c>
      <c r="BH1573" t="inlineStr">
        <is>
          <t>7f92301a232342ecaa860bf392f6b02f</t>
        </is>
      </c>
      <c r="BI1573" t="inlineStr">
        <is>
          <t>15246</t>
        </is>
      </c>
      <c r="BJ1573" t="inlineStr">
        <is>
          <t>XFormInstance</t>
        </is>
      </c>
      <c r="BK1573" t="inlineStr">
        <is>
          <t>9676d2d20b1611f0b163d3290d41d0d6</t>
        </is>
      </c>
      <c r="BL1573" t="b">
        <v>0</v>
      </c>
      <c r="BM1573" t="inlineStr">
        <is>
          <t>---</t>
        </is>
      </c>
      <c r="BN1573" t="inlineStr">
        <is>
          <t>200.113.248.16</t>
        </is>
      </c>
      <c r="BO1573" t="inlineStr">
        <is>
          <t>Lovensca Pierre</t>
        </is>
      </c>
    </row>
    <row r="1574">
      <c r="A1574" t="inlineStr">
        <is>
          <t>1572</t>
        </is>
      </c>
      <c r="B1574" t="inlineStr">
        <is>
          <t>c1d6901e-190b-4137-9de1-eb72ad2ef10a</t>
        </is>
      </c>
      <c r="C1574" t="inlineStr">
        <is>
          <t>2025-03-28</t>
        </is>
      </c>
      <c r="D1574" t="inlineStr">
        <is>
          <t>4</t>
        </is>
      </c>
      <c r="E1574" t="inlineStr">
        <is>
          <t>Charge virale à reprendre</t>
        </is>
      </c>
      <c r="F1574" t="inlineStr">
        <is>
          <t>1</t>
        </is>
      </c>
      <c r="G1574" t="inlineStr">
        <is>
          <t>.</t>
        </is>
      </c>
      <c r="H1574" t="inlineStr">
        <is>
          <t>1</t>
        </is>
      </c>
      <c r="I1574" t="inlineStr">
        <is>
          <t>0</t>
        </is>
      </c>
      <c r="J1574" t="inlineStr">
        <is>
          <t>---</t>
        </is>
      </c>
      <c r="K1574" t="inlineStr">
        <is>
          <t>---</t>
        </is>
      </c>
      <c r="L1574" t="inlineStr">
        <is>
          <t>---</t>
        </is>
      </c>
      <c r="M1574" t="inlineStr">
        <is>
          <t>---</t>
        </is>
      </c>
      <c r="N1574" t="inlineStr">
        <is>
          <t>---</t>
        </is>
      </c>
      <c r="O1574" t="inlineStr">
        <is>
          <t>---</t>
        </is>
      </c>
      <c r="P1574" t="inlineStr">
        <is>
          <t>---</t>
        </is>
      </c>
      <c r="Q1574" t="inlineStr">
        <is>
          <t>---</t>
        </is>
      </c>
      <c r="R1574" t="inlineStr">
        <is>
          <t>---</t>
        </is>
      </c>
      <c r="S1574" t="inlineStr">
        <is>
          <t>---</t>
        </is>
      </c>
      <c r="T1574" t="inlineStr">
        <is>
          <t>---</t>
        </is>
      </c>
      <c r="U1574" t="inlineStr">
        <is>
          <t>---</t>
        </is>
      </c>
      <c r="V1574" t="inlineStr">
        <is>
          <t>---</t>
        </is>
      </c>
      <c r="W1574" t="inlineStr">
        <is>
          <t>18.5443667 -72.4071358 0.0 1600.0</t>
        </is>
      </c>
      <c r="X1574" t="inlineStr">
        <is>
          <t>PAP/CHAP/ST02722</t>
        </is>
      </c>
      <c r="Y1574" t="inlineStr">
        <is>
          <t>PAP/CHAP/ST02722</t>
        </is>
      </c>
      <c r="Z1574" t="inlineStr">
        <is>
          <t>2025-03-28 17:35:12</t>
        </is>
      </c>
      <c r="AA1574" t="inlineStr">
        <is>
          <t>2025-03-28 15:30:22</t>
        </is>
      </c>
      <c r="AB1574" t="inlineStr">
        <is>
          <t>2faustin</t>
        </is>
      </c>
      <c r="AC1574" t="inlineStr">
        <is>
          <t>2025-03-28 20:31:56</t>
        </is>
      </c>
      <c r="AD1574" s="1" t="inlineStr">
        <is>
          <t>https://www.commcarehq.org/a/caris-test/reports/form_data/c1d6901e-190b-4137-9de1-eb72ad2ef10a/</t>
        </is>
      </c>
      <c r="AE1574" t="inlineStr">
        <is>
          <t>---</t>
        </is>
      </c>
      <c r="AF1574" t="inlineStr">
        <is>
          <t>3c5a623af057e23a32ae4000_43706</t>
        </is>
      </c>
      <c r="AG1574" t="inlineStr">
        <is>
          <t>---</t>
        </is>
      </c>
      <c r="AH1574" t="inlineStr">
        <is>
          <t>2025-03-28 17:35:12</t>
        </is>
      </c>
      <c r="AI1574" t="inlineStr">
        <is>
          <t>25302d3773ea035e35c3934e3aa8e141</t>
        </is>
      </c>
      <c r="AJ1574" t="inlineStr">
        <is>
          <t>2025-03-28</t>
        </is>
      </c>
      <c r="AK1574" t="inlineStr">
        <is>
          <t>4</t>
        </is>
      </c>
      <c r="AL1574" t="inlineStr">
        <is>
          <t>Charge virale à reprendre</t>
        </is>
      </c>
      <c r="AM1574" t="inlineStr">
        <is>
          <t>1</t>
        </is>
      </c>
      <c r="AN1574" t="inlineStr">
        <is>
          <t>.</t>
        </is>
      </c>
      <c r="AO1574" t="inlineStr">
        <is>
          <t>1</t>
        </is>
      </c>
      <c r="AP1574" t="inlineStr">
        <is>
          <t>0</t>
        </is>
      </c>
      <c r="AQ1574" t="inlineStr">
        <is>
          <t>---</t>
        </is>
      </c>
      <c r="AR1574" t="inlineStr">
        <is>
          <t>---</t>
        </is>
      </c>
      <c r="AS1574" t="inlineStr">
        <is>
          <t>---</t>
        </is>
      </c>
      <c r="AT1574" t="inlineStr">
        <is>
          <t>18.5443667 -72.4071358 0.0 1600.0</t>
        </is>
      </c>
      <c r="AU1574" t="inlineStr">
        <is>
          <t>---</t>
        </is>
      </c>
      <c r="AV1574" t="inlineStr">
        <is>
          <t>---</t>
        </is>
      </c>
      <c r="AW1574" t="inlineStr">
        <is>
          <t>---</t>
        </is>
      </c>
      <c r="AX1574" t="inlineStr">
        <is>
          <t>---</t>
        </is>
      </c>
      <c r="AY1574" t="inlineStr">
        <is>
          <t>---</t>
        </is>
      </c>
      <c r="AZ1574" t="inlineStr">
        <is>
          <t>---</t>
        </is>
      </c>
      <c r="BA1574" t="inlineStr">
        <is>
          <t>25302d3773ea035e35c3934e3aa8e141</t>
        </is>
      </c>
      <c r="BB1574" t="inlineStr">
        <is>
          <t>http://openrosa.org/formdesigner/0B48E039-1E80-49A7-AC24-732B6E788E39</t>
        </is>
      </c>
      <c r="BC1574" t="inlineStr">
        <is>
          <t>Ration et autres visites</t>
        </is>
      </c>
      <c r="BD1574" t="inlineStr">
        <is>
          <t>CommCare Android, version "2.56"(468045). App v15976. CommCare Version 2.56.0. Build 468045, built on: 2025-03-07</t>
        </is>
      </c>
      <c r="BE1574" t="inlineStr">
        <is>
          <t>commcare_6e883702-a4ce-475b-b43e-3900cbde0394</t>
        </is>
      </c>
      <c r="BF1574" t="inlineStr">
        <is>
          <t>18.5142986 -72.40387 228.18 9.64</t>
        </is>
      </c>
      <c r="BG1574" t="inlineStr">
        <is>
          <t>f13d8149fc6d39ebe86af18272310ff9</t>
        </is>
      </c>
      <c r="BH1574" t="inlineStr">
        <is>
          <t>7f92301a232342ecaa860bf392f6b02f</t>
        </is>
      </c>
      <c r="BI1574" t="inlineStr">
        <is>
          <t>15246</t>
        </is>
      </c>
      <c r="BJ1574" t="inlineStr">
        <is>
          <t>XFormInstance</t>
        </is>
      </c>
      <c r="BK1574" t="inlineStr">
        <is>
          <t>93fc43560bdf11f0a3ba338b57bd7a57</t>
        </is>
      </c>
      <c r="BL1574" t="b">
        <v>0</v>
      </c>
      <c r="BM1574" t="inlineStr">
        <is>
          <t>---</t>
        </is>
      </c>
      <c r="BN1574" t="inlineStr">
        <is>
          <t>200.113.230.133</t>
        </is>
      </c>
      <c r="BO1574" t="inlineStr">
        <is>
          <t>Ulysse  Isadora</t>
        </is>
      </c>
    </row>
    <row r="1575">
      <c r="A1575" t="inlineStr">
        <is>
          <t>1573</t>
        </is>
      </c>
      <c r="B1575" t="inlineStr">
        <is>
          <t>0bdf2b5f-06a5-48e7-b363-bd1f1da13f03</t>
        </is>
      </c>
      <c r="C1575" t="inlineStr">
        <is>
          <t>2025-03-27</t>
        </is>
      </c>
      <c r="D1575" t="inlineStr">
        <is>
          <t>1 4</t>
        </is>
      </c>
      <c r="E1575" t="inlineStr">
        <is>
          <t>Bonbon</t>
        </is>
      </c>
      <c r="F1575" t="inlineStr">
        <is>
          <t>0</t>
        </is>
      </c>
      <c r="G1575" t="inlineStr">
        <is>
          <t>---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---</t>
        </is>
      </c>
      <c r="L1575" t="inlineStr">
        <is>
          <t>---</t>
        </is>
      </c>
      <c r="M1575" t="inlineStr">
        <is>
          <t>1</t>
        </is>
      </c>
      <c r="N1575">
        <f>HYPERLINK("https://www.commcarehq.org/a/caris-test/api/form_attachment/v1/0bdf2b5f-06a5-48e7-b363-bd1f1da13f03/1743096754286.jpg")</f>
        <v/>
      </c>
      <c r="O1575" t="inlineStr">
        <is>
          <t>---</t>
        </is>
      </c>
      <c r="P1575" t="inlineStr">
        <is>
          <t>---</t>
        </is>
      </c>
      <c r="Q1575" t="inlineStr">
        <is>
          <t>---</t>
        </is>
      </c>
      <c r="R1575" t="inlineStr">
        <is>
          <t>19.0</t>
        </is>
      </c>
      <c r="S1575" t="inlineStr">
        <is>
          <t>25.7</t>
        </is>
      </c>
      <c r="T1575" t="inlineStr">
        <is>
          <t>134.0</t>
        </is>
      </c>
      <c r="U1575" t="inlineStr"/>
      <c r="V1575" t="inlineStr"/>
      <c r="W1575" t="inlineStr"/>
      <c r="X1575" t="inlineStr">
        <is>
          <t>PAP/HAHD/ST00853</t>
        </is>
      </c>
      <c r="Y1575" t="inlineStr">
        <is>
          <t>PAP/HAHD/ST00853</t>
        </is>
      </c>
      <c r="Z1575" t="inlineStr">
        <is>
          <t>2025-03-27 17:36:29</t>
        </is>
      </c>
      <c r="AA1575" t="inlineStr">
        <is>
          <t>2025-03-27 17:30:59</t>
        </is>
      </c>
      <c r="AB1575" t="inlineStr">
        <is>
          <t>2yves</t>
        </is>
      </c>
      <c r="AC1575" t="inlineStr">
        <is>
          <t>2025-03-28 21:10:13</t>
        </is>
      </c>
      <c r="AD1575" s="1" t="inlineStr">
        <is>
          <t>https://www.commcarehq.org/a/caris-test/reports/form_data/0bdf2b5f-06a5-48e7-b363-bd1f1da13f03/</t>
        </is>
      </c>
      <c r="AE1575" t="inlineStr">
        <is>
          <t>---</t>
        </is>
      </c>
      <c r="AF1575" t="inlineStr">
        <is>
          <t>3c5a623af057e23a32ae4000_38921</t>
        </is>
      </c>
      <c r="AG1575" t="inlineStr">
        <is>
          <t>---</t>
        </is>
      </c>
      <c r="AH1575" t="inlineStr">
        <is>
          <t>2025-03-27 17:36:29</t>
        </is>
      </c>
      <c r="AI1575" t="inlineStr">
        <is>
          <t>e6ee151a4dd54941b4385b43113f68bc</t>
        </is>
      </c>
      <c r="AJ1575" t="inlineStr">
        <is>
          <t>2025-03-27</t>
        </is>
      </c>
      <c r="AK1575" t="inlineStr">
        <is>
          <t>1 4</t>
        </is>
      </c>
      <c r="AL1575" t="inlineStr">
        <is>
          <t>Bonbon</t>
        </is>
      </c>
      <c r="AM1575" t="inlineStr">
        <is>
          <t>0</t>
        </is>
      </c>
      <c r="AN1575" t="inlineStr">
        <is>
          <t>---</t>
        </is>
      </c>
      <c r="AO1575" t="inlineStr">
        <is>
          <t>1</t>
        </is>
      </c>
      <c r="AP1575" t="inlineStr">
        <is>
          <t>1</t>
        </is>
      </c>
      <c r="AQ1575" t="inlineStr">
        <is>
          <t>19</t>
        </is>
      </c>
      <c r="AR1575" t="inlineStr">
        <is>
          <t>25.7</t>
        </is>
      </c>
      <c r="AS1575" t="inlineStr">
        <is>
          <t>134</t>
        </is>
      </c>
      <c r="AT1575" t="inlineStr"/>
      <c r="AU1575" t="inlineStr">
        <is>
          <t>---</t>
        </is>
      </c>
      <c r="AV1575" t="inlineStr">
        <is>
          <t>---</t>
        </is>
      </c>
      <c r="AW1575" t="inlineStr">
        <is>
          <t>---</t>
        </is>
      </c>
      <c r="AX1575" t="inlineStr">
        <is>
          <t>---</t>
        </is>
      </c>
      <c r="AY1575" t="inlineStr">
        <is>
          <t>---</t>
        </is>
      </c>
      <c r="AZ1575" t="inlineStr">
        <is>
          <t>---</t>
        </is>
      </c>
      <c r="BA1575" t="inlineStr">
        <is>
          <t>e6ee151a4dd54941b4385b43113f68bc</t>
        </is>
      </c>
      <c r="BB1575" t="inlineStr">
        <is>
          <t>http://openrosa.org/formdesigner/0B48E039-1E80-49A7-AC24-732B6E788E39</t>
        </is>
      </c>
      <c r="BC1575" t="inlineStr">
        <is>
          <t>Ration et autres visites</t>
        </is>
      </c>
      <c r="BD1575" t="inlineStr">
        <is>
          <t>CommCare Android, version "2.55.0"(467579). App v15976. CommCare Version 2.55.0. Build 467579, built on: 2025-01-15</t>
        </is>
      </c>
      <c r="BE1575" t="inlineStr">
        <is>
          <t>commcare_3d9b4508-ec94-43e7-89c9-02e72ce74d1c</t>
        </is>
      </c>
      <c r="BF1575" t="inlineStr">
        <is>
          <t>18.533478 -72.4019251 36.4 4.36</t>
        </is>
      </c>
      <c r="BG1575" t="inlineStr">
        <is>
          <t>f13d8149fc6d39ebe86af18272310ff9</t>
        </is>
      </c>
      <c r="BH1575" t="inlineStr">
        <is>
          <t>7f92301a232342ecaa860bf392f6b02f</t>
        </is>
      </c>
      <c r="BI1575" t="inlineStr">
        <is>
          <t>15246</t>
        </is>
      </c>
      <c r="BJ1575" t="inlineStr">
        <is>
          <t>XFormInstance</t>
        </is>
      </c>
      <c r="BK1575" t="inlineStr">
        <is>
          <t>3345c97604eb11f0bb1dbb65fe57b2fe</t>
        </is>
      </c>
      <c r="BL1575" t="b">
        <v>0</v>
      </c>
      <c r="BM1575" t="inlineStr">
        <is>
          <t>---</t>
        </is>
      </c>
      <c r="BN1575" t="inlineStr">
        <is>
          <t>200.113.230.49</t>
        </is>
      </c>
      <c r="BO1575" t="inlineStr">
        <is>
          <t>Durandisse Aleesha</t>
        </is>
      </c>
    </row>
    <row r="1576">
      <c r="A1576" t="inlineStr">
        <is>
          <t>1574</t>
        </is>
      </c>
      <c r="B1576" t="inlineStr">
        <is>
          <t>b578b8df-230f-452f-9f30-bbf5d30828d3</t>
        </is>
      </c>
      <c r="C1576" t="inlineStr">
        <is>
          <t>2025-03-27</t>
        </is>
      </c>
      <c r="D1576" t="inlineStr">
        <is>
          <t>1 4</t>
        </is>
      </c>
      <c r="E1576" t="inlineStr">
        <is>
          <t>bonbons</t>
        </is>
      </c>
      <c r="F1576" t="inlineStr">
        <is>
          <t>0</t>
        </is>
      </c>
      <c r="G1576" t="inlineStr">
        <is>
          <t>---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---</t>
        </is>
      </c>
      <c r="L1576" t="inlineStr">
        <is>
          <t>---</t>
        </is>
      </c>
      <c r="M1576" t="inlineStr">
        <is>
          <t>1</t>
        </is>
      </c>
      <c r="N1576" t="inlineStr"/>
      <c r="O1576" t="inlineStr">
        <is>
          <t>---</t>
        </is>
      </c>
      <c r="P1576" t="inlineStr">
        <is>
          <t>---</t>
        </is>
      </c>
      <c r="Q1576" t="inlineStr">
        <is>
          <t>---</t>
        </is>
      </c>
      <c r="R1576" t="inlineStr">
        <is>
          <t>21.5</t>
        </is>
      </c>
      <c r="S1576" t="inlineStr">
        <is>
          <t>43.6</t>
        </is>
      </c>
      <c r="T1576" t="inlineStr">
        <is>
          <t>161.0</t>
        </is>
      </c>
      <c r="U1576">
        <f>HYPERLINK("https://www.commcarehq.org/a/caris-test/api/form_attachment/v1/b578b8df-230f-452f-9f30-bbf5d30828d3/1743097065839.jpg")</f>
        <v/>
      </c>
      <c r="V1576" t="inlineStr"/>
      <c r="W1576" t="inlineStr">
        <is>
          <t>18.5335186 -72.4019597 71.4 4.58</t>
        </is>
      </c>
      <c r="X1576" t="inlineStr">
        <is>
          <t>PAP/HAHD/ST00854</t>
        </is>
      </c>
      <c r="Y1576" t="inlineStr">
        <is>
          <t>PAP/HAHD/ST00854</t>
        </is>
      </c>
      <c r="Z1576" t="inlineStr">
        <is>
          <t>2025-03-27 17:38:46</t>
        </is>
      </c>
      <c r="AA1576" t="inlineStr">
        <is>
          <t>2025-03-27 17:36:48</t>
        </is>
      </c>
      <c r="AB1576" t="inlineStr">
        <is>
          <t>2yves</t>
        </is>
      </c>
      <c r="AC1576" t="inlineStr">
        <is>
          <t>2025-03-28 21:10:20</t>
        </is>
      </c>
      <c r="AD1576" s="1" t="inlineStr">
        <is>
          <t>https://www.commcarehq.org/a/caris-test/reports/form_data/b578b8df-230f-452f-9f30-bbf5d30828d3/</t>
        </is>
      </c>
      <c r="AE1576" t="inlineStr">
        <is>
          <t>---</t>
        </is>
      </c>
      <c r="AF1576" t="inlineStr">
        <is>
          <t>3c5a623af057e23a32ae4000_38918</t>
        </is>
      </c>
      <c r="AG1576" t="inlineStr">
        <is>
          <t>---</t>
        </is>
      </c>
      <c r="AH1576" t="inlineStr">
        <is>
          <t>2025-03-27 17:38:46</t>
        </is>
      </c>
      <c r="AI1576" t="inlineStr">
        <is>
          <t>e6ee151a4dd54941b4385b43113f68bc</t>
        </is>
      </c>
      <c r="AJ1576" t="inlineStr">
        <is>
          <t>2025-03-27</t>
        </is>
      </c>
      <c r="AK1576" t="inlineStr">
        <is>
          <t>1 4</t>
        </is>
      </c>
      <c r="AL1576" t="inlineStr">
        <is>
          <t>bonbons</t>
        </is>
      </c>
      <c r="AM1576" t="inlineStr">
        <is>
          <t>0</t>
        </is>
      </c>
      <c r="AN1576" t="inlineStr">
        <is>
          <t>---</t>
        </is>
      </c>
      <c r="AO1576" t="inlineStr">
        <is>
          <t>1</t>
        </is>
      </c>
      <c r="AP1576" t="inlineStr">
        <is>
          <t>1</t>
        </is>
      </c>
      <c r="AQ1576" t="inlineStr">
        <is>
          <t>21.5</t>
        </is>
      </c>
      <c r="AR1576" t="inlineStr">
        <is>
          <t>43.6</t>
        </is>
      </c>
      <c r="AS1576" t="inlineStr">
        <is>
          <t>161</t>
        </is>
      </c>
      <c r="AT1576" t="inlineStr">
        <is>
          <t>18.5335186 -72.4019597 71.4 4.58</t>
        </is>
      </c>
      <c r="AU1576" t="inlineStr">
        <is>
          <t>---</t>
        </is>
      </c>
      <c r="AV1576" t="inlineStr">
        <is>
          <t>---</t>
        </is>
      </c>
      <c r="AW1576" t="inlineStr">
        <is>
          <t>---</t>
        </is>
      </c>
      <c r="AX1576" t="inlineStr">
        <is>
          <t>---</t>
        </is>
      </c>
      <c r="AY1576" t="inlineStr">
        <is>
          <t>---</t>
        </is>
      </c>
      <c r="AZ1576" t="inlineStr">
        <is>
          <t>---</t>
        </is>
      </c>
      <c r="BA1576" t="inlineStr">
        <is>
          <t>e6ee151a4dd54941b4385b43113f68bc</t>
        </is>
      </c>
      <c r="BB1576" t="inlineStr">
        <is>
          <t>http://openrosa.org/formdesigner/0B48E039-1E80-49A7-AC24-732B6E788E39</t>
        </is>
      </c>
      <c r="BC1576" t="inlineStr">
        <is>
          <t>Ration et autres visites</t>
        </is>
      </c>
      <c r="BD1576" t="inlineStr">
        <is>
          <t>CommCare Android, version "2.55.0"(467579). App v15976. CommCare Version 2.55.0. Build 467579, built on: 2025-01-15</t>
        </is>
      </c>
      <c r="BE1576" t="inlineStr">
        <is>
          <t>commcare_3d9b4508-ec94-43e7-89c9-02e72ce74d1c</t>
        </is>
      </c>
      <c r="BF1576" t="inlineStr">
        <is>
          <t>18.5335268 -72.4017167 71.9 8.5</t>
        </is>
      </c>
      <c r="BG1576" t="inlineStr">
        <is>
          <t>f13d8149fc6d39ebe86af18272310ff9</t>
        </is>
      </c>
      <c r="BH1576" t="inlineStr">
        <is>
          <t>7f92301a232342ecaa860bf392f6b02f</t>
        </is>
      </c>
      <c r="BI1576" t="inlineStr">
        <is>
          <t>15246</t>
        </is>
      </c>
      <c r="BJ1576" t="inlineStr">
        <is>
          <t>XFormInstance</t>
        </is>
      </c>
      <c r="BK1576" t="inlineStr">
        <is>
          <t>3345c97604eb11f0bb1dbb65fe57b2fe</t>
        </is>
      </c>
      <c r="BL1576" t="b">
        <v>0</v>
      </c>
      <c r="BM1576" t="inlineStr">
        <is>
          <t>---</t>
        </is>
      </c>
      <c r="BN1576" t="inlineStr">
        <is>
          <t>200.113.230.49</t>
        </is>
      </c>
      <c r="BO1576" t="inlineStr">
        <is>
          <t>Jessica Durandisse</t>
        </is>
      </c>
    </row>
    <row r="1577">
      <c r="A1577" t="inlineStr">
        <is>
          <t>1575</t>
        </is>
      </c>
      <c r="B1577" t="inlineStr">
        <is>
          <t>ee64e2f3-146c-46a4-855d-bc0df89a7098</t>
        </is>
      </c>
      <c r="C1577" t="inlineStr">
        <is>
          <t>2025-03-28</t>
        </is>
      </c>
      <c r="D1577" t="inlineStr">
        <is>
          <t>8</t>
        </is>
      </c>
      <c r="E1577" t="inlineStr">
        <is>
          <t>---</t>
        </is>
      </c>
      <c r="F1577" t="inlineStr">
        <is>
          <t>1</t>
        </is>
      </c>
      <c r="G1577" t="inlineStr">
        <is>
          <t>---</t>
        </is>
      </c>
      <c r="H1577" t="inlineStr">
        <is>
          <t>1</t>
        </is>
      </c>
      <c r="I1577" t="inlineStr">
        <is>
          <t>1</t>
        </is>
      </c>
      <c r="J1577" t="inlineStr">
        <is>
          <t>2</t>
        </is>
      </c>
      <c r="K1577" t="inlineStr">
        <is>
          <t>---</t>
        </is>
      </c>
      <c r="L1577" t="inlineStr">
        <is>
          <t>---</t>
        </is>
      </c>
      <c r="M1577" t="inlineStr">
        <is>
          <t>---</t>
        </is>
      </c>
      <c r="N1577" t="inlineStr">
        <is>
          <t>---</t>
        </is>
      </c>
      <c r="O1577" t="inlineStr">
        <is>
          <t>---</t>
        </is>
      </c>
      <c r="P1577" t="inlineStr">
        <is>
          <t>---</t>
        </is>
      </c>
      <c r="Q1577" t="inlineStr">
        <is>
          <t>---</t>
        </is>
      </c>
      <c r="R1577" t="inlineStr"/>
      <c r="S1577" t="inlineStr">
        <is>
          <t>63.0</t>
        </is>
      </c>
      <c r="T1577" t="inlineStr">
        <is>
          <t>168.0</t>
        </is>
      </c>
      <c r="U1577">
        <f>HYPERLINK("https://www.commcarehq.org/a/caris-test/api/form_attachment/v1/ee64e2f3-146c-46a4-855d-bc0df89a7098/1743198062690.jpg")</f>
        <v/>
      </c>
      <c r="V1577" t="inlineStr"/>
      <c r="W1577" t="inlineStr"/>
      <c r="X1577" t="inlineStr">
        <is>
          <t>PAP/OMFP/ST04104</t>
        </is>
      </c>
      <c r="Y1577" t="inlineStr">
        <is>
          <t>PAP/OMFP/ST04104</t>
        </is>
      </c>
      <c r="Z1577" t="inlineStr">
        <is>
          <t>2025-03-28 21:41:11</t>
        </is>
      </c>
      <c r="AA1577" t="inlineStr">
        <is>
          <t>2025-03-28 21:40:27</t>
        </is>
      </c>
      <c r="AB1577" t="inlineStr">
        <is>
          <t>2florence</t>
        </is>
      </c>
      <c r="AC1577" t="inlineStr">
        <is>
          <t>2025-03-28 21:41:13</t>
        </is>
      </c>
      <c r="AD1577" s="1" t="inlineStr">
        <is>
          <t>https://www.commcarehq.org/a/caris-test/reports/form_data/ee64e2f3-146c-46a4-855d-bc0df89a7098/</t>
        </is>
      </c>
      <c r="AE1577" t="inlineStr">
        <is>
          <t>---</t>
        </is>
      </c>
      <c r="AF1577" t="inlineStr">
        <is>
          <t>3c5a623af057e23a32ae4000_28003</t>
        </is>
      </c>
      <c r="AG1577" t="inlineStr">
        <is>
          <t>---</t>
        </is>
      </c>
      <c r="AH1577" t="inlineStr">
        <is>
          <t>2025-03-28 21:41:11</t>
        </is>
      </c>
      <c r="AI1577" t="inlineStr">
        <is>
          <t>754ca7bec29f95351d5cefde12319a10</t>
        </is>
      </c>
      <c r="AJ1577" t="inlineStr">
        <is>
          <t>2025-03-28</t>
        </is>
      </c>
      <c r="AK1577" t="inlineStr">
        <is>
          <t>8</t>
        </is>
      </c>
      <c r="AL1577" t="inlineStr">
        <is>
          <t>---</t>
        </is>
      </c>
      <c r="AM1577" t="inlineStr">
        <is>
          <t>1</t>
        </is>
      </c>
      <c r="AN1577" t="inlineStr">
        <is>
          <t>---</t>
        </is>
      </c>
      <c r="AO1577" t="inlineStr">
        <is>
          <t>1</t>
        </is>
      </c>
      <c r="AP1577" t="inlineStr">
        <is>
          <t>1</t>
        </is>
      </c>
      <c r="AQ1577" t="inlineStr"/>
      <c r="AR1577" t="inlineStr">
        <is>
          <t>63</t>
        </is>
      </c>
      <c r="AS1577" t="inlineStr">
        <is>
          <t>168</t>
        </is>
      </c>
      <c r="AT1577" t="inlineStr"/>
      <c r="AU1577" t="inlineStr">
        <is>
          <t>---</t>
        </is>
      </c>
      <c r="AV1577" t="inlineStr">
        <is>
          <t>---</t>
        </is>
      </c>
      <c r="AW1577" t="inlineStr">
        <is>
          <t>---</t>
        </is>
      </c>
      <c r="AX1577" t="inlineStr">
        <is>
          <t>---</t>
        </is>
      </c>
      <c r="AY1577" t="inlineStr">
        <is>
          <t>---</t>
        </is>
      </c>
      <c r="AZ1577" t="inlineStr">
        <is>
          <t>---</t>
        </is>
      </c>
      <c r="BA1577" t="inlineStr">
        <is>
          <t>754ca7bec29f95351d5cefde12319a10</t>
        </is>
      </c>
      <c r="BB1577" t="inlineStr">
        <is>
          <t>http://openrosa.org/formdesigner/0B48E039-1E80-49A7-AC24-732B6E788E39</t>
        </is>
      </c>
      <c r="BC1577" t="inlineStr">
        <is>
          <t>Ration et autres visites</t>
        </is>
      </c>
      <c r="BD1577" t="inlineStr">
        <is>
          <t>CommCare Android, version "2.56"(468046). App v15976. CommCare Version 2.56.0. Build 468046, built on: 2025-03-15</t>
        </is>
      </c>
      <c r="BE1577" t="inlineStr">
        <is>
          <t>commcare_808796cd-33b0-4127-827b-be4077a90425</t>
        </is>
      </c>
      <c r="BF1577" t="inlineStr"/>
      <c r="BG1577" t="inlineStr">
        <is>
          <t>f13d8149fc6d39ebe86af18272310ff9</t>
        </is>
      </c>
      <c r="BH1577" t="inlineStr">
        <is>
          <t>7f92301a232342ecaa860bf392f6b02f</t>
        </is>
      </c>
      <c r="BI1577" t="inlineStr">
        <is>
          <t>15246</t>
        </is>
      </c>
      <c r="BJ1577" t="inlineStr">
        <is>
          <t>XFormInstance</t>
        </is>
      </c>
      <c r="BK1577" t="inlineStr">
        <is>
          <t>29181dcc0c1d11f0841933b8176f6a78</t>
        </is>
      </c>
      <c r="BL1577" t="b">
        <v>0</v>
      </c>
      <c r="BM1577" t="inlineStr">
        <is>
          <t>---</t>
        </is>
      </c>
      <c r="BN1577" t="inlineStr">
        <is>
          <t>190.115.174.15</t>
        </is>
      </c>
      <c r="BO1577" t="inlineStr">
        <is>
          <t>Jonas Jean</t>
        </is>
      </c>
    </row>
    <row r="1578">
      <c r="A1578" t="inlineStr">
        <is>
          <t>1576</t>
        </is>
      </c>
      <c r="B1578" t="inlineStr">
        <is>
          <t>03d58d9e-8644-4096-8067-57cbfee87db4</t>
        </is>
      </c>
      <c r="C1578" t="inlineStr">
        <is>
          <t>2025-03-28</t>
        </is>
      </c>
      <c r="D1578" t="inlineStr">
        <is>
          <t>8</t>
        </is>
      </c>
      <c r="E1578" t="inlineStr">
        <is>
          <t>---</t>
        </is>
      </c>
      <c r="F1578" t="inlineStr">
        <is>
          <t>1</t>
        </is>
      </c>
      <c r="G1578" t="inlineStr">
        <is>
          <t>---</t>
        </is>
      </c>
      <c r="H1578" t="inlineStr">
        <is>
          <t>1</t>
        </is>
      </c>
      <c r="I1578" t="inlineStr">
        <is>
          <t>1</t>
        </is>
      </c>
      <c r="J1578" t="inlineStr">
        <is>
          <t>2</t>
        </is>
      </c>
      <c r="K1578" t="inlineStr">
        <is>
          <t>---</t>
        </is>
      </c>
      <c r="L1578" t="inlineStr">
        <is>
          <t>---</t>
        </is>
      </c>
      <c r="M1578" t="inlineStr">
        <is>
          <t>---</t>
        </is>
      </c>
      <c r="N1578" t="inlineStr">
        <is>
          <t>---</t>
        </is>
      </c>
      <c r="O1578" t="inlineStr">
        <is>
          <t>---</t>
        </is>
      </c>
      <c r="P1578" t="inlineStr">
        <is>
          <t>---</t>
        </is>
      </c>
      <c r="Q1578" t="inlineStr">
        <is>
          <t>---</t>
        </is>
      </c>
      <c r="R1578" t="inlineStr"/>
      <c r="S1578" t="inlineStr">
        <is>
          <t>46.5</t>
        </is>
      </c>
      <c r="T1578" t="inlineStr">
        <is>
          <t>158.0</t>
        </is>
      </c>
      <c r="U1578">
        <f>HYPERLINK("https://www.commcarehq.org/a/caris-test/api/form_attachment/v1/03d58d9e-8644-4096-8067-57cbfee87db4/1743198128719.jpg")</f>
        <v/>
      </c>
      <c r="V1578" t="inlineStr"/>
      <c r="W1578" t="inlineStr"/>
      <c r="X1578" t="inlineStr">
        <is>
          <t>PAP/OMFP/ST05360</t>
        </is>
      </c>
      <c r="Y1578" t="inlineStr">
        <is>
          <t>PAP/OMFP/ST05360</t>
        </is>
      </c>
      <c r="Z1578" t="inlineStr">
        <is>
          <t>2025-03-28 21:42:11</t>
        </is>
      </c>
      <c r="AA1578" t="inlineStr">
        <is>
          <t>2025-03-28 21:41:37</t>
        </is>
      </c>
      <c r="AB1578" t="inlineStr">
        <is>
          <t>2florence</t>
        </is>
      </c>
      <c r="AC1578" t="inlineStr">
        <is>
          <t>2025-03-28 21:42:14</t>
        </is>
      </c>
      <c r="AD1578" s="1" t="inlineStr">
        <is>
          <t>https://www.commcarehq.org/a/caris-test/reports/form_data/03d58d9e-8644-4096-8067-57cbfee87db4/</t>
        </is>
      </c>
      <c r="AE1578" t="inlineStr">
        <is>
          <t>---</t>
        </is>
      </c>
      <c r="AF1578" t="inlineStr">
        <is>
          <t>3c5a623af057e23a32ae4000_166365</t>
        </is>
      </c>
      <c r="AG1578" t="inlineStr">
        <is>
          <t>---</t>
        </is>
      </c>
      <c r="AH1578" t="inlineStr">
        <is>
          <t>2025-03-28 21:42:11</t>
        </is>
      </c>
      <c r="AI1578" t="inlineStr">
        <is>
          <t>754ca7bec29f95351d5cefde12319a10</t>
        </is>
      </c>
      <c r="AJ1578" t="inlineStr">
        <is>
          <t>2025-03-28</t>
        </is>
      </c>
      <c r="AK1578" t="inlineStr">
        <is>
          <t>8</t>
        </is>
      </c>
      <c r="AL1578" t="inlineStr">
        <is>
          <t>---</t>
        </is>
      </c>
      <c r="AM1578" t="inlineStr">
        <is>
          <t>1</t>
        </is>
      </c>
      <c r="AN1578" t="inlineStr">
        <is>
          <t>---</t>
        </is>
      </c>
      <c r="AO1578" t="inlineStr">
        <is>
          <t>1</t>
        </is>
      </c>
      <c r="AP1578" t="inlineStr">
        <is>
          <t>1</t>
        </is>
      </c>
      <c r="AQ1578" t="inlineStr"/>
      <c r="AR1578" t="inlineStr">
        <is>
          <t>46.5</t>
        </is>
      </c>
      <c r="AS1578" t="inlineStr">
        <is>
          <t>158</t>
        </is>
      </c>
      <c r="AT1578" t="inlineStr"/>
      <c r="AU1578" t="inlineStr">
        <is>
          <t>---</t>
        </is>
      </c>
      <c r="AV1578" t="inlineStr">
        <is>
          <t>---</t>
        </is>
      </c>
      <c r="AW1578" t="inlineStr">
        <is>
          <t>---</t>
        </is>
      </c>
      <c r="AX1578" t="inlineStr">
        <is>
          <t>---</t>
        </is>
      </c>
      <c r="AY1578" t="inlineStr">
        <is>
          <t>---</t>
        </is>
      </c>
      <c r="AZ1578" t="inlineStr">
        <is>
          <t>---</t>
        </is>
      </c>
      <c r="BA1578" t="inlineStr">
        <is>
          <t>754ca7bec29f95351d5cefde12319a10</t>
        </is>
      </c>
      <c r="BB1578" t="inlineStr">
        <is>
          <t>http://openrosa.org/formdesigner/0B48E039-1E80-49A7-AC24-732B6E788E39</t>
        </is>
      </c>
      <c r="BC1578" t="inlineStr">
        <is>
          <t>Ration et autres visites</t>
        </is>
      </c>
      <c r="BD1578" t="inlineStr">
        <is>
          <t>CommCare Android, version "2.56"(468046). App v15976. CommCare Version 2.56.0. Build 468046, built on: 2025-03-15</t>
        </is>
      </c>
      <c r="BE1578" t="inlineStr">
        <is>
          <t>commcare_808796cd-33b0-4127-827b-be4077a90425</t>
        </is>
      </c>
      <c r="BF1578" t="inlineStr"/>
      <c r="BG1578" t="inlineStr">
        <is>
          <t>f13d8149fc6d39ebe86af18272310ff9</t>
        </is>
      </c>
      <c r="BH1578" t="inlineStr">
        <is>
          <t>7f92301a232342ecaa860bf392f6b02f</t>
        </is>
      </c>
      <c r="BI1578" t="inlineStr">
        <is>
          <t>15246</t>
        </is>
      </c>
      <c r="BJ1578" t="inlineStr">
        <is>
          <t>XFormInstance</t>
        </is>
      </c>
      <c r="BK1578" t="inlineStr">
        <is>
          <t>29181dcc0c1d11f0841933b8176f6a78</t>
        </is>
      </c>
      <c r="BL1578" t="b">
        <v>0</v>
      </c>
      <c r="BM1578" t="inlineStr">
        <is>
          <t>---</t>
        </is>
      </c>
      <c r="BN1578" t="inlineStr">
        <is>
          <t>190.115.174.15</t>
        </is>
      </c>
      <c r="BO1578" t="inlineStr">
        <is>
          <t>Ludia Louis</t>
        </is>
      </c>
    </row>
    <row r="1579">
      <c r="A1579" t="inlineStr">
        <is>
          <t>1577</t>
        </is>
      </c>
      <c r="B1579" t="inlineStr">
        <is>
          <t>11ccdd1b-f9fc-49b1-b960-4de034037395</t>
        </is>
      </c>
      <c r="C1579" t="inlineStr">
        <is>
          <t>2025-03-27</t>
        </is>
      </c>
      <c r="D1579" t="inlineStr">
        <is>
          <t>4</t>
        </is>
      </c>
      <c r="E1579" t="inlineStr">
        <is>
          <t>Dack</t>
        </is>
      </c>
      <c r="F1579" t="inlineStr">
        <is>
          <t>1</t>
        </is>
      </c>
      <c r="G1579" t="inlineStr">
        <is>
          <t>apport Arv</t>
        </is>
      </c>
      <c r="H1579" t="inlineStr">
        <is>
          <t>1</t>
        </is>
      </c>
      <c r="I1579" t="inlineStr">
        <is>
          <t>1</t>
        </is>
      </c>
      <c r="J1579" t="inlineStr">
        <is>
          <t>4</t>
        </is>
      </c>
      <c r="K1579" t="inlineStr">
        <is>
          <t>---</t>
        </is>
      </c>
      <c r="L1579" t="inlineStr">
        <is>
          <t>---</t>
        </is>
      </c>
      <c r="M1579" t="inlineStr">
        <is>
          <t>---</t>
        </is>
      </c>
      <c r="N1579" t="inlineStr">
        <is>
          <t>---</t>
        </is>
      </c>
      <c r="O1579" t="inlineStr">
        <is>
          <t>---</t>
        </is>
      </c>
      <c r="P1579" t="inlineStr">
        <is>
          <t>---</t>
        </is>
      </c>
      <c r="Q1579" t="inlineStr">
        <is>
          <t>---</t>
        </is>
      </c>
      <c r="R1579" t="inlineStr"/>
      <c r="S1579" t="inlineStr"/>
      <c r="T1579" t="inlineStr"/>
      <c r="U1579" t="inlineStr"/>
      <c r="V1579" t="inlineStr"/>
      <c r="W1579" t="inlineStr"/>
      <c r="X1579" t="inlineStr">
        <is>
          <t>PDP/CMEB/ST01980</t>
        </is>
      </c>
      <c r="Y1579" t="inlineStr">
        <is>
          <t>PDP/CMEB/ST01980</t>
        </is>
      </c>
      <c r="Z1579" t="inlineStr">
        <is>
          <t>2025-03-27 06:59:40</t>
        </is>
      </c>
      <c r="AA1579" t="inlineStr">
        <is>
          <t>2025-03-27 06:58:51</t>
        </is>
      </c>
      <c r="AB1579" t="inlineStr">
        <is>
          <t>5guerlande</t>
        </is>
      </c>
      <c r="AC1579" t="inlineStr">
        <is>
          <t>2025-03-29 01:59:31</t>
        </is>
      </c>
      <c r="AD1579" s="1" t="inlineStr">
        <is>
          <t>https://www.commcarehq.org/a/caris-test/reports/form_data/11ccdd1b-f9fc-49b1-b960-4de034037395/</t>
        </is>
      </c>
      <c r="AE1579" t="inlineStr">
        <is>
          <t>---</t>
        </is>
      </c>
      <c r="AF1579" t="inlineStr">
        <is>
          <t>828ca4b5241f485383547ce4b7013532</t>
        </is>
      </c>
      <c r="AG1579" t="inlineStr">
        <is>
          <t>---</t>
        </is>
      </c>
      <c r="AH1579" t="inlineStr">
        <is>
          <t>2025-03-27 06:59:40</t>
        </is>
      </c>
      <c r="AI1579" t="inlineStr">
        <is>
          <t>1b52563f66be7b3d0843fa02f8f5a965</t>
        </is>
      </c>
      <c r="AJ1579" t="inlineStr">
        <is>
          <t>2025-03-27</t>
        </is>
      </c>
      <c r="AK1579" t="inlineStr">
        <is>
          <t>4</t>
        </is>
      </c>
      <c r="AL1579" t="inlineStr">
        <is>
          <t>Dack</t>
        </is>
      </c>
      <c r="AM1579" t="inlineStr">
        <is>
          <t>1</t>
        </is>
      </c>
      <c r="AN1579" t="inlineStr">
        <is>
          <t>apport Arv</t>
        </is>
      </c>
      <c r="AO1579" t="inlineStr">
        <is>
          <t>1</t>
        </is>
      </c>
      <c r="AP1579" t="inlineStr">
        <is>
          <t>1</t>
        </is>
      </c>
      <c r="AQ1579" t="inlineStr"/>
      <c r="AR1579" t="inlineStr"/>
      <c r="AS1579" t="inlineStr"/>
      <c r="AT1579" t="inlineStr"/>
      <c r="AU1579" t="inlineStr">
        <is>
          <t>---</t>
        </is>
      </c>
      <c r="AV1579" t="inlineStr">
        <is>
          <t>---</t>
        </is>
      </c>
      <c r="AW1579" t="inlineStr">
        <is>
          <t>---</t>
        </is>
      </c>
      <c r="AX1579" t="inlineStr">
        <is>
          <t>---</t>
        </is>
      </c>
      <c r="AY1579" t="inlineStr">
        <is>
          <t>---</t>
        </is>
      </c>
      <c r="AZ1579" t="inlineStr">
        <is>
          <t>---</t>
        </is>
      </c>
      <c r="BA1579" t="inlineStr">
        <is>
          <t>1b52563f66be7b3d0843fa02f8f5a965</t>
        </is>
      </c>
      <c r="BB1579" t="inlineStr">
        <is>
          <t>http://openrosa.org/formdesigner/0B48E039-1E80-49A7-AC24-732B6E788E39</t>
        </is>
      </c>
      <c r="BC1579" t="inlineStr">
        <is>
          <t>Ration et autres visites</t>
        </is>
      </c>
      <c r="BD1579" t="inlineStr">
        <is>
          <t>CommCare Android, version "2.56"(468045). App v15976. CommCare Version 2.56.0. Build 468045, built on: 2025-03-07</t>
        </is>
      </c>
      <c r="BE1579" t="inlineStr">
        <is>
          <t>commcare_9bc1f1cb-81e2-474e-9647-4d36802bc2c5</t>
        </is>
      </c>
      <c r="BF1579" t="inlineStr"/>
      <c r="BG1579" t="inlineStr">
        <is>
          <t>f13d8149fc6d39ebe86af18272310ff9</t>
        </is>
      </c>
      <c r="BH1579" t="inlineStr">
        <is>
          <t>7f92301a232342ecaa860bf392f6b02f</t>
        </is>
      </c>
      <c r="BI1579" t="inlineStr">
        <is>
          <t>15246</t>
        </is>
      </c>
      <c r="BJ1579" t="inlineStr">
        <is>
          <t>XFormInstance</t>
        </is>
      </c>
      <c r="BK1579" t="inlineStr">
        <is>
          <t>05d76f2e0c4111f09f8b01d5b80612a7</t>
        </is>
      </c>
      <c r="BL1579" t="b">
        <v>0</v>
      </c>
      <c r="BM1579" t="inlineStr">
        <is>
          <t>---</t>
        </is>
      </c>
      <c r="BN1579" t="inlineStr">
        <is>
          <t>200.113.214.185</t>
        </is>
      </c>
      <c r="BO1579" t="inlineStr">
        <is>
          <t>Shamma Laguerre</t>
        </is>
      </c>
    </row>
    <row r="1580">
      <c r="A1580" t="inlineStr">
        <is>
          <t>1578</t>
        </is>
      </c>
      <c r="B1580" t="inlineStr">
        <is>
          <t>27acbd97-84fa-4be4-8aa5-b3ed6876b495</t>
        </is>
      </c>
      <c r="C1580" t="inlineStr">
        <is>
          <t>2025-03-27</t>
        </is>
      </c>
      <c r="D1580" t="inlineStr">
        <is>
          <t>3 4</t>
        </is>
      </c>
      <c r="E1580" t="inlineStr">
        <is>
          <t>Dack</t>
        </is>
      </c>
      <c r="F1580" t="inlineStr">
        <is>
          <t>0</t>
        </is>
      </c>
      <c r="G1580" t="inlineStr">
        <is>
          <t>---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---</t>
        </is>
      </c>
      <c r="L1580" t="inlineStr">
        <is>
          <t>---</t>
        </is>
      </c>
      <c r="M1580" t="inlineStr">
        <is>
          <t>---</t>
        </is>
      </c>
      <c r="N1580" t="inlineStr">
        <is>
          <t>---</t>
        </is>
      </c>
      <c r="O1580" t="inlineStr">
        <is>
          <t>---</t>
        </is>
      </c>
      <c r="P1580" t="inlineStr">
        <is>
          <t>---</t>
        </is>
      </c>
      <c r="Q1580" t="inlineStr">
        <is>
          <t>---</t>
        </is>
      </c>
      <c r="R1580" t="inlineStr"/>
      <c r="S1580" t="inlineStr"/>
      <c r="T1580" t="inlineStr"/>
      <c r="U1580" t="inlineStr"/>
      <c r="V1580" t="inlineStr"/>
      <c r="W1580" t="inlineStr"/>
      <c r="X1580" t="inlineStr">
        <is>
          <t>PDP/CMEB/ST04188</t>
        </is>
      </c>
      <c r="Y1580" t="inlineStr">
        <is>
          <t>PDP/CMEB/ST04188</t>
        </is>
      </c>
      <c r="Z1580" t="inlineStr">
        <is>
          <t>2025-03-27 07:03:34</t>
        </is>
      </c>
      <c r="AA1580" t="inlineStr">
        <is>
          <t>2025-03-27 07:03:10</t>
        </is>
      </c>
      <c r="AB1580" t="inlineStr">
        <is>
          <t>5guerlande</t>
        </is>
      </c>
      <c r="AC1580" t="inlineStr">
        <is>
          <t>2025-03-29 02:03:30</t>
        </is>
      </c>
      <c r="AD1580" s="1" t="inlineStr">
        <is>
          <t>https://www.commcarehq.org/a/caris-test/reports/form_data/27acbd97-84fa-4be4-8aa5-b3ed6876b495/</t>
        </is>
      </c>
      <c r="AE1580" t="inlineStr">
        <is>
          <t>---</t>
        </is>
      </c>
      <c r="AF1580" t="inlineStr">
        <is>
          <t>3c5a623af057e23a32ae4000_33301</t>
        </is>
      </c>
      <c r="AG1580" t="inlineStr">
        <is>
          <t>OK</t>
        </is>
      </c>
      <c r="AH1580" t="inlineStr">
        <is>
          <t>2025-03-27 07:03:34</t>
        </is>
      </c>
      <c r="AI1580" t="inlineStr">
        <is>
          <t>1b52563f66be7b3d0843fa02f8f5a965</t>
        </is>
      </c>
      <c r="AJ1580" t="inlineStr">
        <is>
          <t>2025-03-27</t>
        </is>
      </c>
      <c r="AK1580" t="inlineStr">
        <is>
          <t>3 4</t>
        </is>
      </c>
      <c r="AL1580" t="inlineStr">
        <is>
          <t>Dack</t>
        </is>
      </c>
      <c r="AM1580" t="inlineStr">
        <is>
          <t>0</t>
        </is>
      </c>
      <c r="AN1580" t="inlineStr">
        <is>
          <t>---</t>
        </is>
      </c>
      <c r="AO1580" t="inlineStr">
        <is>
          <t>1</t>
        </is>
      </c>
      <c r="AP1580" t="inlineStr">
        <is>
          <t>1</t>
        </is>
      </c>
      <c r="AQ1580" t="inlineStr"/>
      <c r="AR1580" t="inlineStr"/>
      <c r="AS1580" t="inlineStr"/>
      <c r="AT1580" t="inlineStr"/>
      <c r="AU1580" t="inlineStr">
        <is>
          <t>---</t>
        </is>
      </c>
      <c r="AV1580" t="inlineStr">
        <is>
          <t>---</t>
        </is>
      </c>
      <c r="AW1580" t="inlineStr">
        <is>
          <t>---</t>
        </is>
      </c>
      <c r="AX1580" t="inlineStr">
        <is>
          <t>---</t>
        </is>
      </c>
      <c r="AY1580" t="inlineStr">
        <is>
          <t>---</t>
        </is>
      </c>
      <c r="AZ1580" t="inlineStr">
        <is>
          <t>---</t>
        </is>
      </c>
      <c r="BA1580" t="inlineStr">
        <is>
          <t>1b52563f66be7b3d0843fa02f8f5a965</t>
        </is>
      </c>
      <c r="BB1580" t="inlineStr">
        <is>
          <t>http://openrosa.org/formdesigner/0B48E039-1E80-49A7-AC24-732B6E788E39</t>
        </is>
      </c>
      <c r="BC1580" t="inlineStr">
        <is>
          <t>Ration et autres visites</t>
        </is>
      </c>
      <c r="BD1580" t="inlineStr">
        <is>
          <t>CommCare Android, version "2.56"(468045). App v15976. CommCare Version 2.56.0. Build 468045, built on: 2025-03-07</t>
        </is>
      </c>
      <c r="BE1580" t="inlineStr">
        <is>
          <t>commcare_9bc1f1cb-81e2-474e-9647-4d36802bc2c5</t>
        </is>
      </c>
      <c r="BF1580" t="inlineStr">
        <is>
          <t>19.9476639 -72.8199752 0.0 100.0</t>
        </is>
      </c>
      <c r="BG1580" t="inlineStr">
        <is>
          <t>f13d8149fc6d39ebe86af18272310ff9</t>
        </is>
      </c>
      <c r="BH1580" t="inlineStr">
        <is>
          <t>7f92301a232342ecaa860bf392f6b02f</t>
        </is>
      </c>
      <c r="BI1580" t="inlineStr">
        <is>
          <t>15246</t>
        </is>
      </c>
      <c r="BJ1580" t="inlineStr">
        <is>
          <t>XFormInstance</t>
        </is>
      </c>
      <c r="BK1580" t="inlineStr">
        <is>
          <t>05d76f2e0c4111f09f8b01d5b80612a7</t>
        </is>
      </c>
      <c r="BL1580" t="b">
        <v>0</v>
      </c>
      <c r="BM1580" t="inlineStr">
        <is>
          <t>---</t>
        </is>
      </c>
      <c r="BN1580" t="inlineStr">
        <is>
          <t>200.113.214.185</t>
        </is>
      </c>
      <c r="BO1580" t="inlineStr">
        <is>
          <t>Marvens Elusma</t>
        </is>
      </c>
    </row>
    <row r="1581">
      <c r="A1581" t="inlineStr">
        <is>
          <t>1579</t>
        </is>
      </c>
      <c r="B1581" t="inlineStr">
        <is>
          <t>67ab1e28-58c4-46e3-b383-da903ed68ef5</t>
        </is>
      </c>
      <c r="C1581" t="inlineStr">
        <is>
          <t>2025-03-27</t>
        </is>
      </c>
      <c r="D1581" t="inlineStr">
        <is>
          <t>8</t>
        </is>
      </c>
      <c r="E1581" t="inlineStr">
        <is>
          <t>---</t>
        </is>
      </c>
      <c r="F1581" t="inlineStr">
        <is>
          <t>1</t>
        </is>
      </c>
      <c r="G1581" t="inlineStr">
        <is>
          <t>---</t>
        </is>
      </c>
      <c r="H1581" t="inlineStr">
        <is>
          <t>1</t>
        </is>
      </c>
      <c r="I1581" t="inlineStr">
        <is>
          <t>1</t>
        </is>
      </c>
      <c r="J1581" t="inlineStr">
        <is>
          <t>2</t>
        </is>
      </c>
      <c r="K1581" t="inlineStr">
        <is>
          <t>---</t>
        </is>
      </c>
      <c r="L1581" t="inlineStr">
        <is>
          <t>---</t>
        </is>
      </c>
      <c r="M1581" t="inlineStr">
        <is>
          <t>---</t>
        </is>
      </c>
      <c r="N1581" t="inlineStr">
        <is>
          <t>---</t>
        </is>
      </c>
      <c r="O1581" t="inlineStr">
        <is>
          <t>---</t>
        </is>
      </c>
      <c r="P1581" t="inlineStr">
        <is>
          <t>---</t>
        </is>
      </c>
      <c r="Q1581" t="inlineStr">
        <is>
          <t>---</t>
        </is>
      </c>
      <c r="R1581" t="inlineStr"/>
      <c r="S1581" t="inlineStr"/>
      <c r="T1581" t="inlineStr"/>
      <c r="U1581">
        <f>HYPERLINK("https://www.commcarehq.org/a/caris-test/api/form_attachment/v1/67ab1e28-58c4-46e3-b383-da903ed68ef5/1743059195369.jpg")</f>
        <v/>
      </c>
      <c r="V1581" t="inlineStr"/>
      <c r="W1581" t="inlineStr"/>
      <c r="X1581" t="inlineStr">
        <is>
          <t>PDP/HBSB/ST00911</t>
        </is>
      </c>
      <c r="Y1581" t="inlineStr">
        <is>
          <t>PDP/HBSB/ST00911</t>
        </is>
      </c>
      <c r="Z1581" t="inlineStr">
        <is>
          <t>2025-03-27 07:06:41</t>
        </is>
      </c>
      <c r="AA1581" t="inlineStr">
        <is>
          <t>2025-03-27 07:05:46</t>
        </is>
      </c>
      <c r="AB1581" t="inlineStr">
        <is>
          <t>5guerlande</t>
        </is>
      </c>
      <c r="AC1581" t="inlineStr">
        <is>
          <t>2025-03-29 02:09:47</t>
        </is>
      </c>
      <c r="AD1581" s="1" t="inlineStr">
        <is>
          <t>https://www.commcarehq.org/a/caris-test/reports/form_data/67ab1e28-58c4-46e3-b383-da903ed68ef5/</t>
        </is>
      </c>
      <c r="AE1581" t="inlineStr">
        <is>
          <t>---</t>
        </is>
      </c>
      <c r="AF1581" t="inlineStr">
        <is>
          <t>3c5a623af057e23a32ae4000_201235</t>
        </is>
      </c>
      <c r="AG1581" t="inlineStr">
        <is>
          <t>---</t>
        </is>
      </c>
      <c r="AH1581" t="inlineStr">
        <is>
          <t>2025-03-27 07:06:41</t>
        </is>
      </c>
      <c r="AI1581" t="inlineStr">
        <is>
          <t>1b52563f66be7b3d0843fa02f8f5a965</t>
        </is>
      </c>
      <c r="AJ1581" t="inlineStr">
        <is>
          <t>2025-03-27</t>
        </is>
      </c>
      <c r="AK1581" t="inlineStr">
        <is>
          <t>8</t>
        </is>
      </c>
      <c r="AL1581" t="inlineStr">
        <is>
          <t>---</t>
        </is>
      </c>
      <c r="AM1581" t="inlineStr">
        <is>
          <t>1</t>
        </is>
      </c>
      <c r="AN1581" t="inlineStr">
        <is>
          <t>---</t>
        </is>
      </c>
      <c r="AO1581" t="inlineStr">
        <is>
          <t>1</t>
        </is>
      </c>
      <c r="AP1581" t="inlineStr">
        <is>
          <t>1</t>
        </is>
      </c>
      <c r="AQ1581" t="inlineStr"/>
      <c r="AR1581" t="inlineStr"/>
      <c r="AS1581" t="inlineStr"/>
      <c r="AT1581" t="inlineStr"/>
      <c r="AU1581" t="inlineStr">
        <is>
          <t>---</t>
        </is>
      </c>
      <c r="AV1581" t="inlineStr">
        <is>
          <t>---</t>
        </is>
      </c>
      <c r="AW1581" t="inlineStr">
        <is>
          <t>---</t>
        </is>
      </c>
      <c r="AX1581" t="inlineStr">
        <is>
          <t>---</t>
        </is>
      </c>
      <c r="AY1581" t="inlineStr">
        <is>
          <t>---</t>
        </is>
      </c>
      <c r="AZ1581" t="inlineStr">
        <is>
          <t>---</t>
        </is>
      </c>
      <c r="BA1581" t="inlineStr">
        <is>
          <t>1b52563f66be7b3d0843fa02f8f5a965</t>
        </is>
      </c>
      <c r="BB1581" t="inlineStr">
        <is>
          <t>http://openrosa.org/formdesigner/0B48E039-1E80-49A7-AC24-732B6E788E39</t>
        </is>
      </c>
      <c r="BC1581" t="inlineStr">
        <is>
          <t>Ration et autres visites</t>
        </is>
      </c>
      <c r="BD1581" t="inlineStr">
        <is>
          <t>CommCare Android, version "2.56"(468045). App v15976. CommCare Version 2.56.0. Build 468045, built on: 2025-03-07</t>
        </is>
      </c>
      <c r="BE1581" t="inlineStr">
        <is>
          <t>commcare_9bc1f1cb-81e2-474e-9647-4d36802bc2c5</t>
        </is>
      </c>
      <c r="BF1581" t="inlineStr">
        <is>
          <t>19.9476624 -72.8199769 0.0 1799.99</t>
        </is>
      </c>
      <c r="BG1581" t="inlineStr">
        <is>
          <t>f13d8149fc6d39ebe86af18272310ff9</t>
        </is>
      </c>
      <c r="BH1581" t="inlineStr">
        <is>
          <t>7f92301a232342ecaa860bf392f6b02f</t>
        </is>
      </c>
      <c r="BI1581" t="inlineStr">
        <is>
          <t>15246</t>
        </is>
      </c>
      <c r="BJ1581" t="inlineStr">
        <is>
          <t>XFormInstance</t>
        </is>
      </c>
      <c r="BK1581" t="inlineStr">
        <is>
          <t>05d76f2e0c4111f09f8b01d5b80612a7</t>
        </is>
      </c>
      <c r="BL1581" t="b">
        <v>0</v>
      </c>
      <c r="BM1581" t="inlineStr">
        <is>
          <t>---</t>
        </is>
      </c>
      <c r="BN1581" t="inlineStr">
        <is>
          <t>200.113.214.141</t>
        </is>
      </c>
      <c r="BO1581" t="inlineStr">
        <is>
          <t>Dalenca Simon</t>
        </is>
      </c>
    </row>
    <row r="1582">
      <c r="A1582" t="inlineStr">
        <is>
          <t>1580</t>
        </is>
      </c>
      <c r="B1582" t="inlineStr">
        <is>
          <t>699f3f6c-b671-4e78-9408-365edc279982</t>
        </is>
      </c>
      <c r="C1582" t="inlineStr">
        <is>
          <t>2025-03-29</t>
        </is>
      </c>
      <c r="D1582" t="inlineStr">
        <is>
          <t>11</t>
        </is>
      </c>
      <c r="E1582" t="inlineStr">
        <is>
          <t>---</t>
        </is>
      </c>
      <c r="F1582" t="inlineStr">
        <is>
          <t>1</t>
        </is>
      </c>
      <c r="G1582" t="inlineStr">
        <is>
          <t>---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---</t>
        </is>
      </c>
      <c r="L1582" t="inlineStr">
        <is>
          <t>---</t>
        </is>
      </c>
      <c r="M1582" t="inlineStr">
        <is>
          <t>---</t>
        </is>
      </c>
      <c r="N1582" t="inlineStr">
        <is>
          <t>---</t>
        </is>
      </c>
      <c r="O1582" t="inlineStr">
        <is>
          <t>---</t>
        </is>
      </c>
      <c r="P1582" t="inlineStr">
        <is>
          <t>---</t>
        </is>
      </c>
      <c r="Q1582" t="inlineStr">
        <is>
          <t>---</t>
        </is>
      </c>
      <c r="R1582" t="inlineStr"/>
      <c r="S1582" t="inlineStr"/>
      <c r="T1582" t="inlineStr"/>
      <c r="U1582" t="inlineStr"/>
      <c r="V1582" t="inlineStr"/>
      <c r="W1582" t="inlineStr"/>
      <c r="X1582" t="inlineStr">
        <is>
          <t>PAP/NPFS/ST00284</t>
        </is>
      </c>
      <c r="Y1582" t="inlineStr">
        <is>
          <t>PAP/NPFS/ST00284</t>
        </is>
      </c>
      <c r="Z1582" t="inlineStr">
        <is>
          <t>2025-03-29 14:56:33</t>
        </is>
      </c>
      <c r="AA1582" t="inlineStr">
        <is>
          <t>2025-03-29 14:54:23</t>
        </is>
      </c>
      <c r="AB1582" t="inlineStr">
        <is>
          <t>2paula</t>
        </is>
      </c>
      <c r="AC1582" t="inlineStr">
        <is>
          <t>2025-03-29 14:56:37</t>
        </is>
      </c>
      <c r="AD1582" s="1" t="inlineStr">
        <is>
          <t>https://www.commcarehq.org/a/caris-test/reports/form_data/699f3f6c-b671-4e78-9408-365edc279982/</t>
        </is>
      </c>
      <c r="AE1582" t="inlineStr">
        <is>
          <t>---</t>
        </is>
      </c>
      <c r="AF1582" t="inlineStr">
        <is>
          <t>6397a497c344456fa3d0e909ff2b13e6</t>
        </is>
      </c>
      <c r="AG1582" t="inlineStr">
        <is>
          <t>---</t>
        </is>
      </c>
      <c r="AH1582" t="inlineStr">
        <is>
          <t>2025-03-29 14:56:33</t>
        </is>
      </c>
      <c r="AI1582" t="inlineStr">
        <is>
          <t>e5870524d7474eb1ae50f2c4107b4683</t>
        </is>
      </c>
      <c r="AJ1582" t="inlineStr">
        <is>
          <t>2025-03-29</t>
        </is>
      </c>
      <c r="AK1582" t="inlineStr">
        <is>
          <t>11</t>
        </is>
      </c>
      <c r="AL1582" t="inlineStr">
        <is>
          <t>---</t>
        </is>
      </c>
      <c r="AM1582" t="inlineStr">
        <is>
          <t>1</t>
        </is>
      </c>
      <c r="AN1582" t="inlineStr">
        <is>
          <t>---</t>
        </is>
      </c>
      <c r="AO1582" t="inlineStr">
        <is>
          <t>1</t>
        </is>
      </c>
      <c r="AP1582" t="inlineStr">
        <is>
          <t>1</t>
        </is>
      </c>
      <c r="AQ1582" t="inlineStr"/>
      <c r="AR1582" t="inlineStr"/>
      <c r="AS1582" t="inlineStr"/>
      <c r="AT1582" t="inlineStr"/>
      <c r="AU1582" t="inlineStr">
        <is>
          <t>---</t>
        </is>
      </c>
      <c r="AV1582" t="inlineStr">
        <is>
          <t>---</t>
        </is>
      </c>
      <c r="AW1582" t="inlineStr">
        <is>
          <t>---</t>
        </is>
      </c>
      <c r="AX1582" t="inlineStr">
        <is>
          <t>---</t>
        </is>
      </c>
      <c r="AY1582" t="inlineStr">
        <is>
          <t>---</t>
        </is>
      </c>
      <c r="AZ1582" t="inlineStr">
        <is>
          <t>---</t>
        </is>
      </c>
      <c r="BA1582" t="inlineStr">
        <is>
          <t>e5870524d7474eb1ae50f2c4107b4683</t>
        </is>
      </c>
      <c r="BB1582" t="inlineStr">
        <is>
          <t>http://openrosa.org/formdesigner/0B48E039-1E80-49A7-AC24-732B6E788E39</t>
        </is>
      </c>
      <c r="BC1582" t="inlineStr">
        <is>
          <t>Ration et autres visites</t>
        </is>
      </c>
      <c r="BD1582" t="inlineStr">
        <is>
          <t>CommCare Android, version "2.56"(468046). App v15976. CommCare Version 2.56.0. Build 468046, built on: 2025-03-15</t>
        </is>
      </c>
      <c r="BE1582" t="inlineStr">
        <is>
          <t>commcare_1a638df5-b750-4196-ba65-fa624981c493</t>
        </is>
      </c>
      <c r="BF1582" t="inlineStr">
        <is>
          <t>18.5308664 -72.2717045 190.9 6.5</t>
        </is>
      </c>
      <c r="BG1582" t="inlineStr">
        <is>
          <t>f13d8149fc6d39ebe86af18272310ff9</t>
        </is>
      </c>
      <c r="BH1582" t="inlineStr">
        <is>
          <t>7f92301a232342ecaa860bf392f6b02f</t>
        </is>
      </c>
      <c r="BI1582" t="inlineStr">
        <is>
          <t>15246</t>
        </is>
      </c>
      <c r="BJ1582" t="inlineStr">
        <is>
          <t>XFormInstance</t>
        </is>
      </c>
      <c r="BK1582" t="inlineStr">
        <is>
          <t>b1814acf0cac11f0877091acc20079a7</t>
        </is>
      </c>
      <c r="BL1582" t="b">
        <v>0</v>
      </c>
      <c r="BM1582" t="inlineStr">
        <is>
          <t>---</t>
        </is>
      </c>
      <c r="BN1582" t="inlineStr">
        <is>
          <t>200.113.248.3</t>
        </is>
      </c>
      <c r="BO1582" t="inlineStr">
        <is>
          <t>Louidor Christelle</t>
        </is>
      </c>
    </row>
    <row r="1583">
      <c r="A1583" t="inlineStr">
        <is>
          <t>1581</t>
        </is>
      </c>
      <c r="B1583" t="inlineStr">
        <is>
          <t>9f7327b3-a6f2-4562-b16e-b875711f39ed</t>
        </is>
      </c>
      <c r="C1583" t="inlineStr">
        <is>
          <t>2025-03-28</t>
        </is>
      </c>
      <c r="D1583" t="inlineStr">
        <is>
          <t>8</t>
        </is>
      </c>
      <c r="E1583" t="inlineStr">
        <is>
          <t>---</t>
        </is>
      </c>
      <c r="F1583" t="inlineStr">
        <is>
          <t>1</t>
        </is>
      </c>
      <c r="G1583" t="inlineStr">
        <is>
          <t>---</t>
        </is>
      </c>
      <c r="H1583" t="inlineStr">
        <is>
          <t>1</t>
        </is>
      </c>
      <c r="I1583" t="inlineStr">
        <is>
          <t>1</t>
        </is>
      </c>
      <c r="J1583" t="inlineStr">
        <is>
          <t>2</t>
        </is>
      </c>
      <c r="K1583" t="inlineStr">
        <is>
          <t>---</t>
        </is>
      </c>
      <c r="L1583" t="inlineStr">
        <is>
          <t>---</t>
        </is>
      </c>
      <c r="M1583" t="inlineStr">
        <is>
          <t>---</t>
        </is>
      </c>
      <c r="N1583" t="inlineStr">
        <is>
          <t>---</t>
        </is>
      </c>
      <c r="O1583" t="inlineStr">
        <is>
          <t>---</t>
        </is>
      </c>
      <c r="P1583" t="inlineStr">
        <is>
          <t>---</t>
        </is>
      </c>
      <c r="Q1583" t="inlineStr">
        <is>
          <t>---</t>
        </is>
      </c>
      <c r="R1583" t="inlineStr"/>
      <c r="S1583" t="inlineStr">
        <is>
          <t>14.2</t>
        </is>
      </c>
      <c r="T1583" t="inlineStr">
        <is>
          <t>101.0</t>
        </is>
      </c>
      <c r="U1583">
        <f>HYPERLINK("https://www.commcarehq.org/a/caris-test/api/form_attachment/v1/9f7327b3-a6f2-4562-b16e-b875711f39ed/1743209691973.heic")</f>
        <v/>
      </c>
      <c r="V1583" t="inlineStr"/>
      <c r="W1583" t="inlineStr"/>
      <c r="X1583" t="inlineStr">
        <is>
          <t>PAP/GCHO/ST07969</t>
        </is>
      </c>
      <c r="Y1583" t="inlineStr">
        <is>
          <t>PAP/GCHO/ST07969</t>
        </is>
      </c>
      <c r="Z1583" t="inlineStr">
        <is>
          <t>2025-03-29 00:54:57</t>
        </is>
      </c>
      <c r="AA1583" t="inlineStr">
        <is>
          <t>2025-03-29 00:54:09</t>
        </is>
      </c>
      <c r="AB1583" t="inlineStr">
        <is>
          <t>2nathalie</t>
        </is>
      </c>
      <c r="AC1583" t="inlineStr">
        <is>
          <t>2025-03-31 12:16:35</t>
        </is>
      </c>
      <c r="AD1583" s="1" t="inlineStr">
        <is>
          <t>https://www.commcarehq.org/a/caris-test/reports/form_data/9f7327b3-a6f2-4562-b16e-b875711f39ed/</t>
        </is>
      </c>
      <c r="AE1583" t="inlineStr">
        <is>
          <t>---</t>
        </is>
      </c>
      <c r="AF1583" t="inlineStr">
        <is>
          <t>3c5a623af057e23a32ae4000_127596</t>
        </is>
      </c>
      <c r="AG1583" t="inlineStr">
        <is>
          <t>---</t>
        </is>
      </c>
      <c r="AH1583" t="inlineStr">
        <is>
          <t>2025-03-29 00:54:57</t>
        </is>
      </c>
      <c r="AI1583" t="inlineStr">
        <is>
          <t>3c7e14bc31cb425997c89e194bb7c839</t>
        </is>
      </c>
      <c r="AJ1583" t="inlineStr">
        <is>
          <t>2025-03-28</t>
        </is>
      </c>
      <c r="AK1583" t="inlineStr">
        <is>
          <t>8</t>
        </is>
      </c>
      <c r="AL1583" t="inlineStr">
        <is>
          <t>---</t>
        </is>
      </c>
      <c r="AM1583" t="inlineStr">
        <is>
          <t>1</t>
        </is>
      </c>
      <c r="AN1583" t="inlineStr">
        <is>
          <t>---</t>
        </is>
      </c>
      <c r="AO1583" t="inlineStr">
        <is>
          <t>1</t>
        </is>
      </c>
      <c r="AP1583" t="inlineStr">
        <is>
          <t>1</t>
        </is>
      </c>
      <c r="AQ1583" t="inlineStr"/>
      <c r="AR1583" t="inlineStr">
        <is>
          <t>14.2</t>
        </is>
      </c>
      <c r="AS1583" t="inlineStr">
        <is>
          <t>101</t>
        </is>
      </c>
      <c r="AT1583" t="inlineStr"/>
      <c r="AU1583" t="inlineStr">
        <is>
          <t>---</t>
        </is>
      </c>
      <c r="AV1583" t="inlineStr">
        <is>
          <t>---</t>
        </is>
      </c>
      <c r="AW1583" t="inlineStr">
        <is>
          <t>---</t>
        </is>
      </c>
      <c r="AX1583" t="inlineStr">
        <is>
          <t>---</t>
        </is>
      </c>
      <c r="AY1583" t="inlineStr">
        <is>
          <t>---</t>
        </is>
      </c>
      <c r="AZ1583" t="inlineStr">
        <is>
          <t>---</t>
        </is>
      </c>
      <c r="BA1583" t="inlineStr">
        <is>
          <t>3c7e14bc31cb425997c89e194bb7c839</t>
        </is>
      </c>
      <c r="BB1583" t="inlineStr">
        <is>
          <t>http://openrosa.org/formdesigner/0B48E039-1E80-49A7-AC24-732B6E788E39</t>
        </is>
      </c>
      <c r="BC1583" t="inlineStr">
        <is>
          <t>Ration et autres visites</t>
        </is>
      </c>
      <c r="BD1583" t="inlineStr">
        <is>
          <t>CommCare Android, version "2.56"(468046). App v15976. CommCare Version 2.56.0. Build 468046, built on: 2025-03-15</t>
        </is>
      </c>
      <c r="BE1583" t="inlineStr">
        <is>
          <t>commcare_03216a9b-083b-41ac-b53f-fe4f1b36c5ed</t>
        </is>
      </c>
      <c r="BF1583" t="inlineStr"/>
      <c r="BG1583" t="inlineStr">
        <is>
          <t>f13d8149fc6d39ebe86af18272310ff9</t>
        </is>
      </c>
      <c r="BH1583" t="inlineStr">
        <is>
          <t>7f92301a232342ecaa860bf392f6b02f</t>
        </is>
      </c>
      <c r="BI1583" t="inlineStr">
        <is>
          <t>15246</t>
        </is>
      </c>
      <c r="BJ1583" t="inlineStr">
        <is>
          <t>XFormInstance</t>
        </is>
      </c>
      <c r="BK1583" t="inlineStr">
        <is>
          <t>baa93eff097e11f0ab106327e3555f30</t>
        </is>
      </c>
      <c r="BL1583" t="b">
        <v>0</v>
      </c>
      <c r="BM1583" t="inlineStr">
        <is>
          <t>---</t>
        </is>
      </c>
      <c r="BN1583" t="inlineStr">
        <is>
          <t>200.113.214.111</t>
        </is>
      </c>
      <c r="BO1583" t="inlineStr">
        <is>
          <t>Wendy Jean-Marie</t>
        </is>
      </c>
    </row>
    <row r="1584">
      <c r="A1584" t="inlineStr">
        <is>
          <t>1582</t>
        </is>
      </c>
      <c r="B1584" t="inlineStr">
        <is>
          <t>2c385720-2667-4437-84ed-f7016de568f5</t>
        </is>
      </c>
      <c r="C1584" t="inlineStr">
        <is>
          <t>2025-03-28</t>
        </is>
      </c>
      <c r="D1584" t="inlineStr">
        <is>
          <t>8</t>
        </is>
      </c>
      <c r="E1584" t="inlineStr">
        <is>
          <t>---</t>
        </is>
      </c>
      <c r="F1584" t="inlineStr">
        <is>
          <t>1</t>
        </is>
      </c>
      <c r="G1584" t="inlineStr">
        <is>
          <t>---</t>
        </is>
      </c>
      <c r="H1584" t="inlineStr">
        <is>
          <t>1</t>
        </is>
      </c>
      <c r="I1584" t="inlineStr">
        <is>
          <t>1</t>
        </is>
      </c>
      <c r="J1584" t="inlineStr">
        <is>
          <t>2</t>
        </is>
      </c>
      <c r="K1584" t="inlineStr">
        <is>
          <t>---</t>
        </is>
      </c>
      <c r="L1584" t="inlineStr">
        <is>
          <t>---</t>
        </is>
      </c>
      <c r="M1584" t="inlineStr">
        <is>
          <t>---</t>
        </is>
      </c>
      <c r="N1584" t="inlineStr">
        <is>
          <t>---</t>
        </is>
      </c>
      <c r="O1584" t="inlineStr">
        <is>
          <t>---</t>
        </is>
      </c>
      <c r="P1584" t="inlineStr">
        <is>
          <t>---</t>
        </is>
      </c>
      <c r="Q1584" t="inlineStr">
        <is>
          <t>---</t>
        </is>
      </c>
      <c r="R1584" t="inlineStr">
        <is>
          <t>18.0</t>
        </is>
      </c>
      <c r="S1584" t="inlineStr">
        <is>
          <t>25.6</t>
        </is>
      </c>
      <c r="T1584" t="inlineStr">
        <is>
          <t>137.5</t>
        </is>
      </c>
      <c r="U1584">
        <f>HYPERLINK("https://www.commcarehq.org/a/caris-test/api/form_attachment/v1/2c385720-2667-4437-84ed-f7016de568f5/1743209764846.heic")</f>
        <v/>
      </c>
      <c r="V1584" t="inlineStr"/>
      <c r="W1584" t="inlineStr"/>
      <c r="X1584" t="inlineStr">
        <is>
          <t>PAP/GCHO/ST08126</t>
        </is>
      </c>
      <c r="Y1584" t="inlineStr">
        <is>
          <t>PAP/GCHO/ST08126</t>
        </is>
      </c>
      <c r="Z1584" t="inlineStr">
        <is>
          <t>2025-03-29 00:56:09</t>
        </is>
      </c>
      <c r="AA1584" t="inlineStr">
        <is>
          <t>2025-03-29 00:55:12</t>
        </is>
      </c>
      <c r="AB1584" t="inlineStr">
        <is>
          <t>2nathalie</t>
        </is>
      </c>
      <c r="AC1584" t="inlineStr">
        <is>
          <t>2025-03-31 12:16:41</t>
        </is>
      </c>
      <c r="AD1584" s="1" t="inlineStr">
        <is>
          <t>https://www.commcarehq.org/a/caris-test/reports/form_data/2c385720-2667-4437-84ed-f7016de568f5/</t>
        </is>
      </c>
      <c r="AE1584" t="inlineStr">
        <is>
          <t>---</t>
        </is>
      </c>
      <c r="AF1584" t="inlineStr">
        <is>
          <t>3c5a623af057e23a32ae4000_124635</t>
        </is>
      </c>
      <c r="AG1584" t="inlineStr">
        <is>
          <t>---</t>
        </is>
      </c>
      <c r="AH1584" t="inlineStr">
        <is>
          <t>2025-03-29 00:56:09</t>
        </is>
      </c>
      <c r="AI1584" t="inlineStr">
        <is>
          <t>3c7e14bc31cb425997c89e194bb7c839</t>
        </is>
      </c>
      <c r="AJ1584" t="inlineStr">
        <is>
          <t>2025-03-28</t>
        </is>
      </c>
      <c r="AK1584" t="inlineStr">
        <is>
          <t>8</t>
        </is>
      </c>
      <c r="AL1584" t="inlineStr">
        <is>
          <t>---</t>
        </is>
      </c>
      <c r="AM1584" t="inlineStr">
        <is>
          <t>1</t>
        </is>
      </c>
      <c r="AN1584" t="inlineStr">
        <is>
          <t>---</t>
        </is>
      </c>
      <c r="AO1584" t="inlineStr">
        <is>
          <t>1</t>
        </is>
      </c>
      <c r="AP1584" t="inlineStr">
        <is>
          <t>1</t>
        </is>
      </c>
      <c r="AQ1584" t="inlineStr">
        <is>
          <t>18</t>
        </is>
      </c>
      <c r="AR1584" t="inlineStr">
        <is>
          <t>25.6</t>
        </is>
      </c>
      <c r="AS1584" t="inlineStr">
        <is>
          <t>137.5</t>
        </is>
      </c>
      <c r="AT1584" t="inlineStr"/>
      <c r="AU1584" t="inlineStr">
        <is>
          <t>---</t>
        </is>
      </c>
      <c r="AV1584" t="inlineStr">
        <is>
          <t>---</t>
        </is>
      </c>
      <c r="AW1584" t="inlineStr">
        <is>
          <t>---</t>
        </is>
      </c>
      <c r="AX1584" t="inlineStr">
        <is>
          <t>---</t>
        </is>
      </c>
      <c r="AY1584" t="inlineStr">
        <is>
          <t>---</t>
        </is>
      </c>
      <c r="AZ1584" t="inlineStr">
        <is>
          <t>---</t>
        </is>
      </c>
      <c r="BA1584" t="inlineStr">
        <is>
          <t>3c7e14bc31cb425997c89e194bb7c839</t>
        </is>
      </c>
      <c r="BB1584" t="inlineStr">
        <is>
          <t>http://openrosa.org/formdesigner/0B48E039-1E80-49A7-AC24-732B6E788E39</t>
        </is>
      </c>
      <c r="BC1584" t="inlineStr">
        <is>
          <t>Ration et autres visites</t>
        </is>
      </c>
      <c r="BD1584" t="inlineStr">
        <is>
          <t>CommCare Android, version "2.56"(468046). App v15976. CommCare Version 2.56.0. Build 468046, built on: 2025-03-15</t>
        </is>
      </c>
      <c r="BE1584" t="inlineStr">
        <is>
          <t>commcare_03216a9b-083b-41ac-b53f-fe4f1b36c5ed</t>
        </is>
      </c>
      <c r="BF1584" t="inlineStr"/>
      <c r="BG1584" t="inlineStr">
        <is>
          <t>f13d8149fc6d39ebe86af18272310ff9</t>
        </is>
      </c>
      <c r="BH1584" t="inlineStr">
        <is>
          <t>7f92301a232342ecaa860bf392f6b02f</t>
        </is>
      </c>
      <c r="BI1584" t="inlineStr">
        <is>
          <t>15246</t>
        </is>
      </c>
      <c r="BJ1584" t="inlineStr">
        <is>
          <t>XFormInstance</t>
        </is>
      </c>
      <c r="BK1584" t="inlineStr">
        <is>
          <t>baa93eff097e11f0ab106327e3555f30</t>
        </is>
      </c>
      <c r="BL1584" t="b">
        <v>0</v>
      </c>
      <c r="BM1584" t="inlineStr">
        <is>
          <t>---</t>
        </is>
      </c>
      <c r="BN1584" t="inlineStr">
        <is>
          <t>200.113.214.111</t>
        </is>
      </c>
      <c r="BO1584" t="inlineStr">
        <is>
          <t>Wensley Schneyder Jean</t>
        </is>
      </c>
    </row>
    <row r="1585">
      <c r="A1585" t="inlineStr">
        <is>
          <t>1583</t>
        </is>
      </c>
      <c r="B1585" t="inlineStr">
        <is>
          <t>c4e1baa5-9413-4df0-8e47-23f47b57e0b9</t>
        </is>
      </c>
      <c r="C1585" t="inlineStr">
        <is>
          <t>2025-03-28</t>
        </is>
      </c>
      <c r="D1585" t="inlineStr">
        <is>
          <t>8</t>
        </is>
      </c>
      <c r="E1585" t="inlineStr">
        <is>
          <t>---</t>
        </is>
      </c>
      <c r="F1585" t="inlineStr">
        <is>
          <t>1</t>
        </is>
      </c>
      <c r="G1585" t="inlineStr">
        <is>
          <t>---</t>
        </is>
      </c>
      <c r="H1585" t="inlineStr">
        <is>
          <t>1</t>
        </is>
      </c>
      <c r="I1585" t="inlineStr">
        <is>
          <t>1</t>
        </is>
      </c>
      <c r="J1585" t="inlineStr">
        <is>
          <t>2</t>
        </is>
      </c>
      <c r="K1585" t="inlineStr">
        <is>
          <t>---</t>
        </is>
      </c>
      <c r="L1585" t="inlineStr">
        <is>
          <t>---</t>
        </is>
      </c>
      <c r="M1585" t="inlineStr">
        <is>
          <t>---</t>
        </is>
      </c>
      <c r="N1585" t="inlineStr">
        <is>
          <t>---</t>
        </is>
      </c>
      <c r="O1585" t="inlineStr">
        <is>
          <t>---</t>
        </is>
      </c>
      <c r="P1585" t="inlineStr">
        <is>
          <t>---</t>
        </is>
      </c>
      <c r="Q1585" t="inlineStr">
        <is>
          <t>---</t>
        </is>
      </c>
      <c r="R1585" t="inlineStr"/>
      <c r="S1585" t="inlineStr">
        <is>
          <t>24.0</t>
        </is>
      </c>
      <c r="T1585" t="inlineStr"/>
      <c r="U1585">
        <f>HYPERLINK("https://www.commcarehq.org/a/caris-test/api/form_attachment/v1/c4e1baa5-9413-4df0-8e47-23f47b57e0b9/1743209824482.heic")</f>
        <v/>
      </c>
      <c r="V1585" t="inlineStr"/>
      <c r="W1585" t="inlineStr"/>
      <c r="X1585" t="inlineStr">
        <is>
          <t>PAP/GCHO/ST08561</t>
        </is>
      </c>
      <c r="Y1585" t="inlineStr">
        <is>
          <t>PAP/GCHO/ST08561</t>
        </is>
      </c>
      <c r="Z1585" t="inlineStr">
        <is>
          <t>2025-03-29 00:57:08</t>
        </is>
      </c>
      <c r="AA1585" t="inlineStr">
        <is>
          <t>2025-03-29 00:56:30</t>
        </is>
      </c>
      <c r="AB1585" t="inlineStr">
        <is>
          <t>2nathalie</t>
        </is>
      </c>
      <c r="AC1585" t="inlineStr">
        <is>
          <t>2025-03-31 12:16:44</t>
        </is>
      </c>
      <c r="AD1585" s="1" t="inlineStr">
        <is>
          <t>https://www.commcarehq.org/a/caris-test/reports/form_data/c4e1baa5-9413-4df0-8e47-23f47b57e0b9/</t>
        </is>
      </c>
      <c r="AE1585" t="inlineStr">
        <is>
          <t>---</t>
        </is>
      </c>
      <c r="AF1585" t="inlineStr">
        <is>
          <t>3c5a623af057e23a32ae4000_180543</t>
        </is>
      </c>
      <c r="AG1585" t="inlineStr">
        <is>
          <t>---</t>
        </is>
      </c>
      <c r="AH1585" t="inlineStr">
        <is>
          <t>2025-03-29 00:57:08</t>
        </is>
      </c>
      <c r="AI1585" t="inlineStr">
        <is>
          <t>3c7e14bc31cb425997c89e194bb7c839</t>
        </is>
      </c>
      <c r="AJ1585" t="inlineStr">
        <is>
          <t>2025-03-28</t>
        </is>
      </c>
      <c r="AK1585" t="inlineStr">
        <is>
          <t>8</t>
        </is>
      </c>
      <c r="AL1585" t="inlineStr">
        <is>
          <t>---</t>
        </is>
      </c>
      <c r="AM1585" t="inlineStr">
        <is>
          <t>1</t>
        </is>
      </c>
      <c r="AN1585" t="inlineStr">
        <is>
          <t>---</t>
        </is>
      </c>
      <c r="AO1585" t="inlineStr">
        <is>
          <t>1</t>
        </is>
      </c>
      <c r="AP1585" t="inlineStr">
        <is>
          <t>1</t>
        </is>
      </c>
      <c r="AQ1585" t="inlineStr"/>
      <c r="AR1585" t="inlineStr">
        <is>
          <t>24</t>
        </is>
      </c>
      <c r="AS1585" t="inlineStr"/>
      <c r="AT1585" t="inlineStr"/>
      <c r="AU1585" t="inlineStr">
        <is>
          <t>---</t>
        </is>
      </c>
      <c r="AV1585" t="inlineStr">
        <is>
          <t>---</t>
        </is>
      </c>
      <c r="AW1585" t="inlineStr">
        <is>
          <t>---</t>
        </is>
      </c>
      <c r="AX1585" t="inlineStr">
        <is>
          <t>---</t>
        </is>
      </c>
      <c r="AY1585" t="inlineStr">
        <is>
          <t>---</t>
        </is>
      </c>
      <c r="AZ1585" t="inlineStr">
        <is>
          <t>---</t>
        </is>
      </c>
      <c r="BA1585" t="inlineStr">
        <is>
          <t>3c7e14bc31cb425997c89e194bb7c839</t>
        </is>
      </c>
      <c r="BB1585" t="inlineStr">
        <is>
          <t>http://openrosa.org/formdesigner/0B48E039-1E80-49A7-AC24-732B6E788E39</t>
        </is>
      </c>
      <c r="BC1585" t="inlineStr">
        <is>
          <t>Ration et autres visites</t>
        </is>
      </c>
      <c r="BD1585" t="inlineStr">
        <is>
          <t>CommCare Android, version "2.56"(468046). App v15976. CommCare Version 2.56.0. Build 468046, built on: 2025-03-15</t>
        </is>
      </c>
      <c r="BE1585" t="inlineStr">
        <is>
          <t>commcare_03216a9b-083b-41ac-b53f-fe4f1b36c5ed</t>
        </is>
      </c>
      <c r="BF1585" t="inlineStr"/>
      <c r="BG1585" t="inlineStr">
        <is>
          <t>f13d8149fc6d39ebe86af18272310ff9</t>
        </is>
      </c>
      <c r="BH1585" t="inlineStr">
        <is>
          <t>7f92301a232342ecaa860bf392f6b02f</t>
        </is>
      </c>
      <c r="BI1585" t="inlineStr">
        <is>
          <t>15246</t>
        </is>
      </c>
      <c r="BJ1585" t="inlineStr">
        <is>
          <t>XFormInstance</t>
        </is>
      </c>
      <c r="BK1585" t="inlineStr">
        <is>
          <t>baa93eff097e11f0ab106327e3555f30</t>
        </is>
      </c>
      <c r="BL1585" t="b">
        <v>0</v>
      </c>
      <c r="BM1585" t="inlineStr">
        <is>
          <t>---</t>
        </is>
      </c>
      <c r="BN1585" t="inlineStr">
        <is>
          <t>200.113.214.111</t>
        </is>
      </c>
      <c r="BO1585" t="inlineStr">
        <is>
          <t>Occean Handy</t>
        </is>
      </c>
    </row>
    <row r="1586">
      <c r="A1586" t="inlineStr">
        <is>
          <t>1584</t>
        </is>
      </c>
      <c r="B1586" t="inlineStr">
        <is>
          <t>c2940210-be8e-4249-9898-63faaf255b91</t>
        </is>
      </c>
      <c r="C1586" t="inlineStr">
        <is>
          <t>2025-03-28</t>
        </is>
      </c>
      <c r="D1586" t="inlineStr">
        <is>
          <t>4</t>
        </is>
      </c>
      <c r="E1586" t="inlineStr">
        <is>
          <t>je l'ai visitee par qu'elle etait hospitalisé a hfsc</t>
        </is>
      </c>
      <c r="F1586" t="inlineStr">
        <is>
          <t>1</t>
        </is>
      </c>
      <c r="G1586" t="inlineStr">
        <is>
          <t>elle a exeate</t>
        </is>
      </c>
      <c r="H1586" t="inlineStr">
        <is>
          <t>1</t>
        </is>
      </c>
      <c r="I1586" t="inlineStr">
        <is>
          <t>1</t>
        </is>
      </c>
      <c r="J1586" t="inlineStr">
        <is>
          <t>2</t>
        </is>
      </c>
      <c r="K1586" t="inlineStr">
        <is>
          <t>---</t>
        </is>
      </c>
      <c r="L1586" t="inlineStr">
        <is>
          <t>---</t>
        </is>
      </c>
      <c r="M1586" t="inlineStr">
        <is>
          <t>---</t>
        </is>
      </c>
      <c r="N1586" t="inlineStr">
        <is>
          <t>---</t>
        </is>
      </c>
      <c r="O1586" t="inlineStr">
        <is>
          <t>---</t>
        </is>
      </c>
      <c r="P1586" t="inlineStr">
        <is>
          <t>---</t>
        </is>
      </c>
      <c r="Q1586" t="inlineStr">
        <is>
          <t>---</t>
        </is>
      </c>
      <c r="R1586" t="inlineStr"/>
      <c r="S1586" t="inlineStr">
        <is>
          <t>22.8</t>
        </is>
      </c>
      <c r="T1586" t="inlineStr"/>
      <c r="U1586">
        <f>HYPERLINK("https://www.commcarehq.org/a/caris-test/api/form_attachment/v1/c2940210-be8e-4249-9898-63faaf255b91/1743203141124.jpg")</f>
        <v/>
      </c>
      <c r="V1586" t="inlineStr"/>
      <c r="W1586" t="inlineStr"/>
      <c r="X1586" t="inlineStr">
        <is>
          <t>PAP/HFSC/ST01278</t>
        </is>
      </c>
      <c r="Y1586" t="inlineStr">
        <is>
          <t>PAP/HFSC/ST01278</t>
        </is>
      </c>
      <c r="Z1586" t="inlineStr">
        <is>
          <t>2025-03-28 23:05:46</t>
        </is>
      </c>
      <c r="AA1586" t="inlineStr">
        <is>
          <t>2025-03-28 23:03:12</t>
        </is>
      </c>
      <c r="AB1586" t="inlineStr">
        <is>
          <t>2alphonse</t>
        </is>
      </c>
      <c r="AC1586" t="inlineStr">
        <is>
          <t>2025-03-31 12:29:28</t>
        </is>
      </c>
      <c r="AD1586" s="1" t="inlineStr">
        <is>
          <t>https://www.commcarehq.org/a/caris-test/reports/form_data/c2940210-be8e-4249-9898-63faaf255b91/</t>
        </is>
      </c>
      <c r="AE1586" t="inlineStr">
        <is>
          <t>---</t>
        </is>
      </c>
      <c r="AF1586" t="inlineStr">
        <is>
          <t>d43583602f9b499e8b571b7141c6d3ad</t>
        </is>
      </c>
      <c r="AG1586" t="inlineStr">
        <is>
          <t>---</t>
        </is>
      </c>
      <c r="AH1586" t="inlineStr">
        <is>
          <t>2025-03-28 23:05:46</t>
        </is>
      </c>
      <c r="AI1586" t="inlineStr">
        <is>
          <t>fd24bc8fc5740ac5a5cd8e502226cc8a</t>
        </is>
      </c>
      <c r="AJ1586" t="inlineStr">
        <is>
          <t>2025-03-28</t>
        </is>
      </c>
      <c r="AK1586" t="inlineStr">
        <is>
          <t>4</t>
        </is>
      </c>
      <c r="AL1586" t="inlineStr">
        <is>
          <t>je l'ai visitee par qu'elle etait hospitalisé a hfsc</t>
        </is>
      </c>
      <c r="AM1586" t="inlineStr">
        <is>
          <t>1</t>
        </is>
      </c>
      <c r="AN1586" t="inlineStr">
        <is>
          <t>elle a exeate</t>
        </is>
      </c>
      <c r="AO1586" t="inlineStr">
        <is>
          <t>1</t>
        </is>
      </c>
      <c r="AP1586" t="inlineStr">
        <is>
          <t>1</t>
        </is>
      </c>
      <c r="AQ1586" t="inlineStr"/>
      <c r="AR1586" t="inlineStr">
        <is>
          <t>22.8</t>
        </is>
      </c>
      <c r="AS1586" t="inlineStr"/>
      <c r="AT1586" t="inlineStr"/>
      <c r="AU1586" t="inlineStr">
        <is>
          <t>---</t>
        </is>
      </c>
      <c r="AV1586" t="inlineStr">
        <is>
          <t>---</t>
        </is>
      </c>
      <c r="AW1586" t="inlineStr">
        <is>
          <t>---</t>
        </is>
      </c>
      <c r="AX1586" t="inlineStr">
        <is>
          <t>---</t>
        </is>
      </c>
      <c r="AY1586" t="inlineStr">
        <is>
          <t>---</t>
        </is>
      </c>
      <c r="AZ1586" t="inlineStr">
        <is>
          <t>---</t>
        </is>
      </c>
      <c r="BA1586" t="inlineStr">
        <is>
          <t>fd24bc8fc5740ac5a5cd8e502226cc8a</t>
        </is>
      </c>
      <c r="BB1586" t="inlineStr">
        <is>
          <t>http://openrosa.org/formdesigner/0B48E039-1E80-49A7-AC24-732B6E788E39</t>
        </is>
      </c>
      <c r="BC1586" t="inlineStr">
        <is>
          <t>Ration et autres visites</t>
        </is>
      </c>
      <c r="BD1586" t="inlineStr">
        <is>
          <t>CommCare Android, version "2.55.0"(467579). App v15974. CommCare Version 2.55.0. Build 467579, built on: 2025-01-15</t>
        </is>
      </c>
      <c r="BE1586" t="inlineStr">
        <is>
          <t>commcare_4dc5eea2-03fb-4ae5-9faa-e7b11666bc3e</t>
        </is>
      </c>
      <c r="BF1586" t="inlineStr"/>
      <c r="BG1586" t="inlineStr">
        <is>
          <t>f13d8149fc6d39ebe86af18272310ff9</t>
        </is>
      </c>
      <c r="BH1586" t="inlineStr">
        <is>
          <t>40b9a06a5c574210820dd725c0bc61c4</t>
        </is>
      </c>
      <c r="BI1586" t="inlineStr">
        <is>
          <t>15246</t>
        </is>
      </c>
      <c r="BJ1586" t="inlineStr">
        <is>
          <t>XFormInstance</t>
        </is>
      </c>
      <c r="BK1586" t="inlineStr">
        <is>
          <t>ef554de80b4b11f0bbfabb65fe57b2fe</t>
        </is>
      </c>
      <c r="BL1586" t="b">
        <v>0</v>
      </c>
      <c r="BM1586" t="inlineStr">
        <is>
          <t>---</t>
        </is>
      </c>
      <c r="BN1586" t="inlineStr">
        <is>
          <t>190.115.190.36</t>
        </is>
      </c>
      <c r="BO1586" t="inlineStr">
        <is>
          <t>Saint Vil  Steegy-Grayce</t>
        </is>
      </c>
    </row>
    <row r="1587">
      <c r="A1587" t="inlineStr">
        <is>
          <t>1585</t>
        </is>
      </c>
      <c r="B1587" t="inlineStr">
        <is>
          <t>2ed62cd4-558d-475f-b190-979feae97cda</t>
        </is>
      </c>
      <c r="C1587" t="inlineStr">
        <is>
          <t>2025-03-26</t>
        </is>
      </c>
      <c r="D1587" t="inlineStr">
        <is>
          <t>3</t>
        </is>
      </c>
      <c r="E1587" t="inlineStr">
        <is>
          <t>---</t>
        </is>
      </c>
      <c r="F1587" t="inlineStr">
        <is>
          <t>0</t>
        </is>
      </c>
      <c r="G1587" t="inlineStr">
        <is>
          <t>---</t>
        </is>
      </c>
      <c r="H1587" t="inlineStr">
        <is>
          <t>0</t>
        </is>
      </c>
      <c r="I1587" t="inlineStr">
        <is>
          <t>0</t>
        </is>
      </c>
      <c r="J1587" t="inlineStr">
        <is>
          <t>---</t>
        </is>
      </c>
      <c r="K1587" t="inlineStr">
        <is>
          <t>---</t>
        </is>
      </c>
      <c r="L1587" t="inlineStr">
        <is>
          <t>---</t>
        </is>
      </c>
      <c r="M1587" t="inlineStr">
        <is>
          <t>---</t>
        </is>
      </c>
      <c r="N1587" t="inlineStr">
        <is>
          <t>---</t>
        </is>
      </c>
      <c r="O1587" t="inlineStr">
        <is>
          <t>---</t>
        </is>
      </c>
      <c r="P1587" t="inlineStr">
        <is>
          <t>---</t>
        </is>
      </c>
      <c r="Q1587" t="inlineStr">
        <is>
          <t>---</t>
        </is>
      </c>
      <c r="R1587" t="inlineStr">
        <is>
          <t>---</t>
        </is>
      </c>
      <c r="S1587" t="inlineStr">
        <is>
          <t>---</t>
        </is>
      </c>
      <c r="T1587" t="inlineStr">
        <is>
          <t>---</t>
        </is>
      </c>
      <c r="U1587" t="inlineStr">
        <is>
          <t>---</t>
        </is>
      </c>
      <c r="V1587" t="inlineStr">
        <is>
          <t>---</t>
        </is>
      </c>
      <c r="W1587" t="inlineStr"/>
      <c r="X1587" t="inlineStr">
        <is>
          <t>PAP/SMFO/ST00730</t>
        </is>
      </c>
      <c r="Y1587" t="inlineStr">
        <is>
          <t>PAP/SMFO/ST00730</t>
        </is>
      </c>
      <c r="Z1587" t="inlineStr">
        <is>
          <t>2025-03-28 01:22:37</t>
        </is>
      </c>
      <c r="AA1587" t="inlineStr">
        <is>
          <t>2025-03-28 01:22:21</t>
        </is>
      </c>
      <c r="AB1587" t="inlineStr">
        <is>
          <t>2jure</t>
        </is>
      </c>
      <c r="AC1587" t="inlineStr">
        <is>
          <t>2025-03-31 16:07:16</t>
        </is>
      </c>
      <c r="AD1587" s="1" t="inlineStr">
        <is>
          <t>https://www.commcarehq.org/a/caris-test/reports/form_data/2ed62cd4-558d-475f-b190-979feae97cda/</t>
        </is>
      </c>
      <c r="AE1587" t="inlineStr">
        <is>
          <t>---</t>
        </is>
      </c>
      <c r="AF1587" t="inlineStr">
        <is>
          <t>3c5a623af057e23a32ae4000_127683</t>
        </is>
      </c>
      <c r="AG1587" t="inlineStr">
        <is>
          <t>OK</t>
        </is>
      </c>
      <c r="AH1587" t="inlineStr">
        <is>
          <t>2025-03-28 01:22:37</t>
        </is>
      </c>
      <c r="AI1587" t="inlineStr">
        <is>
          <t>a5bbdf851c139995e9835931d0a6e6d2</t>
        </is>
      </c>
      <c r="AJ1587" t="inlineStr">
        <is>
          <t>2025-03-26</t>
        </is>
      </c>
      <c r="AK1587" t="inlineStr">
        <is>
          <t>3</t>
        </is>
      </c>
      <c r="AL1587" t="inlineStr">
        <is>
          <t>---</t>
        </is>
      </c>
      <c r="AM1587" t="inlineStr">
        <is>
          <t>0</t>
        </is>
      </c>
      <c r="AN1587" t="inlineStr">
        <is>
          <t>---</t>
        </is>
      </c>
      <c r="AO1587" t="inlineStr">
        <is>
          <t>0</t>
        </is>
      </c>
      <c r="AP1587" t="inlineStr">
        <is>
          <t>0</t>
        </is>
      </c>
      <c r="AQ1587" t="inlineStr">
        <is>
          <t>---</t>
        </is>
      </c>
      <c r="AR1587" t="inlineStr">
        <is>
          <t>---</t>
        </is>
      </c>
      <c r="AS1587" t="inlineStr">
        <is>
          <t>---</t>
        </is>
      </c>
      <c r="AT1587" t="inlineStr"/>
      <c r="AU1587" t="inlineStr">
        <is>
          <t>---</t>
        </is>
      </c>
      <c r="AV1587" t="inlineStr">
        <is>
          <t>---</t>
        </is>
      </c>
      <c r="AW1587" t="inlineStr">
        <is>
          <t>---</t>
        </is>
      </c>
      <c r="AX1587" t="inlineStr">
        <is>
          <t>---</t>
        </is>
      </c>
      <c r="AY1587" t="inlineStr">
        <is>
          <t>---</t>
        </is>
      </c>
      <c r="AZ1587" t="inlineStr">
        <is>
          <t>---</t>
        </is>
      </c>
      <c r="BA1587" t="inlineStr">
        <is>
          <t>a5bbdf851c139995e9835931d0a6e6d2</t>
        </is>
      </c>
      <c r="BB1587" t="inlineStr">
        <is>
          <t>http://openrosa.org/formdesigner/0B48E039-1E80-49A7-AC24-732B6E788E39</t>
        </is>
      </c>
      <c r="BC1587" t="inlineStr">
        <is>
          <t>Ration et autres visites</t>
        </is>
      </c>
      <c r="BD1587" t="inlineStr">
        <is>
          <t>CommCare Android, version "2.56"(468046). App v15976. CommCare Version 2.56.0. Build 468046, built on: 2025-03-15</t>
        </is>
      </c>
      <c r="BE1587" t="inlineStr">
        <is>
          <t>commcare_4991f8fb-4090-4ad8-9141-1cb1e5b2a3c6</t>
        </is>
      </c>
      <c r="BF1587" t="inlineStr">
        <is>
          <t>18.5331824 -72.4121753 51.46 10.68</t>
        </is>
      </c>
      <c r="BG1587" t="inlineStr">
        <is>
          <t>f13d8149fc6d39ebe86af18272310ff9</t>
        </is>
      </c>
      <c r="BH1587" t="inlineStr">
        <is>
          <t>7f92301a232342ecaa860bf392f6b02f</t>
        </is>
      </c>
      <c r="BI1587" t="inlineStr">
        <is>
          <t>15246</t>
        </is>
      </c>
      <c r="BJ1587" t="inlineStr">
        <is>
          <t>XFormInstance</t>
        </is>
      </c>
      <c r="BK1587" t="inlineStr">
        <is>
          <t>ddd49f970a8b11f0b5c05930014bb413</t>
        </is>
      </c>
      <c r="BL1587" t="b">
        <v>0</v>
      </c>
      <c r="BM1587" t="inlineStr">
        <is>
          <t>---</t>
        </is>
      </c>
      <c r="BN1587" t="inlineStr">
        <is>
          <t>190.102.68.33</t>
        </is>
      </c>
      <c r="BO1587" t="inlineStr">
        <is>
          <t>9Gerard Junia</t>
        </is>
      </c>
    </row>
    <row r="1588">
      <c r="A1588" t="inlineStr">
        <is>
          <t>1586</t>
        </is>
      </c>
      <c r="B1588" t="inlineStr">
        <is>
          <t>c72af5f4-f4e6-4523-ac73-10482d79fedb</t>
        </is>
      </c>
      <c r="C1588" t="inlineStr">
        <is>
          <t>2025-03-31</t>
        </is>
      </c>
      <c r="D1588" t="inlineStr">
        <is>
          <t>4</t>
        </is>
      </c>
      <c r="E1588" t="inlineStr">
        <is>
          <t>absente au club</t>
        </is>
      </c>
      <c r="F1588" t="inlineStr">
        <is>
          <t>1</t>
        </is>
      </c>
      <c r="G1588" t="inlineStr">
        <is>
          <t>pour savoir si elle allait mieux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---</t>
        </is>
      </c>
      <c r="L1588" t="inlineStr">
        <is>
          <t>---</t>
        </is>
      </c>
      <c r="M1588" t="inlineStr">
        <is>
          <t>---</t>
        </is>
      </c>
      <c r="N1588" t="inlineStr">
        <is>
          <t>---</t>
        </is>
      </c>
      <c r="O1588" t="inlineStr">
        <is>
          <t>---</t>
        </is>
      </c>
      <c r="P1588" t="inlineStr">
        <is>
          <t>---</t>
        </is>
      </c>
      <c r="Q1588" t="inlineStr">
        <is>
          <t>---</t>
        </is>
      </c>
      <c r="R1588" t="inlineStr"/>
      <c r="S1588" t="inlineStr"/>
      <c r="T1588" t="inlineStr"/>
      <c r="U1588">
        <f>HYPERLINK("https://www.commcarehq.org/a/caris-test/api/form_attachment/v1/c72af5f4-f4e6-4523-ac73-10482d79fedb/1743450355812.jpg")</f>
        <v/>
      </c>
      <c r="V1588" t="inlineStr"/>
      <c r="W1588" t="inlineStr">
        <is>
          <t>18.5243083 -72.6502977 -11.44 20.26</t>
        </is>
      </c>
      <c r="X1588" t="inlineStr">
        <is>
          <t>LEG/HSCL/ST00822</t>
        </is>
      </c>
      <c r="Y1588" t="inlineStr">
        <is>
          <t>LEG/HSCL/ST00822</t>
        </is>
      </c>
      <c r="Z1588" t="inlineStr">
        <is>
          <t>2025-03-31 19:22:33</t>
        </is>
      </c>
      <c r="AA1588" t="inlineStr">
        <is>
          <t>2025-03-31 19:39:37</t>
        </is>
      </c>
      <c r="AB1588" t="inlineStr">
        <is>
          <t>2toussaint</t>
        </is>
      </c>
      <c r="AC1588" t="inlineStr">
        <is>
          <t>2025-03-31 21:32:39</t>
        </is>
      </c>
      <c r="AD1588" s="1" t="inlineStr">
        <is>
          <t>https://www.commcarehq.org/a/caris-test/reports/form_data/c72af5f4-f4e6-4523-ac73-10482d79fedb/</t>
        </is>
      </c>
      <c r="AE1588" t="inlineStr">
        <is>
          <t>---</t>
        </is>
      </c>
      <c r="AF1588" t="inlineStr">
        <is>
          <t>3c5a623af057e23a32ae4000_151698</t>
        </is>
      </c>
      <c r="AG1588" t="inlineStr">
        <is>
          <t>---</t>
        </is>
      </c>
      <c r="AH1588" t="inlineStr">
        <is>
          <t>2025-03-31 19:22:33</t>
        </is>
      </c>
      <c r="AI1588" t="inlineStr">
        <is>
          <t>bf15ded1c441caeee7b3790beacaa107</t>
        </is>
      </c>
      <c r="AJ1588" t="inlineStr">
        <is>
          <t>2025-03-31</t>
        </is>
      </c>
      <c r="AK1588" t="inlineStr">
        <is>
          <t>4</t>
        </is>
      </c>
      <c r="AL1588" t="inlineStr">
        <is>
          <t>absente au club</t>
        </is>
      </c>
      <c r="AM1588" t="inlineStr">
        <is>
          <t>1</t>
        </is>
      </c>
      <c r="AN1588" t="inlineStr">
        <is>
          <t>pour savoir si elle allait mieux</t>
        </is>
      </c>
      <c r="AO1588" t="inlineStr">
        <is>
          <t>1</t>
        </is>
      </c>
      <c r="AP1588" t="inlineStr">
        <is>
          <t>1</t>
        </is>
      </c>
      <c r="AQ1588" t="inlineStr"/>
      <c r="AR1588" t="inlineStr"/>
      <c r="AS1588" t="inlineStr"/>
      <c r="AT1588" t="inlineStr">
        <is>
          <t>18.5243083 -72.6502977 -11.44 20.26</t>
        </is>
      </c>
      <c r="AU1588" t="inlineStr">
        <is>
          <t>---</t>
        </is>
      </c>
      <c r="AV1588" t="inlineStr">
        <is>
          <t>---</t>
        </is>
      </c>
      <c r="AW1588" t="inlineStr">
        <is>
          <t>---</t>
        </is>
      </c>
      <c r="AX1588" t="inlineStr">
        <is>
          <t>---</t>
        </is>
      </c>
      <c r="AY1588" t="inlineStr">
        <is>
          <t>---</t>
        </is>
      </c>
      <c r="AZ1588" t="inlineStr">
        <is>
          <t>---</t>
        </is>
      </c>
      <c r="BA1588" t="inlineStr">
        <is>
          <t>bf15ded1c441caeee7b3790beacaa107</t>
        </is>
      </c>
      <c r="BB1588" t="inlineStr">
        <is>
          <t>http://openrosa.org/formdesigner/0B48E039-1E80-49A7-AC24-732B6E788E39</t>
        </is>
      </c>
      <c r="BC1588" t="inlineStr">
        <is>
          <t>Ration et autres visites</t>
        </is>
      </c>
      <c r="BD1588" t="inlineStr">
        <is>
          <t>CommCare Android, version "2.55.0"(467579). App v15976. CommCare Version 2.55.0. Build 467579, built on: 2025-01-15</t>
        </is>
      </c>
      <c r="BE1588" t="inlineStr">
        <is>
          <t>commcare_6ba4fa04-2ee5-4472-8c22-35182b767bd8</t>
        </is>
      </c>
      <c r="BF1588" t="inlineStr">
        <is>
          <t>18.524235 -72.6503425 -13.09 7.39</t>
        </is>
      </c>
      <c r="BG1588" t="inlineStr">
        <is>
          <t>f13d8149fc6d39ebe86af18272310ff9</t>
        </is>
      </c>
      <c r="BH1588" t="inlineStr">
        <is>
          <t>7f92301a232342ecaa860bf392f6b02f</t>
        </is>
      </c>
      <c r="BI1588" t="inlineStr">
        <is>
          <t>15246</t>
        </is>
      </c>
      <c r="BJ1588" t="inlineStr">
        <is>
          <t>XFormInstance</t>
        </is>
      </c>
      <c r="BK1588" t="inlineStr">
        <is>
          <t>3c36d9500c1011f0a4d9017103a72c00</t>
        </is>
      </c>
      <c r="BL1588" t="b">
        <v>0</v>
      </c>
      <c r="BM1588" t="inlineStr">
        <is>
          <t>---</t>
        </is>
      </c>
      <c r="BN1588" t="inlineStr">
        <is>
          <t>200.113.230.121</t>
        </is>
      </c>
      <c r="BO1588" t="inlineStr">
        <is>
          <t>Lovelie Bazile</t>
        </is>
      </c>
    </row>
    <row r="1589">
      <c r="A1589" t="inlineStr">
        <is>
          <t>1587</t>
        </is>
      </c>
      <c r="B1589" t="inlineStr">
        <is>
          <t>0909d080-1838-45f6-b6ba-61a6c31be12d</t>
        </is>
      </c>
      <c r="C1589" t="inlineStr">
        <is>
          <t>2025-03-19</t>
        </is>
      </c>
      <c r="D1589" t="inlineStr">
        <is>
          <t>3 4</t>
        </is>
      </c>
      <c r="E1589" t="inlineStr">
        <is>
          <t>prise contact</t>
        </is>
      </c>
      <c r="F1589" t="inlineStr">
        <is>
          <t>0</t>
        </is>
      </c>
      <c r="G1589" t="inlineStr">
        <is>
          <t>---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---</t>
        </is>
      </c>
      <c r="L1589" t="inlineStr">
        <is>
          <t>---</t>
        </is>
      </c>
      <c r="M1589" t="inlineStr">
        <is>
          <t>---</t>
        </is>
      </c>
      <c r="N1589" t="inlineStr">
        <is>
          <t>---</t>
        </is>
      </c>
      <c r="O1589" t="inlineStr">
        <is>
          <t>---</t>
        </is>
      </c>
      <c r="P1589" t="inlineStr">
        <is>
          <t>---</t>
        </is>
      </c>
      <c r="Q1589" t="inlineStr">
        <is>
          <t>---</t>
        </is>
      </c>
      <c r="R1589" t="inlineStr"/>
      <c r="S1589" t="inlineStr"/>
      <c r="T1589" t="inlineStr"/>
      <c r="U1589">
        <f>HYPERLINK("https://www.commcarehq.org/a/caris-test/api/form_attachment/v1/0909d080-1838-45f6-b6ba-61a6c31be12d/1743456419239.jpg")</f>
        <v/>
      </c>
      <c r="V1589" t="inlineStr"/>
      <c r="W1589" t="inlineStr"/>
      <c r="X1589" t="inlineStr">
        <is>
          <t>LEG/HSCL/ST01043</t>
        </is>
      </c>
      <c r="Y1589" t="inlineStr">
        <is>
          <t>LEG/HSCL/ST01043</t>
        </is>
      </c>
      <c r="Z1589" t="inlineStr">
        <is>
          <t>2025-03-31 21:27:08</t>
        </is>
      </c>
      <c r="AA1589" t="inlineStr">
        <is>
          <t>2025-03-31 21:26:07</t>
        </is>
      </c>
      <c r="AB1589" t="inlineStr">
        <is>
          <t>2francesca</t>
        </is>
      </c>
      <c r="AC1589" t="inlineStr">
        <is>
          <t>2025-03-31 22:11:07</t>
        </is>
      </c>
      <c r="AD1589" s="1" t="inlineStr">
        <is>
          <t>https://www.commcarehq.org/a/caris-test/reports/form_data/0909d080-1838-45f6-b6ba-61a6c31be12d/</t>
        </is>
      </c>
      <c r="AE1589" t="inlineStr">
        <is>
          <t>---</t>
        </is>
      </c>
      <c r="AF1589" t="inlineStr">
        <is>
          <t>3c5a623af057e23a32ae4000_179751</t>
        </is>
      </c>
      <c r="AG1589" t="inlineStr">
        <is>
          <t>OK</t>
        </is>
      </c>
      <c r="AH1589" t="inlineStr">
        <is>
          <t>2025-03-31 21:27:08</t>
        </is>
      </c>
      <c r="AI1589" t="inlineStr">
        <is>
          <t>e108d3187abb44a0a8a40ae0f9d2582f</t>
        </is>
      </c>
      <c r="AJ1589" t="inlineStr">
        <is>
          <t>2025-03-19</t>
        </is>
      </c>
      <c r="AK1589" t="inlineStr">
        <is>
          <t>3 4</t>
        </is>
      </c>
      <c r="AL1589" t="inlineStr">
        <is>
          <t>prise contact</t>
        </is>
      </c>
      <c r="AM1589" t="inlineStr">
        <is>
          <t>0</t>
        </is>
      </c>
      <c r="AN1589" t="inlineStr">
        <is>
          <t>---</t>
        </is>
      </c>
      <c r="AO1589" t="inlineStr">
        <is>
          <t>1</t>
        </is>
      </c>
      <c r="AP1589" t="inlineStr">
        <is>
          <t>1</t>
        </is>
      </c>
      <c r="AQ1589" t="inlineStr"/>
      <c r="AR1589" t="inlineStr"/>
      <c r="AS1589" t="inlineStr"/>
      <c r="AT1589" t="inlineStr"/>
      <c r="AU1589" t="inlineStr">
        <is>
          <t>---</t>
        </is>
      </c>
      <c r="AV1589" t="inlineStr">
        <is>
          <t>---</t>
        </is>
      </c>
      <c r="AW1589" t="inlineStr">
        <is>
          <t>---</t>
        </is>
      </c>
      <c r="AX1589" t="inlineStr">
        <is>
          <t>---</t>
        </is>
      </c>
      <c r="AY1589" t="inlineStr">
        <is>
          <t>---</t>
        </is>
      </c>
      <c r="AZ1589" t="inlineStr">
        <is>
          <t>---</t>
        </is>
      </c>
      <c r="BA1589" t="inlineStr">
        <is>
          <t>e108d3187abb44a0a8a40ae0f9d2582f</t>
        </is>
      </c>
      <c r="BB1589" t="inlineStr">
        <is>
          <t>http://openrosa.org/formdesigner/0B48E039-1E80-49A7-AC24-732B6E788E39</t>
        </is>
      </c>
      <c r="BC1589" t="inlineStr">
        <is>
          <t>Ration et autres visites</t>
        </is>
      </c>
      <c r="BD1589" t="inlineStr">
        <is>
          <t>CommCare Android, version "2.55.0"(467579). App v15976. CommCare Version 2.55.0. Build 467579, built on: 2025-01-15</t>
        </is>
      </c>
      <c r="BE1589" t="inlineStr">
        <is>
          <t>commcare_6f56273d-7e7b-484c-afbb-00c7ac82f3b2</t>
        </is>
      </c>
      <c r="BF1589" t="inlineStr">
        <is>
          <t>18.5007498 -72.5814195 22.67 22.88</t>
        </is>
      </c>
      <c r="BG1589" t="inlineStr">
        <is>
          <t>f13d8149fc6d39ebe86af18272310ff9</t>
        </is>
      </c>
      <c r="BH1589" t="inlineStr">
        <is>
          <t>7f92301a232342ecaa860bf392f6b02f</t>
        </is>
      </c>
      <c r="BI1589" t="inlineStr">
        <is>
          <t>15246</t>
        </is>
      </c>
      <c r="BJ1589" t="inlineStr">
        <is>
          <t>XFormInstance</t>
        </is>
      </c>
      <c r="BK1589" t="inlineStr">
        <is>
          <t>15e652e70e4d11f0a48721b00009636d</t>
        </is>
      </c>
      <c r="BL1589" t="b">
        <v>0</v>
      </c>
      <c r="BM1589" t="inlineStr">
        <is>
          <t>---</t>
        </is>
      </c>
      <c r="BN1589" t="inlineStr">
        <is>
          <t>200.113.238.128</t>
        </is>
      </c>
      <c r="BO1589" t="inlineStr">
        <is>
          <t>Francisco Demelien</t>
        </is>
      </c>
    </row>
    <row r="1590">
      <c r="A1590" t="inlineStr">
        <is>
          <t>1588</t>
        </is>
      </c>
      <c r="B1590" t="inlineStr">
        <is>
          <t>c2dfde76-102b-46b7-9ec7-e6f6e0604708</t>
        </is>
      </c>
      <c r="C1590" t="inlineStr">
        <is>
          <t>2025-03-20</t>
        </is>
      </c>
      <c r="D1590" t="inlineStr">
        <is>
          <t>3 4</t>
        </is>
      </c>
      <c r="E1590" t="inlineStr">
        <is>
          <t>Bonbon.</t>
        </is>
      </c>
      <c r="F1590" t="inlineStr">
        <is>
          <t>0</t>
        </is>
      </c>
      <c r="G1590" t="inlineStr">
        <is>
          <t>---</t>
        </is>
      </c>
      <c r="H1590" t="inlineStr">
        <is>
          <t>1</t>
        </is>
      </c>
      <c r="I1590" t="inlineStr">
        <is>
          <t>1</t>
        </is>
      </c>
      <c r="J1590" t="inlineStr">
        <is>
          <t>2</t>
        </is>
      </c>
      <c r="K1590" t="inlineStr">
        <is>
          <t>---</t>
        </is>
      </c>
      <c r="L1590" t="inlineStr">
        <is>
          <t>---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/>
      <c r="S1590" t="inlineStr">
        <is>
          <t>12.75</t>
        </is>
      </c>
      <c r="T1590" t="inlineStr">
        <is>
          <t>99.0</t>
        </is>
      </c>
      <c r="U1590">
        <f>HYPERLINK("https://www.commcarehq.org/a/caris-test/api/form_attachment/v1/c2dfde76-102b-46b7-9ec7-e6f6e0604708/1742504333991.jpg")</f>
        <v/>
      </c>
      <c r="V1590" t="inlineStr"/>
      <c r="W1590" t="inlineStr"/>
      <c r="X1590" t="inlineStr">
        <is>
          <t>PEG/HNDP/ST02943</t>
        </is>
      </c>
      <c r="Y1590" t="inlineStr">
        <is>
          <t>PEG/HNDP/ST02943</t>
        </is>
      </c>
      <c r="Z1590" t="inlineStr">
        <is>
          <t>2025-03-20 21:02:48</t>
        </is>
      </c>
      <c r="AA1590" t="inlineStr">
        <is>
          <t>2025-03-20 20:56:12</t>
        </is>
      </c>
      <c r="AB1590" t="inlineStr">
        <is>
          <t>2sfrancois</t>
        </is>
      </c>
      <c r="AC1590" t="inlineStr">
        <is>
          <t>2025-03-31 22:18:08</t>
        </is>
      </c>
      <c r="AD1590" s="1" t="inlineStr">
        <is>
          <t>https://www.commcarehq.org/a/caris-test/reports/form_data/c2dfde76-102b-46b7-9ec7-e6f6e0604708/</t>
        </is>
      </c>
      <c r="AE1590" t="inlineStr">
        <is>
          <t>---</t>
        </is>
      </c>
      <c r="AF1590" t="inlineStr">
        <is>
          <t>3c5a623af057e23a32ae4000_49388</t>
        </is>
      </c>
      <c r="AG1590" t="inlineStr">
        <is>
          <t>OK</t>
        </is>
      </c>
      <c r="AH1590" t="inlineStr">
        <is>
          <t>2025-03-20 21:02:48</t>
        </is>
      </c>
      <c r="AI1590" t="inlineStr">
        <is>
          <t>ee56fe43774c739691190a6b2f174cb4</t>
        </is>
      </c>
      <c r="AJ1590" t="inlineStr">
        <is>
          <t>2025-03-20</t>
        </is>
      </c>
      <c r="AK1590" t="inlineStr">
        <is>
          <t>3 4</t>
        </is>
      </c>
      <c r="AL1590" t="inlineStr">
        <is>
          <t>Bonbon.</t>
        </is>
      </c>
      <c r="AM1590" t="inlineStr">
        <is>
          <t>0</t>
        </is>
      </c>
      <c r="AN1590" t="inlineStr">
        <is>
          <t>---</t>
        </is>
      </c>
      <c r="AO1590" t="inlineStr">
        <is>
          <t>1</t>
        </is>
      </c>
      <c r="AP1590" t="inlineStr">
        <is>
          <t>1</t>
        </is>
      </c>
      <c r="AQ1590" t="inlineStr"/>
      <c r="AR1590" t="inlineStr">
        <is>
          <t>12.75</t>
        </is>
      </c>
      <c r="AS1590" t="inlineStr">
        <is>
          <t>99</t>
        </is>
      </c>
      <c r="AT1590" t="inlineStr"/>
      <c r="AU1590" t="inlineStr">
        <is>
          <t>---</t>
        </is>
      </c>
      <c r="AV1590" t="inlineStr">
        <is>
          <t>---</t>
        </is>
      </c>
      <c r="AW1590" t="inlineStr">
        <is>
          <t>---</t>
        </is>
      </c>
      <c r="AX1590" t="inlineStr">
        <is>
          <t>---</t>
        </is>
      </c>
      <c r="AY1590" t="inlineStr">
        <is>
          <t>---</t>
        </is>
      </c>
      <c r="AZ1590" t="inlineStr">
        <is>
          <t>---</t>
        </is>
      </c>
      <c r="BA1590" t="inlineStr">
        <is>
          <t>ee56fe43774c739691190a6b2f174cb4</t>
        </is>
      </c>
      <c r="BB1590" t="inlineStr">
        <is>
          <t>http://openrosa.org/formdesigner/0B48E039-1E80-49A7-AC24-732B6E788E39</t>
        </is>
      </c>
      <c r="BC1590" t="inlineStr">
        <is>
          <t>Ration et autres visites</t>
        </is>
      </c>
      <c r="BD1590" t="inlineStr">
        <is>
          <t>CommCare Android, version "2.56"(468046). App v15976. CommCare Version 2.56.0. Build 468046, built on: 2025-03-15</t>
        </is>
      </c>
      <c r="BE1590" t="inlineStr">
        <is>
          <t>commcare_a169376e-65d8-42db-a32c-2b37fe76f3f2</t>
        </is>
      </c>
      <c r="BF1590" t="inlineStr"/>
      <c r="BG1590" t="inlineStr">
        <is>
          <t>f13d8149fc6d39ebe86af18272310ff9</t>
        </is>
      </c>
      <c r="BH1590" t="inlineStr">
        <is>
          <t>7f92301a232342ecaa860bf392f6b02f</t>
        </is>
      </c>
      <c r="BI1590" t="inlineStr">
        <is>
          <t>15246</t>
        </is>
      </c>
      <c r="BJ1590" t="inlineStr">
        <is>
          <t>XFormInstance</t>
        </is>
      </c>
      <c r="BK1590" t="inlineStr">
        <is>
          <t>a21d44d000f211f0ba8cbb65fe57b2fe</t>
        </is>
      </c>
      <c r="BL1590" t="b">
        <v>0</v>
      </c>
      <c r="BM1590" t="inlineStr">
        <is>
          <t>---</t>
        </is>
      </c>
      <c r="BN1590" t="inlineStr">
        <is>
          <t>200.113.230.110</t>
        </is>
      </c>
      <c r="BO1590" t="inlineStr">
        <is>
          <t>Sahralie Saintil</t>
        </is>
      </c>
    </row>
    <row r="1591">
      <c r="A1591" t="inlineStr">
        <is>
          <t>1589</t>
        </is>
      </c>
      <c r="B1591" t="inlineStr">
        <is>
          <t>30df4a3c-4128-4d32-84a0-0f2818ffd5e9</t>
        </is>
      </c>
      <c r="C1591" t="inlineStr">
        <is>
          <t>2025-03-31</t>
        </is>
      </c>
      <c r="D1591" t="inlineStr">
        <is>
          <t>3 4</t>
        </is>
      </c>
      <c r="E1591" t="inlineStr">
        <is>
          <t>apporter des bonbons</t>
        </is>
      </c>
      <c r="F1591" t="inlineStr">
        <is>
          <t>0</t>
        </is>
      </c>
      <c r="G1591" t="inlineStr">
        <is>
          <t>---</t>
        </is>
      </c>
      <c r="H1591" t="inlineStr">
        <is>
          <t>1</t>
        </is>
      </c>
      <c r="I1591" t="inlineStr">
        <is>
          <t>1</t>
        </is>
      </c>
      <c r="J1591" t="inlineStr">
        <is>
          <t>4</t>
        </is>
      </c>
      <c r="K1591" t="inlineStr">
        <is>
          <t>---</t>
        </is>
      </c>
      <c r="L1591" t="inlineStr">
        <is>
          <t>---</t>
        </is>
      </c>
      <c r="M1591" t="inlineStr">
        <is>
          <t>---</t>
        </is>
      </c>
      <c r="N1591" t="inlineStr">
        <is>
          <t>---</t>
        </is>
      </c>
      <c r="O1591" t="inlineStr">
        <is>
          <t>---</t>
        </is>
      </c>
      <c r="P1591" t="inlineStr">
        <is>
          <t>---</t>
        </is>
      </c>
      <c r="Q1591" t="inlineStr">
        <is>
          <t>---</t>
        </is>
      </c>
      <c r="R1591" t="inlineStr"/>
      <c r="S1591" t="inlineStr"/>
      <c r="T1591" t="inlineStr"/>
      <c r="U1591" t="inlineStr"/>
      <c r="V1591" t="inlineStr"/>
      <c r="W1591" t="inlineStr"/>
      <c r="X1591" t="inlineStr">
        <is>
          <t>LEG/HSCL/ST00204</t>
        </is>
      </c>
      <c r="Y1591" t="inlineStr">
        <is>
          <t>LEG/HSCL/ST00204</t>
        </is>
      </c>
      <c r="Z1591" t="inlineStr">
        <is>
          <t>2025-03-31 21:42:32</t>
        </is>
      </c>
      <c r="AA1591" t="inlineStr">
        <is>
          <t>2025-03-31 21:40:13</t>
        </is>
      </c>
      <c r="AB1591" t="inlineStr">
        <is>
          <t>2francesca</t>
        </is>
      </c>
      <c r="AC1591" t="inlineStr">
        <is>
          <t>2025-03-31 22:29:30</t>
        </is>
      </c>
      <c r="AD1591" s="1" t="inlineStr">
        <is>
          <t>https://www.commcarehq.org/a/caris-test/reports/form_data/30df4a3c-4128-4d32-84a0-0f2818ffd5e9/</t>
        </is>
      </c>
      <c r="AE1591" t="inlineStr">
        <is>
          <t>---</t>
        </is>
      </c>
      <c r="AF1591" t="inlineStr">
        <is>
          <t>3c5a623af057e23a32ae4000_46588</t>
        </is>
      </c>
      <c r="AG1591" t="inlineStr">
        <is>
          <t>OK</t>
        </is>
      </c>
      <c r="AH1591" t="inlineStr">
        <is>
          <t>2025-03-31 21:42:32</t>
        </is>
      </c>
      <c r="AI1591" t="inlineStr">
        <is>
          <t>e108d3187abb44a0a8a40ae0f9d2582f</t>
        </is>
      </c>
      <c r="AJ1591" t="inlineStr">
        <is>
          <t>2025-03-31</t>
        </is>
      </c>
      <c r="AK1591" t="inlineStr">
        <is>
          <t>3 4</t>
        </is>
      </c>
      <c r="AL1591" t="inlineStr">
        <is>
          <t>apporter des bonbons</t>
        </is>
      </c>
      <c r="AM1591" t="inlineStr">
        <is>
          <t>0</t>
        </is>
      </c>
      <c r="AN1591" t="inlineStr">
        <is>
          <t>---</t>
        </is>
      </c>
      <c r="AO1591" t="inlineStr">
        <is>
          <t>1</t>
        </is>
      </c>
      <c r="AP1591" t="inlineStr">
        <is>
          <t>1</t>
        </is>
      </c>
      <c r="AQ1591" t="inlineStr"/>
      <c r="AR1591" t="inlineStr"/>
      <c r="AS1591" t="inlineStr"/>
      <c r="AT1591" t="inlineStr"/>
      <c r="AU1591" t="inlineStr">
        <is>
          <t>---</t>
        </is>
      </c>
      <c r="AV1591" t="inlineStr">
        <is>
          <t>---</t>
        </is>
      </c>
      <c r="AW1591" t="inlineStr">
        <is>
          <t>---</t>
        </is>
      </c>
      <c r="AX1591" t="inlineStr">
        <is>
          <t>---</t>
        </is>
      </c>
      <c r="AY1591" t="inlineStr">
        <is>
          <t>---</t>
        </is>
      </c>
      <c r="AZ1591" t="inlineStr">
        <is>
          <t>---</t>
        </is>
      </c>
      <c r="BA1591" t="inlineStr">
        <is>
          <t>e108d3187abb44a0a8a40ae0f9d2582f</t>
        </is>
      </c>
      <c r="BB1591" t="inlineStr">
        <is>
          <t>http://openrosa.org/formdesigner/0B48E039-1E80-49A7-AC24-732B6E788E39</t>
        </is>
      </c>
      <c r="BC1591" t="inlineStr">
        <is>
          <t>Ration et autres visites</t>
        </is>
      </c>
      <c r="BD1591" t="inlineStr">
        <is>
          <t>CommCare Android, version "2.55.0"(467579). App v15976. CommCare Version 2.55.0. Build 467579, built on: 2025-01-15</t>
        </is>
      </c>
      <c r="BE1591" t="inlineStr">
        <is>
          <t>commcare_6f56273d-7e7b-484c-afbb-00c7ac82f3b2</t>
        </is>
      </c>
      <c r="BF1591" t="inlineStr">
        <is>
          <t>18.5008818 -72.5812839 22.76 92.69</t>
        </is>
      </c>
      <c r="BG1591" t="inlineStr">
        <is>
          <t>f13d8149fc6d39ebe86af18272310ff9</t>
        </is>
      </c>
      <c r="BH1591" t="inlineStr">
        <is>
          <t>7f92301a232342ecaa860bf392f6b02f</t>
        </is>
      </c>
      <c r="BI1591" t="inlineStr">
        <is>
          <t>15246</t>
        </is>
      </c>
      <c r="BJ1591" t="inlineStr">
        <is>
          <t>XFormInstance</t>
        </is>
      </c>
      <c r="BK1591" t="inlineStr">
        <is>
          <t>15e652e70e4d11f0a48721b00009636d</t>
        </is>
      </c>
      <c r="BL1591" t="b">
        <v>0</v>
      </c>
      <c r="BM1591" t="inlineStr">
        <is>
          <t>---</t>
        </is>
      </c>
      <c r="BN1591" t="inlineStr">
        <is>
          <t>190.115.176.113</t>
        </is>
      </c>
      <c r="BO1591" t="inlineStr">
        <is>
          <t>Christella Beauvoir</t>
        </is>
      </c>
    </row>
    <row r="1592">
      <c r="A1592" t="inlineStr">
        <is>
          <t>1590</t>
        </is>
      </c>
      <c r="B1592" t="inlineStr">
        <is>
          <t>837da52a-9a55-4d8e-9940-a1fcb8a02f55</t>
        </is>
      </c>
      <c r="C1592" t="inlineStr">
        <is>
          <t>2025-03-25</t>
        </is>
      </c>
      <c r="D1592" t="inlineStr">
        <is>
          <t>3 4</t>
        </is>
      </c>
      <c r="E1592" t="inlineStr">
        <is>
          <t>apporter des bonbons</t>
        </is>
      </c>
      <c r="F1592" t="inlineStr">
        <is>
          <t>0</t>
        </is>
      </c>
      <c r="G1592" t="inlineStr">
        <is>
          <t>---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---</t>
        </is>
      </c>
      <c r="L1592" t="inlineStr">
        <is>
          <t>---</t>
        </is>
      </c>
      <c r="M1592" t="inlineStr">
        <is>
          <t>---</t>
        </is>
      </c>
      <c r="N1592" t="inlineStr">
        <is>
          <t>---</t>
        </is>
      </c>
      <c r="O1592" t="inlineStr">
        <is>
          <t>---</t>
        </is>
      </c>
      <c r="P1592" t="inlineStr">
        <is>
          <t>---</t>
        </is>
      </c>
      <c r="Q1592" t="inlineStr">
        <is>
          <t>---</t>
        </is>
      </c>
      <c r="R1592" t="inlineStr"/>
      <c r="S1592" t="inlineStr"/>
      <c r="T1592" t="inlineStr"/>
      <c r="U1592" t="inlineStr"/>
      <c r="V1592" t="inlineStr"/>
      <c r="W1592" t="inlineStr"/>
      <c r="X1592" t="inlineStr">
        <is>
          <t>LEG/HSCL/ST00913</t>
        </is>
      </c>
      <c r="Y1592" t="inlineStr">
        <is>
          <t>LEG/HSCL/ST00913</t>
        </is>
      </c>
      <c r="Z1592" t="inlineStr">
        <is>
          <t>2025-03-31 21:44:50</t>
        </is>
      </c>
      <c r="AA1592" t="inlineStr">
        <is>
          <t>2025-03-31 21:44:12</t>
        </is>
      </c>
      <c r="AB1592" t="inlineStr">
        <is>
          <t>2francesca</t>
        </is>
      </c>
      <c r="AC1592" t="inlineStr">
        <is>
          <t>2025-03-31 22:29:36</t>
        </is>
      </c>
      <c r="AD1592" s="1" t="inlineStr">
        <is>
          <t>https://www.commcarehq.org/a/caris-test/reports/form_data/837da52a-9a55-4d8e-9940-a1fcb8a02f55/</t>
        </is>
      </c>
      <c r="AE1592" t="inlineStr">
        <is>
          <t>---</t>
        </is>
      </c>
      <c r="AF1592" t="inlineStr">
        <is>
          <t>3c5a623af057e23a32ae4000_160261</t>
        </is>
      </c>
      <c r="AG1592" t="inlineStr">
        <is>
          <t>OK</t>
        </is>
      </c>
      <c r="AH1592" t="inlineStr">
        <is>
          <t>2025-03-31 21:44:50</t>
        </is>
      </c>
      <c r="AI1592" t="inlineStr">
        <is>
          <t>e108d3187abb44a0a8a40ae0f9d2582f</t>
        </is>
      </c>
      <c r="AJ1592" t="inlineStr">
        <is>
          <t>2025-03-25</t>
        </is>
      </c>
      <c r="AK1592" t="inlineStr">
        <is>
          <t>3 4</t>
        </is>
      </c>
      <c r="AL1592" t="inlineStr">
        <is>
          <t>apporter des bonbons</t>
        </is>
      </c>
      <c r="AM1592" t="inlineStr">
        <is>
          <t>0</t>
        </is>
      </c>
      <c r="AN1592" t="inlineStr">
        <is>
          <t>---</t>
        </is>
      </c>
      <c r="AO1592" t="inlineStr">
        <is>
          <t>1</t>
        </is>
      </c>
      <c r="AP1592" t="inlineStr">
        <is>
          <t>1</t>
        </is>
      </c>
      <c r="AQ1592" t="inlineStr"/>
      <c r="AR1592" t="inlineStr"/>
      <c r="AS1592" t="inlineStr"/>
      <c r="AT1592" t="inlineStr"/>
      <c r="AU1592" t="inlineStr">
        <is>
          <t>---</t>
        </is>
      </c>
      <c r="AV1592" t="inlineStr">
        <is>
          <t>---</t>
        </is>
      </c>
      <c r="AW1592" t="inlineStr">
        <is>
          <t>---</t>
        </is>
      </c>
      <c r="AX1592" t="inlineStr">
        <is>
          <t>---</t>
        </is>
      </c>
      <c r="AY1592" t="inlineStr">
        <is>
          <t>---</t>
        </is>
      </c>
      <c r="AZ1592" t="inlineStr">
        <is>
          <t>---</t>
        </is>
      </c>
      <c r="BA1592" t="inlineStr">
        <is>
          <t>e108d3187abb44a0a8a40ae0f9d2582f</t>
        </is>
      </c>
      <c r="BB1592" t="inlineStr">
        <is>
          <t>http://openrosa.org/formdesigner/0B48E039-1E80-49A7-AC24-732B6E788E39</t>
        </is>
      </c>
      <c r="BC1592" t="inlineStr">
        <is>
          <t>Ration et autres visites</t>
        </is>
      </c>
      <c r="BD1592" t="inlineStr">
        <is>
          <t>CommCare Android, version "2.55.0"(467579). App v15976. CommCare Version 2.55.0. Build 467579, built on: 2025-01-15</t>
        </is>
      </c>
      <c r="BE1592" t="inlineStr">
        <is>
          <t>commcare_6f56273d-7e7b-484c-afbb-00c7ac82f3b2</t>
        </is>
      </c>
      <c r="BF1592" t="inlineStr">
        <is>
          <t>18.5008754 -72.5813829 31.25 7.96</t>
        </is>
      </c>
      <c r="BG1592" t="inlineStr">
        <is>
          <t>f13d8149fc6d39ebe86af18272310ff9</t>
        </is>
      </c>
      <c r="BH1592" t="inlineStr">
        <is>
          <t>7f92301a232342ecaa860bf392f6b02f</t>
        </is>
      </c>
      <c r="BI1592" t="inlineStr">
        <is>
          <t>15246</t>
        </is>
      </c>
      <c r="BJ1592" t="inlineStr">
        <is>
          <t>XFormInstance</t>
        </is>
      </c>
      <c r="BK1592" t="inlineStr">
        <is>
          <t>15e652e70e4d11f0a48721b00009636d</t>
        </is>
      </c>
      <c r="BL1592" t="b">
        <v>0</v>
      </c>
      <c r="BM1592" t="inlineStr">
        <is>
          <t>---</t>
        </is>
      </c>
      <c r="BN1592" t="inlineStr">
        <is>
          <t>190.115.176.113</t>
        </is>
      </c>
      <c r="BO1592" t="inlineStr">
        <is>
          <t>Wilfred Judens Joseph</t>
        </is>
      </c>
    </row>
    <row r="1593">
      <c r="A1593" t="inlineStr">
        <is>
          <t>1591</t>
        </is>
      </c>
      <c r="B1593" t="inlineStr">
        <is>
          <t>37caf6e6-f709-4da8-8d83-87845fcfb184</t>
        </is>
      </c>
      <c r="C1593" t="inlineStr">
        <is>
          <t>2025-03-26</t>
        </is>
      </c>
      <c r="D1593" t="inlineStr">
        <is>
          <t>4</t>
        </is>
      </c>
      <c r="E1593" t="inlineStr">
        <is>
          <t>prise contact</t>
        </is>
      </c>
      <c r="F1593" t="inlineStr">
        <is>
          <t>1</t>
        </is>
      </c>
      <c r="G1593" t="inlineStr">
        <is>
          <t>n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---</t>
        </is>
      </c>
      <c r="L1593" t="inlineStr">
        <is>
          <t>---</t>
        </is>
      </c>
      <c r="M1593" t="inlineStr">
        <is>
          <t>---</t>
        </is>
      </c>
      <c r="N1593" t="inlineStr">
        <is>
          <t>---</t>
        </is>
      </c>
      <c r="O1593" t="inlineStr">
        <is>
          <t>---</t>
        </is>
      </c>
      <c r="P1593" t="inlineStr">
        <is>
          <t>---</t>
        </is>
      </c>
      <c r="Q1593" t="inlineStr">
        <is>
          <t>---</t>
        </is>
      </c>
      <c r="R1593" t="inlineStr"/>
      <c r="S1593" t="inlineStr"/>
      <c r="T1593" t="inlineStr"/>
      <c r="U1593">
        <f>HYPERLINK("https://www.commcarehq.org/a/caris-test/api/form_attachment/v1/37caf6e6-f709-4da8-8d83-87845fcfb184/1743457672576.jpg")</f>
        <v/>
      </c>
      <c r="V1593" t="inlineStr"/>
      <c r="W1593" t="inlineStr"/>
      <c r="X1593" t="inlineStr">
        <is>
          <t>LEG/HSCL/ST00671</t>
        </is>
      </c>
      <c r="Y1593" t="inlineStr">
        <is>
          <t>LEG/HSCL/ST00671</t>
        </is>
      </c>
      <c r="Z1593" t="inlineStr">
        <is>
          <t>2025-03-31 21:48:04</t>
        </is>
      </c>
      <c r="AA1593" t="inlineStr">
        <is>
          <t>2025-03-31 21:46:06</t>
        </is>
      </c>
      <c r="AB1593" t="inlineStr">
        <is>
          <t>2francesca</t>
        </is>
      </c>
      <c r="AC1593" t="inlineStr">
        <is>
          <t>2025-03-31 22:30:04</t>
        </is>
      </c>
      <c r="AD1593" s="1" t="inlineStr">
        <is>
          <t>https://www.commcarehq.org/a/caris-test/reports/form_data/37caf6e6-f709-4da8-8d83-87845fcfb184/</t>
        </is>
      </c>
      <c r="AE1593" t="inlineStr">
        <is>
          <t>---</t>
        </is>
      </c>
      <c r="AF1593" t="inlineStr">
        <is>
          <t>3c5a623af057e23a32ae4000_124098</t>
        </is>
      </c>
      <c r="AG1593" t="inlineStr">
        <is>
          <t>---</t>
        </is>
      </c>
      <c r="AH1593" t="inlineStr">
        <is>
          <t>2025-03-31 21:48:04</t>
        </is>
      </c>
      <c r="AI1593" t="inlineStr">
        <is>
          <t>e108d3187abb44a0a8a40ae0f9d2582f</t>
        </is>
      </c>
      <c r="AJ1593" t="inlineStr">
        <is>
          <t>2025-03-26</t>
        </is>
      </c>
      <c r="AK1593" t="inlineStr">
        <is>
          <t>4</t>
        </is>
      </c>
      <c r="AL1593" t="inlineStr">
        <is>
          <t>prise contact</t>
        </is>
      </c>
      <c r="AM1593" t="inlineStr">
        <is>
          <t>1</t>
        </is>
      </c>
      <c r="AN1593" t="inlineStr">
        <is>
          <t>n</t>
        </is>
      </c>
      <c r="AO1593" t="inlineStr">
        <is>
          <t>1</t>
        </is>
      </c>
      <c r="AP1593" t="inlineStr">
        <is>
          <t>1</t>
        </is>
      </c>
      <c r="AQ1593" t="inlineStr"/>
      <c r="AR1593" t="inlineStr"/>
      <c r="AS1593" t="inlineStr"/>
      <c r="AT1593" t="inlineStr"/>
      <c r="AU1593" t="inlineStr">
        <is>
          <t>---</t>
        </is>
      </c>
      <c r="AV1593" t="inlineStr">
        <is>
          <t>---</t>
        </is>
      </c>
      <c r="AW1593" t="inlineStr">
        <is>
          <t>---</t>
        </is>
      </c>
      <c r="AX1593" t="inlineStr">
        <is>
          <t>---</t>
        </is>
      </c>
      <c r="AY1593" t="inlineStr">
        <is>
          <t>---</t>
        </is>
      </c>
      <c r="AZ1593" t="inlineStr">
        <is>
          <t>---</t>
        </is>
      </c>
      <c r="BA1593" t="inlineStr">
        <is>
          <t>e108d3187abb44a0a8a40ae0f9d2582f</t>
        </is>
      </c>
      <c r="BB1593" t="inlineStr">
        <is>
          <t>http://openrosa.org/formdesigner/0B48E039-1E80-49A7-AC24-732B6E788E39</t>
        </is>
      </c>
      <c r="BC1593" t="inlineStr">
        <is>
          <t>Ration et autres visites</t>
        </is>
      </c>
      <c r="BD1593" t="inlineStr">
        <is>
          <t>CommCare Android, version "2.55.0"(467579). App v15976. CommCare Version 2.55.0. Build 467579, built on: 2025-01-15</t>
        </is>
      </c>
      <c r="BE1593" t="inlineStr">
        <is>
          <t>commcare_6f56273d-7e7b-484c-afbb-00c7ac82f3b2</t>
        </is>
      </c>
      <c r="BF1593" t="inlineStr">
        <is>
          <t>18.500936 -72.5812161 27.74 16.3</t>
        </is>
      </c>
      <c r="BG1593" t="inlineStr">
        <is>
          <t>f13d8149fc6d39ebe86af18272310ff9</t>
        </is>
      </c>
      <c r="BH1593" t="inlineStr">
        <is>
          <t>7f92301a232342ecaa860bf392f6b02f</t>
        </is>
      </c>
      <c r="BI1593" t="inlineStr">
        <is>
          <t>15246</t>
        </is>
      </c>
      <c r="BJ1593" t="inlineStr">
        <is>
          <t>XFormInstance</t>
        </is>
      </c>
      <c r="BK1593" t="inlineStr">
        <is>
          <t>15e652e70e4d11f0a48721b00009636d</t>
        </is>
      </c>
      <c r="BL1593" t="b">
        <v>0</v>
      </c>
      <c r="BM1593" t="inlineStr">
        <is>
          <t>---</t>
        </is>
      </c>
      <c r="BN1593" t="inlineStr">
        <is>
          <t>190.115.176.113</t>
        </is>
      </c>
      <c r="BO1593" t="inlineStr">
        <is>
          <t>---</t>
        </is>
      </c>
    </row>
    <row r="1594">
      <c r="A1594" t="inlineStr">
        <is>
          <t>1592</t>
        </is>
      </c>
      <c r="B1594" t="inlineStr">
        <is>
          <t>47a9a311-9092-4d1a-b84d-3b5d527c55ef</t>
        </is>
      </c>
      <c r="C1594" t="inlineStr">
        <is>
          <t>2025-03-27</t>
        </is>
      </c>
      <c r="D1594" t="inlineStr">
        <is>
          <t>1</t>
        </is>
      </c>
      <c r="E1594" t="inlineStr">
        <is>
          <t>---</t>
        </is>
      </c>
      <c r="F1594" t="inlineStr">
        <is>
          <t>0</t>
        </is>
      </c>
      <c r="G1594" t="inlineStr">
        <is>
          <t>---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---</t>
        </is>
      </c>
      <c r="L1594" t="inlineStr">
        <is>
          <t>---</t>
        </is>
      </c>
      <c r="M1594" t="inlineStr">
        <is>
          <t>1</t>
        </is>
      </c>
      <c r="N1594" t="inlineStr"/>
      <c r="O1594" t="inlineStr">
        <is>
          <t>---</t>
        </is>
      </c>
      <c r="P1594" t="inlineStr">
        <is>
          <t>---</t>
        </is>
      </c>
      <c r="Q1594" t="inlineStr">
        <is>
          <t>---</t>
        </is>
      </c>
      <c r="R1594" t="inlineStr"/>
      <c r="S1594" t="inlineStr"/>
      <c r="T1594" t="inlineStr"/>
      <c r="U1594">
        <f>HYPERLINK("https://www.commcarehq.org/a/caris-test/api/form_attachment/v1/47a9a311-9092-4d1a-b84d-3b5d527c55ef/1743458287451.jpg")</f>
        <v/>
      </c>
      <c r="V1594" t="inlineStr"/>
      <c r="W1594" t="inlineStr"/>
      <c r="X1594" t="inlineStr">
        <is>
          <t>LEG/HSCL/ST00671</t>
        </is>
      </c>
      <c r="Y1594" t="inlineStr">
        <is>
          <t>LEG/HSCL/ST00671</t>
        </is>
      </c>
      <c r="Z1594" t="inlineStr">
        <is>
          <t>2025-03-31 21:58:13</t>
        </is>
      </c>
      <c r="AA1594" t="inlineStr">
        <is>
          <t>2025-03-31 21:54:25</t>
        </is>
      </c>
      <c r="AB1594" t="inlineStr">
        <is>
          <t>2francesca</t>
        </is>
      </c>
      <c r="AC1594" t="inlineStr">
        <is>
          <t>2025-03-31 22:31:49</t>
        </is>
      </c>
      <c r="AD1594" s="1" t="inlineStr">
        <is>
          <t>https://www.commcarehq.org/a/caris-test/reports/form_data/47a9a311-9092-4d1a-b84d-3b5d527c55ef/</t>
        </is>
      </c>
      <c r="AE1594" t="inlineStr">
        <is>
          <t>---</t>
        </is>
      </c>
      <c r="AF1594" t="inlineStr">
        <is>
          <t>3c5a623af057e23a32ae4000_124098</t>
        </is>
      </c>
      <c r="AG1594" t="inlineStr">
        <is>
          <t>---</t>
        </is>
      </c>
      <c r="AH1594" t="inlineStr">
        <is>
          <t>2025-03-31 21:58:13</t>
        </is>
      </c>
      <c r="AI1594" t="inlineStr">
        <is>
          <t>e108d3187abb44a0a8a40ae0f9d2582f</t>
        </is>
      </c>
      <c r="AJ1594" t="inlineStr">
        <is>
          <t>2025-03-27</t>
        </is>
      </c>
      <c r="AK1594" t="inlineStr">
        <is>
          <t>1</t>
        </is>
      </c>
      <c r="AL1594" t="inlineStr">
        <is>
          <t>---</t>
        </is>
      </c>
      <c r="AM1594" t="inlineStr">
        <is>
          <t>0</t>
        </is>
      </c>
      <c r="AN1594" t="inlineStr">
        <is>
          <t>---</t>
        </is>
      </c>
      <c r="AO1594" t="inlineStr">
        <is>
          <t>1</t>
        </is>
      </c>
      <c r="AP1594" t="inlineStr">
        <is>
          <t>1</t>
        </is>
      </c>
      <c r="AQ1594" t="inlineStr"/>
      <c r="AR1594" t="inlineStr"/>
      <c r="AS1594" t="inlineStr"/>
      <c r="AT1594" t="inlineStr"/>
      <c r="AU1594" t="inlineStr">
        <is>
          <t>---</t>
        </is>
      </c>
      <c r="AV1594" t="inlineStr">
        <is>
          <t>---</t>
        </is>
      </c>
      <c r="AW1594" t="inlineStr">
        <is>
          <t>---</t>
        </is>
      </c>
      <c r="AX1594" t="inlineStr">
        <is>
          <t>---</t>
        </is>
      </c>
      <c r="AY1594" t="inlineStr">
        <is>
          <t>---</t>
        </is>
      </c>
      <c r="AZ1594" t="inlineStr">
        <is>
          <t>---</t>
        </is>
      </c>
      <c r="BA1594" t="inlineStr">
        <is>
          <t>e108d3187abb44a0a8a40ae0f9d2582f</t>
        </is>
      </c>
      <c r="BB1594" t="inlineStr">
        <is>
          <t>http://openrosa.org/formdesigner/0B48E039-1E80-49A7-AC24-732B6E788E39</t>
        </is>
      </c>
      <c r="BC1594" t="inlineStr">
        <is>
          <t>Ration et autres visites</t>
        </is>
      </c>
      <c r="BD1594" t="inlineStr">
        <is>
          <t>CommCare Android, version "2.55.0"(467579). App v15976. CommCare Version 2.55.0. Build 467579, built on: 2025-01-15</t>
        </is>
      </c>
      <c r="BE1594" t="inlineStr">
        <is>
          <t>commcare_6f56273d-7e7b-484c-afbb-00c7ac82f3b2</t>
        </is>
      </c>
      <c r="BF1594" t="inlineStr">
        <is>
          <t>18.5010773 -72.5813299 37.32 135.25</t>
        </is>
      </c>
      <c r="BG1594" t="inlineStr">
        <is>
          <t>f13d8149fc6d39ebe86af18272310ff9</t>
        </is>
      </c>
      <c r="BH1594" t="inlineStr">
        <is>
          <t>7f92301a232342ecaa860bf392f6b02f</t>
        </is>
      </c>
      <c r="BI1594" t="inlineStr">
        <is>
          <t>15246</t>
        </is>
      </c>
      <c r="BJ1594" t="inlineStr">
        <is>
          <t>XFormInstance</t>
        </is>
      </c>
      <c r="BK1594" t="inlineStr">
        <is>
          <t>15e652e70e4d11f0a48721b00009636d</t>
        </is>
      </c>
      <c r="BL1594" t="b">
        <v>0</v>
      </c>
      <c r="BM1594" t="inlineStr">
        <is>
          <t>---</t>
        </is>
      </c>
      <c r="BN1594" t="inlineStr">
        <is>
          <t>190.115.176.113</t>
        </is>
      </c>
      <c r="BO1594" t="inlineStr">
        <is>
          <t>---</t>
        </is>
      </c>
    </row>
    <row r="1595">
      <c r="A1595" t="inlineStr">
        <is>
          <t>1593</t>
        </is>
      </c>
      <c r="B1595" t="inlineStr">
        <is>
          <t>8643c546-0633-4555-8b75-31ff95b619f1</t>
        </is>
      </c>
      <c r="C1595" t="inlineStr">
        <is>
          <t>2025-03-25</t>
        </is>
      </c>
      <c r="D1595" t="inlineStr">
        <is>
          <t>4</t>
        </is>
      </c>
      <c r="E1595" t="inlineStr">
        <is>
          <t>Visite de suivi</t>
        </is>
      </c>
      <c r="F1595" t="inlineStr">
        <is>
          <t>0</t>
        </is>
      </c>
      <c r="G1595" t="inlineStr">
        <is>
          <t>Visite de suivi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---</t>
        </is>
      </c>
      <c r="L1595" t="inlineStr">
        <is>
          <t>---</t>
        </is>
      </c>
      <c r="M1595" t="inlineStr">
        <is>
          <t>---</t>
        </is>
      </c>
      <c r="N1595" t="inlineStr">
        <is>
          <t>---</t>
        </is>
      </c>
      <c r="O1595" t="inlineStr">
        <is>
          <t>---</t>
        </is>
      </c>
      <c r="P1595" t="inlineStr">
        <is>
          <t>---</t>
        </is>
      </c>
      <c r="Q1595" t="inlineStr">
        <is>
          <t>---</t>
        </is>
      </c>
      <c r="R1595" t="inlineStr">
        <is>
          <t>13.5</t>
        </is>
      </c>
      <c r="S1595" t="inlineStr">
        <is>
          <t>10.6</t>
        </is>
      </c>
      <c r="T1595" t="inlineStr">
        <is>
          <t>77.0</t>
        </is>
      </c>
      <c r="U1595" t="inlineStr"/>
      <c r="V1595" t="inlineStr"/>
      <c r="W1595" t="inlineStr"/>
      <c r="X1595" t="inlineStr">
        <is>
          <t>CAP/CMCD/ST01670</t>
        </is>
      </c>
      <c r="Y1595" t="inlineStr">
        <is>
          <t>CAP/CMCD/ST01670</t>
        </is>
      </c>
      <c r="Z1595" t="inlineStr">
        <is>
          <t>2025-03-31 15:42:46</t>
        </is>
      </c>
      <c r="AA1595" t="inlineStr">
        <is>
          <t>2025-03-31 15:38:46</t>
        </is>
      </c>
      <c r="AB1595" t="inlineStr">
        <is>
          <t>1myrlene</t>
        </is>
      </c>
      <c r="AC1595" t="inlineStr">
        <is>
          <t>2025-04-01 00:15:19</t>
        </is>
      </c>
      <c r="AD1595" s="1" t="inlineStr">
        <is>
          <t>https://www.commcarehq.org/a/caris-test/reports/form_data/8643c546-0633-4555-8b75-31ff95b619f1/</t>
        </is>
      </c>
      <c r="AE1595" t="inlineStr">
        <is>
          <t>---</t>
        </is>
      </c>
      <c r="AF1595" t="inlineStr">
        <is>
          <t>3c5a623af057e23a32ae4000_184531</t>
        </is>
      </c>
      <c r="AG1595" t="inlineStr">
        <is>
          <t>---</t>
        </is>
      </c>
      <c r="AH1595" t="inlineStr">
        <is>
          <t>2025-03-31 15:42:46</t>
        </is>
      </c>
      <c r="AI1595" t="inlineStr">
        <is>
          <t>3a17b92a3c2ea771bdf0205100d2d998</t>
        </is>
      </c>
      <c r="AJ1595" t="inlineStr">
        <is>
          <t>2025-03-25</t>
        </is>
      </c>
      <c r="AK1595" t="inlineStr">
        <is>
          <t>4</t>
        </is>
      </c>
      <c r="AL1595" t="inlineStr">
        <is>
          <t>Visite de suivi</t>
        </is>
      </c>
      <c r="AM1595" t="inlineStr">
        <is>
          <t>0</t>
        </is>
      </c>
      <c r="AN1595" t="inlineStr">
        <is>
          <t>Visite de suivi</t>
        </is>
      </c>
      <c r="AO1595" t="inlineStr">
        <is>
          <t>1</t>
        </is>
      </c>
      <c r="AP1595" t="inlineStr">
        <is>
          <t>1</t>
        </is>
      </c>
      <c r="AQ1595" t="inlineStr">
        <is>
          <t>13.5</t>
        </is>
      </c>
      <c r="AR1595" t="inlineStr">
        <is>
          <t>10.6</t>
        </is>
      </c>
      <c r="AS1595" t="inlineStr">
        <is>
          <t>77</t>
        </is>
      </c>
      <c r="AT1595" t="inlineStr"/>
      <c r="AU1595" t="inlineStr">
        <is>
          <t>---</t>
        </is>
      </c>
      <c r="AV1595" t="inlineStr">
        <is>
          <t>---</t>
        </is>
      </c>
      <c r="AW1595" t="inlineStr">
        <is>
          <t>---</t>
        </is>
      </c>
      <c r="AX1595" t="inlineStr">
        <is>
          <t>---</t>
        </is>
      </c>
      <c r="AY1595" t="inlineStr">
        <is>
          <t>---</t>
        </is>
      </c>
      <c r="AZ1595" t="inlineStr">
        <is>
          <t>---</t>
        </is>
      </c>
      <c r="BA1595" t="inlineStr">
        <is>
          <t>3a17b92a3c2ea771bdf0205100d2d998</t>
        </is>
      </c>
      <c r="BB1595" t="inlineStr">
        <is>
          <t>http://openrosa.org/formdesigner/0B48E039-1E80-49A7-AC24-732B6E788E39</t>
        </is>
      </c>
      <c r="BC1595" t="inlineStr">
        <is>
          <t>Ration et autres visites</t>
        </is>
      </c>
      <c r="BD1595" t="inlineStr">
        <is>
          <t>CommCare Android, version "2.56"(468045). App v15976. CommCare Version 2.56.0. Build 468045, built on: 2025-03-07</t>
        </is>
      </c>
      <c r="BE1595" t="inlineStr">
        <is>
          <t>commcare_9cc83537-7604-42c7-9b00-4e63388823d7</t>
        </is>
      </c>
      <c r="BF1595" t="inlineStr"/>
      <c r="BG1595" t="inlineStr">
        <is>
          <t>f13d8149fc6d39ebe86af18272310ff9</t>
        </is>
      </c>
      <c r="BH1595" t="inlineStr">
        <is>
          <t>7f92301a232342ecaa860bf392f6b02f</t>
        </is>
      </c>
      <c r="BI1595" t="inlineStr">
        <is>
          <t>15246</t>
        </is>
      </c>
      <c r="BJ1595" t="inlineStr">
        <is>
          <t>XFormInstance</t>
        </is>
      </c>
      <c r="BK1595" t="inlineStr">
        <is>
          <t>5a3c18e00e2a11f09fa601d5b80612a7</t>
        </is>
      </c>
      <c r="BL1595" t="b">
        <v>0</v>
      </c>
      <c r="BM1595" t="inlineStr">
        <is>
          <t>---</t>
        </is>
      </c>
      <c r="BN1595" t="inlineStr">
        <is>
          <t>200.113.253.129</t>
        </is>
      </c>
      <c r="BO1595" t="inlineStr">
        <is>
          <t>Judelove Jean</t>
        </is>
      </c>
    </row>
    <row r="1596">
      <c r="A1596" t="inlineStr">
        <is>
          <t>1594</t>
        </is>
      </c>
      <c r="B1596" t="inlineStr">
        <is>
          <t>faf73121-1626-4eeb-aa3e-6e9cad206b7a</t>
        </is>
      </c>
      <c r="C1596" t="inlineStr">
        <is>
          <t>2025-04-01</t>
        </is>
      </c>
      <c r="D1596" t="inlineStr">
        <is>
          <t>4</t>
        </is>
      </c>
      <c r="E1596" t="inlineStr">
        <is>
          <t>Bonbon</t>
        </is>
      </c>
      <c r="F1596" t="inlineStr">
        <is>
          <t>0</t>
        </is>
      </c>
      <c r="G1596" t="inlineStr">
        <is>
          <t>Le numéro de téléphone n'est pas disponible.</t>
        </is>
      </c>
      <c r="H1596" t="inlineStr">
        <is>
          <t>1</t>
        </is>
      </c>
      <c r="I1596" t="inlineStr">
        <is>
          <t>1</t>
        </is>
      </c>
      <c r="J1596" t="inlineStr">
        <is>
          <t>4</t>
        </is>
      </c>
      <c r="K1596" t="inlineStr">
        <is>
          <t>---</t>
        </is>
      </c>
      <c r="L1596" t="inlineStr">
        <is>
          <t>---</t>
        </is>
      </c>
      <c r="M1596" t="inlineStr">
        <is>
          <t>---</t>
        </is>
      </c>
      <c r="N1596" t="inlineStr">
        <is>
          <t>---</t>
        </is>
      </c>
      <c r="O1596" t="inlineStr">
        <is>
          <t>---</t>
        </is>
      </c>
      <c r="P1596" t="inlineStr">
        <is>
          <t>---</t>
        </is>
      </c>
      <c r="Q1596" t="inlineStr">
        <is>
          <t>---</t>
        </is>
      </c>
      <c r="R1596" t="inlineStr">
        <is>
          <t>19.0</t>
        </is>
      </c>
      <c r="S1596" t="inlineStr">
        <is>
          <t>37.5</t>
        </is>
      </c>
      <c r="T1596" t="inlineStr">
        <is>
          <t>154.0</t>
        </is>
      </c>
      <c r="U1596">
        <f>HYPERLINK("https://www.commcarehq.org/a/caris-test/api/form_attachment/v1/faf73121-1626-4eeb-aa3e-6e9cad206b7a/1743511098918.png")</f>
        <v/>
      </c>
      <c r="V1596" t="inlineStr"/>
      <c r="W1596" t="inlineStr"/>
      <c r="X1596" t="inlineStr">
        <is>
          <t>PEG/HNDP/ST00796</t>
        </is>
      </c>
      <c r="Y1596" t="inlineStr">
        <is>
          <t>PEG/HNDP/ST00796</t>
        </is>
      </c>
      <c r="Z1596" t="inlineStr">
        <is>
          <t>2025-04-01 12:38:39</t>
        </is>
      </c>
      <c r="AA1596" t="inlineStr">
        <is>
          <t>2025-04-01 12:37:02</t>
        </is>
      </c>
      <c r="AB1596" t="inlineStr">
        <is>
          <t>2sfrancois</t>
        </is>
      </c>
      <c r="AC1596" t="inlineStr">
        <is>
          <t>2025-04-01 12:30:29</t>
        </is>
      </c>
      <c r="AD1596" s="1" t="inlineStr">
        <is>
          <t>https://www.commcarehq.org/a/caris-test/reports/form_data/faf73121-1626-4eeb-aa3e-6e9cad206b7a/</t>
        </is>
      </c>
      <c r="AE1596" t="inlineStr">
        <is>
          <t>---</t>
        </is>
      </c>
      <c r="AF1596" t="inlineStr">
        <is>
          <t>3c5a623af057e23a32ae4000_9381</t>
        </is>
      </c>
      <c r="AG1596" t="inlineStr">
        <is>
          <t>---</t>
        </is>
      </c>
      <c r="AH1596" t="inlineStr">
        <is>
          <t>2025-04-01 12:38:39</t>
        </is>
      </c>
      <c r="AI1596" t="inlineStr">
        <is>
          <t>ee56fe43774c739691190a6b2f174cb4</t>
        </is>
      </c>
      <c r="AJ1596" t="inlineStr">
        <is>
          <t>2025-04-01</t>
        </is>
      </c>
      <c r="AK1596" t="inlineStr">
        <is>
          <t>4</t>
        </is>
      </c>
      <c r="AL1596" t="inlineStr">
        <is>
          <t>Bonbon</t>
        </is>
      </c>
      <c r="AM1596" t="inlineStr">
        <is>
          <t>0</t>
        </is>
      </c>
      <c r="AN1596" t="inlineStr">
        <is>
          <t>Le numéro de téléphone n'est pas disponible.</t>
        </is>
      </c>
      <c r="AO1596" t="inlineStr">
        <is>
          <t>1</t>
        </is>
      </c>
      <c r="AP1596" t="inlineStr">
        <is>
          <t>1</t>
        </is>
      </c>
      <c r="AQ1596" t="inlineStr">
        <is>
          <t>19</t>
        </is>
      </c>
      <c r="AR1596" t="inlineStr">
        <is>
          <t>37.5</t>
        </is>
      </c>
      <c r="AS1596" t="inlineStr">
        <is>
          <t>154</t>
        </is>
      </c>
      <c r="AT1596" t="inlineStr"/>
      <c r="AU1596" t="inlineStr">
        <is>
          <t>---</t>
        </is>
      </c>
      <c r="AV1596" t="inlineStr">
        <is>
          <t>---</t>
        </is>
      </c>
      <c r="AW1596" t="inlineStr">
        <is>
          <t>---</t>
        </is>
      </c>
      <c r="AX1596" t="inlineStr">
        <is>
          <t>---</t>
        </is>
      </c>
      <c r="AY1596" t="inlineStr">
        <is>
          <t>---</t>
        </is>
      </c>
      <c r="AZ1596" t="inlineStr">
        <is>
          <t>---</t>
        </is>
      </c>
      <c r="BA1596" t="inlineStr">
        <is>
          <t>ee56fe43774c739691190a6b2f174cb4</t>
        </is>
      </c>
      <c r="BB1596" t="inlineStr">
        <is>
          <t>http://openrosa.org/formdesigner/0B48E039-1E80-49A7-AC24-732B6E788E39</t>
        </is>
      </c>
      <c r="BC1596" t="inlineStr">
        <is>
          <t>Ration et autres visites</t>
        </is>
      </c>
      <c r="BD1596" t="inlineStr">
        <is>
          <t>CommCare Android, version "2.56"(468046). App v15976. CommCare Version 2.56.0. Build 468046, built on: 2025-03-15</t>
        </is>
      </c>
      <c r="BE1596" t="inlineStr">
        <is>
          <t>commcare_a169376e-65d8-42db-a32c-2b37fe76f3f2</t>
        </is>
      </c>
      <c r="BF1596" t="inlineStr">
        <is>
          <t>18.428926 -72.8628919 0.69 1371.86</t>
        </is>
      </c>
      <c r="BG1596" t="inlineStr">
        <is>
          <t>f13d8149fc6d39ebe86af18272310ff9</t>
        </is>
      </c>
      <c r="BH1596" t="inlineStr">
        <is>
          <t>7f92301a232342ecaa860bf392f6b02f</t>
        </is>
      </c>
      <c r="BI1596" t="inlineStr">
        <is>
          <t>15246</t>
        </is>
      </c>
      <c r="BJ1596" t="inlineStr">
        <is>
          <t>XFormInstance</t>
        </is>
      </c>
      <c r="BK1596" t="inlineStr">
        <is>
          <t>a21d44d000f211f0ba8cbb65fe57b2fe</t>
        </is>
      </c>
      <c r="BL1596" t="b">
        <v>0</v>
      </c>
      <c r="BM1596" t="inlineStr">
        <is>
          <t>---</t>
        </is>
      </c>
      <c r="BN1596" t="inlineStr">
        <is>
          <t>200.113.230.125</t>
        </is>
      </c>
      <c r="BO1596" t="inlineStr">
        <is>
          <t>Marvens Laurent</t>
        </is>
      </c>
    </row>
    <row r="1597">
      <c r="A1597" t="inlineStr">
        <is>
          <t>1595</t>
        </is>
      </c>
      <c r="B1597" t="inlineStr">
        <is>
          <t>fb8da612-634a-409b-9f77-506a97dc5d69</t>
        </is>
      </c>
      <c r="C1597" t="inlineStr">
        <is>
          <t>2025-04-01</t>
        </is>
      </c>
      <c r="D1597" t="inlineStr">
        <is>
          <t>3 4</t>
        </is>
      </c>
      <c r="E1597" t="inlineStr">
        <is>
          <t>Rappel club</t>
        </is>
      </c>
      <c r="F1597" t="inlineStr">
        <is>
          <t>0</t>
        </is>
      </c>
      <c r="G1597" t="inlineStr">
        <is>
          <t>---</t>
        </is>
      </c>
      <c r="H1597" t="inlineStr">
        <is>
          <t>1</t>
        </is>
      </c>
      <c r="I1597" t="inlineStr">
        <is>
          <t>1</t>
        </is>
      </c>
      <c r="J1597" t="inlineStr"/>
      <c r="K1597" t="inlineStr">
        <is>
          <t>---</t>
        </is>
      </c>
      <c r="L1597" t="inlineStr">
        <is>
          <t>---</t>
        </is>
      </c>
      <c r="M1597" t="inlineStr">
        <is>
          <t>---</t>
        </is>
      </c>
      <c r="N1597" t="inlineStr">
        <is>
          <t>---</t>
        </is>
      </c>
      <c r="O1597" t="inlineStr">
        <is>
          <t>---</t>
        </is>
      </c>
      <c r="P1597" t="inlineStr">
        <is>
          <t>---</t>
        </is>
      </c>
      <c r="Q1597" t="inlineStr">
        <is>
          <t>---</t>
        </is>
      </c>
      <c r="R1597" t="inlineStr"/>
      <c r="S1597" t="inlineStr"/>
      <c r="T1597" t="inlineStr"/>
      <c r="U1597" t="inlineStr"/>
      <c r="V1597" t="inlineStr"/>
      <c r="W1597" t="inlineStr"/>
      <c r="X1597" t="inlineStr">
        <is>
          <t>MOR/CMSM/PED00102</t>
        </is>
      </c>
      <c r="Y1597" t="inlineStr">
        <is>
          <t>MOR/CMSM/PED00102</t>
        </is>
      </c>
      <c r="Z1597" t="inlineStr">
        <is>
          <t>2025-04-01 13:33:31</t>
        </is>
      </c>
      <c r="AA1597" t="inlineStr">
        <is>
          <t>2025-04-01 13:32:55</t>
        </is>
      </c>
      <c r="AB1597" t="inlineStr">
        <is>
          <t>1evana</t>
        </is>
      </c>
      <c r="AC1597" t="inlineStr">
        <is>
          <t>2025-04-01 13:33:27</t>
        </is>
      </c>
      <c r="AD1597" s="1" t="inlineStr">
        <is>
          <t>https://www.commcarehq.org/a/caris-test/reports/form_data/fb8da612-634a-409b-9f77-506a97dc5d69/</t>
        </is>
      </c>
      <c r="AE1597" t="inlineStr">
        <is>
          <t>---</t>
        </is>
      </c>
      <c r="AF1597" t="inlineStr">
        <is>
          <t>3c5a623af057e23a32ae4000_42703</t>
        </is>
      </c>
      <c r="AG1597" t="inlineStr">
        <is>
          <t>OK</t>
        </is>
      </c>
      <c r="AH1597" t="inlineStr">
        <is>
          <t>2025-04-01 13:33:31</t>
        </is>
      </c>
      <c r="AI1597" t="inlineStr">
        <is>
          <t>675a66fd8f8f48fd178738cd11c8c9b2</t>
        </is>
      </c>
      <c r="AJ1597" t="inlineStr">
        <is>
          <t>2025-04-01</t>
        </is>
      </c>
      <c r="AK1597" t="inlineStr">
        <is>
          <t>3 4</t>
        </is>
      </c>
      <c r="AL1597" t="inlineStr">
        <is>
          <t>Rappel club</t>
        </is>
      </c>
      <c r="AM1597" t="inlineStr">
        <is>
          <t>0</t>
        </is>
      </c>
      <c r="AN1597" t="inlineStr">
        <is>
          <t>---</t>
        </is>
      </c>
      <c r="AO1597" t="inlineStr">
        <is>
          <t>1</t>
        </is>
      </c>
      <c r="AP1597" t="inlineStr">
        <is>
          <t>1</t>
        </is>
      </c>
      <c r="AQ1597" t="inlineStr"/>
      <c r="AR1597" t="inlineStr"/>
      <c r="AS1597" t="inlineStr"/>
      <c r="AT1597" t="inlineStr"/>
      <c r="AU1597" t="inlineStr">
        <is>
          <t>---</t>
        </is>
      </c>
      <c r="AV1597" t="inlineStr">
        <is>
          <t>---</t>
        </is>
      </c>
      <c r="AW1597" t="inlineStr">
        <is>
          <t>---</t>
        </is>
      </c>
      <c r="AX1597" t="inlineStr">
        <is>
          <t>---</t>
        </is>
      </c>
      <c r="AY1597" t="inlineStr">
        <is>
          <t>---</t>
        </is>
      </c>
      <c r="AZ1597" t="inlineStr">
        <is>
          <t>---</t>
        </is>
      </c>
      <c r="BA1597" t="inlineStr">
        <is>
          <t>675a66fd8f8f48fd178738cd11c8c9b2</t>
        </is>
      </c>
      <c r="BB1597" t="inlineStr">
        <is>
          <t>http://openrosa.org/formdesigner/0B48E039-1E80-49A7-AC24-732B6E788E39</t>
        </is>
      </c>
      <c r="BC1597" t="inlineStr">
        <is>
          <t>Ration et autres visites</t>
        </is>
      </c>
      <c r="BD1597" t="inlineStr">
        <is>
          <t>CommCare Android, version "2.55.0"(467579). App v15976. CommCare Version 2.55.0. Build 467579, built on: 2025-01-15</t>
        </is>
      </c>
      <c r="BE1597" t="inlineStr">
        <is>
          <t>commcare_e1fe266d-14e3-4298-9699-21b818975650</t>
        </is>
      </c>
      <c r="BF1597" t="inlineStr">
        <is>
          <t>19.4053432 -71.7783353 641.37 6.43</t>
        </is>
      </c>
      <c r="BG1597" t="inlineStr">
        <is>
          <t>f13d8149fc6d39ebe86af18272310ff9</t>
        </is>
      </c>
      <c r="BH1597" t="inlineStr">
        <is>
          <t>7f92301a232342ecaa860bf392f6b02f</t>
        </is>
      </c>
      <c r="BI1597" t="inlineStr">
        <is>
          <t>15246</t>
        </is>
      </c>
      <c r="BJ1597" t="inlineStr">
        <is>
          <t>XFormInstance</t>
        </is>
      </c>
      <c r="BK1597" t="inlineStr">
        <is>
          <t>c94ca4260e2911f0a47321b00009636d</t>
        </is>
      </c>
      <c r="BL1597" t="b">
        <v>0</v>
      </c>
      <c r="BM1597" t="inlineStr">
        <is>
          <t>---</t>
        </is>
      </c>
      <c r="BN1597" t="inlineStr">
        <is>
          <t>200.113.230.31</t>
        </is>
      </c>
      <c r="BO1597" t="inlineStr">
        <is>
          <t>Awens Jean</t>
        </is>
      </c>
    </row>
    <row r="1598">
      <c r="A1598" t="inlineStr">
        <is>
          <t>1596</t>
        </is>
      </c>
      <c r="B1598" t="inlineStr">
        <is>
          <t>88180982-d9ee-43b3-888d-5363089e4803</t>
        </is>
      </c>
      <c r="C1598" t="inlineStr">
        <is>
          <t>2025-04-01</t>
        </is>
      </c>
      <c r="D1598" t="inlineStr">
        <is>
          <t>3 4</t>
        </is>
      </c>
      <c r="E1598" t="inlineStr">
        <is>
          <t>Rappel club</t>
        </is>
      </c>
      <c r="F1598" t="inlineStr">
        <is>
          <t>0</t>
        </is>
      </c>
      <c r="G1598" t="inlineStr">
        <is>
          <t>---</t>
        </is>
      </c>
      <c r="H1598" t="inlineStr">
        <is>
          <t>1</t>
        </is>
      </c>
      <c r="I1598" t="inlineStr">
        <is>
          <t>1</t>
        </is>
      </c>
      <c r="J1598" t="inlineStr"/>
      <c r="K1598" t="inlineStr">
        <is>
          <t>---</t>
        </is>
      </c>
      <c r="L1598" t="inlineStr">
        <is>
          <t>---</t>
        </is>
      </c>
      <c r="M1598" t="inlineStr">
        <is>
          <t>---</t>
        </is>
      </c>
      <c r="N1598" t="inlineStr">
        <is>
          <t>---</t>
        </is>
      </c>
      <c r="O1598" t="inlineStr">
        <is>
          <t>---</t>
        </is>
      </c>
      <c r="P1598" t="inlineStr">
        <is>
          <t>---</t>
        </is>
      </c>
      <c r="Q1598" t="inlineStr">
        <is>
          <t>---</t>
        </is>
      </c>
      <c r="R1598" t="inlineStr"/>
      <c r="S1598" t="inlineStr"/>
      <c r="T1598" t="inlineStr"/>
      <c r="U1598" t="inlineStr"/>
      <c r="V1598" t="inlineStr"/>
      <c r="W1598" t="inlineStr"/>
      <c r="X1598" t="inlineStr">
        <is>
          <t>MOR/CMSM/ST00496</t>
        </is>
      </c>
      <c r="Y1598" t="inlineStr">
        <is>
          <t>MOR/CMSM/ST00496</t>
        </is>
      </c>
      <c r="Z1598" t="inlineStr">
        <is>
          <t>2025-04-01 13:34:13</t>
        </is>
      </c>
      <c r="AA1598" t="inlineStr">
        <is>
          <t>2025-04-01 13:33:47</t>
        </is>
      </c>
      <c r="AB1598" t="inlineStr">
        <is>
          <t>1evana</t>
        </is>
      </c>
      <c r="AC1598" t="inlineStr">
        <is>
          <t>2025-04-01 13:34:09</t>
        </is>
      </c>
      <c r="AD1598" s="1" t="inlineStr">
        <is>
          <t>https://www.commcarehq.org/a/caris-test/reports/form_data/88180982-d9ee-43b3-888d-5363089e4803/</t>
        </is>
      </c>
      <c r="AE1598" t="inlineStr">
        <is>
          <t>---</t>
        </is>
      </c>
      <c r="AF1598" t="inlineStr">
        <is>
          <t>3c5a623af057e23a32ae4000_50600</t>
        </is>
      </c>
      <c r="AG1598" t="inlineStr">
        <is>
          <t>OK</t>
        </is>
      </c>
      <c r="AH1598" t="inlineStr">
        <is>
          <t>2025-04-01 13:34:13</t>
        </is>
      </c>
      <c r="AI1598" t="inlineStr">
        <is>
          <t>675a66fd8f8f48fd178738cd11c8c9b2</t>
        </is>
      </c>
      <c r="AJ1598" t="inlineStr">
        <is>
          <t>2025-04-01</t>
        </is>
      </c>
      <c r="AK1598" t="inlineStr">
        <is>
          <t>3 4</t>
        </is>
      </c>
      <c r="AL1598" t="inlineStr">
        <is>
          <t>Rappel club</t>
        </is>
      </c>
      <c r="AM1598" t="inlineStr">
        <is>
          <t>0</t>
        </is>
      </c>
      <c r="AN1598" t="inlineStr">
        <is>
          <t>---</t>
        </is>
      </c>
      <c r="AO1598" t="inlineStr">
        <is>
          <t>1</t>
        </is>
      </c>
      <c r="AP1598" t="inlineStr">
        <is>
          <t>1</t>
        </is>
      </c>
      <c r="AQ1598" t="inlineStr"/>
      <c r="AR1598" t="inlineStr"/>
      <c r="AS1598" t="inlineStr"/>
      <c r="AT1598" t="inlineStr"/>
      <c r="AU1598" t="inlineStr">
        <is>
          <t>---</t>
        </is>
      </c>
      <c r="AV1598" t="inlineStr">
        <is>
          <t>---</t>
        </is>
      </c>
      <c r="AW1598" t="inlineStr">
        <is>
          <t>---</t>
        </is>
      </c>
      <c r="AX1598" t="inlineStr">
        <is>
          <t>---</t>
        </is>
      </c>
      <c r="AY1598" t="inlineStr">
        <is>
          <t>---</t>
        </is>
      </c>
      <c r="AZ1598" t="inlineStr">
        <is>
          <t>---</t>
        </is>
      </c>
      <c r="BA1598" t="inlineStr">
        <is>
          <t>675a66fd8f8f48fd178738cd11c8c9b2</t>
        </is>
      </c>
      <c r="BB1598" t="inlineStr">
        <is>
          <t>http://openrosa.org/formdesigner/0B48E039-1E80-49A7-AC24-732B6E788E39</t>
        </is>
      </c>
      <c r="BC1598" t="inlineStr">
        <is>
          <t>Ration et autres visites</t>
        </is>
      </c>
      <c r="BD1598" t="inlineStr">
        <is>
          <t>CommCare Android, version "2.55.0"(467579). App v15976. CommCare Version 2.55.0. Build 467579, built on: 2025-01-15</t>
        </is>
      </c>
      <c r="BE1598" t="inlineStr">
        <is>
          <t>commcare_e1fe266d-14e3-4298-9699-21b818975650</t>
        </is>
      </c>
      <c r="BF1598" t="inlineStr">
        <is>
          <t>19.405349 -71.7783327 636.98 39.36</t>
        </is>
      </c>
      <c r="BG1598" t="inlineStr">
        <is>
          <t>f13d8149fc6d39ebe86af18272310ff9</t>
        </is>
      </c>
      <c r="BH1598" t="inlineStr">
        <is>
          <t>7f92301a232342ecaa860bf392f6b02f</t>
        </is>
      </c>
      <c r="BI1598" t="inlineStr">
        <is>
          <t>15246</t>
        </is>
      </c>
      <c r="BJ1598" t="inlineStr">
        <is>
          <t>XFormInstance</t>
        </is>
      </c>
      <c r="BK1598" t="inlineStr">
        <is>
          <t>c94ca4260e2911f0a47321b00009636d</t>
        </is>
      </c>
      <c r="BL1598" t="b">
        <v>0</v>
      </c>
      <c r="BM1598" t="inlineStr">
        <is>
          <t>---</t>
        </is>
      </c>
      <c r="BN1598" t="inlineStr">
        <is>
          <t>200.113.230.31</t>
        </is>
      </c>
      <c r="BO1598" t="inlineStr">
        <is>
          <t>Rosedalande Toussaint</t>
        </is>
      </c>
    </row>
    <row r="1599">
      <c r="A1599" t="inlineStr">
        <is>
          <t>1597</t>
        </is>
      </c>
      <c r="B1599" t="inlineStr">
        <is>
          <t>d6c8d2b8-613d-4ebb-a2fd-947ad4e4c658</t>
        </is>
      </c>
      <c r="C1599" t="inlineStr">
        <is>
          <t>2025-04-01</t>
        </is>
      </c>
      <c r="D1599" t="inlineStr">
        <is>
          <t>3 4</t>
        </is>
      </c>
      <c r="E1599" t="inlineStr">
        <is>
          <t>devoilement statu</t>
        </is>
      </c>
      <c r="F1599" t="inlineStr">
        <is>
          <t>1</t>
        </is>
      </c>
      <c r="G1599" t="inlineStr">
        <is>
          <t>---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---</t>
        </is>
      </c>
      <c r="L1599" t="inlineStr">
        <is>
          <t>---</t>
        </is>
      </c>
      <c r="M1599" t="inlineStr">
        <is>
          <t>---</t>
        </is>
      </c>
      <c r="N1599" t="inlineStr">
        <is>
          <t>---</t>
        </is>
      </c>
      <c r="O1599" t="inlineStr">
        <is>
          <t>---</t>
        </is>
      </c>
      <c r="P1599" t="inlineStr">
        <is>
          <t>---</t>
        </is>
      </c>
      <c r="Q1599" t="inlineStr">
        <is>
          <t>---</t>
        </is>
      </c>
      <c r="R1599" t="inlineStr"/>
      <c r="S1599" t="inlineStr"/>
      <c r="T1599" t="inlineStr"/>
      <c r="U1599" t="inlineStr"/>
      <c r="V1599" t="inlineStr"/>
      <c r="W1599" t="inlineStr">
        <is>
          <t>19.7321358 -72.186644 -9.2 4.63</t>
        </is>
      </c>
      <c r="X1599" t="inlineStr">
        <is>
          <t>CAP/HSCM/ST01804</t>
        </is>
      </c>
      <c r="Y1599" t="inlineStr">
        <is>
          <t>CAP/HSCM/ST01804</t>
        </is>
      </c>
      <c r="Z1599" t="inlineStr">
        <is>
          <t>2025-04-01 14:24:15</t>
        </is>
      </c>
      <c r="AA1599" t="inlineStr">
        <is>
          <t>2025-04-01 14:22:36</t>
        </is>
      </c>
      <c r="AB1599" t="inlineStr">
        <is>
          <t>1maselaine</t>
        </is>
      </c>
      <c r="AC1599" t="inlineStr">
        <is>
          <t>2025-04-01 14:24:16</t>
        </is>
      </c>
      <c r="AD1599" s="1" t="inlineStr">
        <is>
          <t>https://www.commcarehq.org/a/caris-test/reports/form_data/d6c8d2b8-613d-4ebb-a2fd-947ad4e4c658/</t>
        </is>
      </c>
      <c r="AE1599" t="inlineStr">
        <is>
          <t>---</t>
        </is>
      </c>
      <c r="AF1599" t="inlineStr">
        <is>
          <t>358af3b75ddc4198860a36378845c2d4</t>
        </is>
      </c>
      <c r="AG1599" t="inlineStr">
        <is>
          <t>OK</t>
        </is>
      </c>
      <c r="AH1599" t="inlineStr">
        <is>
          <t>2025-04-01 14:24:15</t>
        </is>
      </c>
      <c r="AI1599" t="inlineStr">
        <is>
          <t>1b833c2586eb49459103874b6462448b</t>
        </is>
      </c>
      <c r="AJ1599" t="inlineStr">
        <is>
          <t>2025-04-01</t>
        </is>
      </c>
      <c r="AK1599" t="inlineStr">
        <is>
          <t>3 4</t>
        </is>
      </c>
      <c r="AL1599" t="inlineStr">
        <is>
          <t>devoilement statu</t>
        </is>
      </c>
      <c r="AM1599" t="inlineStr">
        <is>
          <t>1</t>
        </is>
      </c>
      <c r="AN1599" t="inlineStr">
        <is>
          <t>---</t>
        </is>
      </c>
      <c r="AO1599" t="inlineStr">
        <is>
          <t>1</t>
        </is>
      </c>
      <c r="AP1599" t="inlineStr">
        <is>
          <t>1</t>
        </is>
      </c>
      <c r="AQ1599" t="inlineStr"/>
      <c r="AR1599" t="inlineStr"/>
      <c r="AS1599" t="inlineStr"/>
      <c r="AT1599" t="inlineStr">
        <is>
          <t>19.7321358 -72.186644 -9.2 4.63</t>
        </is>
      </c>
      <c r="AU1599" t="inlineStr">
        <is>
          <t>---</t>
        </is>
      </c>
      <c r="AV1599" t="inlineStr">
        <is>
          <t>---</t>
        </is>
      </c>
      <c r="AW1599" t="inlineStr">
        <is>
          <t>---</t>
        </is>
      </c>
      <c r="AX1599" t="inlineStr">
        <is>
          <t>---</t>
        </is>
      </c>
      <c r="AY1599" t="inlineStr">
        <is>
          <t>---</t>
        </is>
      </c>
      <c r="AZ1599" t="inlineStr">
        <is>
          <t>---</t>
        </is>
      </c>
      <c r="BA1599" t="inlineStr">
        <is>
          <t>1b833c2586eb49459103874b6462448b</t>
        </is>
      </c>
      <c r="BB1599" t="inlineStr">
        <is>
          <t>http://openrosa.org/formdesigner/0B48E039-1E80-49A7-AC24-732B6E788E39</t>
        </is>
      </c>
      <c r="BC1599" t="inlineStr">
        <is>
          <t>Ration et autres visites</t>
        </is>
      </c>
      <c r="BD1599" t="inlineStr">
        <is>
          <t>CommCare Android, version "2.56"(468040). App v15976. CommCare Version 2.56.0. Build 468040, built on: 2025-02-11</t>
        </is>
      </c>
      <c r="BE1599" t="inlineStr">
        <is>
          <t>commcare_05d78f59-ebda-491c-89b8-6c42bab0e02e</t>
        </is>
      </c>
      <c r="BF1599" t="inlineStr">
        <is>
          <t>19.73229 -72.1872967 -8.7 6.4</t>
        </is>
      </c>
      <c r="BG1599" t="inlineStr">
        <is>
          <t>f13d8149fc6d39ebe86af18272310ff9</t>
        </is>
      </c>
      <c r="BH1599" t="inlineStr">
        <is>
          <t>7f92301a232342ecaa860bf392f6b02f</t>
        </is>
      </c>
      <c r="BI1599" t="inlineStr">
        <is>
          <t>15246</t>
        </is>
      </c>
      <c r="BJ1599" t="inlineStr">
        <is>
          <t>XFormInstance</t>
        </is>
      </c>
      <c r="BK1599" t="inlineStr">
        <is>
          <t>a2d0d02a0f0411f0a00a01d5b80612a7</t>
        </is>
      </c>
      <c r="BL1599" t="b">
        <v>0</v>
      </c>
      <c r="BM1599" t="inlineStr">
        <is>
          <t>---</t>
        </is>
      </c>
      <c r="BN1599" t="inlineStr">
        <is>
          <t>200.113.214.92</t>
        </is>
      </c>
      <c r="BO1599" t="inlineStr">
        <is>
          <t>Benson Charles</t>
        </is>
      </c>
    </row>
    <row r="1600">
      <c r="A1600" t="inlineStr">
        <is>
          <t>1598</t>
        </is>
      </c>
      <c r="B1600" t="inlineStr">
        <is>
          <t>7bb5ca9f-ed32-4a15-a6bb-824e9bfece80</t>
        </is>
      </c>
      <c r="C1600" t="inlineStr">
        <is>
          <t>2025-04-01</t>
        </is>
      </c>
      <c r="D1600" t="inlineStr">
        <is>
          <t>3</t>
        </is>
      </c>
      <c r="E1600" t="inlineStr">
        <is>
          <t>---</t>
        </is>
      </c>
      <c r="F1600" t="inlineStr">
        <is>
          <t>0</t>
        </is>
      </c>
      <c r="G1600" t="inlineStr">
        <is>
          <t>---</t>
        </is>
      </c>
      <c r="H1600" t="inlineStr">
        <is>
          <t>1</t>
        </is>
      </c>
      <c r="I1600" t="inlineStr">
        <is>
          <t>0</t>
        </is>
      </c>
      <c r="J1600" t="inlineStr">
        <is>
          <t>---</t>
        </is>
      </c>
      <c r="K1600" t="inlineStr">
        <is>
          <t>---</t>
        </is>
      </c>
      <c r="L1600" t="inlineStr">
        <is>
          <t>---</t>
        </is>
      </c>
      <c r="M1600" t="inlineStr">
        <is>
          <t>---</t>
        </is>
      </c>
      <c r="N1600" t="inlineStr">
        <is>
          <t>---</t>
        </is>
      </c>
      <c r="O1600" t="inlineStr">
        <is>
          <t>---</t>
        </is>
      </c>
      <c r="P1600" t="inlineStr">
        <is>
          <t>---</t>
        </is>
      </c>
      <c r="Q1600" t="inlineStr">
        <is>
          <t>---</t>
        </is>
      </c>
      <c r="R1600" t="inlineStr">
        <is>
          <t>---</t>
        </is>
      </c>
      <c r="S1600" t="inlineStr">
        <is>
          <t>---</t>
        </is>
      </c>
      <c r="T1600" t="inlineStr">
        <is>
          <t>---</t>
        </is>
      </c>
      <c r="U1600" t="inlineStr">
        <is>
          <t>---</t>
        </is>
      </c>
      <c r="V1600" t="inlineStr">
        <is>
          <t>---</t>
        </is>
      </c>
      <c r="W1600" t="inlineStr">
        <is>
          <t>19.5566045 -71.7301937 1.7 9.5</t>
        </is>
      </c>
      <c r="X1600" t="inlineStr">
        <is>
          <t>CAP/CMSO/ST03025</t>
        </is>
      </c>
      <c r="Y1600" t="inlineStr">
        <is>
          <t>CAP/CMSO/ST03025</t>
        </is>
      </c>
      <c r="Z1600" t="inlineStr">
        <is>
          <t>2025-04-01 18:30:29</t>
        </is>
      </c>
      <c r="AA1600" t="inlineStr">
        <is>
          <t>2025-04-01 18:30:17</t>
        </is>
      </c>
      <c r="AB1600" t="inlineStr">
        <is>
          <t>1rose</t>
        </is>
      </c>
      <c r="AC1600" t="inlineStr">
        <is>
          <t>2025-04-01 18:25:03</t>
        </is>
      </c>
      <c r="AD1600" s="1" t="inlineStr">
        <is>
          <t>https://www.commcarehq.org/a/caris-test/reports/form_data/7bb5ca9f-ed32-4a15-a6bb-824e9bfece80/</t>
        </is>
      </c>
      <c r="AE1600" t="inlineStr">
        <is>
          <t>---</t>
        </is>
      </c>
      <c r="AF1600" t="inlineStr">
        <is>
          <t>3c5a623af057e23a32ae4000_128701</t>
        </is>
      </c>
      <c r="AG1600" t="inlineStr">
        <is>
          <t>OK</t>
        </is>
      </c>
      <c r="AH1600" t="inlineStr">
        <is>
          <t>2025-04-01 18:30:29</t>
        </is>
      </c>
      <c r="AI1600" t="inlineStr">
        <is>
          <t>2dea52d1789dbc2c3c784b18002f6f8d</t>
        </is>
      </c>
      <c r="AJ1600" t="inlineStr">
        <is>
          <t>2025-04-01</t>
        </is>
      </c>
      <c r="AK1600" t="inlineStr">
        <is>
          <t>3</t>
        </is>
      </c>
      <c r="AL1600" t="inlineStr">
        <is>
          <t>---</t>
        </is>
      </c>
      <c r="AM1600" t="inlineStr">
        <is>
          <t>0</t>
        </is>
      </c>
      <c r="AN1600" t="inlineStr">
        <is>
          <t>---</t>
        </is>
      </c>
      <c r="AO1600" t="inlineStr">
        <is>
          <t>1</t>
        </is>
      </c>
      <c r="AP1600" t="inlineStr">
        <is>
          <t>0</t>
        </is>
      </c>
      <c r="AQ1600" t="inlineStr">
        <is>
          <t>---</t>
        </is>
      </c>
      <c r="AR1600" t="inlineStr">
        <is>
          <t>---</t>
        </is>
      </c>
      <c r="AS1600" t="inlineStr">
        <is>
          <t>---</t>
        </is>
      </c>
      <c r="AT1600" t="inlineStr">
        <is>
          <t>19.5566045 -71.7301937 1.7 9.5</t>
        </is>
      </c>
      <c r="AU1600" t="inlineStr">
        <is>
          <t>---</t>
        </is>
      </c>
      <c r="AV1600" t="inlineStr">
        <is>
          <t>---</t>
        </is>
      </c>
      <c r="AW1600" t="inlineStr">
        <is>
          <t>---</t>
        </is>
      </c>
      <c r="AX1600" t="inlineStr">
        <is>
          <t>---</t>
        </is>
      </c>
      <c r="AY1600" t="inlineStr">
        <is>
          <t>---</t>
        </is>
      </c>
      <c r="AZ1600" t="inlineStr">
        <is>
          <t>---</t>
        </is>
      </c>
      <c r="BA1600" t="inlineStr">
        <is>
          <t>2dea52d1789dbc2c3c784b18002f6f8d</t>
        </is>
      </c>
      <c r="BB1600" t="inlineStr">
        <is>
          <t>http://openrosa.org/formdesigner/0B48E039-1E80-49A7-AC24-732B6E788E39</t>
        </is>
      </c>
      <c r="BC1600" t="inlineStr">
        <is>
          <t>Ration et autres visites</t>
        </is>
      </c>
      <c r="BD1600" t="inlineStr">
        <is>
          <t>CommCare Android, version "2.56"(468046). App v15976. CommCare Version 2.56.0. Build 468046, built on: 2025-03-15</t>
        </is>
      </c>
      <c r="BE1600" t="inlineStr">
        <is>
          <t>commcare_6f11ce87-99a9-46e8-b6bd-276036be1616</t>
        </is>
      </c>
      <c r="BF1600" t="inlineStr">
        <is>
          <t>19.5566045 -71.7301937 1.7 9.5</t>
        </is>
      </c>
      <c r="BG1600" t="inlineStr">
        <is>
          <t>f13d8149fc6d39ebe86af18272310ff9</t>
        </is>
      </c>
      <c r="BH1600" t="inlineStr">
        <is>
          <t>7f92301a232342ecaa860bf392f6b02f</t>
        </is>
      </c>
      <c r="BI1600" t="inlineStr">
        <is>
          <t>15246</t>
        </is>
      </c>
      <c r="BJ1600" t="inlineStr">
        <is>
          <t>XFormInstance</t>
        </is>
      </c>
      <c r="BK1600" t="inlineStr">
        <is>
          <t>f8db67010f1811f087e791acc20079a7</t>
        </is>
      </c>
      <c r="BL1600" t="b">
        <v>0</v>
      </c>
      <c r="BM1600" t="inlineStr">
        <is>
          <t>---</t>
        </is>
      </c>
      <c r="BN1600" t="inlineStr">
        <is>
          <t>200.113.215.133</t>
        </is>
      </c>
      <c r="BO1600" t="inlineStr">
        <is>
          <t>Loudiana Toussaint</t>
        </is>
      </c>
    </row>
    <row r="1601">
      <c r="A1601" t="inlineStr">
        <is>
          <t>1599</t>
        </is>
      </c>
      <c r="B1601" t="inlineStr">
        <is>
          <t>825b1fec-125b-48f9-ba17-f8eeba935354</t>
        </is>
      </c>
      <c r="C1601" t="inlineStr">
        <is>
          <t>2025-04-01</t>
        </is>
      </c>
      <c r="D1601" t="inlineStr">
        <is>
          <t>3</t>
        </is>
      </c>
      <c r="E1601" t="inlineStr">
        <is>
          <t>---</t>
        </is>
      </c>
      <c r="F1601" t="inlineStr">
        <is>
          <t>0</t>
        </is>
      </c>
      <c r="G1601" t="inlineStr">
        <is>
          <t>---</t>
        </is>
      </c>
      <c r="H1601" t="inlineStr">
        <is>
          <t>1</t>
        </is>
      </c>
      <c r="I1601" t="inlineStr">
        <is>
          <t>0</t>
        </is>
      </c>
      <c r="J1601" t="inlineStr">
        <is>
          <t>---</t>
        </is>
      </c>
      <c r="K1601" t="inlineStr">
        <is>
          <t>---</t>
        </is>
      </c>
      <c r="L1601" t="inlineStr">
        <is>
          <t>---</t>
        </is>
      </c>
      <c r="M1601" t="inlineStr">
        <is>
          <t>---</t>
        </is>
      </c>
      <c r="N1601" t="inlineStr">
        <is>
          <t>---</t>
        </is>
      </c>
      <c r="O1601" t="inlineStr">
        <is>
          <t>---</t>
        </is>
      </c>
      <c r="P1601" t="inlineStr">
        <is>
          <t>---</t>
        </is>
      </c>
      <c r="Q1601" t="inlineStr">
        <is>
          <t>---</t>
        </is>
      </c>
      <c r="R1601" t="inlineStr">
        <is>
          <t>---</t>
        </is>
      </c>
      <c r="S1601" t="inlineStr">
        <is>
          <t>---</t>
        </is>
      </c>
      <c r="T1601" t="inlineStr">
        <is>
          <t>---</t>
        </is>
      </c>
      <c r="U1601" t="inlineStr">
        <is>
          <t>---</t>
        </is>
      </c>
      <c r="V1601" t="inlineStr">
        <is>
          <t>---</t>
        </is>
      </c>
      <c r="W1601" t="inlineStr"/>
      <c r="X1601" t="inlineStr">
        <is>
          <t>CAP/CMSO/ST03132</t>
        </is>
      </c>
      <c r="Y1601" t="inlineStr">
        <is>
          <t>CAP/CMSO/ST03132</t>
        </is>
      </c>
      <c r="Z1601" t="inlineStr">
        <is>
          <t>2025-04-01 18:30:53</t>
        </is>
      </c>
      <c r="AA1601" t="inlineStr">
        <is>
          <t>2025-04-01 18:30:43</t>
        </is>
      </c>
      <c r="AB1601" t="inlineStr">
        <is>
          <t>1rose</t>
        </is>
      </c>
      <c r="AC1601" t="inlineStr">
        <is>
          <t>2025-04-01 18:25:27</t>
        </is>
      </c>
      <c r="AD1601" s="1" t="inlineStr">
        <is>
          <t>https://www.commcarehq.org/a/caris-test/reports/form_data/825b1fec-125b-48f9-ba17-f8eeba935354/</t>
        </is>
      </c>
      <c r="AE1601" t="inlineStr">
        <is>
          <t>---</t>
        </is>
      </c>
      <c r="AF1601" t="inlineStr">
        <is>
          <t>3c5a623af057e23a32ae4000_172827</t>
        </is>
      </c>
      <c r="AG1601" t="inlineStr">
        <is>
          <t>OK</t>
        </is>
      </c>
      <c r="AH1601" t="inlineStr">
        <is>
          <t>2025-04-01 18:30:53</t>
        </is>
      </c>
      <c r="AI1601" t="inlineStr">
        <is>
          <t>2dea52d1789dbc2c3c784b18002f6f8d</t>
        </is>
      </c>
      <c r="AJ1601" t="inlineStr">
        <is>
          <t>2025-04-01</t>
        </is>
      </c>
      <c r="AK1601" t="inlineStr">
        <is>
          <t>3</t>
        </is>
      </c>
      <c r="AL1601" t="inlineStr">
        <is>
          <t>---</t>
        </is>
      </c>
      <c r="AM1601" t="inlineStr">
        <is>
          <t>0</t>
        </is>
      </c>
      <c r="AN1601" t="inlineStr">
        <is>
          <t>---</t>
        </is>
      </c>
      <c r="AO1601" t="inlineStr">
        <is>
          <t>1</t>
        </is>
      </c>
      <c r="AP1601" t="inlineStr">
        <is>
          <t>0</t>
        </is>
      </c>
      <c r="AQ1601" t="inlineStr">
        <is>
          <t>---</t>
        </is>
      </c>
      <c r="AR1601" t="inlineStr">
        <is>
          <t>---</t>
        </is>
      </c>
      <c r="AS1601" t="inlineStr">
        <is>
          <t>---</t>
        </is>
      </c>
      <c r="AT1601" t="inlineStr"/>
      <c r="AU1601" t="inlineStr">
        <is>
          <t>---</t>
        </is>
      </c>
      <c r="AV1601" t="inlineStr">
        <is>
          <t>---</t>
        </is>
      </c>
      <c r="AW1601" t="inlineStr">
        <is>
          <t>---</t>
        </is>
      </c>
      <c r="AX1601" t="inlineStr">
        <is>
          <t>---</t>
        </is>
      </c>
      <c r="AY1601" t="inlineStr">
        <is>
          <t>---</t>
        </is>
      </c>
      <c r="AZ1601" t="inlineStr">
        <is>
          <t>---</t>
        </is>
      </c>
      <c r="BA1601" t="inlineStr">
        <is>
          <t>2dea52d1789dbc2c3c784b18002f6f8d</t>
        </is>
      </c>
      <c r="BB1601" t="inlineStr">
        <is>
          <t>http://openrosa.org/formdesigner/0B48E039-1E80-49A7-AC24-732B6E788E39</t>
        </is>
      </c>
      <c r="BC1601" t="inlineStr">
        <is>
          <t>Ration et autres visites</t>
        </is>
      </c>
      <c r="BD1601" t="inlineStr">
        <is>
          <t>CommCare Android, version "2.56"(468046). App v15976. CommCare Version 2.56.0. Build 468046, built on: 2025-03-15</t>
        </is>
      </c>
      <c r="BE1601" t="inlineStr">
        <is>
          <t>commcare_6f11ce87-99a9-46e8-b6bd-276036be1616</t>
        </is>
      </c>
      <c r="BF1601" t="inlineStr">
        <is>
          <t>19.5565347 -71.7302115 1.7 9.61</t>
        </is>
      </c>
      <c r="BG1601" t="inlineStr">
        <is>
          <t>f13d8149fc6d39ebe86af18272310ff9</t>
        </is>
      </c>
      <c r="BH1601" t="inlineStr">
        <is>
          <t>7f92301a232342ecaa860bf392f6b02f</t>
        </is>
      </c>
      <c r="BI1601" t="inlineStr">
        <is>
          <t>15246</t>
        </is>
      </c>
      <c r="BJ1601" t="inlineStr">
        <is>
          <t>XFormInstance</t>
        </is>
      </c>
      <c r="BK1601" t="inlineStr">
        <is>
          <t>f8db67010f1811f087e791acc20079a7</t>
        </is>
      </c>
      <c r="BL1601" t="b">
        <v>0</v>
      </c>
      <c r="BM1601" t="inlineStr">
        <is>
          <t>---</t>
        </is>
      </c>
      <c r="BN1601" t="inlineStr">
        <is>
          <t>200.113.215.133</t>
        </is>
      </c>
      <c r="BO1601" t="inlineStr">
        <is>
          <t>Miloura Joseph</t>
        </is>
      </c>
    </row>
    <row r="1602">
      <c r="A1602" t="inlineStr">
        <is>
          <t>1600</t>
        </is>
      </c>
      <c r="B1602" t="inlineStr">
        <is>
          <t>41f312bd-85a2-4fa1-af8c-509d1734309d</t>
        </is>
      </c>
      <c r="C1602" t="inlineStr">
        <is>
          <t>2025-04-01</t>
        </is>
      </c>
      <c r="D1602" t="inlineStr">
        <is>
          <t>3</t>
        </is>
      </c>
      <c r="E1602" t="inlineStr">
        <is>
          <t>---</t>
        </is>
      </c>
      <c r="F1602" t="inlineStr">
        <is>
          <t>0</t>
        </is>
      </c>
      <c r="G1602" t="inlineStr">
        <is>
          <t>---</t>
        </is>
      </c>
      <c r="H1602" t="inlineStr">
        <is>
          <t>1</t>
        </is>
      </c>
      <c r="I1602" t="inlineStr">
        <is>
          <t>0</t>
        </is>
      </c>
      <c r="J1602" t="inlineStr">
        <is>
          <t>---</t>
        </is>
      </c>
      <c r="K1602" t="inlineStr">
        <is>
          <t>---</t>
        </is>
      </c>
      <c r="L1602" t="inlineStr">
        <is>
          <t>---</t>
        </is>
      </c>
      <c r="M1602" t="inlineStr">
        <is>
          <t>---</t>
        </is>
      </c>
      <c r="N1602" t="inlineStr">
        <is>
          <t>---</t>
        </is>
      </c>
      <c r="O1602" t="inlineStr">
        <is>
          <t>---</t>
        </is>
      </c>
      <c r="P1602" t="inlineStr">
        <is>
          <t>---</t>
        </is>
      </c>
      <c r="Q1602" t="inlineStr">
        <is>
          <t>---</t>
        </is>
      </c>
      <c r="R1602" t="inlineStr">
        <is>
          <t>---</t>
        </is>
      </c>
      <c r="S1602" t="inlineStr">
        <is>
          <t>---</t>
        </is>
      </c>
      <c r="T1602" t="inlineStr">
        <is>
          <t>---</t>
        </is>
      </c>
      <c r="U1602" t="inlineStr">
        <is>
          <t>---</t>
        </is>
      </c>
      <c r="V1602" t="inlineStr">
        <is>
          <t>---</t>
        </is>
      </c>
      <c r="W1602" t="inlineStr"/>
      <c r="X1602" t="inlineStr">
        <is>
          <t>CAP/CMSO/ST03037</t>
        </is>
      </c>
      <c r="Y1602" t="inlineStr">
        <is>
          <t>CAP/CMSO/ST03037</t>
        </is>
      </c>
      <c r="Z1602" t="inlineStr">
        <is>
          <t>2025-04-01 18:31:19</t>
        </is>
      </c>
      <c r="AA1602" t="inlineStr">
        <is>
          <t>2025-04-01 18:31:08</t>
        </is>
      </c>
      <c r="AB1602" t="inlineStr">
        <is>
          <t>1rose</t>
        </is>
      </c>
      <c r="AC1602" t="inlineStr">
        <is>
          <t>2025-04-01 18:25:52</t>
        </is>
      </c>
      <c r="AD1602" s="1" t="inlineStr">
        <is>
          <t>https://www.commcarehq.org/a/caris-test/reports/form_data/41f312bd-85a2-4fa1-af8c-509d1734309d/</t>
        </is>
      </c>
      <c r="AE1602" t="inlineStr">
        <is>
          <t>---</t>
        </is>
      </c>
      <c r="AF1602" t="inlineStr">
        <is>
          <t>3c5a623af057e23a32ae4000_128708</t>
        </is>
      </c>
      <c r="AG1602" t="inlineStr">
        <is>
          <t>OK</t>
        </is>
      </c>
      <c r="AH1602" t="inlineStr">
        <is>
          <t>2025-04-01 18:31:19</t>
        </is>
      </c>
      <c r="AI1602" t="inlineStr">
        <is>
          <t>2dea52d1789dbc2c3c784b18002f6f8d</t>
        </is>
      </c>
      <c r="AJ1602" t="inlineStr">
        <is>
          <t>2025-04-01</t>
        </is>
      </c>
      <c r="AK1602" t="inlineStr">
        <is>
          <t>3</t>
        </is>
      </c>
      <c r="AL1602" t="inlineStr">
        <is>
          <t>---</t>
        </is>
      </c>
      <c r="AM1602" t="inlineStr">
        <is>
          <t>0</t>
        </is>
      </c>
      <c r="AN1602" t="inlineStr">
        <is>
          <t>---</t>
        </is>
      </c>
      <c r="AO1602" t="inlineStr">
        <is>
          <t>1</t>
        </is>
      </c>
      <c r="AP1602" t="inlineStr">
        <is>
          <t>0</t>
        </is>
      </c>
      <c r="AQ1602" t="inlineStr">
        <is>
          <t>---</t>
        </is>
      </c>
      <c r="AR1602" t="inlineStr">
        <is>
          <t>---</t>
        </is>
      </c>
      <c r="AS1602" t="inlineStr">
        <is>
          <t>---</t>
        </is>
      </c>
      <c r="AT1602" t="inlineStr"/>
      <c r="AU1602" t="inlineStr">
        <is>
          <t>---</t>
        </is>
      </c>
      <c r="AV1602" t="inlineStr">
        <is>
          <t>---</t>
        </is>
      </c>
      <c r="AW1602" t="inlineStr">
        <is>
          <t>---</t>
        </is>
      </c>
      <c r="AX1602" t="inlineStr">
        <is>
          <t>---</t>
        </is>
      </c>
      <c r="AY1602" t="inlineStr">
        <is>
          <t>---</t>
        </is>
      </c>
      <c r="AZ1602" t="inlineStr">
        <is>
          <t>---</t>
        </is>
      </c>
      <c r="BA1602" t="inlineStr">
        <is>
          <t>2dea52d1789dbc2c3c784b18002f6f8d</t>
        </is>
      </c>
      <c r="BB1602" t="inlineStr">
        <is>
          <t>http://openrosa.org/formdesigner/0B48E039-1E80-49A7-AC24-732B6E788E39</t>
        </is>
      </c>
      <c r="BC1602" t="inlineStr">
        <is>
          <t>Ration et autres visites</t>
        </is>
      </c>
      <c r="BD1602" t="inlineStr">
        <is>
          <t>CommCare Android, version "2.56"(468046). App v15976. CommCare Version 2.56.0. Build 468046, built on: 2025-03-15</t>
        </is>
      </c>
      <c r="BE1602" t="inlineStr">
        <is>
          <t>commcare_6f11ce87-99a9-46e8-b6bd-276036be1616</t>
        </is>
      </c>
      <c r="BF1602" t="inlineStr">
        <is>
          <t>19.556518 -71.7301594 1.7 10.0</t>
        </is>
      </c>
      <c r="BG1602" t="inlineStr">
        <is>
          <t>f13d8149fc6d39ebe86af18272310ff9</t>
        </is>
      </c>
      <c r="BH1602" t="inlineStr">
        <is>
          <t>7f92301a232342ecaa860bf392f6b02f</t>
        </is>
      </c>
      <c r="BI1602" t="inlineStr">
        <is>
          <t>15246</t>
        </is>
      </c>
      <c r="BJ1602" t="inlineStr">
        <is>
          <t>XFormInstance</t>
        </is>
      </c>
      <c r="BK1602" t="inlineStr">
        <is>
          <t>f8db67010f1811f087e791acc20079a7</t>
        </is>
      </c>
      <c r="BL1602" t="b">
        <v>0</v>
      </c>
      <c r="BM1602" t="inlineStr">
        <is>
          <t>---</t>
        </is>
      </c>
      <c r="BN1602" t="inlineStr">
        <is>
          <t>200.113.215.133</t>
        </is>
      </c>
      <c r="BO1602" t="inlineStr">
        <is>
          <t>Esaie Saint Vil</t>
        </is>
      </c>
    </row>
    <row r="1603">
      <c r="A1603" t="inlineStr">
        <is>
          <t>1601</t>
        </is>
      </c>
      <c r="B1603" t="inlineStr">
        <is>
          <t>fcb03e58-c3ee-4ac2-a888-296de791ddc2</t>
        </is>
      </c>
      <c r="C1603" t="inlineStr">
        <is>
          <t>2025-04-01</t>
        </is>
      </c>
      <c r="D1603" t="inlineStr">
        <is>
          <t>3</t>
        </is>
      </c>
      <c r="E1603" t="inlineStr">
        <is>
          <t>---</t>
        </is>
      </c>
      <c r="F1603" t="inlineStr">
        <is>
          <t>0</t>
        </is>
      </c>
      <c r="G1603" t="inlineStr">
        <is>
          <t>---</t>
        </is>
      </c>
      <c r="H1603" t="inlineStr">
        <is>
          <t>1</t>
        </is>
      </c>
      <c r="I1603" t="inlineStr">
        <is>
          <t>1</t>
        </is>
      </c>
      <c r="J1603" t="inlineStr"/>
      <c r="K1603" t="inlineStr">
        <is>
          <t>---</t>
        </is>
      </c>
      <c r="L1603" t="inlineStr">
        <is>
          <t>---</t>
        </is>
      </c>
      <c r="M1603" t="inlineStr">
        <is>
          <t>---</t>
        </is>
      </c>
      <c r="N1603" t="inlineStr">
        <is>
          <t>---</t>
        </is>
      </c>
      <c r="O1603" t="inlineStr">
        <is>
          <t>---</t>
        </is>
      </c>
      <c r="P1603" t="inlineStr">
        <is>
          <t>---</t>
        </is>
      </c>
      <c r="Q1603" t="inlineStr">
        <is>
          <t>---</t>
        </is>
      </c>
      <c r="R1603" t="inlineStr"/>
      <c r="S1603" t="inlineStr"/>
      <c r="T1603" t="inlineStr"/>
      <c r="U1603" t="inlineStr"/>
      <c r="V1603" t="inlineStr"/>
      <c r="W1603" t="inlineStr"/>
      <c r="X1603" t="inlineStr">
        <is>
          <t>LIM/HOSJ/ST01216</t>
        </is>
      </c>
      <c r="Y1603" t="inlineStr">
        <is>
          <t>LIM/HOSJ/ST01216</t>
        </is>
      </c>
      <c r="Z1603" t="inlineStr">
        <is>
          <t>2025-04-01 18:53:06</t>
        </is>
      </c>
      <c r="AA1603" t="inlineStr">
        <is>
          <t>2025-04-01 18:52:55</t>
        </is>
      </c>
      <c r="AB1603" t="inlineStr">
        <is>
          <t>1jeanelie</t>
        </is>
      </c>
      <c r="AC1603" t="inlineStr">
        <is>
          <t>2025-04-01 19:09:39</t>
        </is>
      </c>
      <c r="AD1603" s="1" t="inlineStr">
        <is>
          <t>https://www.commcarehq.org/a/caris-test/reports/form_data/fcb03e58-c3ee-4ac2-a888-296de791ddc2/</t>
        </is>
      </c>
      <c r="AE1603" t="inlineStr">
        <is>
          <t>---</t>
        </is>
      </c>
      <c r="AF1603" t="inlineStr">
        <is>
          <t>3b728e68cb03470e8e9a2382db065e90</t>
        </is>
      </c>
      <c r="AG1603" t="inlineStr">
        <is>
          <t>OK</t>
        </is>
      </c>
      <c r="AH1603" t="inlineStr">
        <is>
          <t>2025-04-01 18:53:06</t>
        </is>
      </c>
      <c r="AI1603" t="inlineStr">
        <is>
          <t>1b922c6cae0e4a4e9e08c400d46b6ba7</t>
        </is>
      </c>
      <c r="AJ1603" t="inlineStr">
        <is>
          <t>2025-04-01</t>
        </is>
      </c>
      <c r="AK1603" t="inlineStr">
        <is>
          <t>3</t>
        </is>
      </c>
      <c r="AL1603" t="inlineStr">
        <is>
          <t>---</t>
        </is>
      </c>
      <c r="AM1603" t="inlineStr">
        <is>
          <t>0</t>
        </is>
      </c>
      <c r="AN1603" t="inlineStr">
        <is>
          <t>---</t>
        </is>
      </c>
      <c r="AO1603" t="inlineStr">
        <is>
          <t>1</t>
        </is>
      </c>
      <c r="AP1603" t="inlineStr">
        <is>
          <t>1</t>
        </is>
      </c>
      <c r="AQ1603" t="inlineStr"/>
      <c r="AR1603" t="inlineStr"/>
      <c r="AS1603" t="inlineStr"/>
      <c r="AT1603" t="inlineStr"/>
      <c r="AU1603" t="inlineStr">
        <is>
          <t>---</t>
        </is>
      </c>
      <c r="AV1603" t="inlineStr">
        <is>
          <t>---</t>
        </is>
      </c>
      <c r="AW1603" t="inlineStr">
        <is>
          <t>---</t>
        </is>
      </c>
      <c r="AX1603" t="inlineStr">
        <is>
          <t>---</t>
        </is>
      </c>
      <c r="AY1603" t="inlineStr">
        <is>
          <t>---</t>
        </is>
      </c>
      <c r="AZ1603" t="inlineStr">
        <is>
          <t>---</t>
        </is>
      </c>
      <c r="BA1603" t="inlineStr">
        <is>
          <t>1b922c6cae0e4a4e9e08c400d46b6ba7</t>
        </is>
      </c>
      <c r="BB1603" t="inlineStr">
        <is>
          <t>http://openrosa.org/formdesigner/0B48E039-1E80-49A7-AC24-732B6E788E39</t>
        </is>
      </c>
      <c r="BC1603" t="inlineStr">
        <is>
          <t>Ration et autres visites</t>
        </is>
      </c>
      <c r="BD1603" t="inlineStr">
        <is>
          <t>CommCare Android, version "2.55.0"(467579). App v15976. CommCare Version 2.55.0. Build 467579, built on: 2025-01-15</t>
        </is>
      </c>
      <c r="BE1603" t="inlineStr">
        <is>
          <t>commcare_734f7fdd-cbb1-463f-aa8e-b4bd89e56188</t>
        </is>
      </c>
      <c r="BF1603" t="inlineStr"/>
      <c r="BG1603" t="inlineStr">
        <is>
          <t>f13d8149fc6d39ebe86af18272310ff9</t>
        </is>
      </c>
      <c r="BH1603" t="inlineStr">
        <is>
          <t>7f92301a232342ecaa860bf392f6b02f</t>
        </is>
      </c>
      <c r="BI1603" t="inlineStr">
        <is>
          <t>15246</t>
        </is>
      </c>
      <c r="BJ1603" t="inlineStr">
        <is>
          <t>XFormInstance</t>
        </is>
      </c>
      <c r="BK1603" t="inlineStr">
        <is>
          <t>efa511420e4b11f0878a91acc20079a7</t>
        </is>
      </c>
      <c r="BL1603" t="b">
        <v>0</v>
      </c>
      <c r="BM1603" t="inlineStr">
        <is>
          <t>---</t>
        </is>
      </c>
      <c r="BN1603" t="inlineStr">
        <is>
          <t>200.113.253.186</t>
        </is>
      </c>
      <c r="BO1603" t="inlineStr">
        <is>
          <t>Christela  Delva</t>
        </is>
      </c>
    </row>
    <row r="1604">
      <c r="A1604" t="inlineStr">
        <is>
          <t>1602</t>
        </is>
      </c>
      <c r="B1604" t="inlineStr">
        <is>
          <t>73286b54-22b3-4048-abcf-5b624b316cdc</t>
        </is>
      </c>
      <c r="C1604" t="inlineStr">
        <is>
          <t>2025-04-01</t>
        </is>
      </c>
      <c r="D1604" t="inlineStr">
        <is>
          <t>3</t>
        </is>
      </c>
      <c r="E1604" t="inlineStr">
        <is>
          <t>---</t>
        </is>
      </c>
      <c r="F1604" t="inlineStr">
        <is>
          <t>0</t>
        </is>
      </c>
      <c r="G1604" t="inlineStr">
        <is>
          <t>---</t>
        </is>
      </c>
      <c r="H1604" t="inlineStr">
        <is>
          <t>1</t>
        </is>
      </c>
      <c r="I1604" t="inlineStr">
        <is>
          <t>1</t>
        </is>
      </c>
      <c r="J1604" t="inlineStr"/>
      <c r="K1604" t="inlineStr">
        <is>
          <t>---</t>
        </is>
      </c>
      <c r="L1604" t="inlineStr">
        <is>
          <t>---</t>
        </is>
      </c>
      <c r="M1604" t="inlineStr">
        <is>
          <t>---</t>
        </is>
      </c>
      <c r="N1604" t="inlineStr">
        <is>
          <t>---</t>
        </is>
      </c>
      <c r="O1604" t="inlineStr">
        <is>
          <t>---</t>
        </is>
      </c>
      <c r="P1604" t="inlineStr">
        <is>
          <t>---</t>
        </is>
      </c>
      <c r="Q1604" t="inlineStr">
        <is>
          <t>---</t>
        </is>
      </c>
      <c r="R1604" t="inlineStr"/>
      <c r="S1604" t="inlineStr"/>
      <c r="T1604" t="inlineStr"/>
      <c r="U1604" t="inlineStr"/>
      <c r="V1604" t="inlineStr"/>
      <c r="W1604" t="inlineStr"/>
      <c r="X1604" t="inlineStr">
        <is>
          <t>LIM/HOSJ/ST02443</t>
        </is>
      </c>
      <c r="Y1604" t="inlineStr">
        <is>
          <t>LIM/HOSJ/ST02443</t>
        </is>
      </c>
      <c r="Z1604" t="inlineStr">
        <is>
          <t>2025-04-01 18:53:25</t>
        </is>
      </c>
      <c r="AA1604" t="inlineStr">
        <is>
          <t>2025-04-01 18:53:17</t>
        </is>
      </c>
      <c r="AB1604" t="inlineStr">
        <is>
          <t>1jeanelie</t>
        </is>
      </c>
      <c r="AC1604" t="inlineStr">
        <is>
          <t>2025-04-01 19:09:49</t>
        </is>
      </c>
      <c r="AD1604" s="1" t="inlineStr">
        <is>
          <t>https://www.commcarehq.org/a/caris-test/reports/form_data/73286b54-22b3-4048-abcf-5b624b316cdc/</t>
        </is>
      </c>
      <c r="AE1604" t="inlineStr">
        <is>
          <t>---</t>
        </is>
      </c>
      <c r="AF1604" t="inlineStr">
        <is>
          <t>3c5a623af057e23a32ae4000_29806</t>
        </is>
      </c>
      <c r="AG1604" t="inlineStr">
        <is>
          <t>OK</t>
        </is>
      </c>
      <c r="AH1604" t="inlineStr">
        <is>
          <t>2025-04-01 18:53:25</t>
        </is>
      </c>
      <c r="AI1604" t="inlineStr">
        <is>
          <t>1b922c6cae0e4a4e9e08c400d46b6ba7</t>
        </is>
      </c>
      <c r="AJ1604" t="inlineStr">
        <is>
          <t>2025-04-01</t>
        </is>
      </c>
      <c r="AK1604" t="inlineStr">
        <is>
          <t>3</t>
        </is>
      </c>
      <c r="AL1604" t="inlineStr">
        <is>
          <t>---</t>
        </is>
      </c>
      <c r="AM1604" t="inlineStr">
        <is>
          <t>0</t>
        </is>
      </c>
      <c r="AN1604" t="inlineStr">
        <is>
          <t>---</t>
        </is>
      </c>
      <c r="AO1604" t="inlineStr">
        <is>
          <t>1</t>
        </is>
      </c>
      <c r="AP1604" t="inlineStr">
        <is>
          <t>1</t>
        </is>
      </c>
      <c r="AQ1604" t="inlineStr"/>
      <c r="AR1604" t="inlineStr"/>
      <c r="AS1604" t="inlineStr"/>
      <c r="AT1604" t="inlineStr"/>
      <c r="AU1604" t="inlineStr">
        <is>
          <t>---</t>
        </is>
      </c>
      <c r="AV1604" t="inlineStr">
        <is>
          <t>---</t>
        </is>
      </c>
      <c r="AW1604" t="inlineStr">
        <is>
          <t>---</t>
        </is>
      </c>
      <c r="AX1604" t="inlineStr">
        <is>
          <t>---</t>
        </is>
      </c>
      <c r="AY1604" t="inlineStr">
        <is>
          <t>---</t>
        </is>
      </c>
      <c r="AZ1604" t="inlineStr">
        <is>
          <t>---</t>
        </is>
      </c>
      <c r="BA1604" t="inlineStr">
        <is>
          <t>1b922c6cae0e4a4e9e08c400d46b6ba7</t>
        </is>
      </c>
      <c r="BB1604" t="inlineStr">
        <is>
          <t>http://openrosa.org/formdesigner/0B48E039-1E80-49A7-AC24-732B6E788E39</t>
        </is>
      </c>
      <c r="BC1604" t="inlineStr">
        <is>
          <t>Ration et autres visites</t>
        </is>
      </c>
      <c r="BD1604" t="inlineStr">
        <is>
          <t>CommCare Android, version "2.55.0"(467579). App v15976. CommCare Version 2.55.0. Build 467579, built on: 2025-01-15</t>
        </is>
      </c>
      <c r="BE1604" t="inlineStr">
        <is>
          <t>commcare_734f7fdd-cbb1-463f-aa8e-b4bd89e56188</t>
        </is>
      </c>
      <c r="BF1604" t="inlineStr"/>
      <c r="BG1604" t="inlineStr">
        <is>
          <t>f13d8149fc6d39ebe86af18272310ff9</t>
        </is>
      </c>
      <c r="BH1604" t="inlineStr">
        <is>
          <t>7f92301a232342ecaa860bf392f6b02f</t>
        </is>
      </c>
      <c r="BI1604" t="inlineStr">
        <is>
          <t>15246</t>
        </is>
      </c>
      <c r="BJ1604" t="inlineStr">
        <is>
          <t>XFormInstance</t>
        </is>
      </c>
      <c r="BK1604" t="inlineStr">
        <is>
          <t>efa511420e4b11f0878a91acc20079a7</t>
        </is>
      </c>
      <c r="BL1604" t="b">
        <v>0</v>
      </c>
      <c r="BM1604" t="inlineStr">
        <is>
          <t>---</t>
        </is>
      </c>
      <c r="BN1604" t="inlineStr">
        <is>
          <t>200.113.253.186</t>
        </is>
      </c>
      <c r="BO1604" t="inlineStr">
        <is>
          <t>Cheline cadeau</t>
        </is>
      </c>
    </row>
    <row r="1605">
      <c r="A1605" t="inlineStr">
        <is>
          <t>1603</t>
        </is>
      </c>
      <c r="B1605" t="inlineStr">
        <is>
          <t>028bec68-2f46-4c36-ada7-022baa16b3ed</t>
        </is>
      </c>
      <c r="C1605" t="inlineStr">
        <is>
          <t>2025-04-01</t>
        </is>
      </c>
      <c r="D1605" t="inlineStr">
        <is>
          <t>3</t>
        </is>
      </c>
      <c r="E1605" t="inlineStr">
        <is>
          <t>---</t>
        </is>
      </c>
      <c r="F1605" t="inlineStr">
        <is>
          <t>0</t>
        </is>
      </c>
      <c r="G1605" t="inlineStr">
        <is>
          <t>---</t>
        </is>
      </c>
      <c r="H1605" t="inlineStr">
        <is>
          <t>1</t>
        </is>
      </c>
      <c r="I1605" t="inlineStr">
        <is>
          <t>1</t>
        </is>
      </c>
      <c r="J1605" t="inlineStr"/>
      <c r="K1605" t="inlineStr">
        <is>
          <t>---</t>
        </is>
      </c>
      <c r="L1605" t="inlineStr">
        <is>
          <t>---</t>
        </is>
      </c>
      <c r="M1605" t="inlineStr">
        <is>
          <t>---</t>
        </is>
      </c>
      <c r="N1605" t="inlineStr">
        <is>
          <t>---</t>
        </is>
      </c>
      <c r="O1605" t="inlineStr">
        <is>
          <t>---</t>
        </is>
      </c>
      <c r="P1605" t="inlineStr">
        <is>
          <t>---</t>
        </is>
      </c>
      <c r="Q1605" t="inlineStr">
        <is>
          <t>---</t>
        </is>
      </c>
      <c r="R1605" t="inlineStr"/>
      <c r="S1605" t="inlineStr"/>
      <c r="T1605" t="inlineStr"/>
      <c r="U1605" t="inlineStr"/>
      <c r="V1605" t="inlineStr"/>
      <c r="W1605" t="inlineStr"/>
      <c r="X1605" t="inlineStr">
        <is>
          <t>LIM/HOSJ/ST01329</t>
        </is>
      </c>
      <c r="Y1605" t="inlineStr">
        <is>
          <t>LIM/HOSJ/ST01329</t>
        </is>
      </c>
      <c r="Z1605" t="inlineStr">
        <is>
          <t>2025-04-01 18:53:49</t>
        </is>
      </c>
      <c r="AA1605" t="inlineStr">
        <is>
          <t>2025-04-01 18:53:41</t>
        </is>
      </c>
      <c r="AB1605" t="inlineStr">
        <is>
          <t>1jeanelie</t>
        </is>
      </c>
      <c r="AC1605" t="inlineStr">
        <is>
          <t>2025-04-01 19:10:14</t>
        </is>
      </c>
      <c r="AD1605" s="1" t="inlineStr">
        <is>
          <t>https://www.commcarehq.org/a/caris-test/reports/form_data/028bec68-2f46-4c36-ada7-022baa16b3ed/</t>
        </is>
      </c>
      <c r="AE1605" t="inlineStr">
        <is>
          <t>---</t>
        </is>
      </c>
      <c r="AF1605" t="inlineStr">
        <is>
          <t>511a45ebb27f4f4ebebe87f231f08339</t>
        </is>
      </c>
      <c r="AG1605" t="inlineStr">
        <is>
          <t>OK</t>
        </is>
      </c>
      <c r="AH1605" t="inlineStr">
        <is>
          <t>2025-04-01 18:53:49</t>
        </is>
      </c>
      <c r="AI1605" t="inlineStr">
        <is>
          <t>1b922c6cae0e4a4e9e08c400d46b6ba7</t>
        </is>
      </c>
      <c r="AJ1605" t="inlineStr">
        <is>
          <t>2025-04-01</t>
        </is>
      </c>
      <c r="AK1605" t="inlineStr">
        <is>
          <t>3</t>
        </is>
      </c>
      <c r="AL1605" t="inlineStr">
        <is>
          <t>---</t>
        </is>
      </c>
      <c r="AM1605" t="inlineStr">
        <is>
          <t>0</t>
        </is>
      </c>
      <c r="AN1605" t="inlineStr">
        <is>
          <t>---</t>
        </is>
      </c>
      <c r="AO1605" t="inlineStr">
        <is>
          <t>1</t>
        </is>
      </c>
      <c r="AP1605" t="inlineStr">
        <is>
          <t>1</t>
        </is>
      </c>
      <c r="AQ1605" t="inlineStr"/>
      <c r="AR1605" t="inlineStr"/>
      <c r="AS1605" t="inlineStr"/>
      <c r="AT1605" t="inlineStr"/>
      <c r="AU1605" t="inlineStr">
        <is>
          <t>---</t>
        </is>
      </c>
      <c r="AV1605" t="inlineStr">
        <is>
          <t>---</t>
        </is>
      </c>
      <c r="AW1605" t="inlineStr">
        <is>
          <t>---</t>
        </is>
      </c>
      <c r="AX1605" t="inlineStr">
        <is>
          <t>---</t>
        </is>
      </c>
      <c r="AY1605" t="inlineStr">
        <is>
          <t>---</t>
        </is>
      </c>
      <c r="AZ1605" t="inlineStr">
        <is>
          <t>---</t>
        </is>
      </c>
      <c r="BA1605" t="inlineStr">
        <is>
          <t>1b922c6cae0e4a4e9e08c400d46b6ba7</t>
        </is>
      </c>
      <c r="BB1605" t="inlineStr">
        <is>
          <t>http://openrosa.org/formdesigner/0B48E039-1E80-49A7-AC24-732B6E788E39</t>
        </is>
      </c>
      <c r="BC1605" t="inlineStr">
        <is>
          <t>Ration et autres visites</t>
        </is>
      </c>
      <c r="BD1605" t="inlineStr">
        <is>
          <t>CommCare Android, version "2.55.0"(467579). App v15976. CommCare Version 2.55.0. Build 467579, built on: 2025-01-15</t>
        </is>
      </c>
      <c r="BE1605" t="inlineStr">
        <is>
          <t>commcare_734f7fdd-cbb1-463f-aa8e-b4bd89e56188</t>
        </is>
      </c>
      <c r="BF1605" t="inlineStr"/>
      <c r="BG1605" t="inlineStr">
        <is>
          <t>f13d8149fc6d39ebe86af18272310ff9</t>
        </is>
      </c>
      <c r="BH1605" t="inlineStr">
        <is>
          <t>7f92301a232342ecaa860bf392f6b02f</t>
        </is>
      </c>
      <c r="BI1605" t="inlineStr">
        <is>
          <t>15246</t>
        </is>
      </c>
      <c r="BJ1605" t="inlineStr">
        <is>
          <t>XFormInstance</t>
        </is>
      </c>
      <c r="BK1605" t="inlineStr">
        <is>
          <t>efa511420e4b11f0878a91acc20079a7</t>
        </is>
      </c>
      <c r="BL1605" t="b">
        <v>0</v>
      </c>
      <c r="BM1605" t="inlineStr">
        <is>
          <t>---</t>
        </is>
      </c>
      <c r="BN1605" t="inlineStr">
        <is>
          <t>200.113.253.186</t>
        </is>
      </c>
      <c r="BO1605" t="inlineStr">
        <is>
          <t>Kervenson Lincifort</t>
        </is>
      </c>
    </row>
    <row r="1606">
      <c r="A1606" t="inlineStr">
        <is>
          <t>1604</t>
        </is>
      </c>
      <c r="B1606" t="inlineStr">
        <is>
          <t>6ccd0366-49b8-4c34-a0a6-cf1f85417869</t>
        </is>
      </c>
      <c r="C1606" t="inlineStr">
        <is>
          <t>2025-04-01</t>
        </is>
      </c>
      <c r="D1606" t="inlineStr">
        <is>
          <t>3</t>
        </is>
      </c>
      <c r="E1606" t="inlineStr">
        <is>
          <t>---</t>
        </is>
      </c>
      <c r="F1606" t="inlineStr">
        <is>
          <t>0</t>
        </is>
      </c>
      <c r="G1606" t="inlineStr">
        <is>
          <t>---</t>
        </is>
      </c>
      <c r="H1606" t="inlineStr">
        <is>
          <t>1</t>
        </is>
      </c>
      <c r="I1606" t="inlineStr">
        <is>
          <t>1</t>
        </is>
      </c>
      <c r="J1606" t="inlineStr"/>
      <c r="K1606" t="inlineStr">
        <is>
          <t>---</t>
        </is>
      </c>
      <c r="L1606" t="inlineStr">
        <is>
          <t>---</t>
        </is>
      </c>
      <c r="M1606" t="inlineStr">
        <is>
          <t>---</t>
        </is>
      </c>
      <c r="N1606" t="inlineStr">
        <is>
          <t>---</t>
        </is>
      </c>
      <c r="O1606" t="inlineStr">
        <is>
          <t>---</t>
        </is>
      </c>
      <c r="P1606" t="inlineStr">
        <is>
          <t>---</t>
        </is>
      </c>
      <c r="Q1606" t="inlineStr">
        <is>
          <t>---</t>
        </is>
      </c>
      <c r="R1606" t="inlineStr"/>
      <c r="S1606" t="inlineStr"/>
      <c r="T1606" t="inlineStr"/>
      <c r="U1606" t="inlineStr"/>
      <c r="V1606" t="inlineStr"/>
      <c r="W1606" t="inlineStr"/>
      <c r="X1606" t="inlineStr">
        <is>
          <t>LIM/HOSJ/ST03445</t>
        </is>
      </c>
      <c r="Y1606" t="inlineStr">
        <is>
          <t>LIM/HOSJ/ST03445</t>
        </is>
      </c>
      <c r="Z1606" t="inlineStr">
        <is>
          <t>2025-04-01 18:54:10</t>
        </is>
      </c>
      <c r="AA1606" t="inlineStr">
        <is>
          <t>2025-04-01 18:54:03</t>
        </is>
      </c>
      <c r="AB1606" t="inlineStr">
        <is>
          <t>1jeanelie</t>
        </is>
      </c>
      <c r="AC1606" t="inlineStr">
        <is>
          <t>2025-04-01 19:10:27</t>
        </is>
      </c>
      <c r="AD1606" s="1" t="inlineStr">
        <is>
          <t>https://www.commcarehq.org/a/caris-test/reports/form_data/6ccd0366-49b8-4c34-a0a6-cf1f85417869/</t>
        </is>
      </c>
      <c r="AE1606" t="inlineStr">
        <is>
          <t>---</t>
        </is>
      </c>
      <c r="AF1606" t="inlineStr">
        <is>
          <t>3c5a623af057e23a32ae4000_185162</t>
        </is>
      </c>
      <c r="AG1606" t="inlineStr">
        <is>
          <t>OK</t>
        </is>
      </c>
      <c r="AH1606" t="inlineStr">
        <is>
          <t>2025-04-01 18:54:10</t>
        </is>
      </c>
      <c r="AI1606" t="inlineStr">
        <is>
          <t>1b922c6cae0e4a4e9e08c400d46b6ba7</t>
        </is>
      </c>
      <c r="AJ1606" t="inlineStr">
        <is>
          <t>2025-04-01</t>
        </is>
      </c>
      <c r="AK1606" t="inlineStr">
        <is>
          <t>3</t>
        </is>
      </c>
      <c r="AL1606" t="inlineStr">
        <is>
          <t>---</t>
        </is>
      </c>
      <c r="AM1606" t="inlineStr">
        <is>
          <t>0</t>
        </is>
      </c>
      <c r="AN1606" t="inlineStr">
        <is>
          <t>---</t>
        </is>
      </c>
      <c r="AO1606" t="inlineStr">
        <is>
          <t>1</t>
        </is>
      </c>
      <c r="AP1606" t="inlineStr">
        <is>
          <t>1</t>
        </is>
      </c>
      <c r="AQ1606" t="inlineStr"/>
      <c r="AR1606" t="inlineStr"/>
      <c r="AS1606" t="inlineStr"/>
      <c r="AT1606" t="inlineStr"/>
      <c r="AU1606" t="inlineStr">
        <is>
          <t>---</t>
        </is>
      </c>
      <c r="AV1606" t="inlineStr">
        <is>
          <t>---</t>
        </is>
      </c>
      <c r="AW1606" t="inlineStr">
        <is>
          <t>---</t>
        </is>
      </c>
      <c r="AX1606" t="inlineStr">
        <is>
          <t>---</t>
        </is>
      </c>
      <c r="AY1606" t="inlineStr">
        <is>
          <t>---</t>
        </is>
      </c>
      <c r="AZ1606" t="inlineStr">
        <is>
          <t>---</t>
        </is>
      </c>
      <c r="BA1606" t="inlineStr">
        <is>
          <t>1b922c6cae0e4a4e9e08c400d46b6ba7</t>
        </is>
      </c>
      <c r="BB1606" t="inlineStr">
        <is>
          <t>http://openrosa.org/formdesigner/0B48E039-1E80-49A7-AC24-732B6E788E39</t>
        </is>
      </c>
      <c r="BC1606" t="inlineStr">
        <is>
          <t>Ration et autres visites</t>
        </is>
      </c>
      <c r="BD1606" t="inlineStr">
        <is>
          <t>CommCare Android, version "2.55.0"(467579). App v15976. CommCare Version 2.55.0. Build 467579, built on: 2025-01-15</t>
        </is>
      </c>
      <c r="BE1606" t="inlineStr">
        <is>
          <t>commcare_734f7fdd-cbb1-463f-aa8e-b4bd89e56188</t>
        </is>
      </c>
      <c r="BF1606" t="inlineStr"/>
      <c r="BG1606" t="inlineStr">
        <is>
          <t>f13d8149fc6d39ebe86af18272310ff9</t>
        </is>
      </c>
      <c r="BH1606" t="inlineStr">
        <is>
          <t>7f92301a232342ecaa860bf392f6b02f</t>
        </is>
      </c>
      <c r="BI1606" t="inlineStr">
        <is>
          <t>15246</t>
        </is>
      </c>
      <c r="BJ1606" t="inlineStr">
        <is>
          <t>XFormInstance</t>
        </is>
      </c>
      <c r="BK1606" t="inlineStr">
        <is>
          <t>efa511420e4b11f0878a91acc20079a7</t>
        </is>
      </c>
      <c r="BL1606" t="b">
        <v>0</v>
      </c>
      <c r="BM1606" t="inlineStr">
        <is>
          <t>---</t>
        </is>
      </c>
      <c r="BN1606" t="inlineStr">
        <is>
          <t>200.113.253.186</t>
        </is>
      </c>
      <c r="BO1606" t="inlineStr">
        <is>
          <t>Robinho sainpreux</t>
        </is>
      </c>
    </row>
    <row r="1607">
      <c r="A1607" t="inlineStr">
        <is>
          <t>1605</t>
        </is>
      </c>
      <c r="B1607" t="inlineStr">
        <is>
          <t>fc9b4239-3336-46f1-b260-db2a9389a661</t>
        </is>
      </c>
      <c r="C1607" t="inlineStr">
        <is>
          <t>2025-04-01</t>
        </is>
      </c>
      <c r="D1607" t="inlineStr">
        <is>
          <t>3</t>
        </is>
      </c>
      <c r="E1607" t="inlineStr">
        <is>
          <t>---</t>
        </is>
      </c>
      <c r="F1607" t="inlineStr">
        <is>
          <t>0</t>
        </is>
      </c>
      <c r="G1607" t="inlineStr">
        <is>
          <t>---</t>
        </is>
      </c>
      <c r="H1607" t="inlineStr">
        <is>
          <t>1</t>
        </is>
      </c>
      <c r="I1607" t="inlineStr">
        <is>
          <t>1</t>
        </is>
      </c>
      <c r="J1607" t="inlineStr"/>
      <c r="K1607" t="inlineStr">
        <is>
          <t>---</t>
        </is>
      </c>
      <c r="L1607" t="inlineStr">
        <is>
          <t>---</t>
        </is>
      </c>
      <c r="M1607" t="inlineStr">
        <is>
          <t>---</t>
        </is>
      </c>
      <c r="N1607" t="inlineStr">
        <is>
          <t>---</t>
        </is>
      </c>
      <c r="O1607" t="inlineStr">
        <is>
          <t>---</t>
        </is>
      </c>
      <c r="P1607" t="inlineStr">
        <is>
          <t>---</t>
        </is>
      </c>
      <c r="Q1607" t="inlineStr">
        <is>
          <t>---</t>
        </is>
      </c>
      <c r="R1607" t="inlineStr"/>
      <c r="S1607" t="inlineStr"/>
      <c r="T1607" t="inlineStr"/>
      <c r="U1607" t="inlineStr"/>
      <c r="V1607" t="inlineStr"/>
      <c r="W1607" t="inlineStr"/>
      <c r="X1607" t="inlineStr">
        <is>
          <t>LIM/HOSJ/SO00177</t>
        </is>
      </c>
      <c r="Y1607" t="inlineStr">
        <is>
          <t>LIM/HOSJ/SO00177</t>
        </is>
      </c>
      <c r="Z1607" t="inlineStr">
        <is>
          <t>2025-04-01 18:54:38</t>
        </is>
      </c>
      <c r="AA1607" t="inlineStr">
        <is>
          <t>2025-04-01 18:54:30</t>
        </is>
      </c>
      <c r="AB1607" t="inlineStr">
        <is>
          <t>1jeanelie</t>
        </is>
      </c>
      <c r="AC1607" t="inlineStr">
        <is>
          <t>2025-04-01 19:10:29</t>
        </is>
      </c>
      <c r="AD1607" s="1" t="inlineStr">
        <is>
          <t>https://www.commcarehq.org/a/caris-test/reports/form_data/fc9b4239-3336-46f1-b260-db2a9389a661/</t>
        </is>
      </c>
      <c r="AE1607" t="inlineStr">
        <is>
          <t>---</t>
        </is>
      </c>
      <c r="AF1607" t="inlineStr">
        <is>
          <t>87dd46fe0f754fe6a40cf4078559ab11</t>
        </is>
      </c>
      <c r="AG1607" t="inlineStr">
        <is>
          <t>OK</t>
        </is>
      </c>
      <c r="AH1607" t="inlineStr">
        <is>
          <t>2025-04-01 18:54:38</t>
        </is>
      </c>
      <c r="AI1607" t="inlineStr">
        <is>
          <t>1b922c6cae0e4a4e9e08c400d46b6ba7</t>
        </is>
      </c>
      <c r="AJ1607" t="inlineStr">
        <is>
          <t>2025-04-01</t>
        </is>
      </c>
      <c r="AK1607" t="inlineStr">
        <is>
          <t>3</t>
        </is>
      </c>
      <c r="AL1607" t="inlineStr">
        <is>
          <t>---</t>
        </is>
      </c>
      <c r="AM1607" t="inlineStr">
        <is>
          <t>0</t>
        </is>
      </c>
      <c r="AN1607" t="inlineStr">
        <is>
          <t>---</t>
        </is>
      </c>
      <c r="AO1607" t="inlineStr">
        <is>
          <t>1</t>
        </is>
      </c>
      <c r="AP1607" t="inlineStr">
        <is>
          <t>1</t>
        </is>
      </c>
      <c r="AQ1607" t="inlineStr"/>
      <c r="AR1607" t="inlineStr"/>
      <c r="AS1607" t="inlineStr"/>
      <c r="AT1607" t="inlineStr"/>
      <c r="AU1607" t="inlineStr">
        <is>
          <t>---</t>
        </is>
      </c>
      <c r="AV1607" t="inlineStr">
        <is>
          <t>---</t>
        </is>
      </c>
      <c r="AW1607" t="inlineStr">
        <is>
          <t>---</t>
        </is>
      </c>
      <c r="AX1607" t="inlineStr">
        <is>
          <t>---</t>
        </is>
      </c>
      <c r="AY1607" t="inlineStr">
        <is>
          <t>---</t>
        </is>
      </c>
      <c r="AZ1607" t="inlineStr">
        <is>
          <t>---</t>
        </is>
      </c>
      <c r="BA1607" t="inlineStr">
        <is>
          <t>1b922c6cae0e4a4e9e08c400d46b6ba7</t>
        </is>
      </c>
      <c r="BB1607" t="inlineStr">
        <is>
          <t>http://openrosa.org/formdesigner/0B48E039-1E80-49A7-AC24-732B6E788E39</t>
        </is>
      </c>
      <c r="BC1607" t="inlineStr">
        <is>
          <t>Ration et autres visites</t>
        </is>
      </c>
      <c r="BD1607" t="inlineStr">
        <is>
          <t>CommCare Android, version "2.55.0"(467579). App v15976. CommCare Version 2.55.0. Build 467579, built on: 2025-01-15</t>
        </is>
      </c>
      <c r="BE1607" t="inlineStr">
        <is>
          <t>commcare_734f7fdd-cbb1-463f-aa8e-b4bd89e56188</t>
        </is>
      </c>
      <c r="BF1607" t="inlineStr"/>
      <c r="BG1607" t="inlineStr">
        <is>
          <t>f13d8149fc6d39ebe86af18272310ff9</t>
        </is>
      </c>
      <c r="BH1607" t="inlineStr">
        <is>
          <t>7f92301a232342ecaa860bf392f6b02f</t>
        </is>
      </c>
      <c r="BI1607" t="inlineStr">
        <is>
          <t>15246</t>
        </is>
      </c>
      <c r="BJ1607" t="inlineStr">
        <is>
          <t>XFormInstance</t>
        </is>
      </c>
      <c r="BK1607" t="inlineStr">
        <is>
          <t>efa511420e4b11f0878a91acc20079a7</t>
        </is>
      </c>
      <c r="BL1607" t="b">
        <v>0</v>
      </c>
      <c r="BM1607" t="inlineStr">
        <is>
          <t>---</t>
        </is>
      </c>
      <c r="BN1607" t="inlineStr">
        <is>
          <t>200.113.253.186</t>
        </is>
      </c>
      <c r="BO1607" t="inlineStr">
        <is>
          <t>Isenaidine Pierre</t>
        </is>
      </c>
    </row>
    <row r="1608">
      <c r="A1608" t="inlineStr">
        <is>
          <t>1606</t>
        </is>
      </c>
      <c r="B1608" t="inlineStr">
        <is>
          <t>a77c4883-de24-430d-b4e7-a734eb1492ac</t>
        </is>
      </c>
      <c r="C1608" t="inlineStr">
        <is>
          <t>2025-04-01</t>
        </is>
      </c>
      <c r="D1608" t="inlineStr">
        <is>
          <t>3</t>
        </is>
      </c>
      <c r="E1608" t="inlineStr">
        <is>
          <t>---</t>
        </is>
      </c>
      <c r="F1608" t="inlineStr">
        <is>
          <t>0</t>
        </is>
      </c>
      <c r="G1608" t="inlineStr">
        <is>
          <t>---</t>
        </is>
      </c>
      <c r="H1608" t="inlineStr">
        <is>
          <t>1</t>
        </is>
      </c>
      <c r="I1608" t="inlineStr">
        <is>
          <t>1</t>
        </is>
      </c>
      <c r="J1608" t="inlineStr"/>
      <c r="K1608" t="inlineStr">
        <is>
          <t>---</t>
        </is>
      </c>
      <c r="L1608" t="inlineStr">
        <is>
          <t>---</t>
        </is>
      </c>
      <c r="M1608" t="inlineStr">
        <is>
          <t>---</t>
        </is>
      </c>
      <c r="N1608" t="inlineStr">
        <is>
          <t>---</t>
        </is>
      </c>
      <c r="O1608" t="inlineStr">
        <is>
          <t>---</t>
        </is>
      </c>
      <c r="P1608" t="inlineStr">
        <is>
          <t>---</t>
        </is>
      </c>
      <c r="Q1608" t="inlineStr">
        <is>
          <t>---</t>
        </is>
      </c>
      <c r="R1608" t="inlineStr"/>
      <c r="S1608" t="inlineStr"/>
      <c r="T1608" t="inlineStr"/>
      <c r="U1608" t="inlineStr"/>
      <c r="V1608" t="inlineStr"/>
      <c r="W1608" t="inlineStr"/>
      <c r="X1608" t="inlineStr">
        <is>
          <t>LIM/HOSJ/ST02880</t>
        </is>
      </c>
      <c r="Y1608" t="inlineStr">
        <is>
          <t>LIM/HOSJ/ST02880</t>
        </is>
      </c>
      <c r="Z1608" t="inlineStr">
        <is>
          <t>2025-04-01 19:05:07</t>
        </is>
      </c>
      <c r="AA1608" t="inlineStr">
        <is>
          <t>2025-04-01 19:04:59</t>
        </is>
      </c>
      <c r="AB1608" t="inlineStr">
        <is>
          <t>1jeanelie</t>
        </is>
      </c>
      <c r="AC1608" t="inlineStr">
        <is>
          <t>2025-04-01 19:11:21</t>
        </is>
      </c>
      <c r="AD1608" s="1" t="inlineStr">
        <is>
          <t>https://www.commcarehq.org/a/caris-test/reports/form_data/a77c4883-de24-430d-b4e7-a734eb1492ac/</t>
        </is>
      </c>
      <c r="AE1608" t="inlineStr">
        <is>
          <t>---</t>
        </is>
      </c>
      <c r="AF1608" t="inlineStr">
        <is>
          <t>3c5a623af057e23a32ae4000_156375</t>
        </is>
      </c>
      <c r="AG1608" t="inlineStr">
        <is>
          <t>OK</t>
        </is>
      </c>
      <c r="AH1608" t="inlineStr">
        <is>
          <t>2025-04-01 19:05:07</t>
        </is>
      </c>
      <c r="AI1608" t="inlineStr">
        <is>
          <t>1b922c6cae0e4a4e9e08c400d46b6ba7</t>
        </is>
      </c>
      <c r="AJ1608" t="inlineStr">
        <is>
          <t>2025-04-01</t>
        </is>
      </c>
      <c r="AK1608" t="inlineStr">
        <is>
          <t>3</t>
        </is>
      </c>
      <c r="AL1608" t="inlineStr">
        <is>
          <t>---</t>
        </is>
      </c>
      <c r="AM1608" t="inlineStr">
        <is>
          <t>0</t>
        </is>
      </c>
      <c r="AN1608" t="inlineStr">
        <is>
          <t>---</t>
        </is>
      </c>
      <c r="AO1608" t="inlineStr">
        <is>
          <t>1</t>
        </is>
      </c>
      <c r="AP1608" t="inlineStr">
        <is>
          <t>1</t>
        </is>
      </c>
      <c r="AQ1608" t="inlineStr"/>
      <c r="AR1608" t="inlineStr"/>
      <c r="AS1608" t="inlineStr"/>
      <c r="AT1608" t="inlineStr"/>
      <c r="AU1608" t="inlineStr">
        <is>
          <t>---</t>
        </is>
      </c>
      <c r="AV1608" t="inlineStr">
        <is>
          <t>---</t>
        </is>
      </c>
      <c r="AW1608" t="inlineStr">
        <is>
          <t>---</t>
        </is>
      </c>
      <c r="AX1608" t="inlineStr">
        <is>
          <t>---</t>
        </is>
      </c>
      <c r="AY1608" t="inlineStr">
        <is>
          <t>---</t>
        </is>
      </c>
      <c r="AZ1608" t="inlineStr">
        <is>
          <t>---</t>
        </is>
      </c>
      <c r="BA1608" t="inlineStr">
        <is>
          <t>1b922c6cae0e4a4e9e08c400d46b6ba7</t>
        </is>
      </c>
      <c r="BB1608" t="inlineStr">
        <is>
          <t>http://openrosa.org/formdesigner/0B48E039-1E80-49A7-AC24-732B6E788E39</t>
        </is>
      </c>
      <c r="BC1608" t="inlineStr">
        <is>
          <t>Ration et autres visites</t>
        </is>
      </c>
      <c r="BD1608" t="inlineStr">
        <is>
          <t>CommCare Android, version "2.55.0"(467579). App v15976. CommCare Version 2.55.0. Build 467579, built on: 2025-01-15</t>
        </is>
      </c>
      <c r="BE1608" t="inlineStr">
        <is>
          <t>commcare_734f7fdd-cbb1-463f-aa8e-b4bd89e56188</t>
        </is>
      </c>
      <c r="BF1608" t="inlineStr"/>
      <c r="BG1608" t="inlineStr">
        <is>
          <t>f13d8149fc6d39ebe86af18272310ff9</t>
        </is>
      </c>
      <c r="BH1608" t="inlineStr">
        <is>
          <t>7f92301a232342ecaa860bf392f6b02f</t>
        </is>
      </c>
      <c r="BI1608" t="inlineStr">
        <is>
          <t>15246</t>
        </is>
      </c>
      <c r="BJ1608" t="inlineStr">
        <is>
          <t>XFormInstance</t>
        </is>
      </c>
      <c r="BK1608" t="inlineStr">
        <is>
          <t>efa511420e4b11f0878a91acc20079a7</t>
        </is>
      </c>
      <c r="BL1608" t="b">
        <v>0</v>
      </c>
      <c r="BM1608" t="inlineStr">
        <is>
          <t>---</t>
        </is>
      </c>
      <c r="BN1608" t="inlineStr">
        <is>
          <t>200.113.253.186</t>
        </is>
      </c>
      <c r="BO1608" t="inlineStr">
        <is>
          <t>Sandrine Jean</t>
        </is>
      </c>
    </row>
    <row r="1609">
      <c r="A1609" t="inlineStr">
        <is>
          <t>1607</t>
        </is>
      </c>
      <c r="B1609" t="inlineStr">
        <is>
          <t>63625b96-4e5b-4dec-aba0-83ff2870ec75</t>
        </is>
      </c>
      <c r="C1609" t="inlineStr">
        <is>
          <t>2025-04-01</t>
        </is>
      </c>
      <c r="D1609" t="inlineStr">
        <is>
          <t>3</t>
        </is>
      </c>
      <c r="E1609" t="inlineStr">
        <is>
          <t>---</t>
        </is>
      </c>
      <c r="F1609" t="inlineStr">
        <is>
          <t>0</t>
        </is>
      </c>
      <c r="G1609" t="inlineStr">
        <is>
          <t>---</t>
        </is>
      </c>
      <c r="H1609" t="inlineStr">
        <is>
          <t>1</t>
        </is>
      </c>
      <c r="I1609" t="inlineStr">
        <is>
          <t>1</t>
        </is>
      </c>
      <c r="J1609" t="inlineStr"/>
      <c r="K1609" t="inlineStr">
        <is>
          <t>---</t>
        </is>
      </c>
      <c r="L1609" t="inlineStr">
        <is>
          <t>---</t>
        </is>
      </c>
      <c r="M1609" t="inlineStr">
        <is>
          <t>---</t>
        </is>
      </c>
      <c r="N1609" t="inlineStr">
        <is>
          <t>---</t>
        </is>
      </c>
      <c r="O1609" t="inlineStr">
        <is>
          <t>---</t>
        </is>
      </c>
      <c r="P1609" t="inlineStr">
        <is>
          <t>---</t>
        </is>
      </c>
      <c r="Q1609" t="inlineStr">
        <is>
          <t>---</t>
        </is>
      </c>
      <c r="R1609" t="inlineStr"/>
      <c r="S1609" t="inlineStr"/>
      <c r="T1609" t="inlineStr"/>
      <c r="U1609" t="inlineStr"/>
      <c r="V1609" t="inlineStr"/>
      <c r="W1609" t="inlineStr"/>
      <c r="X1609" t="inlineStr">
        <is>
          <t>LIM/HOSJ/SO00234</t>
        </is>
      </c>
      <c r="Y1609" t="inlineStr">
        <is>
          <t>LIM/HOSJ/SO00234</t>
        </is>
      </c>
      <c r="Z1609" t="inlineStr">
        <is>
          <t>2025-04-01 19:05:25</t>
        </is>
      </c>
      <c r="AA1609" t="inlineStr">
        <is>
          <t>2025-04-01 19:05:18</t>
        </is>
      </c>
      <c r="AB1609" t="inlineStr">
        <is>
          <t>1jeanelie</t>
        </is>
      </c>
      <c r="AC1609" t="inlineStr">
        <is>
          <t>2025-04-01 19:12:39</t>
        </is>
      </c>
      <c r="AD1609" s="1" t="inlineStr">
        <is>
          <t>https://www.commcarehq.org/a/caris-test/reports/form_data/63625b96-4e5b-4dec-aba0-83ff2870ec75/</t>
        </is>
      </c>
      <c r="AE1609" t="inlineStr">
        <is>
          <t>---</t>
        </is>
      </c>
      <c r="AF1609" t="inlineStr">
        <is>
          <t>29cb31f6377f44628565a3b3626abc50</t>
        </is>
      </c>
      <c r="AG1609" t="inlineStr">
        <is>
          <t>OK</t>
        </is>
      </c>
      <c r="AH1609" t="inlineStr">
        <is>
          <t>2025-04-01 19:05:25</t>
        </is>
      </c>
      <c r="AI1609" t="inlineStr">
        <is>
          <t>1b922c6cae0e4a4e9e08c400d46b6ba7</t>
        </is>
      </c>
      <c r="AJ1609" t="inlineStr">
        <is>
          <t>2025-04-01</t>
        </is>
      </c>
      <c r="AK1609" t="inlineStr">
        <is>
          <t>3</t>
        </is>
      </c>
      <c r="AL1609" t="inlineStr">
        <is>
          <t>---</t>
        </is>
      </c>
      <c r="AM1609" t="inlineStr">
        <is>
          <t>0</t>
        </is>
      </c>
      <c r="AN1609" t="inlineStr">
        <is>
          <t>---</t>
        </is>
      </c>
      <c r="AO1609" t="inlineStr">
        <is>
          <t>1</t>
        </is>
      </c>
      <c r="AP1609" t="inlineStr">
        <is>
          <t>1</t>
        </is>
      </c>
      <c r="AQ1609" t="inlineStr"/>
      <c r="AR1609" t="inlineStr"/>
      <c r="AS1609" t="inlineStr"/>
      <c r="AT1609" t="inlineStr"/>
      <c r="AU1609" t="inlineStr">
        <is>
          <t>---</t>
        </is>
      </c>
      <c r="AV1609" t="inlineStr">
        <is>
          <t>---</t>
        </is>
      </c>
      <c r="AW1609" t="inlineStr">
        <is>
          <t>---</t>
        </is>
      </c>
      <c r="AX1609" t="inlineStr">
        <is>
          <t>---</t>
        </is>
      </c>
      <c r="AY1609" t="inlineStr">
        <is>
          <t>---</t>
        </is>
      </c>
      <c r="AZ1609" t="inlineStr">
        <is>
          <t>---</t>
        </is>
      </c>
      <c r="BA1609" t="inlineStr">
        <is>
          <t>1b922c6cae0e4a4e9e08c400d46b6ba7</t>
        </is>
      </c>
      <c r="BB1609" t="inlineStr">
        <is>
          <t>http://openrosa.org/formdesigner/0B48E039-1E80-49A7-AC24-732B6E788E39</t>
        </is>
      </c>
      <c r="BC1609" t="inlineStr">
        <is>
          <t>Ration et autres visites</t>
        </is>
      </c>
      <c r="BD1609" t="inlineStr">
        <is>
          <t>CommCare Android, version "2.55.0"(467579). App v15976. CommCare Version 2.55.0. Build 467579, built on: 2025-01-15</t>
        </is>
      </c>
      <c r="BE1609" t="inlineStr">
        <is>
          <t>commcare_734f7fdd-cbb1-463f-aa8e-b4bd89e56188</t>
        </is>
      </c>
      <c r="BF1609" t="inlineStr"/>
      <c r="BG1609" t="inlineStr">
        <is>
          <t>f13d8149fc6d39ebe86af18272310ff9</t>
        </is>
      </c>
      <c r="BH1609" t="inlineStr">
        <is>
          <t>7f92301a232342ecaa860bf392f6b02f</t>
        </is>
      </c>
      <c r="BI1609" t="inlineStr">
        <is>
          <t>15246</t>
        </is>
      </c>
      <c r="BJ1609" t="inlineStr">
        <is>
          <t>XFormInstance</t>
        </is>
      </c>
      <c r="BK1609" t="inlineStr">
        <is>
          <t>efa511420e4b11f0878a91acc20079a7</t>
        </is>
      </c>
      <c r="BL1609" t="b">
        <v>0</v>
      </c>
      <c r="BM1609" t="inlineStr">
        <is>
          <t>---</t>
        </is>
      </c>
      <c r="BN1609" t="inlineStr">
        <is>
          <t>200.113.253.186</t>
        </is>
      </c>
      <c r="BO1609" t="inlineStr">
        <is>
          <t>Sanderline Louis</t>
        </is>
      </c>
    </row>
    <row r="1610">
      <c r="A1610" t="inlineStr">
        <is>
          <t>1608</t>
        </is>
      </c>
      <c r="B1610" t="inlineStr">
        <is>
          <t>3525ff5b-878a-41c0-9a63-95944beafee4</t>
        </is>
      </c>
      <c r="C1610" t="inlineStr">
        <is>
          <t>2025-04-01</t>
        </is>
      </c>
      <c r="D1610" t="inlineStr">
        <is>
          <t>3</t>
        </is>
      </c>
      <c r="E1610" t="inlineStr">
        <is>
          <t>---</t>
        </is>
      </c>
      <c r="F1610" t="inlineStr">
        <is>
          <t>0</t>
        </is>
      </c>
      <c r="G1610" t="inlineStr">
        <is>
          <t>---</t>
        </is>
      </c>
      <c r="H1610" t="inlineStr">
        <is>
          <t>1</t>
        </is>
      </c>
      <c r="I1610" t="inlineStr">
        <is>
          <t>1</t>
        </is>
      </c>
      <c r="J1610" t="inlineStr"/>
      <c r="K1610" t="inlineStr">
        <is>
          <t>---</t>
        </is>
      </c>
      <c r="L1610" t="inlineStr">
        <is>
          <t>---</t>
        </is>
      </c>
      <c r="M1610" t="inlineStr">
        <is>
          <t>---</t>
        </is>
      </c>
      <c r="N1610" t="inlineStr">
        <is>
          <t>---</t>
        </is>
      </c>
      <c r="O1610" t="inlineStr">
        <is>
          <t>---</t>
        </is>
      </c>
      <c r="P1610" t="inlineStr">
        <is>
          <t>---</t>
        </is>
      </c>
      <c r="Q1610" t="inlineStr">
        <is>
          <t>---</t>
        </is>
      </c>
      <c r="R1610" t="inlineStr"/>
      <c r="S1610" t="inlineStr"/>
      <c r="T1610" t="inlineStr"/>
      <c r="U1610" t="inlineStr"/>
      <c r="V1610" t="inlineStr"/>
      <c r="W1610" t="inlineStr"/>
      <c r="X1610" t="inlineStr">
        <is>
          <t>LIM/HOSJ/ST02974</t>
        </is>
      </c>
      <c r="Y1610" t="inlineStr">
        <is>
          <t>LIM/HOSJ/ST02974</t>
        </is>
      </c>
      <c r="Z1610" t="inlineStr">
        <is>
          <t>2025-04-01 19:05:46</t>
        </is>
      </c>
      <c r="AA1610" t="inlineStr">
        <is>
          <t>2025-04-01 19:05:39</t>
        </is>
      </c>
      <c r="AB1610" t="inlineStr">
        <is>
          <t>1jeanelie</t>
        </is>
      </c>
      <c r="AC1610" t="inlineStr">
        <is>
          <t>2025-04-01 19:12:41</t>
        </is>
      </c>
      <c r="AD1610" s="1" t="inlineStr">
        <is>
          <t>https://www.commcarehq.org/a/caris-test/reports/form_data/3525ff5b-878a-41c0-9a63-95944beafee4/</t>
        </is>
      </c>
      <c r="AE1610" t="inlineStr">
        <is>
          <t>---</t>
        </is>
      </c>
      <c r="AF1610" t="inlineStr">
        <is>
          <t>3c5a623af057e23a32ae4000_123958</t>
        </is>
      </c>
      <c r="AG1610" t="inlineStr">
        <is>
          <t>OK</t>
        </is>
      </c>
      <c r="AH1610" t="inlineStr">
        <is>
          <t>2025-04-01 19:05:46</t>
        </is>
      </c>
      <c r="AI1610" t="inlineStr">
        <is>
          <t>1b922c6cae0e4a4e9e08c400d46b6ba7</t>
        </is>
      </c>
      <c r="AJ1610" t="inlineStr">
        <is>
          <t>2025-04-01</t>
        </is>
      </c>
      <c r="AK1610" t="inlineStr">
        <is>
          <t>3</t>
        </is>
      </c>
      <c r="AL1610" t="inlineStr">
        <is>
          <t>---</t>
        </is>
      </c>
      <c r="AM1610" t="inlineStr">
        <is>
          <t>0</t>
        </is>
      </c>
      <c r="AN1610" t="inlineStr">
        <is>
          <t>---</t>
        </is>
      </c>
      <c r="AO1610" t="inlineStr">
        <is>
          <t>1</t>
        </is>
      </c>
      <c r="AP1610" t="inlineStr">
        <is>
          <t>1</t>
        </is>
      </c>
      <c r="AQ1610" t="inlineStr"/>
      <c r="AR1610" t="inlineStr"/>
      <c r="AS1610" t="inlineStr"/>
      <c r="AT1610" t="inlineStr"/>
      <c r="AU1610" t="inlineStr">
        <is>
          <t>---</t>
        </is>
      </c>
      <c r="AV1610" t="inlineStr">
        <is>
          <t>---</t>
        </is>
      </c>
      <c r="AW1610" t="inlineStr">
        <is>
          <t>---</t>
        </is>
      </c>
      <c r="AX1610" t="inlineStr">
        <is>
          <t>---</t>
        </is>
      </c>
      <c r="AY1610" t="inlineStr">
        <is>
          <t>---</t>
        </is>
      </c>
      <c r="AZ1610" t="inlineStr">
        <is>
          <t>---</t>
        </is>
      </c>
      <c r="BA1610" t="inlineStr">
        <is>
          <t>1b922c6cae0e4a4e9e08c400d46b6ba7</t>
        </is>
      </c>
      <c r="BB1610" t="inlineStr">
        <is>
          <t>http://openrosa.org/formdesigner/0B48E039-1E80-49A7-AC24-732B6E788E39</t>
        </is>
      </c>
      <c r="BC1610" t="inlineStr">
        <is>
          <t>Ration et autres visites</t>
        </is>
      </c>
      <c r="BD1610" t="inlineStr">
        <is>
          <t>CommCare Android, version "2.55.0"(467579). App v15976. CommCare Version 2.55.0. Build 467579, built on: 2025-01-15</t>
        </is>
      </c>
      <c r="BE1610" t="inlineStr">
        <is>
          <t>commcare_734f7fdd-cbb1-463f-aa8e-b4bd89e56188</t>
        </is>
      </c>
      <c r="BF1610" t="inlineStr"/>
      <c r="BG1610" t="inlineStr">
        <is>
          <t>f13d8149fc6d39ebe86af18272310ff9</t>
        </is>
      </c>
      <c r="BH1610" t="inlineStr">
        <is>
          <t>7f92301a232342ecaa860bf392f6b02f</t>
        </is>
      </c>
      <c r="BI1610" t="inlineStr">
        <is>
          <t>15246</t>
        </is>
      </c>
      <c r="BJ1610" t="inlineStr">
        <is>
          <t>XFormInstance</t>
        </is>
      </c>
      <c r="BK1610" t="inlineStr">
        <is>
          <t>efa511420e4b11f0878a91acc20079a7</t>
        </is>
      </c>
      <c r="BL1610" t="b">
        <v>0</v>
      </c>
      <c r="BM1610" t="inlineStr">
        <is>
          <t>---</t>
        </is>
      </c>
      <c r="BN1610" t="inlineStr">
        <is>
          <t>200.113.253.186</t>
        </is>
      </c>
      <c r="BO1610" t="inlineStr">
        <is>
          <t>Peterly Zephyrin/Louis</t>
        </is>
      </c>
    </row>
    <row r="1611">
      <c r="A1611" t="inlineStr">
        <is>
          <t>1609</t>
        </is>
      </c>
      <c r="B1611" t="inlineStr">
        <is>
          <t>becbf8e1-6703-4f85-9b3d-82257bbd0012</t>
        </is>
      </c>
      <c r="C1611" t="inlineStr">
        <is>
          <t>2025-04-01</t>
        </is>
      </c>
      <c r="D1611" t="inlineStr">
        <is>
          <t>3</t>
        </is>
      </c>
      <c r="E1611" t="inlineStr">
        <is>
          <t>---</t>
        </is>
      </c>
      <c r="F1611" t="inlineStr">
        <is>
          <t>0</t>
        </is>
      </c>
      <c r="G1611" t="inlineStr">
        <is>
          <t>---</t>
        </is>
      </c>
      <c r="H1611" t="inlineStr">
        <is>
          <t>1</t>
        </is>
      </c>
      <c r="I1611" t="inlineStr">
        <is>
          <t>1</t>
        </is>
      </c>
      <c r="J1611" t="inlineStr"/>
      <c r="K1611" t="inlineStr">
        <is>
          <t>---</t>
        </is>
      </c>
      <c r="L1611" t="inlineStr">
        <is>
          <t>---</t>
        </is>
      </c>
      <c r="M1611" t="inlineStr">
        <is>
          <t>---</t>
        </is>
      </c>
      <c r="N1611" t="inlineStr">
        <is>
          <t>---</t>
        </is>
      </c>
      <c r="O1611" t="inlineStr">
        <is>
          <t>---</t>
        </is>
      </c>
      <c r="P1611" t="inlineStr">
        <is>
          <t>---</t>
        </is>
      </c>
      <c r="Q1611" t="inlineStr">
        <is>
          <t>---</t>
        </is>
      </c>
      <c r="R1611" t="inlineStr"/>
      <c r="S1611" t="inlineStr"/>
      <c r="T1611" t="inlineStr"/>
      <c r="U1611" t="inlineStr"/>
      <c r="V1611" t="inlineStr"/>
      <c r="W1611" t="inlineStr"/>
      <c r="X1611" t="inlineStr">
        <is>
          <t>LIM/HOSJ/ST01925</t>
        </is>
      </c>
      <c r="Y1611" t="inlineStr">
        <is>
          <t>LIM/HOSJ/ST01925</t>
        </is>
      </c>
      <c r="Z1611" t="inlineStr">
        <is>
          <t>2025-04-01 19:08:04</t>
        </is>
      </c>
      <c r="AA1611" t="inlineStr">
        <is>
          <t>2025-04-01 19:07:50</t>
        </is>
      </c>
      <c r="AB1611" t="inlineStr">
        <is>
          <t>1jeanelie</t>
        </is>
      </c>
      <c r="AC1611" t="inlineStr">
        <is>
          <t>2025-04-01 19:12:43</t>
        </is>
      </c>
      <c r="AD1611" s="1" t="inlineStr">
        <is>
          <t>https://www.commcarehq.org/a/caris-test/reports/form_data/becbf8e1-6703-4f85-9b3d-82257bbd0012/</t>
        </is>
      </c>
      <c r="AE1611" t="inlineStr">
        <is>
          <t>---</t>
        </is>
      </c>
      <c r="AF1611" t="inlineStr">
        <is>
          <t>3c5a623af057e23a32ae4000_30652</t>
        </is>
      </c>
      <c r="AG1611" t="inlineStr">
        <is>
          <t>OK</t>
        </is>
      </c>
      <c r="AH1611" t="inlineStr">
        <is>
          <t>2025-04-01 19:08:04</t>
        </is>
      </c>
      <c r="AI1611" t="inlineStr">
        <is>
          <t>1b922c6cae0e4a4e9e08c400d46b6ba7</t>
        </is>
      </c>
      <c r="AJ1611" t="inlineStr">
        <is>
          <t>2025-04-01</t>
        </is>
      </c>
      <c r="AK1611" t="inlineStr">
        <is>
          <t>3</t>
        </is>
      </c>
      <c r="AL1611" t="inlineStr">
        <is>
          <t>---</t>
        </is>
      </c>
      <c r="AM1611" t="inlineStr">
        <is>
          <t>0</t>
        </is>
      </c>
      <c r="AN1611" t="inlineStr">
        <is>
          <t>---</t>
        </is>
      </c>
      <c r="AO1611" t="inlineStr">
        <is>
          <t>1</t>
        </is>
      </c>
      <c r="AP1611" t="inlineStr">
        <is>
          <t>1</t>
        </is>
      </c>
      <c r="AQ1611" t="inlineStr"/>
      <c r="AR1611" t="inlineStr"/>
      <c r="AS1611" t="inlineStr"/>
      <c r="AT1611" t="inlineStr"/>
      <c r="AU1611" t="inlineStr">
        <is>
          <t>---</t>
        </is>
      </c>
      <c r="AV1611" t="inlineStr">
        <is>
          <t>---</t>
        </is>
      </c>
      <c r="AW1611" t="inlineStr">
        <is>
          <t>---</t>
        </is>
      </c>
      <c r="AX1611" t="inlineStr">
        <is>
          <t>---</t>
        </is>
      </c>
      <c r="AY1611" t="inlineStr">
        <is>
          <t>---</t>
        </is>
      </c>
      <c r="AZ1611" t="inlineStr">
        <is>
          <t>---</t>
        </is>
      </c>
      <c r="BA1611" t="inlineStr">
        <is>
          <t>1b922c6cae0e4a4e9e08c400d46b6ba7</t>
        </is>
      </c>
      <c r="BB1611" t="inlineStr">
        <is>
          <t>http://openrosa.org/formdesigner/0B48E039-1E80-49A7-AC24-732B6E788E39</t>
        </is>
      </c>
      <c r="BC1611" t="inlineStr">
        <is>
          <t>Ration et autres visites</t>
        </is>
      </c>
      <c r="BD1611" t="inlineStr">
        <is>
          <t>CommCare Android, version "2.55.0"(467579). App v15976. CommCare Version 2.55.0. Build 467579, built on: 2025-01-15</t>
        </is>
      </c>
      <c r="BE1611" t="inlineStr">
        <is>
          <t>commcare_734f7fdd-cbb1-463f-aa8e-b4bd89e56188</t>
        </is>
      </c>
      <c r="BF1611" t="inlineStr"/>
      <c r="BG1611" t="inlineStr">
        <is>
          <t>f13d8149fc6d39ebe86af18272310ff9</t>
        </is>
      </c>
      <c r="BH1611" t="inlineStr">
        <is>
          <t>7f92301a232342ecaa860bf392f6b02f</t>
        </is>
      </c>
      <c r="BI1611" t="inlineStr">
        <is>
          <t>15246</t>
        </is>
      </c>
      <c r="BJ1611" t="inlineStr">
        <is>
          <t>XFormInstance</t>
        </is>
      </c>
      <c r="BK1611" t="inlineStr">
        <is>
          <t>efa511420e4b11f0878a91acc20079a7</t>
        </is>
      </c>
      <c r="BL1611" t="b">
        <v>0</v>
      </c>
      <c r="BM1611" t="inlineStr">
        <is>
          <t>---</t>
        </is>
      </c>
      <c r="BN1611" t="inlineStr">
        <is>
          <t>200.113.253.186</t>
        </is>
      </c>
      <c r="BO1611" t="inlineStr">
        <is>
          <t>Lunise Lima</t>
        </is>
      </c>
    </row>
    <row r="1612">
      <c r="A1612" t="inlineStr">
        <is>
          <t>1610</t>
        </is>
      </c>
      <c r="B1612" t="inlineStr">
        <is>
          <t>b4ca2fc1-e75a-4618-a177-fb15fa147aa5</t>
        </is>
      </c>
      <c r="C1612" t="inlineStr">
        <is>
          <t>2025-04-01</t>
        </is>
      </c>
      <c r="D1612" t="inlineStr">
        <is>
          <t>3</t>
        </is>
      </c>
      <c r="E1612" t="inlineStr">
        <is>
          <t>---</t>
        </is>
      </c>
      <c r="F1612" t="inlineStr">
        <is>
          <t>0</t>
        </is>
      </c>
      <c r="G1612" t="inlineStr">
        <is>
          <t>---</t>
        </is>
      </c>
      <c r="H1612" t="inlineStr">
        <is>
          <t>1</t>
        </is>
      </c>
      <c r="I1612" t="inlineStr">
        <is>
          <t>1</t>
        </is>
      </c>
      <c r="J1612" t="inlineStr"/>
      <c r="K1612" t="inlineStr">
        <is>
          <t>---</t>
        </is>
      </c>
      <c r="L1612" t="inlineStr">
        <is>
          <t>---</t>
        </is>
      </c>
      <c r="M1612" t="inlineStr">
        <is>
          <t>---</t>
        </is>
      </c>
      <c r="N1612" t="inlineStr">
        <is>
          <t>---</t>
        </is>
      </c>
      <c r="O1612" t="inlineStr">
        <is>
          <t>---</t>
        </is>
      </c>
      <c r="P1612" t="inlineStr">
        <is>
          <t>---</t>
        </is>
      </c>
      <c r="Q1612" t="inlineStr">
        <is>
          <t>---</t>
        </is>
      </c>
      <c r="R1612" t="inlineStr"/>
      <c r="S1612" t="inlineStr"/>
      <c r="T1612" t="inlineStr"/>
      <c r="U1612" t="inlineStr"/>
      <c r="V1612" t="inlineStr"/>
      <c r="W1612" t="inlineStr"/>
      <c r="X1612" t="inlineStr">
        <is>
          <t>LIM/HOSJ/ST02611</t>
        </is>
      </c>
      <c r="Y1612" t="inlineStr">
        <is>
          <t>LIM/HOSJ/ST02611</t>
        </is>
      </c>
      <c r="Z1612" t="inlineStr">
        <is>
          <t>2025-04-01 19:08:24</t>
        </is>
      </c>
      <c r="AA1612" t="inlineStr">
        <is>
          <t>2025-04-01 19:08:16</t>
        </is>
      </c>
      <c r="AB1612" t="inlineStr">
        <is>
          <t>1jeanelie</t>
        </is>
      </c>
      <c r="AC1612" t="inlineStr">
        <is>
          <t>2025-04-01 19:12:44</t>
        </is>
      </c>
      <c r="AD1612" s="1" t="inlineStr">
        <is>
          <t>https://www.commcarehq.org/a/caris-test/reports/form_data/b4ca2fc1-e75a-4618-a177-fb15fa147aa5/</t>
        </is>
      </c>
      <c r="AE1612" t="inlineStr">
        <is>
          <t>---</t>
        </is>
      </c>
      <c r="AF1612" t="inlineStr">
        <is>
          <t>3c5a623af057e23a32ae4000_32978</t>
        </is>
      </c>
      <c r="AG1612" t="inlineStr">
        <is>
          <t>OK</t>
        </is>
      </c>
      <c r="AH1612" t="inlineStr">
        <is>
          <t>2025-04-01 19:08:24</t>
        </is>
      </c>
      <c r="AI1612" t="inlineStr">
        <is>
          <t>1b922c6cae0e4a4e9e08c400d46b6ba7</t>
        </is>
      </c>
      <c r="AJ1612" t="inlineStr">
        <is>
          <t>2025-04-01</t>
        </is>
      </c>
      <c r="AK1612" t="inlineStr">
        <is>
          <t>3</t>
        </is>
      </c>
      <c r="AL1612" t="inlineStr">
        <is>
          <t>---</t>
        </is>
      </c>
      <c r="AM1612" t="inlineStr">
        <is>
          <t>0</t>
        </is>
      </c>
      <c r="AN1612" t="inlineStr">
        <is>
          <t>---</t>
        </is>
      </c>
      <c r="AO1612" t="inlineStr">
        <is>
          <t>1</t>
        </is>
      </c>
      <c r="AP1612" t="inlineStr">
        <is>
          <t>1</t>
        </is>
      </c>
      <c r="AQ1612" t="inlineStr"/>
      <c r="AR1612" t="inlineStr"/>
      <c r="AS1612" t="inlineStr"/>
      <c r="AT1612" t="inlineStr"/>
      <c r="AU1612" t="inlineStr">
        <is>
          <t>---</t>
        </is>
      </c>
      <c r="AV1612" t="inlineStr">
        <is>
          <t>---</t>
        </is>
      </c>
      <c r="AW1612" t="inlineStr">
        <is>
          <t>---</t>
        </is>
      </c>
      <c r="AX1612" t="inlineStr">
        <is>
          <t>---</t>
        </is>
      </c>
      <c r="AY1612" t="inlineStr">
        <is>
          <t>---</t>
        </is>
      </c>
      <c r="AZ1612" t="inlineStr">
        <is>
          <t>---</t>
        </is>
      </c>
      <c r="BA1612" t="inlineStr">
        <is>
          <t>1b922c6cae0e4a4e9e08c400d46b6ba7</t>
        </is>
      </c>
      <c r="BB1612" t="inlineStr">
        <is>
          <t>http://openrosa.org/formdesigner/0B48E039-1E80-49A7-AC24-732B6E788E39</t>
        </is>
      </c>
      <c r="BC1612" t="inlineStr">
        <is>
          <t>Ration et autres visites</t>
        </is>
      </c>
      <c r="BD1612" t="inlineStr">
        <is>
          <t>CommCare Android, version "2.55.0"(467579). App v15976. CommCare Version 2.55.0. Build 467579, built on: 2025-01-15</t>
        </is>
      </c>
      <c r="BE1612" t="inlineStr">
        <is>
          <t>commcare_734f7fdd-cbb1-463f-aa8e-b4bd89e56188</t>
        </is>
      </c>
      <c r="BF1612" t="inlineStr"/>
      <c r="BG1612" t="inlineStr">
        <is>
          <t>f13d8149fc6d39ebe86af18272310ff9</t>
        </is>
      </c>
      <c r="BH1612" t="inlineStr">
        <is>
          <t>7f92301a232342ecaa860bf392f6b02f</t>
        </is>
      </c>
      <c r="BI1612" t="inlineStr">
        <is>
          <t>15246</t>
        </is>
      </c>
      <c r="BJ1612" t="inlineStr">
        <is>
          <t>XFormInstance</t>
        </is>
      </c>
      <c r="BK1612" t="inlineStr">
        <is>
          <t>efa511420e4b11f0878a91acc20079a7</t>
        </is>
      </c>
      <c r="BL1612" t="b">
        <v>0</v>
      </c>
      <c r="BM1612" t="inlineStr">
        <is>
          <t>---</t>
        </is>
      </c>
      <c r="BN1612" t="inlineStr">
        <is>
          <t>200.113.253.186</t>
        </is>
      </c>
      <c r="BO1612" t="inlineStr">
        <is>
          <t>Rose Kerline Clervil</t>
        </is>
      </c>
    </row>
    <row r="1613">
      <c r="A1613" t="inlineStr">
        <is>
          <t>1611</t>
        </is>
      </c>
      <c r="B1613" t="inlineStr">
        <is>
          <t>35c07380-2282-498b-b3b3-0868edb8f447</t>
        </is>
      </c>
      <c r="C1613" t="inlineStr">
        <is>
          <t>2025-04-01</t>
        </is>
      </c>
      <c r="D1613" t="inlineStr">
        <is>
          <t>3 4</t>
        </is>
      </c>
      <c r="E1613" t="inlineStr">
        <is>
          <t>Rappel Club</t>
        </is>
      </c>
      <c r="F1613" t="inlineStr">
        <is>
          <t>0</t>
        </is>
      </c>
      <c r="G1613" t="inlineStr">
        <is>
          <t>---</t>
        </is>
      </c>
      <c r="H1613" t="inlineStr">
        <is>
          <t>1</t>
        </is>
      </c>
      <c r="I1613" t="inlineStr">
        <is>
          <t>1</t>
        </is>
      </c>
      <c r="J1613" t="inlineStr"/>
      <c r="K1613" t="inlineStr">
        <is>
          <t>---</t>
        </is>
      </c>
      <c r="L1613" t="inlineStr">
        <is>
          <t>---</t>
        </is>
      </c>
      <c r="M1613" t="inlineStr">
        <is>
          <t>---</t>
        </is>
      </c>
      <c r="N1613" t="inlineStr">
        <is>
          <t>---</t>
        </is>
      </c>
      <c r="O1613" t="inlineStr">
        <is>
          <t>---</t>
        </is>
      </c>
      <c r="P1613" t="inlineStr">
        <is>
          <t>---</t>
        </is>
      </c>
      <c r="Q1613" t="inlineStr">
        <is>
          <t>---</t>
        </is>
      </c>
      <c r="R1613" t="inlineStr"/>
      <c r="S1613" t="inlineStr"/>
      <c r="T1613" t="inlineStr"/>
      <c r="U1613" t="inlineStr"/>
      <c r="V1613" t="inlineStr"/>
      <c r="W1613" t="inlineStr"/>
      <c r="X1613" t="inlineStr">
        <is>
          <t>MOR/CMSM/ST00279</t>
        </is>
      </c>
      <c r="Y1613" t="inlineStr">
        <is>
          <t>MOR/CMSM/ST00279</t>
        </is>
      </c>
      <c r="Z1613" t="inlineStr">
        <is>
          <t>2025-04-01 19:15:09</t>
        </is>
      </c>
      <c r="AA1613" t="inlineStr">
        <is>
          <t>2025-04-01 19:14:33</t>
        </is>
      </c>
      <c r="AB1613" t="inlineStr">
        <is>
          <t>1evana</t>
        </is>
      </c>
      <c r="AC1613" t="inlineStr">
        <is>
          <t>2025-04-01 19:15:05</t>
        </is>
      </c>
      <c r="AD1613" s="1" t="inlineStr">
        <is>
          <t>https://www.commcarehq.org/a/caris-test/reports/form_data/35c07380-2282-498b-b3b3-0868edb8f447/</t>
        </is>
      </c>
      <c r="AE1613" t="inlineStr">
        <is>
          <t>---</t>
        </is>
      </c>
      <c r="AF1613" t="inlineStr">
        <is>
          <t>0eff9b5251ba4cbc82fc0ceced769f35</t>
        </is>
      </c>
      <c r="AG1613" t="inlineStr">
        <is>
          <t>OK</t>
        </is>
      </c>
      <c r="AH1613" t="inlineStr">
        <is>
          <t>2025-04-01 19:15:09</t>
        </is>
      </c>
      <c r="AI1613" t="inlineStr">
        <is>
          <t>675a66fd8f8f48fd178738cd11c8c9b2</t>
        </is>
      </c>
      <c r="AJ1613" t="inlineStr">
        <is>
          <t>2025-04-01</t>
        </is>
      </c>
      <c r="AK1613" t="inlineStr">
        <is>
          <t>3 4</t>
        </is>
      </c>
      <c r="AL1613" t="inlineStr">
        <is>
          <t>Rappel Club</t>
        </is>
      </c>
      <c r="AM1613" t="inlineStr">
        <is>
          <t>0</t>
        </is>
      </c>
      <c r="AN1613" t="inlineStr">
        <is>
          <t>---</t>
        </is>
      </c>
      <c r="AO1613" t="inlineStr">
        <is>
          <t>1</t>
        </is>
      </c>
      <c r="AP1613" t="inlineStr">
        <is>
          <t>1</t>
        </is>
      </c>
      <c r="AQ1613" t="inlineStr"/>
      <c r="AR1613" t="inlineStr"/>
      <c r="AS1613" t="inlineStr"/>
      <c r="AT1613" t="inlineStr"/>
      <c r="AU1613" t="inlineStr">
        <is>
          <t>---</t>
        </is>
      </c>
      <c r="AV1613" t="inlineStr">
        <is>
          <t>---</t>
        </is>
      </c>
      <c r="AW1613" t="inlineStr">
        <is>
          <t>---</t>
        </is>
      </c>
      <c r="AX1613" t="inlineStr">
        <is>
          <t>---</t>
        </is>
      </c>
      <c r="AY1613" t="inlineStr">
        <is>
          <t>---</t>
        </is>
      </c>
      <c r="AZ1613" t="inlineStr">
        <is>
          <t>---</t>
        </is>
      </c>
      <c r="BA1613" t="inlineStr">
        <is>
          <t>675a66fd8f8f48fd178738cd11c8c9b2</t>
        </is>
      </c>
      <c r="BB1613" t="inlineStr">
        <is>
          <t>http://openrosa.org/formdesigner/0B48E039-1E80-49A7-AC24-732B6E788E39</t>
        </is>
      </c>
      <c r="BC1613" t="inlineStr">
        <is>
          <t>Ration et autres visites</t>
        </is>
      </c>
      <c r="BD1613" t="inlineStr">
        <is>
          <t>CommCare Android, version "2.55.0"(467579). App v15976. CommCare Version 2.55.0. Build 467579, built on: 2025-01-15</t>
        </is>
      </c>
      <c r="BE1613" t="inlineStr">
        <is>
          <t>commcare_e1fe266d-14e3-4298-9699-21b818975650</t>
        </is>
      </c>
      <c r="BF1613" t="inlineStr">
        <is>
          <t>19.4054259 -71.77824 636.67 69.2</t>
        </is>
      </c>
      <c r="BG1613" t="inlineStr">
        <is>
          <t>f13d8149fc6d39ebe86af18272310ff9</t>
        </is>
      </c>
      <c r="BH1613" t="inlineStr">
        <is>
          <t>7f92301a232342ecaa860bf392f6b02f</t>
        </is>
      </c>
      <c r="BI1613" t="inlineStr">
        <is>
          <t>15246</t>
        </is>
      </c>
      <c r="BJ1613" t="inlineStr">
        <is>
          <t>XFormInstance</t>
        </is>
      </c>
      <c r="BK1613" t="inlineStr">
        <is>
          <t>c94ca4260e2911f0a47321b00009636d</t>
        </is>
      </c>
      <c r="BL1613" t="b">
        <v>0</v>
      </c>
      <c r="BM1613" t="inlineStr">
        <is>
          <t>---</t>
        </is>
      </c>
      <c r="BN1613" t="inlineStr">
        <is>
          <t>200.113.230.176</t>
        </is>
      </c>
      <c r="BO1613" t="inlineStr">
        <is>
          <t>Augustin Terol</t>
        </is>
      </c>
    </row>
    <row r="1614">
      <c r="A1614" t="inlineStr">
        <is>
          <t>1612</t>
        </is>
      </c>
      <c r="B1614" t="inlineStr">
        <is>
          <t>31adb50d-9d69-436d-90c6-c8fedf774fd8</t>
        </is>
      </c>
      <c r="C1614" t="inlineStr">
        <is>
          <t>2025-04-01</t>
        </is>
      </c>
      <c r="D1614" t="inlineStr">
        <is>
          <t>4</t>
        </is>
      </c>
      <c r="E1614" t="inlineStr">
        <is>
          <t>bonbon</t>
        </is>
      </c>
      <c r="F1614" t="inlineStr">
        <is>
          <t>1</t>
        </is>
      </c>
      <c r="G1614" t="inlineStr">
        <is>
          <t>non trouvé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---</t>
        </is>
      </c>
      <c r="L1614" t="inlineStr">
        <is>
          <t>---</t>
        </is>
      </c>
      <c r="M1614" t="inlineStr">
        <is>
          <t>---</t>
        </is>
      </c>
      <c r="N1614" t="inlineStr">
        <is>
          <t>---</t>
        </is>
      </c>
      <c r="O1614" t="inlineStr">
        <is>
          <t>---</t>
        </is>
      </c>
      <c r="P1614" t="inlineStr">
        <is>
          <t>---</t>
        </is>
      </c>
      <c r="Q1614" t="inlineStr">
        <is>
          <t>---</t>
        </is>
      </c>
      <c r="R1614" t="inlineStr">
        <is>
          <t>20.5</t>
        </is>
      </c>
      <c r="S1614" t="inlineStr">
        <is>
          <t>46.2</t>
        </is>
      </c>
      <c r="T1614" t="inlineStr">
        <is>
          <t>160.0</t>
        </is>
      </c>
      <c r="U1614" t="inlineStr"/>
      <c r="V1614" t="inlineStr"/>
      <c r="W1614" t="inlineStr"/>
      <c r="X1614" t="inlineStr">
        <is>
          <t>PAP/CHAP/ST01806</t>
        </is>
      </c>
      <c r="Y1614" t="inlineStr">
        <is>
          <t>PAP/CHAP/ST01806</t>
        </is>
      </c>
      <c r="Z1614" t="inlineStr">
        <is>
          <t>2025-04-01 21:23:02</t>
        </is>
      </c>
      <c r="AA1614" t="inlineStr">
        <is>
          <t>2025-04-01 20:33:28</t>
        </is>
      </c>
      <c r="AB1614" t="inlineStr">
        <is>
          <t>2faustin</t>
        </is>
      </c>
      <c r="AC1614" t="inlineStr">
        <is>
          <t>2025-04-01 20:20:30</t>
        </is>
      </c>
      <c r="AD1614" s="1" t="inlineStr">
        <is>
          <t>https://www.commcarehq.org/a/caris-test/reports/form_data/31adb50d-9d69-436d-90c6-c8fedf774fd8/</t>
        </is>
      </c>
      <c r="AE1614" t="inlineStr">
        <is>
          <t>---</t>
        </is>
      </c>
      <c r="AF1614" t="inlineStr">
        <is>
          <t>3ff9920f05c3480c8be90f95425f8f79</t>
        </is>
      </c>
      <c r="AG1614" t="inlineStr">
        <is>
          <t>---</t>
        </is>
      </c>
      <c r="AH1614" t="inlineStr">
        <is>
          <t>2025-04-01 21:23:02</t>
        </is>
      </c>
      <c r="AI1614" t="inlineStr">
        <is>
          <t>25302d3773ea035e35c3934e3aa8e141</t>
        </is>
      </c>
      <c r="AJ1614" t="inlineStr">
        <is>
          <t>2025-04-01</t>
        </is>
      </c>
      <c r="AK1614" t="inlineStr">
        <is>
          <t>4</t>
        </is>
      </c>
      <c r="AL1614" t="inlineStr">
        <is>
          <t>bonbon</t>
        </is>
      </c>
      <c r="AM1614" t="inlineStr">
        <is>
          <t>1</t>
        </is>
      </c>
      <c r="AN1614" t="inlineStr">
        <is>
          <t>non trouvé</t>
        </is>
      </c>
      <c r="AO1614" t="inlineStr">
        <is>
          <t>1</t>
        </is>
      </c>
      <c r="AP1614" t="inlineStr">
        <is>
          <t>1</t>
        </is>
      </c>
      <c r="AQ1614" t="inlineStr">
        <is>
          <t>20.5</t>
        </is>
      </c>
      <c r="AR1614" t="inlineStr">
        <is>
          <t>46.2</t>
        </is>
      </c>
      <c r="AS1614" t="inlineStr">
        <is>
          <t>160</t>
        </is>
      </c>
      <c r="AT1614" t="inlineStr"/>
      <c r="AU1614" t="inlineStr">
        <is>
          <t>---</t>
        </is>
      </c>
      <c r="AV1614" t="inlineStr">
        <is>
          <t>---</t>
        </is>
      </c>
      <c r="AW1614" t="inlineStr">
        <is>
          <t>---</t>
        </is>
      </c>
      <c r="AX1614" t="inlineStr">
        <is>
          <t>---</t>
        </is>
      </c>
      <c r="AY1614" t="inlineStr">
        <is>
          <t>---</t>
        </is>
      </c>
      <c r="AZ1614" t="inlineStr">
        <is>
          <t>---</t>
        </is>
      </c>
      <c r="BA1614" t="inlineStr">
        <is>
          <t>25302d3773ea035e35c3934e3aa8e141</t>
        </is>
      </c>
      <c r="BB1614" t="inlineStr">
        <is>
          <t>http://openrosa.org/formdesigner/0B48E039-1E80-49A7-AC24-732B6E788E39</t>
        </is>
      </c>
      <c r="BC1614" t="inlineStr">
        <is>
          <t>Ration et autres visites</t>
        </is>
      </c>
      <c r="BD1614" t="inlineStr">
        <is>
          <t>CommCare Android, version "2.56"(468048). App v15976. CommCare Version 2.56.0. Build 468048, built on: 2025-03-31</t>
        </is>
      </c>
      <c r="BE1614" t="inlineStr">
        <is>
          <t>commcare_6e883702-a4ce-475b-b43e-3900cbde0394</t>
        </is>
      </c>
      <c r="BF1614" t="inlineStr">
        <is>
          <t>18.545575 -72.4067744 -15.3 76.22</t>
        </is>
      </c>
      <c r="BG1614" t="inlineStr">
        <is>
          <t>f13d8149fc6d39ebe86af18272310ff9</t>
        </is>
      </c>
      <c r="BH1614" t="inlineStr">
        <is>
          <t>7f92301a232342ecaa860bf392f6b02f</t>
        </is>
      </c>
      <c r="BI1614" t="inlineStr">
        <is>
          <t>15246</t>
        </is>
      </c>
      <c r="BJ1614" t="inlineStr">
        <is>
          <t>XFormInstance</t>
        </is>
      </c>
      <c r="BK1614" t="inlineStr">
        <is>
          <t>3ad7d9bc0efc11f08d34217714180d5a</t>
        </is>
      </c>
      <c r="BL1614" t="b">
        <v>0</v>
      </c>
      <c r="BM1614" t="inlineStr">
        <is>
          <t>---</t>
        </is>
      </c>
      <c r="BN1614" t="inlineStr">
        <is>
          <t>200.113.238.203</t>
        </is>
      </c>
      <c r="BO1614" t="inlineStr">
        <is>
          <t>NERLINE  RENE</t>
        </is>
      </c>
    </row>
    <row r="1615">
      <c r="A1615" t="inlineStr">
        <is>
          <t>1613</t>
        </is>
      </c>
      <c r="B1615" t="inlineStr">
        <is>
          <t>3fa0b362-f194-4c00-8b47-02a4c5df4869</t>
        </is>
      </c>
      <c r="C1615" t="inlineStr">
        <is>
          <t>2025-04-01</t>
        </is>
      </c>
      <c r="D1615" t="inlineStr">
        <is>
          <t>4</t>
        </is>
      </c>
      <c r="E1615" t="inlineStr">
        <is>
          <t>apporter 2 sachets de bonbon pour pierre sarah</t>
        </is>
      </c>
      <c r="F1615" t="inlineStr">
        <is>
          <t>1</t>
        </is>
      </c>
      <c r="G1615" t="inlineStr">
        <is>
          <t>apporter deux sachets de bonbons pour pierre sarah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---</t>
        </is>
      </c>
      <c r="L1615" t="inlineStr">
        <is>
          <t>---</t>
        </is>
      </c>
      <c r="M1615" t="inlineStr">
        <is>
          <t>---</t>
        </is>
      </c>
      <c r="N1615" t="inlineStr">
        <is>
          <t>---</t>
        </is>
      </c>
      <c r="O1615" t="inlineStr">
        <is>
          <t>---</t>
        </is>
      </c>
      <c r="P1615" t="inlineStr">
        <is>
          <t>---</t>
        </is>
      </c>
      <c r="Q1615" t="inlineStr">
        <is>
          <t>---</t>
        </is>
      </c>
      <c r="R1615" t="inlineStr">
        <is>
          <t>135.0</t>
        </is>
      </c>
      <c r="S1615" t="inlineStr">
        <is>
          <t>16.0</t>
        </is>
      </c>
      <c r="T1615" t="inlineStr">
        <is>
          <t>1.21</t>
        </is>
      </c>
      <c r="U1615">
        <f>HYPERLINK("https://www.commcarehq.org/a/caris-test/api/form_attachment/v1/3fa0b362-f194-4c00-8b47-02a4c5df4869/1743541297861.jpg")</f>
        <v/>
      </c>
      <c r="V1615" t="inlineStr"/>
      <c r="W1615" t="inlineStr"/>
      <c r="X1615" t="inlineStr">
        <is>
          <t>PAP/HBMP/ST05229</t>
        </is>
      </c>
      <c r="Y1615" t="inlineStr">
        <is>
          <t>PAP/HBMP/ST05229</t>
        </is>
      </c>
      <c r="Z1615" t="inlineStr">
        <is>
          <t>2025-04-01 21:01:52</t>
        </is>
      </c>
      <c r="AA1615" t="inlineStr">
        <is>
          <t>2025-04-01 20:58:22</t>
        </is>
      </c>
      <c r="AB1615" t="inlineStr">
        <is>
          <t>2higgie</t>
        </is>
      </c>
      <c r="AC1615" t="inlineStr">
        <is>
          <t>2025-04-01 21:01:52</t>
        </is>
      </c>
      <c r="AD1615" s="1" t="inlineStr">
        <is>
          <t>https://www.commcarehq.org/a/caris-test/reports/form_data/3fa0b362-f194-4c00-8b47-02a4c5df4869/</t>
        </is>
      </c>
      <c r="AE1615" t="inlineStr">
        <is>
          <t>---</t>
        </is>
      </c>
      <c r="AF1615" t="inlineStr">
        <is>
          <t>3c5a623af057e23a32ae4000_179100</t>
        </is>
      </c>
      <c r="AG1615" t="inlineStr">
        <is>
          <t>---</t>
        </is>
      </c>
      <c r="AH1615" t="inlineStr">
        <is>
          <t>2025-04-01 21:01:52</t>
        </is>
      </c>
      <c r="AI1615" t="inlineStr">
        <is>
          <t>04b63b4d09b5f758ab1bb4b49b51e9d0</t>
        </is>
      </c>
      <c r="AJ1615" t="inlineStr">
        <is>
          <t>2025-04-01</t>
        </is>
      </c>
      <c r="AK1615" t="inlineStr">
        <is>
          <t>4</t>
        </is>
      </c>
      <c r="AL1615" t="inlineStr">
        <is>
          <t>apporter 2 sachets de bonbon pour pierre sarah</t>
        </is>
      </c>
      <c r="AM1615" t="inlineStr">
        <is>
          <t>1</t>
        </is>
      </c>
      <c r="AN1615" t="inlineStr">
        <is>
          <t>apporter deux sachets de bonbons pour pierre sarah</t>
        </is>
      </c>
      <c r="AO1615" t="inlineStr">
        <is>
          <t>1</t>
        </is>
      </c>
      <c r="AP1615" t="inlineStr">
        <is>
          <t>1</t>
        </is>
      </c>
      <c r="AQ1615" t="inlineStr">
        <is>
          <t>135</t>
        </is>
      </c>
      <c r="AR1615" t="inlineStr">
        <is>
          <t>16</t>
        </is>
      </c>
      <c r="AS1615" t="inlineStr">
        <is>
          <t>1.21</t>
        </is>
      </c>
      <c r="AT1615" t="inlineStr"/>
      <c r="AU1615" t="inlineStr">
        <is>
          <t>---</t>
        </is>
      </c>
      <c r="AV1615" t="inlineStr">
        <is>
          <t>---</t>
        </is>
      </c>
      <c r="AW1615" t="inlineStr">
        <is>
          <t>---</t>
        </is>
      </c>
      <c r="AX1615" t="inlineStr">
        <is>
          <t>---</t>
        </is>
      </c>
      <c r="AY1615" t="inlineStr">
        <is>
          <t>---</t>
        </is>
      </c>
      <c r="AZ1615" t="inlineStr">
        <is>
          <t>---</t>
        </is>
      </c>
      <c r="BA1615" t="inlineStr">
        <is>
          <t>04b63b4d09b5f758ab1bb4b49b51e9d0</t>
        </is>
      </c>
      <c r="BB1615" t="inlineStr">
        <is>
          <t>http://openrosa.org/formdesigner/0B48E039-1E80-49A7-AC24-732B6E788E39</t>
        </is>
      </c>
      <c r="BC1615" t="inlineStr">
        <is>
          <t>Ration et autres visites</t>
        </is>
      </c>
      <c r="BD1615" t="inlineStr">
        <is>
          <t>CommCare Android, version "2.56"(468046). App v15976. CommCare Version 2.56.0. Build 468046, built on: 2025-03-15</t>
        </is>
      </c>
      <c r="BE1615" t="inlineStr">
        <is>
          <t>commcare_f379e98d-deb2-406c-bb23-c551c5606f69</t>
        </is>
      </c>
      <c r="BF1615" t="inlineStr"/>
      <c r="BG1615" t="inlineStr">
        <is>
          <t>f13d8149fc6d39ebe86af18272310ff9</t>
        </is>
      </c>
      <c r="BH1615" t="inlineStr">
        <is>
          <t>7f92301a232342ecaa860bf392f6b02f</t>
        </is>
      </c>
      <c r="BI1615" t="inlineStr">
        <is>
          <t>15246</t>
        </is>
      </c>
      <c r="BJ1615" t="inlineStr">
        <is>
          <t>XFormInstance</t>
        </is>
      </c>
      <c r="BK1615" t="inlineStr">
        <is>
          <t>5f1463350e7c11f08d07217714180d5a</t>
        </is>
      </c>
      <c r="BL1615" t="b">
        <v>0</v>
      </c>
      <c r="BM1615" t="inlineStr">
        <is>
          <t>---</t>
        </is>
      </c>
      <c r="BN1615" t="inlineStr">
        <is>
          <t>200.113.214.244</t>
        </is>
      </c>
      <c r="BO1615" t="inlineStr">
        <is>
          <t>Pierre Sarah</t>
        </is>
      </c>
    </row>
    <row r="1616">
      <c r="A1616" t="inlineStr">
        <is>
          <t>1614</t>
        </is>
      </c>
      <c r="B1616" t="inlineStr">
        <is>
          <t>2f56b133-a9a4-41ad-8e7f-72a6f5360764</t>
        </is>
      </c>
      <c r="C1616" t="inlineStr">
        <is>
          <t>2025-04-01</t>
        </is>
      </c>
      <c r="D1616" t="inlineStr">
        <is>
          <t>10</t>
        </is>
      </c>
      <c r="E1616" t="inlineStr">
        <is>
          <t>---</t>
        </is>
      </c>
      <c r="F1616" t="inlineStr">
        <is>
          <t>1</t>
        </is>
      </c>
      <c r="G1616" t="inlineStr">
        <is>
          <t>---</t>
        </is>
      </c>
      <c r="H1616" t="inlineStr">
        <is>
          <t>0</t>
        </is>
      </c>
      <c r="I1616" t="inlineStr">
        <is>
          <t>0</t>
        </is>
      </c>
      <c r="J1616" t="inlineStr">
        <is>
          <t>---</t>
        </is>
      </c>
      <c r="K1616" t="inlineStr">
        <is>
          <t>---</t>
        </is>
      </c>
      <c r="L1616" t="inlineStr">
        <is>
          <t>---</t>
        </is>
      </c>
      <c r="M1616" t="inlineStr">
        <is>
          <t>---</t>
        </is>
      </c>
      <c r="N1616" t="inlineStr">
        <is>
          <t>---</t>
        </is>
      </c>
      <c r="O1616" t="inlineStr">
        <is>
          <t>---</t>
        </is>
      </c>
      <c r="P1616" t="inlineStr">
        <is>
          <t>---</t>
        </is>
      </c>
      <c r="Q1616" t="inlineStr">
        <is>
          <t>---</t>
        </is>
      </c>
      <c r="R1616" t="inlineStr">
        <is>
          <t>---</t>
        </is>
      </c>
      <c r="S1616" t="inlineStr">
        <is>
          <t>---</t>
        </is>
      </c>
      <c r="T1616" t="inlineStr">
        <is>
          <t>---</t>
        </is>
      </c>
      <c r="U1616" t="inlineStr">
        <is>
          <t>---</t>
        </is>
      </c>
      <c r="V1616" t="inlineStr">
        <is>
          <t>---</t>
        </is>
      </c>
      <c r="W1616" t="inlineStr"/>
      <c r="X1616" t="inlineStr">
        <is>
          <t>PAP/GHES/1T169829</t>
        </is>
      </c>
      <c r="Y1616" t="inlineStr">
        <is>
          <t>PAP/GHES/1T169829</t>
        </is>
      </c>
      <c r="Z1616" t="inlineStr">
        <is>
          <t>2025-04-01 22:00:37</t>
        </is>
      </c>
      <c r="AA1616" t="inlineStr">
        <is>
          <t>2025-04-01 21:59:10</t>
        </is>
      </c>
      <c r="AB1616" t="inlineStr">
        <is>
          <t>2paula</t>
        </is>
      </c>
      <c r="AC1616" t="inlineStr">
        <is>
          <t>2025-04-01 22:01:09</t>
        </is>
      </c>
      <c r="AD1616" s="1" t="inlineStr">
        <is>
          <t>https://www.commcarehq.org/a/caris-test/reports/form_data/2f56b133-a9a4-41ad-8e7f-72a6f5360764/</t>
        </is>
      </c>
      <c r="AE1616" t="inlineStr">
        <is>
          <t>---</t>
        </is>
      </c>
      <c r="AF1616" t="inlineStr">
        <is>
          <t>3c5a623af057e23a32ae4000_21722</t>
        </is>
      </c>
      <c r="AG1616" t="inlineStr">
        <is>
          <t>---</t>
        </is>
      </c>
      <c r="AH1616" t="inlineStr">
        <is>
          <t>2025-04-01 22:00:37</t>
        </is>
      </c>
      <c r="AI1616" t="inlineStr">
        <is>
          <t>e5870524d7474eb1ae50f2c4107b4683</t>
        </is>
      </c>
      <c r="AJ1616" t="inlineStr">
        <is>
          <t>2025-04-01</t>
        </is>
      </c>
      <c r="AK1616" t="inlineStr">
        <is>
          <t>10</t>
        </is>
      </c>
      <c r="AL1616" t="inlineStr">
        <is>
          <t>---</t>
        </is>
      </c>
      <c r="AM1616" t="inlineStr">
        <is>
          <t>1</t>
        </is>
      </c>
      <c r="AN1616" t="inlineStr">
        <is>
          <t>---</t>
        </is>
      </c>
      <c r="AO1616" t="inlineStr">
        <is>
          <t>0</t>
        </is>
      </c>
      <c r="AP1616" t="inlineStr">
        <is>
          <t>0</t>
        </is>
      </c>
      <c r="AQ1616" t="inlineStr">
        <is>
          <t>---</t>
        </is>
      </c>
      <c r="AR1616" t="inlineStr">
        <is>
          <t>---</t>
        </is>
      </c>
      <c r="AS1616" t="inlineStr">
        <is>
          <t>---</t>
        </is>
      </c>
      <c r="AT1616" t="inlineStr"/>
      <c r="AU1616" t="inlineStr">
        <is>
          <t>---</t>
        </is>
      </c>
      <c r="AV1616" t="inlineStr">
        <is>
          <t>---</t>
        </is>
      </c>
      <c r="AW1616" t="inlineStr">
        <is>
          <t>---</t>
        </is>
      </c>
      <c r="AX1616" t="inlineStr">
        <is>
          <t>---</t>
        </is>
      </c>
      <c r="AY1616" t="inlineStr">
        <is>
          <t>---</t>
        </is>
      </c>
      <c r="AZ1616" t="inlineStr">
        <is>
          <t>---</t>
        </is>
      </c>
      <c r="BA1616" t="inlineStr">
        <is>
          <t>e5870524d7474eb1ae50f2c4107b4683</t>
        </is>
      </c>
      <c r="BB1616" t="inlineStr">
        <is>
          <t>http://openrosa.org/formdesigner/0B48E039-1E80-49A7-AC24-732B6E788E39</t>
        </is>
      </c>
      <c r="BC1616" t="inlineStr">
        <is>
          <t>Ration et autres visites</t>
        </is>
      </c>
      <c r="BD1616" t="inlineStr">
        <is>
          <t>CommCare Android, version "2.56"(468046). App v15976. CommCare Version 2.56.0. Build 468046, built on: 2025-03-15</t>
        </is>
      </c>
      <c r="BE1616" t="inlineStr">
        <is>
          <t>commcare_1a638df5-b750-4196-ba65-fa624981c493</t>
        </is>
      </c>
      <c r="BF1616" t="inlineStr">
        <is>
          <t>18.5931487 -72.2320536 16.0 10.0</t>
        </is>
      </c>
      <c r="BG1616" t="inlineStr">
        <is>
          <t>f13d8149fc6d39ebe86af18272310ff9</t>
        </is>
      </c>
      <c r="BH1616" t="inlineStr">
        <is>
          <t>7f92301a232342ecaa860bf392f6b02f</t>
        </is>
      </c>
      <c r="BI1616" t="inlineStr">
        <is>
          <t>15246</t>
        </is>
      </c>
      <c r="BJ1616" t="inlineStr">
        <is>
          <t>XFormInstance</t>
        </is>
      </c>
      <c r="BK1616" t="inlineStr">
        <is>
          <t>bb67814f0f2211f0a01401d5b80612a7</t>
        </is>
      </c>
      <c r="BL1616" t="b">
        <v>0</v>
      </c>
      <c r="BM1616" t="inlineStr">
        <is>
          <t>---</t>
        </is>
      </c>
      <c r="BN1616" t="inlineStr">
        <is>
          <t>200.113.238.247</t>
        </is>
      </c>
      <c r="BO1616" t="inlineStr">
        <is>
          <t>YVRONE CALIXTE</t>
        </is>
      </c>
    </row>
    <row r="1617">
      <c r="A1617" t="inlineStr">
        <is>
          <t>1615</t>
        </is>
      </c>
      <c r="B1617" t="inlineStr">
        <is>
          <t>d061435b-6da5-44de-a6a5-2d1c690cffb6</t>
        </is>
      </c>
      <c r="C1617" t="inlineStr">
        <is>
          <t>2025-04-02</t>
        </is>
      </c>
      <c r="D1617" t="inlineStr">
        <is>
          <t>3</t>
        </is>
      </c>
      <c r="E1617" t="inlineStr">
        <is>
          <t>---</t>
        </is>
      </c>
      <c r="F1617" t="inlineStr">
        <is>
          <t>0</t>
        </is>
      </c>
      <c r="G1617" t="inlineStr">
        <is>
          <t>---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---</t>
        </is>
      </c>
      <c r="L1617" t="inlineStr">
        <is>
          <t>---</t>
        </is>
      </c>
      <c r="M1617" t="inlineStr">
        <is>
          <t>---</t>
        </is>
      </c>
      <c r="N1617" t="inlineStr">
        <is>
          <t>---</t>
        </is>
      </c>
      <c r="O1617" t="inlineStr">
        <is>
          <t>---</t>
        </is>
      </c>
      <c r="P1617" t="inlineStr">
        <is>
          <t>---</t>
        </is>
      </c>
      <c r="Q1617" t="inlineStr">
        <is>
          <t>---</t>
        </is>
      </c>
      <c r="R1617" t="inlineStr"/>
      <c r="S1617" t="inlineStr">
        <is>
          <t>22.0</t>
        </is>
      </c>
      <c r="T1617" t="inlineStr"/>
      <c r="U1617">
        <f>HYPERLINK("https://www.commcarehq.org/a/caris-test/api/form_attachment/v1/d061435b-6da5-44de-a6a5-2d1c690cffb6/1743606986287.jpg")</f>
        <v/>
      </c>
      <c r="V1617">
        <f>HYPERLINK("https://www.commcarehq.org/a/caris-test/api/form_attachment/v1/d061435b-6da5-44de-a6a5-2d1c690cffb6/1743607035783.jpg")</f>
        <v/>
      </c>
      <c r="W1617" t="inlineStr">
        <is>
          <t>19.6329441 -71.9609611 9.31 8.56</t>
        </is>
      </c>
      <c r="X1617" t="inlineStr">
        <is>
          <t>CAP/CSLT/ST00393</t>
        </is>
      </c>
      <c r="Y1617" t="inlineStr">
        <is>
          <t>CAP/CSLT/ST00393</t>
        </is>
      </c>
      <c r="Z1617" t="inlineStr">
        <is>
          <t>2025-04-02 15:17:18</t>
        </is>
      </c>
      <c r="AA1617" t="inlineStr">
        <is>
          <t>2025-04-02 15:15:40</t>
        </is>
      </c>
      <c r="AB1617" t="inlineStr">
        <is>
          <t>1irania</t>
        </is>
      </c>
      <c r="AC1617" t="inlineStr">
        <is>
          <t>2025-04-02 15:17:19</t>
        </is>
      </c>
      <c r="AD1617" s="1" t="inlineStr">
        <is>
          <t>https://www.commcarehq.org/a/caris-test/reports/form_data/d061435b-6da5-44de-a6a5-2d1c690cffb6/</t>
        </is>
      </c>
      <c r="AE1617" t="inlineStr">
        <is>
          <t>---</t>
        </is>
      </c>
      <c r="AF1617" t="inlineStr">
        <is>
          <t>3c5a623af057e23a32ae4000_50699</t>
        </is>
      </c>
      <c r="AG1617" t="inlineStr">
        <is>
          <t>OK</t>
        </is>
      </c>
      <c r="AH1617" t="inlineStr">
        <is>
          <t>2025-04-02 15:17:18</t>
        </is>
      </c>
      <c r="AI1617" t="inlineStr">
        <is>
          <t>42a82b7de9e609ae71648670ad4c56aa</t>
        </is>
      </c>
      <c r="AJ1617" t="inlineStr">
        <is>
          <t>2025-04-02</t>
        </is>
      </c>
      <c r="AK1617" t="inlineStr">
        <is>
          <t>3</t>
        </is>
      </c>
      <c r="AL1617" t="inlineStr">
        <is>
          <t>---</t>
        </is>
      </c>
      <c r="AM1617" t="inlineStr">
        <is>
          <t>0</t>
        </is>
      </c>
      <c r="AN1617" t="inlineStr">
        <is>
          <t>---</t>
        </is>
      </c>
      <c r="AO1617" t="inlineStr">
        <is>
          <t>1</t>
        </is>
      </c>
      <c r="AP1617" t="inlineStr">
        <is>
          <t>1</t>
        </is>
      </c>
      <c r="AQ1617" t="inlineStr"/>
      <c r="AR1617" t="inlineStr">
        <is>
          <t>22</t>
        </is>
      </c>
      <c r="AS1617" t="inlineStr"/>
      <c r="AT1617" t="inlineStr">
        <is>
          <t>19.6329441 -71.9609611 9.31 8.56</t>
        </is>
      </c>
      <c r="AU1617" t="inlineStr">
        <is>
          <t>---</t>
        </is>
      </c>
      <c r="AV1617" t="inlineStr">
        <is>
          <t>---</t>
        </is>
      </c>
      <c r="AW1617" t="inlineStr">
        <is>
          <t>---</t>
        </is>
      </c>
      <c r="AX1617" t="inlineStr">
        <is>
          <t>---</t>
        </is>
      </c>
      <c r="AY1617" t="inlineStr">
        <is>
          <t>---</t>
        </is>
      </c>
      <c r="AZ1617" t="inlineStr">
        <is>
          <t>---</t>
        </is>
      </c>
      <c r="BA1617" t="inlineStr">
        <is>
          <t>42a82b7de9e609ae71648670ad4c56aa</t>
        </is>
      </c>
      <c r="BB1617" t="inlineStr">
        <is>
          <t>http://openrosa.org/formdesigner/0B48E039-1E80-49A7-AC24-732B6E788E39</t>
        </is>
      </c>
      <c r="BC1617" t="inlineStr">
        <is>
          <t>Ration et autres visites</t>
        </is>
      </c>
      <c r="BD1617" t="inlineStr">
        <is>
          <t>CommCare Android, version "2.56"(468027). App v15976. CommCare Version 2.56.0. Build 468027, built on: 2025-01-18</t>
        </is>
      </c>
      <c r="BE1617" t="inlineStr">
        <is>
          <t>commcare_6c8d6b29-ddee-4573-a4bf-ff173bbf52d8</t>
        </is>
      </c>
      <c r="BF1617" t="inlineStr">
        <is>
          <t>19.6329441 -71.9609611 9.31 8.56</t>
        </is>
      </c>
      <c r="BG1617" t="inlineStr">
        <is>
          <t>f13d8149fc6d39ebe86af18272310ff9</t>
        </is>
      </c>
      <c r="BH1617" t="inlineStr">
        <is>
          <t>7f92301a232342ecaa860bf392f6b02f</t>
        </is>
      </c>
      <c r="BI1617" t="inlineStr">
        <is>
          <t>15246</t>
        </is>
      </c>
      <c r="BJ1617" t="inlineStr">
        <is>
          <t>XFormInstance</t>
        </is>
      </c>
      <c r="BK1617" t="inlineStr">
        <is>
          <t>9e1047ea0fcd11f08d76217714180d5a</t>
        </is>
      </c>
      <c r="BL1617" t="b">
        <v>0</v>
      </c>
      <c r="BM1617" t="inlineStr">
        <is>
          <t>---</t>
        </is>
      </c>
      <c r="BN1617" t="inlineStr">
        <is>
          <t>200.113.234.128</t>
        </is>
      </c>
      <c r="BO1617" t="inlineStr">
        <is>
          <t>Kervensly Joseph</t>
        </is>
      </c>
    </row>
    <row r="1618">
      <c r="A1618" t="inlineStr">
        <is>
          <t>1616</t>
        </is>
      </c>
      <c r="B1618" t="inlineStr">
        <is>
          <t>6aa27bb3-94dd-4ea0-8ddd-fd98cbd608d3</t>
        </is>
      </c>
      <c r="C1618" t="inlineStr">
        <is>
          <t>2025-04-02</t>
        </is>
      </c>
      <c r="D1618" t="inlineStr">
        <is>
          <t>3</t>
        </is>
      </c>
      <c r="E1618" t="inlineStr">
        <is>
          <t>---</t>
        </is>
      </c>
      <c r="F1618" t="inlineStr">
        <is>
          <t>0</t>
        </is>
      </c>
      <c r="G1618" t="inlineStr">
        <is>
          <t>---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---</t>
        </is>
      </c>
      <c r="L1618" t="inlineStr">
        <is>
          <t>---</t>
        </is>
      </c>
      <c r="M1618" t="inlineStr">
        <is>
          <t>---</t>
        </is>
      </c>
      <c r="N1618" t="inlineStr">
        <is>
          <t>---</t>
        </is>
      </c>
      <c r="O1618" t="inlineStr">
        <is>
          <t>---</t>
        </is>
      </c>
      <c r="P1618" t="inlineStr">
        <is>
          <t>---</t>
        </is>
      </c>
      <c r="Q1618" t="inlineStr">
        <is>
          <t>---</t>
        </is>
      </c>
      <c r="R1618" t="inlineStr"/>
      <c r="S1618" t="inlineStr">
        <is>
          <t>23.0</t>
        </is>
      </c>
      <c r="T1618" t="inlineStr"/>
      <c r="U1618" t="inlineStr"/>
      <c r="V1618" t="inlineStr"/>
      <c r="W1618" t="inlineStr"/>
      <c r="X1618" t="inlineStr">
        <is>
          <t>CAP/CSLT/ST00334</t>
        </is>
      </c>
      <c r="Y1618" t="inlineStr">
        <is>
          <t>CAP/CSLT/ST00334</t>
        </is>
      </c>
      <c r="Z1618" t="inlineStr">
        <is>
          <t>2025-04-02 15:19:51</t>
        </is>
      </c>
      <c r="AA1618" t="inlineStr">
        <is>
          <t>2025-04-02 15:19:36</t>
        </is>
      </c>
      <c r="AB1618" t="inlineStr">
        <is>
          <t>1irania</t>
        </is>
      </c>
      <c r="AC1618" t="inlineStr">
        <is>
          <t>2025-04-02 15:19:51</t>
        </is>
      </c>
      <c r="AD1618" s="1" t="inlineStr">
        <is>
          <t>https://www.commcarehq.org/a/caris-test/reports/form_data/6aa27bb3-94dd-4ea0-8ddd-fd98cbd608d3/</t>
        </is>
      </c>
      <c r="AE1618" t="inlineStr">
        <is>
          <t>---</t>
        </is>
      </c>
      <c r="AF1618" t="inlineStr">
        <is>
          <t>3c5a623af057e23a32ae4000_18939</t>
        </is>
      </c>
      <c r="AG1618" t="inlineStr">
        <is>
          <t>OK</t>
        </is>
      </c>
      <c r="AH1618" t="inlineStr">
        <is>
          <t>2025-04-02 15:19:51</t>
        </is>
      </c>
      <c r="AI1618" t="inlineStr">
        <is>
          <t>42a82b7de9e609ae71648670ad4c56aa</t>
        </is>
      </c>
      <c r="AJ1618" t="inlineStr">
        <is>
          <t>2025-04-02</t>
        </is>
      </c>
      <c r="AK1618" t="inlineStr">
        <is>
          <t>3</t>
        </is>
      </c>
      <c r="AL1618" t="inlineStr">
        <is>
          <t>---</t>
        </is>
      </c>
      <c r="AM1618" t="inlineStr">
        <is>
          <t>0</t>
        </is>
      </c>
      <c r="AN1618" t="inlineStr">
        <is>
          <t>---</t>
        </is>
      </c>
      <c r="AO1618" t="inlineStr">
        <is>
          <t>1</t>
        </is>
      </c>
      <c r="AP1618" t="inlineStr">
        <is>
          <t>1</t>
        </is>
      </c>
      <c r="AQ1618" t="inlineStr"/>
      <c r="AR1618" t="inlineStr">
        <is>
          <t>23</t>
        </is>
      </c>
      <c r="AS1618" t="inlineStr"/>
      <c r="AT1618" t="inlineStr"/>
      <c r="AU1618" t="inlineStr">
        <is>
          <t>---</t>
        </is>
      </c>
      <c r="AV1618" t="inlineStr">
        <is>
          <t>---</t>
        </is>
      </c>
      <c r="AW1618" t="inlineStr">
        <is>
          <t>---</t>
        </is>
      </c>
      <c r="AX1618" t="inlineStr">
        <is>
          <t>---</t>
        </is>
      </c>
      <c r="AY1618" t="inlineStr">
        <is>
          <t>---</t>
        </is>
      </c>
      <c r="AZ1618" t="inlineStr">
        <is>
          <t>---</t>
        </is>
      </c>
      <c r="BA1618" t="inlineStr">
        <is>
          <t>42a82b7de9e609ae71648670ad4c56aa</t>
        </is>
      </c>
      <c r="BB1618" t="inlineStr">
        <is>
          <t>http://openrosa.org/formdesigner/0B48E039-1E80-49A7-AC24-732B6E788E39</t>
        </is>
      </c>
      <c r="BC1618" t="inlineStr">
        <is>
          <t>Ration et autres visites</t>
        </is>
      </c>
      <c r="BD1618" t="inlineStr">
        <is>
          <t>CommCare Android, version "2.56"(468027). App v15976. CommCare Version 2.56.0. Build 468027, built on: 2025-01-18</t>
        </is>
      </c>
      <c r="BE1618" t="inlineStr">
        <is>
          <t>commcare_6c8d6b29-ddee-4573-a4bf-ff173bbf52d8</t>
        </is>
      </c>
      <c r="BF1618" t="inlineStr">
        <is>
          <t>19.6329673 -71.9610289 16.61 8.18</t>
        </is>
      </c>
      <c r="BG1618" t="inlineStr">
        <is>
          <t>f13d8149fc6d39ebe86af18272310ff9</t>
        </is>
      </c>
      <c r="BH1618" t="inlineStr">
        <is>
          <t>7f92301a232342ecaa860bf392f6b02f</t>
        </is>
      </c>
      <c r="BI1618" t="inlineStr">
        <is>
          <t>15246</t>
        </is>
      </c>
      <c r="BJ1618" t="inlineStr">
        <is>
          <t>XFormInstance</t>
        </is>
      </c>
      <c r="BK1618" t="inlineStr">
        <is>
          <t>9e1047ea0fcd11f08d76217714180d5a</t>
        </is>
      </c>
      <c r="BL1618" t="b">
        <v>0</v>
      </c>
      <c r="BM1618" t="inlineStr">
        <is>
          <t>---</t>
        </is>
      </c>
      <c r="BN1618" t="inlineStr">
        <is>
          <t>200.113.234.128</t>
        </is>
      </c>
      <c r="BO1618" t="inlineStr">
        <is>
          <t>Dieudelyn Lamarre</t>
        </is>
      </c>
    </row>
    <row r="1619">
      <c r="A1619" t="inlineStr">
        <is>
          <t>1617</t>
        </is>
      </c>
      <c r="B1619" t="inlineStr">
        <is>
          <t>9d22cb5b-fa61-4958-9647-d7e8ddf8eeac</t>
        </is>
      </c>
      <c r="C1619" t="inlineStr">
        <is>
          <t>2025-04-02</t>
        </is>
      </c>
      <c r="D1619" t="inlineStr">
        <is>
          <t>3</t>
        </is>
      </c>
      <c r="E1619" t="inlineStr">
        <is>
          <t>---</t>
        </is>
      </c>
      <c r="F1619" t="inlineStr">
        <is>
          <t>0</t>
        </is>
      </c>
      <c r="G1619" t="inlineStr">
        <is>
          <t>---</t>
        </is>
      </c>
      <c r="H1619" t="inlineStr">
        <is>
          <t>1</t>
        </is>
      </c>
      <c r="I1619" t="inlineStr">
        <is>
          <t>0</t>
        </is>
      </c>
      <c r="J1619" t="inlineStr">
        <is>
          <t>---</t>
        </is>
      </c>
      <c r="K1619" t="inlineStr">
        <is>
          <t>---</t>
        </is>
      </c>
      <c r="L1619" t="inlineStr">
        <is>
          <t>---</t>
        </is>
      </c>
      <c r="M1619" t="inlineStr">
        <is>
          <t>---</t>
        </is>
      </c>
      <c r="N1619" t="inlineStr">
        <is>
          <t>---</t>
        </is>
      </c>
      <c r="O1619" t="inlineStr">
        <is>
          <t>---</t>
        </is>
      </c>
      <c r="P1619" t="inlineStr">
        <is>
          <t>---</t>
        </is>
      </c>
      <c r="Q1619" t="inlineStr">
        <is>
          <t>---</t>
        </is>
      </c>
      <c r="R1619" t="inlineStr">
        <is>
          <t>---</t>
        </is>
      </c>
      <c r="S1619" t="inlineStr">
        <is>
          <t>---</t>
        </is>
      </c>
      <c r="T1619" t="inlineStr">
        <is>
          <t>---</t>
        </is>
      </c>
      <c r="U1619" t="inlineStr">
        <is>
          <t>---</t>
        </is>
      </c>
      <c r="V1619" t="inlineStr">
        <is>
          <t>---</t>
        </is>
      </c>
      <c r="W1619" t="inlineStr">
        <is>
          <t>18.5114917 -72.6051623 3.8 0.68</t>
        </is>
      </c>
      <c r="X1619" t="inlineStr">
        <is>
          <t>PAP/OGRE/ST00090</t>
        </is>
      </c>
      <c r="Y1619" t="inlineStr">
        <is>
          <t>PAP/OGRE/ST00090</t>
        </is>
      </c>
      <c r="Z1619" t="inlineStr">
        <is>
          <t>2025-04-02 15:29:21</t>
        </is>
      </c>
      <c r="AA1619" t="inlineStr">
        <is>
          <t>2025-04-02 15:25:00</t>
        </is>
      </c>
      <c r="AB1619" t="inlineStr">
        <is>
          <t>2nerlande</t>
        </is>
      </c>
      <c r="AC1619" t="inlineStr">
        <is>
          <t>2025-04-02 15:29:33</t>
        </is>
      </c>
      <c r="AD1619" s="1" t="inlineStr">
        <is>
          <t>https://www.commcarehq.org/a/caris-test/reports/form_data/9d22cb5b-fa61-4958-9647-d7e8ddf8eeac/</t>
        </is>
      </c>
      <c r="AE1619" t="inlineStr">
        <is>
          <t>---</t>
        </is>
      </c>
      <c r="AF1619" t="inlineStr">
        <is>
          <t>3c5a623af057e23a32ae4000_171032</t>
        </is>
      </c>
      <c r="AG1619" t="inlineStr">
        <is>
          <t>OK</t>
        </is>
      </c>
      <c r="AH1619" t="inlineStr">
        <is>
          <t>2025-04-02 15:29:21</t>
        </is>
      </c>
      <c r="AI1619" t="inlineStr">
        <is>
          <t>d519ffdf3562df6e10e26b4cd6e21e4a</t>
        </is>
      </c>
      <c r="AJ1619" t="inlineStr">
        <is>
          <t>2025-04-02</t>
        </is>
      </c>
      <c r="AK1619" t="inlineStr">
        <is>
          <t>3</t>
        </is>
      </c>
      <c r="AL1619" t="inlineStr">
        <is>
          <t>---</t>
        </is>
      </c>
      <c r="AM1619" t="inlineStr">
        <is>
          <t>0</t>
        </is>
      </c>
      <c r="AN1619" t="inlineStr">
        <is>
          <t>---</t>
        </is>
      </c>
      <c r="AO1619" t="inlineStr">
        <is>
          <t>1</t>
        </is>
      </c>
      <c r="AP1619" t="inlineStr">
        <is>
          <t>0</t>
        </is>
      </c>
      <c r="AQ1619" t="inlineStr">
        <is>
          <t>---</t>
        </is>
      </c>
      <c r="AR1619" t="inlineStr">
        <is>
          <t>---</t>
        </is>
      </c>
      <c r="AS1619" t="inlineStr">
        <is>
          <t>---</t>
        </is>
      </c>
      <c r="AT1619" t="inlineStr">
        <is>
          <t>18.5114917 -72.6051623 3.8 0.68</t>
        </is>
      </c>
      <c r="AU1619" t="inlineStr">
        <is>
          <t>---</t>
        </is>
      </c>
      <c r="AV1619" t="inlineStr">
        <is>
          <t>---</t>
        </is>
      </c>
      <c r="AW1619" t="inlineStr">
        <is>
          <t>---</t>
        </is>
      </c>
      <c r="AX1619" t="inlineStr">
        <is>
          <t>---</t>
        </is>
      </c>
      <c r="AY1619" t="inlineStr">
        <is>
          <t>---</t>
        </is>
      </c>
      <c r="AZ1619" t="inlineStr">
        <is>
          <t>---</t>
        </is>
      </c>
      <c r="BA1619" t="inlineStr">
        <is>
          <t>d519ffdf3562df6e10e26b4cd6e21e4a</t>
        </is>
      </c>
      <c r="BB1619" t="inlineStr">
        <is>
          <t>http://openrosa.org/formdesigner/0B48E039-1E80-49A7-AC24-732B6E788E39</t>
        </is>
      </c>
      <c r="BC1619" t="inlineStr">
        <is>
          <t>Ration et autres visites</t>
        </is>
      </c>
      <c r="BD1619" t="inlineStr">
        <is>
          <t>CommCare Android, version "2.55.0"(467579). App v15976. CommCare Version 2.55.0. Build 467579, built on: 2025-01-15</t>
        </is>
      </c>
      <c r="BE1619" t="inlineStr">
        <is>
          <t>commcare_61586a7d-5c7d-439f-977e-7eb93d40e271</t>
        </is>
      </c>
      <c r="BF1619" t="inlineStr">
        <is>
          <t>18.5112607 -72.6042509 8.3 1.21</t>
        </is>
      </c>
      <c r="BG1619" t="inlineStr">
        <is>
          <t>f13d8149fc6d39ebe86af18272310ff9</t>
        </is>
      </c>
      <c r="BH1619" t="inlineStr">
        <is>
          <t>7f92301a232342ecaa860bf392f6b02f</t>
        </is>
      </c>
      <c r="BI1619" t="inlineStr">
        <is>
          <t>15246</t>
        </is>
      </c>
      <c r="BJ1619" t="inlineStr">
        <is>
          <t>XFormInstance</t>
        </is>
      </c>
      <c r="BK1619" t="inlineStr">
        <is>
          <t>82a328480fd611f0881f91acc20079a7</t>
        </is>
      </c>
      <c r="BL1619" t="b">
        <v>0</v>
      </c>
      <c r="BM1619" t="inlineStr">
        <is>
          <t>---</t>
        </is>
      </c>
      <c r="BN1619" t="inlineStr">
        <is>
          <t>200.113.230.220</t>
        </is>
      </c>
      <c r="BO1619" t="inlineStr">
        <is>
          <t>Espelandia Juin</t>
        </is>
      </c>
    </row>
    <row r="1620">
      <c r="A1620" t="inlineStr">
        <is>
          <t>1618</t>
        </is>
      </c>
      <c r="B1620" t="inlineStr">
        <is>
          <t>cd7ed38f-cab2-41be-a17b-0bf3153841f7</t>
        </is>
      </c>
      <c r="C1620" t="inlineStr">
        <is>
          <t>2025-04-02</t>
        </is>
      </c>
      <c r="D1620" t="inlineStr">
        <is>
          <t>3</t>
        </is>
      </c>
      <c r="E1620" t="inlineStr">
        <is>
          <t>---</t>
        </is>
      </c>
      <c r="F1620" t="inlineStr">
        <is>
          <t>0</t>
        </is>
      </c>
      <c r="G1620" t="inlineStr">
        <is>
          <t>---</t>
        </is>
      </c>
      <c r="H1620" t="inlineStr">
        <is>
          <t>1</t>
        </is>
      </c>
      <c r="I1620" t="inlineStr">
        <is>
          <t>1</t>
        </is>
      </c>
      <c r="J1620" t="inlineStr">
        <is>
          <t>4</t>
        </is>
      </c>
      <c r="K1620" t="inlineStr">
        <is>
          <t>---</t>
        </is>
      </c>
      <c r="L1620" t="inlineStr">
        <is>
          <t>---</t>
        </is>
      </c>
      <c r="M1620" t="inlineStr">
        <is>
          <t>---</t>
        </is>
      </c>
      <c r="N1620" t="inlineStr">
        <is>
          <t>---</t>
        </is>
      </c>
      <c r="O1620" t="inlineStr">
        <is>
          <t>---</t>
        </is>
      </c>
      <c r="P1620" t="inlineStr">
        <is>
          <t>---</t>
        </is>
      </c>
      <c r="Q1620" t="inlineStr">
        <is>
          <t>---</t>
        </is>
      </c>
      <c r="R1620" t="inlineStr"/>
      <c r="S1620" t="inlineStr"/>
      <c r="T1620" t="inlineStr"/>
      <c r="U1620" t="inlineStr"/>
      <c r="V1620" t="inlineStr"/>
      <c r="W1620" t="inlineStr">
        <is>
          <t>18.5136151 -72.6099514 -24.08 30.76</t>
        </is>
      </c>
      <c r="X1620" t="inlineStr">
        <is>
          <t>LEG/HSCL/ST01043</t>
        </is>
      </c>
      <c r="Y1620" t="inlineStr">
        <is>
          <t>LEG/HSCL/ST01043</t>
        </is>
      </c>
      <c r="Z1620" t="inlineStr">
        <is>
          <t>2025-04-02 15:45:40</t>
        </is>
      </c>
      <c r="AA1620" t="inlineStr">
        <is>
          <t>2025-04-02 15:43:02</t>
        </is>
      </c>
      <c r="AB1620" t="inlineStr">
        <is>
          <t>2francesca</t>
        </is>
      </c>
      <c r="AC1620" t="inlineStr">
        <is>
          <t>2025-04-02 15:44:15</t>
        </is>
      </c>
      <c r="AD1620" s="1" t="inlineStr">
        <is>
          <t>https://www.commcarehq.org/a/caris-test/reports/form_data/cd7ed38f-cab2-41be-a17b-0bf3153841f7/</t>
        </is>
      </c>
      <c r="AE1620" t="inlineStr">
        <is>
          <t>---</t>
        </is>
      </c>
      <c r="AF1620" t="inlineStr">
        <is>
          <t>3c5a623af057e23a32ae4000_179751</t>
        </is>
      </c>
      <c r="AG1620" t="inlineStr">
        <is>
          <t>OK</t>
        </is>
      </c>
      <c r="AH1620" t="inlineStr">
        <is>
          <t>2025-04-02 15:45:40</t>
        </is>
      </c>
      <c r="AI1620" t="inlineStr">
        <is>
          <t>e108d3187abb44a0a8a40ae0f9d2582f</t>
        </is>
      </c>
      <c r="AJ1620" t="inlineStr">
        <is>
          <t>2025-04-02</t>
        </is>
      </c>
      <c r="AK1620" t="inlineStr">
        <is>
          <t>3</t>
        </is>
      </c>
      <c r="AL1620" t="inlineStr">
        <is>
          <t>---</t>
        </is>
      </c>
      <c r="AM1620" t="inlineStr">
        <is>
          <t>0</t>
        </is>
      </c>
      <c r="AN1620" t="inlineStr">
        <is>
          <t>---</t>
        </is>
      </c>
      <c r="AO1620" t="inlineStr">
        <is>
          <t>1</t>
        </is>
      </c>
      <c r="AP1620" t="inlineStr">
        <is>
          <t>1</t>
        </is>
      </c>
      <c r="AQ1620" t="inlineStr"/>
      <c r="AR1620" t="inlineStr"/>
      <c r="AS1620" t="inlineStr"/>
      <c r="AT1620" t="inlineStr">
        <is>
          <t>18.5136151 -72.6099514 -24.08 30.76</t>
        </is>
      </c>
      <c r="AU1620" t="inlineStr">
        <is>
          <t>---</t>
        </is>
      </c>
      <c r="AV1620" t="inlineStr">
        <is>
          <t>---</t>
        </is>
      </c>
      <c r="AW1620" t="inlineStr">
        <is>
          <t>---</t>
        </is>
      </c>
      <c r="AX1620" t="inlineStr">
        <is>
          <t>---</t>
        </is>
      </c>
      <c r="AY1620" t="inlineStr">
        <is>
          <t>---</t>
        </is>
      </c>
      <c r="AZ1620" t="inlineStr">
        <is>
          <t>---</t>
        </is>
      </c>
      <c r="BA1620" t="inlineStr">
        <is>
          <t>e108d3187abb44a0a8a40ae0f9d2582f</t>
        </is>
      </c>
      <c r="BB1620" t="inlineStr">
        <is>
          <t>http://openrosa.org/formdesigner/0B48E039-1E80-49A7-AC24-732B6E788E39</t>
        </is>
      </c>
      <c r="BC1620" t="inlineStr">
        <is>
          <t>Ration et autres visites</t>
        </is>
      </c>
      <c r="BD1620" t="inlineStr">
        <is>
          <t>CommCare Android, version "2.55.0"(467579). App v15976. CommCare Version 2.55.0. Build 467579, built on: 2025-01-15</t>
        </is>
      </c>
      <c r="BE1620" t="inlineStr">
        <is>
          <t>commcare_6f56273d-7e7b-484c-afbb-00c7ac82f3b2</t>
        </is>
      </c>
      <c r="BF1620" t="inlineStr">
        <is>
          <t>18.5137162 -72.6096161 16.94 6.31</t>
        </is>
      </c>
      <c r="BG1620" t="inlineStr">
        <is>
          <t>f13d8149fc6d39ebe86af18272310ff9</t>
        </is>
      </c>
      <c r="BH1620" t="inlineStr">
        <is>
          <t>7f92301a232342ecaa860bf392f6b02f</t>
        </is>
      </c>
      <c r="BI1620" t="inlineStr">
        <is>
          <t>15246</t>
        </is>
      </c>
      <c r="BJ1620" t="inlineStr">
        <is>
          <t>XFormInstance</t>
        </is>
      </c>
      <c r="BK1620" t="inlineStr">
        <is>
          <t>8da46d230fc311f0a05001d5b80612a7</t>
        </is>
      </c>
      <c r="BL1620" t="b">
        <v>0</v>
      </c>
      <c r="BM1620" t="inlineStr">
        <is>
          <t>---</t>
        </is>
      </c>
      <c r="BN1620" t="inlineStr">
        <is>
          <t>200.113.238.212</t>
        </is>
      </c>
      <c r="BO1620" t="inlineStr">
        <is>
          <t>Francisco Demelien</t>
        </is>
      </c>
    </row>
    <row r="1621">
      <c r="A1621" t="inlineStr">
        <is>
          <t>1619</t>
        </is>
      </c>
      <c r="B1621" t="inlineStr">
        <is>
          <t>22022398-3d17-43a2-98d4-36fc15a1e70d</t>
        </is>
      </c>
      <c r="C1621" t="inlineStr">
        <is>
          <t>2025-03-26</t>
        </is>
      </c>
      <c r="D1621" t="inlineStr">
        <is>
          <t>4</t>
        </is>
      </c>
      <c r="E1621" t="inlineStr">
        <is>
          <t>bonbons</t>
        </is>
      </c>
      <c r="F1621" t="inlineStr">
        <is>
          <t>0</t>
        </is>
      </c>
      <c r="G1621" t="inlineStr">
        <is>
          <t>bonbons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---</t>
        </is>
      </c>
      <c r="L1621" t="inlineStr">
        <is>
          <t>---</t>
        </is>
      </c>
      <c r="M1621" t="inlineStr">
        <is>
          <t>---</t>
        </is>
      </c>
      <c r="N1621" t="inlineStr">
        <is>
          <t>---</t>
        </is>
      </c>
      <c r="O1621" t="inlineStr">
        <is>
          <t>---</t>
        </is>
      </c>
      <c r="P1621" t="inlineStr">
        <is>
          <t>---</t>
        </is>
      </c>
      <c r="Q1621" t="inlineStr">
        <is>
          <t>---</t>
        </is>
      </c>
      <c r="R1621" t="inlineStr"/>
      <c r="S1621" t="inlineStr"/>
      <c r="T1621" t="inlineStr"/>
      <c r="U1621" t="inlineStr"/>
      <c r="V1621" t="inlineStr"/>
      <c r="W1621" t="inlineStr"/>
      <c r="X1621" t="inlineStr">
        <is>
          <t>PAP/HAHD/ST00302</t>
        </is>
      </c>
      <c r="Y1621" t="inlineStr">
        <is>
          <t>PAP/HAHD/ST00302</t>
        </is>
      </c>
      <c r="Z1621" t="inlineStr">
        <is>
          <t>2025-03-27 16:34:28</t>
        </is>
      </c>
      <c r="AA1621" t="inlineStr">
        <is>
          <t>2025-03-27 16:33:53</t>
        </is>
      </c>
      <c r="AB1621" t="inlineStr">
        <is>
          <t>2miclene</t>
        </is>
      </c>
      <c r="AC1621" t="inlineStr">
        <is>
          <t>2025-04-02 17:22:14</t>
        </is>
      </c>
      <c r="AD1621" s="1" t="inlineStr">
        <is>
          <t>https://www.commcarehq.org/a/caris-test/reports/form_data/22022398-3d17-43a2-98d4-36fc15a1e70d/</t>
        </is>
      </c>
      <c r="AE1621" t="inlineStr">
        <is>
          <t>---</t>
        </is>
      </c>
      <c r="AF1621" t="inlineStr">
        <is>
          <t>3c5a623af057e23a32ae4000_188519</t>
        </is>
      </c>
      <c r="AG1621" t="inlineStr">
        <is>
          <t>---</t>
        </is>
      </c>
      <c r="AH1621" t="inlineStr">
        <is>
          <t>2025-03-27 16:34:28</t>
        </is>
      </c>
      <c r="AI1621" t="inlineStr">
        <is>
          <t>64b0a61236f7d987dd45027ebbfc57df</t>
        </is>
      </c>
      <c r="AJ1621" t="inlineStr">
        <is>
          <t>2025-03-26</t>
        </is>
      </c>
      <c r="AK1621" t="inlineStr">
        <is>
          <t>4</t>
        </is>
      </c>
      <c r="AL1621" t="inlineStr">
        <is>
          <t>bonbons</t>
        </is>
      </c>
      <c r="AM1621" t="inlineStr">
        <is>
          <t>0</t>
        </is>
      </c>
      <c r="AN1621" t="inlineStr">
        <is>
          <t>bonbons</t>
        </is>
      </c>
      <c r="AO1621" t="inlineStr">
        <is>
          <t>1</t>
        </is>
      </c>
      <c r="AP1621" t="inlineStr">
        <is>
          <t>1</t>
        </is>
      </c>
      <c r="AQ1621" t="inlineStr"/>
      <c r="AR1621" t="inlineStr"/>
      <c r="AS1621" t="inlineStr"/>
      <c r="AT1621" t="inlineStr"/>
      <c r="AU1621" t="inlineStr">
        <is>
          <t>---</t>
        </is>
      </c>
      <c r="AV1621" t="inlineStr">
        <is>
          <t>---</t>
        </is>
      </c>
      <c r="AW1621" t="inlineStr">
        <is>
          <t>---</t>
        </is>
      </c>
      <c r="AX1621" t="inlineStr">
        <is>
          <t>---</t>
        </is>
      </c>
      <c r="AY1621" t="inlineStr">
        <is>
          <t>---</t>
        </is>
      </c>
      <c r="AZ1621" t="inlineStr">
        <is>
          <t>---</t>
        </is>
      </c>
      <c r="BA1621" t="inlineStr">
        <is>
          <t>64b0a61236f7d987dd45027ebbfc57df</t>
        </is>
      </c>
      <c r="BB1621" t="inlineStr">
        <is>
          <t>http://openrosa.org/formdesigner/0B48E039-1E80-49A7-AC24-732B6E788E39</t>
        </is>
      </c>
      <c r="BC1621" t="inlineStr">
        <is>
          <t>Ration et autres visites</t>
        </is>
      </c>
      <c r="BD1621" t="inlineStr">
        <is>
          <t>CommCare Android, version "2.55.0"(467579). App v15976. CommCare Version 2.55.0. Build 467579, built on: 2025-01-15</t>
        </is>
      </c>
      <c r="BE1621" t="inlineStr">
        <is>
          <t>commcare_54a621c2-54d8-40d6-b070-4af9fd73e052</t>
        </is>
      </c>
      <c r="BF1621" t="inlineStr"/>
      <c r="BG1621" t="inlineStr">
        <is>
          <t>f13d8149fc6d39ebe86af18272310ff9</t>
        </is>
      </c>
      <c r="BH1621" t="inlineStr">
        <is>
          <t>7f92301a232342ecaa860bf392f6b02f</t>
        </is>
      </c>
      <c r="BI1621" t="inlineStr">
        <is>
          <t>15246</t>
        </is>
      </c>
      <c r="BJ1621" t="inlineStr">
        <is>
          <t>XFormInstance</t>
        </is>
      </c>
      <c r="BK1621" t="inlineStr">
        <is>
          <t>fb6ddbd204c911f0b4d65930014bb413</t>
        </is>
      </c>
      <c r="BL1621" t="b">
        <v>0</v>
      </c>
      <c r="BM1621" t="inlineStr">
        <is>
          <t>---</t>
        </is>
      </c>
      <c r="BN1621" t="inlineStr">
        <is>
          <t>200.113.253.231</t>
        </is>
      </c>
      <c r="BO1621" t="inlineStr">
        <is>
          <t>Eugenita  Simonis</t>
        </is>
      </c>
    </row>
    <row r="1622">
      <c r="A1622" t="inlineStr">
        <is>
          <t>1620</t>
        </is>
      </c>
      <c r="B1622" t="inlineStr">
        <is>
          <t>26b2e106-29e4-41c2-bf1f-c7724e566659</t>
        </is>
      </c>
      <c r="C1622" t="inlineStr">
        <is>
          <t>2025-03-26</t>
        </is>
      </c>
      <c r="D1622" t="inlineStr">
        <is>
          <t>4</t>
        </is>
      </c>
      <c r="E1622" t="inlineStr">
        <is>
          <t>bonbons</t>
        </is>
      </c>
      <c r="F1622" t="inlineStr">
        <is>
          <t>1</t>
        </is>
      </c>
      <c r="G1622" t="inlineStr">
        <is>
          <t>bonbons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---</t>
        </is>
      </c>
      <c r="L1622" t="inlineStr">
        <is>
          <t>---</t>
        </is>
      </c>
      <c r="M1622" t="inlineStr">
        <is>
          <t>---</t>
        </is>
      </c>
      <c r="N1622" t="inlineStr">
        <is>
          <t>---</t>
        </is>
      </c>
      <c r="O1622" t="inlineStr">
        <is>
          <t>---</t>
        </is>
      </c>
      <c r="P1622" t="inlineStr">
        <is>
          <t>---</t>
        </is>
      </c>
      <c r="Q1622" t="inlineStr">
        <is>
          <t>---</t>
        </is>
      </c>
      <c r="R1622" t="inlineStr"/>
      <c r="S1622" t="inlineStr"/>
      <c r="T1622" t="inlineStr"/>
      <c r="U1622" t="inlineStr"/>
      <c r="V1622" t="inlineStr"/>
      <c r="W1622" t="inlineStr"/>
      <c r="X1622" t="inlineStr">
        <is>
          <t>PAP/HAHD/ST00363</t>
        </is>
      </c>
      <c r="Y1622" t="inlineStr">
        <is>
          <t>PAP/HAHD/ST00363</t>
        </is>
      </c>
      <c r="Z1622" t="inlineStr">
        <is>
          <t>2025-03-27 16:35:07</t>
        </is>
      </c>
      <c r="AA1622" t="inlineStr">
        <is>
          <t>2025-03-27 16:34:40</t>
        </is>
      </c>
      <c r="AB1622" t="inlineStr">
        <is>
          <t>2miclene</t>
        </is>
      </c>
      <c r="AC1622" t="inlineStr">
        <is>
          <t>2025-04-02 17:22:15</t>
        </is>
      </c>
      <c r="AD1622" s="1" t="inlineStr">
        <is>
          <t>https://www.commcarehq.org/a/caris-test/reports/form_data/26b2e106-29e4-41c2-bf1f-c7724e566659/</t>
        </is>
      </c>
      <c r="AE1622" t="inlineStr">
        <is>
          <t>---</t>
        </is>
      </c>
      <c r="AF1622" t="inlineStr">
        <is>
          <t>8ad4975427894024b7ab3e00bedb20ca</t>
        </is>
      </c>
      <c r="AG1622" t="inlineStr">
        <is>
          <t>---</t>
        </is>
      </c>
      <c r="AH1622" t="inlineStr">
        <is>
          <t>2025-03-27 16:35:07</t>
        </is>
      </c>
      <c r="AI1622" t="inlineStr">
        <is>
          <t>64b0a61236f7d987dd45027ebbfc57df</t>
        </is>
      </c>
      <c r="AJ1622" t="inlineStr">
        <is>
          <t>2025-03-26</t>
        </is>
      </c>
      <c r="AK1622" t="inlineStr">
        <is>
          <t>4</t>
        </is>
      </c>
      <c r="AL1622" t="inlineStr">
        <is>
          <t>bonbons</t>
        </is>
      </c>
      <c r="AM1622" t="inlineStr">
        <is>
          <t>1</t>
        </is>
      </c>
      <c r="AN1622" t="inlineStr">
        <is>
          <t>bonbons</t>
        </is>
      </c>
      <c r="AO1622" t="inlineStr">
        <is>
          <t>1</t>
        </is>
      </c>
      <c r="AP1622" t="inlineStr">
        <is>
          <t>1</t>
        </is>
      </c>
      <c r="AQ1622" t="inlineStr"/>
      <c r="AR1622" t="inlineStr"/>
      <c r="AS1622" t="inlineStr"/>
      <c r="AT1622" t="inlineStr"/>
      <c r="AU1622" t="inlineStr">
        <is>
          <t>---</t>
        </is>
      </c>
      <c r="AV1622" t="inlineStr">
        <is>
          <t>---</t>
        </is>
      </c>
      <c r="AW1622" t="inlineStr">
        <is>
          <t>---</t>
        </is>
      </c>
      <c r="AX1622" t="inlineStr">
        <is>
          <t>---</t>
        </is>
      </c>
      <c r="AY1622" t="inlineStr">
        <is>
          <t>---</t>
        </is>
      </c>
      <c r="AZ1622" t="inlineStr">
        <is>
          <t>---</t>
        </is>
      </c>
      <c r="BA1622" t="inlineStr">
        <is>
          <t>64b0a61236f7d987dd45027ebbfc57df</t>
        </is>
      </c>
      <c r="BB1622" t="inlineStr">
        <is>
          <t>http://openrosa.org/formdesigner/0B48E039-1E80-49A7-AC24-732B6E788E39</t>
        </is>
      </c>
      <c r="BC1622" t="inlineStr">
        <is>
          <t>Ration et autres visites</t>
        </is>
      </c>
      <c r="BD1622" t="inlineStr">
        <is>
          <t>CommCare Android, version "2.55.0"(467579). App v15976. CommCare Version 2.55.0. Build 467579, built on: 2025-01-15</t>
        </is>
      </c>
      <c r="BE1622" t="inlineStr">
        <is>
          <t>commcare_54a621c2-54d8-40d6-b070-4af9fd73e052</t>
        </is>
      </c>
      <c r="BF1622" t="inlineStr"/>
      <c r="BG1622" t="inlineStr">
        <is>
          <t>f13d8149fc6d39ebe86af18272310ff9</t>
        </is>
      </c>
      <c r="BH1622" t="inlineStr">
        <is>
          <t>7f92301a232342ecaa860bf392f6b02f</t>
        </is>
      </c>
      <c r="BI1622" t="inlineStr">
        <is>
          <t>15246</t>
        </is>
      </c>
      <c r="BJ1622" t="inlineStr">
        <is>
          <t>XFormInstance</t>
        </is>
      </c>
      <c r="BK1622" t="inlineStr">
        <is>
          <t>fb6ddbd204c911f0b4d65930014bb413</t>
        </is>
      </c>
      <c r="BL1622" t="b">
        <v>0</v>
      </c>
      <c r="BM1622" t="inlineStr">
        <is>
          <t>---</t>
        </is>
      </c>
      <c r="BN1622" t="inlineStr">
        <is>
          <t>200.113.253.231</t>
        </is>
      </c>
      <c r="BO1622" t="inlineStr">
        <is>
          <t>Eugenson Simonis</t>
        </is>
      </c>
    </row>
    <row r="1623">
      <c r="A1623" t="inlineStr">
        <is>
          <t>1621</t>
        </is>
      </c>
      <c r="B1623" t="inlineStr">
        <is>
          <t>a8acdd33-8ddb-4af5-9b67-01730bd843d7</t>
        </is>
      </c>
      <c r="C1623" t="inlineStr">
        <is>
          <t>2025-03-27</t>
        </is>
      </c>
      <c r="D1623" t="inlineStr">
        <is>
          <t>1</t>
        </is>
      </c>
      <c r="E1623" t="inlineStr">
        <is>
          <t>---</t>
        </is>
      </c>
      <c r="F1623" t="inlineStr">
        <is>
          <t>1</t>
        </is>
      </c>
      <c r="G1623" t="inlineStr">
        <is>
          <t>---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---</t>
        </is>
      </c>
      <c r="L1623" t="inlineStr">
        <is>
          <t>---</t>
        </is>
      </c>
      <c r="M1623" t="inlineStr">
        <is>
          <t>1</t>
        </is>
      </c>
      <c r="N1623" t="inlineStr"/>
      <c r="O1623" t="inlineStr">
        <is>
          <t>---</t>
        </is>
      </c>
      <c r="P1623" t="inlineStr">
        <is>
          <t>---</t>
        </is>
      </c>
      <c r="Q1623" t="inlineStr">
        <is>
          <t>---</t>
        </is>
      </c>
      <c r="R1623" t="inlineStr">
        <is>
          <t>19.0</t>
        </is>
      </c>
      <c r="S1623" t="inlineStr">
        <is>
          <t>25.7</t>
        </is>
      </c>
      <c r="T1623" t="inlineStr">
        <is>
          <t>134.0</t>
        </is>
      </c>
      <c r="U1623" t="inlineStr"/>
      <c r="V1623" t="inlineStr"/>
      <c r="W1623" t="inlineStr"/>
      <c r="X1623" t="inlineStr">
        <is>
          <t>PAP/HAHD/ST00853</t>
        </is>
      </c>
      <c r="Y1623" t="inlineStr">
        <is>
          <t>PAP/HAHD/ST00853</t>
        </is>
      </c>
      <c r="Z1623" t="inlineStr">
        <is>
          <t>2025-03-27 17:36:25</t>
        </is>
      </c>
      <c r="AA1623" t="inlineStr">
        <is>
          <t>2025-03-27 17:30:41</t>
        </is>
      </c>
      <c r="AB1623" t="inlineStr">
        <is>
          <t>2miclene</t>
        </is>
      </c>
      <c r="AC1623" t="inlineStr">
        <is>
          <t>2025-04-02 17:22:24</t>
        </is>
      </c>
      <c r="AD1623" s="1" t="inlineStr">
        <is>
          <t>https://www.commcarehq.org/a/caris-test/reports/form_data/a8acdd33-8ddb-4af5-9b67-01730bd843d7/</t>
        </is>
      </c>
      <c r="AE1623" t="inlineStr">
        <is>
          <t>---</t>
        </is>
      </c>
      <c r="AF1623" t="inlineStr">
        <is>
          <t>3c5a623af057e23a32ae4000_38921</t>
        </is>
      </c>
      <c r="AG1623" t="inlineStr">
        <is>
          <t>---</t>
        </is>
      </c>
      <c r="AH1623" t="inlineStr">
        <is>
          <t>2025-03-27 17:36:25</t>
        </is>
      </c>
      <c r="AI1623" t="inlineStr">
        <is>
          <t>64b0a61236f7d987dd45027ebbfc57df</t>
        </is>
      </c>
      <c r="AJ1623" t="inlineStr">
        <is>
          <t>2025-03-27</t>
        </is>
      </c>
      <c r="AK1623" t="inlineStr">
        <is>
          <t>1</t>
        </is>
      </c>
      <c r="AL1623" t="inlineStr">
        <is>
          <t>---</t>
        </is>
      </c>
      <c r="AM1623" t="inlineStr">
        <is>
          <t>1</t>
        </is>
      </c>
      <c r="AN1623" t="inlineStr">
        <is>
          <t>---</t>
        </is>
      </c>
      <c r="AO1623" t="inlineStr">
        <is>
          <t>1</t>
        </is>
      </c>
      <c r="AP1623" t="inlineStr">
        <is>
          <t>1</t>
        </is>
      </c>
      <c r="AQ1623" t="inlineStr">
        <is>
          <t>19</t>
        </is>
      </c>
      <c r="AR1623" t="inlineStr">
        <is>
          <t>25.7</t>
        </is>
      </c>
      <c r="AS1623" t="inlineStr">
        <is>
          <t>134</t>
        </is>
      </c>
      <c r="AT1623" t="inlineStr"/>
      <c r="AU1623" t="inlineStr">
        <is>
          <t>---</t>
        </is>
      </c>
      <c r="AV1623" t="inlineStr">
        <is>
          <t>---</t>
        </is>
      </c>
      <c r="AW1623" t="inlineStr">
        <is>
          <t>---</t>
        </is>
      </c>
      <c r="AX1623" t="inlineStr">
        <is>
          <t>---</t>
        </is>
      </c>
      <c r="AY1623" t="inlineStr">
        <is>
          <t>---</t>
        </is>
      </c>
      <c r="AZ1623" t="inlineStr">
        <is>
          <t>---</t>
        </is>
      </c>
      <c r="BA1623" t="inlineStr">
        <is>
          <t>64b0a61236f7d987dd45027ebbfc57df</t>
        </is>
      </c>
      <c r="BB1623" t="inlineStr">
        <is>
          <t>http://openrosa.org/formdesigner/0B48E039-1E80-49A7-AC24-732B6E788E39</t>
        </is>
      </c>
      <c r="BC1623" t="inlineStr">
        <is>
          <t>Ration et autres visites</t>
        </is>
      </c>
      <c r="BD1623" t="inlineStr">
        <is>
          <t>CommCare Android, version "2.55.0"(467579). App v15976. CommCare Version 2.55.0. Build 467579, built on: 2025-01-15</t>
        </is>
      </c>
      <c r="BE1623" t="inlineStr">
        <is>
          <t>commcare_54a621c2-54d8-40d6-b070-4af9fd73e052</t>
        </is>
      </c>
      <c r="BF1623" t="inlineStr">
        <is>
          <t>18.5335533 -72.4017233 70.9 7.5</t>
        </is>
      </c>
      <c r="BG1623" t="inlineStr">
        <is>
          <t>f13d8149fc6d39ebe86af18272310ff9</t>
        </is>
      </c>
      <c r="BH1623" t="inlineStr">
        <is>
          <t>7f92301a232342ecaa860bf392f6b02f</t>
        </is>
      </c>
      <c r="BI1623" t="inlineStr">
        <is>
          <t>15246</t>
        </is>
      </c>
      <c r="BJ1623" t="inlineStr">
        <is>
          <t>XFormInstance</t>
        </is>
      </c>
      <c r="BK1623" t="inlineStr">
        <is>
          <t>fb6ddbd204c911f0b4d65930014bb413</t>
        </is>
      </c>
      <c r="BL1623" t="b">
        <v>0</v>
      </c>
      <c r="BM1623" t="inlineStr">
        <is>
          <t>---</t>
        </is>
      </c>
      <c r="BN1623" t="inlineStr">
        <is>
          <t>200.113.253.231</t>
        </is>
      </c>
      <c r="BO1623" t="inlineStr">
        <is>
          <t>Durandisse Aleesha</t>
        </is>
      </c>
    </row>
    <row r="1624">
      <c r="A1624" t="inlineStr">
        <is>
          <t>1622</t>
        </is>
      </c>
      <c r="B1624" t="inlineStr">
        <is>
          <t>4fba8618-70ec-48e2-9a90-3589342b7077</t>
        </is>
      </c>
      <c r="C1624" t="inlineStr">
        <is>
          <t>2025-03-27</t>
        </is>
      </c>
      <c r="D1624" t="inlineStr">
        <is>
          <t>1</t>
        </is>
      </c>
      <c r="E1624" t="inlineStr">
        <is>
          <t>---</t>
        </is>
      </c>
      <c r="F1624" t="inlineStr">
        <is>
          <t>1</t>
        </is>
      </c>
      <c r="G1624" t="inlineStr">
        <is>
          <t>---</t>
        </is>
      </c>
      <c r="H1624" t="inlineStr">
        <is>
          <t>1</t>
        </is>
      </c>
      <c r="I1624" t="inlineStr">
        <is>
          <t>1</t>
        </is>
      </c>
      <c r="J1624" t="inlineStr">
        <is>
          <t>1</t>
        </is>
      </c>
      <c r="K1624" t="inlineStr">
        <is>
          <t>---</t>
        </is>
      </c>
      <c r="L1624" t="inlineStr">
        <is>
          <t>---</t>
        </is>
      </c>
      <c r="M1624" t="inlineStr"/>
      <c r="N1624" t="inlineStr">
        <is>
          <t>---</t>
        </is>
      </c>
      <c r="O1624" t="inlineStr">
        <is>
          <t>---</t>
        </is>
      </c>
      <c r="P1624" t="inlineStr">
        <is>
          <t>---</t>
        </is>
      </c>
      <c r="Q1624" t="inlineStr">
        <is>
          <t>---</t>
        </is>
      </c>
      <c r="R1624" t="inlineStr">
        <is>
          <t>21.5</t>
        </is>
      </c>
      <c r="S1624" t="inlineStr">
        <is>
          <t>43.6</t>
        </is>
      </c>
      <c r="T1624" t="inlineStr">
        <is>
          <t>161.0</t>
        </is>
      </c>
      <c r="U1624" t="inlineStr"/>
      <c r="V1624" t="inlineStr"/>
      <c r="W1624" t="inlineStr">
        <is>
          <t>18.5335093 -72.4017535 51.5 4.88</t>
        </is>
      </c>
      <c r="X1624" t="inlineStr">
        <is>
          <t>PAP/HAHD/ST00854</t>
        </is>
      </c>
      <c r="Y1624" t="inlineStr">
        <is>
          <t>PAP/HAHD/ST00854</t>
        </is>
      </c>
      <c r="Z1624" t="inlineStr">
        <is>
          <t>2025-03-27 17:40:29</t>
        </is>
      </c>
      <c r="AA1624" t="inlineStr">
        <is>
          <t>2025-03-27 17:36:36</t>
        </is>
      </c>
      <c r="AB1624" t="inlineStr">
        <is>
          <t>2miclene</t>
        </is>
      </c>
      <c r="AC1624" t="inlineStr">
        <is>
          <t>2025-04-02 17:22:35</t>
        </is>
      </c>
      <c r="AD1624" s="1" t="inlineStr">
        <is>
          <t>https://www.commcarehq.org/a/caris-test/reports/form_data/4fba8618-70ec-48e2-9a90-3589342b7077/</t>
        </is>
      </c>
      <c r="AE1624" t="inlineStr">
        <is>
          <t>---</t>
        </is>
      </c>
      <c r="AF1624" t="inlineStr">
        <is>
          <t>3c5a623af057e23a32ae4000_38918</t>
        </is>
      </c>
      <c r="AG1624" t="inlineStr">
        <is>
          <t>---</t>
        </is>
      </c>
      <c r="AH1624" t="inlineStr">
        <is>
          <t>2025-03-27 17:40:29</t>
        </is>
      </c>
      <c r="AI1624" t="inlineStr">
        <is>
          <t>64b0a61236f7d987dd45027ebbfc57df</t>
        </is>
      </c>
      <c r="AJ1624" t="inlineStr">
        <is>
          <t>2025-03-27</t>
        </is>
      </c>
      <c r="AK1624" t="inlineStr">
        <is>
          <t>1</t>
        </is>
      </c>
      <c r="AL1624" t="inlineStr">
        <is>
          <t>---</t>
        </is>
      </c>
      <c r="AM1624" t="inlineStr">
        <is>
          <t>1</t>
        </is>
      </c>
      <c r="AN1624" t="inlineStr">
        <is>
          <t>---</t>
        </is>
      </c>
      <c r="AO1624" t="inlineStr">
        <is>
          <t>1</t>
        </is>
      </c>
      <c r="AP1624" t="inlineStr">
        <is>
          <t>1</t>
        </is>
      </c>
      <c r="AQ1624" t="inlineStr">
        <is>
          <t>21.5</t>
        </is>
      </c>
      <c r="AR1624" t="inlineStr">
        <is>
          <t>43.6</t>
        </is>
      </c>
      <c r="AS1624" t="inlineStr">
        <is>
          <t>161</t>
        </is>
      </c>
      <c r="AT1624" t="inlineStr">
        <is>
          <t>18.5335093 -72.4017535 51.5 4.88</t>
        </is>
      </c>
      <c r="AU1624" t="inlineStr">
        <is>
          <t>---</t>
        </is>
      </c>
      <c r="AV1624" t="inlineStr">
        <is>
          <t>---</t>
        </is>
      </c>
      <c r="AW1624" t="inlineStr">
        <is>
          <t>---</t>
        </is>
      </c>
      <c r="AX1624" t="inlineStr">
        <is>
          <t>---</t>
        </is>
      </c>
      <c r="AY1624" t="inlineStr">
        <is>
          <t>---</t>
        </is>
      </c>
      <c r="AZ1624" t="inlineStr">
        <is>
          <t>---</t>
        </is>
      </c>
      <c r="BA1624" t="inlineStr">
        <is>
          <t>64b0a61236f7d987dd45027ebbfc57df</t>
        </is>
      </c>
      <c r="BB1624" t="inlineStr">
        <is>
          <t>http://openrosa.org/formdesigner/0B48E039-1E80-49A7-AC24-732B6E788E39</t>
        </is>
      </c>
      <c r="BC1624" t="inlineStr">
        <is>
          <t>Ration et autres visites</t>
        </is>
      </c>
      <c r="BD1624" t="inlineStr">
        <is>
          <t>CommCare Android, version "2.55.0"(467579). App v15976. CommCare Version 2.55.0. Build 467579, built on: 2025-01-15</t>
        </is>
      </c>
      <c r="BE1624" t="inlineStr">
        <is>
          <t>commcare_54a621c2-54d8-40d6-b070-4af9fd73e052</t>
        </is>
      </c>
      <c r="BF1624" t="inlineStr">
        <is>
          <t>18.5335217 -72.401795 70.9 8.6</t>
        </is>
      </c>
      <c r="BG1624" t="inlineStr">
        <is>
          <t>f13d8149fc6d39ebe86af18272310ff9</t>
        </is>
      </c>
      <c r="BH1624" t="inlineStr">
        <is>
          <t>7f92301a232342ecaa860bf392f6b02f</t>
        </is>
      </c>
      <c r="BI1624" t="inlineStr">
        <is>
          <t>15246</t>
        </is>
      </c>
      <c r="BJ1624" t="inlineStr">
        <is>
          <t>XFormInstance</t>
        </is>
      </c>
      <c r="BK1624" t="inlineStr">
        <is>
          <t>fb6ddbd204c911f0b4d65930014bb413</t>
        </is>
      </c>
      <c r="BL1624" t="b">
        <v>0</v>
      </c>
      <c r="BM1624" t="inlineStr">
        <is>
          <t>---</t>
        </is>
      </c>
      <c r="BN1624" t="inlineStr">
        <is>
          <t>200.113.253.231</t>
        </is>
      </c>
      <c r="BO1624" t="inlineStr">
        <is>
          <t>Jessica Durandisse</t>
        </is>
      </c>
    </row>
    <row r="1625">
      <c r="A1625" t="inlineStr">
        <is>
          <t>1623</t>
        </is>
      </c>
      <c r="B1625" t="inlineStr">
        <is>
          <t>57e95c40-ad2b-4f2b-8f1d-7bd3570186f7</t>
        </is>
      </c>
      <c r="C1625" t="inlineStr">
        <is>
          <t>2025-03-27</t>
        </is>
      </c>
      <c r="D1625" t="inlineStr">
        <is>
          <t>3 10</t>
        </is>
      </c>
      <c r="E1625" t="inlineStr">
        <is>
          <t>---</t>
        </is>
      </c>
      <c r="F1625" t="inlineStr">
        <is>
          <t>1</t>
        </is>
      </c>
      <c r="G1625" t="inlineStr">
        <is>
          <t>---</t>
        </is>
      </c>
      <c r="H1625" t="inlineStr">
        <is>
          <t>1</t>
        </is>
      </c>
      <c r="I1625" t="inlineStr">
        <is>
          <t>1</t>
        </is>
      </c>
      <c r="J1625" t="inlineStr">
        <is>
          <t>2</t>
        </is>
      </c>
      <c r="K1625" t="inlineStr">
        <is>
          <t>---</t>
        </is>
      </c>
      <c r="L1625" t="inlineStr">
        <is>
          <t>---</t>
        </is>
      </c>
      <c r="M1625" t="inlineStr">
        <is>
          <t>---</t>
        </is>
      </c>
      <c r="N1625" t="inlineStr">
        <is>
          <t>---</t>
        </is>
      </c>
      <c r="O1625" t="inlineStr">
        <is>
          <t>---</t>
        </is>
      </c>
      <c r="P1625" t="inlineStr">
        <is>
          <t>---</t>
        </is>
      </c>
      <c r="Q1625" t="inlineStr">
        <is>
          <t>---</t>
        </is>
      </c>
      <c r="R1625" t="inlineStr"/>
      <c r="S1625" t="inlineStr"/>
      <c r="T1625" t="inlineStr"/>
      <c r="U1625" t="inlineStr"/>
      <c r="V1625" t="inlineStr"/>
      <c r="W1625" t="inlineStr"/>
      <c r="X1625" t="inlineStr">
        <is>
          <t>PAP/HAHD/ST01108</t>
        </is>
      </c>
      <c r="Y1625" t="inlineStr">
        <is>
          <t>PAP/HAHD/ST01108</t>
        </is>
      </c>
      <c r="Z1625" t="inlineStr">
        <is>
          <t>2025-03-27 19:20:36</t>
        </is>
      </c>
      <c r="AA1625" t="inlineStr">
        <is>
          <t>2025-03-27 19:20:23</t>
        </is>
      </c>
      <c r="AB1625" t="inlineStr">
        <is>
          <t>2miclene</t>
        </is>
      </c>
      <c r="AC1625" t="inlineStr">
        <is>
          <t>2025-04-02 17:22:44</t>
        </is>
      </c>
      <c r="AD1625" s="1" t="inlineStr">
        <is>
          <t>https://www.commcarehq.org/a/caris-test/reports/form_data/57e95c40-ad2b-4f2b-8f1d-7bd3570186f7/</t>
        </is>
      </c>
      <c r="AE1625" t="inlineStr">
        <is>
          <t>---</t>
        </is>
      </c>
      <c r="AF1625" t="inlineStr">
        <is>
          <t>3c5a623af057e23a32ae4000_173127</t>
        </is>
      </c>
      <c r="AG1625" t="inlineStr">
        <is>
          <t>OK</t>
        </is>
      </c>
      <c r="AH1625" t="inlineStr">
        <is>
          <t>2025-03-27 19:20:36</t>
        </is>
      </c>
      <c r="AI1625" t="inlineStr">
        <is>
          <t>64b0a61236f7d987dd45027ebbfc57df</t>
        </is>
      </c>
      <c r="AJ1625" t="inlineStr">
        <is>
          <t>2025-03-27</t>
        </is>
      </c>
      <c r="AK1625" t="inlineStr">
        <is>
          <t>3 10</t>
        </is>
      </c>
      <c r="AL1625" t="inlineStr">
        <is>
          <t>---</t>
        </is>
      </c>
      <c r="AM1625" t="inlineStr">
        <is>
          <t>1</t>
        </is>
      </c>
      <c r="AN1625" t="inlineStr">
        <is>
          <t>---</t>
        </is>
      </c>
      <c r="AO1625" t="inlineStr">
        <is>
          <t>1</t>
        </is>
      </c>
      <c r="AP1625" t="inlineStr">
        <is>
          <t>1</t>
        </is>
      </c>
      <c r="AQ1625" t="inlineStr"/>
      <c r="AR1625" t="inlineStr"/>
      <c r="AS1625" t="inlineStr"/>
      <c r="AT1625" t="inlineStr"/>
      <c r="AU1625" t="inlineStr">
        <is>
          <t>---</t>
        </is>
      </c>
      <c r="AV1625" t="inlineStr">
        <is>
          <t>---</t>
        </is>
      </c>
      <c r="AW1625" t="inlineStr">
        <is>
          <t>---</t>
        </is>
      </c>
      <c r="AX1625" t="inlineStr">
        <is>
          <t>---</t>
        </is>
      </c>
      <c r="AY1625" t="inlineStr">
        <is>
          <t>---</t>
        </is>
      </c>
      <c r="AZ1625" t="inlineStr">
        <is>
          <t>---</t>
        </is>
      </c>
      <c r="BA1625" t="inlineStr">
        <is>
          <t>64b0a61236f7d987dd45027ebbfc57df</t>
        </is>
      </c>
      <c r="BB1625" t="inlineStr">
        <is>
          <t>http://openrosa.org/formdesigner/0B48E039-1E80-49A7-AC24-732B6E788E39</t>
        </is>
      </c>
      <c r="BC1625" t="inlineStr">
        <is>
          <t>Ration et autres visites</t>
        </is>
      </c>
      <c r="BD1625" t="inlineStr">
        <is>
          <t>CommCare Android, version "2.55.0"(467579). App v15976. CommCare Version 2.55.0. Build 467579, built on: 2025-01-15</t>
        </is>
      </c>
      <c r="BE1625" t="inlineStr">
        <is>
          <t>commcare_54a621c2-54d8-40d6-b070-4af9fd73e052</t>
        </is>
      </c>
      <c r="BF1625" t="inlineStr"/>
      <c r="BG1625" t="inlineStr">
        <is>
          <t>f13d8149fc6d39ebe86af18272310ff9</t>
        </is>
      </c>
      <c r="BH1625" t="inlineStr">
        <is>
          <t>7f92301a232342ecaa860bf392f6b02f</t>
        </is>
      </c>
      <c r="BI1625" t="inlineStr">
        <is>
          <t>15246</t>
        </is>
      </c>
      <c r="BJ1625" t="inlineStr">
        <is>
          <t>XFormInstance</t>
        </is>
      </c>
      <c r="BK1625" t="inlineStr">
        <is>
          <t>fb6ddbd204c911f0b4d65930014bb413</t>
        </is>
      </c>
      <c r="BL1625" t="b">
        <v>0</v>
      </c>
      <c r="BM1625" t="inlineStr">
        <is>
          <t>---</t>
        </is>
      </c>
      <c r="BN1625" t="inlineStr">
        <is>
          <t>200.113.253.231</t>
        </is>
      </c>
      <c r="BO1625" t="inlineStr">
        <is>
          <t>Dieuseul Joseph</t>
        </is>
      </c>
    </row>
    <row r="1626">
      <c r="A1626" t="inlineStr">
        <is>
          <t>1624</t>
        </is>
      </c>
      <c r="B1626" t="inlineStr">
        <is>
          <t>93d94cbd-9311-479b-a6bf-a160bf89d550</t>
        </is>
      </c>
      <c r="C1626" t="inlineStr">
        <is>
          <t>2025-04-01</t>
        </is>
      </c>
      <c r="D1626" t="inlineStr">
        <is>
          <t>4</t>
        </is>
      </c>
      <c r="E1626" t="inlineStr">
        <is>
          <t>bonbons</t>
        </is>
      </c>
      <c r="F1626" t="inlineStr">
        <is>
          <t>0</t>
        </is>
      </c>
      <c r="G1626" t="inlineStr">
        <is>
          <t>bonbons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---</t>
        </is>
      </c>
      <c r="L1626" t="inlineStr">
        <is>
          <t>---</t>
        </is>
      </c>
      <c r="M1626" t="inlineStr">
        <is>
          <t>---</t>
        </is>
      </c>
      <c r="N1626" t="inlineStr">
        <is>
          <t>---</t>
        </is>
      </c>
      <c r="O1626" t="inlineStr">
        <is>
          <t>---</t>
        </is>
      </c>
      <c r="P1626" t="inlineStr">
        <is>
          <t>---</t>
        </is>
      </c>
      <c r="Q1626" t="inlineStr">
        <is>
          <t>---</t>
        </is>
      </c>
      <c r="R1626" t="inlineStr"/>
      <c r="S1626" t="inlineStr"/>
      <c r="T1626" t="inlineStr"/>
      <c r="U1626">
        <f>HYPERLINK("https://www.commcarehq.org/a/caris-test/api/form_attachment/v1/93d94cbd-9311-479b-a6bf-a160bf89d550/1743525629242.jpg")</f>
        <v/>
      </c>
      <c r="V1626" t="inlineStr"/>
      <c r="W1626" t="inlineStr">
        <is>
          <t>18.5181417 -72.3890817 195.7 10.0</t>
        </is>
      </c>
      <c r="X1626" t="inlineStr">
        <is>
          <t>PAP/HAHD/ST00302</t>
        </is>
      </c>
      <c r="Y1626" t="inlineStr">
        <is>
          <t>PAP/HAHD/ST00302</t>
        </is>
      </c>
      <c r="Z1626" t="inlineStr">
        <is>
          <t>2025-04-01 16:40:41</t>
        </is>
      </c>
      <c r="AA1626" t="inlineStr">
        <is>
          <t>2025-04-01 16:40:02</t>
        </is>
      </c>
      <c r="AB1626" t="inlineStr">
        <is>
          <t>2miclene</t>
        </is>
      </c>
      <c r="AC1626" t="inlineStr">
        <is>
          <t>2025-04-02 17:23:03</t>
        </is>
      </c>
      <c r="AD1626" s="1" t="inlineStr">
        <is>
          <t>https://www.commcarehq.org/a/caris-test/reports/form_data/93d94cbd-9311-479b-a6bf-a160bf89d550/</t>
        </is>
      </c>
      <c r="AE1626" t="inlineStr">
        <is>
          <t>---</t>
        </is>
      </c>
      <c r="AF1626" t="inlineStr">
        <is>
          <t>3c5a623af057e23a32ae4000_188519</t>
        </is>
      </c>
      <c r="AG1626" t="inlineStr">
        <is>
          <t>---</t>
        </is>
      </c>
      <c r="AH1626" t="inlineStr">
        <is>
          <t>2025-04-01 16:40:41</t>
        </is>
      </c>
      <c r="AI1626" t="inlineStr">
        <is>
          <t>64b0a61236f7d987dd45027ebbfc57df</t>
        </is>
      </c>
      <c r="AJ1626" t="inlineStr">
        <is>
          <t>2025-04-01</t>
        </is>
      </c>
      <c r="AK1626" t="inlineStr">
        <is>
          <t>4</t>
        </is>
      </c>
      <c r="AL1626" t="inlineStr">
        <is>
          <t>bonbons</t>
        </is>
      </c>
      <c r="AM1626" t="inlineStr">
        <is>
          <t>0</t>
        </is>
      </c>
      <c r="AN1626" t="inlineStr">
        <is>
          <t>bonbons</t>
        </is>
      </c>
      <c r="AO1626" t="inlineStr">
        <is>
          <t>1</t>
        </is>
      </c>
      <c r="AP1626" t="inlineStr">
        <is>
          <t>1</t>
        </is>
      </c>
      <c r="AQ1626" t="inlineStr"/>
      <c r="AR1626" t="inlineStr"/>
      <c r="AS1626" t="inlineStr"/>
      <c r="AT1626" t="inlineStr">
        <is>
          <t>18.5181417 -72.3890817 195.7 10.0</t>
        </is>
      </c>
      <c r="AU1626" t="inlineStr">
        <is>
          <t>---</t>
        </is>
      </c>
      <c r="AV1626" t="inlineStr">
        <is>
          <t>---</t>
        </is>
      </c>
      <c r="AW1626" t="inlineStr">
        <is>
          <t>---</t>
        </is>
      </c>
      <c r="AX1626" t="inlineStr">
        <is>
          <t>---</t>
        </is>
      </c>
      <c r="AY1626" t="inlineStr">
        <is>
          <t>---</t>
        </is>
      </c>
      <c r="AZ1626" t="inlineStr">
        <is>
          <t>---</t>
        </is>
      </c>
      <c r="BA1626" t="inlineStr">
        <is>
          <t>64b0a61236f7d987dd45027ebbfc57df</t>
        </is>
      </c>
      <c r="BB1626" t="inlineStr">
        <is>
          <t>http://openrosa.org/formdesigner/0B48E039-1E80-49A7-AC24-732B6E788E39</t>
        </is>
      </c>
      <c r="BC1626" t="inlineStr">
        <is>
          <t>Ration et autres visites</t>
        </is>
      </c>
      <c r="BD1626" t="inlineStr">
        <is>
          <t>CommCare Android, version "2.55.0"(467579). App v15976. CommCare Version 2.55.0. Build 467579, built on: 2025-01-15</t>
        </is>
      </c>
      <c r="BE1626" t="inlineStr">
        <is>
          <t>commcare_54a621c2-54d8-40d6-b070-4af9fd73e052</t>
        </is>
      </c>
      <c r="BF1626" t="inlineStr">
        <is>
          <t>18.5181659 -72.3890667 195.7 9.93</t>
        </is>
      </c>
      <c r="BG1626" t="inlineStr">
        <is>
          <t>f13d8149fc6d39ebe86af18272310ff9</t>
        </is>
      </c>
      <c r="BH1626" t="inlineStr">
        <is>
          <t>7f92301a232342ecaa860bf392f6b02f</t>
        </is>
      </c>
      <c r="BI1626" t="inlineStr">
        <is>
          <t>15246</t>
        </is>
      </c>
      <c r="BJ1626" t="inlineStr">
        <is>
          <t>XFormInstance</t>
        </is>
      </c>
      <c r="BK1626" t="inlineStr">
        <is>
          <t>fb6ddbd204c911f0b4d65930014bb413</t>
        </is>
      </c>
      <c r="BL1626" t="b">
        <v>0</v>
      </c>
      <c r="BM1626" t="inlineStr">
        <is>
          <t>---</t>
        </is>
      </c>
      <c r="BN1626" t="inlineStr">
        <is>
          <t>200.113.253.231</t>
        </is>
      </c>
      <c r="BO1626" t="inlineStr">
        <is>
          <t>Eugenita  Simonis</t>
        </is>
      </c>
    </row>
    <row r="1627">
      <c r="A1627" t="inlineStr">
        <is>
          <t>1625</t>
        </is>
      </c>
      <c r="B1627" t="inlineStr">
        <is>
          <t>69e74bff-8ab6-4db8-bd1a-9e21e9901bff</t>
        </is>
      </c>
      <c r="C1627" t="inlineStr">
        <is>
          <t>2025-04-01</t>
        </is>
      </c>
      <c r="D1627" t="inlineStr">
        <is>
          <t>4</t>
        </is>
      </c>
      <c r="E1627" t="inlineStr">
        <is>
          <t>bonbons</t>
        </is>
      </c>
      <c r="F1627" t="inlineStr">
        <is>
          <t>0</t>
        </is>
      </c>
      <c r="G1627" t="inlineStr">
        <is>
          <t>bonbons</t>
        </is>
      </c>
      <c r="H1627" t="inlineStr">
        <is>
          <t>1</t>
        </is>
      </c>
      <c r="I1627" t="inlineStr">
        <is>
          <t>1</t>
        </is>
      </c>
      <c r="J1627" t="inlineStr">
        <is>
          <t>1</t>
        </is>
      </c>
      <c r="K1627" t="inlineStr">
        <is>
          <t>---</t>
        </is>
      </c>
      <c r="L1627" t="inlineStr">
        <is>
          <t>---</t>
        </is>
      </c>
      <c r="M1627" t="inlineStr">
        <is>
          <t>---</t>
        </is>
      </c>
      <c r="N1627" t="inlineStr">
        <is>
          <t>---</t>
        </is>
      </c>
      <c r="O1627" t="inlineStr">
        <is>
          <t>---</t>
        </is>
      </c>
      <c r="P1627" t="inlineStr">
        <is>
          <t>---</t>
        </is>
      </c>
      <c r="Q1627" t="inlineStr">
        <is>
          <t>---</t>
        </is>
      </c>
      <c r="R1627" t="inlineStr"/>
      <c r="S1627" t="inlineStr"/>
      <c r="T1627" t="inlineStr"/>
      <c r="U1627">
        <f>HYPERLINK("https://www.commcarehq.org/a/caris-test/api/form_attachment/v1/69e74bff-8ab6-4db8-bd1a-9e21e9901bff/1743525689723.jpg")</f>
        <v/>
      </c>
      <c r="V1627" t="inlineStr"/>
      <c r="W1627" t="inlineStr"/>
      <c r="X1627" t="inlineStr">
        <is>
          <t>PAP/HAHD/ST00363</t>
        </is>
      </c>
      <c r="Y1627" t="inlineStr">
        <is>
          <t>PAP/HAHD/ST00363</t>
        </is>
      </c>
      <c r="Z1627" t="inlineStr">
        <is>
          <t>2025-04-01 16:41:47</t>
        </is>
      </c>
      <c r="AA1627" t="inlineStr">
        <is>
          <t>2025-04-01 16:41:01</t>
        </is>
      </c>
      <c r="AB1627" t="inlineStr">
        <is>
          <t>2miclene</t>
        </is>
      </c>
      <c r="AC1627" t="inlineStr">
        <is>
          <t>2025-04-02 17:23:04</t>
        </is>
      </c>
      <c r="AD1627" s="1" t="inlineStr">
        <is>
          <t>https://www.commcarehq.org/a/caris-test/reports/form_data/69e74bff-8ab6-4db8-bd1a-9e21e9901bff/</t>
        </is>
      </c>
      <c r="AE1627" t="inlineStr">
        <is>
          <t>---</t>
        </is>
      </c>
      <c r="AF1627" t="inlineStr">
        <is>
          <t>8ad4975427894024b7ab3e00bedb20ca</t>
        </is>
      </c>
      <c r="AG1627" t="inlineStr">
        <is>
          <t>---</t>
        </is>
      </c>
      <c r="AH1627" t="inlineStr">
        <is>
          <t>2025-04-01 16:41:47</t>
        </is>
      </c>
      <c r="AI1627" t="inlineStr">
        <is>
          <t>64b0a61236f7d987dd45027ebbfc57df</t>
        </is>
      </c>
      <c r="AJ1627" t="inlineStr">
        <is>
          <t>2025-04-01</t>
        </is>
      </c>
      <c r="AK1627" t="inlineStr">
        <is>
          <t>4</t>
        </is>
      </c>
      <c r="AL1627" t="inlineStr">
        <is>
          <t>bonbons</t>
        </is>
      </c>
      <c r="AM1627" t="inlineStr">
        <is>
          <t>0</t>
        </is>
      </c>
      <c r="AN1627" t="inlineStr">
        <is>
          <t>bonbons</t>
        </is>
      </c>
      <c r="AO1627" t="inlineStr">
        <is>
          <t>1</t>
        </is>
      </c>
      <c r="AP1627" t="inlineStr">
        <is>
          <t>1</t>
        </is>
      </c>
      <c r="AQ1627" t="inlineStr"/>
      <c r="AR1627" t="inlineStr"/>
      <c r="AS1627" t="inlineStr"/>
      <c r="AT1627" t="inlineStr"/>
      <c r="AU1627" t="inlineStr">
        <is>
          <t>---</t>
        </is>
      </c>
      <c r="AV1627" t="inlineStr">
        <is>
          <t>---</t>
        </is>
      </c>
      <c r="AW1627" t="inlineStr">
        <is>
          <t>---</t>
        </is>
      </c>
      <c r="AX1627" t="inlineStr">
        <is>
          <t>---</t>
        </is>
      </c>
      <c r="AY1627" t="inlineStr">
        <is>
          <t>---</t>
        </is>
      </c>
      <c r="AZ1627" t="inlineStr">
        <is>
          <t>---</t>
        </is>
      </c>
      <c r="BA1627" t="inlineStr">
        <is>
          <t>64b0a61236f7d987dd45027ebbfc57df</t>
        </is>
      </c>
      <c r="BB1627" t="inlineStr">
        <is>
          <t>http://openrosa.org/formdesigner/0B48E039-1E80-49A7-AC24-732B6E788E39</t>
        </is>
      </c>
      <c r="BC1627" t="inlineStr">
        <is>
          <t>Ration et autres visites</t>
        </is>
      </c>
      <c r="BD1627" t="inlineStr">
        <is>
          <t>CommCare Android, version "2.55.0"(467579). App v15976. CommCare Version 2.55.0. Build 467579, built on: 2025-01-15</t>
        </is>
      </c>
      <c r="BE1627" t="inlineStr">
        <is>
          <t>commcare_54a621c2-54d8-40d6-b070-4af9fd73e052</t>
        </is>
      </c>
      <c r="BF1627" t="inlineStr">
        <is>
          <t>18.518265 -72.3891133 195.7 8.1</t>
        </is>
      </c>
      <c r="BG1627" t="inlineStr">
        <is>
          <t>f13d8149fc6d39ebe86af18272310ff9</t>
        </is>
      </c>
      <c r="BH1627" t="inlineStr">
        <is>
          <t>7f92301a232342ecaa860bf392f6b02f</t>
        </is>
      </c>
      <c r="BI1627" t="inlineStr">
        <is>
          <t>15246</t>
        </is>
      </c>
      <c r="BJ1627" t="inlineStr">
        <is>
          <t>XFormInstance</t>
        </is>
      </c>
      <c r="BK1627" t="inlineStr">
        <is>
          <t>fb6ddbd204c911f0b4d65930014bb413</t>
        </is>
      </c>
      <c r="BL1627" t="b">
        <v>0</v>
      </c>
      <c r="BM1627" t="inlineStr">
        <is>
          <t>---</t>
        </is>
      </c>
      <c r="BN1627" t="inlineStr">
        <is>
          <t>200.113.253.231</t>
        </is>
      </c>
      <c r="BO1627" t="inlineStr">
        <is>
          <t>Eugenson Simonis</t>
        </is>
      </c>
    </row>
    <row r="1628">
      <c r="A1628" t="inlineStr">
        <is>
          <t>1626</t>
        </is>
      </c>
      <c r="B1628" t="inlineStr">
        <is>
          <t>b46f1b58-416c-474c-b5e2-780c8eee9de2</t>
        </is>
      </c>
      <c r="C1628" t="inlineStr">
        <is>
          <t>2025-04-02</t>
        </is>
      </c>
      <c r="D1628" t="inlineStr">
        <is>
          <t>3</t>
        </is>
      </c>
      <c r="E1628" t="inlineStr">
        <is>
          <t>---</t>
        </is>
      </c>
      <c r="F1628" t="inlineStr">
        <is>
          <t>0</t>
        </is>
      </c>
      <c r="G1628" t="inlineStr">
        <is>
          <t>---</t>
        </is>
      </c>
      <c r="H1628" t="inlineStr">
        <is>
          <t>1</t>
        </is>
      </c>
      <c r="I1628" t="inlineStr">
        <is>
          <t>0</t>
        </is>
      </c>
      <c r="J1628" t="inlineStr">
        <is>
          <t>---</t>
        </is>
      </c>
      <c r="K1628" t="inlineStr">
        <is>
          <t>---</t>
        </is>
      </c>
      <c r="L1628" t="inlineStr">
        <is>
          <t>---</t>
        </is>
      </c>
      <c r="M1628" t="inlineStr">
        <is>
          <t>---</t>
        </is>
      </c>
      <c r="N1628" t="inlineStr">
        <is>
          <t>---</t>
        </is>
      </c>
      <c r="O1628" t="inlineStr">
        <is>
          <t>---</t>
        </is>
      </c>
      <c r="P1628" t="inlineStr">
        <is>
          <t>---</t>
        </is>
      </c>
      <c r="Q1628" t="inlineStr">
        <is>
          <t>---</t>
        </is>
      </c>
      <c r="R1628" t="inlineStr">
        <is>
          <t>---</t>
        </is>
      </c>
      <c r="S1628" t="inlineStr">
        <is>
          <t>---</t>
        </is>
      </c>
      <c r="T1628" t="inlineStr">
        <is>
          <t>---</t>
        </is>
      </c>
      <c r="U1628" t="inlineStr">
        <is>
          <t>---</t>
        </is>
      </c>
      <c r="V1628" t="inlineStr">
        <is>
          <t>---</t>
        </is>
      </c>
      <c r="W1628" t="inlineStr">
        <is>
          <t>19.5455584 -71.7413374 3.4 8.87</t>
        </is>
      </c>
      <c r="X1628" t="inlineStr">
        <is>
          <t>CAP/CMSO/00129</t>
        </is>
      </c>
      <c r="Y1628" t="inlineStr">
        <is>
          <t>CAP/CMSO/00129</t>
        </is>
      </c>
      <c r="Z1628" t="inlineStr">
        <is>
          <t>2025-04-02 18:01:00</t>
        </is>
      </c>
      <c r="AA1628" t="inlineStr">
        <is>
          <t>2025-04-02 18:00:47</t>
        </is>
      </c>
      <c r="AB1628" t="inlineStr">
        <is>
          <t>1rose</t>
        </is>
      </c>
      <c r="AC1628" t="inlineStr">
        <is>
          <t>2025-04-02 17:55:32</t>
        </is>
      </c>
      <c r="AD1628" s="1" t="inlineStr">
        <is>
          <t>https://www.commcarehq.org/a/caris-test/reports/form_data/b46f1b58-416c-474c-b5e2-780c8eee9de2/</t>
        </is>
      </c>
      <c r="AE1628" t="inlineStr">
        <is>
          <t>---</t>
        </is>
      </c>
      <c r="AF1628" t="inlineStr">
        <is>
          <t>3c5a623af057e23a32ae4000_18700</t>
        </is>
      </c>
      <c r="AG1628" t="inlineStr">
        <is>
          <t>OK</t>
        </is>
      </c>
      <c r="AH1628" t="inlineStr">
        <is>
          <t>2025-04-02 18:01:00</t>
        </is>
      </c>
      <c r="AI1628" t="inlineStr">
        <is>
          <t>2dea52d1789dbc2c3c784b18002f6f8d</t>
        </is>
      </c>
      <c r="AJ1628" t="inlineStr">
        <is>
          <t>2025-04-02</t>
        </is>
      </c>
      <c r="AK1628" t="inlineStr">
        <is>
          <t>3</t>
        </is>
      </c>
      <c r="AL1628" t="inlineStr">
        <is>
          <t>---</t>
        </is>
      </c>
      <c r="AM1628" t="inlineStr">
        <is>
          <t>0</t>
        </is>
      </c>
      <c r="AN1628" t="inlineStr">
        <is>
          <t>---</t>
        </is>
      </c>
      <c r="AO1628" t="inlineStr">
        <is>
          <t>1</t>
        </is>
      </c>
      <c r="AP1628" t="inlineStr">
        <is>
          <t>0</t>
        </is>
      </c>
      <c r="AQ1628" t="inlineStr">
        <is>
          <t>---</t>
        </is>
      </c>
      <c r="AR1628" t="inlineStr">
        <is>
          <t>---</t>
        </is>
      </c>
      <c r="AS1628" t="inlineStr">
        <is>
          <t>---</t>
        </is>
      </c>
      <c r="AT1628" t="inlineStr">
        <is>
          <t>19.5455584 -71.7413374 3.4 8.87</t>
        </is>
      </c>
      <c r="AU1628" t="inlineStr">
        <is>
          <t>---</t>
        </is>
      </c>
      <c r="AV1628" t="inlineStr">
        <is>
          <t>---</t>
        </is>
      </c>
      <c r="AW1628" t="inlineStr">
        <is>
          <t>---</t>
        </is>
      </c>
      <c r="AX1628" t="inlineStr">
        <is>
          <t>---</t>
        </is>
      </c>
      <c r="AY1628" t="inlineStr">
        <is>
          <t>---</t>
        </is>
      </c>
      <c r="AZ1628" t="inlineStr">
        <is>
          <t>---</t>
        </is>
      </c>
      <c r="BA1628" t="inlineStr">
        <is>
          <t>2dea52d1789dbc2c3c784b18002f6f8d</t>
        </is>
      </c>
      <c r="BB1628" t="inlineStr">
        <is>
          <t>http://openrosa.org/formdesigner/0B48E039-1E80-49A7-AC24-732B6E788E39</t>
        </is>
      </c>
      <c r="BC1628" t="inlineStr">
        <is>
          <t>Ration et autres visites</t>
        </is>
      </c>
      <c r="BD1628" t="inlineStr">
        <is>
          <t>CommCare Android, version "2.56"(468046). App v15976. CommCare Version 2.56.0. Build 468046, built on: 2025-03-15</t>
        </is>
      </c>
      <c r="BE1628" t="inlineStr">
        <is>
          <t>commcare_6f11ce87-99a9-46e8-b6bd-276036be1616</t>
        </is>
      </c>
      <c r="BF1628" t="inlineStr">
        <is>
          <t>19.5455672 -71.7414107 3.4 9.41</t>
        </is>
      </c>
      <c r="BG1628" t="inlineStr">
        <is>
          <t>f13d8149fc6d39ebe86af18272310ff9</t>
        </is>
      </c>
      <c r="BH1628" t="inlineStr">
        <is>
          <t>7f92301a232342ecaa860bf392f6b02f</t>
        </is>
      </c>
      <c r="BI1628" t="inlineStr">
        <is>
          <t>15246</t>
        </is>
      </c>
      <c r="BJ1628" t="inlineStr">
        <is>
          <t>XFormInstance</t>
        </is>
      </c>
      <c r="BK1628" t="inlineStr">
        <is>
          <t>50ba44950fe711f08d86217714180d5a</t>
        </is>
      </c>
      <c r="BL1628" t="b">
        <v>0</v>
      </c>
      <c r="BM1628" t="inlineStr">
        <is>
          <t>---</t>
        </is>
      </c>
      <c r="BN1628" t="inlineStr">
        <is>
          <t>200.113.215.53</t>
        </is>
      </c>
      <c r="BO1628" t="inlineStr">
        <is>
          <t>Livensley Bernard</t>
        </is>
      </c>
    </row>
    <row r="1629">
      <c r="A1629" t="inlineStr">
        <is>
          <t>1627</t>
        </is>
      </c>
      <c r="B1629" t="inlineStr">
        <is>
          <t>08b72598-17f3-4980-b0ee-f16a8eb2bb1b</t>
        </is>
      </c>
      <c r="C1629" t="inlineStr">
        <is>
          <t>2025-04-02</t>
        </is>
      </c>
      <c r="D1629" t="inlineStr">
        <is>
          <t>4</t>
        </is>
      </c>
      <c r="E1629" t="inlineStr">
        <is>
          <t>Mobilisation pour club</t>
        </is>
      </c>
      <c r="F1629" t="inlineStr">
        <is>
          <t>1</t>
        </is>
      </c>
      <c r="G1629" t="inlineStr">
        <is>
          <t>non trouvé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---</t>
        </is>
      </c>
      <c r="L1629" t="inlineStr">
        <is>
          <t>---</t>
        </is>
      </c>
      <c r="M1629" t="inlineStr">
        <is>
          <t>---</t>
        </is>
      </c>
      <c r="N1629" t="inlineStr">
        <is>
          <t>---</t>
        </is>
      </c>
      <c r="O1629" t="inlineStr">
        <is>
          <t>---</t>
        </is>
      </c>
      <c r="P1629" t="inlineStr">
        <is>
          <t>---</t>
        </is>
      </c>
      <c r="Q1629" t="inlineStr">
        <is>
          <t>---</t>
        </is>
      </c>
      <c r="R1629" t="inlineStr">
        <is>
          <t>17.0</t>
        </is>
      </c>
      <c r="S1629" t="inlineStr">
        <is>
          <t>26.8</t>
        </is>
      </c>
      <c r="T1629" t="inlineStr">
        <is>
          <t>139.0</t>
        </is>
      </c>
      <c r="U1629">
        <f>HYPERLINK("https://www.commcarehq.org/a/caris-test/api/form_attachment/v1/08b72598-17f3-4980-b0ee-f16a8eb2bb1b/1743652717247.jpg")</f>
        <v/>
      </c>
      <c r="V1629" t="inlineStr"/>
      <c r="W1629" t="inlineStr"/>
      <c r="X1629" t="inlineStr">
        <is>
          <t>PAP/CHAP/ST03017</t>
        </is>
      </c>
      <c r="Y1629" t="inlineStr">
        <is>
          <t>PAP/CHAP/ST03017</t>
        </is>
      </c>
      <c r="Z1629" t="inlineStr">
        <is>
          <t>2025-04-03 03:58:42</t>
        </is>
      </c>
      <c r="AA1629" t="inlineStr">
        <is>
          <t>2025-04-03 03:57:30</t>
        </is>
      </c>
      <c r="AB1629" t="inlineStr">
        <is>
          <t>2faustin</t>
        </is>
      </c>
      <c r="AC1629" t="inlineStr">
        <is>
          <t>2025-04-02 18:55:25</t>
        </is>
      </c>
      <c r="AD1629" s="1" t="inlineStr">
        <is>
          <t>https://www.commcarehq.org/a/caris-test/reports/form_data/08b72598-17f3-4980-b0ee-f16a8eb2bb1b/</t>
        </is>
      </c>
      <c r="AE1629" t="inlineStr">
        <is>
          <t>---</t>
        </is>
      </c>
      <c r="AF1629" t="inlineStr">
        <is>
          <t>3c5a623af057e23a32ae4000_183046</t>
        </is>
      </c>
      <c r="AG1629" t="inlineStr">
        <is>
          <t>---</t>
        </is>
      </c>
      <c r="AH1629" t="inlineStr">
        <is>
          <t>2025-04-03 03:58:42</t>
        </is>
      </c>
      <c r="AI1629" t="inlineStr">
        <is>
          <t>25302d3773ea035e35c3934e3aa8e141</t>
        </is>
      </c>
      <c r="AJ1629" t="inlineStr">
        <is>
          <t>2025-04-02</t>
        </is>
      </c>
      <c r="AK1629" t="inlineStr">
        <is>
          <t>4</t>
        </is>
      </c>
      <c r="AL1629" t="inlineStr">
        <is>
          <t>Mobilisation pour club</t>
        </is>
      </c>
      <c r="AM1629" t="inlineStr">
        <is>
          <t>1</t>
        </is>
      </c>
      <c r="AN1629" t="inlineStr">
        <is>
          <t>non trouvé</t>
        </is>
      </c>
      <c r="AO1629" t="inlineStr">
        <is>
          <t>1</t>
        </is>
      </c>
      <c r="AP1629" t="inlineStr">
        <is>
          <t>1</t>
        </is>
      </c>
      <c r="AQ1629" t="inlineStr">
        <is>
          <t>17</t>
        </is>
      </c>
      <c r="AR1629" t="inlineStr">
        <is>
          <t>26.8</t>
        </is>
      </c>
      <c r="AS1629" t="inlineStr">
        <is>
          <t>139</t>
        </is>
      </c>
      <c r="AT1629" t="inlineStr"/>
      <c r="AU1629" t="inlineStr">
        <is>
          <t>---</t>
        </is>
      </c>
      <c r="AV1629" t="inlineStr">
        <is>
          <t>---</t>
        </is>
      </c>
      <c r="AW1629" t="inlineStr">
        <is>
          <t>---</t>
        </is>
      </c>
      <c r="AX1629" t="inlineStr">
        <is>
          <t>---</t>
        </is>
      </c>
      <c r="AY1629" t="inlineStr">
        <is>
          <t>---</t>
        </is>
      </c>
      <c r="AZ1629" t="inlineStr">
        <is>
          <t>---</t>
        </is>
      </c>
      <c r="BA1629" t="inlineStr">
        <is>
          <t>25302d3773ea035e35c3934e3aa8e141</t>
        </is>
      </c>
      <c r="BB1629" t="inlineStr">
        <is>
          <t>http://openrosa.org/formdesigner/0B48E039-1E80-49A7-AC24-732B6E788E39</t>
        </is>
      </c>
      <c r="BC1629" t="inlineStr">
        <is>
          <t>Ration et autres visites</t>
        </is>
      </c>
      <c r="BD1629" t="inlineStr">
        <is>
          <t>CommCare Android, version "2.56"(468048). App v15976. CommCare Version 2.56.0. Build 468048, built on: 2025-03-31</t>
        </is>
      </c>
      <c r="BE1629" t="inlineStr">
        <is>
          <t>commcare_6e883702-a4ce-475b-b43e-3900cbde0394</t>
        </is>
      </c>
      <c r="BF1629" t="inlineStr">
        <is>
          <t>18.5418402 -72.3983054 3.0 6.96</t>
        </is>
      </c>
      <c r="BG1629" t="inlineStr">
        <is>
          <t>f13d8149fc6d39ebe86af18272310ff9</t>
        </is>
      </c>
      <c r="BH1629" t="inlineStr">
        <is>
          <t>7f92301a232342ecaa860bf392f6b02f</t>
        </is>
      </c>
      <c r="BI1629" t="inlineStr">
        <is>
          <t>15246</t>
        </is>
      </c>
      <c r="BJ1629" t="inlineStr">
        <is>
          <t>XFormInstance</t>
        </is>
      </c>
      <c r="BK1629" t="inlineStr">
        <is>
          <t>b1ede33e0f4c11f0a01e01d5b80612a7</t>
        </is>
      </c>
      <c r="BL1629" t="b">
        <v>0</v>
      </c>
      <c r="BM1629" t="inlineStr">
        <is>
          <t>---</t>
        </is>
      </c>
      <c r="BN1629" t="inlineStr">
        <is>
          <t>66.9.168.250</t>
        </is>
      </c>
      <c r="BO1629" t="inlineStr">
        <is>
          <t>---</t>
        </is>
      </c>
    </row>
    <row r="1630">
      <c r="A1630" t="inlineStr">
        <is>
          <t>1628</t>
        </is>
      </c>
      <c r="B1630" t="inlineStr">
        <is>
          <t>21df9ca2-03d3-4f7c-b5cd-e6b6475f3f09</t>
        </is>
      </c>
      <c r="C1630" t="inlineStr">
        <is>
          <t>2025-04-02</t>
        </is>
      </c>
      <c r="D1630" t="inlineStr">
        <is>
          <t>4</t>
        </is>
      </c>
      <c r="E1630" t="inlineStr">
        <is>
          <t>club</t>
        </is>
      </c>
      <c r="F1630" t="inlineStr">
        <is>
          <t>1</t>
        </is>
      </c>
      <c r="G1630" t="inlineStr">
        <is>
          <t>non trouvé</t>
        </is>
      </c>
      <c r="H1630" t="inlineStr">
        <is>
          <t>1</t>
        </is>
      </c>
      <c r="I1630" t="inlineStr">
        <is>
          <t>1</t>
        </is>
      </c>
      <c r="J1630" t="inlineStr">
        <is>
          <t>2</t>
        </is>
      </c>
      <c r="K1630" t="inlineStr">
        <is>
          <t>---</t>
        </is>
      </c>
      <c r="L1630" t="inlineStr">
        <is>
          <t>---</t>
        </is>
      </c>
      <c r="M1630" t="inlineStr">
        <is>
          <t>---</t>
        </is>
      </c>
      <c r="N1630" t="inlineStr">
        <is>
          <t>---</t>
        </is>
      </c>
      <c r="O1630" t="inlineStr">
        <is>
          <t>---</t>
        </is>
      </c>
      <c r="P1630" t="inlineStr">
        <is>
          <t>---</t>
        </is>
      </c>
      <c r="Q1630" t="inlineStr">
        <is>
          <t>---</t>
        </is>
      </c>
      <c r="R1630" t="inlineStr">
        <is>
          <t>18.5</t>
        </is>
      </c>
      <c r="S1630" t="inlineStr">
        <is>
          <t>26.8</t>
        </is>
      </c>
      <c r="T1630" t="inlineStr">
        <is>
          <t>137.0</t>
        </is>
      </c>
      <c r="U1630">
        <f>HYPERLINK("https://www.commcarehq.org/a/caris-test/api/form_attachment/v1/21df9ca2-03d3-4f7c-b5cd-e6b6475f3f09/1743623957042.jpg")</f>
        <v/>
      </c>
      <c r="V1630" t="inlineStr"/>
      <c r="W1630" t="inlineStr"/>
      <c r="X1630" t="inlineStr">
        <is>
          <t>PAP/CHAP/ST02682</t>
        </is>
      </c>
      <c r="Y1630" t="inlineStr">
        <is>
          <t>PAP/CHAP/ST02682</t>
        </is>
      </c>
      <c r="Z1630" t="inlineStr">
        <is>
          <t>2025-04-02 19:59:21</t>
        </is>
      </c>
      <c r="AA1630" t="inlineStr">
        <is>
          <t>2025-04-02 19:58:17</t>
        </is>
      </c>
      <c r="AB1630" t="inlineStr">
        <is>
          <t>2faustin</t>
        </is>
      </c>
      <c r="AC1630" t="inlineStr">
        <is>
          <t>2025-04-02 18:58:12</t>
        </is>
      </c>
      <c r="AD1630" s="1" t="inlineStr">
        <is>
          <t>https://www.commcarehq.org/a/caris-test/reports/form_data/21df9ca2-03d3-4f7c-b5cd-e6b6475f3f09/</t>
        </is>
      </c>
      <c r="AE1630" t="inlineStr">
        <is>
          <t>---</t>
        </is>
      </c>
      <c r="AF1630" t="inlineStr">
        <is>
          <t>3c5a623af057e23a32ae4000_47979</t>
        </is>
      </c>
      <c r="AG1630" t="inlineStr">
        <is>
          <t>---</t>
        </is>
      </c>
      <c r="AH1630" t="inlineStr">
        <is>
          <t>2025-04-02 19:59:21</t>
        </is>
      </c>
      <c r="AI1630" t="inlineStr">
        <is>
          <t>25302d3773ea035e35c3934e3aa8e141</t>
        </is>
      </c>
      <c r="AJ1630" t="inlineStr">
        <is>
          <t>2025-04-02</t>
        </is>
      </c>
      <c r="AK1630" t="inlineStr">
        <is>
          <t>4</t>
        </is>
      </c>
      <c r="AL1630" t="inlineStr">
        <is>
          <t>club</t>
        </is>
      </c>
      <c r="AM1630" t="inlineStr">
        <is>
          <t>1</t>
        </is>
      </c>
      <c r="AN1630" t="inlineStr">
        <is>
          <t>non trouvé</t>
        </is>
      </c>
      <c r="AO1630" t="inlineStr">
        <is>
          <t>1</t>
        </is>
      </c>
      <c r="AP1630" t="inlineStr">
        <is>
          <t>1</t>
        </is>
      </c>
      <c r="AQ1630" t="inlineStr">
        <is>
          <t>18.5</t>
        </is>
      </c>
      <c r="AR1630" t="inlineStr">
        <is>
          <t>26.8</t>
        </is>
      </c>
      <c r="AS1630" t="inlineStr">
        <is>
          <t>137</t>
        </is>
      </c>
      <c r="AT1630" t="inlineStr"/>
      <c r="AU1630" t="inlineStr">
        <is>
          <t>---</t>
        </is>
      </c>
      <c r="AV1630" t="inlineStr">
        <is>
          <t>---</t>
        </is>
      </c>
      <c r="AW1630" t="inlineStr">
        <is>
          <t>---</t>
        </is>
      </c>
      <c r="AX1630" t="inlineStr">
        <is>
          <t>---</t>
        </is>
      </c>
      <c r="AY1630" t="inlineStr">
        <is>
          <t>---</t>
        </is>
      </c>
      <c r="AZ1630" t="inlineStr">
        <is>
          <t>---</t>
        </is>
      </c>
      <c r="BA1630" t="inlineStr">
        <is>
          <t>25302d3773ea035e35c3934e3aa8e141</t>
        </is>
      </c>
      <c r="BB1630" t="inlineStr">
        <is>
          <t>http://openrosa.org/formdesigner/0B48E039-1E80-49A7-AC24-732B6E788E39</t>
        </is>
      </c>
      <c r="BC1630" t="inlineStr">
        <is>
          <t>Ration et autres visites</t>
        </is>
      </c>
      <c r="BD1630" t="inlineStr">
        <is>
          <t>CommCare Android, version "2.56"(468048). App v15976. CommCare Version 2.56.0. Build 468048, built on: 2025-03-31</t>
        </is>
      </c>
      <c r="BE1630" t="inlineStr">
        <is>
          <t>commcare_6e883702-a4ce-475b-b43e-3900cbde0394</t>
        </is>
      </c>
      <c r="BF1630" t="inlineStr"/>
      <c r="BG1630" t="inlineStr">
        <is>
          <t>f13d8149fc6d39ebe86af18272310ff9</t>
        </is>
      </c>
      <c r="BH1630" t="inlineStr">
        <is>
          <t>7f92301a232342ecaa860bf392f6b02f</t>
        </is>
      </c>
      <c r="BI1630" t="inlineStr">
        <is>
          <t>15246</t>
        </is>
      </c>
      <c r="BJ1630" t="inlineStr">
        <is>
          <t>XFormInstance</t>
        </is>
      </c>
      <c r="BK1630" t="inlineStr">
        <is>
          <t>b1ede33e0f4c11f0a01e01d5b80612a7</t>
        </is>
      </c>
      <c r="BL1630" t="b">
        <v>0</v>
      </c>
      <c r="BM1630" t="inlineStr">
        <is>
          <t>---</t>
        </is>
      </c>
      <c r="BN1630" t="inlineStr">
        <is>
          <t>66.9.168.250</t>
        </is>
      </c>
      <c r="BO1630" t="inlineStr">
        <is>
          <t>Darencha Casimir</t>
        </is>
      </c>
    </row>
    <row r="1631">
      <c r="A1631" t="inlineStr">
        <is>
          <t>1629</t>
        </is>
      </c>
      <c r="B1631" t="inlineStr">
        <is>
          <t>0130cda7-dfcc-45c9-bdf6-0bfb0d68265f</t>
        </is>
      </c>
      <c r="C1631" t="inlineStr">
        <is>
          <t>2025-04-02</t>
        </is>
      </c>
      <c r="D1631" t="inlineStr">
        <is>
          <t>4</t>
        </is>
      </c>
      <c r="E1631" t="inlineStr">
        <is>
          <t>club</t>
        </is>
      </c>
      <c r="F1631" t="inlineStr">
        <is>
          <t>1</t>
        </is>
      </c>
      <c r="G1631" t="inlineStr">
        <is>
          <t>trouver</t>
        </is>
      </c>
      <c r="H1631" t="inlineStr">
        <is>
          <t>1</t>
        </is>
      </c>
      <c r="I1631" t="inlineStr">
        <is>
          <t>1</t>
        </is>
      </c>
      <c r="J1631" t="inlineStr">
        <is>
          <t>2</t>
        </is>
      </c>
      <c r="K1631" t="inlineStr">
        <is>
          <t>---</t>
        </is>
      </c>
      <c r="L1631" t="inlineStr">
        <is>
          <t>---</t>
        </is>
      </c>
      <c r="M1631" t="inlineStr">
        <is>
          <t>---</t>
        </is>
      </c>
      <c r="N1631" t="inlineStr">
        <is>
          <t>---</t>
        </is>
      </c>
      <c r="O1631" t="inlineStr">
        <is>
          <t>---</t>
        </is>
      </c>
      <c r="P1631" t="inlineStr">
        <is>
          <t>---</t>
        </is>
      </c>
      <c r="Q1631" t="inlineStr">
        <is>
          <t>---</t>
        </is>
      </c>
      <c r="R1631" t="inlineStr">
        <is>
          <t>21.0</t>
        </is>
      </c>
      <c r="S1631" t="inlineStr">
        <is>
          <t>36.9</t>
        </is>
      </c>
      <c r="T1631" t="inlineStr">
        <is>
          <t>147.0</t>
        </is>
      </c>
      <c r="U1631">
        <f>HYPERLINK("https://www.commcarehq.org/a/caris-test/api/form_attachment/v1/0130cda7-dfcc-45c9-bdf6-0bfb0d68265f/1743624080671.jpg")</f>
        <v/>
      </c>
      <c r="V1631" t="inlineStr"/>
      <c r="W1631" t="inlineStr"/>
      <c r="X1631" t="inlineStr">
        <is>
          <t>PAP/CHAP/ST03486</t>
        </is>
      </c>
      <c r="Y1631" t="inlineStr">
        <is>
          <t>PAP/CHAP/ST03486</t>
        </is>
      </c>
      <c r="Z1631" t="inlineStr">
        <is>
          <t>2025-04-02 20:01:28</t>
        </is>
      </c>
      <c r="AA1631" t="inlineStr">
        <is>
          <t>2025-04-02 19:59:38</t>
        </is>
      </c>
      <c r="AB1631" t="inlineStr">
        <is>
          <t>2faustin</t>
        </is>
      </c>
      <c r="AC1631" t="inlineStr">
        <is>
          <t>2025-04-02 19:00:24</t>
        </is>
      </c>
      <c r="AD1631" s="1" t="inlineStr">
        <is>
          <t>https://www.commcarehq.org/a/caris-test/reports/form_data/0130cda7-dfcc-45c9-bdf6-0bfb0d68265f/</t>
        </is>
      </c>
      <c r="AE1631" t="inlineStr">
        <is>
          <t>---</t>
        </is>
      </c>
      <c r="AF1631" t="inlineStr">
        <is>
          <t>3c5a623af057e23a32ae4000_186775</t>
        </is>
      </c>
      <c r="AG1631" t="inlineStr">
        <is>
          <t>---</t>
        </is>
      </c>
      <c r="AH1631" t="inlineStr">
        <is>
          <t>2025-04-02 20:01:28</t>
        </is>
      </c>
      <c r="AI1631" t="inlineStr">
        <is>
          <t>25302d3773ea035e35c3934e3aa8e141</t>
        </is>
      </c>
      <c r="AJ1631" t="inlineStr">
        <is>
          <t>2025-04-02</t>
        </is>
      </c>
      <c r="AK1631" t="inlineStr">
        <is>
          <t>4</t>
        </is>
      </c>
      <c r="AL1631" t="inlineStr">
        <is>
          <t>club</t>
        </is>
      </c>
      <c r="AM1631" t="inlineStr">
        <is>
          <t>1</t>
        </is>
      </c>
      <c r="AN1631" t="inlineStr">
        <is>
          <t>trouver</t>
        </is>
      </c>
      <c r="AO1631" t="inlineStr">
        <is>
          <t>1</t>
        </is>
      </c>
      <c r="AP1631" t="inlineStr">
        <is>
          <t>1</t>
        </is>
      </c>
      <c r="AQ1631" t="inlineStr">
        <is>
          <t>21</t>
        </is>
      </c>
      <c r="AR1631" t="inlineStr">
        <is>
          <t>36.9</t>
        </is>
      </c>
      <c r="AS1631" t="inlineStr">
        <is>
          <t>147</t>
        </is>
      </c>
      <c r="AT1631" t="inlineStr"/>
      <c r="AU1631" t="inlineStr">
        <is>
          <t>---</t>
        </is>
      </c>
      <c r="AV1631" t="inlineStr">
        <is>
          <t>---</t>
        </is>
      </c>
      <c r="AW1631" t="inlineStr">
        <is>
          <t>---</t>
        </is>
      </c>
      <c r="AX1631" t="inlineStr">
        <is>
          <t>---</t>
        </is>
      </c>
      <c r="AY1631" t="inlineStr">
        <is>
          <t>---</t>
        </is>
      </c>
      <c r="AZ1631" t="inlineStr">
        <is>
          <t>---</t>
        </is>
      </c>
      <c r="BA1631" t="inlineStr">
        <is>
          <t>25302d3773ea035e35c3934e3aa8e141</t>
        </is>
      </c>
      <c r="BB1631" t="inlineStr">
        <is>
          <t>http://openrosa.org/formdesigner/0B48E039-1E80-49A7-AC24-732B6E788E39</t>
        </is>
      </c>
      <c r="BC1631" t="inlineStr">
        <is>
          <t>Ration et autres visites</t>
        </is>
      </c>
      <c r="BD1631" t="inlineStr">
        <is>
          <t>CommCare Android, version "2.56"(468048). App v15976. CommCare Version 2.56.0. Build 468048, built on: 2025-03-31</t>
        </is>
      </c>
      <c r="BE1631" t="inlineStr">
        <is>
          <t>commcare_6e883702-a4ce-475b-b43e-3900cbde0394</t>
        </is>
      </c>
      <c r="BF1631" t="inlineStr"/>
      <c r="BG1631" t="inlineStr">
        <is>
          <t>f13d8149fc6d39ebe86af18272310ff9</t>
        </is>
      </c>
      <c r="BH1631" t="inlineStr">
        <is>
          <t>7f92301a232342ecaa860bf392f6b02f</t>
        </is>
      </c>
      <c r="BI1631" t="inlineStr">
        <is>
          <t>15246</t>
        </is>
      </c>
      <c r="BJ1631" t="inlineStr">
        <is>
          <t>XFormInstance</t>
        </is>
      </c>
      <c r="BK1631" t="inlineStr">
        <is>
          <t>b1ede33e0f4c11f0a01e01d5b80612a7</t>
        </is>
      </c>
      <c r="BL1631" t="b">
        <v>0</v>
      </c>
      <c r="BM1631" t="inlineStr">
        <is>
          <t>---</t>
        </is>
      </c>
      <c r="BN1631" t="inlineStr">
        <is>
          <t>66.9.168.250</t>
        </is>
      </c>
      <c r="BO1631" t="inlineStr">
        <is>
          <t>Baptiste Claudeny</t>
        </is>
      </c>
    </row>
    <row r="1632">
      <c r="A1632" t="inlineStr">
        <is>
          <t>1630</t>
        </is>
      </c>
      <c r="B1632" t="inlineStr">
        <is>
          <t>1e4f4b42-d6c5-440e-92fa-681b9198bfe6</t>
        </is>
      </c>
      <c r="C1632" t="inlineStr">
        <is>
          <t>2025-04-02</t>
        </is>
      </c>
      <c r="D1632" t="inlineStr">
        <is>
          <t>3</t>
        </is>
      </c>
      <c r="E1632" t="inlineStr">
        <is>
          <t>---</t>
        </is>
      </c>
      <c r="F1632" t="inlineStr">
        <is>
          <t>1</t>
        </is>
      </c>
      <c r="G1632" t="inlineStr">
        <is>
          <t>---</t>
        </is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---</t>
        </is>
      </c>
      <c r="L1632" t="inlineStr">
        <is>
          <t>---</t>
        </is>
      </c>
      <c r="M1632" t="inlineStr">
        <is>
          <t>---</t>
        </is>
      </c>
      <c r="N1632" t="inlineStr">
        <is>
          <t>---</t>
        </is>
      </c>
      <c r="O1632" t="inlineStr">
        <is>
          <t>---</t>
        </is>
      </c>
      <c r="P1632" t="inlineStr">
        <is>
          <t>---</t>
        </is>
      </c>
      <c r="Q1632" t="inlineStr">
        <is>
          <t>---</t>
        </is>
      </c>
      <c r="R1632" t="inlineStr">
        <is>
          <t>17.0</t>
        </is>
      </c>
      <c r="S1632" t="inlineStr">
        <is>
          <t>26.8</t>
        </is>
      </c>
      <c r="T1632" t="inlineStr">
        <is>
          <t>139.0</t>
        </is>
      </c>
      <c r="U1632">
        <f>HYPERLINK("https://www.commcarehq.org/a/caris-test/api/form_attachment/v1/1e4f4b42-d6c5-440e-92fa-681b9198bfe6/1743606398850.jpg")</f>
        <v/>
      </c>
      <c r="V1632" t="inlineStr"/>
      <c r="W1632" t="inlineStr"/>
      <c r="X1632" t="inlineStr">
        <is>
          <t>PAP/CHAP/ST03017</t>
        </is>
      </c>
      <c r="Y1632" t="inlineStr">
        <is>
          <t>PAP/CHAP/ST03017</t>
        </is>
      </c>
      <c r="Z1632" t="inlineStr">
        <is>
          <t>2025-04-02 15:06:49</t>
        </is>
      </c>
      <c r="AA1632" t="inlineStr">
        <is>
          <t>2025-04-02 15:05:35</t>
        </is>
      </c>
      <c r="AB1632" t="inlineStr">
        <is>
          <t>2faustin</t>
        </is>
      </c>
      <c r="AC1632" t="inlineStr">
        <is>
          <t>2025-04-02 19:06:06</t>
        </is>
      </c>
      <c r="AD1632" s="1" t="inlineStr">
        <is>
          <t>https://www.commcarehq.org/a/caris-test/reports/form_data/1e4f4b42-d6c5-440e-92fa-681b9198bfe6/</t>
        </is>
      </c>
      <c r="AE1632" t="inlineStr">
        <is>
          <t>---</t>
        </is>
      </c>
      <c r="AF1632" t="inlineStr">
        <is>
          <t>3c5a623af057e23a32ae4000_183046</t>
        </is>
      </c>
      <c r="AG1632" t="inlineStr">
        <is>
          <t>OK</t>
        </is>
      </c>
      <c r="AH1632" t="inlineStr">
        <is>
          <t>2025-04-02 15:06:49</t>
        </is>
      </c>
      <c r="AI1632" t="inlineStr">
        <is>
          <t>25302d3773ea035e35c3934e3aa8e141</t>
        </is>
      </c>
      <c r="AJ1632" t="inlineStr">
        <is>
          <t>2025-04-02</t>
        </is>
      </c>
      <c r="AK1632" t="inlineStr">
        <is>
          <t>3</t>
        </is>
      </c>
      <c r="AL1632" t="inlineStr">
        <is>
          <t>---</t>
        </is>
      </c>
      <c r="AM1632" t="inlineStr">
        <is>
          <t>1</t>
        </is>
      </c>
      <c r="AN1632" t="inlineStr">
        <is>
          <t>---</t>
        </is>
      </c>
      <c r="AO1632" t="inlineStr">
        <is>
          <t>1</t>
        </is>
      </c>
      <c r="AP1632" t="inlineStr">
        <is>
          <t>1</t>
        </is>
      </c>
      <c r="AQ1632" t="inlineStr">
        <is>
          <t>17</t>
        </is>
      </c>
      <c r="AR1632" t="inlineStr">
        <is>
          <t>26.8</t>
        </is>
      </c>
      <c r="AS1632" t="inlineStr">
        <is>
          <t>139</t>
        </is>
      </c>
      <c r="AT1632" t="inlineStr"/>
      <c r="AU1632" t="inlineStr">
        <is>
          <t>---</t>
        </is>
      </c>
      <c r="AV1632" t="inlineStr">
        <is>
          <t>---</t>
        </is>
      </c>
      <c r="AW1632" t="inlineStr">
        <is>
          <t>---</t>
        </is>
      </c>
      <c r="AX1632" t="inlineStr">
        <is>
          <t>---</t>
        </is>
      </c>
      <c r="AY1632" t="inlineStr">
        <is>
          <t>---</t>
        </is>
      </c>
      <c r="AZ1632" t="inlineStr">
        <is>
          <t>---</t>
        </is>
      </c>
      <c r="BA1632" t="inlineStr">
        <is>
          <t>25302d3773ea035e35c3934e3aa8e141</t>
        </is>
      </c>
      <c r="BB1632" t="inlineStr">
        <is>
          <t>http://openrosa.org/formdesigner/0B48E039-1E80-49A7-AC24-732B6E788E39</t>
        </is>
      </c>
      <c r="BC1632" t="inlineStr">
        <is>
          <t>Ration et autres visites</t>
        </is>
      </c>
      <c r="BD1632" t="inlineStr">
        <is>
          <t>CommCare Android, version "2.56"(468048). App v15976. CommCare Version 2.56.0. Build 468048, built on: 2025-03-31</t>
        </is>
      </c>
      <c r="BE1632" t="inlineStr">
        <is>
          <t>commcare_6e883702-a4ce-475b-b43e-3900cbde0394</t>
        </is>
      </c>
      <c r="BF1632" t="inlineStr"/>
      <c r="BG1632" t="inlineStr">
        <is>
          <t>f13d8149fc6d39ebe86af18272310ff9</t>
        </is>
      </c>
      <c r="BH1632" t="inlineStr">
        <is>
          <t>7f92301a232342ecaa860bf392f6b02f</t>
        </is>
      </c>
      <c r="BI1632" t="inlineStr">
        <is>
          <t>15246</t>
        </is>
      </c>
      <c r="BJ1632" t="inlineStr">
        <is>
          <t>XFormInstance</t>
        </is>
      </c>
      <c r="BK1632" t="inlineStr">
        <is>
          <t>b1ede33e0f4c11f0a01e01d5b80612a7</t>
        </is>
      </c>
      <c r="BL1632" t="b">
        <v>0</v>
      </c>
      <c r="BM1632" t="inlineStr">
        <is>
          <t>---</t>
        </is>
      </c>
      <c r="BN1632" t="inlineStr">
        <is>
          <t>66.9.168.250</t>
        </is>
      </c>
      <c r="BO1632" t="inlineStr">
        <is>
          <t>---</t>
        </is>
      </c>
    </row>
    <row r="1633">
      <c r="A1633" t="inlineStr">
        <is>
          <t>1631</t>
        </is>
      </c>
      <c r="B1633" t="inlineStr">
        <is>
          <t>00b1cc50-b0cd-41f7-bf26-2edfde78fb91</t>
        </is>
      </c>
      <c r="C1633" t="inlineStr">
        <is>
          <t>2025-04-02</t>
        </is>
      </c>
      <c r="D1633" t="inlineStr">
        <is>
          <t>3</t>
        </is>
      </c>
      <c r="E1633" t="inlineStr">
        <is>
          <t>---</t>
        </is>
      </c>
      <c r="F1633" t="inlineStr">
        <is>
          <t>1</t>
        </is>
      </c>
      <c r="G1633" t="inlineStr">
        <is>
          <t>---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---</t>
        </is>
      </c>
      <c r="L1633" t="inlineStr">
        <is>
          <t>---</t>
        </is>
      </c>
      <c r="M1633" t="inlineStr">
        <is>
          <t>---</t>
        </is>
      </c>
      <c r="N1633" t="inlineStr">
        <is>
          <t>---</t>
        </is>
      </c>
      <c r="O1633" t="inlineStr">
        <is>
          <t>---</t>
        </is>
      </c>
      <c r="P1633" t="inlineStr">
        <is>
          <t>---</t>
        </is>
      </c>
      <c r="Q1633" t="inlineStr">
        <is>
          <t>---</t>
        </is>
      </c>
      <c r="R1633" t="inlineStr"/>
      <c r="S1633" t="inlineStr"/>
      <c r="T1633" t="inlineStr"/>
      <c r="U1633" t="inlineStr"/>
      <c r="V1633" t="inlineStr"/>
      <c r="W1633" t="inlineStr">
        <is>
          <t>19.6722291 -72.1246977 -17.71 4.88</t>
        </is>
      </c>
      <c r="X1633" t="inlineStr">
        <is>
          <t>CAP/CALT/ST01305</t>
        </is>
      </c>
      <c r="Y1633" t="inlineStr">
        <is>
          <t>CAP/CALT/ST01305</t>
        </is>
      </c>
      <c r="Z1633" t="inlineStr">
        <is>
          <t>2025-04-02 19:20:50</t>
        </is>
      </c>
      <c r="AA1633" t="inlineStr">
        <is>
          <t>2025-04-02 19:20:26</t>
        </is>
      </c>
      <c r="AB1633" t="inlineStr">
        <is>
          <t>1maselaine</t>
        </is>
      </c>
      <c r="AC1633" t="inlineStr">
        <is>
          <t>2025-04-02 19:20:52</t>
        </is>
      </c>
      <c r="AD1633" s="1" t="inlineStr">
        <is>
          <t>https://www.commcarehq.org/a/caris-test/reports/form_data/00b1cc50-b0cd-41f7-bf26-2edfde78fb91/</t>
        </is>
      </c>
      <c r="AE1633" t="inlineStr">
        <is>
          <t>---</t>
        </is>
      </c>
      <c r="AF1633" t="inlineStr">
        <is>
          <t>3c5a623af057e23a32ae4000_35410</t>
        </is>
      </c>
      <c r="AG1633" t="inlineStr">
        <is>
          <t>OK</t>
        </is>
      </c>
      <c r="AH1633" t="inlineStr">
        <is>
          <t>2025-04-02 19:20:50</t>
        </is>
      </c>
      <c r="AI1633" t="inlineStr">
        <is>
          <t>1b833c2586eb49459103874b6462448b</t>
        </is>
      </c>
      <c r="AJ1633" t="inlineStr">
        <is>
          <t>2025-04-02</t>
        </is>
      </c>
      <c r="AK1633" t="inlineStr">
        <is>
          <t>3</t>
        </is>
      </c>
      <c r="AL1633" t="inlineStr">
        <is>
          <t>---</t>
        </is>
      </c>
      <c r="AM1633" t="inlineStr">
        <is>
          <t>1</t>
        </is>
      </c>
      <c r="AN1633" t="inlineStr">
        <is>
          <t>---</t>
        </is>
      </c>
      <c r="AO1633" t="inlineStr">
        <is>
          <t>1</t>
        </is>
      </c>
      <c r="AP1633" t="inlineStr">
        <is>
          <t>1</t>
        </is>
      </c>
      <c r="AQ1633" t="inlineStr"/>
      <c r="AR1633" t="inlineStr"/>
      <c r="AS1633" t="inlineStr"/>
      <c r="AT1633" t="inlineStr">
        <is>
          <t>19.6722291 -72.1246977 -17.71 4.88</t>
        </is>
      </c>
      <c r="AU1633" t="inlineStr">
        <is>
          <t>---</t>
        </is>
      </c>
      <c r="AV1633" t="inlineStr">
        <is>
          <t>---</t>
        </is>
      </c>
      <c r="AW1633" t="inlineStr">
        <is>
          <t>---</t>
        </is>
      </c>
      <c r="AX1633" t="inlineStr">
        <is>
          <t>---</t>
        </is>
      </c>
      <c r="AY1633" t="inlineStr">
        <is>
          <t>---</t>
        </is>
      </c>
      <c r="AZ1633" t="inlineStr">
        <is>
          <t>---</t>
        </is>
      </c>
      <c r="BA1633" t="inlineStr">
        <is>
          <t>1b833c2586eb49459103874b6462448b</t>
        </is>
      </c>
      <c r="BB1633" t="inlineStr">
        <is>
          <t>http://openrosa.org/formdesigner/0B48E039-1E80-49A7-AC24-732B6E788E39</t>
        </is>
      </c>
      <c r="BC1633" t="inlineStr">
        <is>
          <t>Ration et autres visites</t>
        </is>
      </c>
      <c r="BD1633" t="inlineStr">
        <is>
          <t>CommCare Android, version "2.56"(468040). App v15976. CommCare Version 2.56.0. Build 468040, built on: 2025-02-11</t>
        </is>
      </c>
      <c r="BE1633" t="inlineStr">
        <is>
          <t>commcare_05d78f59-ebda-491c-89b8-6c42bab0e02e</t>
        </is>
      </c>
      <c r="BF1633" t="inlineStr">
        <is>
          <t>19.6721717 -72.1240817 -10.7 5.5</t>
        </is>
      </c>
      <c r="BG1633" t="inlineStr">
        <is>
          <t>f13d8149fc6d39ebe86af18272310ff9</t>
        </is>
      </c>
      <c r="BH1633" t="inlineStr">
        <is>
          <t>7f92301a232342ecaa860bf392f6b02f</t>
        </is>
      </c>
      <c r="BI1633" t="inlineStr">
        <is>
          <t>15246</t>
        </is>
      </c>
      <c r="BJ1633" t="inlineStr">
        <is>
          <t>XFormInstance</t>
        </is>
      </c>
      <c r="BK1633" t="inlineStr">
        <is>
          <t>425ccea00ff111f08d88217714180d5a</t>
        </is>
      </c>
      <c r="BL1633" t="b">
        <v>0</v>
      </c>
      <c r="BM1633" t="inlineStr">
        <is>
          <t>---</t>
        </is>
      </c>
      <c r="BN1633" t="inlineStr">
        <is>
          <t>200.113.253.210</t>
        </is>
      </c>
      <c r="BO1633" t="inlineStr">
        <is>
          <t>POLO JEAN BAPTISTE</t>
        </is>
      </c>
    </row>
    <row r="1634">
      <c r="A1634" t="inlineStr">
        <is>
          <t>1632</t>
        </is>
      </c>
      <c r="B1634" t="inlineStr">
        <is>
          <t>ca1b842a-965c-4d34-a9c7-27ecfd27aa2a</t>
        </is>
      </c>
      <c r="C1634" t="inlineStr">
        <is>
          <t>2025-03-28</t>
        </is>
      </c>
      <c r="D1634" t="inlineStr">
        <is>
          <t>4</t>
        </is>
      </c>
      <c r="E1634" t="inlineStr">
        <is>
          <t>suivi adherence</t>
        </is>
      </c>
      <c r="F1634" t="inlineStr">
        <is>
          <t>0</t>
        </is>
      </c>
      <c r="G1634" t="inlineStr">
        <is>
          <t>Suivi adhérence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---</t>
        </is>
      </c>
      <c r="L1634" t="inlineStr">
        <is>
          <t>---</t>
        </is>
      </c>
      <c r="M1634" t="inlineStr">
        <is>
          <t>---</t>
        </is>
      </c>
      <c r="N1634" t="inlineStr">
        <is>
          <t>---</t>
        </is>
      </c>
      <c r="O1634" t="inlineStr">
        <is>
          <t>---</t>
        </is>
      </c>
      <c r="P1634" t="inlineStr">
        <is>
          <t>---</t>
        </is>
      </c>
      <c r="Q1634" t="inlineStr">
        <is>
          <t>---</t>
        </is>
      </c>
      <c r="R1634" t="inlineStr"/>
      <c r="S1634" t="inlineStr"/>
      <c r="T1634" t="inlineStr"/>
      <c r="U1634" t="inlineStr"/>
      <c r="V1634" t="inlineStr"/>
      <c r="W1634" t="inlineStr"/>
      <c r="X1634" t="inlineStr">
        <is>
          <t>CAP/HSCM/ST03441</t>
        </is>
      </c>
      <c r="Y1634" t="inlineStr">
        <is>
          <t>CAP/HSCM/ST03441</t>
        </is>
      </c>
      <c r="Z1634" t="inlineStr">
        <is>
          <t>2025-03-28 17:24:55</t>
        </is>
      </c>
      <c r="AA1634" t="inlineStr">
        <is>
          <t>2025-03-28 17:24:05</t>
        </is>
      </c>
      <c r="AB1634" t="inlineStr">
        <is>
          <t>1fleurgile</t>
        </is>
      </c>
      <c r="AC1634" t="inlineStr">
        <is>
          <t>2025-04-02 19:27:16</t>
        </is>
      </c>
      <c r="AD1634" s="1" t="inlineStr">
        <is>
          <t>https://www.commcarehq.org/a/caris-test/reports/form_data/ca1b842a-965c-4d34-a9c7-27ecfd27aa2a/</t>
        </is>
      </c>
      <c r="AE1634" t="inlineStr">
        <is>
          <t>---</t>
        </is>
      </c>
      <c r="AF1634" t="inlineStr">
        <is>
          <t>3c5a623af057e23a32ae4000_28058</t>
        </is>
      </c>
      <c r="AG1634" t="inlineStr">
        <is>
          <t>---</t>
        </is>
      </c>
      <c r="AH1634" t="inlineStr">
        <is>
          <t>2025-03-28 17:24:55</t>
        </is>
      </c>
      <c r="AI1634" t="inlineStr">
        <is>
          <t>9cfdf7db54419d22491b2c964b5162b3</t>
        </is>
      </c>
      <c r="AJ1634" t="inlineStr">
        <is>
          <t>2025-03-28</t>
        </is>
      </c>
      <c r="AK1634" t="inlineStr">
        <is>
          <t>4</t>
        </is>
      </c>
      <c r="AL1634" t="inlineStr">
        <is>
          <t>suivi adherence</t>
        </is>
      </c>
      <c r="AM1634" t="inlineStr">
        <is>
          <t>0</t>
        </is>
      </c>
      <c r="AN1634" t="inlineStr">
        <is>
          <t>Suivi adhérence</t>
        </is>
      </c>
      <c r="AO1634" t="inlineStr">
        <is>
          <t>1</t>
        </is>
      </c>
      <c r="AP1634" t="inlineStr">
        <is>
          <t>1</t>
        </is>
      </c>
      <c r="AQ1634" t="inlineStr"/>
      <c r="AR1634" t="inlineStr"/>
      <c r="AS1634" t="inlineStr"/>
      <c r="AT1634" t="inlineStr"/>
      <c r="AU1634" t="inlineStr">
        <is>
          <t>---</t>
        </is>
      </c>
      <c r="AV1634" t="inlineStr">
        <is>
          <t>---</t>
        </is>
      </c>
      <c r="AW1634" t="inlineStr">
        <is>
          <t>---</t>
        </is>
      </c>
      <c r="AX1634" t="inlineStr">
        <is>
          <t>---</t>
        </is>
      </c>
      <c r="AY1634" t="inlineStr">
        <is>
          <t>---</t>
        </is>
      </c>
      <c r="AZ1634" t="inlineStr">
        <is>
          <t>---</t>
        </is>
      </c>
      <c r="BA1634" t="inlineStr">
        <is>
          <t>9cfdf7db54419d22491b2c964b5162b3</t>
        </is>
      </c>
      <c r="BB1634" t="inlineStr">
        <is>
          <t>http://openrosa.org/formdesigner/0B48E039-1E80-49A7-AC24-732B6E788E39</t>
        </is>
      </c>
      <c r="BC1634" t="inlineStr">
        <is>
          <t>Ration et autres visites</t>
        </is>
      </c>
      <c r="BD1634" t="inlineStr">
        <is>
          <t>CommCare Android, version "2.55.0"(467579). App v15976. CommCare Version 2.55.0. Build 467579, built on: 2025-01-15</t>
        </is>
      </c>
      <c r="BE1634" t="inlineStr">
        <is>
          <t>commcare_76b456dd-7d90-498a-a785-92f136625a61</t>
        </is>
      </c>
      <c r="BF1634" t="inlineStr">
        <is>
          <t>19.7537124 -72.2057414 -22.4 77.59</t>
        </is>
      </c>
      <c r="BG1634" t="inlineStr">
        <is>
          <t>f13d8149fc6d39ebe86af18272310ff9</t>
        </is>
      </c>
      <c r="BH1634" t="inlineStr">
        <is>
          <t>7f92301a232342ecaa860bf392f6b02f</t>
        </is>
      </c>
      <c r="BI1634" t="inlineStr">
        <is>
          <t>15246</t>
        </is>
      </c>
      <c r="BJ1634" t="inlineStr">
        <is>
          <t>XFormInstance</t>
        </is>
      </c>
      <c r="BK1634" t="inlineStr">
        <is>
          <t>471e8cdc0b7a11f0b166d3290d41d0d6</t>
        </is>
      </c>
      <c r="BL1634" t="b">
        <v>0</v>
      </c>
      <c r="BM1634" t="inlineStr">
        <is>
          <t>---</t>
        </is>
      </c>
      <c r="BN1634" t="inlineStr">
        <is>
          <t>200.113.248.148</t>
        </is>
      </c>
      <c r="BO1634" t="inlineStr">
        <is>
          <t>Roudjina Prevalus</t>
        </is>
      </c>
    </row>
    <row r="1635">
      <c r="A1635" t="inlineStr">
        <is>
          <t>1633</t>
        </is>
      </c>
      <c r="B1635" t="inlineStr">
        <is>
          <t>bfe0e9e6-841c-422b-a213-0a29f9152bfb</t>
        </is>
      </c>
      <c r="C1635" t="inlineStr">
        <is>
          <t>2025-04-02</t>
        </is>
      </c>
      <c r="D1635" t="inlineStr">
        <is>
          <t>4</t>
        </is>
      </c>
      <c r="E1635" t="inlineStr">
        <is>
          <t>Suivi adherence</t>
        </is>
      </c>
      <c r="F1635" t="inlineStr">
        <is>
          <t>0</t>
        </is>
      </c>
      <c r="G1635" t="inlineStr">
        <is>
          <t>suivi adherence</t>
        </is>
      </c>
      <c r="H1635" t="inlineStr">
        <is>
          <t>1</t>
        </is>
      </c>
      <c r="I1635" t="inlineStr">
        <is>
          <t>0</t>
        </is>
      </c>
      <c r="J1635" t="inlineStr">
        <is>
          <t>---</t>
        </is>
      </c>
      <c r="K1635" t="inlineStr">
        <is>
          <t>---</t>
        </is>
      </c>
      <c r="L1635" t="inlineStr">
        <is>
          <t>---</t>
        </is>
      </c>
      <c r="M1635" t="inlineStr">
        <is>
          <t>---</t>
        </is>
      </c>
      <c r="N1635" t="inlineStr">
        <is>
          <t>---</t>
        </is>
      </c>
      <c r="O1635" t="inlineStr">
        <is>
          <t>---</t>
        </is>
      </c>
      <c r="P1635" t="inlineStr">
        <is>
          <t>---</t>
        </is>
      </c>
      <c r="Q1635" t="inlineStr">
        <is>
          <t>---</t>
        </is>
      </c>
      <c r="R1635" t="inlineStr">
        <is>
          <t>---</t>
        </is>
      </c>
      <c r="S1635" t="inlineStr">
        <is>
          <t>---</t>
        </is>
      </c>
      <c r="T1635" t="inlineStr">
        <is>
          <t>---</t>
        </is>
      </c>
      <c r="U1635" t="inlineStr">
        <is>
          <t>---</t>
        </is>
      </c>
      <c r="V1635" t="inlineStr">
        <is>
          <t>---</t>
        </is>
      </c>
      <c r="W1635" t="inlineStr"/>
      <c r="X1635" t="inlineStr">
        <is>
          <t>CAP/HSCM/ST03362</t>
        </is>
      </c>
      <c r="Y1635" t="inlineStr">
        <is>
          <t>CAP/HSCM/ST03362</t>
        </is>
      </c>
      <c r="Z1635" t="inlineStr">
        <is>
          <t>2025-04-02 19:22:40</t>
        </is>
      </c>
      <c r="AA1635" t="inlineStr">
        <is>
          <t>2025-04-02 19:20:25</t>
        </is>
      </c>
      <c r="AB1635" t="inlineStr">
        <is>
          <t>1fleurgile</t>
        </is>
      </c>
      <c r="AC1635" t="inlineStr">
        <is>
          <t>2025-04-02 19:27:19</t>
        </is>
      </c>
      <c r="AD1635" s="1" t="inlineStr">
        <is>
          <t>https://www.commcarehq.org/a/caris-test/reports/form_data/bfe0e9e6-841c-422b-a213-0a29f9152bfb/</t>
        </is>
      </c>
      <c r="AE1635" t="inlineStr">
        <is>
          <t>---</t>
        </is>
      </c>
      <c r="AF1635" t="inlineStr">
        <is>
          <t>3c5a623af057e23a32ae4000_24019</t>
        </is>
      </c>
      <c r="AG1635" t="inlineStr">
        <is>
          <t>---</t>
        </is>
      </c>
      <c r="AH1635" t="inlineStr">
        <is>
          <t>2025-04-02 19:22:40</t>
        </is>
      </c>
      <c r="AI1635" t="inlineStr">
        <is>
          <t>9cfdf7db54419d22491b2c964b5162b3</t>
        </is>
      </c>
      <c r="AJ1635" t="inlineStr">
        <is>
          <t>2025-04-02</t>
        </is>
      </c>
      <c r="AK1635" t="inlineStr">
        <is>
          <t>4</t>
        </is>
      </c>
      <c r="AL1635" t="inlineStr">
        <is>
          <t>Suivi adherence</t>
        </is>
      </c>
      <c r="AM1635" t="inlineStr">
        <is>
          <t>0</t>
        </is>
      </c>
      <c r="AN1635" t="inlineStr">
        <is>
          <t>suivi adherence</t>
        </is>
      </c>
      <c r="AO1635" t="inlineStr">
        <is>
          <t>1</t>
        </is>
      </c>
      <c r="AP1635" t="inlineStr">
        <is>
          <t>0</t>
        </is>
      </c>
      <c r="AQ1635" t="inlineStr">
        <is>
          <t>---</t>
        </is>
      </c>
      <c r="AR1635" t="inlineStr">
        <is>
          <t>---</t>
        </is>
      </c>
      <c r="AS1635" t="inlineStr">
        <is>
          <t>---</t>
        </is>
      </c>
      <c r="AT1635" t="inlineStr"/>
      <c r="AU1635" t="inlineStr">
        <is>
          <t>---</t>
        </is>
      </c>
      <c r="AV1635" t="inlineStr">
        <is>
          <t>---</t>
        </is>
      </c>
      <c r="AW1635" t="inlineStr">
        <is>
          <t>---</t>
        </is>
      </c>
      <c r="AX1635" t="inlineStr">
        <is>
          <t>---</t>
        </is>
      </c>
      <c r="AY1635" t="inlineStr">
        <is>
          <t>---</t>
        </is>
      </c>
      <c r="AZ1635" t="inlineStr">
        <is>
          <t>---</t>
        </is>
      </c>
      <c r="BA1635" t="inlineStr">
        <is>
          <t>9cfdf7db54419d22491b2c964b5162b3</t>
        </is>
      </c>
      <c r="BB1635" t="inlineStr">
        <is>
          <t>http://openrosa.org/formdesigner/0B48E039-1E80-49A7-AC24-732B6E788E39</t>
        </is>
      </c>
      <c r="BC1635" t="inlineStr">
        <is>
          <t>Ration et autres visites</t>
        </is>
      </c>
      <c r="BD1635" t="inlineStr">
        <is>
          <t>CommCare Android, version "2.55.0"(467579). App v15976. CommCare Version 2.55.0. Build 467579, built on: 2025-01-15</t>
        </is>
      </c>
      <c r="BE1635" t="inlineStr">
        <is>
          <t>commcare_76b456dd-7d90-498a-a785-92f136625a61</t>
        </is>
      </c>
      <c r="BF1635" t="inlineStr">
        <is>
          <t>19.7266013 -72.2201567 -17.5 9.66</t>
        </is>
      </c>
      <c r="BG1635" t="inlineStr">
        <is>
          <t>f13d8149fc6d39ebe86af18272310ff9</t>
        </is>
      </c>
      <c r="BH1635" t="inlineStr">
        <is>
          <t>7f92301a232342ecaa860bf392f6b02f</t>
        </is>
      </c>
      <c r="BI1635" t="inlineStr">
        <is>
          <t>15246</t>
        </is>
      </c>
      <c r="BJ1635" t="inlineStr">
        <is>
          <t>XFormInstance</t>
        </is>
      </c>
      <c r="BK1635" t="inlineStr">
        <is>
          <t>471e8cdc0b7a11f0b166d3290d41d0d6</t>
        </is>
      </c>
      <c r="BL1635" t="b">
        <v>0</v>
      </c>
      <c r="BM1635" t="inlineStr">
        <is>
          <t>---</t>
        </is>
      </c>
      <c r="BN1635" t="inlineStr">
        <is>
          <t>200.113.248.148</t>
        </is>
      </c>
      <c r="BO1635" t="inlineStr">
        <is>
          <t>Sainvil Wilnise</t>
        </is>
      </c>
    </row>
    <row r="1636">
      <c r="A1636" t="inlineStr">
        <is>
          <t>1634</t>
        </is>
      </c>
      <c r="B1636" t="inlineStr">
        <is>
          <t>cf823026-6b50-4173-afe7-7b4efaafc01d</t>
        </is>
      </c>
      <c r="C1636" t="inlineStr">
        <is>
          <t>2025-04-02</t>
        </is>
      </c>
      <c r="D1636" t="inlineStr">
        <is>
          <t>4</t>
        </is>
      </c>
      <c r="E1636" t="inlineStr">
        <is>
          <t>Suivi adherence</t>
        </is>
      </c>
      <c r="F1636" t="inlineStr">
        <is>
          <t>0</t>
        </is>
      </c>
      <c r="G1636" t="inlineStr">
        <is>
          <t>suivi adherence</t>
        </is>
      </c>
      <c r="H1636" t="inlineStr">
        <is>
          <t>1</t>
        </is>
      </c>
      <c r="I1636" t="inlineStr">
        <is>
          <t>1</t>
        </is>
      </c>
      <c r="J1636" t="inlineStr">
        <is>
          <t>1</t>
        </is>
      </c>
      <c r="K1636" t="inlineStr">
        <is>
          <t>---</t>
        </is>
      </c>
      <c r="L1636" t="inlineStr">
        <is>
          <t>---</t>
        </is>
      </c>
      <c r="M1636" t="inlineStr">
        <is>
          <t>---</t>
        </is>
      </c>
      <c r="N1636" t="inlineStr">
        <is>
          <t>---</t>
        </is>
      </c>
      <c r="O1636" t="inlineStr">
        <is>
          <t>---</t>
        </is>
      </c>
      <c r="P1636" t="inlineStr">
        <is>
          <t>---</t>
        </is>
      </c>
      <c r="Q1636" t="inlineStr">
        <is>
          <t>---</t>
        </is>
      </c>
      <c r="R1636" t="inlineStr"/>
      <c r="S1636" t="inlineStr"/>
      <c r="T1636" t="inlineStr"/>
      <c r="U1636" t="inlineStr"/>
      <c r="V1636" t="inlineStr"/>
      <c r="W1636" t="inlineStr"/>
      <c r="X1636" t="inlineStr">
        <is>
          <t>CAP/HSCM/ST00476</t>
        </is>
      </c>
      <c r="Y1636" t="inlineStr">
        <is>
          <t>CAP/HSCM/ST00476</t>
        </is>
      </c>
      <c r="Z1636" t="inlineStr">
        <is>
          <t>2025-04-02 19:25:32</t>
        </is>
      </c>
      <c r="AA1636" t="inlineStr">
        <is>
          <t>2025-04-02 19:23:22</t>
        </is>
      </c>
      <c r="AB1636" t="inlineStr">
        <is>
          <t>1fleurgile</t>
        </is>
      </c>
      <c r="AC1636" t="inlineStr">
        <is>
          <t>2025-04-02 19:27:20</t>
        </is>
      </c>
      <c r="AD1636" s="1" t="inlineStr">
        <is>
          <t>https://www.commcarehq.org/a/caris-test/reports/form_data/cf823026-6b50-4173-afe7-7b4efaafc01d/</t>
        </is>
      </c>
      <c r="AE1636" t="inlineStr">
        <is>
          <t>---</t>
        </is>
      </c>
      <c r="AF1636" t="inlineStr">
        <is>
          <t>9ccec54780c744e68079f19847fd01fb</t>
        </is>
      </c>
      <c r="AG1636" t="inlineStr">
        <is>
          <t>---</t>
        </is>
      </c>
      <c r="AH1636" t="inlineStr">
        <is>
          <t>2025-04-02 19:25:32</t>
        </is>
      </c>
      <c r="AI1636" t="inlineStr">
        <is>
          <t>9cfdf7db54419d22491b2c964b5162b3</t>
        </is>
      </c>
      <c r="AJ1636" t="inlineStr">
        <is>
          <t>2025-04-02</t>
        </is>
      </c>
      <c r="AK1636" t="inlineStr">
        <is>
          <t>4</t>
        </is>
      </c>
      <c r="AL1636" t="inlineStr">
        <is>
          <t>Suivi adherence</t>
        </is>
      </c>
      <c r="AM1636" t="inlineStr">
        <is>
          <t>0</t>
        </is>
      </c>
      <c r="AN1636" t="inlineStr">
        <is>
          <t>suivi adherence</t>
        </is>
      </c>
      <c r="AO1636" t="inlineStr">
        <is>
          <t>1</t>
        </is>
      </c>
      <c r="AP1636" t="inlineStr">
        <is>
          <t>1</t>
        </is>
      </c>
      <c r="AQ1636" t="inlineStr"/>
      <c r="AR1636" t="inlineStr"/>
      <c r="AS1636" t="inlineStr"/>
      <c r="AT1636" t="inlineStr"/>
      <c r="AU1636" t="inlineStr">
        <is>
          <t>---</t>
        </is>
      </c>
      <c r="AV1636" t="inlineStr">
        <is>
          <t>---</t>
        </is>
      </c>
      <c r="AW1636" t="inlineStr">
        <is>
          <t>---</t>
        </is>
      </c>
      <c r="AX1636" t="inlineStr">
        <is>
          <t>---</t>
        </is>
      </c>
      <c r="AY1636" t="inlineStr">
        <is>
          <t>---</t>
        </is>
      </c>
      <c r="AZ1636" t="inlineStr">
        <is>
          <t>---</t>
        </is>
      </c>
      <c r="BA1636" t="inlineStr">
        <is>
          <t>9cfdf7db54419d22491b2c964b5162b3</t>
        </is>
      </c>
      <c r="BB1636" t="inlineStr">
        <is>
          <t>http://openrosa.org/formdesigner/0B48E039-1E80-49A7-AC24-732B6E788E39</t>
        </is>
      </c>
      <c r="BC1636" t="inlineStr">
        <is>
          <t>Ration et autres visites</t>
        </is>
      </c>
      <c r="BD1636" t="inlineStr">
        <is>
          <t>CommCare Android, version "2.55.0"(467579). App v15976. CommCare Version 2.55.0. Build 467579, built on: 2025-01-15</t>
        </is>
      </c>
      <c r="BE1636" t="inlineStr">
        <is>
          <t>commcare_76b456dd-7d90-498a-a785-92f136625a61</t>
        </is>
      </c>
      <c r="BF1636" t="inlineStr">
        <is>
          <t>19.7266169 -72.2201508 -21.7 6.96</t>
        </is>
      </c>
      <c r="BG1636" t="inlineStr">
        <is>
          <t>f13d8149fc6d39ebe86af18272310ff9</t>
        </is>
      </c>
      <c r="BH1636" t="inlineStr">
        <is>
          <t>7f92301a232342ecaa860bf392f6b02f</t>
        </is>
      </c>
      <c r="BI1636" t="inlineStr">
        <is>
          <t>15246</t>
        </is>
      </c>
      <c r="BJ1636" t="inlineStr">
        <is>
          <t>XFormInstance</t>
        </is>
      </c>
      <c r="BK1636" t="inlineStr">
        <is>
          <t>471e8cdc0b7a11f0b166d3290d41d0d6</t>
        </is>
      </c>
      <c r="BL1636" t="b">
        <v>0</v>
      </c>
      <c r="BM1636" t="inlineStr">
        <is>
          <t>---</t>
        </is>
      </c>
      <c r="BN1636" t="inlineStr">
        <is>
          <t>200.113.248.148</t>
        </is>
      </c>
      <c r="BO1636" t="inlineStr">
        <is>
          <t>Seide Samuel</t>
        </is>
      </c>
    </row>
    <row r="1637">
      <c r="A1637" t="inlineStr">
        <is>
          <t>1635</t>
        </is>
      </c>
      <c r="B1637" t="inlineStr">
        <is>
          <t>7e201374-0b67-4ac5-ac15-d0c01e14a27e</t>
        </is>
      </c>
      <c r="C1637" t="inlineStr">
        <is>
          <t>2025-04-01</t>
        </is>
      </c>
      <c r="D1637" t="inlineStr">
        <is>
          <t>4</t>
        </is>
      </c>
      <c r="E1637" t="inlineStr">
        <is>
          <t>bonbons</t>
        </is>
      </c>
      <c r="F1637" t="inlineStr">
        <is>
          <t>1</t>
        </is>
      </c>
      <c r="G1637" t="inlineStr">
        <is>
          <t>bonbons</t>
        </is>
      </c>
      <c r="H1637" t="inlineStr">
        <is>
          <t>1</t>
        </is>
      </c>
      <c r="I1637" t="inlineStr">
        <is>
          <t>1</t>
        </is>
      </c>
      <c r="J1637" t="inlineStr">
        <is>
          <t>1</t>
        </is>
      </c>
      <c r="K1637" t="inlineStr">
        <is>
          <t>---</t>
        </is>
      </c>
      <c r="L1637" t="inlineStr">
        <is>
          <t>---</t>
        </is>
      </c>
      <c r="M1637" t="inlineStr">
        <is>
          <t>---</t>
        </is>
      </c>
      <c r="N1637" t="inlineStr">
        <is>
          <t>---</t>
        </is>
      </c>
      <c r="O1637" t="inlineStr">
        <is>
          <t>---</t>
        </is>
      </c>
      <c r="P1637" t="inlineStr">
        <is>
          <t>---</t>
        </is>
      </c>
      <c r="Q1637" t="inlineStr">
        <is>
          <t>---</t>
        </is>
      </c>
      <c r="R1637" t="inlineStr"/>
      <c r="S1637" t="inlineStr"/>
      <c r="T1637" t="inlineStr"/>
      <c r="U1637">
        <f>HYPERLINK("https://www.commcarehq.org/a/caris-test/api/form_attachment/v1/7e201374-0b67-4ac5-ac15-d0c01e14a27e/1743620821750.jpg")</f>
        <v/>
      </c>
      <c r="V1637" t="inlineStr"/>
      <c r="W1637" t="inlineStr"/>
      <c r="X1637" t="inlineStr">
        <is>
          <t>PAP/SMFO/ST00316</t>
        </is>
      </c>
      <c r="Y1637" t="inlineStr">
        <is>
          <t>PAP/SMFO/ST00316</t>
        </is>
      </c>
      <c r="Z1637" t="inlineStr">
        <is>
          <t>2025-04-02 19:07:10</t>
        </is>
      </c>
      <c r="AA1637" t="inlineStr">
        <is>
          <t>2025-04-02 19:06:26</t>
        </is>
      </c>
      <c r="AB1637" t="inlineStr">
        <is>
          <t>2yves</t>
        </is>
      </c>
      <c r="AC1637" t="inlineStr">
        <is>
          <t>2025-04-02 19:30:54</t>
        </is>
      </c>
      <c r="AD1637" s="1" t="inlineStr">
        <is>
          <t>https://www.commcarehq.org/a/caris-test/reports/form_data/7e201374-0b67-4ac5-ac15-d0c01e14a27e/</t>
        </is>
      </c>
      <c r="AE1637" t="inlineStr">
        <is>
          <t>---</t>
        </is>
      </c>
      <c r="AF1637" t="inlineStr">
        <is>
          <t>d0b18e5aea5d4bc8991dec3a63c564cb</t>
        </is>
      </c>
      <c r="AG1637" t="inlineStr">
        <is>
          <t>---</t>
        </is>
      </c>
      <c r="AH1637" t="inlineStr">
        <is>
          <t>2025-04-02 19:07:10</t>
        </is>
      </c>
      <c r="AI1637" t="inlineStr">
        <is>
          <t>e6ee151a4dd54941b4385b43113f68bc</t>
        </is>
      </c>
      <c r="AJ1637" t="inlineStr">
        <is>
          <t>2025-04-01</t>
        </is>
      </c>
      <c r="AK1637" t="inlineStr">
        <is>
          <t>4</t>
        </is>
      </c>
      <c r="AL1637" t="inlineStr">
        <is>
          <t>bonbons</t>
        </is>
      </c>
      <c r="AM1637" t="inlineStr">
        <is>
          <t>1</t>
        </is>
      </c>
      <c r="AN1637" t="inlineStr">
        <is>
          <t>bonbons</t>
        </is>
      </c>
      <c r="AO1637" t="inlineStr">
        <is>
          <t>1</t>
        </is>
      </c>
      <c r="AP1637" t="inlineStr">
        <is>
          <t>1</t>
        </is>
      </c>
      <c r="AQ1637" t="inlineStr"/>
      <c r="AR1637" t="inlineStr"/>
      <c r="AS1637" t="inlineStr"/>
      <c r="AT1637" t="inlineStr"/>
      <c r="AU1637" t="inlineStr">
        <is>
          <t>---</t>
        </is>
      </c>
      <c r="AV1637" t="inlineStr">
        <is>
          <t>---</t>
        </is>
      </c>
      <c r="AW1637" t="inlineStr">
        <is>
          <t>---</t>
        </is>
      </c>
      <c r="AX1637" t="inlineStr">
        <is>
          <t>---</t>
        </is>
      </c>
      <c r="AY1637" t="inlineStr">
        <is>
          <t>---</t>
        </is>
      </c>
      <c r="AZ1637" t="inlineStr">
        <is>
          <t>---</t>
        </is>
      </c>
      <c r="BA1637" t="inlineStr">
        <is>
          <t>e6ee151a4dd54941b4385b43113f68bc</t>
        </is>
      </c>
      <c r="BB1637" t="inlineStr">
        <is>
          <t>http://openrosa.org/formdesigner/0B48E039-1E80-49A7-AC24-732B6E788E39</t>
        </is>
      </c>
      <c r="BC1637" t="inlineStr">
        <is>
          <t>Ration et autres visites</t>
        </is>
      </c>
      <c r="BD1637" t="inlineStr">
        <is>
          <t>CommCare Android, version "2.55.0"(467579). App v15976. CommCare Version 2.55.0. Build 467579, built on: 2025-01-15</t>
        </is>
      </c>
      <c r="BE1637" t="inlineStr">
        <is>
          <t>commcare_3d9b4508-ec94-43e7-89c9-02e72ce74d1c</t>
        </is>
      </c>
      <c r="BF1637" t="inlineStr">
        <is>
          <t>18.5405558 -72.3897504 0.0 2200.0</t>
        </is>
      </c>
      <c r="BG1637" t="inlineStr">
        <is>
          <t>f13d8149fc6d39ebe86af18272310ff9</t>
        </is>
      </c>
      <c r="BH1637" t="inlineStr">
        <is>
          <t>7f92301a232342ecaa860bf392f6b02f</t>
        </is>
      </c>
      <c r="BI1637" t="inlineStr">
        <is>
          <t>15246</t>
        </is>
      </c>
      <c r="BJ1637" t="inlineStr">
        <is>
          <t>XFormInstance</t>
        </is>
      </c>
      <c r="BK1637" t="inlineStr">
        <is>
          <t>3345c97604eb11f0bb1dbb65fe57b2fe</t>
        </is>
      </c>
      <c r="BL1637" t="b">
        <v>0</v>
      </c>
      <c r="BM1637" t="inlineStr">
        <is>
          <t>---</t>
        </is>
      </c>
      <c r="BN1637" t="inlineStr">
        <is>
          <t>200.113.214.74</t>
        </is>
      </c>
      <c r="BO1637" t="inlineStr">
        <is>
          <t>Danielo Eustache</t>
        </is>
      </c>
    </row>
    <row r="1638">
      <c r="A1638" t="inlineStr">
        <is>
          <t>1636</t>
        </is>
      </c>
      <c r="B1638" t="inlineStr">
        <is>
          <t>75007f42-f995-4c9f-9c97-83d2405a1671</t>
        </is>
      </c>
      <c r="C1638" t="inlineStr">
        <is>
          <t>2025-04-02</t>
        </is>
      </c>
      <c r="D1638" t="inlineStr">
        <is>
          <t>3 4</t>
        </is>
      </c>
      <c r="E1638" t="inlineStr">
        <is>
          <t>Devoilement</t>
        </is>
      </c>
      <c r="F1638" t="inlineStr">
        <is>
          <t>1</t>
        </is>
      </c>
      <c r="G1638" t="inlineStr">
        <is>
          <t>---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---</t>
        </is>
      </c>
      <c r="L1638" t="inlineStr">
        <is>
          <t>---</t>
        </is>
      </c>
      <c r="M1638" t="inlineStr">
        <is>
          <t>---</t>
        </is>
      </c>
      <c r="N1638" t="inlineStr">
        <is>
          <t>---</t>
        </is>
      </c>
      <c r="O1638" t="inlineStr">
        <is>
          <t>---</t>
        </is>
      </c>
      <c r="P1638" t="inlineStr">
        <is>
          <t>---</t>
        </is>
      </c>
      <c r="Q1638" t="inlineStr">
        <is>
          <t>---</t>
        </is>
      </c>
      <c r="R1638" t="inlineStr"/>
      <c r="S1638" t="inlineStr"/>
      <c r="T1638" t="inlineStr"/>
      <c r="U1638" t="inlineStr"/>
      <c r="V1638" t="inlineStr"/>
      <c r="W1638" t="inlineStr"/>
      <c r="X1638" t="inlineStr">
        <is>
          <t>CAP/CMBV/ST03514</t>
        </is>
      </c>
      <c r="Y1638" t="inlineStr">
        <is>
          <t>CAP/CMBV/ST03514</t>
        </is>
      </c>
      <c r="Z1638" t="inlineStr">
        <is>
          <t>2025-04-02 20:36:36</t>
        </is>
      </c>
      <c r="AA1638" t="inlineStr">
        <is>
          <t>2025-04-02 20:36:05</t>
        </is>
      </c>
      <c r="AB1638" t="inlineStr">
        <is>
          <t>1plyviose</t>
        </is>
      </c>
      <c r="AC1638" t="inlineStr">
        <is>
          <t>2025-04-02 20:36:36</t>
        </is>
      </c>
      <c r="AD1638" s="1" t="inlineStr">
        <is>
          <t>https://www.commcarehq.org/a/caris-test/reports/form_data/75007f42-f995-4c9f-9c97-83d2405a1671/</t>
        </is>
      </c>
      <c r="AE1638" t="inlineStr">
        <is>
          <t>---</t>
        </is>
      </c>
      <c r="AF1638" t="inlineStr">
        <is>
          <t>3c5a623af057e23a32ae4000_180816</t>
        </is>
      </c>
      <c r="AG1638" t="inlineStr">
        <is>
          <t>OK</t>
        </is>
      </c>
      <c r="AH1638" t="inlineStr">
        <is>
          <t>2025-04-02 20:36:36</t>
        </is>
      </c>
      <c r="AI1638" t="inlineStr">
        <is>
          <t>aab7a2415e99453fbcb8ebd109e92b4f</t>
        </is>
      </c>
      <c r="AJ1638" t="inlineStr">
        <is>
          <t>2025-04-02</t>
        </is>
      </c>
      <c r="AK1638" t="inlineStr">
        <is>
          <t>3 4</t>
        </is>
      </c>
      <c r="AL1638" t="inlineStr">
        <is>
          <t>Devoilement</t>
        </is>
      </c>
      <c r="AM1638" t="inlineStr">
        <is>
          <t>1</t>
        </is>
      </c>
      <c r="AN1638" t="inlineStr">
        <is>
          <t>---</t>
        </is>
      </c>
      <c r="AO1638" t="inlineStr">
        <is>
          <t>1</t>
        </is>
      </c>
      <c r="AP1638" t="inlineStr">
        <is>
          <t>1</t>
        </is>
      </c>
      <c r="AQ1638" t="inlineStr"/>
      <c r="AR1638" t="inlineStr"/>
      <c r="AS1638" t="inlineStr"/>
      <c r="AT1638" t="inlineStr"/>
      <c r="AU1638" t="inlineStr">
        <is>
          <t>---</t>
        </is>
      </c>
      <c r="AV1638" t="inlineStr">
        <is>
          <t>---</t>
        </is>
      </c>
      <c r="AW1638" t="inlineStr">
        <is>
          <t>---</t>
        </is>
      </c>
      <c r="AX1638" t="inlineStr">
        <is>
          <t>---</t>
        </is>
      </c>
      <c r="AY1638" t="inlineStr">
        <is>
          <t>---</t>
        </is>
      </c>
      <c r="AZ1638" t="inlineStr">
        <is>
          <t>---</t>
        </is>
      </c>
      <c r="BA1638" t="inlineStr">
        <is>
          <t>aab7a2415e99453fbcb8ebd109e92b4f</t>
        </is>
      </c>
      <c r="BB1638" t="inlineStr">
        <is>
          <t>http://openrosa.org/formdesigner/0B48E039-1E80-49A7-AC24-732B6E788E39</t>
        </is>
      </c>
      <c r="BC1638" t="inlineStr">
        <is>
          <t>Ration et autres visites</t>
        </is>
      </c>
      <c r="BD1638" t="inlineStr">
        <is>
          <t>CommCare Android, version "2.55.0"(467579). App v15976. CommCare Version 2.55.0. Build 467579, built on: 2025-01-15</t>
        </is>
      </c>
      <c r="BE1638" t="inlineStr">
        <is>
          <t>commcare_d17d77c2-a7e5-4f4b-9b21-6b80894e9762</t>
        </is>
      </c>
      <c r="BF1638" t="inlineStr"/>
      <c r="BG1638" t="inlineStr">
        <is>
          <t>f13d8149fc6d39ebe86af18272310ff9</t>
        </is>
      </c>
      <c r="BH1638" t="inlineStr">
        <is>
          <t>7f92301a232342ecaa860bf392f6b02f</t>
        </is>
      </c>
      <c r="BI1638" t="inlineStr">
        <is>
          <t>15246</t>
        </is>
      </c>
      <c r="BJ1638" t="inlineStr">
        <is>
          <t>XFormInstance</t>
        </is>
      </c>
      <c r="BK1638" t="inlineStr">
        <is>
          <t>1a410cc80fe911f0a4e821b00009636d</t>
        </is>
      </c>
      <c r="BL1638" t="b">
        <v>0</v>
      </c>
      <c r="BM1638" t="inlineStr">
        <is>
          <t>---</t>
        </is>
      </c>
      <c r="BN1638" t="inlineStr">
        <is>
          <t>200.113.215.131</t>
        </is>
      </c>
      <c r="BO1638" t="inlineStr">
        <is>
          <t>Nathalie Michel</t>
        </is>
      </c>
    </row>
    <row r="1639">
      <c r="A1639" t="inlineStr">
        <is>
          <t>1637</t>
        </is>
      </c>
      <c r="B1639" t="inlineStr">
        <is>
          <t>af580f9d-9457-4efa-9b14-47f59355c70d</t>
        </is>
      </c>
      <c r="C1639" t="inlineStr">
        <is>
          <t>2025-04-02</t>
        </is>
      </c>
      <c r="D1639" t="inlineStr">
        <is>
          <t>3 4</t>
        </is>
      </c>
      <c r="E1639" t="inlineStr">
        <is>
          <t>invitation  club</t>
        </is>
      </c>
      <c r="F1639" t="inlineStr">
        <is>
          <t>0</t>
        </is>
      </c>
      <c r="G1639" t="inlineStr">
        <is>
          <t>---</t>
        </is>
      </c>
      <c r="H1639" t="inlineStr">
        <is>
          <t>1</t>
        </is>
      </c>
      <c r="I1639" t="inlineStr">
        <is>
          <t>1</t>
        </is>
      </c>
      <c r="J1639" t="inlineStr"/>
      <c r="K1639" t="inlineStr">
        <is>
          <t>---</t>
        </is>
      </c>
      <c r="L1639" t="inlineStr">
        <is>
          <t>---</t>
        </is>
      </c>
      <c r="M1639" t="inlineStr">
        <is>
          <t>---</t>
        </is>
      </c>
      <c r="N1639" t="inlineStr">
        <is>
          <t>---</t>
        </is>
      </c>
      <c r="O1639" t="inlineStr">
        <is>
          <t>---</t>
        </is>
      </c>
      <c r="P1639" t="inlineStr">
        <is>
          <t>---</t>
        </is>
      </c>
      <c r="Q1639" t="inlineStr">
        <is>
          <t>---</t>
        </is>
      </c>
      <c r="R1639" t="inlineStr"/>
      <c r="S1639" t="inlineStr"/>
      <c r="T1639" t="inlineStr"/>
      <c r="U1639" t="inlineStr"/>
      <c r="V1639" t="inlineStr"/>
      <c r="W1639" t="inlineStr"/>
      <c r="X1639" t="inlineStr">
        <is>
          <t>MOR/CMSM/PED00086</t>
        </is>
      </c>
      <c r="Y1639" t="inlineStr">
        <is>
          <t>MOR/CMSM/PED00086</t>
        </is>
      </c>
      <c r="Z1639" t="inlineStr">
        <is>
          <t>2025-04-02 14:51:06</t>
        </is>
      </c>
      <c r="AA1639" t="inlineStr">
        <is>
          <t>2025-04-02 14:50:30</t>
        </is>
      </c>
      <c r="AB1639" t="inlineStr">
        <is>
          <t>1evana</t>
        </is>
      </c>
      <c r="AC1639" t="inlineStr">
        <is>
          <t>2025-04-02 21:42:40</t>
        </is>
      </c>
      <c r="AD1639" s="1" t="inlineStr">
        <is>
          <t>https://www.commcarehq.org/a/caris-test/reports/form_data/af580f9d-9457-4efa-9b14-47f59355c70d/</t>
        </is>
      </c>
      <c r="AE1639" t="inlineStr">
        <is>
          <t>---</t>
        </is>
      </c>
      <c r="AF1639" t="inlineStr">
        <is>
          <t>3c5a623af057e23a32ae4000_37277</t>
        </is>
      </c>
      <c r="AG1639" t="inlineStr">
        <is>
          <t>OK</t>
        </is>
      </c>
      <c r="AH1639" t="inlineStr">
        <is>
          <t>2025-04-02 14:51:06</t>
        </is>
      </c>
      <c r="AI1639" t="inlineStr">
        <is>
          <t>675a66fd8f8f48fd178738cd11c8c9b2</t>
        </is>
      </c>
      <c r="AJ1639" t="inlineStr">
        <is>
          <t>2025-04-02</t>
        </is>
      </c>
      <c r="AK1639" t="inlineStr">
        <is>
          <t>3 4</t>
        </is>
      </c>
      <c r="AL1639" t="inlineStr">
        <is>
          <t>invitation  club</t>
        </is>
      </c>
      <c r="AM1639" t="inlineStr">
        <is>
          <t>0</t>
        </is>
      </c>
      <c r="AN1639" t="inlineStr">
        <is>
          <t>---</t>
        </is>
      </c>
      <c r="AO1639" t="inlineStr">
        <is>
          <t>1</t>
        </is>
      </c>
      <c r="AP1639" t="inlineStr">
        <is>
          <t>1</t>
        </is>
      </c>
      <c r="AQ1639" t="inlineStr"/>
      <c r="AR1639" t="inlineStr"/>
      <c r="AS1639" t="inlineStr"/>
      <c r="AT1639" t="inlineStr"/>
      <c r="AU1639" t="inlineStr">
        <is>
          <t>---</t>
        </is>
      </c>
      <c r="AV1639" t="inlineStr">
        <is>
          <t>---</t>
        </is>
      </c>
      <c r="AW1639" t="inlineStr">
        <is>
          <t>---</t>
        </is>
      </c>
      <c r="AX1639" t="inlineStr">
        <is>
          <t>---</t>
        </is>
      </c>
      <c r="AY1639" t="inlineStr">
        <is>
          <t>---</t>
        </is>
      </c>
      <c r="AZ1639" t="inlineStr">
        <is>
          <t>---</t>
        </is>
      </c>
      <c r="BA1639" t="inlineStr">
        <is>
          <t>675a66fd8f8f48fd178738cd11c8c9b2</t>
        </is>
      </c>
      <c r="BB1639" t="inlineStr">
        <is>
          <t>http://openrosa.org/formdesigner/0B48E039-1E80-49A7-AC24-732B6E788E39</t>
        </is>
      </c>
      <c r="BC1639" t="inlineStr">
        <is>
          <t>Ration et autres visites</t>
        </is>
      </c>
      <c r="BD1639" t="inlineStr">
        <is>
          <t>CommCare Android, version "2.55.0"(467579). App v15976. CommCare Version 2.55.0. Build 467579, built on: 2025-01-15</t>
        </is>
      </c>
      <c r="BE1639" t="inlineStr">
        <is>
          <t>commcare_e1fe266d-14e3-4298-9699-21b818975650</t>
        </is>
      </c>
      <c r="BF1639" t="inlineStr">
        <is>
          <t>19.3779692 -71.8335359 589.34 4.82</t>
        </is>
      </c>
      <c r="BG1639" t="inlineStr">
        <is>
          <t>f13d8149fc6d39ebe86af18272310ff9</t>
        </is>
      </c>
      <c r="BH1639" t="inlineStr">
        <is>
          <t>7f92301a232342ecaa860bf392f6b02f</t>
        </is>
      </c>
      <c r="BI1639" t="inlineStr">
        <is>
          <t>15246</t>
        </is>
      </c>
      <c r="BJ1639" t="inlineStr">
        <is>
          <t>XFormInstance</t>
        </is>
      </c>
      <c r="BK1639" t="inlineStr">
        <is>
          <t>c94ca4260e2911f0a47321b00009636d</t>
        </is>
      </c>
      <c r="BL1639" t="b">
        <v>0</v>
      </c>
      <c r="BM1639" t="inlineStr">
        <is>
          <t>---</t>
        </is>
      </c>
      <c r="BN1639" t="inlineStr">
        <is>
          <t>200.113.230.230</t>
        </is>
      </c>
      <c r="BO1639" t="inlineStr">
        <is>
          <t>Wanderson Alteus</t>
        </is>
      </c>
    </row>
    <row r="1640">
      <c r="A1640" t="inlineStr">
        <is>
          <t>1638</t>
        </is>
      </c>
      <c r="B1640" t="inlineStr">
        <is>
          <t>465249f4-b2e3-4b3a-a13a-afa4229531a9</t>
        </is>
      </c>
      <c r="C1640" t="inlineStr">
        <is>
          <t>2025-04-02</t>
        </is>
      </c>
      <c r="D1640" t="inlineStr">
        <is>
          <t>3 4</t>
        </is>
      </c>
      <c r="E1640" t="inlineStr">
        <is>
          <t>Invitation club</t>
        </is>
      </c>
      <c r="F1640" t="inlineStr">
        <is>
          <t>0</t>
        </is>
      </c>
      <c r="G1640" t="inlineStr">
        <is>
          <t>---</t>
        </is>
      </c>
      <c r="H1640" t="inlineStr">
        <is>
          <t>1</t>
        </is>
      </c>
      <c r="I1640" t="inlineStr">
        <is>
          <t>1</t>
        </is>
      </c>
      <c r="J1640" t="inlineStr">
        <is>
          <t>3</t>
        </is>
      </c>
      <c r="K1640" t="inlineStr">
        <is>
          <t>---</t>
        </is>
      </c>
      <c r="L1640" t="inlineStr">
        <is>
          <t>---</t>
        </is>
      </c>
      <c r="M1640" t="inlineStr">
        <is>
          <t>---</t>
        </is>
      </c>
      <c r="N1640" t="inlineStr">
        <is>
          <t>---</t>
        </is>
      </c>
      <c r="O1640" t="inlineStr">
        <is>
          <t>---</t>
        </is>
      </c>
      <c r="P1640" t="inlineStr">
        <is>
          <t>---</t>
        </is>
      </c>
      <c r="Q1640" t="inlineStr">
        <is>
          <t>---</t>
        </is>
      </c>
      <c r="R1640" t="inlineStr"/>
      <c r="S1640" t="inlineStr"/>
      <c r="T1640" t="inlineStr"/>
      <c r="U1640" t="inlineStr"/>
      <c r="V1640" t="inlineStr"/>
      <c r="W1640" t="inlineStr"/>
      <c r="X1640" t="inlineStr">
        <is>
          <t>MOR/CMSM/ST00387</t>
        </is>
      </c>
      <c r="Y1640" t="inlineStr">
        <is>
          <t>MOR/CMSM/ST00387</t>
        </is>
      </c>
      <c r="Z1640" t="inlineStr">
        <is>
          <t>2025-04-02 10:44:21</t>
        </is>
      </c>
      <c r="AA1640" t="inlineStr">
        <is>
          <t>2025-04-02 10:43:20</t>
        </is>
      </c>
      <c r="AB1640" t="inlineStr">
        <is>
          <t>1evana</t>
        </is>
      </c>
      <c r="AC1640" t="inlineStr">
        <is>
          <t>2025-04-02 21:44:59</t>
        </is>
      </c>
      <c r="AD1640" s="1" t="inlineStr">
        <is>
          <t>https://www.commcarehq.org/a/caris-test/reports/form_data/465249f4-b2e3-4b3a-a13a-afa4229531a9/</t>
        </is>
      </c>
      <c r="AE1640" t="inlineStr">
        <is>
          <t>---</t>
        </is>
      </c>
      <c r="AF1640" t="inlineStr">
        <is>
          <t>3c5a623af057e23a32ae4000_31569</t>
        </is>
      </c>
      <c r="AG1640" t="inlineStr">
        <is>
          <t>OK</t>
        </is>
      </c>
      <c r="AH1640" t="inlineStr">
        <is>
          <t>2025-04-02 10:44:21</t>
        </is>
      </c>
      <c r="AI1640" t="inlineStr">
        <is>
          <t>675a66fd8f8f48fd178738cd11c8c9b2</t>
        </is>
      </c>
      <c r="AJ1640" t="inlineStr">
        <is>
          <t>2025-04-02</t>
        </is>
      </c>
      <c r="AK1640" t="inlineStr">
        <is>
          <t>3 4</t>
        </is>
      </c>
      <c r="AL1640" t="inlineStr">
        <is>
          <t>Invitation club</t>
        </is>
      </c>
      <c r="AM1640" t="inlineStr">
        <is>
          <t>0</t>
        </is>
      </c>
      <c r="AN1640" t="inlineStr">
        <is>
          <t>---</t>
        </is>
      </c>
      <c r="AO1640" t="inlineStr">
        <is>
          <t>1</t>
        </is>
      </c>
      <c r="AP1640" t="inlineStr">
        <is>
          <t>1</t>
        </is>
      </c>
      <c r="AQ1640" t="inlineStr"/>
      <c r="AR1640" t="inlineStr"/>
      <c r="AS1640" t="inlineStr"/>
      <c r="AT1640" t="inlineStr"/>
      <c r="AU1640" t="inlineStr">
        <is>
          <t>---</t>
        </is>
      </c>
      <c r="AV1640" t="inlineStr">
        <is>
          <t>---</t>
        </is>
      </c>
      <c r="AW1640" t="inlineStr">
        <is>
          <t>---</t>
        </is>
      </c>
      <c r="AX1640" t="inlineStr">
        <is>
          <t>---</t>
        </is>
      </c>
      <c r="AY1640" t="inlineStr">
        <is>
          <t>---</t>
        </is>
      </c>
      <c r="AZ1640" t="inlineStr">
        <is>
          <t>---</t>
        </is>
      </c>
      <c r="BA1640" t="inlineStr">
        <is>
          <t>675a66fd8f8f48fd178738cd11c8c9b2</t>
        </is>
      </c>
      <c r="BB1640" t="inlineStr">
        <is>
          <t>http://openrosa.org/formdesigner/0B48E039-1E80-49A7-AC24-732B6E788E39</t>
        </is>
      </c>
      <c r="BC1640" t="inlineStr">
        <is>
          <t>Ration et autres visites</t>
        </is>
      </c>
      <c r="BD1640" t="inlineStr">
        <is>
          <t>CommCare Android, version "2.55.0"(467579). App v15976. CommCare Version 2.55.0. Build 467579, built on: 2025-01-15</t>
        </is>
      </c>
      <c r="BE1640" t="inlineStr">
        <is>
          <t>commcare_e1fe266d-14e3-4298-9699-21b818975650</t>
        </is>
      </c>
      <c r="BF1640" t="inlineStr">
        <is>
          <t>19.4054006 -71.778369 648.88 8.57</t>
        </is>
      </c>
      <c r="BG1640" t="inlineStr">
        <is>
          <t>f13d8149fc6d39ebe86af18272310ff9</t>
        </is>
      </c>
      <c r="BH1640" t="inlineStr">
        <is>
          <t>7f92301a232342ecaa860bf392f6b02f</t>
        </is>
      </c>
      <c r="BI1640" t="inlineStr">
        <is>
          <t>15246</t>
        </is>
      </c>
      <c r="BJ1640" t="inlineStr">
        <is>
          <t>XFormInstance</t>
        </is>
      </c>
      <c r="BK1640" t="inlineStr">
        <is>
          <t>84e63494100b11f0882991acc20079a7</t>
        </is>
      </c>
      <c r="BL1640" t="b">
        <v>0</v>
      </c>
      <c r="BM1640" t="inlineStr">
        <is>
          <t>---</t>
        </is>
      </c>
      <c r="BN1640" t="inlineStr">
        <is>
          <t>200.113.230.230</t>
        </is>
      </c>
      <c r="BO1640" t="inlineStr">
        <is>
          <t>Nayensky Bastien</t>
        </is>
      </c>
    </row>
    <row r="1641">
      <c r="A1641" t="inlineStr">
        <is>
          <t>1639</t>
        </is>
      </c>
      <c r="B1641" t="inlineStr">
        <is>
          <t>ee1e64dc-75e4-40d3-abf0-7a990e799a41</t>
        </is>
      </c>
      <c r="C1641" t="inlineStr">
        <is>
          <t>2025-04-02</t>
        </is>
      </c>
      <c r="D1641" t="inlineStr">
        <is>
          <t>4</t>
        </is>
      </c>
      <c r="E1641" t="inlineStr">
        <is>
          <t>visite pour CV</t>
        </is>
      </c>
      <c r="F1641" t="inlineStr">
        <is>
          <t>1</t>
        </is>
      </c>
      <c r="G1641" t="inlineStr">
        <is>
          <t>oui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>---</t>
        </is>
      </c>
      <c r="L1641" t="inlineStr">
        <is>
          <t>---</t>
        </is>
      </c>
      <c r="M1641" t="inlineStr">
        <is>
          <t>---</t>
        </is>
      </c>
      <c r="N1641" t="inlineStr">
        <is>
          <t>---</t>
        </is>
      </c>
      <c r="O1641" t="inlineStr">
        <is>
          <t>---</t>
        </is>
      </c>
      <c r="P1641" t="inlineStr">
        <is>
          <t>---</t>
        </is>
      </c>
      <c r="Q1641" t="inlineStr">
        <is>
          <t>---</t>
        </is>
      </c>
      <c r="R1641" t="inlineStr">
        <is>
          <t>32.0</t>
        </is>
      </c>
      <c r="S1641" t="inlineStr">
        <is>
          <t>52.0</t>
        </is>
      </c>
      <c r="T1641" t="inlineStr"/>
      <c r="U1641" t="inlineStr"/>
      <c r="V1641" t="inlineStr"/>
      <c r="W1641" t="inlineStr"/>
      <c r="X1641" t="inlineStr">
        <is>
          <t>STM/CSPP/ST00662</t>
        </is>
      </c>
      <c r="Y1641" t="inlineStr">
        <is>
          <t>STM/CSPP/ST00662</t>
        </is>
      </c>
      <c r="Z1641" t="inlineStr">
        <is>
          <t>2025-04-02 22:02:45</t>
        </is>
      </c>
      <c r="AA1641" t="inlineStr">
        <is>
          <t>2025-04-02 22:01:52</t>
        </is>
      </c>
      <c r="AB1641" t="inlineStr">
        <is>
          <t>2cleonie</t>
        </is>
      </c>
      <c r="AC1641" t="inlineStr">
        <is>
          <t>2025-04-02 22:22:46</t>
        </is>
      </c>
      <c r="AD1641" s="1" t="inlineStr">
        <is>
          <t>https://www.commcarehq.org/a/caris-test/reports/form_data/ee1e64dc-75e4-40d3-abf0-7a990e799a41/</t>
        </is>
      </c>
      <c r="AE1641" t="inlineStr">
        <is>
          <t>---</t>
        </is>
      </c>
      <c r="AF1641" t="inlineStr">
        <is>
          <t>3c5a623af057e23a32ae4000_10960</t>
        </is>
      </c>
      <c r="AG1641" t="inlineStr">
        <is>
          <t>---</t>
        </is>
      </c>
      <c r="AH1641" t="inlineStr">
        <is>
          <t>2025-04-02 22:02:45</t>
        </is>
      </c>
      <c r="AI1641" t="inlineStr">
        <is>
          <t>cf61c4aba3da4fd3be73b20d2dbdf9af</t>
        </is>
      </c>
      <c r="AJ1641" t="inlineStr">
        <is>
          <t>2025-04-02</t>
        </is>
      </c>
      <c r="AK1641" t="inlineStr">
        <is>
          <t>4</t>
        </is>
      </c>
      <c r="AL1641" t="inlineStr">
        <is>
          <t>visite pour CV</t>
        </is>
      </c>
      <c r="AM1641" t="inlineStr">
        <is>
          <t>1</t>
        </is>
      </c>
      <c r="AN1641" t="inlineStr">
        <is>
          <t>oui</t>
        </is>
      </c>
      <c r="AO1641" t="inlineStr">
        <is>
          <t>1</t>
        </is>
      </c>
      <c r="AP1641" t="inlineStr">
        <is>
          <t>1</t>
        </is>
      </c>
      <c r="AQ1641" t="inlineStr">
        <is>
          <t>32</t>
        </is>
      </c>
      <c r="AR1641" t="inlineStr">
        <is>
          <t>52</t>
        </is>
      </c>
      <c r="AS1641" t="inlineStr"/>
      <c r="AT1641" t="inlineStr"/>
      <c r="AU1641" t="inlineStr">
        <is>
          <t>---</t>
        </is>
      </c>
      <c r="AV1641" t="inlineStr">
        <is>
          <t>---</t>
        </is>
      </c>
      <c r="AW1641" t="inlineStr">
        <is>
          <t>---</t>
        </is>
      </c>
      <c r="AX1641" t="inlineStr">
        <is>
          <t>---</t>
        </is>
      </c>
      <c r="AY1641" t="inlineStr">
        <is>
          <t>---</t>
        </is>
      </c>
      <c r="AZ1641" t="inlineStr">
        <is>
          <t>---</t>
        </is>
      </c>
      <c r="BA1641" t="inlineStr">
        <is>
          <t>cf61c4aba3da4fd3be73b20d2dbdf9af</t>
        </is>
      </c>
      <c r="BB1641" t="inlineStr">
        <is>
          <t>http://openrosa.org/formdesigner/0B48E039-1E80-49A7-AC24-732B6E788E39</t>
        </is>
      </c>
      <c r="BC1641" t="inlineStr">
        <is>
          <t>Ration et autres visites</t>
        </is>
      </c>
      <c r="BD1641" t="inlineStr">
        <is>
          <t>CommCare Android, version "2.55.0"(467579). App v15976. CommCare Version 2.55.0. Build 467579, built on: 2025-01-15</t>
        </is>
      </c>
      <c r="BE1641" t="inlineStr">
        <is>
          <t>commcare_4b89fcce-8d3a-4e6a-838c-ef337e1b2f53</t>
        </is>
      </c>
      <c r="BF1641" t="inlineStr"/>
      <c r="BG1641" t="inlineStr">
        <is>
          <t>f13d8149fc6d39ebe86af18272310ff9</t>
        </is>
      </c>
      <c r="BH1641" t="inlineStr">
        <is>
          <t>7f92301a232342ecaa860bf392f6b02f</t>
        </is>
      </c>
      <c r="BI1641" t="inlineStr">
        <is>
          <t>15246</t>
        </is>
      </c>
      <c r="BJ1641" t="inlineStr">
        <is>
          <t>XFormInstance</t>
        </is>
      </c>
      <c r="BK1641" t="inlineStr">
        <is>
          <t>3d8554200e9111f09fc201d5b80612a7</t>
        </is>
      </c>
      <c r="BL1641" t="b">
        <v>0</v>
      </c>
      <c r="BM1641" t="inlineStr">
        <is>
          <t>---</t>
        </is>
      </c>
      <c r="BN1641" t="inlineStr">
        <is>
          <t>200.113.253.68</t>
        </is>
      </c>
      <c r="BO1641" t="inlineStr">
        <is>
          <t>Gaethe Altenor</t>
        </is>
      </c>
    </row>
    <row r="1642">
      <c r="A1642" t="inlineStr">
        <is>
          <t>1640</t>
        </is>
      </c>
      <c r="B1642" t="inlineStr">
        <is>
          <t>69308cbc-00c1-4b67-88ab-f3544829baea</t>
        </is>
      </c>
      <c r="C1642" t="inlineStr">
        <is>
          <t>2025-04-02</t>
        </is>
      </c>
      <c r="D1642" t="inlineStr">
        <is>
          <t>4</t>
        </is>
      </c>
      <c r="E1642" t="inlineStr">
        <is>
          <t>visite RDV rate</t>
        </is>
      </c>
      <c r="F1642" t="inlineStr">
        <is>
          <t>1</t>
        </is>
      </c>
      <c r="G1642" t="inlineStr">
        <is>
          <t>oui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---</t>
        </is>
      </c>
      <c r="L1642" t="inlineStr">
        <is>
          <t>---</t>
        </is>
      </c>
      <c r="M1642" t="inlineStr">
        <is>
          <t>---</t>
        </is>
      </c>
      <c r="N1642" t="inlineStr">
        <is>
          <t>---</t>
        </is>
      </c>
      <c r="O1642" t="inlineStr">
        <is>
          <t>---</t>
        </is>
      </c>
      <c r="P1642" t="inlineStr">
        <is>
          <t>---</t>
        </is>
      </c>
      <c r="Q1642" t="inlineStr">
        <is>
          <t>---</t>
        </is>
      </c>
      <c r="R1642" t="inlineStr">
        <is>
          <t>18.3</t>
        </is>
      </c>
      <c r="S1642" t="inlineStr">
        <is>
          <t>285.0</t>
        </is>
      </c>
      <c r="T1642" t="inlineStr"/>
      <c r="U1642" t="inlineStr"/>
      <c r="V1642" t="inlineStr"/>
      <c r="W1642" t="inlineStr"/>
      <c r="X1642" t="inlineStr">
        <is>
          <t>MON/POZS/30311</t>
        </is>
      </c>
      <c r="Y1642" t="inlineStr">
        <is>
          <t>MON/POZS/30311</t>
        </is>
      </c>
      <c r="Z1642" t="inlineStr">
        <is>
          <t>2025-04-02 22:03:58</t>
        </is>
      </c>
      <c r="AA1642" t="inlineStr">
        <is>
          <t>2025-04-02 22:03:08</t>
        </is>
      </c>
      <c r="AB1642" t="inlineStr">
        <is>
          <t>2cleonie</t>
        </is>
      </c>
      <c r="AC1642" t="inlineStr">
        <is>
          <t>2025-04-02 22:22:46</t>
        </is>
      </c>
      <c r="AD1642" s="1" t="inlineStr">
        <is>
          <t>https://www.commcarehq.org/a/caris-test/reports/form_data/69308cbc-00c1-4b67-88ab-f3544829baea/</t>
        </is>
      </c>
      <c r="AE1642" t="inlineStr">
        <is>
          <t>---</t>
        </is>
      </c>
      <c r="AF1642" t="inlineStr">
        <is>
          <t>3c5a623af057e23a32ae4000_286</t>
        </is>
      </c>
      <c r="AG1642" t="inlineStr">
        <is>
          <t>---</t>
        </is>
      </c>
      <c r="AH1642" t="inlineStr">
        <is>
          <t>2025-04-02 22:03:58</t>
        </is>
      </c>
      <c r="AI1642" t="inlineStr">
        <is>
          <t>cf61c4aba3da4fd3be73b20d2dbdf9af</t>
        </is>
      </c>
      <c r="AJ1642" t="inlineStr">
        <is>
          <t>2025-04-02</t>
        </is>
      </c>
      <c r="AK1642" t="inlineStr">
        <is>
          <t>4</t>
        </is>
      </c>
      <c r="AL1642" t="inlineStr">
        <is>
          <t>visite RDV rate</t>
        </is>
      </c>
      <c r="AM1642" t="inlineStr">
        <is>
          <t>1</t>
        </is>
      </c>
      <c r="AN1642" t="inlineStr">
        <is>
          <t>oui</t>
        </is>
      </c>
      <c r="AO1642" t="inlineStr">
        <is>
          <t>1</t>
        </is>
      </c>
      <c r="AP1642" t="inlineStr">
        <is>
          <t>1</t>
        </is>
      </c>
      <c r="AQ1642" t="inlineStr">
        <is>
          <t>18.3</t>
        </is>
      </c>
      <c r="AR1642" t="inlineStr">
        <is>
          <t>285</t>
        </is>
      </c>
      <c r="AS1642" t="inlineStr"/>
      <c r="AT1642" t="inlineStr"/>
      <c r="AU1642" t="inlineStr">
        <is>
          <t>---</t>
        </is>
      </c>
      <c r="AV1642" t="inlineStr">
        <is>
          <t>---</t>
        </is>
      </c>
      <c r="AW1642" t="inlineStr">
        <is>
          <t>---</t>
        </is>
      </c>
      <c r="AX1642" t="inlineStr">
        <is>
          <t>---</t>
        </is>
      </c>
      <c r="AY1642" t="inlineStr">
        <is>
          <t>---</t>
        </is>
      </c>
      <c r="AZ1642" t="inlineStr">
        <is>
          <t>---</t>
        </is>
      </c>
      <c r="BA1642" t="inlineStr">
        <is>
          <t>cf61c4aba3da4fd3be73b20d2dbdf9af</t>
        </is>
      </c>
      <c r="BB1642" t="inlineStr">
        <is>
          <t>http://openrosa.org/formdesigner/0B48E039-1E80-49A7-AC24-732B6E788E39</t>
        </is>
      </c>
      <c r="BC1642" t="inlineStr">
        <is>
          <t>Ration et autres visites</t>
        </is>
      </c>
      <c r="BD1642" t="inlineStr">
        <is>
          <t>CommCare Android, version "2.55.0"(467579). App v15976. CommCare Version 2.55.0. Build 467579, built on: 2025-01-15</t>
        </is>
      </c>
      <c r="BE1642" t="inlineStr">
        <is>
          <t>commcare_4b89fcce-8d3a-4e6a-838c-ef337e1b2f53</t>
        </is>
      </c>
      <c r="BF1642" t="inlineStr"/>
      <c r="BG1642" t="inlineStr">
        <is>
          <t>f13d8149fc6d39ebe86af18272310ff9</t>
        </is>
      </c>
      <c r="BH1642" t="inlineStr">
        <is>
          <t>7f92301a232342ecaa860bf392f6b02f</t>
        </is>
      </c>
      <c r="BI1642" t="inlineStr">
        <is>
          <t>15246</t>
        </is>
      </c>
      <c r="BJ1642" t="inlineStr">
        <is>
          <t>XFormInstance</t>
        </is>
      </c>
      <c r="BK1642" t="inlineStr">
        <is>
          <t>3d8554200e9111f09fc201d5b80612a7</t>
        </is>
      </c>
      <c r="BL1642" t="b">
        <v>0</v>
      </c>
      <c r="BM1642" t="inlineStr">
        <is>
          <t>---</t>
        </is>
      </c>
      <c r="BN1642" t="inlineStr">
        <is>
          <t>200.113.253.68</t>
        </is>
      </c>
      <c r="BO1642" t="inlineStr">
        <is>
          <t>Archille Eustache</t>
        </is>
      </c>
    </row>
    <row r="1643">
      <c r="A1643" t="inlineStr">
        <is>
          <t>1641</t>
        </is>
      </c>
      <c r="B1643" t="inlineStr">
        <is>
          <t>8f033682-4329-4771-9481-e3ae61c06c56</t>
        </is>
      </c>
      <c r="C1643" t="inlineStr">
        <is>
          <t>2025-04-02</t>
        </is>
      </c>
      <c r="D1643" t="inlineStr">
        <is>
          <t>3</t>
        </is>
      </c>
      <c r="E1643" t="inlineStr">
        <is>
          <t>---</t>
        </is>
      </c>
      <c r="F1643" t="inlineStr">
        <is>
          <t>1</t>
        </is>
      </c>
      <c r="G1643" t="inlineStr">
        <is>
          <t>---</t>
        </is>
      </c>
      <c r="H1643" t="inlineStr">
        <is>
          <t>1</t>
        </is>
      </c>
      <c r="I1643" t="inlineStr">
        <is>
          <t>0</t>
        </is>
      </c>
      <c r="J1643" t="inlineStr">
        <is>
          <t>---</t>
        </is>
      </c>
      <c r="K1643" t="inlineStr">
        <is>
          <t>---</t>
        </is>
      </c>
      <c r="L1643" t="inlineStr">
        <is>
          <t>---</t>
        </is>
      </c>
      <c r="M1643" t="inlineStr">
        <is>
          <t>---</t>
        </is>
      </c>
      <c r="N1643" t="inlineStr">
        <is>
          <t>---</t>
        </is>
      </c>
      <c r="O1643" t="inlineStr">
        <is>
          <t>---</t>
        </is>
      </c>
      <c r="P1643" t="inlineStr">
        <is>
          <t>---</t>
        </is>
      </c>
      <c r="Q1643" t="inlineStr">
        <is>
          <t>---</t>
        </is>
      </c>
      <c r="R1643" t="inlineStr">
        <is>
          <t>---</t>
        </is>
      </c>
      <c r="S1643" t="inlineStr">
        <is>
          <t>---</t>
        </is>
      </c>
      <c r="T1643" t="inlineStr">
        <is>
          <t>---</t>
        </is>
      </c>
      <c r="U1643" t="inlineStr">
        <is>
          <t>---</t>
        </is>
      </c>
      <c r="V1643" t="inlineStr">
        <is>
          <t>---</t>
        </is>
      </c>
      <c r="W1643" t="inlineStr">
        <is>
          <t>18.4750682 -72.6488752 32.55 8.07</t>
        </is>
      </c>
      <c r="X1643" t="inlineStr">
        <is>
          <t>LEG/HSCL/ST00714</t>
        </is>
      </c>
      <c r="Y1643" t="inlineStr">
        <is>
          <t>LEG/HSCL/ST00714</t>
        </is>
      </c>
      <c r="Z1643" t="inlineStr">
        <is>
          <t>2025-04-02 20:38:34</t>
        </is>
      </c>
      <c r="AA1643" t="inlineStr">
        <is>
          <t>2025-04-02 20:37:18</t>
        </is>
      </c>
      <c r="AB1643" t="inlineStr">
        <is>
          <t>2toussaint</t>
        </is>
      </c>
      <c r="AC1643" t="inlineStr">
        <is>
          <t>2025-04-02 22:34:12</t>
        </is>
      </c>
      <c r="AD1643" s="1" t="inlineStr">
        <is>
          <t>https://www.commcarehq.org/a/caris-test/reports/form_data/8f033682-4329-4771-9481-e3ae61c06c56/</t>
        </is>
      </c>
      <c r="AE1643" t="inlineStr">
        <is>
          <t>---</t>
        </is>
      </c>
      <c r="AF1643" t="inlineStr">
        <is>
          <t>3c5a623af057e23a32ae4000_117240</t>
        </is>
      </c>
      <c r="AG1643" t="inlineStr">
        <is>
          <t>OK</t>
        </is>
      </c>
      <c r="AH1643" t="inlineStr">
        <is>
          <t>2025-04-02 20:38:34</t>
        </is>
      </c>
      <c r="AI1643" t="inlineStr">
        <is>
          <t>bf15ded1c441caeee7b3790beacaa107</t>
        </is>
      </c>
      <c r="AJ1643" t="inlineStr">
        <is>
          <t>2025-04-02</t>
        </is>
      </c>
      <c r="AK1643" t="inlineStr">
        <is>
          <t>3</t>
        </is>
      </c>
      <c r="AL1643" t="inlineStr">
        <is>
          <t>---</t>
        </is>
      </c>
      <c r="AM1643" t="inlineStr">
        <is>
          <t>1</t>
        </is>
      </c>
      <c r="AN1643" t="inlineStr">
        <is>
          <t>---</t>
        </is>
      </c>
      <c r="AO1643" t="inlineStr">
        <is>
          <t>1</t>
        </is>
      </c>
      <c r="AP1643" t="inlineStr">
        <is>
          <t>0</t>
        </is>
      </c>
      <c r="AQ1643" t="inlineStr">
        <is>
          <t>---</t>
        </is>
      </c>
      <c r="AR1643" t="inlineStr">
        <is>
          <t>---</t>
        </is>
      </c>
      <c r="AS1643" t="inlineStr">
        <is>
          <t>---</t>
        </is>
      </c>
      <c r="AT1643" t="inlineStr">
        <is>
          <t>18.4750682 -72.6488752 32.55 8.07</t>
        </is>
      </c>
      <c r="AU1643" t="inlineStr">
        <is>
          <t>---</t>
        </is>
      </c>
      <c r="AV1643" t="inlineStr">
        <is>
          <t>---</t>
        </is>
      </c>
      <c r="AW1643" t="inlineStr">
        <is>
          <t>---</t>
        </is>
      </c>
      <c r="AX1643" t="inlineStr">
        <is>
          <t>---</t>
        </is>
      </c>
      <c r="AY1643" t="inlineStr">
        <is>
          <t>---</t>
        </is>
      </c>
      <c r="AZ1643" t="inlineStr">
        <is>
          <t>---</t>
        </is>
      </c>
      <c r="BA1643" t="inlineStr">
        <is>
          <t>bf15ded1c441caeee7b3790beacaa107</t>
        </is>
      </c>
      <c r="BB1643" t="inlineStr">
        <is>
          <t>http://openrosa.org/formdesigner/0B48E039-1E80-49A7-AC24-732B6E788E39</t>
        </is>
      </c>
      <c r="BC1643" t="inlineStr">
        <is>
          <t>Ration et autres visites</t>
        </is>
      </c>
      <c r="BD1643" t="inlineStr">
        <is>
          <t>CommCare Android, version "2.55.0"(467579). App v15976. CommCare Version 2.55.0. Build 467579, built on: 2025-01-15</t>
        </is>
      </c>
      <c r="BE1643" t="inlineStr">
        <is>
          <t>commcare_6ba4fa04-2ee5-4472-8c22-35182b767bd8</t>
        </is>
      </c>
      <c r="BF1643" t="inlineStr">
        <is>
          <t>18.4750773 -72.6488689 34.11 7.84</t>
        </is>
      </c>
      <c r="BG1643" t="inlineStr">
        <is>
          <t>f13d8149fc6d39ebe86af18272310ff9</t>
        </is>
      </c>
      <c r="BH1643" t="inlineStr">
        <is>
          <t>7f92301a232342ecaa860bf392f6b02f</t>
        </is>
      </c>
      <c r="BI1643" t="inlineStr">
        <is>
          <t>15246</t>
        </is>
      </c>
      <c r="BJ1643" t="inlineStr">
        <is>
          <t>XFormInstance</t>
        </is>
      </c>
      <c r="BK1643" t="inlineStr">
        <is>
          <t>34d9d2520f5311f087f291acc20079a7</t>
        </is>
      </c>
      <c r="BL1643" t="b">
        <v>0</v>
      </c>
      <c r="BM1643" t="inlineStr">
        <is>
          <t>---</t>
        </is>
      </c>
      <c r="BN1643" t="inlineStr">
        <is>
          <t>200.113.230.30</t>
        </is>
      </c>
      <c r="BO1643" t="inlineStr">
        <is>
          <t>Saphira St Hilaire</t>
        </is>
      </c>
    </row>
    <row r="1644">
      <c r="A1644" t="inlineStr">
        <is>
          <t>1642</t>
        </is>
      </c>
      <c r="B1644" t="inlineStr">
        <is>
          <t>7858d07e-adce-4827-8ebe-abb7bba3e59f</t>
        </is>
      </c>
      <c r="C1644" t="inlineStr">
        <is>
          <t>2025-04-02</t>
        </is>
      </c>
      <c r="D1644" t="inlineStr">
        <is>
          <t>3</t>
        </is>
      </c>
      <c r="E1644" t="inlineStr">
        <is>
          <t>---</t>
        </is>
      </c>
      <c r="F1644" t="inlineStr">
        <is>
          <t>0</t>
        </is>
      </c>
      <c r="G1644" t="inlineStr">
        <is>
          <t>---</t>
        </is>
      </c>
      <c r="H1644" t="inlineStr">
        <is>
          <t>1</t>
        </is>
      </c>
      <c r="I1644" t="inlineStr">
        <is>
          <t>1</t>
        </is>
      </c>
      <c r="J1644" t="inlineStr"/>
      <c r="K1644" t="inlineStr">
        <is>
          <t>---</t>
        </is>
      </c>
      <c r="L1644" t="inlineStr">
        <is>
          <t>---</t>
        </is>
      </c>
      <c r="M1644" t="inlineStr">
        <is>
          <t>---</t>
        </is>
      </c>
      <c r="N1644" t="inlineStr">
        <is>
          <t>---</t>
        </is>
      </c>
      <c r="O1644" t="inlineStr">
        <is>
          <t>---</t>
        </is>
      </c>
      <c r="P1644" t="inlineStr">
        <is>
          <t>---</t>
        </is>
      </c>
      <c r="Q1644" t="inlineStr">
        <is>
          <t>---</t>
        </is>
      </c>
      <c r="R1644" t="inlineStr"/>
      <c r="S1644" t="inlineStr"/>
      <c r="T1644" t="inlineStr"/>
      <c r="U1644" t="inlineStr"/>
      <c r="V1644" t="inlineStr"/>
      <c r="W1644" t="inlineStr"/>
      <c r="X1644" t="inlineStr">
        <is>
          <t>LIM/HOSJ/ST00679</t>
        </is>
      </c>
      <c r="Y1644" t="inlineStr">
        <is>
          <t>LIM/HOSJ/ST00679</t>
        </is>
      </c>
      <c r="Z1644" t="inlineStr">
        <is>
          <t>2025-04-02 23:11:15</t>
        </is>
      </c>
      <c r="AA1644" t="inlineStr">
        <is>
          <t>2025-04-02 23:11:06</t>
        </is>
      </c>
      <c r="AB1644" t="inlineStr">
        <is>
          <t>1jeanelie</t>
        </is>
      </c>
      <c r="AC1644" t="inlineStr">
        <is>
          <t>2025-04-02 23:19:53</t>
        </is>
      </c>
      <c r="AD1644" s="1" t="inlineStr">
        <is>
          <t>https://www.commcarehq.org/a/caris-test/reports/form_data/7858d07e-adce-4827-8ebe-abb7bba3e59f/</t>
        </is>
      </c>
      <c r="AE1644" t="inlineStr">
        <is>
          <t>---</t>
        </is>
      </c>
      <c r="AF1644" t="inlineStr">
        <is>
          <t>065bb3567de14904a09ae9b8f684b937</t>
        </is>
      </c>
      <c r="AG1644" t="inlineStr">
        <is>
          <t>OK</t>
        </is>
      </c>
      <c r="AH1644" t="inlineStr">
        <is>
          <t>2025-04-02 23:11:15</t>
        </is>
      </c>
      <c r="AI1644" t="inlineStr">
        <is>
          <t>1b922c6cae0e4a4e9e08c400d46b6ba7</t>
        </is>
      </c>
      <c r="AJ1644" t="inlineStr">
        <is>
          <t>2025-04-02</t>
        </is>
      </c>
      <c r="AK1644" t="inlineStr">
        <is>
          <t>3</t>
        </is>
      </c>
      <c r="AL1644" t="inlineStr">
        <is>
          <t>---</t>
        </is>
      </c>
      <c r="AM1644" t="inlineStr">
        <is>
          <t>0</t>
        </is>
      </c>
      <c r="AN1644" t="inlineStr">
        <is>
          <t>---</t>
        </is>
      </c>
      <c r="AO1644" t="inlineStr">
        <is>
          <t>1</t>
        </is>
      </c>
      <c r="AP1644" t="inlineStr">
        <is>
          <t>1</t>
        </is>
      </c>
      <c r="AQ1644" t="inlineStr"/>
      <c r="AR1644" t="inlineStr"/>
      <c r="AS1644" t="inlineStr"/>
      <c r="AT1644" t="inlineStr"/>
      <c r="AU1644" t="inlineStr">
        <is>
          <t>---</t>
        </is>
      </c>
      <c r="AV1644" t="inlineStr">
        <is>
          <t>---</t>
        </is>
      </c>
      <c r="AW1644" t="inlineStr">
        <is>
          <t>---</t>
        </is>
      </c>
      <c r="AX1644" t="inlineStr">
        <is>
          <t>---</t>
        </is>
      </c>
      <c r="AY1644" t="inlineStr">
        <is>
          <t>---</t>
        </is>
      </c>
      <c r="AZ1644" t="inlineStr">
        <is>
          <t>---</t>
        </is>
      </c>
      <c r="BA1644" t="inlineStr">
        <is>
          <t>1b922c6cae0e4a4e9e08c400d46b6ba7</t>
        </is>
      </c>
      <c r="BB1644" t="inlineStr">
        <is>
          <t>http://openrosa.org/formdesigner/0B48E039-1E80-49A7-AC24-732B6E788E39</t>
        </is>
      </c>
      <c r="BC1644" t="inlineStr">
        <is>
          <t>Ration et autres visites</t>
        </is>
      </c>
      <c r="BD1644" t="inlineStr">
        <is>
          <t>CommCare Android, version "2.55.0"(467579). App v15976. CommCare Version 2.55.0. Build 467579, built on: 2025-01-15</t>
        </is>
      </c>
      <c r="BE1644" t="inlineStr">
        <is>
          <t>commcare_734f7fdd-cbb1-463f-aa8e-b4bd89e56188</t>
        </is>
      </c>
      <c r="BF1644" t="inlineStr"/>
      <c r="BG1644" t="inlineStr">
        <is>
          <t>f13d8149fc6d39ebe86af18272310ff9</t>
        </is>
      </c>
      <c r="BH1644" t="inlineStr">
        <is>
          <t>7f92301a232342ecaa860bf392f6b02f</t>
        </is>
      </c>
      <c r="BI1644" t="inlineStr">
        <is>
          <t>15246</t>
        </is>
      </c>
      <c r="BJ1644" t="inlineStr">
        <is>
          <t>XFormInstance</t>
        </is>
      </c>
      <c r="BK1644" t="inlineStr">
        <is>
          <t>82dbea900fd411f0881d91acc20079a7</t>
        </is>
      </c>
      <c r="BL1644" t="b">
        <v>0</v>
      </c>
      <c r="BM1644" t="inlineStr">
        <is>
          <t>---</t>
        </is>
      </c>
      <c r="BN1644" t="inlineStr">
        <is>
          <t>200.113.253.255</t>
        </is>
      </c>
      <c r="BO1644" t="inlineStr">
        <is>
          <t>CHRISTELLA LATORTUE</t>
        </is>
      </c>
    </row>
    <row r="1645">
      <c r="A1645" t="inlineStr">
        <is>
          <t>1643</t>
        </is>
      </c>
      <c r="B1645" t="inlineStr">
        <is>
          <t>f0c37878-c1e3-4bdc-9e04-cefbae9fe2ea</t>
        </is>
      </c>
      <c r="C1645" t="inlineStr">
        <is>
          <t>2025-04-02</t>
        </is>
      </c>
      <c r="D1645" t="inlineStr">
        <is>
          <t>3</t>
        </is>
      </c>
      <c r="E1645" t="inlineStr">
        <is>
          <t>---</t>
        </is>
      </c>
      <c r="F1645" t="inlineStr">
        <is>
          <t>0</t>
        </is>
      </c>
      <c r="G1645" t="inlineStr">
        <is>
          <t>---</t>
        </is>
      </c>
      <c r="H1645" t="inlineStr">
        <is>
          <t>1</t>
        </is>
      </c>
      <c r="I1645" t="inlineStr">
        <is>
          <t>1</t>
        </is>
      </c>
      <c r="J1645" t="inlineStr"/>
      <c r="K1645" t="inlineStr">
        <is>
          <t>---</t>
        </is>
      </c>
      <c r="L1645" t="inlineStr">
        <is>
          <t>---</t>
        </is>
      </c>
      <c r="M1645" t="inlineStr">
        <is>
          <t>---</t>
        </is>
      </c>
      <c r="N1645" t="inlineStr">
        <is>
          <t>---</t>
        </is>
      </c>
      <c r="O1645" t="inlineStr">
        <is>
          <t>---</t>
        </is>
      </c>
      <c r="P1645" t="inlineStr">
        <is>
          <t>---</t>
        </is>
      </c>
      <c r="Q1645" t="inlineStr">
        <is>
          <t>---</t>
        </is>
      </c>
      <c r="R1645" t="inlineStr"/>
      <c r="S1645" t="inlineStr"/>
      <c r="T1645" t="inlineStr"/>
      <c r="U1645" t="inlineStr"/>
      <c r="V1645" t="inlineStr"/>
      <c r="W1645" t="inlineStr"/>
      <c r="X1645" t="inlineStr">
        <is>
          <t>LIM/HBSL/ST00153</t>
        </is>
      </c>
      <c r="Y1645" t="inlineStr">
        <is>
          <t>LIM/HBSL/ST00153</t>
        </is>
      </c>
      <c r="Z1645" t="inlineStr">
        <is>
          <t>2025-04-02 23:11:50</t>
        </is>
      </c>
      <c r="AA1645" t="inlineStr">
        <is>
          <t>2025-04-02 23:11:41</t>
        </is>
      </c>
      <c r="AB1645" t="inlineStr">
        <is>
          <t>1jeanelie</t>
        </is>
      </c>
      <c r="AC1645" t="inlineStr">
        <is>
          <t>2025-04-02 23:19:53</t>
        </is>
      </c>
      <c r="AD1645" s="1" t="inlineStr">
        <is>
          <t>https://www.commcarehq.org/a/caris-test/reports/form_data/f0c37878-c1e3-4bdc-9e04-cefbae9fe2ea/</t>
        </is>
      </c>
      <c r="AE1645" t="inlineStr">
        <is>
          <t>---</t>
        </is>
      </c>
      <c r="AF1645" t="inlineStr">
        <is>
          <t>b4b3b767c4c7434680a29aba276df693</t>
        </is>
      </c>
      <c r="AG1645" t="inlineStr">
        <is>
          <t>OK</t>
        </is>
      </c>
      <c r="AH1645" t="inlineStr">
        <is>
          <t>2025-04-02 23:11:50</t>
        </is>
      </c>
      <c r="AI1645" t="inlineStr">
        <is>
          <t>1b922c6cae0e4a4e9e08c400d46b6ba7</t>
        </is>
      </c>
      <c r="AJ1645" t="inlineStr">
        <is>
          <t>2025-04-02</t>
        </is>
      </c>
      <c r="AK1645" t="inlineStr">
        <is>
          <t>3</t>
        </is>
      </c>
      <c r="AL1645" t="inlineStr">
        <is>
          <t>---</t>
        </is>
      </c>
      <c r="AM1645" t="inlineStr">
        <is>
          <t>0</t>
        </is>
      </c>
      <c r="AN1645" t="inlineStr">
        <is>
          <t>---</t>
        </is>
      </c>
      <c r="AO1645" t="inlineStr">
        <is>
          <t>1</t>
        </is>
      </c>
      <c r="AP1645" t="inlineStr">
        <is>
          <t>1</t>
        </is>
      </c>
      <c r="AQ1645" t="inlineStr"/>
      <c r="AR1645" t="inlineStr"/>
      <c r="AS1645" t="inlineStr"/>
      <c r="AT1645" t="inlineStr"/>
      <c r="AU1645" t="inlineStr">
        <is>
          <t>---</t>
        </is>
      </c>
      <c r="AV1645" t="inlineStr">
        <is>
          <t>---</t>
        </is>
      </c>
      <c r="AW1645" t="inlineStr">
        <is>
          <t>---</t>
        </is>
      </c>
      <c r="AX1645" t="inlineStr">
        <is>
          <t>---</t>
        </is>
      </c>
      <c r="AY1645" t="inlineStr">
        <is>
          <t>---</t>
        </is>
      </c>
      <c r="AZ1645" t="inlineStr">
        <is>
          <t>---</t>
        </is>
      </c>
      <c r="BA1645" t="inlineStr">
        <is>
          <t>1b922c6cae0e4a4e9e08c400d46b6ba7</t>
        </is>
      </c>
      <c r="BB1645" t="inlineStr">
        <is>
          <t>http://openrosa.org/formdesigner/0B48E039-1E80-49A7-AC24-732B6E788E39</t>
        </is>
      </c>
      <c r="BC1645" t="inlineStr">
        <is>
          <t>Ration et autres visites</t>
        </is>
      </c>
      <c r="BD1645" t="inlineStr">
        <is>
          <t>CommCare Android, version "2.55.0"(467579). App v15976. CommCare Version 2.55.0. Build 467579, built on: 2025-01-15</t>
        </is>
      </c>
      <c r="BE1645" t="inlineStr">
        <is>
          <t>commcare_734f7fdd-cbb1-463f-aa8e-b4bd89e56188</t>
        </is>
      </c>
      <c r="BF1645" t="inlineStr"/>
      <c r="BG1645" t="inlineStr">
        <is>
          <t>f13d8149fc6d39ebe86af18272310ff9</t>
        </is>
      </c>
      <c r="BH1645" t="inlineStr">
        <is>
          <t>7f92301a232342ecaa860bf392f6b02f</t>
        </is>
      </c>
      <c r="BI1645" t="inlineStr">
        <is>
          <t>15246</t>
        </is>
      </c>
      <c r="BJ1645" t="inlineStr">
        <is>
          <t>XFormInstance</t>
        </is>
      </c>
      <c r="BK1645" t="inlineStr">
        <is>
          <t>82dbea900fd411f0881d91acc20079a7</t>
        </is>
      </c>
      <c r="BL1645" t="b">
        <v>0</v>
      </c>
      <c r="BM1645" t="inlineStr">
        <is>
          <t>---</t>
        </is>
      </c>
      <c r="BN1645" t="inlineStr">
        <is>
          <t>200.113.253.255</t>
        </is>
      </c>
      <c r="BO1645" t="inlineStr">
        <is>
          <t>SODELIN MARCELIN</t>
        </is>
      </c>
    </row>
    <row r="1646">
      <c r="A1646" t="inlineStr">
        <is>
          <t>1644</t>
        </is>
      </c>
      <c r="B1646" t="inlineStr">
        <is>
          <t>0476c84a-84c8-4cf2-93c8-6483733f6a2a</t>
        </is>
      </c>
      <c r="C1646" t="inlineStr">
        <is>
          <t>2025-04-02</t>
        </is>
      </c>
      <c r="D1646" t="inlineStr">
        <is>
          <t>3</t>
        </is>
      </c>
      <c r="E1646" t="inlineStr">
        <is>
          <t>---</t>
        </is>
      </c>
      <c r="F1646" t="inlineStr">
        <is>
          <t>0</t>
        </is>
      </c>
      <c r="G1646" t="inlineStr">
        <is>
          <t>---</t>
        </is>
      </c>
      <c r="H1646" t="inlineStr">
        <is>
          <t>1</t>
        </is>
      </c>
      <c r="I1646" t="inlineStr">
        <is>
          <t>1</t>
        </is>
      </c>
      <c r="J1646" t="inlineStr"/>
      <c r="K1646" t="inlineStr">
        <is>
          <t>---</t>
        </is>
      </c>
      <c r="L1646" t="inlineStr">
        <is>
          <t>---</t>
        </is>
      </c>
      <c r="M1646" t="inlineStr">
        <is>
          <t>---</t>
        </is>
      </c>
      <c r="N1646" t="inlineStr">
        <is>
          <t>---</t>
        </is>
      </c>
      <c r="O1646" t="inlineStr">
        <is>
          <t>---</t>
        </is>
      </c>
      <c r="P1646" t="inlineStr">
        <is>
          <t>---</t>
        </is>
      </c>
      <c r="Q1646" t="inlineStr">
        <is>
          <t>---</t>
        </is>
      </c>
      <c r="R1646" t="inlineStr"/>
      <c r="S1646" t="inlineStr"/>
      <c r="T1646" t="inlineStr"/>
      <c r="U1646" t="inlineStr"/>
      <c r="V1646" t="inlineStr"/>
      <c r="W1646" t="inlineStr"/>
      <c r="X1646" t="inlineStr">
        <is>
          <t>LIM/HOSJ/S000070</t>
        </is>
      </c>
      <c r="Y1646" t="inlineStr">
        <is>
          <t>LIM/HOSJ/S000070</t>
        </is>
      </c>
      <c r="Z1646" t="inlineStr">
        <is>
          <t>2025-04-02 23:12:27</t>
        </is>
      </c>
      <c r="AA1646" t="inlineStr">
        <is>
          <t>2025-04-02 23:12:20</t>
        </is>
      </c>
      <c r="AB1646" t="inlineStr">
        <is>
          <t>1jeanelie</t>
        </is>
      </c>
      <c r="AC1646" t="inlineStr">
        <is>
          <t>2025-04-02 23:19:54</t>
        </is>
      </c>
      <c r="AD1646" s="1" t="inlineStr">
        <is>
          <t>https://www.commcarehq.org/a/caris-test/reports/form_data/0476c84a-84c8-4cf2-93c8-6483733f6a2a/</t>
        </is>
      </c>
      <c r="AE1646" t="inlineStr">
        <is>
          <t>---</t>
        </is>
      </c>
      <c r="AF1646" t="inlineStr">
        <is>
          <t>352bcc6d898c4fb98491001249f77bbb</t>
        </is>
      </c>
      <c r="AG1646" t="inlineStr">
        <is>
          <t>OK</t>
        </is>
      </c>
      <c r="AH1646" t="inlineStr">
        <is>
          <t>2025-04-02 23:12:27</t>
        </is>
      </c>
      <c r="AI1646" t="inlineStr">
        <is>
          <t>1b922c6cae0e4a4e9e08c400d46b6ba7</t>
        </is>
      </c>
      <c r="AJ1646" t="inlineStr">
        <is>
          <t>2025-04-02</t>
        </is>
      </c>
      <c r="AK1646" t="inlineStr">
        <is>
          <t>3</t>
        </is>
      </c>
      <c r="AL1646" t="inlineStr">
        <is>
          <t>---</t>
        </is>
      </c>
      <c r="AM1646" t="inlineStr">
        <is>
          <t>0</t>
        </is>
      </c>
      <c r="AN1646" t="inlineStr">
        <is>
          <t>---</t>
        </is>
      </c>
      <c r="AO1646" t="inlineStr">
        <is>
          <t>1</t>
        </is>
      </c>
      <c r="AP1646" t="inlineStr">
        <is>
          <t>1</t>
        </is>
      </c>
      <c r="AQ1646" t="inlineStr"/>
      <c r="AR1646" t="inlineStr"/>
      <c r="AS1646" t="inlineStr"/>
      <c r="AT1646" t="inlineStr"/>
      <c r="AU1646" t="inlineStr">
        <is>
          <t>---</t>
        </is>
      </c>
      <c r="AV1646" t="inlineStr">
        <is>
          <t>---</t>
        </is>
      </c>
      <c r="AW1646" t="inlineStr">
        <is>
          <t>---</t>
        </is>
      </c>
      <c r="AX1646" t="inlineStr">
        <is>
          <t>---</t>
        </is>
      </c>
      <c r="AY1646" t="inlineStr">
        <is>
          <t>---</t>
        </is>
      </c>
      <c r="AZ1646" t="inlineStr">
        <is>
          <t>---</t>
        </is>
      </c>
      <c r="BA1646" t="inlineStr">
        <is>
          <t>1b922c6cae0e4a4e9e08c400d46b6ba7</t>
        </is>
      </c>
      <c r="BB1646" t="inlineStr">
        <is>
          <t>http://openrosa.org/formdesigner/0B48E039-1E80-49A7-AC24-732B6E788E39</t>
        </is>
      </c>
      <c r="BC1646" t="inlineStr">
        <is>
          <t>Ration et autres visites</t>
        </is>
      </c>
      <c r="BD1646" t="inlineStr">
        <is>
          <t>CommCare Android, version "2.55.0"(467579). App v15976. CommCare Version 2.55.0. Build 467579, built on: 2025-01-15</t>
        </is>
      </c>
      <c r="BE1646" t="inlineStr">
        <is>
          <t>commcare_734f7fdd-cbb1-463f-aa8e-b4bd89e56188</t>
        </is>
      </c>
      <c r="BF1646" t="inlineStr"/>
      <c r="BG1646" t="inlineStr">
        <is>
          <t>f13d8149fc6d39ebe86af18272310ff9</t>
        </is>
      </c>
      <c r="BH1646" t="inlineStr">
        <is>
          <t>7f92301a232342ecaa860bf392f6b02f</t>
        </is>
      </c>
      <c r="BI1646" t="inlineStr">
        <is>
          <t>15246</t>
        </is>
      </c>
      <c r="BJ1646" t="inlineStr">
        <is>
          <t>XFormInstance</t>
        </is>
      </c>
      <c r="BK1646" t="inlineStr">
        <is>
          <t>82dbea900fd411f0881d91acc20079a7</t>
        </is>
      </c>
      <c r="BL1646" t="b">
        <v>0</v>
      </c>
      <c r="BM1646" t="inlineStr">
        <is>
          <t>---</t>
        </is>
      </c>
      <c r="BN1646" t="inlineStr">
        <is>
          <t>200.113.253.255</t>
        </is>
      </c>
      <c r="BO1646" t="inlineStr">
        <is>
          <t>SANDLEY ST. FORT</t>
        </is>
      </c>
    </row>
    <row r="1647">
      <c r="A1647" t="inlineStr">
        <is>
          <t>1645</t>
        </is>
      </c>
      <c r="B1647" t="inlineStr">
        <is>
          <t>c4baa900-4239-4396-9c61-f2dc3ea6abad</t>
        </is>
      </c>
      <c r="C1647" t="inlineStr">
        <is>
          <t>2025-04-02</t>
        </is>
      </c>
      <c r="D1647" t="inlineStr">
        <is>
          <t>3</t>
        </is>
      </c>
      <c r="E1647" t="inlineStr">
        <is>
          <t>---</t>
        </is>
      </c>
      <c r="F1647" t="inlineStr">
        <is>
          <t>0</t>
        </is>
      </c>
      <c r="G1647" t="inlineStr">
        <is>
          <t>---</t>
        </is>
      </c>
      <c r="H1647" t="inlineStr">
        <is>
          <t>1</t>
        </is>
      </c>
      <c r="I1647" t="inlineStr">
        <is>
          <t>1</t>
        </is>
      </c>
      <c r="J1647" t="inlineStr"/>
      <c r="K1647" t="inlineStr">
        <is>
          <t>---</t>
        </is>
      </c>
      <c r="L1647" t="inlineStr">
        <is>
          <t>---</t>
        </is>
      </c>
      <c r="M1647" t="inlineStr">
        <is>
          <t>---</t>
        </is>
      </c>
      <c r="N1647" t="inlineStr">
        <is>
          <t>---</t>
        </is>
      </c>
      <c r="O1647" t="inlineStr">
        <is>
          <t>---</t>
        </is>
      </c>
      <c r="P1647" t="inlineStr">
        <is>
          <t>---</t>
        </is>
      </c>
      <c r="Q1647" t="inlineStr">
        <is>
          <t>---</t>
        </is>
      </c>
      <c r="R1647" t="inlineStr"/>
      <c r="S1647" t="inlineStr"/>
      <c r="T1647" t="inlineStr"/>
      <c r="U1647" t="inlineStr"/>
      <c r="V1647" t="inlineStr"/>
      <c r="W1647" t="inlineStr"/>
      <c r="X1647" t="inlineStr">
        <is>
          <t>LIM/HOSJ/ST00899</t>
        </is>
      </c>
      <c r="Y1647" t="inlineStr">
        <is>
          <t>LIM/HOSJ/ST00899</t>
        </is>
      </c>
      <c r="Z1647" t="inlineStr">
        <is>
          <t>2025-04-02 23:12:47</t>
        </is>
      </c>
      <c r="AA1647" t="inlineStr">
        <is>
          <t>2025-04-02 23:12:39</t>
        </is>
      </c>
      <c r="AB1647" t="inlineStr">
        <is>
          <t>1jeanelie</t>
        </is>
      </c>
      <c r="AC1647" t="inlineStr">
        <is>
          <t>2025-04-02 23:19:54</t>
        </is>
      </c>
      <c r="AD1647" s="1" t="inlineStr">
        <is>
          <t>https://www.commcarehq.org/a/caris-test/reports/form_data/c4baa900-4239-4396-9c61-f2dc3ea6abad/</t>
        </is>
      </c>
      <c r="AE1647" t="inlineStr">
        <is>
          <t>---</t>
        </is>
      </c>
      <c r="AF1647" t="inlineStr">
        <is>
          <t>11fa703d02024f56838c624cc0b40dbb</t>
        </is>
      </c>
      <c r="AG1647" t="inlineStr">
        <is>
          <t>OK</t>
        </is>
      </c>
      <c r="AH1647" t="inlineStr">
        <is>
          <t>2025-04-02 23:12:47</t>
        </is>
      </c>
      <c r="AI1647" t="inlineStr">
        <is>
          <t>1b922c6cae0e4a4e9e08c400d46b6ba7</t>
        </is>
      </c>
      <c r="AJ1647" t="inlineStr">
        <is>
          <t>2025-04-02</t>
        </is>
      </c>
      <c r="AK1647" t="inlineStr">
        <is>
          <t>3</t>
        </is>
      </c>
      <c r="AL1647" t="inlineStr">
        <is>
          <t>---</t>
        </is>
      </c>
      <c r="AM1647" t="inlineStr">
        <is>
          <t>0</t>
        </is>
      </c>
      <c r="AN1647" t="inlineStr">
        <is>
          <t>---</t>
        </is>
      </c>
      <c r="AO1647" t="inlineStr">
        <is>
          <t>1</t>
        </is>
      </c>
      <c r="AP1647" t="inlineStr">
        <is>
          <t>1</t>
        </is>
      </c>
      <c r="AQ1647" t="inlineStr"/>
      <c r="AR1647" t="inlineStr"/>
      <c r="AS1647" t="inlineStr"/>
      <c r="AT1647" t="inlineStr"/>
      <c r="AU1647" t="inlineStr">
        <is>
          <t>---</t>
        </is>
      </c>
      <c r="AV1647" t="inlineStr">
        <is>
          <t>---</t>
        </is>
      </c>
      <c r="AW1647" t="inlineStr">
        <is>
          <t>---</t>
        </is>
      </c>
      <c r="AX1647" t="inlineStr">
        <is>
          <t>---</t>
        </is>
      </c>
      <c r="AY1647" t="inlineStr">
        <is>
          <t>---</t>
        </is>
      </c>
      <c r="AZ1647" t="inlineStr">
        <is>
          <t>---</t>
        </is>
      </c>
      <c r="BA1647" t="inlineStr">
        <is>
          <t>1b922c6cae0e4a4e9e08c400d46b6ba7</t>
        </is>
      </c>
      <c r="BB1647" t="inlineStr">
        <is>
          <t>http://openrosa.org/formdesigner/0B48E039-1E80-49A7-AC24-732B6E788E39</t>
        </is>
      </c>
      <c r="BC1647" t="inlineStr">
        <is>
          <t>Ration et autres visites</t>
        </is>
      </c>
      <c r="BD1647" t="inlineStr">
        <is>
          <t>CommCare Android, version "2.55.0"(467579). App v15976. CommCare Version 2.55.0. Build 467579, built on: 2025-01-15</t>
        </is>
      </c>
      <c r="BE1647" t="inlineStr">
        <is>
          <t>commcare_734f7fdd-cbb1-463f-aa8e-b4bd89e56188</t>
        </is>
      </c>
      <c r="BF1647" t="inlineStr"/>
      <c r="BG1647" t="inlineStr">
        <is>
          <t>f13d8149fc6d39ebe86af18272310ff9</t>
        </is>
      </c>
      <c r="BH1647" t="inlineStr">
        <is>
          <t>7f92301a232342ecaa860bf392f6b02f</t>
        </is>
      </c>
      <c r="BI1647" t="inlineStr">
        <is>
          <t>15246</t>
        </is>
      </c>
      <c r="BJ1647" t="inlineStr">
        <is>
          <t>XFormInstance</t>
        </is>
      </c>
      <c r="BK1647" t="inlineStr">
        <is>
          <t>82dbea900fd411f0881d91acc20079a7</t>
        </is>
      </c>
      <c r="BL1647" t="b">
        <v>0</v>
      </c>
      <c r="BM1647" t="inlineStr">
        <is>
          <t>---</t>
        </is>
      </c>
      <c r="BN1647" t="inlineStr">
        <is>
          <t>200.113.253.255</t>
        </is>
      </c>
      <c r="BO1647" t="inlineStr">
        <is>
          <t>Lourde Mika Laurent</t>
        </is>
      </c>
    </row>
    <row r="1648">
      <c r="A1648" t="inlineStr">
        <is>
          <t>1646</t>
        </is>
      </c>
      <c r="B1648" t="inlineStr">
        <is>
          <t>d6da4798-83bf-46c3-b897-1d6e05478178</t>
        </is>
      </c>
      <c r="C1648" t="inlineStr">
        <is>
          <t>2025-04-02</t>
        </is>
      </c>
      <c r="D1648" t="inlineStr">
        <is>
          <t>3</t>
        </is>
      </c>
      <c r="E1648" t="inlineStr">
        <is>
          <t>---</t>
        </is>
      </c>
      <c r="F1648" t="inlineStr">
        <is>
          <t>0</t>
        </is>
      </c>
      <c r="G1648" t="inlineStr">
        <is>
          <t>---</t>
        </is>
      </c>
      <c r="H1648" t="inlineStr">
        <is>
          <t>1</t>
        </is>
      </c>
      <c r="I1648" t="inlineStr">
        <is>
          <t>1</t>
        </is>
      </c>
      <c r="J1648" t="inlineStr"/>
      <c r="K1648" t="inlineStr">
        <is>
          <t>---</t>
        </is>
      </c>
      <c r="L1648" t="inlineStr">
        <is>
          <t>---</t>
        </is>
      </c>
      <c r="M1648" t="inlineStr">
        <is>
          <t>---</t>
        </is>
      </c>
      <c r="N1648" t="inlineStr">
        <is>
          <t>---</t>
        </is>
      </c>
      <c r="O1648" t="inlineStr">
        <is>
          <t>---</t>
        </is>
      </c>
      <c r="P1648" t="inlineStr">
        <is>
          <t>---</t>
        </is>
      </c>
      <c r="Q1648" t="inlineStr">
        <is>
          <t>---</t>
        </is>
      </c>
      <c r="R1648" t="inlineStr"/>
      <c r="S1648" t="inlineStr"/>
      <c r="T1648" t="inlineStr"/>
      <c r="U1648" t="inlineStr"/>
      <c r="V1648" t="inlineStr"/>
      <c r="W1648" t="inlineStr"/>
      <c r="X1648" t="inlineStr">
        <is>
          <t>LIM/HOSJ/SO00301</t>
        </is>
      </c>
      <c r="Y1648" t="inlineStr">
        <is>
          <t>LIM/HOSJ/SO00301</t>
        </is>
      </c>
      <c r="Z1648" t="inlineStr">
        <is>
          <t>2025-04-02 23:13:08</t>
        </is>
      </c>
      <c r="AA1648" t="inlineStr">
        <is>
          <t>2025-04-02 23:13:00</t>
        </is>
      </c>
      <c r="AB1648" t="inlineStr">
        <is>
          <t>1jeanelie</t>
        </is>
      </c>
      <c r="AC1648" t="inlineStr">
        <is>
          <t>2025-04-02 23:19:55</t>
        </is>
      </c>
      <c r="AD1648" s="1" t="inlineStr">
        <is>
          <t>https://www.commcarehq.org/a/caris-test/reports/form_data/d6da4798-83bf-46c3-b897-1d6e05478178/</t>
        </is>
      </c>
      <c r="AE1648" t="inlineStr">
        <is>
          <t>---</t>
        </is>
      </c>
      <c r="AF1648" t="inlineStr">
        <is>
          <t>3c5a623af057e23a32ae4000_23578</t>
        </is>
      </c>
      <c r="AG1648" t="inlineStr">
        <is>
          <t>OK</t>
        </is>
      </c>
      <c r="AH1648" t="inlineStr">
        <is>
          <t>2025-04-02 23:13:08</t>
        </is>
      </c>
      <c r="AI1648" t="inlineStr">
        <is>
          <t>1b922c6cae0e4a4e9e08c400d46b6ba7</t>
        </is>
      </c>
      <c r="AJ1648" t="inlineStr">
        <is>
          <t>2025-04-02</t>
        </is>
      </c>
      <c r="AK1648" t="inlineStr">
        <is>
          <t>3</t>
        </is>
      </c>
      <c r="AL1648" t="inlineStr">
        <is>
          <t>---</t>
        </is>
      </c>
      <c r="AM1648" t="inlineStr">
        <is>
          <t>0</t>
        </is>
      </c>
      <c r="AN1648" t="inlineStr">
        <is>
          <t>---</t>
        </is>
      </c>
      <c r="AO1648" t="inlineStr">
        <is>
          <t>1</t>
        </is>
      </c>
      <c r="AP1648" t="inlineStr">
        <is>
          <t>1</t>
        </is>
      </c>
      <c r="AQ1648" t="inlineStr"/>
      <c r="AR1648" t="inlineStr"/>
      <c r="AS1648" t="inlineStr"/>
      <c r="AT1648" t="inlineStr"/>
      <c r="AU1648" t="inlineStr">
        <is>
          <t>---</t>
        </is>
      </c>
      <c r="AV1648" t="inlineStr">
        <is>
          <t>---</t>
        </is>
      </c>
      <c r="AW1648" t="inlineStr">
        <is>
          <t>---</t>
        </is>
      </c>
      <c r="AX1648" t="inlineStr">
        <is>
          <t>---</t>
        </is>
      </c>
      <c r="AY1648" t="inlineStr">
        <is>
          <t>---</t>
        </is>
      </c>
      <c r="AZ1648" t="inlineStr">
        <is>
          <t>---</t>
        </is>
      </c>
      <c r="BA1648" t="inlineStr">
        <is>
          <t>1b922c6cae0e4a4e9e08c400d46b6ba7</t>
        </is>
      </c>
      <c r="BB1648" t="inlineStr">
        <is>
          <t>http://openrosa.org/formdesigner/0B48E039-1E80-49A7-AC24-732B6E788E39</t>
        </is>
      </c>
      <c r="BC1648" t="inlineStr">
        <is>
          <t>Ration et autres visites</t>
        </is>
      </c>
      <c r="BD1648" t="inlineStr">
        <is>
          <t>CommCare Android, version "2.55.0"(467579). App v15976. CommCare Version 2.55.0. Build 467579, built on: 2025-01-15</t>
        </is>
      </c>
      <c r="BE1648" t="inlineStr">
        <is>
          <t>commcare_734f7fdd-cbb1-463f-aa8e-b4bd89e56188</t>
        </is>
      </c>
      <c r="BF1648" t="inlineStr"/>
      <c r="BG1648" t="inlineStr">
        <is>
          <t>f13d8149fc6d39ebe86af18272310ff9</t>
        </is>
      </c>
      <c r="BH1648" t="inlineStr">
        <is>
          <t>7f92301a232342ecaa860bf392f6b02f</t>
        </is>
      </c>
      <c r="BI1648" t="inlineStr">
        <is>
          <t>15246</t>
        </is>
      </c>
      <c r="BJ1648" t="inlineStr">
        <is>
          <t>XFormInstance</t>
        </is>
      </c>
      <c r="BK1648" t="inlineStr">
        <is>
          <t>82dbea900fd411f0881d91acc20079a7</t>
        </is>
      </c>
      <c r="BL1648" t="b">
        <v>0</v>
      </c>
      <c r="BM1648" t="inlineStr">
        <is>
          <t>---</t>
        </is>
      </c>
      <c r="BN1648" t="inlineStr">
        <is>
          <t>200.113.253.255</t>
        </is>
      </c>
      <c r="BO1648" t="inlineStr">
        <is>
          <t>Calistin Maudenica</t>
        </is>
      </c>
    </row>
    <row r="1649">
      <c r="A1649" t="inlineStr">
        <is>
          <t>1647</t>
        </is>
      </c>
      <c r="B1649" t="inlineStr">
        <is>
          <t>8ada82ad-e619-4865-bd2d-85e0084d42d4</t>
        </is>
      </c>
      <c r="C1649" t="inlineStr">
        <is>
          <t>2025-04-02</t>
        </is>
      </c>
      <c r="D1649" t="inlineStr">
        <is>
          <t>3</t>
        </is>
      </c>
      <c r="E1649" t="inlineStr">
        <is>
          <t>---</t>
        </is>
      </c>
      <c r="F1649" t="inlineStr">
        <is>
          <t>0</t>
        </is>
      </c>
      <c r="G1649" t="inlineStr">
        <is>
          <t>---</t>
        </is>
      </c>
      <c r="H1649" t="inlineStr">
        <is>
          <t>1</t>
        </is>
      </c>
      <c r="I1649" t="inlineStr">
        <is>
          <t>1</t>
        </is>
      </c>
      <c r="J1649" t="inlineStr"/>
      <c r="K1649" t="inlineStr">
        <is>
          <t>---</t>
        </is>
      </c>
      <c r="L1649" t="inlineStr">
        <is>
          <t>---</t>
        </is>
      </c>
      <c r="M1649" t="inlineStr">
        <is>
          <t>---</t>
        </is>
      </c>
      <c r="N1649" t="inlineStr">
        <is>
          <t>---</t>
        </is>
      </c>
      <c r="O1649" t="inlineStr">
        <is>
          <t>---</t>
        </is>
      </c>
      <c r="P1649" t="inlineStr">
        <is>
          <t>---</t>
        </is>
      </c>
      <c r="Q1649" t="inlineStr">
        <is>
          <t>---</t>
        </is>
      </c>
      <c r="R1649" t="inlineStr"/>
      <c r="S1649" t="inlineStr"/>
      <c r="T1649" t="inlineStr"/>
      <c r="U1649" t="inlineStr"/>
      <c r="V1649" t="inlineStr"/>
      <c r="W1649" t="inlineStr"/>
      <c r="X1649" t="inlineStr">
        <is>
          <t>LIM/HOSJ/ST01997</t>
        </is>
      </c>
      <c r="Y1649" t="inlineStr">
        <is>
          <t>LIM/HOSJ/ST01997</t>
        </is>
      </c>
      <c r="Z1649" t="inlineStr">
        <is>
          <t>2025-04-02 23:13:35</t>
        </is>
      </c>
      <c r="AA1649" t="inlineStr">
        <is>
          <t>2025-04-02 23:13:27</t>
        </is>
      </c>
      <c r="AB1649" t="inlineStr">
        <is>
          <t>1jeanelie</t>
        </is>
      </c>
      <c r="AC1649" t="inlineStr">
        <is>
          <t>2025-04-02 23:19:56</t>
        </is>
      </c>
      <c r="AD1649" s="1" t="inlineStr">
        <is>
          <t>https://www.commcarehq.org/a/caris-test/reports/form_data/8ada82ad-e619-4865-bd2d-85e0084d42d4/</t>
        </is>
      </c>
      <c r="AE1649" t="inlineStr">
        <is>
          <t>---</t>
        </is>
      </c>
      <c r="AF1649" t="inlineStr">
        <is>
          <t>3c5a623af057e23a32ae4000_21432</t>
        </is>
      </c>
      <c r="AG1649" t="inlineStr">
        <is>
          <t>OK</t>
        </is>
      </c>
      <c r="AH1649" t="inlineStr">
        <is>
          <t>2025-04-02 23:13:35</t>
        </is>
      </c>
      <c r="AI1649" t="inlineStr">
        <is>
          <t>1b922c6cae0e4a4e9e08c400d46b6ba7</t>
        </is>
      </c>
      <c r="AJ1649" t="inlineStr">
        <is>
          <t>2025-04-02</t>
        </is>
      </c>
      <c r="AK1649" t="inlineStr">
        <is>
          <t>3</t>
        </is>
      </c>
      <c r="AL1649" t="inlineStr">
        <is>
          <t>---</t>
        </is>
      </c>
      <c r="AM1649" t="inlineStr">
        <is>
          <t>0</t>
        </is>
      </c>
      <c r="AN1649" t="inlineStr">
        <is>
          <t>---</t>
        </is>
      </c>
      <c r="AO1649" t="inlineStr">
        <is>
          <t>1</t>
        </is>
      </c>
      <c r="AP1649" t="inlineStr">
        <is>
          <t>1</t>
        </is>
      </c>
      <c r="AQ1649" t="inlineStr"/>
      <c r="AR1649" t="inlineStr"/>
      <c r="AS1649" t="inlineStr"/>
      <c r="AT1649" t="inlineStr"/>
      <c r="AU1649" t="inlineStr">
        <is>
          <t>---</t>
        </is>
      </c>
      <c r="AV1649" t="inlineStr">
        <is>
          <t>---</t>
        </is>
      </c>
      <c r="AW1649" t="inlineStr">
        <is>
          <t>---</t>
        </is>
      </c>
      <c r="AX1649" t="inlineStr">
        <is>
          <t>---</t>
        </is>
      </c>
      <c r="AY1649" t="inlineStr">
        <is>
          <t>---</t>
        </is>
      </c>
      <c r="AZ1649" t="inlineStr">
        <is>
          <t>---</t>
        </is>
      </c>
      <c r="BA1649" t="inlineStr">
        <is>
          <t>1b922c6cae0e4a4e9e08c400d46b6ba7</t>
        </is>
      </c>
      <c r="BB1649" t="inlineStr">
        <is>
          <t>http://openrosa.org/formdesigner/0B48E039-1E80-49A7-AC24-732B6E788E39</t>
        </is>
      </c>
      <c r="BC1649" t="inlineStr">
        <is>
          <t>Ration et autres visites</t>
        </is>
      </c>
      <c r="BD1649" t="inlineStr">
        <is>
          <t>CommCare Android, version "2.55.0"(467579). App v15976. CommCare Version 2.55.0. Build 467579, built on: 2025-01-15</t>
        </is>
      </c>
      <c r="BE1649" t="inlineStr">
        <is>
          <t>commcare_734f7fdd-cbb1-463f-aa8e-b4bd89e56188</t>
        </is>
      </c>
      <c r="BF1649" t="inlineStr"/>
      <c r="BG1649" t="inlineStr">
        <is>
          <t>f13d8149fc6d39ebe86af18272310ff9</t>
        </is>
      </c>
      <c r="BH1649" t="inlineStr">
        <is>
          <t>7f92301a232342ecaa860bf392f6b02f</t>
        </is>
      </c>
      <c r="BI1649" t="inlineStr">
        <is>
          <t>15246</t>
        </is>
      </c>
      <c r="BJ1649" t="inlineStr">
        <is>
          <t>XFormInstance</t>
        </is>
      </c>
      <c r="BK1649" t="inlineStr">
        <is>
          <t>82dbea900fd411f0881d91acc20079a7</t>
        </is>
      </c>
      <c r="BL1649" t="b">
        <v>0</v>
      </c>
      <c r="BM1649" t="inlineStr">
        <is>
          <t>---</t>
        </is>
      </c>
      <c r="BN1649" t="inlineStr">
        <is>
          <t>200.113.253.255</t>
        </is>
      </c>
      <c r="BO1649" t="inlineStr">
        <is>
          <t>Herode Calistin</t>
        </is>
      </c>
    </row>
    <row r="1650">
      <c r="A1650" t="inlineStr">
        <is>
          <t>1648</t>
        </is>
      </c>
      <c r="B1650" t="inlineStr">
        <is>
          <t>a8b30688-1953-44df-9ce4-2832e1a658f5</t>
        </is>
      </c>
      <c r="C1650" t="inlineStr">
        <is>
          <t>2025-04-02</t>
        </is>
      </c>
      <c r="D1650" t="inlineStr">
        <is>
          <t>3</t>
        </is>
      </c>
      <c r="E1650" t="inlineStr">
        <is>
          <t>---</t>
        </is>
      </c>
      <c r="F1650" t="inlineStr">
        <is>
          <t>0</t>
        </is>
      </c>
      <c r="G1650" t="inlineStr">
        <is>
          <t>---</t>
        </is>
      </c>
      <c r="H1650" t="inlineStr">
        <is>
          <t>1</t>
        </is>
      </c>
      <c r="I1650" t="inlineStr">
        <is>
          <t>1</t>
        </is>
      </c>
      <c r="J1650" t="inlineStr"/>
      <c r="K1650" t="inlineStr">
        <is>
          <t>---</t>
        </is>
      </c>
      <c r="L1650" t="inlineStr">
        <is>
          <t>---</t>
        </is>
      </c>
      <c r="M1650" t="inlineStr">
        <is>
          <t>---</t>
        </is>
      </c>
      <c r="N1650" t="inlineStr">
        <is>
          <t>---</t>
        </is>
      </c>
      <c r="O1650" t="inlineStr">
        <is>
          <t>---</t>
        </is>
      </c>
      <c r="P1650" t="inlineStr">
        <is>
          <t>---</t>
        </is>
      </c>
      <c r="Q1650" t="inlineStr">
        <is>
          <t>---</t>
        </is>
      </c>
      <c r="R1650" t="inlineStr"/>
      <c r="S1650" t="inlineStr"/>
      <c r="T1650" t="inlineStr"/>
      <c r="U1650" t="inlineStr"/>
      <c r="V1650" t="inlineStr"/>
      <c r="W1650" t="inlineStr"/>
      <c r="X1650" t="inlineStr">
        <is>
          <t>LIM/HBSL/PED00012</t>
        </is>
      </c>
      <c r="Y1650" t="inlineStr">
        <is>
          <t>LIM/HBSL/PED00012</t>
        </is>
      </c>
      <c r="Z1650" t="inlineStr">
        <is>
          <t>2025-04-02 23:14:18</t>
        </is>
      </c>
      <c r="AA1650" t="inlineStr">
        <is>
          <t>2025-04-02 23:14:12</t>
        </is>
      </c>
      <c r="AB1650" t="inlineStr">
        <is>
          <t>1jeanelie</t>
        </is>
      </c>
      <c r="AC1650" t="inlineStr">
        <is>
          <t>2025-04-02 23:19:56</t>
        </is>
      </c>
      <c r="AD1650" s="1" t="inlineStr">
        <is>
          <t>https://www.commcarehq.org/a/caris-test/reports/form_data/a8b30688-1953-44df-9ce4-2832e1a658f5/</t>
        </is>
      </c>
      <c r="AE1650" t="inlineStr">
        <is>
          <t>---</t>
        </is>
      </c>
      <c r="AF1650" t="inlineStr">
        <is>
          <t>4599f819aa57426985c31a779898c980</t>
        </is>
      </c>
      <c r="AG1650" t="inlineStr">
        <is>
          <t>OK</t>
        </is>
      </c>
      <c r="AH1650" t="inlineStr">
        <is>
          <t>2025-04-02 23:14:18</t>
        </is>
      </c>
      <c r="AI1650" t="inlineStr">
        <is>
          <t>1b922c6cae0e4a4e9e08c400d46b6ba7</t>
        </is>
      </c>
      <c r="AJ1650" t="inlineStr">
        <is>
          <t>2025-04-02</t>
        </is>
      </c>
      <c r="AK1650" t="inlineStr">
        <is>
          <t>3</t>
        </is>
      </c>
      <c r="AL1650" t="inlineStr">
        <is>
          <t>---</t>
        </is>
      </c>
      <c r="AM1650" t="inlineStr">
        <is>
          <t>0</t>
        </is>
      </c>
      <c r="AN1650" t="inlineStr">
        <is>
          <t>---</t>
        </is>
      </c>
      <c r="AO1650" t="inlineStr">
        <is>
          <t>1</t>
        </is>
      </c>
      <c r="AP1650" t="inlineStr">
        <is>
          <t>1</t>
        </is>
      </c>
      <c r="AQ1650" t="inlineStr"/>
      <c r="AR1650" t="inlineStr"/>
      <c r="AS1650" t="inlineStr"/>
      <c r="AT1650" t="inlineStr"/>
      <c r="AU1650" t="inlineStr">
        <is>
          <t>---</t>
        </is>
      </c>
      <c r="AV1650" t="inlineStr">
        <is>
          <t>---</t>
        </is>
      </c>
      <c r="AW1650" t="inlineStr">
        <is>
          <t>---</t>
        </is>
      </c>
      <c r="AX1650" t="inlineStr">
        <is>
          <t>---</t>
        </is>
      </c>
      <c r="AY1650" t="inlineStr">
        <is>
          <t>---</t>
        </is>
      </c>
      <c r="AZ1650" t="inlineStr">
        <is>
          <t>---</t>
        </is>
      </c>
      <c r="BA1650" t="inlineStr">
        <is>
          <t>1b922c6cae0e4a4e9e08c400d46b6ba7</t>
        </is>
      </c>
      <c r="BB1650" t="inlineStr">
        <is>
          <t>http://openrosa.org/formdesigner/0B48E039-1E80-49A7-AC24-732B6E788E39</t>
        </is>
      </c>
      <c r="BC1650" t="inlineStr">
        <is>
          <t>Ration et autres visites</t>
        </is>
      </c>
      <c r="BD1650" t="inlineStr">
        <is>
          <t>CommCare Android, version "2.55.0"(467579). App v15976. CommCare Version 2.55.0. Build 467579, built on: 2025-01-15</t>
        </is>
      </c>
      <c r="BE1650" t="inlineStr">
        <is>
          <t>commcare_734f7fdd-cbb1-463f-aa8e-b4bd89e56188</t>
        </is>
      </c>
      <c r="BF1650" t="inlineStr"/>
      <c r="BG1650" t="inlineStr">
        <is>
          <t>f13d8149fc6d39ebe86af18272310ff9</t>
        </is>
      </c>
      <c r="BH1650" t="inlineStr">
        <is>
          <t>7f92301a232342ecaa860bf392f6b02f</t>
        </is>
      </c>
      <c r="BI1650" t="inlineStr">
        <is>
          <t>15246</t>
        </is>
      </c>
      <c r="BJ1650" t="inlineStr">
        <is>
          <t>XFormInstance</t>
        </is>
      </c>
      <c r="BK1650" t="inlineStr">
        <is>
          <t>82dbea900fd411f0881d91acc20079a7</t>
        </is>
      </c>
      <c r="BL1650" t="b">
        <v>0</v>
      </c>
      <c r="BM1650" t="inlineStr">
        <is>
          <t>---</t>
        </is>
      </c>
      <c r="BN1650" t="inlineStr">
        <is>
          <t>200.113.253.255</t>
        </is>
      </c>
      <c r="BO1650" t="inlineStr">
        <is>
          <t>Wislandline Boyer</t>
        </is>
      </c>
    </row>
    <row r="1651">
      <c r="A1651" t="inlineStr">
        <is>
          <t>1649</t>
        </is>
      </c>
      <c r="B1651" t="inlineStr">
        <is>
          <t>e1b854bf-7d3c-416a-882d-cc8e8fa9a736</t>
        </is>
      </c>
      <c r="C1651" t="inlineStr">
        <is>
          <t>2025-04-02</t>
        </is>
      </c>
      <c r="D1651" t="inlineStr">
        <is>
          <t>3</t>
        </is>
      </c>
      <c r="E1651" t="inlineStr">
        <is>
          <t>---</t>
        </is>
      </c>
      <c r="F1651" t="inlineStr">
        <is>
          <t>0</t>
        </is>
      </c>
      <c r="G1651" t="inlineStr">
        <is>
          <t>---</t>
        </is>
      </c>
      <c r="H1651" t="inlineStr">
        <is>
          <t>1</t>
        </is>
      </c>
      <c r="I1651" t="inlineStr">
        <is>
          <t>1</t>
        </is>
      </c>
      <c r="J1651" t="inlineStr"/>
      <c r="K1651" t="inlineStr">
        <is>
          <t>---</t>
        </is>
      </c>
      <c r="L1651" t="inlineStr">
        <is>
          <t>---</t>
        </is>
      </c>
      <c r="M1651" t="inlineStr">
        <is>
          <t>---</t>
        </is>
      </c>
      <c r="N1651" t="inlineStr">
        <is>
          <t>---</t>
        </is>
      </c>
      <c r="O1651" t="inlineStr">
        <is>
          <t>---</t>
        </is>
      </c>
      <c r="P1651" t="inlineStr">
        <is>
          <t>---</t>
        </is>
      </c>
      <c r="Q1651" t="inlineStr">
        <is>
          <t>---</t>
        </is>
      </c>
      <c r="R1651" t="inlineStr"/>
      <c r="S1651" t="inlineStr"/>
      <c r="T1651" t="inlineStr"/>
      <c r="U1651" t="inlineStr"/>
      <c r="V1651" t="inlineStr"/>
      <c r="W1651" t="inlineStr"/>
      <c r="X1651" t="inlineStr">
        <is>
          <t>LIM/HBSL/ST00049</t>
        </is>
      </c>
      <c r="Y1651" t="inlineStr">
        <is>
          <t>LIM/HBSL/ST00049</t>
        </is>
      </c>
      <c r="Z1651" t="inlineStr">
        <is>
          <t>2025-04-02 23:14:46</t>
        </is>
      </c>
      <c r="AA1651" t="inlineStr">
        <is>
          <t>2025-04-02 23:14:39</t>
        </is>
      </c>
      <c r="AB1651" t="inlineStr">
        <is>
          <t>1jeanelie</t>
        </is>
      </c>
      <c r="AC1651" t="inlineStr">
        <is>
          <t>2025-04-02 23:19:57</t>
        </is>
      </c>
      <c r="AD1651" s="1" t="inlineStr">
        <is>
          <t>https://www.commcarehq.org/a/caris-test/reports/form_data/e1b854bf-7d3c-416a-882d-cc8e8fa9a736/</t>
        </is>
      </c>
      <c r="AE1651" t="inlineStr">
        <is>
          <t>---</t>
        </is>
      </c>
      <c r="AF1651" t="inlineStr">
        <is>
          <t>1c3079da303e488fa2438223b6a5bd0e</t>
        </is>
      </c>
      <c r="AG1651" t="inlineStr">
        <is>
          <t>OK</t>
        </is>
      </c>
      <c r="AH1651" t="inlineStr">
        <is>
          <t>2025-04-02 23:14:46</t>
        </is>
      </c>
      <c r="AI1651" t="inlineStr">
        <is>
          <t>1b922c6cae0e4a4e9e08c400d46b6ba7</t>
        </is>
      </c>
      <c r="AJ1651" t="inlineStr">
        <is>
          <t>2025-04-02</t>
        </is>
      </c>
      <c r="AK1651" t="inlineStr">
        <is>
          <t>3</t>
        </is>
      </c>
      <c r="AL1651" t="inlineStr">
        <is>
          <t>---</t>
        </is>
      </c>
      <c r="AM1651" t="inlineStr">
        <is>
          <t>0</t>
        </is>
      </c>
      <c r="AN1651" t="inlineStr">
        <is>
          <t>---</t>
        </is>
      </c>
      <c r="AO1651" t="inlineStr">
        <is>
          <t>1</t>
        </is>
      </c>
      <c r="AP1651" t="inlineStr">
        <is>
          <t>1</t>
        </is>
      </c>
      <c r="AQ1651" t="inlineStr"/>
      <c r="AR1651" t="inlineStr"/>
      <c r="AS1651" t="inlineStr"/>
      <c r="AT1651" t="inlineStr"/>
      <c r="AU1651" t="inlineStr">
        <is>
          <t>---</t>
        </is>
      </c>
      <c r="AV1651" t="inlineStr">
        <is>
          <t>---</t>
        </is>
      </c>
      <c r="AW1651" t="inlineStr">
        <is>
          <t>---</t>
        </is>
      </c>
      <c r="AX1651" t="inlineStr">
        <is>
          <t>---</t>
        </is>
      </c>
      <c r="AY1651" t="inlineStr">
        <is>
          <t>---</t>
        </is>
      </c>
      <c r="AZ1651" t="inlineStr">
        <is>
          <t>---</t>
        </is>
      </c>
      <c r="BA1651" t="inlineStr">
        <is>
          <t>1b922c6cae0e4a4e9e08c400d46b6ba7</t>
        </is>
      </c>
      <c r="BB1651" t="inlineStr">
        <is>
          <t>http://openrosa.org/formdesigner/0B48E039-1E80-49A7-AC24-732B6E788E39</t>
        </is>
      </c>
      <c r="BC1651" t="inlineStr">
        <is>
          <t>Ration et autres visites</t>
        </is>
      </c>
      <c r="BD1651" t="inlineStr">
        <is>
          <t>CommCare Android, version "2.55.0"(467579). App v15976. CommCare Version 2.55.0. Build 467579, built on: 2025-01-15</t>
        </is>
      </c>
      <c r="BE1651" t="inlineStr">
        <is>
          <t>commcare_734f7fdd-cbb1-463f-aa8e-b4bd89e56188</t>
        </is>
      </c>
      <c r="BF1651" t="inlineStr"/>
      <c r="BG1651" t="inlineStr">
        <is>
          <t>f13d8149fc6d39ebe86af18272310ff9</t>
        </is>
      </c>
      <c r="BH1651" t="inlineStr">
        <is>
          <t>7f92301a232342ecaa860bf392f6b02f</t>
        </is>
      </c>
      <c r="BI1651" t="inlineStr">
        <is>
          <t>15246</t>
        </is>
      </c>
      <c r="BJ1651" t="inlineStr">
        <is>
          <t>XFormInstance</t>
        </is>
      </c>
      <c r="BK1651" t="inlineStr">
        <is>
          <t>82dbea900fd411f0881d91acc20079a7</t>
        </is>
      </c>
      <c r="BL1651" t="b">
        <v>0</v>
      </c>
      <c r="BM1651" t="inlineStr">
        <is>
          <t>---</t>
        </is>
      </c>
      <c r="BN1651" t="inlineStr">
        <is>
          <t>200.113.253.255</t>
        </is>
      </c>
      <c r="BO1651" t="inlineStr">
        <is>
          <t>Jean Eynie</t>
        </is>
      </c>
    </row>
    <row r="1652">
      <c r="A1652" t="inlineStr">
        <is>
          <t>1650</t>
        </is>
      </c>
      <c r="B1652" t="inlineStr">
        <is>
          <t>b379502c-c71c-4b2a-b7dd-be268c9c6eb8</t>
        </is>
      </c>
      <c r="C1652" t="inlineStr">
        <is>
          <t>2025-04-01</t>
        </is>
      </c>
      <c r="D1652" t="inlineStr">
        <is>
          <t>3 7 4</t>
        </is>
      </c>
      <c r="E1652" t="inlineStr">
        <is>
          <t>paiement  Non  effectue
car le  responsable n etait pas present</t>
        </is>
      </c>
      <c r="F1652" t="inlineStr">
        <is>
          <t>1</t>
        </is>
      </c>
      <c r="G1652" t="inlineStr">
        <is>
          <t>---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---</t>
        </is>
      </c>
      <c r="L1652" t="inlineStr">
        <is>
          <t>---</t>
        </is>
      </c>
      <c r="M1652" t="inlineStr">
        <is>
          <t>---</t>
        </is>
      </c>
      <c r="N1652" t="inlineStr">
        <is>
          <t>---</t>
        </is>
      </c>
      <c r="O1652" t="inlineStr">
        <is>
          <t>---</t>
        </is>
      </c>
      <c r="P1652" t="inlineStr">
        <is>
          <t>---</t>
        </is>
      </c>
      <c r="Q1652" t="inlineStr">
        <is>
          <t>---</t>
        </is>
      </c>
      <c r="R1652" t="inlineStr"/>
      <c r="S1652" t="inlineStr"/>
      <c r="T1652" t="inlineStr"/>
      <c r="U1652" t="inlineStr"/>
      <c r="V1652" t="inlineStr"/>
      <c r="W1652" t="inlineStr"/>
      <c r="X1652" t="inlineStr">
        <is>
          <t>CAP/CMBV/PED00038</t>
        </is>
      </c>
      <c r="Y1652" t="inlineStr">
        <is>
          <t>CAP/CMBV/PED00038</t>
        </is>
      </c>
      <c r="Z1652" t="inlineStr">
        <is>
          <t>2025-04-02 00:55:19</t>
        </is>
      </c>
      <c r="AA1652" t="inlineStr">
        <is>
          <t>2025-04-02 00:51:32</t>
        </is>
      </c>
      <c r="AB1652" t="inlineStr">
        <is>
          <t>1plyviose</t>
        </is>
      </c>
      <c r="AC1652" t="inlineStr">
        <is>
          <t>2025-04-03 00:55:21</t>
        </is>
      </c>
      <c r="AD1652" s="1" t="inlineStr">
        <is>
          <t>https://www.commcarehq.org/a/caris-test/reports/form_data/b379502c-c71c-4b2a-b7dd-be268c9c6eb8/</t>
        </is>
      </c>
      <c r="AE1652" t="inlineStr">
        <is>
          <t>---</t>
        </is>
      </c>
      <c r="AF1652" t="inlineStr">
        <is>
          <t>8e5059a526954d7dade51fb1b97cbbfe</t>
        </is>
      </c>
      <c r="AG1652" t="inlineStr">
        <is>
          <t>OK</t>
        </is>
      </c>
      <c r="AH1652" t="inlineStr">
        <is>
          <t>2025-04-02 00:55:19</t>
        </is>
      </c>
      <c r="AI1652" t="inlineStr">
        <is>
          <t>aab7a2415e99453fbcb8ebd109e92b4f</t>
        </is>
      </c>
      <c r="AJ1652" t="inlineStr">
        <is>
          <t>2025-04-01</t>
        </is>
      </c>
      <c r="AK1652" t="inlineStr">
        <is>
          <t>3 7 4</t>
        </is>
      </c>
      <c r="AL1652" t="inlineStr">
        <is>
          <t>paiement  Non  effectue
car le  responsable n etait pas present</t>
        </is>
      </c>
      <c r="AM1652" t="inlineStr">
        <is>
          <t>1</t>
        </is>
      </c>
      <c r="AN1652" t="inlineStr">
        <is>
          <t>---</t>
        </is>
      </c>
      <c r="AO1652" t="inlineStr">
        <is>
          <t>1</t>
        </is>
      </c>
      <c r="AP1652" t="inlineStr">
        <is>
          <t>1</t>
        </is>
      </c>
      <c r="AQ1652" t="inlineStr"/>
      <c r="AR1652" t="inlineStr"/>
      <c r="AS1652" t="inlineStr"/>
      <c r="AT1652" t="inlineStr"/>
      <c r="AU1652" t="inlineStr">
        <is>
          <t>---</t>
        </is>
      </c>
      <c r="AV1652" t="inlineStr">
        <is>
          <t>---</t>
        </is>
      </c>
      <c r="AW1652" t="inlineStr">
        <is>
          <t>---</t>
        </is>
      </c>
      <c r="AX1652" t="inlineStr">
        <is>
          <t>---</t>
        </is>
      </c>
      <c r="AY1652" t="inlineStr">
        <is>
          <t>---</t>
        </is>
      </c>
      <c r="AZ1652" t="inlineStr">
        <is>
          <t>---</t>
        </is>
      </c>
      <c r="BA1652" t="inlineStr">
        <is>
          <t>aab7a2415e99453fbcb8ebd109e92b4f</t>
        </is>
      </c>
      <c r="BB1652" t="inlineStr">
        <is>
          <t>http://openrosa.org/formdesigner/0B48E039-1E80-49A7-AC24-732B6E788E39</t>
        </is>
      </c>
      <c r="BC1652" t="inlineStr">
        <is>
          <t>Ration et autres visites</t>
        </is>
      </c>
      <c r="BD1652" t="inlineStr">
        <is>
          <t>CommCare Android, version "2.55.0"(467579). App v15976. CommCare Version 2.55.0. Build 467579, built on: 2025-01-15</t>
        </is>
      </c>
      <c r="BE1652" t="inlineStr">
        <is>
          <t>commcare_d17d77c2-a7e5-4f4b-9b21-6b80894e9762</t>
        </is>
      </c>
      <c r="BF1652" t="inlineStr"/>
      <c r="BG1652" t="inlineStr">
        <is>
          <t>f13d8149fc6d39ebe86af18272310ff9</t>
        </is>
      </c>
      <c r="BH1652" t="inlineStr">
        <is>
          <t>7f92301a232342ecaa860bf392f6b02f</t>
        </is>
      </c>
      <c r="BI1652" t="inlineStr">
        <is>
          <t>15246</t>
        </is>
      </c>
      <c r="BJ1652" t="inlineStr">
        <is>
          <t>XFormInstance</t>
        </is>
      </c>
      <c r="BK1652" t="inlineStr">
        <is>
          <t>1a410cc80fe911f0a4e821b00009636d</t>
        </is>
      </c>
      <c r="BL1652" t="b">
        <v>0</v>
      </c>
      <c r="BM1652" t="inlineStr">
        <is>
          <t>---</t>
        </is>
      </c>
      <c r="BN1652" t="inlineStr">
        <is>
          <t>200.113.215.131</t>
        </is>
      </c>
      <c r="BO1652" t="inlineStr">
        <is>
          <t>Geslin Ciliaque</t>
        </is>
      </c>
    </row>
    <row r="1653">
      <c r="A1653" t="inlineStr">
        <is>
          <t>1651</t>
        </is>
      </c>
      <c r="B1653" t="inlineStr">
        <is>
          <t>eb265b67-8d8f-4384-9654-42e4698999bc</t>
        </is>
      </c>
      <c r="C1653" t="inlineStr">
        <is>
          <t>2025-04-01</t>
        </is>
      </c>
      <c r="D1653" t="inlineStr">
        <is>
          <t>3 4</t>
        </is>
      </c>
      <c r="E1653" t="inlineStr">
        <is>
          <t>Devoilement</t>
        </is>
      </c>
      <c r="F1653" t="inlineStr">
        <is>
          <t>1</t>
        </is>
      </c>
      <c r="G1653" t="inlineStr">
        <is>
          <t>---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---</t>
        </is>
      </c>
      <c r="L1653" t="inlineStr">
        <is>
          <t>---</t>
        </is>
      </c>
      <c r="M1653" t="inlineStr">
        <is>
          <t>---</t>
        </is>
      </c>
      <c r="N1653" t="inlineStr">
        <is>
          <t>---</t>
        </is>
      </c>
      <c r="O1653" t="inlineStr">
        <is>
          <t>---</t>
        </is>
      </c>
      <c r="P1653" t="inlineStr">
        <is>
          <t>---</t>
        </is>
      </c>
      <c r="Q1653" t="inlineStr">
        <is>
          <t>---</t>
        </is>
      </c>
      <c r="R1653" t="inlineStr"/>
      <c r="S1653" t="inlineStr"/>
      <c r="T1653" t="inlineStr"/>
      <c r="U1653" t="inlineStr"/>
      <c r="V1653" t="inlineStr"/>
      <c r="W1653" t="inlineStr"/>
      <c r="X1653" t="inlineStr">
        <is>
          <t>CAP/CMBV/ST02180</t>
        </is>
      </c>
      <c r="Y1653" t="inlineStr">
        <is>
          <t>CAP/CMBV/ST02180</t>
        </is>
      </c>
      <c r="Z1653" t="inlineStr">
        <is>
          <t>2025-04-02 00:58:55</t>
        </is>
      </c>
      <c r="AA1653" t="inlineStr">
        <is>
          <t>2025-04-02 00:55:49</t>
        </is>
      </c>
      <c r="AB1653" t="inlineStr">
        <is>
          <t>1plyviose</t>
        </is>
      </c>
      <c r="AC1653" t="inlineStr">
        <is>
          <t>2025-04-03 00:58:56</t>
        </is>
      </c>
      <c r="AD1653" s="1" t="inlineStr">
        <is>
          <t>https://www.commcarehq.org/a/caris-test/reports/form_data/eb265b67-8d8f-4384-9654-42e4698999bc/</t>
        </is>
      </c>
      <c r="AE1653" t="inlineStr">
        <is>
          <t>---</t>
        </is>
      </c>
      <c r="AF1653" t="inlineStr">
        <is>
          <t>3c5a623af057e23a32ae4000_20598</t>
        </is>
      </c>
      <c r="AG1653" t="inlineStr">
        <is>
          <t>OK</t>
        </is>
      </c>
      <c r="AH1653" t="inlineStr">
        <is>
          <t>2025-04-02 00:58:55</t>
        </is>
      </c>
      <c r="AI1653" t="inlineStr">
        <is>
          <t>aab7a2415e99453fbcb8ebd109e92b4f</t>
        </is>
      </c>
      <c r="AJ1653" t="inlineStr">
        <is>
          <t>2025-04-01</t>
        </is>
      </c>
      <c r="AK1653" t="inlineStr">
        <is>
          <t>3 4</t>
        </is>
      </c>
      <c r="AL1653" t="inlineStr">
        <is>
          <t>Devoilement</t>
        </is>
      </c>
      <c r="AM1653" t="inlineStr">
        <is>
          <t>1</t>
        </is>
      </c>
      <c r="AN1653" t="inlineStr">
        <is>
          <t>---</t>
        </is>
      </c>
      <c r="AO1653" t="inlineStr">
        <is>
          <t>1</t>
        </is>
      </c>
      <c r="AP1653" t="inlineStr">
        <is>
          <t>1</t>
        </is>
      </c>
      <c r="AQ1653" t="inlineStr"/>
      <c r="AR1653" t="inlineStr"/>
      <c r="AS1653" t="inlineStr"/>
      <c r="AT1653" t="inlineStr"/>
      <c r="AU1653" t="inlineStr">
        <is>
          <t>---</t>
        </is>
      </c>
      <c r="AV1653" t="inlineStr">
        <is>
          <t>---</t>
        </is>
      </c>
      <c r="AW1653" t="inlineStr">
        <is>
          <t>---</t>
        </is>
      </c>
      <c r="AX1653" t="inlineStr">
        <is>
          <t>---</t>
        </is>
      </c>
      <c r="AY1653" t="inlineStr">
        <is>
          <t>---</t>
        </is>
      </c>
      <c r="AZ1653" t="inlineStr">
        <is>
          <t>---</t>
        </is>
      </c>
      <c r="BA1653" t="inlineStr">
        <is>
          <t>aab7a2415e99453fbcb8ebd109e92b4f</t>
        </is>
      </c>
      <c r="BB1653" t="inlineStr">
        <is>
          <t>http://openrosa.org/formdesigner/0B48E039-1E80-49A7-AC24-732B6E788E39</t>
        </is>
      </c>
      <c r="BC1653" t="inlineStr">
        <is>
          <t>Ration et autres visites</t>
        </is>
      </c>
      <c r="BD1653" t="inlineStr">
        <is>
          <t>CommCare Android, version "2.55.0"(467579). App v15976. CommCare Version 2.55.0. Build 467579, built on: 2025-01-15</t>
        </is>
      </c>
      <c r="BE1653" t="inlineStr">
        <is>
          <t>commcare_d17d77c2-a7e5-4f4b-9b21-6b80894e9762</t>
        </is>
      </c>
      <c r="BF1653" t="inlineStr"/>
      <c r="BG1653" t="inlineStr">
        <is>
          <t>f13d8149fc6d39ebe86af18272310ff9</t>
        </is>
      </c>
      <c r="BH1653" t="inlineStr">
        <is>
          <t>7f92301a232342ecaa860bf392f6b02f</t>
        </is>
      </c>
      <c r="BI1653" t="inlineStr">
        <is>
          <t>15246</t>
        </is>
      </c>
      <c r="BJ1653" t="inlineStr">
        <is>
          <t>XFormInstance</t>
        </is>
      </c>
      <c r="BK1653" t="inlineStr">
        <is>
          <t>1a410cc80fe911f0a4e821b00009636d</t>
        </is>
      </c>
      <c r="BL1653" t="b">
        <v>0</v>
      </c>
      <c r="BM1653" t="inlineStr">
        <is>
          <t>---</t>
        </is>
      </c>
      <c r="BN1653" t="inlineStr">
        <is>
          <t>200.113.215.131</t>
        </is>
      </c>
      <c r="BO1653" t="inlineStr">
        <is>
          <t>Mackendy Floreal</t>
        </is>
      </c>
    </row>
    <row r="1654">
      <c r="A1654" t="inlineStr">
        <is>
          <t>1652</t>
        </is>
      </c>
      <c r="B1654" t="inlineStr">
        <is>
          <t>d91b9b7e-8ca0-4589-bef0-cd41a5dee2ec</t>
        </is>
      </c>
      <c r="C1654" t="inlineStr">
        <is>
          <t>2025-04-01</t>
        </is>
      </c>
      <c r="D1654" t="inlineStr">
        <is>
          <t>3 4</t>
        </is>
      </c>
      <c r="E1654" t="inlineStr">
        <is>
          <t>Devoilement</t>
        </is>
      </c>
      <c r="F1654" t="inlineStr">
        <is>
          <t>1</t>
        </is>
      </c>
      <c r="G1654" t="inlineStr">
        <is>
          <t>---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---</t>
        </is>
      </c>
      <c r="L1654" t="inlineStr">
        <is>
          <t>---</t>
        </is>
      </c>
      <c r="M1654" t="inlineStr">
        <is>
          <t>---</t>
        </is>
      </c>
      <c r="N1654" t="inlineStr">
        <is>
          <t>---</t>
        </is>
      </c>
      <c r="O1654" t="inlineStr">
        <is>
          <t>---</t>
        </is>
      </c>
      <c r="P1654" t="inlineStr">
        <is>
          <t>---</t>
        </is>
      </c>
      <c r="Q1654" t="inlineStr">
        <is>
          <t>---</t>
        </is>
      </c>
      <c r="R1654" t="inlineStr"/>
      <c r="S1654" t="inlineStr"/>
      <c r="T1654" t="inlineStr"/>
      <c r="U1654" t="inlineStr"/>
      <c r="V1654" t="inlineStr"/>
      <c r="W1654" t="inlineStr"/>
      <c r="X1654" t="inlineStr">
        <is>
          <t>CAP/CMBV/ST02499</t>
        </is>
      </c>
      <c r="Y1654" t="inlineStr">
        <is>
          <t>CAP/CMBV/ST02499</t>
        </is>
      </c>
      <c r="Z1654" t="inlineStr">
        <is>
          <t>2025-04-02 01:02:10</t>
        </is>
      </c>
      <c r="AA1654" t="inlineStr">
        <is>
          <t>2025-04-02 01:01:13</t>
        </is>
      </c>
      <c r="AB1654" t="inlineStr">
        <is>
          <t>1plyviose</t>
        </is>
      </c>
      <c r="AC1654" t="inlineStr">
        <is>
          <t>2025-04-03 01:02:11</t>
        </is>
      </c>
      <c r="AD1654" s="1" t="inlineStr">
        <is>
          <t>https://www.commcarehq.org/a/caris-test/reports/form_data/d91b9b7e-8ca0-4589-bef0-cd41a5dee2ec/</t>
        </is>
      </c>
      <c r="AE1654" t="inlineStr">
        <is>
          <t>---</t>
        </is>
      </c>
      <c r="AF1654" t="inlineStr">
        <is>
          <t>3c5a623af057e23a32ae4000_30630</t>
        </is>
      </c>
      <c r="AG1654" t="inlineStr">
        <is>
          <t>OK</t>
        </is>
      </c>
      <c r="AH1654" t="inlineStr">
        <is>
          <t>2025-04-02 01:02:10</t>
        </is>
      </c>
      <c r="AI1654" t="inlineStr">
        <is>
          <t>aab7a2415e99453fbcb8ebd109e92b4f</t>
        </is>
      </c>
      <c r="AJ1654" t="inlineStr">
        <is>
          <t>2025-04-01</t>
        </is>
      </c>
      <c r="AK1654" t="inlineStr">
        <is>
          <t>3 4</t>
        </is>
      </c>
      <c r="AL1654" t="inlineStr">
        <is>
          <t>Devoilement</t>
        </is>
      </c>
      <c r="AM1654" t="inlineStr">
        <is>
          <t>1</t>
        </is>
      </c>
      <c r="AN1654" t="inlineStr">
        <is>
          <t>---</t>
        </is>
      </c>
      <c r="AO1654" t="inlineStr">
        <is>
          <t>1</t>
        </is>
      </c>
      <c r="AP1654" t="inlineStr">
        <is>
          <t>1</t>
        </is>
      </c>
      <c r="AQ1654" t="inlineStr"/>
      <c r="AR1654" t="inlineStr"/>
      <c r="AS1654" t="inlineStr"/>
      <c r="AT1654" t="inlineStr"/>
      <c r="AU1654" t="inlineStr">
        <is>
          <t>---</t>
        </is>
      </c>
      <c r="AV1654" t="inlineStr">
        <is>
          <t>---</t>
        </is>
      </c>
      <c r="AW1654" t="inlineStr">
        <is>
          <t>---</t>
        </is>
      </c>
      <c r="AX1654" t="inlineStr">
        <is>
          <t>---</t>
        </is>
      </c>
      <c r="AY1654" t="inlineStr">
        <is>
          <t>---</t>
        </is>
      </c>
      <c r="AZ1654" t="inlineStr">
        <is>
          <t>---</t>
        </is>
      </c>
      <c r="BA1654" t="inlineStr">
        <is>
          <t>aab7a2415e99453fbcb8ebd109e92b4f</t>
        </is>
      </c>
      <c r="BB1654" t="inlineStr">
        <is>
          <t>http://openrosa.org/formdesigner/0B48E039-1E80-49A7-AC24-732B6E788E39</t>
        </is>
      </c>
      <c r="BC1654" t="inlineStr">
        <is>
          <t>Ration et autres visites</t>
        </is>
      </c>
      <c r="BD1654" t="inlineStr">
        <is>
          <t>CommCare Android, version "2.55.0"(467579). App v15976. CommCare Version 2.55.0. Build 467579, built on: 2025-01-15</t>
        </is>
      </c>
      <c r="BE1654" t="inlineStr">
        <is>
          <t>commcare_d17d77c2-a7e5-4f4b-9b21-6b80894e9762</t>
        </is>
      </c>
      <c r="BF1654" t="inlineStr"/>
      <c r="BG1654" t="inlineStr">
        <is>
          <t>f13d8149fc6d39ebe86af18272310ff9</t>
        </is>
      </c>
      <c r="BH1654" t="inlineStr">
        <is>
          <t>7f92301a232342ecaa860bf392f6b02f</t>
        </is>
      </c>
      <c r="BI1654" t="inlineStr">
        <is>
          <t>15246</t>
        </is>
      </c>
      <c r="BJ1654" t="inlineStr">
        <is>
          <t>XFormInstance</t>
        </is>
      </c>
      <c r="BK1654" t="inlineStr">
        <is>
          <t>1a410cc80fe911f0a4e821b00009636d</t>
        </is>
      </c>
      <c r="BL1654" t="b">
        <v>0</v>
      </c>
      <c r="BM1654" t="inlineStr">
        <is>
          <t>---</t>
        </is>
      </c>
      <c r="BN1654" t="inlineStr">
        <is>
          <t>200.113.215.131</t>
        </is>
      </c>
      <c r="BO1654" t="inlineStr">
        <is>
          <t>Isaac St hilaire</t>
        </is>
      </c>
    </row>
    <row r="1655">
      <c r="A1655" t="inlineStr">
        <is>
          <t>1653</t>
        </is>
      </c>
      <c r="B1655" t="inlineStr">
        <is>
          <t>3369dcbd-a835-4c89-a49c-9eaebb66b030</t>
        </is>
      </c>
      <c r="C1655" t="inlineStr">
        <is>
          <t>2025-04-01</t>
        </is>
      </c>
      <c r="D1655" t="inlineStr">
        <is>
          <t>3 4</t>
        </is>
      </c>
      <c r="E1655" t="inlineStr">
        <is>
          <t>Devoilement</t>
        </is>
      </c>
      <c r="F1655" t="inlineStr">
        <is>
          <t>1</t>
        </is>
      </c>
      <c r="G1655" t="inlineStr">
        <is>
          <t>---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---</t>
        </is>
      </c>
      <c r="L1655" t="inlineStr">
        <is>
          <t>---</t>
        </is>
      </c>
      <c r="M1655" t="inlineStr">
        <is>
          <t>---</t>
        </is>
      </c>
      <c r="N1655" t="inlineStr">
        <is>
          <t>---</t>
        </is>
      </c>
      <c r="O1655" t="inlineStr">
        <is>
          <t>---</t>
        </is>
      </c>
      <c r="P1655" t="inlineStr">
        <is>
          <t>---</t>
        </is>
      </c>
      <c r="Q1655" t="inlineStr">
        <is>
          <t>---</t>
        </is>
      </c>
      <c r="R1655" t="inlineStr"/>
      <c r="S1655" t="inlineStr"/>
      <c r="T1655" t="inlineStr"/>
      <c r="U1655" t="inlineStr"/>
      <c r="V1655" t="inlineStr"/>
      <c r="W1655" t="inlineStr"/>
      <c r="X1655" t="inlineStr">
        <is>
          <t>CAP/CMBV/ST01401</t>
        </is>
      </c>
      <c r="Y1655" t="inlineStr">
        <is>
          <t>CAP/CMBV/ST01401</t>
        </is>
      </c>
      <c r="Z1655" t="inlineStr">
        <is>
          <t>2025-04-02 01:05:37</t>
        </is>
      </c>
      <c r="AA1655" t="inlineStr">
        <is>
          <t>2025-04-02 01:04:36</t>
        </is>
      </c>
      <c r="AB1655" t="inlineStr">
        <is>
          <t>1plyviose</t>
        </is>
      </c>
      <c r="AC1655" t="inlineStr">
        <is>
          <t>2025-04-03 01:05:39</t>
        </is>
      </c>
      <c r="AD1655" s="1" t="inlineStr">
        <is>
          <t>https://www.commcarehq.org/a/caris-test/reports/form_data/3369dcbd-a835-4c89-a49c-9eaebb66b030/</t>
        </is>
      </c>
      <c r="AE1655" t="inlineStr">
        <is>
          <t>---</t>
        </is>
      </c>
      <c r="AF1655" t="inlineStr">
        <is>
          <t>ebf80299615445d3ba4fd338f96918fb</t>
        </is>
      </c>
      <c r="AG1655" t="inlineStr">
        <is>
          <t>OK</t>
        </is>
      </c>
      <c r="AH1655" t="inlineStr">
        <is>
          <t>2025-04-02 01:05:37</t>
        </is>
      </c>
      <c r="AI1655" t="inlineStr">
        <is>
          <t>aab7a2415e99453fbcb8ebd109e92b4f</t>
        </is>
      </c>
      <c r="AJ1655" t="inlineStr">
        <is>
          <t>2025-04-01</t>
        </is>
      </c>
      <c r="AK1655" t="inlineStr">
        <is>
          <t>3 4</t>
        </is>
      </c>
      <c r="AL1655" t="inlineStr">
        <is>
          <t>Devoilement</t>
        </is>
      </c>
      <c r="AM1655" t="inlineStr">
        <is>
          <t>1</t>
        </is>
      </c>
      <c r="AN1655" t="inlineStr">
        <is>
          <t>---</t>
        </is>
      </c>
      <c r="AO1655" t="inlineStr">
        <is>
          <t>1</t>
        </is>
      </c>
      <c r="AP1655" t="inlineStr">
        <is>
          <t>1</t>
        </is>
      </c>
      <c r="AQ1655" t="inlineStr"/>
      <c r="AR1655" t="inlineStr"/>
      <c r="AS1655" t="inlineStr"/>
      <c r="AT1655" t="inlineStr"/>
      <c r="AU1655" t="inlineStr">
        <is>
          <t>---</t>
        </is>
      </c>
      <c r="AV1655" t="inlineStr">
        <is>
          <t>---</t>
        </is>
      </c>
      <c r="AW1655" t="inlineStr">
        <is>
          <t>---</t>
        </is>
      </c>
      <c r="AX1655" t="inlineStr">
        <is>
          <t>---</t>
        </is>
      </c>
      <c r="AY1655" t="inlineStr">
        <is>
          <t>---</t>
        </is>
      </c>
      <c r="AZ1655" t="inlineStr">
        <is>
          <t>---</t>
        </is>
      </c>
      <c r="BA1655" t="inlineStr">
        <is>
          <t>aab7a2415e99453fbcb8ebd109e92b4f</t>
        </is>
      </c>
      <c r="BB1655" t="inlineStr">
        <is>
          <t>http://openrosa.org/formdesigner/0B48E039-1E80-49A7-AC24-732B6E788E39</t>
        </is>
      </c>
      <c r="BC1655" t="inlineStr">
        <is>
          <t>Ration et autres visites</t>
        </is>
      </c>
      <c r="BD1655" t="inlineStr">
        <is>
          <t>CommCare Android, version "2.55.0"(467579). App v15976. CommCare Version 2.55.0. Build 467579, built on: 2025-01-15</t>
        </is>
      </c>
      <c r="BE1655" t="inlineStr">
        <is>
          <t>commcare_d17d77c2-a7e5-4f4b-9b21-6b80894e9762</t>
        </is>
      </c>
      <c r="BF1655" t="inlineStr"/>
      <c r="BG1655" t="inlineStr">
        <is>
          <t>f13d8149fc6d39ebe86af18272310ff9</t>
        </is>
      </c>
      <c r="BH1655" t="inlineStr">
        <is>
          <t>7f92301a232342ecaa860bf392f6b02f</t>
        </is>
      </c>
      <c r="BI1655" t="inlineStr">
        <is>
          <t>15246</t>
        </is>
      </c>
      <c r="BJ1655" t="inlineStr">
        <is>
          <t>XFormInstance</t>
        </is>
      </c>
      <c r="BK1655" t="inlineStr">
        <is>
          <t>1a410cc80fe911f0a4e821b00009636d</t>
        </is>
      </c>
      <c r="BL1655" t="b">
        <v>0</v>
      </c>
      <c r="BM1655" t="inlineStr">
        <is>
          <t>---</t>
        </is>
      </c>
      <c r="BN1655" t="inlineStr">
        <is>
          <t>200.113.215.131</t>
        </is>
      </c>
      <c r="BO1655" t="inlineStr">
        <is>
          <t>Jonhsica Rosemond</t>
        </is>
      </c>
    </row>
    <row r="1656">
      <c r="A1656" t="inlineStr">
        <is>
          <t>1654</t>
        </is>
      </c>
      <c r="B1656" t="inlineStr">
        <is>
          <t>6debd420-63da-42f4-a025-5a45a7dd1a55</t>
        </is>
      </c>
      <c r="C1656" t="inlineStr">
        <is>
          <t>2025-04-01</t>
        </is>
      </c>
      <c r="D1656" t="inlineStr">
        <is>
          <t>10 4</t>
        </is>
      </c>
      <c r="E1656" t="inlineStr">
        <is>
          <t>suivi pr Arv</t>
        </is>
      </c>
      <c r="F1656" t="inlineStr">
        <is>
          <t>1</t>
        </is>
      </c>
      <c r="G1656" t="inlineStr">
        <is>
          <t>---</t>
        </is>
      </c>
      <c r="H1656" t="inlineStr">
        <is>
          <t>1</t>
        </is>
      </c>
      <c r="I1656" t="inlineStr">
        <is>
          <t>1</t>
        </is>
      </c>
      <c r="J1656" t="inlineStr">
        <is>
          <t>2</t>
        </is>
      </c>
      <c r="K1656" t="inlineStr">
        <is>
          <t>---</t>
        </is>
      </c>
      <c r="L1656" t="inlineStr">
        <is>
          <t>---</t>
        </is>
      </c>
      <c r="M1656" t="inlineStr">
        <is>
          <t>---</t>
        </is>
      </c>
      <c r="N1656" t="inlineStr">
        <is>
          <t>---</t>
        </is>
      </c>
      <c r="O1656" t="inlineStr">
        <is>
          <t>---</t>
        </is>
      </c>
      <c r="P1656" t="inlineStr">
        <is>
          <t>---</t>
        </is>
      </c>
      <c r="Q1656" t="inlineStr">
        <is>
          <t>---</t>
        </is>
      </c>
      <c r="R1656" t="inlineStr"/>
      <c r="S1656" t="inlineStr">
        <is>
          <t>2.5</t>
        </is>
      </c>
      <c r="T1656" t="inlineStr"/>
      <c r="U1656">
        <f>HYPERLINK("https://www.commcarehq.org/a/caris-test/api/form_attachment/v1/6debd420-63da-42f4-a025-5a45a7dd1a55/1743513930157.jpg")</f>
        <v/>
      </c>
      <c r="V1656" t="inlineStr"/>
      <c r="W1656" t="inlineStr"/>
      <c r="X1656" t="inlineStr">
        <is>
          <t>PDP/HBSB/PED00175</t>
        </is>
      </c>
      <c r="Y1656" t="inlineStr">
        <is>
          <t>PDP/HBSB/PED00175</t>
        </is>
      </c>
      <c r="Z1656" t="inlineStr">
        <is>
          <t>2025-04-01 13:25:38</t>
        </is>
      </c>
      <c r="AA1656" t="inlineStr">
        <is>
          <t>2025-04-01 13:22:42</t>
        </is>
      </c>
      <c r="AB1656" t="inlineStr">
        <is>
          <t>5guerlande</t>
        </is>
      </c>
      <c r="AC1656" t="inlineStr">
        <is>
          <t>2025-04-03 01:26:25</t>
        </is>
      </c>
      <c r="AD1656" s="1" t="inlineStr">
        <is>
          <t>https://www.commcarehq.org/a/caris-test/reports/form_data/6debd420-63da-42f4-a025-5a45a7dd1a55/</t>
        </is>
      </c>
      <c r="AE1656" t="inlineStr">
        <is>
          <t>---</t>
        </is>
      </c>
      <c r="AF1656" t="inlineStr">
        <is>
          <t>3c5a623af057e23a32ae4000_202785</t>
        </is>
      </c>
      <c r="AG1656" t="inlineStr">
        <is>
          <t>---</t>
        </is>
      </c>
      <c r="AH1656" t="inlineStr">
        <is>
          <t>2025-04-01 13:25:38</t>
        </is>
      </c>
      <c r="AI1656" t="inlineStr">
        <is>
          <t>1b52563f66be7b3d0843fa02f8f5a965</t>
        </is>
      </c>
      <c r="AJ1656" t="inlineStr">
        <is>
          <t>2025-04-01</t>
        </is>
      </c>
      <c r="AK1656" t="inlineStr">
        <is>
          <t>10 4</t>
        </is>
      </c>
      <c r="AL1656" t="inlineStr">
        <is>
          <t>suivi pr Arv</t>
        </is>
      </c>
      <c r="AM1656" t="inlineStr">
        <is>
          <t>1</t>
        </is>
      </c>
      <c r="AN1656" t="inlineStr">
        <is>
          <t>---</t>
        </is>
      </c>
      <c r="AO1656" t="inlineStr">
        <is>
          <t>1</t>
        </is>
      </c>
      <c r="AP1656" t="inlineStr">
        <is>
          <t>1</t>
        </is>
      </c>
      <c r="AQ1656" t="inlineStr"/>
      <c r="AR1656" t="inlineStr">
        <is>
          <t>2.5</t>
        </is>
      </c>
      <c r="AS1656" t="inlineStr"/>
      <c r="AT1656" t="inlineStr"/>
      <c r="AU1656" t="inlineStr">
        <is>
          <t>---</t>
        </is>
      </c>
      <c r="AV1656" t="inlineStr">
        <is>
          <t>---</t>
        </is>
      </c>
      <c r="AW1656" t="inlineStr">
        <is>
          <t>---</t>
        </is>
      </c>
      <c r="AX1656" t="inlineStr">
        <is>
          <t>---</t>
        </is>
      </c>
      <c r="AY1656" t="inlineStr">
        <is>
          <t>---</t>
        </is>
      </c>
      <c r="AZ1656" t="inlineStr">
        <is>
          <t>---</t>
        </is>
      </c>
      <c r="BA1656" t="inlineStr">
        <is>
          <t>1b52563f66be7b3d0843fa02f8f5a965</t>
        </is>
      </c>
      <c r="BB1656" t="inlineStr">
        <is>
          <t>http://openrosa.org/formdesigner/0B48E039-1E80-49A7-AC24-732B6E788E39</t>
        </is>
      </c>
      <c r="BC1656" t="inlineStr">
        <is>
          <t>Ration et autres visites</t>
        </is>
      </c>
      <c r="BD1656" t="inlineStr">
        <is>
          <t>CommCare Android, version "2.56"(468047). App v15976. CommCare Version 2.56.0. Build 468047, built on: 2025-03-28</t>
        </is>
      </c>
      <c r="BE1656" t="inlineStr">
        <is>
          <t>commcare_9bc1f1cb-81e2-474e-9647-4d36802bc2c5</t>
        </is>
      </c>
      <c r="BF1656" t="inlineStr">
        <is>
          <t>19.948347 -72.8196059 0.0 300.0</t>
        </is>
      </c>
      <c r="BG1656" t="inlineStr">
        <is>
          <t>f13d8149fc6d39ebe86af18272310ff9</t>
        </is>
      </c>
      <c r="BH1656" t="inlineStr">
        <is>
          <t>7f92301a232342ecaa860bf392f6b02f</t>
        </is>
      </c>
      <c r="BI1656" t="inlineStr">
        <is>
          <t>15246</t>
        </is>
      </c>
      <c r="BJ1656" t="inlineStr">
        <is>
          <t>XFormInstance</t>
        </is>
      </c>
      <c r="BK1656" t="inlineStr">
        <is>
          <t>69824190102711f0882991acc20079a7</t>
        </is>
      </c>
      <c r="BL1656" t="b">
        <v>0</v>
      </c>
      <c r="BM1656" t="inlineStr">
        <is>
          <t>---</t>
        </is>
      </c>
      <c r="BN1656" t="inlineStr">
        <is>
          <t>200.113.253.110</t>
        </is>
      </c>
      <c r="BO1656" t="inlineStr">
        <is>
          <t>Woodnael Telus</t>
        </is>
      </c>
    </row>
    <row r="1657">
      <c r="A1657" t="inlineStr">
        <is>
          <t>1655</t>
        </is>
      </c>
      <c r="B1657" t="inlineStr">
        <is>
          <t>248a2b99-7c96-4060-8a6f-a9ca912b2367</t>
        </is>
      </c>
      <c r="C1657" t="inlineStr">
        <is>
          <t>2025-04-02</t>
        </is>
      </c>
      <c r="D1657" t="inlineStr">
        <is>
          <t>3 4</t>
        </is>
      </c>
      <c r="E1657" t="inlineStr">
        <is>
          <t>Initation club</t>
        </is>
      </c>
      <c r="F1657" t="inlineStr">
        <is>
          <t>0</t>
        </is>
      </c>
      <c r="G1657" t="inlineStr">
        <is>
          <t>---</t>
        </is>
      </c>
      <c r="H1657" t="inlineStr">
        <is>
          <t>1</t>
        </is>
      </c>
      <c r="I1657" t="inlineStr">
        <is>
          <t>1</t>
        </is>
      </c>
      <c r="J1657" t="inlineStr"/>
      <c r="K1657" t="inlineStr">
        <is>
          <t>---</t>
        </is>
      </c>
      <c r="L1657" t="inlineStr">
        <is>
          <t>---</t>
        </is>
      </c>
      <c r="M1657" t="inlineStr">
        <is>
          <t>---</t>
        </is>
      </c>
      <c r="N1657" t="inlineStr">
        <is>
          <t>---</t>
        </is>
      </c>
      <c r="O1657" t="inlineStr">
        <is>
          <t>---</t>
        </is>
      </c>
      <c r="P1657" t="inlineStr">
        <is>
          <t>---</t>
        </is>
      </c>
      <c r="Q1657" t="inlineStr">
        <is>
          <t>---</t>
        </is>
      </c>
      <c r="R1657" t="inlineStr"/>
      <c r="S1657" t="inlineStr"/>
      <c r="T1657" t="inlineStr"/>
      <c r="U1657" t="inlineStr"/>
      <c r="V1657" t="inlineStr"/>
      <c r="W1657" t="inlineStr"/>
      <c r="X1657" t="inlineStr">
        <is>
          <t>MOR/CMSM/ST00485</t>
        </is>
      </c>
      <c r="Y1657" t="inlineStr">
        <is>
          <t>MOR/CMSM/ST00485</t>
        </is>
      </c>
      <c r="Z1657" t="inlineStr">
        <is>
          <t>2025-04-03 02:00:58</t>
        </is>
      </c>
      <c r="AA1657" t="inlineStr">
        <is>
          <t>2025-04-03 02:00:19</t>
        </is>
      </c>
      <c r="AB1657" t="inlineStr">
        <is>
          <t>1evana</t>
        </is>
      </c>
      <c r="AC1657" t="inlineStr">
        <is>
          <t>2025-04-03 13:01:36</t>
        </is>
      </c>
      <c r="AD1657" s="1" t="inlineStr">
        <is>
          <t>https://www.commcarehq.org/a/caris-test/reports/form_data/248a2b99-7c96-4060-8a6f-a9ca912b2367/</t>
        </is>
      </c>
      <c r="AE1657" t="inlineStr">
        <is>
          <t>---</t>
        </is>
      </c>
      <c r="AF1657" t="inlineStr">
        <is>
          <t>3c5a623af057e23a32ae4000_50594</t>
        </is>
      </c>
      <c r="AG1657" t="inlineStr">
        <is>
          <t>OK</t>
        </is>
      </c>
      <c r="AH1657" t="inlineStr">
        <is>
          <t>2025-04-03 02:00:58</t>
        </is>
      </c>
      <c r="AI1657" t="inlineStr">
        <is>
          <t>675a66fd8f8f48fd178738cd11c8c9b2</t>
        </is>
      </c>
      <c r="AJ1657" t="inlineStr">
        <is>
          <t>2025-04-02</t>
        </is>
      </c>
      <c r="AK1657" t="inlineStr">
        <is>
          <t>3 4</t>
        </is>
      </c>
      <c r="AL1657" t="inlineStr">
        <is>
          <t>Initation club</t>
        </is>
      </c>
      <c r="AM1657" t="inlineStr">
        <is>
          <t>0</t>
        </is>
      </c>
      <c r="AN1657" t="inlineStr">
        <is>
          <t>---</t>
        </is>
      </c>
      <c r="AO1657" t="inlineStr">
        <is>
          <t>1</t>
        </is>
      </c>
      <c r="AP1657" t="inlineStr">
        <is>
          <t>1</t>
        </is>
      </c>
      <c r="AQ1657" t="inlineStr"/>
      <c r="AR1657" t="inlineStr"/>
      <c r="AS1657" t="inlineStr"/>
      <c r="AT1657" t="inlineStr"/>
      <c r="AU1657" t="inlineStr">
        <is>
          <t>---</t>
        </is>
      </c>
      <c r="AV1657" t="inlineStr">
        <is>
          <t>---</t>
        </is>
      </c>
      <c r="AW1657" t="inlineStr">
        <is>
          <t>---</t>
        </is>
      </c>
      <c r="AX1657" t="inlineStr">
        <is>
          <t>---</t>
        </is>
      </c>
      <c r="AY1657" t="inlineStr">
        <is>
          <t>---</t>
        </is>
      </c>
      <c r="AZ1657" t="inlineStr">
        <is>
          <t>---</t>
        </is>
      </c>
      <c r="BA1657" t="inlineStr">
        <is>
          <t>675a66fd8f8f48fd178738cd11c8c9b2</t>
        </is>
      </c>
      <c r="BB1657" t="inlineStr">
        <is>
          <t>http://openrosa.org/formdesigner/0B48E039-1E80-49A7-AC24-732B6E788E39</t>
        </is>
      </c>
      <c r="BC1657" t="inlineStr">
        <is>
          <t>Ration et autres visites</t>
        </is>
      </c>
      <c r="BD1657" t="inlineStr">
        <is>
          <t>CommCare Android, version "2.55.0"(467579). App v15976. CommCare Version 2.55.0. Build 467579, built on: 2025-01-15</t>
        </is>
      </c>
      <c r="BE1657" t="inlineStr">
        <is>
          <t>commcare_e1fe266d-14e3-4298-9699-21b818975650</t>
        </is>
      </c>
      <c r="BF1657" t="inlineStr">
        <is>
          <t>19.4052899 -71.7782552 626.4 9.11</t>
        </is>
      </c>
      <c r="BG1657" t="inlineStr">
        <is>
          <t>f13d8149fc6d39ebe86af18272310ff9</t>
        </is>
      </c>
      <c r="BH1657" t="inlineStr">
        <is>
          <t>7f92301a232342ecaa860bf392f6b02f</t>
        </is>
      </c>
      <c r="BI1657" t="inlineStr">
        <is>
          <t>15246</t>
        </is>
      </c>
      <c r="BJ1657" t="inlineStr">
        <is>
          <t>XFormInstance</t>
        </is>
      </c>
      <c r="BK1657" t="inlineStr">
        <is>
          <t>84e63494100b11f0882991acc20079a7</t>
        </is>
      </c>
      <c r="BL1657" t="b">
        <v>0</v>
      </c>
      <c r="BM1657" t="inlineStr">
        <is>
          <t>---</t>
        </is>
      </c>
      <c r="BN1657" t="inlineStr">
        <is>
          <t>190.115.176.125</t>
        </is>
      </c>
      <c r="BO1657" t="inlineStr">
        <is>
          <t>Ketiana Joseph</t>
        </is>
      </c>
    </row>
    <row r="1658">
      <c r="A1658" t="inlineStr">
        <is>
          <t>1656</t>
        </is>
      </c>
      <c r="B1658" t="inlineStr">
        <is>
          <t>0c632c00-a528-4d65-9fc8-5061b3005c02</t>
        </is>
      </c>
      <c r="C1658" t="inlineStr">
        <is>
          <t>2025-04-02</t>
        </is>
      </c>
      <c r="D1658" t="inlineStr">
        <is>
          <t>3 4</t>
        </is>
      </c>
      <c r="E1658" t="inlineStr">
        <is>
          <t>Invitation club</t>
        </is>
      </c>
      <c r="F1658" t="inlineStr">
        <is>
          <t>0</t>
        </is>
      </c>
      <c r="G1658" t="inlineStr">
        <is>
          <t>---</t>
        </is>
      </c>
      <c r="H1658" t="inlineStr">
        <is>
          <t>1</t>
        </is>
      </c>
      <c r="I1658" t="inlineStr">
        <is>
          <t>1</t>
        </is>
      </c>
      <c r="J1658" t="inlineStr"/>
      <c r="K1658" t="inlineStr">
        <is>
          <t>---</t>
        </is>
      </c>
      <c r="L1658" t="inlineStr">
        <is>
          <t>---</t>
        </is>
      </c>
      <c r="M1658" t="inlineStr">
        <is>
          <t>---</t>
        </is>
      </c>
      <c r="N1658" t="inlineStr">
        <is>
          <t>---</t>
        </is>
      </c>
      <c r="O1658" t="inlineStr">
        <is>
          <t>---</t>
        </is>
      </c>
      <c r="P1658" t="inlineStr">
        <is>
          <t>---</t>
        </is>
      </c>
      <c r="Q1658" t="inlineStr">
        <is>
          <t>---</t>
        </is>
      </c>
      <c r="R1658" t="inlineStr"/>
      <c r="S1658" t="inlineStr"/>
      <c r="T1658" t="inlineStr"/>
      <c r="U1658" t="inlineStr"/>
      <c r="V1658" t="inlineStr"/>
      <c r="W1658" t="inlineStr"/>
      <c r="X1658" t="inlineStr">
        <is>
          <t>MOR/CMSM/ST00304</t>
        </is>
      </c>
      <c r="Y1658" t="inlineStr">
        <is>
          <t>MOR/CMSM/ST00304</t>
        </is>
      </c>
      <c r="Z1658" t="inlineStr">
        <is>
          <t>2025-04-03 02:02:05</t>
        </is>
      </c>
      <c r="AA1658" t="inlineStr">
        <is>
          <t>2025-04-03 02:01:30</t>
        </is>
      </c>
      <c r="AB1658" t="inlineStr">
        <is>
          <t>1evana</t>
        </is>
      </c>
      <c r="AC1658" t="inlineStr">
        <is>
          <t>2025-04-03 13:02:44</t>
        </is>
      </c>
      <c r="AD1658" s="1" t="inlineStr">
        <is>
          <t>https://www.commcarehq.org/a/caris-test/reports/form_data/0c632c00-a528-4d65-9fc8-5061b3005c02/</t>
        </is>
      </c>
      <c r="AE1658" t="inlineStr">
        <is>
          <t>---</t>
        </is>
      </c>
      <c r="AF1658" t="inlineStr">
        <is>
          <t>3c5a623af057e23a32ae4000_50589</t>
        </is>
      </c>
      <c r="AG1658" t="inlineStr">
        <is>
          <t>OK</t>
        </is>
      </c>
      <c r="AH1658" t="inlineStr">
        <is>
          <t>2025-04-03 02:02:05</t>
        </is>
      </c>
      <c r="AI1658" t="inlineStr">
        <is>
          <t>675a66fd8f8f48fd178738cd11c8c9b2</t>
        </is>
      </c>
      <c r="AJ1658" t="inlineStr">
        <is>
          <t>2025-04-02</t>
        </is>
      </c>
      <c r="AK1658" t="inlineStr">
        <is>
          <t>3 4</t>
        </is>
      </c>
      <c r="AL1658" t="inlineStr">
        <is>
          <t>Invitation club</t>
        </is>
      </c>
      <c r="AM1658" t="inlineStr">
        <is>
          <t>0</t>
        </is>
      </c>
      <c r="AN1658" t="inlineStr">
        <is>
          <t>---</t>
        </is>
      </c>
      <c r="AO1658" t="inlineStr">
        <is>
          <t>1</t>
        </is>
      </c>
      <c r="AP1658" t="inlineStr">
        <is>
          <t>1</t>
        </is>
      </c>
      <c r="AQ1658" t="inlineStr"/>
      <c r="AR1658" t="inlineStr"/>
      <c r="AS1658" t="inlineStr"/>
      <c r="AT1658" t="inlineStr"/>
      <c r="AU1658" t="inlineStr">
        <is>
          <t>---</t>
        </is>
      </c>
      <c r="AV1658" t="inlineStr">
        <is>
          <t>---</t>
        </is>
      </c>
      <c r="AW1658" t="inlineStr">
        <is>
          <t>---</t>
        </is>
      </c>
      <c r="AX1658" t="inlineStr">
        <is>
          <t>---</t>
        </is>
      </c>
      <c r="AY1658" t="inlineStr">
        <is>
          <t>---</t>
        </is>
      </c>
      <c r="AZ1658" t="inlineStr">
        <is>
          <t>---</t>
        </is>
      </c>
      <c r="BA1658" t="inlineStr">
        <is>
          <t>675a66fd8f8f48fd178738cd11c8c9b2</t>
        </is>
      </c>
      <c r="BB1658" t="inlineStr">
        <is>
          <t>http://openrosa.org/formdesigner/0B48E039-1E80-49A7-AC24-732B6E788E39</t>
        </is>
      </c>
      <c r="BC1658" t="inlineStr">
        <is>
          <t>Ration et autres visites</t>
        </is>
      </c>
      <c r="BD1658" t="inlineStr">
        <is>
          <t>CommCare Android, version "2.55.0"(467579). App v15976. CommCare Version 2.55.0. Build 467579, built on: 2025-01-15</t>
        </is>
      </c>
      <c r="BE1658" t="inlineStr">
        <is>
          <t>commcare_e1fe266d-14e3-4298-9699-21b818975650</t>
        </is>
      </c>
      <c r="BF1658" t="inlineStr">
        <is>
          <t>19.40531 -71.7782686 628.58 8.57</t>
        </is>
      </c>
      <c r="BG1658" t="inlineStr">
        <is>
          <t>f13d8149fc6d39ebe86af18272310ff9</t>
        </is>
      </c>
      <c r="BH1658" t="inlineStr">
        <is>
          <t>7f92301a232342ecaa860bf392f6b02f</t>
        </is>
      </c>
      <c r="BI1658" t="inlineStr">
        <is>
          <t>15246</t>
        </is>
      </c>
      <c r="BJ1658" t="inlineStr">
        <is>
          <t>XFormInstance</t>
        </is>
      </c>
      <c r="BK1658" t="inlineStr">
        <is>
          <t>84e63494100b11f0882991acc20079a7</t>
        </is>
      </c>
      <c r="BL1658" t="b">
        <v>0</v>
      </c>
      <c r="BM1658" t="inlineStr">
        <is>
          <t>---</t>
        </is>
      </c>
      <c r="BN1658" t="inlineStr">
        <is>
          <t>190.115.176.125</t>
        </is>
      </c>
      <c r="BO1658" t="inlineStr">
        <is>
          <t>Rukervens Joseph</t>
        </is>
      </c>
    </row>
    <row r="1659">
      <c r="A1659" t="inlineStr">
        <is>
          <t>1657</t>
        </is>
      </c>
      <c r="B1659" t="inlineStr">
        <is>
          <t>b88a7fa6-f7e9-4b88-a8f0-c14f375f0704</t>
        </is>
      </c>
      <c r="C1659" t="inlineStr">
        <is>
          <t>2025-04-02</t>
        </is>
      </c>
      <c r="D1659" t="inlineStr">
        <is>
          <t>3 4</t>
        </is>
      </c>
      <c r="E1659" t="inlineStr">
        <is>
          <t>Invitation club</t>
        </is>
      </c>
      <c r="F1659" t="inlineStr">
        <is>
          <t>0</t>
        </is>
      </c>
      <c r="G1659" t="inlineStr">
        <is>
          <t>---</t>
        </is>
      </c>
      <c r="H1659" t="inlineStr">
        <is>
          <t>1</t>
        </is>
      </c>
      <c r="I1659" t="inlineStr">
        <is>
          <t>1</t>
        </is>
      </c>
      <c r="J1659" t="inlineStr"/>
      <c r="K1659" t="inlineStr">
        <is>
          <t>---</t>
        </is>
      </c>
      <c r="L1659" t="inlineStr">
        <is>
          <t>---</t>
        </is>
      </c>
      <c r="M1659" t="inlineStr">
        <is>
          <t>---</t>
        </is>
      </c>
      <c r="N1659" t="inlineStr">
        <is>
          <t>---</t>
        </is>
      </c>
      <c r="O1659" t="inlineStr">
        <is>
          <t>---</t>
        </is>
      </c>
      <c r="P1659" t="inlineStr">
        <is>
          <t>---</t>
        </is>
      </c>
      <c r="Q1659" t="inlineStr">
        <is>
          <t>---</t>
        </is>
      </c>
      <c r="R1659" t="inlineStr"/>
      <c r="S1659" t="inlineStr"/>
      <c r="T1659" t="inlineStr"/>
      <c r="U1659" t="inlineStr"/>
      <c r="V1659" t="inlineStr"/>
      <c r="W1659" t="inlineStr"/>
      <c r="X1659" t="inlineStr">
        <is>
          <t>MOR/CMSM/ST00465</t>
        </is>
      </c>
      <c r="Y1659" t="inlineStr">
        <is>
          <t>MOR/CMSM/ST00465</t>
        </is>
      </c>
      <c r="Z1659" t="inlineStr">
        <is>
          <t>2025-04-03 02:12:10</t>
        </is>
      </c>
      <c r="AA1659" t="inlineStr">
        <is>
          <t>2025-04-03 02:11:39</t>
        </is>
      </c>
      <c r="AB1659" t="inlineStr">
        <is>
          <t>1evana</t>
        </is>
      </c>
      <c r="AC1659" t="inlineStr">
        <is>
          <t>2025-04-03 13:12:48</t>
        </is>
      </c>
      <c r="AD1659" s="1" t="inlineStr">
        <is>
          <t>https://www.commcarehq.org/a/caris-test/reports/form_data/b88a7fa6-f7e9-4b88-a8f0-c14f375f0704/</t>
        </is>
      </c>
      <c r="AE1659" t="inlineStr">
        <is>
          <t>---</t>
        </is>
      </c>
      <c r="AF1659" t="inlineStr">
        <is>
          <t>3c5a623af057e23a32ae4000_50586</t>
        </is>
      </c>
      <c r="AG1659" t="inlineStr">
        <is>
          <t>OK</t>
        </is>
      </c>
      <c r="AH1659" t="inlineStr">
        <is>
          <t>2025-04-03 02:12:10</t>
        </is>
      </c>
      <c r="AI1659" t="inlineStr">
        <is>
          <t>675a66fd8f8f48fd178738cd11c8c9b2</t>
        </is>
      </c>
      <c r="AJ1659" t="inlineStr">
        <is>
          <t>2025-04-02</t>
        </is>
      </c>
      <c r="AK1659" t="inlineStr">
        <is>
          <t>3 4</t>
        </is>
      </c>
      <c r="AL1659" t="inlineStr">
        <is>
          <t>Invitation club</t>
        </is>
      </c>
      <c r="AM1659" t="inlineStr">
        <is>
          <t>0</t>
        </is>
      </c>
      <c r="AN1659" t="inlineStr">
        <is>
          <t>---</t>
        </is>
      </c>
      <c r="AO1659" t="inlineStr">
        <is>
          <t>1</t>
        </is>
      </c>
      <c r="AP1659" t="inlineStr">
        <is>
          <t>1</t>
        </is>
      </c>
      <c r="AQ1659" t="inlineStr"/>
      <c r="AR1659" t="inlineStr"/>
      <c r="AS1659" t="inlineStr"/>
      <c r="AT1659" t="inlineStr"/>
      <c r="AU1659" t="inlineStr">
        <is>
          <t>---</t>
        </is>
      </c>
      <c r="AV1659" t="inlineStr">
        <is>
          <t>---</t>
        </is>
      </c>
      <c r="AW1659" t="inlineStr">
        <is>
          <t>---</t>
        </is>
      </c>
      <c r="AX1659" t="inlineStr">
        <is>
          <t>---</t>
        </is>
      </c>
      <c r="AY1659" t="inlineStr">
        <is>
          <t>---</t>
        </is>
      </c>
      <c r="AZ1659" t="inlineStr">
        <is>
          <t>---</t>
        </is>
      </c>
      <c r="BA1659" t="inlineStr">
        <is>
          <t>675a66fd8f8f48fd178738cd11c8c9b2</t>
        </is>
      </c>
      <c r="BB1659" t="inlineStr">
        <is>
          <t>http://openrosa.org/formdesigner/0B48E039-1E80-49A7-AC24-732B6E788E39</t>
        </is>
      </c>
      <c r="BC1659" t="inlineStr">
        <is>
          <t>Ration et autres visites</t>
        </is>
      </c>
      <c r="BD1659" t="inlineStr">
        <is>
          <t>CommCare Android, version "2.55.0"(467579). App v15976. CommCare Version 2.55.0. Build 467579, built on: 2025-01-15</t>
        </is>
      </c>
      <c r="BE1659" t="inlineStr">
        <is>
          <t>commcare_e1fe266d-14e3-4298-9699-21b818975650</t>
        </is>
      </c>
      <c r="BF1659" t="inlineStr">
        <is>
          <t>19.4053144 -71.7782746 630.44 9.64</t>
        </is>
      </c>
      <c r="BG1659" t="inlineStr">
        <is>
          <t>f13d8149fc6d39ebe86af18272310ff9</t>
        </is>
      </c>
      <c r="BH1659" t="inlineStr">
        <is>
          <t>7f92301a232342ecaa860bf392f6b02f</t>
        </is>
      </c>
      <c r="BI1659" t="inlineStr">
        <is>
          <t>15246</t>
        </is>
      </c>
      <c r="BJ1659" t="inlineStr">
        <is>
          <t>XFormInstance</t>
        </is>
      </c>
      <c r="BK1659" t="inlineStr">
        <is>
          <t>84e63494100b11f0882991acc20079a7</t>
        </is>
      </c>
      <c r="BL1659" t="b">
        <v>0</v>
      </c>
      <c r="BM1659" t="inlineStr">
        <is>
          <t>---</t>
        </is>
      </c>
      <c r="BN1659" t="inlineStr">
        <is>
          <t>190.115.176.125</t>
        </is>
      </c>
      <c r="BO1659" t="inlineStr">
        <is>
          <t>Dieudeline Theophile</t>
        </is>
      </c>
    </row>
    <row r="1660">
      <c r="A1660" t="inlineStr">
        <is>
          <t>1658</t>
        </is>
      </c>
      <c r="B1660" t="inlineStr">
        <is>
          <t>0a667233-d422-45f3-b47e-88ecb1caa496</t>
        </is>
      </c>
      <c r="C1660" t="inlineStr">
        <is>
          <t>2025-04-02</t>
        </is>
      </c>
      <c r="D1660" t="inlineStr">
        <is>
          <t>3 4</t>
        </is>
      </c>
      <c r="E1660" t="inlineStr">
        <is>
          <t>invitation club</t>
        </is>
      </c>
      <c r="F1660" t="inlineStr">
        <is>
          <t>0</t>
        </is>
      </c>
      <c r="G1660" t="inlineStr">
        <is>
          <t>---</t>
        </is>
      </c>
      <c r="H1660" t="inlineStr">
        <is>
          <t>1</t>
        </is>
      </c>
      <c r="I1660" t="inlineStr">
        <is>
          <t>1</t>
        </is>
      </c>
      <c r="J1660" t="inlineStr"/>
      <c r="K1660" t="inlineStr">
        <is>
          <t>---</t>
        </is>
      </c>
      <c r="L1660" t="inlineStr">
        <is>
          <t>---</t>
        </is>
      </c>
      <c r="M1660" t="inlineStr">
        <is>
          <t>---</t>
        </is>
      </c>
      <c r="N1660" t="inlineStr">
        <is>
          <t>---</t>
        </is>
      </c>
      <c r="O1660" t="inlineStr">
        <is>
          <t>---</t>
        </is>
      </c>
      <c r="P1660" t="inlineStr">
        <is>
          <t>---</t>
        </is>
      </c>
      <c r="Q1660" t="inlineStr">
        <is>
          <t>---</t>
        </is>
      </c>
      <c r="R1660" t="inlineStr"/>
      <c r="S1660" t="inlineStr"/>
      <c r="T1660" t="inlineStr"/>
      <c r="U1660" t="inlineStr"/>
      <c r="V1660" t="inlineStr"/>
      <c r="W1660" t="inlineStr"/>
      <c r="X1660" t="inlineStr">
        <is>
          <t>MOR/CMSM/ST00466</t>
        </is>
      </c>
      <c r="Y1660" t="inlineStr">
        <is>
          <t>MOR/CMSM/ST00466</t>
        </is>
      </c>
      <c r="Z1660" t="inlineStr">
        <is>
          <t>2025-04-03 02:13:06</t>
        </is>
      </c>
      <c r="AA1660" t="inlineStr">
        <is>
          <t>2025-04-03 02:12:24</t>
        </is>
      </c>
      <c r="AB1660" t="inlineStr">
        <is>
          <t>1evana</t>
        </is>
      </c>
      <c r="AC1660" t="inlineStr">
        <is>
          <t>2025-04-03 13:13:44</t>
        </is>
      </c>
      <c r="AD1660" s="1" t="inlineStr">
        <is>
          <t>https://www.commcarehq.org/a/caris-test/reports/form_data/0a667233-d422-45f3-b47e-88ecb1caa496/</t>
        </is>
      </c>
      <c r="AE1660" t="inlineStr">
        <is>
          <t>---</t>
        </is>
      </c>
      <c r="AF1660" t="inlineStr">
        <is>
          <t>3c5a623af057e23a32ae4000_50584</t>
        </is>
      </c>
      <c r="AG1660" t="inlineStr">
        <is>
          <t>OK</t>
        </is>
      </c>
      <c r="AH1660" t="inlineStr">
        <is>
          <t>2025-04-03 02:13:06</t>
        </is>
      </c>
      <c r="AI1660" t="inlineStr">
        <is>
          <t>675a66fd8f8f48fd178738cd11c8c9b2</t>
        </is>
      </c>
      <c r="AJ1660" t="inlineStr">
        <is>
          <t>2025-04-02</t>
        </is>
      </c>
      <c r="AK1660" t="inlineStr">
        <is>
          <t>3 4</t>
        </is>
      </c>
      <c r="AL1660" t="inlineStr">
        <is>
          <t>invitation club</t>
        </is>
      </c>
      <c r="AM1660" t="inlineStr">
        <is>
          <t>0</t>
        </is>
      </c>
      <c r="AN1660" t="inlineStr">
        <is>
          <t>---</t>
        </is>
      </c>
      <c r="AO1660" t="inlineStr">
        <is>
          <t>1</t>
        </is>
      </c>
      <c r="AP1660" t="inlineStr">
        <is>
          <t>1</t>
        </is>
      </c>
      <c r="AQ1660" t="inlineStr"/>
      <c r="AR1660" t="inlineStr"/>
      <c r="AS1660" t="inlineStr"/>
      <c r="AT1660" t="inlineStr"/>
      <c r="AU1660" t="inlineStr">
        <is>
          <t>---</t>
        </is>
      </c>
      <c r="AV1660" t="inlineStr">
        <is>
          <t>---</t>
        </is>
      </c>
      <c r="AW1660" t="inlineStr">
        <is>
          <t>---</t>
        </is>
      </c>
      <c r="AX1660" t="inlineStr">
        <is>
          <t>---</t>
        </is>
      </c>
      <c r="AY1660" t="inlineStr">
        <is>
          <t>---</t>
        </is>
      </c>
      <c r="AZ1660" t="inlineStr">
        <is>
          <t>---</t>
        </is>
      </c>
      <c r="BA1660" t="inlineStr">
        <is>
          <t>675a66fd8f8f48fd178738cd11c8c9b2</t>
        </is>
      </c>
      <c r="BB1660" t="inlineStr">
        <is>
          <t>http://openrosa.org/formdesigner/0B48E039-1E80-49A7-AC24-732B6E788E39</t>
        </is>
      </c>
      <c r="BC1660" t="inlineStr">
        <is>
          <t>Ration et autres visites</t>
        </is>
      </c>
      <c r="BD1660" t="inlineStr">
        <is>
          <t>CommCare Android, version "2.55.0"(467579). App v15976. CommCare Version 2.55.0. Build 467579, built on: 2025-01-15</t>
        </is>
      </c>
      <c r="BE1660" t="inlineStr">
        <is>
          <t>commcare_e1fe266d-14e3-4298-9699-21b818975650</t>
        </is>
      </c>
      <c r="BF1660" t="inlineStr">
        <is>
          <t>19.4052982 -71.778261 634.42 7.5</t>
        </is>
      </c>
      <c r="BG1660" t="inlineStr">
        <is>
          <t>f13d8149fc6d39ebe86af18272310ff9</t>
        </is>
      </c>
      <c r="BH1660" t="inlineStr">
        <is>
          <t>7f92301a232342ecaa860bf392f6b02f</t>
        </is>
      </c>
      <c r="BI1660" t="inlineStr">
        <is>
          <t>15246</t>
        </is>
      </c>
      <c r="BJ1660" t="inlineStr">
        <is>
          <t>XFormInstance</t>
        </is>
      </c>
      <c r="BK1660" t="inlineStr">
        <is>
          <t>84e63494100b11f0882991acc20079a7</t>
        </is>
      </c>
      <c r="BL1660" t="b">
        <v>0</v>
      </c>
      <c r="BM1660" t="inlineStr">
        <is>
          <t>---</t>
        </is>
      </c>
      <c r="BN1660" t="inlineStr">
        <is>
          <t>190.115.176.125</t>
        </is>
      </c>
      <c r="BO1660" t="inlineStr">
        <is>
          <t>Junia Theophile</t>
        </is>
      </c>
    </row>
    <row r="1661">
      <c r="A1661" t="inlineStr">
        <is>
          <t>1659</t>
        </is>
      </c>
      <c r="B1661" t="inlineStr">
        <is>
          <t>339e33e8-4a20-4021-b562-267c66081aa9</t>
        </is>
      </c>
      <c r="C1661" t="inlineStr">
        <is>
          <t>2025-04-03</t>
        </is>
      </c>
      <c r="D1661" t="inlineStr">
        <is>
          <t>1</t>
        </is>
      </c>
      <c r="E1661" t="inlineStr">
        <is>
          <t>---</t>
        </is>
      </c>
      <c r="F1661" t="inlineStr">
        <is>
          <t>1</t>
        </is>
      </c>
      <c r="G1661" t="inlineStr">
        <is>
          <t>---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---</t>
        </is>
      </c>
      <c r="L1661" t="inlineStr">
        <is>
          <t>---</t>
        </is>
      </c>
      <c r="M1661" t="inlineStr">
        <is>
          <t>1</t>
        </is>
      </c>
      <c r="N1661">
        <f>HYPERLINK("https://www.commcarehq.org/a/caris-test/api/form_attachment/v1/339e33e8-4a20-4021-b562-267c66081aa9/1743691203724.heic")</f>
        <v/>
      </c>
      <c r="O1661" t="inlineStr">
        <is>
          <t>---</t>
        </is>
      </c>
      <c r="P1661" t="inlineStr">
        <is>
          <t>---</t>
        </is>
      </c>
      <c r="Q1661" t="inlineStr">
        <is>
          <t>---</t>
        </is>
      </c>
      <c r="R1661" t="inlineStr">
        <is>
          <t>27.8</t>
        </is>
      </c>
      <c r="S1661" t="inlineStr">
        <is>
          <t>55.7</t>
        </is>
      </c>
      <c r="T1661" t="inlineStr">
        <is>
          <t>1.73</t>
        </is>
      </c>
      <c r="U1661" t="inlineStr"/>
      <c r="V1661">
        <f>HYPERLINK("https://www.commcarehq.org/a/caris-test/api/form_attachment/v1/339e33e8-4a20-4021-b562-267c66081aa9/1743691259334.jpg")</f>
        <v/>
      </c>
      <c r="W1661" t="inlineStr">
        <is>
          <t>18.5191782 -72.3042501 272.6 128.89</t>
        </is>
      </c>
      <c r="X1661" t="inlineStr">
        <is>
          <t>PAP/HFSC/ST00442</t>
        </is>
      </c>
      <c r="Y1661" t="inlineStr">
        <is>
          <t>PAP/HFSC/ST00442</t>
        </is>
      </c>
      <c r="Z1661" t="inlineStr">
        <is>
          <t>2025-04-03 14:43:16</t>
        </is>
      </c>
      <c r="AA1661" t="inlineStr">
        <is>
          <t>2025-04-03 14:39:31</t>
        </is>
      </c>
      <c r="AB1661" t="inlineStr">
        <is>
          <t>2monfiston</t>
        </is>
      </c>
      <c r="AC1661" t="inlineStr">
        <is>
          <t>2025-04-03 13:43:40</t>
        </is>
      </c>
      <c r="AD1661" s="1" t="inlineStr">
        <is>
          <t>https://www.commcarehq.org/a/caris-test/reports/form_data/339e33e8-4a20-4021-b562-267c66081aa9/</t>
        </is>
      </c>
      <c r="AE1661" t="inlineStr">
        <is>
          <t>---</t>
        </is>
      </c>
      <c r="AF1661" t="inlineStr">
        <is>
          <t>1337492138e44bd88041b9f9944d42b8</t>
        </is>
      </c>
      <c r="AG1661" t="inlineStr">
        <is>
          <t>---</t>
        </is>
      </c>
      <c r="AH1661" t="inlineStr">
        <is>
          <t>2025-04-03 14:43:16</t>
        </is>
      </c>
      <c r="AI1661" t="inlineStr">
        <is>
          <t>77a418baba95bc57c88a3da7109ceff9</t>
        </is>
      </c>
      <c r="AJ1661" t="inlineStr">
        <is>
          <t>2025-04-03</t>
        </is>
      </c>
      <c r="AK1661" t="inlineStr">
        <is>
          <t>1</t>
        </is>
      </c>
      <c r="AL1661" t="inlineStr">
        <is>
          <t>---</t>
        </is>
      </c>
      <c r="AM1661" t="inlineStr">
        <is>
          <t>1</t>
        </is>
      </c>
      <c r="AN1661" t="inlineStr">
        <is>
          <t>---</t>
        </is>
      </c>
      <c r="AO1661" t="inlineStr">
        <is>
          <t>1</t>
        </is>
      </c>
      <c r="AP1661" t="inlineStr">
        <is>
          <t>1</t>
        </is>
      </c>
      <c r="AQ1661" t="inlineStr">
        <is>
          <t>27.8</t>
        </is>
      </c>
      <c r="AR1661" t="inlineStr">
        <is>
          <t>55.7</t>
        </is>
      </c>
      <c r="AS1661" t="inlineStr">
        <is>
          <t>1.73</t>
        </is>
      </c>
      <c r="AT1661" t="inlineStr">
        <is>
          <t>18.5191782 -72.3042501 272.6 128.89</t>
        </is>
      </c>
      <c r="AU1661" t="inlineStr">
        <is>
          <t>---</t>
        </is>
      </c>
      <c r="AV1661" t="inlineStr">
        <is>
          <t>---</t>
        </is>
      </c>
      <c r="AW1661" t="inlineStr">
        <is>
          <t>---</t>
        </is>
      </c>
      <c r="AX1661" t="inlineStr">
        <is>
          <t>---</t>
        </is>
      </c>
      <c r="AY1661" t="inlineStr">
        <is>
          <t>---</t>
        </is>
      </c>
      <c r="AZ1661" t="inlineStr">
        <is>
          <t>---</t>
        </is>
      </c>
      <c r="BA1661" t="inlineStr">
        <is>
          <t>77a418baba95bc57c88a3da7109ceff9</t>
        </is>
      </c>
      <c r="BB1661" t="inlineStr">
        <is>
          <t>http://openrosa.org/formdesigner/0B48E039-1E80-49A7-AC24-732B6E788E39</t>
        </is>
      </c>
      <c r="BC1661" t="inlineStr">
        <is>
          <t>Ration et autres visites</t>
        </is>
      </c>
      <c r="BD1661" t="inlineStr">
        <is>
          <t>CommCare Android, version "2.56"(468046). App v15976. CommCare Version 2.56.0. Build 468046, built on: 2025-03-15</t>
        </is>
      </c>
      <c r="BE1661" t="inlineStr">
        <is>
          <t>commcare_daa4383c-1b18-4b97-9db8-0482622541cc</t>
        </is>
      </c>
      <c r="BF1661" t="inlineStr">
        <is>
          <t>18.5191782 -72.3042501 272.6 128.89</t>
        </is>
      </c>
      <c r="BG1661" t="inlineStr">
        <is>
          <t>f13d8149fc6d39ebe86af18272310ff9</t>
        </is>
      </c>
      <c r="BH1661" t="inlineStr">
        <is>
          <t>7f92301a232342ecaa860bf392f6b02f</t>
        </is>
      </c>
      <c r="BI1661" t="inlineStr">
        <is>
          <t>15246</t>
        </is>
      </c>
      <c r="BJ1661" t="inlineStr">
        <is>
          <t>XFormInstance</t>
        </is>
      </c>
      <c r="BK1661" t="inlineStr">
        <is>
          <t>70709c3608bb11f0aaf76327e3555f30</t>
        </is>
      </c>
      <c r="BL1661" t="b">
        <v>0</v>
      </c>
      <c r="BM1661" t="inlineStr">
        <is>
          <t>---</t>
        </is>
      </c>
      <c r="BN1661" t="inlineStr">
        <is>
          <t>200.113.251.44</t>
        </is>
      </c>
      <c r="BO1661" t="inlineStr">
        <is>
          <t>Pablo GUERLIN</t>
        </is>
      </c>
    </row>
    <row r="1662">
      <c r="A1662" t="inlineStr">
        <is>
          <t>1660</t>
        </is>
      </c>
      <c r="B1662" t="inlineStr">
        <is>
          <t>68cad369-9061-46a4-b951-1d83cd7e5c64</t>
        </is>
      </c>
      <c r="C1662" t="inlineStr">
        <is>
          <t>2025-04-03</t>
        </is>
      </c>
      <c r="D1662" t="inlineStr">
        <is>
          <t>3</t>
        </is>
      </c>
      <c r="E1662" t="inlineStr">
        <is>
          <t>---</t>
        </is>
      </c>
      <c r="F1662" t="inlineStr">
        <is>
          <t>0</t>
        </is>
      </c>
      <c r="G1662" t="inlineStr">
        <is>
          <t>---</t>
        </is>
      </c>
      <c r="H1662" t="inlineStr">
        <is>
          <t>1</t>
        </is>
      </c>
      <c r="I1662" t="inlineStr">
        <is>
          <t>1</t>
        </is>
      </c>
      <c r="J1662" t="inlineStr">
        <is>
          <t>1</t>
        </is>
      </c>
      <c r="K1662" t="inlineStr">
        <is>
          <t>---</t>
        </is>
      </c>
      <c r="L1662" t="inlineStr">
        <is>
          <t>---</t>
        </is>
      </c>
      <c r="M1662" t="inlineStr">
        <is>
          <t>---</t>
        </is>
      </c>
      <c r="N1662" t="inlineStr">
        <is>
          <t>---</t>
        </is>
      </c>
      <c r="O1662" t="inlineStr">
        <is>
          <t>---</t>
        </is>
      </c>
      <c r="P1662" t="inlineStr">
        <is>
          <t>---</t>
        </is>
      </c>
      <c r="Q1662" t="inlineStr">
        <is>
          <t>---</t>
        </is>
      </c>
      <c r="R1662" t="inlineStr"/>
      <c r="S1662" t="inlineStr">
        <is>
          <t>47.9</t>
        </is>
      </c>
      <c r="T1662" t="inlineStr"/>
      <c r="U1662">
        <f>HYPERLINK("https://www.commcarehq.org/a/caris-test/api/form_attachment/v1/68cad369-9061-46a4-b951-1d83cd7e5c64/1743689491997.jpg")</f>
        <v/>
      </c>
      <c r="V1662">
        <f>HYPERLINK("https://www.commcarehq.org/a/caris-test/api/form_attachment/v1/68cad369-9061-46a4-b951-1d83cd7e5c64/1743689554287.jpg")</f>
        <v/>
      </c>
      <c r="W1662" t="inlineStr">
        <is>
          <t>19.6158444 -72.0293114 9.0 7.48</t>
        </is>
      </c>
      <c r="X1662" t="inlineStr">
        <is>
          <t>CAP/CALT/ST00972</t>
        </is>
      </c>
      <c r="Y1662" t="inlineStr">
        <is>
          <t>CAP/CALT/ST00972</t>
        </is>
      </c>
      <c r="Z1662" t="inlineStr">
        <is>
          <t>2025-04-03 14:12:42</t>
        </is>
      </c>
      <c r="AA1662" t="inlineStr">
        <is>
          <t>2025-04-03 14:10:47</t>
        </is>
      </c>
      <c r="AB1662" t="inlineStr">
        <is>
          <t>1irania</t>
        </is>
      </c>
      <c r="AC1662" t="inlineStr">
        <is>
          <t>2025-04-03 14:12:43</t>
        </is>
      </c>
      <c r="AD1662" s="1" t="inlineStr">
        <is>
          <t>https://www.commcarehq.org/a/caris-test/reports/form_data/68cad369-9061-46a4-b951-1d83cd7e5c64/</t>
        </is>
      </c>
      <c r="AE1662" t="inlineStr">
        <is>
          <t>---</t>
        </is>
      </c>
      <c r="AF1662" t="inlineStr">
        <is>
          <t>3c5a623af057e23a32ae4000_26422</t>
        </is>
      </c>
      <c r="AG1662" t="inlineStr">
        <is>
          <t>OK</t>
        </is>
      </c>
      <c r="AH1662" t="inlineStr">
        <is>
          <t>2025-04-03 14:12:42</t>
        </is>
      </c>
      <c r="AI1662" t="inlineStr">
        <is>
          <t>42a82b7de9e609ae71648670ad4c56aa</t>
        </is>
      </c>
      <c r="AJ1662" t="inlineStr">
        <is>
          <t>2025-04-03</t>
        </is>
      </c>
      <c r="AK1662" t="inlineStr">
        <is>
          <t>3</t>
        </is>
      </c>
      <c r="AL1662" t="inlineStr">
        <is>
          <t>---</t>
        </is>
      </c>
      <c r="AM1662" t="inlineStr">
        <is>
          <t>0</t>
        </is>
      </c>
      <c r="AN1662" t="inlineStr">
        <is>
          <t>---</t>
        </is>
      </c>
      <c r="AO1662" t="inlineStr">
        <is>
          <t>1</t>
        </is>
      </c>
      <c r="AP1662" t="inlineStr">
        <is>
          <t>1</t>
        </is>
      </c>
      <c r="AQ1662" t="inlineStr"/>
      <c r="AR1662" t="inlineStr">
        <is>
          <t>47.9</t>
        </is>
      </c>
      <c r="AS1662" t="inlineStr"/>
      <c r="AT1662" t="inlineStr">
        <is>
          <t>19.6158444 -72.0293114 9.0 7.48</t>
        </is>
      </c>
      <c r="AU1662" t="inlineStr">
        <is>
          <t>---</t>
        </is>
      </c>
      <c r="AV1662" t="inlineStr">
        <is>
          <t>---</t>
        </is>
      </c>
      <c r="AW1662" t="inlineStr">
        <is>
          <t>---</t>
        </is>
      </c>
      <c r="AX1662" t="inlineStr">
        <is>
          <t>---</t>
        </is>
      </c>
      <c r="AY1662" t="inlineStr">
        <is>
          <t>---</t>
        </is>
      </c>
      <c r="AZ1662" t="inlineStr">
        <is>
          <t>---</t>
        </is>
      </c>
      <c r="BA1662" t="inlineStr">
        <is>
          <t>42a82b7de9e609ae71648670ad4c56aa</t>
        </is>
      </c>
      <c r="BB1662" t="inlineStr">
        <is>
          <t>http://openrosa.org/formdesigner/0B48E039-1E80-49A7-AC24-732B6E788E39</t>
        </is>
      </c>
      <c r="BC1662" t="inlineStr">
        <is>
          <t>Ration et autres visites</t>
        </is>
      </c>
      <c r="BD1662" t="inlineStr">
        <is>
          <t>CommCare Android, version "2.56"(468027). App v15976. CommCare Version 2.56.0. Build 468027, built on: 2025-01-18</t>
        </is>
      </c>
      <c r="BE1662" t="inlineStr">
        <is>
          <t>commcare_6c8d6b29-ddee-4573-a4bf-ff173bbf52d8</t>
        </is>
      </c>
      <c r="BF1662" t="inlineStr">
        <is>
          <t>19.6158716 -72.0293204 9.0 7.27</t>
        </is>
      </c>
      <c r="BG1662" t="inlineStr">
        <is>
          <t>f13d8149fc6d39ebe86af18272310ff9</t>
        </is>
      </c>
      <c r="BH1662" t="inlineStr">
        <is>
          <t>7f92301a232342ecaa860bf392f6b02f</t>
        </is>
      </c>
      <c r="BI1662" t="inlineStr">
        <is>
          <t>15246</t>
        </is>
      </c>
      <c r="BJ1662" t="inlineStr">
        <is>
          <t>XFormInstance</t>
        </is>
      </c>
      <c r="BK1662" t="inlineStr">
        <is>
          <t>2635859c109411f0885291acc20079a7</t>
        </is>
      </c>
      <c r="BL1662" t="b">
        <v>0</v>
      </c>
      <c r="BM1662" t="inlineStr">
        <is>
          <t>---</t>
        </is>
      </c>
      <c r="BN1662" t="inlineStr">
        <is>
          <t>200.113.251.189</t>
        </is>
      </c>
      <c r="BO1662" t="inlineStr">
        <is>
          <t>Milandie Jean</t>
        </is>
      </c>
    </row>
    <row r="1663">
      <c r="A1663" t="inlineStr">
        <is>
          <t>1661</t>
        </is>
      </c>
      <c r="B1663" t="inlineStr">
        <is>
          <t>5227935b-2855-4f72-b4bb-e1926177b77a</t>
        </is>
      </c>
      <c r="C1663" t="inlineStr">
        <is>
          <t>2025-04-02</t>
        </is>
      </c>
      <c r="D1663" t="inlineStr">
        <is>
          <t>3</t>
        </is>
      </c>
      <c r="E1663" t="inlineStr">
        <is>
          <t>---</t>
        </is>
      </c>
      <c r="F1663" t="inlineStr">
        <is>
          <t>0</t>
        </is>
      </c>
      <c r="G1663" t="inlineStr">
        <is>
          <t>---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---</t>
        </is>
      </c>
      <c r="L1663" t="inlineStr">
        <is>
          <t>---</t>
        </is>
      </c>
      <c r="M1663" t="inlineStr">
        <is>
          <t>---</t>
        </is>
      </c>
      <c r="N1663" t="inlineStr">
        <is>
          <t>---</t>
        </is>
      </c>
      <c r="O1663" t="inlineStr">
        <is>
          <t>---</t>
        </is>
      </c>
      <c r="P1663" t="inlineStr">
        <is>
          <t>---</t>
        </is>
      </c>
      <c r="Q1663" t="inlineStr">
        <is>
          <t>---</t>
        </is>
      </c>
      <c r="R1663" t="inlineStr">
        <is>
          <t>25.0</t>
        </is>
      </c>
      <c r="S1663" t="inlineStr">
        <is>
          <t>50.0</t>
        </is>
      </c>
      <c r="T1663" t="inlineStr">
        <is>
          <t>1.63</t>
        </is>
      </c>
      <c r="U1663" t="inlineStr"/>
      <c r="V1663" t="inlineStr"/>
      <c r="W1663" t="inlineStr"/>
      <c r="X1663" t="inlineStr">
        <is>
          <t>GRO/HAMG/ST00637</t>
        </is>
      </c>
      <c r="Y1663" t="inlineStr">
        <is>
          <t>GRO/HAMG/ST00637</t>
        </is>
      </c>
      <c r="Z1663" t="inlineStr">
        <is>
          <t>2025-04-03 14:28:33</t>
        </is>
      </c>
      <c r="AA1663" t="inlineStr">
        <is>
          <t>2025-04-03 14:27:46</t>
        </is>
      </c>
      <c r="AB1663" t="inlineStr">
        <is>
          <t>6norvilus</t>
        </is>
      </c>
      <c r="AC1663" t="inlineStr">
        <is>
          <t>2025-04-03 14:19:33</t>
        </is>
      </c>
      <c r="AD1663" s="1" t="inlineStr">
        <is>
          <t>https://www.commcarehq.org/a/caris-test/reports/form_data/5227935b-2855-4f72-b4bb-e1926177b77a/</t>
        </is>
      </c>
      <c r="AE1663" t="inlineStr">
        <is>
          <t>---</t>
        </is>
      </c>
      <c r="AF1663" t="inlineStr">
        <is>
          <t>3c5a623af057e23a32ae4000_14115</t>
        </is>
      </c>
      <c r="AG1663" t="inlineStr">
        <is>
          <t>OK</t>
        </is>
      </c>
      <c r="AH1663" t="inlineStr">
        <is>
          <t>2025-04-03 14:28:33</t>
        </is>
      </c>
      <c r="AI1663" t="inlineStr">
        <is>
          <t>60825dc3d2144612a8c0588bc9c618f4</t>
        </is>
      </c>
      <c r="AJ1663" t="inlineStr">
        <is>
          <t>2025-04-02</t>
        </is>
      </c>
      <c r="AK1663" t="inlineStr">
        <is>
          <t>3</t>
        </is>
      </c>
      <c r="AL1663" t="inlineStr">
        <is>
          <t>---</t>
        </is>
      </c>
      <c r="AM1663" t="inlineStr">
        <is>
          <t>0</t>
        </is>
      </c>
      <c r="AN1663" t="inlineStr">
        <is>
          <t>---</t>
        </is>
      </c>
      <c r="AO1663" t="inlineStr">
        <is>
          <t>1</t>
        </is>
      </c>
      <c r="AP1663" t="inlineStr">
        <is>
          <t>1</t>
        </is>
      </c>
      <c r="AQ1663" t="inlineStr">
        <is>
          <t>25</t>
        </is>
      </c>
      <c r="AR1663" t="inlineStr">
        <is>
          <t>50</t>
        </is>
      </c>
      <c r="AS1663" t="inlineStr">
        <is>
          <t>1.63</t>
        </is>
      </c>
      <c r="AT1663" t="inlineStr"/>
      <c r="AU1663" t="inlineStr">
        <is>
          <t>---</t>
        </is>
      </c>
      <c r="AV1663" t="inlineStr">
        <is>
          <t>---</t>
        </is>
      </c>
      <c r="AW1663" t="inlineStr">
        <is>
          <t>---</t>
        </is>
      </c>
      <c r="AX1663" t="inlineStr">
        <is>
          <t>---</t>
        </is>
      </c>
      <c r="AY1663" t="inlineStr">
        <is>
          <t>---</t>
        </is>
      </c>
      <c r="AZ1663" t="inlineStr">
        <is>
          <t>---</t>
        </is>
      </c>
      <c r="BA1663" t="inlineStr">
        <is>
          <t>60825dc3d2144612a8c0588bc9c618f4</t>
        </is>
      </c>
      <c r="BB1663" t="inlineStr">
        <is>
          <t>http://openrosa.org/formdesigner/0B48E039-1E80-49A7-AC24-732B6E788E39</t>
        </is>
      </c>
      <c r="BC1663" t="inlineStr">
        <is>
          <t>Ration et autres visites</t>
        </is>
      </c>
      <c r="BD1663" t="inlineStr">
        <is>
          <t>CommCare Android, version "2.56"(468046). App v15976. CommCare Version 2.56.0. Build 468046, built on: 2025-03-15</t>
        </is>
      </c>
      <c r="BE1663" t="inlineStr">
        <is>
          <t>commcare_52f6c027-3e99-4ba4-b769-4cad75051ed2</t>
        </is>
      </c>
      <c r="BF1663" t="inlineStr"/>
      <c r="BG1663" t="inlineStr">
        <is>
          <t>f13d8149fc6d39ebe86af18272310ff9</t>
        </is>
      </c>
      <c r="BH1663" t="inlineStr">
        <is>
          <t>7f92301a232342ecaa860bf392f6b02f</t>
        </is>
      </c>
      <c r="BI1663" t="inlineStr">
        <is>
          <t>15246</t>
        </is>
      </c>
      <c r="BJ1663" t="inlineStr">
        <is>
          <t>XFormInstance</t>
        </is>
      </c>
      <c r="BK1663" t="inlineStr">
        <is>
          <t>23d822d1109611f08db1217714180d5a</t>
        </is>
      </c>
      <c r="BL1663" t="b">
        <v>0</v>
      </c>
      <c r="BM1663" t="inlineStr">
        <is>
          <t>---</t>
        </is>
      </c>
      <c r="BN1663" t="inlineStr">
        <is>
          <t>200.113.253.161</t>
        </is>
      </c>
      <c r="BO1663" t="inlineStr">
        <is>
          <t>Djouna Decius</t>
        </is>
      </c>
    </row>
    <row r="1664">
      <c r="A1664" t="inlineStr">
        <is>
          <t>1662</t>
        </is>
      </c>
      <c r="B1664" t="inlineStr">
        <is>
          <t>87893ced-adad-42de-beb9-a4cf5a7f9aa2</t>
        </is>
      </c>
      <c r="C1664" t="inlineStr">
        <is>
          <t>2025-04-02</t>
        </is>
      </c>
      <c r="D1664" t="inlineStr">
        <is>
          <t>3</t>
        </is>
      </c>
      <c r="E1664" t="inlineStr">
        <is>
          <t>---</t>
        </is>
      </c>
      <c r="F1664" t="inlineStr">
        <is>
          <t>0</t>
        </is>
      </c>
      <c r="G1664" t="inlineStr">
        <is>
          <t>---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---</t>
        </is>
      </c>
      <c r="L1664" t="inlineStr">
        <is>
          <t>---</t>
        </is>
      </c>
      <c r="M1664" t="inlineStr">
        <is>
          <t>---</t>
        </is>
      </c>
      <c r="N1664" t="inlineStr">
        <is>
          <t>---</t>
        </is>
      </c>
      <c r="O1664" t="inlineStr">
        <is>
          <t>---</t>
        </is>
      </c>
      <c r="P1664" t="inlineStr">
        <is>
          <t>---</t>
        </is>
      </c>
      <c r="Q1664" t="inlineStr">
        <is>
          <t>---</t>
        </is>
      </c>
      <c r="R1664" t="inlineStr">
        <is>
          <t>26.0</t>
        </is>
      </c>
      <c r="S1664" t="inlineStr">
        <is>
          <t>50.0</t>
        </is>
      </c>
      <c r="T1664" t="inlineStr">
        <is>
          <t>1.5</t>
        </is>
      </c>
      <c r="U1664" t="inlineStr"/>
      <c r="V1664" t="inlineStr"/>
      <c r="W1664" t="inlineStr"/>
      <c r="X1664" t="inlineStr">
        <is>
          <t>GRO/HAMG/ST00897</t>
        </is>
      </c>
      <c r="Y1664" t="inlineStr">
        <is>
          <t>GRO/HAMG/ST00897</t>
        </is>
      </c>
      <c r="Z1664" t="inlineStr">
        <is>
          <t>2025-04-03 14:29:19</t>
        </is>
      </c>
      <c r="AA1664" t="inlineStr">
        <is>
          <t>2025-04-03 14:28:47</t>
        </is>
      </c>
      <c r="AB1664" t="inlineStr">
        <is>
          <t>6norvilus</t>
        </is>
      </c>
      <c r="AC1664" t="inlineStr">
        <is>
          <t>2025-04-03 14:20:20</t>
        </is>
      </c>
      <c r="AD1664" s="1" t="inlineStr">
        <is>
          <t>https://www.commcarehq.org/a/caris-test/reports/form_data/87893ced-adad-42de-beb9-a4cf5a7f9aa2/</t>
        </is>
      </c>
      <c r="AE1664" t="inlineStr">
        <is>
          <t>---</t>
        </is>
      </c>
      <c r="AF1664" t="inlineStr">
        <is>
          <t>2493fa4874304015a68da995d21d64f8</t>
        </is>
      </c>
      <c r="AG1664" t="inlineStr">
        <is>
          <t>OK</t>
        </is>
      </c>
      <c r="AH1664" t="inlineStr">
        <is>
          <t>2025-04-03 14:29:19</t>
        </is>
      </c>
      <c r="AI1664" t="inlineStr">
        <is>
          <t>60825dc3d2144612a8c0588bc9c618f4</t>
        </is>
      </c>
      <c r="AJ1664" t="inlineStr">
        <is>
          <t>2025-04-02</t>
        </is>
      </c>
      <c r="AK1664" t="inlineStr">
        <is>
          <t>3</t>
        </is>
      </c>
      <c r="AL1664" t="inlineStr">
        <is>
          <t>---</t>
        </is>
      </c>
      <c r="AM1664" t="inlineStr">
        <is>
          <t>0</t>
        </is>
      </c>
      <c r="AN1664" t="inlineStr">
        <is>
          <t>---</t>
        </is>
      </c>
      <c r="AO1664" t="inlineStr">
        <is>
          <t>1</t>
        </is>
      </c>
      <c r="AP1664" t="inlineStr">
        <is>
          <t>1</t>
        </is>
      </c>
      <c r="AQ1664" t="inlineStr">
        <is>
          <t>26</t>
        </is>
      </c>
      <c r="AR1664" t="inlineStr">
        <is>
          <t>50</t>
        </is>
      </c>
      <c r="AS1664" t="inlineStr">
        <is>
          <t>1.5</t>
        </is>
      </c>
      <c r="AT1664" t="inlineStr"/>
      <c r="AU1664" t="inlineStr">
        <is>
          <t>---</t>
        </is>
      </c>
      <c r="AV1664" t="inlineStr">
        <is>
          <t>---</t>
        </is>
      </c>
      <c r="AW1664" t="inlineStr">
        <is>
          <t>---</t>
        </is>
      </c>
      <c r="AX1664" t="inlineStr">
        <is>
          <t>---</t>
        </is>
      </c>
      <c r="AY1664" t="inlineStr">
        <is>
          <t>---</t>
        </is>
      </c>
      <c r="AZ1664" t="inlineStr">
        <is>
          <t>---</t>
        </is>
      </c>
      <c r="BA1664" t="inlineStr">
        <is>
          <t>60825dc3d2144612a8c0588bc9c618f4</t>
        </is>
      </c>
      <c r="BB1664" t="inlineStr">
        <is>
          <t>http://openrosa.org/formdesigner/0B48E039-1E80-49A7-AC24-732B6E788E39</t>
        </is>
      </c>
      <c r="BC1664" t="inlineStr">
        <is>
          <t>Ration et autres visites</t>
        </is>
      </c>
      <c r="BD1664" t="inlineStr">
        <is>
          <t>CommCare Android, version "2.56"(468046). App v15976. CommCare Version 2.56.0. Build 468046, built on: 2025-03-15</t>
        </is>
      </c>
      <c r="BE1664" t="inlineStr">
        <is>
          <t>commcare_52f6c027-3e99-4ba4-b769-4cad75051ed2</t>
        </is>
      </c>
      <c r="BF1664" t="inlineStr"/>
      <c r="BG1664" t="inlineStr">
        <is>
          <t>f13d8149fc6d39ebe86af18272310ff9</t>
        </is>
      </c>
      <c r="BH1664" t="inlineStr">
        <is>
          <t>7f92301a232342ecaa860bf392f6b02f</t>
        </is>
      </c>
      <c r="BI1664" t="inlineStr">
        <is>
          <t>15246</t>
        </is>
      </c>
      <c r="BJ1664" t="inlineStr">
        <is>
          <t>XFormInstance</t>
        </is>
      </c>
      <c r="BK1664" t="inlineStr">
        <is>
          <t>23d822d1109611f08db1217714180d5a</t>
        </is>
      </c>
      <c r="BL1664" t="b">
        <v>0</v>
      </c>
      <c r="BM1664" t="inlineStr">
        <is>
          <t>---</t>
        </is>
      </c>
      <c r="BN1664" t="inlineStr">
        <is>
          <t>200.113.253.161</t>
        </is>
      </c>
      <c r="BO1664" t="inlineStr">
        <is>
          <t>Dachena Derival</t>
        </is>
      </c>
    </row>
    <row r="1665">
      <c r="A1665" t="inlineStr">
        <is>
          <t>1663</t>
        </is>
      </c>
      <c r="B1665" t="inlineStr">
        <is>
          <t>9e081849-88e2-4d98-8061-50ef9c924201</t>
        </is>
      </c>
      <c r="C1665" t="inlineStr">
        <is>
          <t>2025-04-03</t>
        </is>
      </c>
      <c r="D1665" t="inlineStr">
        <is>
          <t>3</t>
        </is>
      </c>
      <c r="E1665" t="inlineStr">
        <is>
          <t>---</t>
        </is>
      </c>
      <c r="F1665" t="inlineStr">
        <is>
          <t>0</t>
        </is>
      </c>
      <c r="G1665" t="inlineStr">
        <is>
          <t>---</t>
        </is>
      </c>
      <c r="H1665" t="inlineStr">
        <is>
          <t>1</t>
        </is>
      </c>
      <c r="I1665" t="inlineStr">
        <is>
          <t>1</t>
        </is>
      </c>
      <c r="J1665" t="inlineStr">
        <is>
          <t>4</t>
        </is>
      </c>
      <c r="K1665" t="inlineStr">
        <is>
          <t>---</t>
        </is>
      </c>
      <c r="L1665" t="inlineStr">
        <is>
          <t>---</t>
        </is>
      </c>
      <c r="M1665" t="inlineStr">
        <is>
          <t>---</t>
        </is>
      </c>
      <c r="N1665" t="inlineStr">
        <is>
          <t>---</t>
        </is>
      </c>
      <c r="O1665" t="inlineStr">
        <is>
          <t>---</t>
        </is>
      </c>
      <c r="P1665" t="inlineStr">
        <is>
          <t>---</t>
        </is>
      </c>
      <c r="Q1665" t="inlineStr">
        <is>
          <t>---</t>
        </is>
      </c>
      <c r="R1665" t="inlineStr"/>
      <c r="S1665" t="inlineStr"/>
      <c r="T1665" t="inlineStr"/>
      <c r="U1665" t="inlineStr"/>
      <c r="V1665">
        <f>HYPERLINK("https://www.commcarehq.org/a/caris-test/api/form_attachment/v1/9e081849-88e2-4d98-8061-50ef9c924201/1743695709624.jpg")</f>
        <v/>
      </c>
      <c r="W1665" t="inlineStr">
        <is>
          <t>19.6159059 -72.0234837 6.8 26.01</t>
        </is>
      </c>
      <c r="X1665" t="inlineStr">
        <is>
          <t>CAP/HOFL/ST01218</t>
        </is>
      </c>
      <c r="Y1665" t="inlineStr">
        <is>
          <t>CAP/HOFL/ST01218</t>
        </is>
      </c>
      <c r="Z1665" t="inlineStr">
        <is>
          <t>2025-04-03 15:55:34</t>
        </is>
      </c>
      <c r="AA1665" t="inlineStr">
        <is>
          <t>2025-04-03 15:54:03</t>
        </is>
      </c>
      <c r="AB1665" t="inlineStr">
        <is>
          <t>1irania</t>
        </is>
      </c>
      <c r="AC1665" t="inlineStr">
        <is>
          <t>2025-04-03 15:55:35</t>
        </is>
      </c>
      <c r="AD1665" s="1" t="inlineStr">
        <is>
          <t>https://www.commcarehq.org/a/caris-test/reports/form_data/9e081849-88e2-4d98-8061-50ef9c924201/</t>
        </is>
      </c>
      <c r="AE1665" t="inlineStr">
        <is>
          <t>---</t>
        </is>
      </c>
      <c r="AF1665" t="inlineStr">
        <is>
          <t>4a6db7e6f1d8419e828454b67bb72e0a</t>
        </is>
      </c>
      <c r="AG1665" t="inlineStr">
        <is>
          <t>OK</t>
        </is>
      </c>
      <c r="AH1665" t="inlineStr">
        <is>
          <t>2025-04-03 15:55:34</t>
        </is>
      </c>
      <c r="AI1665" t="inlineStr">
        <is>
          <t>42a82b7de9e609ae71648670ad4c56aa</t>
        </is>
      </c>
      <c r="AJ1665" t="inlineStr">
        <is>
          <t>2025-04-03</t>
        </is>
      </c>
      <c r="AK1665" t="inlineStr">
        <is>
          <t>3</t>
        </is>
      </c>
      <c r="AL1665" t="inlineStr">
        <is>
          <t>---</t>
        </is>
      </c>
      <c r="AM1665" t="inlineStr">
        <is>
          <t>0</t>
        </is>
      </c>
      <c r="AN1665" t="inlineStr">
        <is>
          <t>---</t>
        </is>
      </c>
      <c r="AO1665" t="inlineStr">
        <is>
          <t>1</t>
        </is>
      </c>
      <c r="AP1665" t="inlineStr">
        <is>
          <t>1</t>
        </is>
      </c>
      <c r="AQ1665" t="inlineStr"/>
      <c r="AR1665" t="inlineStr"/>
      <c r="AS1665" t="inlineStr"/>
      <c r="AT1665" t="inlineStr">
        <is>
          <t>19.6159059 -72.0234837 6.8 26.01</t>
        </is>
      </c>
      <c r="AU1665" t="inlineStr">
        <is>
          <t>---</t>
        </is>
      </c>
      <c r="AV1665" t="inlineStr">
        <is>
          <t>---</t>
        </is>
      </c>
      <c r="AW1665" t="inlineStr">
        <is>
          <t>---</t>
        </is>
      </c>
      <c r="AX1665" t="inlineStr">
        <is>
          <t>---</t>
        </is>
      </c>
      <c r="AY1665" t="inlineStr">
        <is>
          <t>---</t>
        </is>
      </c>
      <c r="AZ1665" t="inlineStr">
        <is>
          <t>---</t>
        </is>
      </c>
      <c r="BA1665" t="inlineStr">
        <is>
          <t>42a82b7de9e609ae71648670ad4c56aa</t>
        </is>
      </c>
      <c r="BB1665" t="inlineStr">
        <is>
          <t>http://openrosa.org/formdesigner/0B48E039-1E80-49A7-AC24-732B6E788E39</t>
        </is>
      </c>
      <c r="BC1665" t="inlineStr">
        <is>
          <t>Ration et autres visites</t>
        </is>
      </c>
      <c r="BD1665" t="inlineStr">
        <is>
          <t>CommCare Android, version "2.56"(468027). App v15976. CommCare Version 2.56.0. Build 468027, built on: 2025-01-18</t>
        </is>
      </c>
      <c r="BE1665" t="inlineStr">
        <is>
          <t>commcare_6c8d6b29-ddee-4573-a4bf-ff173bbf52d8</t>
        </is>
      </c>
      <c r="BF1665" t="inlineStr">
        <is>
          <t>19.6156867 -72.0233863 6.9 9.61</t>
        </is>
      </c>
      <c r="BG1665" t="inlineStr">
        <is>
          <t>f13d8149fc6d39ebe86af18272310ff9</t>
        </is>
      </c>
      <c r="BH1665" t="inlineStr">
        <is>
          <t>7f92301a232342ecaa860bf392f6b02f</t>
        </is>
      </c>
      <c r="BI1665" t="inlineStr">
        <is>
          <t>15246</t>
        </is>
      </c>
      <c r="BJ1665" t="inlineStr">
        <is>
          <t>XFormInstance</t>
        </is>
      </c>
      <c r="BK1665" t="inlineStr">
        <is>
          <t>2635859c109411f0885291acc20079a7</t>
        </is>
      </c>
      <c r="BL1665" t="b">
        <v>0</v>
      </c>
      <c r="BM1665" t="inlineStr">
        <is>
          <t>---</t>
        </is>
      </c>
      <c r="BN1665" t="inlineStr">
        <is>
          <t>200.113.251.189</t>
        </is>
      </c>
      <c r="BO1665" t="inlineStr">
        <is>
          <t xml:space="preserve">Chrislande  Guillaume </t>
        </is>
      </c>
    </row>
    <row r="1666">
      <c r="A1666" t="inlineStr">
        <is>
          <t>1664</t>
        </is>
      </c>
      <c r="B1666" t="inlineStr">
        <is>
          <t>97d5ac57-b457-45fd-bf59-00e33daa9b88</t>
        </is>
      </c>
      <c r="C1666" t="inlineStr">
        <is>
          <t>2025-04-03</t>
        </is>
      </c>
      <c r="D1666" t="inlineStr">
        <is>
          <t>4</t>
        </is>
      </c>
      <c r="E1666" t="inlineStr">
        <is>
          <t>cv à reprendre</t>
        </is>
      </c>
      <c r="F1666" t="inlineStr">
        <is>
          <t>1</t>
        </is>
      </c>
      <c r="G1666" t="inlineStr">
        <is>
          <t>non trouvé</t>
        </is>
      </c>
      <c r="H1666" t="inlineStr">
        <is>
          <t>1</t>
        </is>
      </c>
      <c r="I1666" t="inlineStr">
        <is>
          <t>0</t>
        </is>
      </c>
      <c r="J1666" t="inlineStr">
        <is>
          <t>---</t>
        </is>
      </c>
      <c r="K1666" t="inlineStr">
        <is>
          <t>---</t>
        </is>
      </c>
      <c r="L1666" t="inlineStr">
        <is>
          <t>---</t>
        </is>
      </c>
      <c r="M1666" t="inlineStr">
        <is>
          <t>---</t>
        </is>
      </c>
      <c r="N1666" t="inlineStr">
        <is>
          <t>---</t>
        </is>
      </c>
      <c r="O1666" t="inlineStr">
        <is>
          <t>---</t>
        </is>
      </c>
      <c r="P1666" t="inlineStr">
        <is>
          <t>---</t>
        </is>
      </c>
      <c r="Q1666" t="inlineStr">
        <is>
          <t>---</t>
        </is>
      </c>
      <c r="R1666" t="inlineStr">
        <is>
          <t>---</t>
        </is>
      </c>
      <c r="S1666" t="inlineStr">
        <is>
          <t>---</t>
        </is>
      </c>
      <c r="T1666" t="inlineStr">
        <is>
          <t>---</t>
        </is>
      </c>
      <c r="U1666" t="inlineStr">
        <is>
          <t>---</t>
        </is>
      </c>
      <c r="V1666" t="inlineStr">
        <is>
          <t>---</t>
        </is>
      </c>
      <c r="W1666" t="inlineStr">
        <is>
          <t>18.5375518 -72.3844515 -12.1 8.57</t>
        </is>
      </c>
      <c r="X1666" t="inlineStr">
        <is>
          <t>PAP/CHAP/ST03322</t>
        </is>
      </c>
      <c r="Y1666" t="inlineStr">
        <is>
          <t>PAP/CHAP/ST03322</t>
        </is>
      </c>
      <c r="Z1666" t="inlineStr">
        <is>
          <t>2025-04-03 19:01:45</t>
        </is>
      </c>
      <c r="AA1666" t="inlineStr">
        <is>
          <t>2025-04-03 19:00:56</t>
        </is>
      </c>
      <c r="AB1666" t="inlineStr">
        <is>
          <t>2faustin</t>
        </is>
      </c>
      <c r="AC1666" t="inlineStr">
        <is>
          <t>2025-04-03 18:00:32</t>
        </is>
      </c>
      <c r="AD1666" s="1" t="inlineStr">
        <is>
          <t>https://www.commcarehq.org/a/caris-test/reports/form_data/97d5ac57-b457-45fd-bf59-00e33daa9b88/</t>
        </is>
      </c>
      <c r="AE1666" t="inlineStr">
        <is>
          <t>---</t>
        </is>
      </c>
      <c r="AF1666" t="inlineStr">
        <is>
          <t>3c5a623af057e23a32ae4000_186766</t>
        </is>
      </c>
      <c r="AG1666" t="inlineStr">
        <is>
          <t>---</t>
        </is>
      </c>
      <c r="AH1666" t="inlineStr">
        <is>
          <t>2025-04-03 19:01:45</t>
        </is>
      </c>
      <c r="AI1666" t="inlineStr">
        <is>
          <t>25302d3773ea035e35c3934e3aa8e141</t>
        </is>
      </c>
      <c r="AJ1666" t="inlineStr">
        <is>
          <t>2025-04-03</t>
        </is>
      </c>
      <c r="AK1666" t="inlineStr">
        <is>
          <t>4</t>
        </is>
      </c>
      <c r="AL1666" t="inlineStr">
        <is>
          <t>cv à reprendre</t>
        </is>
      </c>
      <c r="AM1666" t="inlineStr">
        <is>
          <t>1</t>
        </is>
      </c>
      <c r="AN1666" t="inlineStr">
        <is>
          <t>non trouvé</t>
        </is>
      </c>
      <c r="AO1666" t="inlineStr">
        <is>
          <t>1</t>
        </is>
      </c>
      <c r="AP1666" t="inlineStr">
        <is>
          <t>0</t>
        </is>
      </c>
      <c r="AQ1666" t="inlineStr">
        <is>
          <t>---</t>
        </is>
      </c>
      <c r="AR1666" t="inlineStr">
        <is>
          <t>---</t>
        </is>
      </c>
      <c r="AS1666" t="inlineStr">
        <is>
          <t>---</t>
        </is>
      </c>
      <c r="AT1666" t="inlineStr">
        <is>
          <t>18.5375518 -72.3844515 -12.1 8.57</t>
        </is>
      </c>
      <c r="AU1666" t="inlineStr">
        <is>
          <t>---</t>
        </is>
      </c>
      <c r="AV1666" t="inlineStr">
        <is>
          <t>---</t>
        </is>
      </c>
      <c r="AW1666" t="inlineStr">
        <is>
          <t>---</t>
        </is>
      </c>
      <c r="AX1666" t="inlineStr">
        <is>
          <t>---</t>
        </is>
      </c>
      <c r="AY1666" t="inlineStr">
        <is>
          <t>---</t>
        </is>
      </c>
      <c r="AZ1666" t="inlineStr">
        <is>
          <t>---</t>
        </is>
      </c>
      <c r="BA1666" t="inlineStr">
        <is>
          <t>25302d3773ea035e35c3934e3aa8e141</t>
        </is>
      </c>
      <c r="BB1666" t="inlineStr">
        <is>
          <t>http://openrosa.org/formdesigner/0B48E039-1E80-49A7-AC24-732B6E788E39</t>
        </is>
      </c>
      <c r="BC1666" t="inlineStr">
        <is>
          <t>Ration et autres visites</t>
        </is>
      </c>
      <c r="BD1666" t="inlineStr">
        <is>
          <t>CommCare Android, version "2.56"(468048). App v15976. CommCare Version 2.56.0. Build 468048, built on: 2025-03-31</t>
        </is>
      </c>
      <c r="BE1666" t="inlineStr">
        <is>
          <t>commcare_6e883702-a4ce-475b-b43e-3900cbde0394</t>
        </is>
      </c>
      <c r="BF1666" t="inlineStr">
        <is>
          <t>18.537531 -72.3844306 -9.69 9.64</t>
        </is>
      </c>
      <c r="BG1666" t="inlineStr">
        <is>
          <t>f13d8149fc6d39ebe86af18272310ff9</t>
        </is>
      </c>
      <c r="BH1666" t="inlineStr">
        <is>
          <t>7f92301a232342ecaa860bf392f6b02f</t>
        </is>
      </c>
      <c r="BI1666" t="inlineStr">
        <is>
          <t>15246</t>
        </is>
      </c>
      <c r="BJ1666" t="inlineStr">
        <is>
          <t>XFormInstance</t>
        </is>
      </c>
      <c r="BK1666" t="inlineStr">
        <is>
          <t>b1ede33e0f4c11f0a01e01d5b80612a7</t>
        </is>
      </c>
      <c r="BL1666" t="b">
        <v>0</v>
      </c>
      <c r="BM1666" t="inlineStr">
        <is>
          <t>---</t>
        </is>
      </c>
      <c r="BN1666" t="inlineStr">
        <is>
          <t>200.113.251.33</t>
        </is>
      </c>
      <c r="BO1666" t="inlineStr">
        <is>
          <t>Paul Shelo</t>
        </is>
      </c>
    </row>
    <row r="1667">
      <c r="A1667" t="inlineStr">
        <is>
          <t>1665</t>
        </is>
      </c>
      <c r="B1667" t="inlineStr">
        <is>
          <t>9a372b50-23a9-4b66-a84d-7e6972916e5e</t>
        </is>
      </c>
      <c r="C1667" t="inlineStr">
        <is>
          <t>2025-04-03</t>
        </is>
      </c>
      <c r="D1667" t="inlineStr">
        <is>
          <t>3</t>
        </is>
      </c>
      <c r="E1667" t="inlineStr">
        <is>
          <t>---</t>
        </is>
      </c>
      <c r="F1667" t="inlineStr">
        <is>
          <t>0</t>
        </is>
      </c>
      <c r="G1667" t="inlineStr">
        <is>
          <t>---</t>
        </is>
      </c>
      <c r="H1667" t="inlineStr">
        <is>
          <t>1</t>
        </is>
      </c>
      <c r="I1667" t="inlineStr">
        <is>
          <t>0</t>
        </is>
      </c>
      <c r="J1667" t="inlineStr">
        <is>
          <t>---</t>
        </is>
      </c>
      <c r="K1667" t="inlineStr">
        <is>
          <t>---</t>
        </is>
      </c>
      <c r="L1667" t="inlineStr">
        <is>
          <t>---</t>
        </is>
      </c>
      <c r="M1667" t="inlineStr">
        <is>
          <t>---</t>
        </is>
      </c>
      <c r="N1667" t="inlineStr">
        <is>
          <t>---</t>
        </is>
      </c>
      <c r="O1667" t="inlineStr">
        <is>
          <t>---</t>
        </is>
      </c>
      <c r="P1667" t="inlineStr">
        <is>
          <t>---</t>
        </is>
      </c>
      <c r="Q1667" t="inlineStr">
        <is>
          <t>---</t>
        </is>
      </c>
      <c r="R1667" t="inlineStr">
        <is>
          <t>---</t>
        </is>
      </c>
      <c r="S1667" t="inlineStr">
        <is>
          <t>---</t>
        </is>
      </c>
      <c r="T1667" t="inlineStr">
        <is>
          <t>---</t>
        </is>
      </c>
      <c r="U1667" t="inlineStr">
        <is>
          <t>---</t>
        </is>
      </c>
      <c r="V1667" t="inlineStr">
        <is>
          <t>---</t>
        </is>
      </c>
      <c r="W1667" t="inlineStr">
        <is>
          <t>19.5566805 -71.7290128 1.7 13.5</t>
        </is>
      </c>
      <c r="X1667" t="inlineStr">
        <is>
          <t>CAP/CMSO/ST02588</t>
        </is>
      </c>
      <c r="Y1667" t="inlineStr">
        <is>
          <t>CAP/CMSO/ST02588</t>
        </is>
      </c>
      <c r="Z1667" t="inlineStr">
        <is>
          <t>2025-04-03 18:23:44</t>
        </is>
      </c>
      <c r="AA1667" t="inlineStr">
        <is>
          <t>2025-04-03 18:23:28</t>
        </is>
      </c>
      <c r="AB1667" t="inlineStr">
        <is>
          <t>1rose</t>
        </is>
      </c>
      <c r="AC1667" t="inlineStr">
        <is>
          <t>2025-04-03 18:18:15</t>
        </is>
      </c>
      <c r="AD1667" s="1" t="inlineStr">
        <is>
          <t>https://www.commcarehq.org/a/caris-test/reports/form_data/9a372b50-23a9-4b66-a84d-7e6972916e5e/</t>
        </is>
      </c>
      <c r="AE1667" t="inlineStr">
        <is>
          <t>---</t>
        </is>
      </c>
      <c r="AF1667" t="inlineStr">
        <is>
          <t>3c5a623af057e23a32ae4000_50713</t>
        </is>
      </c>
      <c r="AG1667" t="inlineStr">
        <is>
          <t>OK</t>
        </is>
      </c>
      <c r="AH1667" t="inlineStr">
        <is>
          <t>2025-04-03 18:23:44</t>
        </is>
      </c>
      <c r="AI1667" t="inlineStr">
        <is>
          <t>2dea52d1789dbc2c3c784b18002f6f8d</t>
        </is>
      </c>
      <c r="AJ1667" t="inlineStr">
        <is>
          <t>2025-04-03</t>
        </is>
      </c>
      <c r="AK1667" t="inlineStr">
        <is>
          <t>3</t>
        </is>
      </c>
      <c r="AL1667" t="inlineStr">
        <is>
          <t>---</t>
        </is>
      </c>
      <c r="AM1667" t="inlineStr">
        <is>
          <t>0</t>
        </is>
      </c>
      <c r="AN1667" t="inlineStr">
        <is>
          <t>---</t>
        </is>
      </c>
      <c r="AO1667" t="inlineStr">
        <is>
          <t>1</t>
        </is>
      </c>
      <c r="AP1667" t="inlineStr">
        <is>
          <t>0</t>
        </is>
      </c>
      <c r="AQ1667" t="inlineStr">
        <is>
          <t>---</t>
        </is>
      </c>
      <c r="AR1667" t="inlineStr">
        <is>
          <t>---</t>
        </is>
      </c>
      <c r="AS1667" t="inlineStr">
        <is>
          <t>---</t>
        </is>
      </c>
      <c r="AT1667" t="inlineStr">
        <is>
          <t>19.5566805 -71.7290128 1.7 13.5</t>
        </is>
      </c>
      <c r="AU1667" t="inlineStr">
        <is>
          <t>---</t>
        </is>
      </c>
      <c r="AV1667" t="inlineStr">
        <is>
          <t>---</t>
        </is>
      </c>
      <c r="AW1667" t="inlineStr">
        <is>
          <t>---</t>
        </is>
      </c>
      <c r="AX1667" t="inlineStr">
        <is>
          <t>---</t>
        </is>
      </c>
      <c r="AY1667" t="inlineStr">
        <is>
          <t>---</t>
        </is>
      </c>
      <c r="AZ1667" t="inlineStr">
        <is>
          <t>---</t>
        </is>
      </c>
      <c r="BA1667" t="inlineStr">
        <is>
          <t>2dea52d1789dbc2c3c784b18002f6f8d</t>
        </is>
      </c>
      <c r="BB1667" t="inlineStr">
        <is>
          <t>http://openrosa.org/formdesigner/0B48E039-1E80-49A7-AC24-732B6E788E39</t>
        </is>
      </c>
      <c r="BC1667" t="inlineStr">
        <is>
          <t>Ration et autres visites</t>
        </is>
      </c>
      <c r="BD1667" t="inlineStr">
        <is>
          <t>CommCare Android, version "2.56"(468046). App v15976. CommCare Version 2.56.0. Build 468046, built on: 2025-03-15</t>
        </is>
      </c>
      <c r="BE1667" t="inlineStr">
        <is>
          <t>commcare_6f11ce87-99a9-46e8-b6bd-276036be1616</t>
        </is>
      </c>
      <c r="BF1667" t="inlineStr">
        <is>
          <t>19.5567113 -71.7289967 1.7 9.96</t>
        </is>
      </c>
      <c r="BG1667" t="inlineStr">
        <is>
          <t>f13d8149fc6d39ebe86af18272310ff9</t>
        </is>
      </c>
      <c r="BH1667" t="inlineStr">
        <is>
          <t>7f92301a232342ecaa860bf392f6b02f</t>
        </is>
      </c>
      <c r="BI1667" t="inlineStr">
        <is>
          <t>15246</t>
        </is>
      </c>
      <c r="BJ1667" t="inlineStr">
        <is>
          <t>XFormInstance</t>
        </is>
      </c>
      <c r="BK1667" t="inlineStr">
        <is>
          <t>cff3013710b711f0a51e21b00009636d</t>
        </is>
      </c>
      <c r="BL1667" t="b">
        <v>0</v>
      </c>
      <c r="BM1667" t="inlineStr">
        <is>
          <t>---</t>
        </is>
      </c>
      <c r="BN1667" t="inlineStr">
        <is>
          <t>200.113.230.165</t>
        </is>
      </c>
      <c r="BO1667" t="inlineStr">
        <is>
          <t>Ansley Pierre</t>
        </is>
      </c>
    </row>
    <row r="1668">
      <c r="A1668" t="inlineStr">
        <is>
          <t>1666</t>
        </is>
      </c>
      <c r="B1668" t="inlineStr">
        <is>
          <t>a045cc6c-d5d1-453a-b6f9-5d75f0693fff</t>
        </is>
      </c>
      <c r="C1668" t="inlineStr">
        <is>
          <t>2025-04-03</t>
        </is>
      </c>
      <c r="D1668" t="inlineStr">
        <is>
          <t>3</t>
        </is>
      </c>
      <c r="E1668" t="inlineStr">
        <is>
          <t>---</t>
        </is>
      </c>
      <c r="F1668" t="inlineStr">
        <is>
          <t>0</t>
        </is>
      </c>
      <c r="G1668" t="inlineStr">
        <is>
          <t>---</t>
        </is>
      </c>
      <c r="H1668" t="inlineStr">
        <is>
          <t>1</t>
        </is>
      </c>
      <c r="I1668" t="inlineStr">
        <is>
          <t>0</t>
        </is>
      </c>
      <c r="J1668" t="inlineStr">
        <is>
          <t>---</t>
        </is>
      </c>
      <c r="K1668" t="inlineStr">
        <is>
          <t>---</t>
        </is>
      </c>
      <c r="L1668" t="inlineStr">
        <is>
          <t>---</t>
        </is>
      </c>
      <c r="M1668" t="inlineStr">
        <is>
          <t>---</t>
        </is>
      </c>
      <c r="N1668" t="inlineStr">
        <is>
          <t>---</t>
        </is>
      </c>
      <c r="O1668" t="inlineStr">
        <is>
          <t>---</t>
        </is>
      </c>
      <c r="P1668" t="inlineStr">
        <is>
          <t>---</t>
        </is>
      </c>
      <c r="Q1668" t="inlineStr">
        <is>
          <t>---</t>
        </is>
      </c>
      <c r="R1668" t="inlineStr">
        <is>
          <t>---</t>
        </is>
      </c>
      <c r="S1668" t="inlineStr">
        <is>
          <t>---</t>
        </is>
      </c>
      <c r="T1668" t="inlineStr">
        <is>
          <t>---</t>
        </is>
      </c>
      <c r="U1668" t="inlineStr">
        <is>
          <t>---</t>
        </is>
      </c>
      <c r="V1668" t="inlineStr">
        <is>
          <t>---</t>
        </is>
      </c>
      <c r="W1668" t="inlineStr"/>
      <c r="X1668" t="inlineStr">
        <is>
          <t>CAP/CMSO/ST03025</t>
        </is>
      </c>
      <c r="Y1668" t="inlineStr">
        <is>
          <t>CAP/CMSO/ST03025</t>
        </is>
      </c>
      <c r="Z1668" t="inlineStr">
        <is>
          <t>2025-04-03 18:24:19</t>
        </is>
      </c>
      <c r="AA1668" t="inlineStr">
        <is>
          <t>2025-04-03 18:24:06</t>
        </is>
      </c>
      <c r="AB1668" t="inlineStr">
        <is>
          <t>1rose</t>
        </is>
      </c>
      <c r="AC1668" t="inlineStr">
        <is>
          <t>2025-04-03 18:18:50</t>
        </is>
      </c>
      <c r="AD1668" s="1" t="inlineStr">
        <is>
          <t>https://www.commcarehq.org/a/caris-test/reports/form_data/a045cc6c-d5d1-453a-b6f9-5d75f0693fff/</t>
        </is>
      </c>
      <c r="AE1668" t="inlineStr">
        <is>
          <t>---</t>
        </is>
      </c>
      <c r="AF1668" t="inlineStr">
        <is>
          <t>3c5a623af057e23a32ae4000_128701</t>
        </is>
      </c>
      <c r="AG1668" t="inlineStr">
        <is>
          <t>OK</t>
        </is>
      </c>
      <c r="AH1668" t="inlineStr">
        <is>
          <t>2025-04-03 18:24:19</t>
        </is>
      </c>
      <c r="AI1668" t="inlineStr">
        <is>
          <t>2dea52d1789dbc2c3c784b18002f6f8d</t>
        </is>
      </c>
      <c r="AJ1668" t="inlineStr">
        <is>
          <t>2025-04-03</t>
        </is>
      </c>
      <c r="AK1668" t="inlineStr">
        <is>
          <t>3</t>
        </is>
      </c>
      <c r="AL1668" t="inlineStr">
        <is>
          <t>---</t>
        </is>
      </c>
      <c r="AM1668" t="inlineStr">
        <is>
          <t>0</t>
        </is>
      </c>
      <c r="AN1668" t="inlineStr">
        <is>
          <t>---</t>
        </is>
      </c>
      <c r="AO1668" t="inlineStr">
        <is>
          <t>1</t>
        </is>
      </c>
      <c r="AP1668" t="inlineStr">
        <is>
          <t>0</t>
        </is>
      </c>
      <c r="AQ1668" t="inlineStr">
        <is>
          <t>---</t>
        </is>
      </c>
      <c r="AR1668" t="inlineStr">
        <is>
          <t>---</t>
        </is>
      </c>
      <c r="AS1668" t="inlineStr">
        <is>
          <t>---</t>
        </is>
      </c>
      <c r="AT1668" t="inlineStr"/>
      <c r="AU1668" t="inlineStr">
        <is>
          <t>---</t>
        </is>
      </c>
      <c r="AV1668" t="inlineStr">
        <is>
          <t>---</t>
        </is>
      </c>
      <c r="AW1668" t="inlineStr">
        <is>
          <t>---</t>
        </is>
      </c>
      <c r="AX1668" t="inlineStr">
        <is>
          <t>---</t>
        </is>
      </c>
      <c r="AY1668" t="inlineStr">
        <is>
          <t>---</t>
        </is>
      </c>
      <c r="AZ1668" t="inlineStr">
        <is>
          <t>---</t>
        </is>
      </c>
      <c r="BA1668" t="inlineStr">
        <is>
          <t>2dea52d1789dbc2c3c784b18002f6f8d</t>
        </is>
      </c>
      <c r="BB1668" t="inlineStr">
        <is>
          <t>http://openrosa.org/formdesigner/0B48E039-1E80-49A7-AC24-732B6E788E39</t>
        </is>
      </c>
      <c r="BC1668" t="inlineStr">
        <is>
          <t>Ration et autres visites</t>
        </is>
      </c>
      <c r="BD1668" t="inlineStr">
        <is>
          <t>CommCare Android, version "2.56"(468046). App v15976. CommCare Version 2.56.0. Build 468046, built on: 2025-03-15</t>
        </is>
      </c>
      <c r="BE1668" t="inlineStr">
        <is>
          <t>commcare_6f11ce87-99a9-46e8-b6bd-276036be1616</t>
        </is>
      </c>
      <c r="BF1668" t="inlineStr">
        <is>
          <t>19.5567276 -71.7289838 1.7 9.13</t>
        </is>
      </c>
      <c r="BG1668" t="inlineStr">
        <is>
          <t>f13d8149fc6d39ebe86af18272310ff9</t>
        </is>
      </c>
      <c r="BH1668" t="inlineStr">
        <is>
          <t>7f92301a232342ecaa860bf392f6b02f</t>
        </is>
      </c>
      <c r="BI1668" t="inlineStr">
        <is>
          <t>15246</t>
        </is>
      </c>
      <c r="BJ1668" t="inlineStr">
        <is>
          <t>XFormInstance</t>
        </is>
      </c>
      <c r="BK1668" t="inlineStr">
        <is>
          <t>cff3013710b711f0a51e21b00009636d</t>
        </is>
      </c>
      <c r="BL1668" t="b">
        <v>0</v>
      </c>
      <c r="BM1668" t="inlineStr">
        <is>
          <t>---</t>
        </is>
      </c>
      <c r="BN1668" t="inlineStr">
        <is>
          <t>200.113.230.165</t>
        </is>
      </c>
      <c r="BO1668" t="inlineStr">
        <is>
          <t>Loudiana Toussaint</t>
        </is>
      </c>
    </row>
    <row r="1669">
      <c r="A1669" t="inlineStr">
        <is>
          <t>1667</t>
        </is>
      </c>
      <c r="B1669" t="inlineStr">
        <is>
          <t>8766117b-0f8a-4162-9d0d-e83021eb2093</t>
        </is>
      </c>
      <c r="C1669" t="inlineStr">
        <is>
          <t>2025-04-02</t>
        </is>
      </c>
      <c r="D1669" t="inlineStr">
        <is>
          <t>3 4</t>
        </is>
      </c>
      <c r="E1669" t="inlineStr">
        <is>
          <t>club calt</t>
        </is>
      </c>
      <c r="F1669" t="inlineStr">
        <is>
          <t>1</t>
        </is>
      </c>
      <c r="G1669" t="inlineStr">
        <is>
          <t>---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---</t>
        </is>
      </c>
      <c r="L1669" t="inlineStr">
        <is>
          <t>---</t>
        </is>
      </c>
      <c r="M1669" t="inlineStr">
        <is>
          <t>---</t>
        </is>
      </c>
      <c r="N1669" t="inlineStr">
        <is>
          <t>---</t>
        </is>
      </c>
      <c r="O1669" t="inlineStr">
        <is>
          <t>---</t>
        </is>
      </c>
      <c r="P1669" t="inlineStr">
        <is>
          <t>---</t>
        </is>
      </c>
      <c r="Q1669" t="inlineStr">
        <is>
          <t>---</t>
        </is>
      </c>
      <c r="R1669" t="inlineStr"/>
      <c r="S1669" t="inlineStr"/>
      <c r="T1669" t="inlineStr"/>
      <c r="U1669" t="inlineStr"/>
      <c r="V1669" t="inlineStr"/>
      <c r="W1669" t="inlineStr">
        <is>
          <t>19.6736367 -72.1260627 -17.71 3.58</t>
        </is>
      </c>
      <c r="X1669" t="inlineStr">
        <is>
          <t>CAP/CALT/ST02617</t>
        </is>
      </c>
      <c r="Y1669" t="inlineStr">
        <is>
          <t>CAP/CALT/ST02617</t>
        </is>
      </c>
      <c r="Z1669" t="inlineStr">
        <is>
          <t>2025-04-02 19:25:36</t>
        </is>
      </c>
      <c r="AA1669" t="inlineStr">
        <is>
          <t>2025-04-02 19:25:12</t>
        </is>
      </c>
      <c r="AB1669" t="inlineStr">
        <is>
          <t>1maselaine</t>
        </is>
      </c>
      <c r="AC1669" t="inlineStr">
        <is>
          <t>2025-04-03 19:03:26</t>
        </is>
      </c>
      <c r="AD1669" s="1" t="inlineStr">
        <is>
          <t>https://www.commcarehq.org/a/caris-test/reports/form_data/8766117b-0f8a-4162-9d0d-e83021eb2093/</t>
        </is>
      </c>
      <c r="AE1669" t="inlineStr">
        <is>
          <t>---</t>
        </is>
      </c>
      <c r="AF1669" t="inlineStr">
        <is>
          <t>3c5a623af057e23a32ae4000_184165</t>
        </is>
      </c>
      <c r="AG1669" t="inlineStr">
        <is>
          <t>OK</t>
        </is>
      </c>
      <c r="AH1669" t="inlineStr">
        <is>
          <t>2025-04-02 19:25:36</t>
        </is>
      </c>
      <c r="AI1669" t="inlineStr">
        <is>
          <t>1b833c2586eb49459103874b6462448b</t>
        </is>
      </c>
      <c r="AJ1669" t="inlineStr">
        <is>
          <t>2025-04-02</t>
        </is>
      </c>
      <c r="AK1669" t="inlineStr">
        <is>
          <t>3 4</t>
        </is>
      </c>
      <c r="AL1669" t="inlineStr">
        <is>
          <t>club calt</t>
        </is>
      </c>
      <c r="AM1669" t="inlineStr">
        <is>
          <t>1</t>
        </is>
      </c>
      <c r="AN1669" t="inlineStr">
        <is>
          <t>---</t>
        </is>
      </c>
      <c r="AO1669" t="inlineStr">
        <is>
          <t>1</t>
        </is>
      </c>
      <c r="AP1669" t="inlineStr">
        <is>
          <t>1</t>
        </is>
      </c>
      <c r="AQ1669" t="inlineStr"/>
      <c r="AR1669" t="inlineStr"/>
      <c r="AS1669" t="inlineStr"/>
      <c r="AT1669" t="inlineStr">
        <is>
          <t>19.6736367 -72.1260627 -17.71 3.58</t>
        </is>
      </c>
      <c r="AU1669" t="inlineStr">
        <is>
          <t>---</t>
        </is>
      </c>
      <c r="AV1669" t="inlineStr">
        <is>
          <t>---</t>
        </is>
      </c>
      <c r="AW1669" t="inlineStr">
        <is>
          <t>---</t>
        </is>
      </c>
      <c r="AX1669" t="inlineStr">
        <is>
          <t>---</t>
        </is>
      </c>
      <c r="AY1669" t="inlineStr">
        <is>
          <t>---</t>
        </is>
      </c>
      <c r="AZ1669" t="inlineStr">
        <is>
          <t>---</t>
        </is>
      </c>
      <c r="BA1669" t="inlineStr">
        <is>
          <t>1b833c2586eb49459103874b6462448b</t>
        </is>
      </c>
      <c r="BB1669" t="inlineStr">
        <is>
          <t>http://openrosa.org/formdesigner/0B48E039-1E80-49A7-AC24-732B6E788E39</t>
        </is>
      </c>
      <c r="BC1669" t="inlineStr">
        <is>
          <t>Ration et autres visites</t>
        </is>
      </c>
      <c r="BD1669" t="inlineStr">
        <is>
          <t>CommCare Android, version "2.56"(468040). App v15976. CommCare Version 2.56.0. Build 468040, built on: 2025-02-11</t>
        </is>
      </c>
      <c r="BE1669" t="inlineStr">
        <is>
          <t>commcare_05d78f59-ebda-491c-89b8-6c42bab0e02e</t>
        </is>
      </c>
      <c r="BF1669" t="inlineStr">
        <is>
          <t>19.6736367 -72.1260627 -17.71 3.58</t>
        </is>
      </c>
      <c r="BG1669" t="inlineStr">
        <is>
          <t>f13d8149fc6d39ebe86af18272310ff9</t>
        </is>
      </c>
      <c r="BH1669" t="inlineStr">
        <is>
          <t>7f92301a232342ecaa860bf392f6b02f</t>
        </is>
      </c>
      <c r="BI1669" t="inlineStr">
        <is>
          <t>15246</t>
        </is>
      </c>
      <c r="BJ1669" t="inlineStr">
        <is>
          <t>XFormInstance</t>
        </is>
      </c>
      <c r="BK1669" t="inlineStr">
        <is>
          <t>425ccea00ff111f08d88217714180d5a</t>
        </is>
      </c>
      <c r="BL1669" t="b">
        <v>0</v>
      </c>
      <c r="BM1669" t="inlineStr">
        <is>
          <t>---</t>
        </is>
      </c>
      <c r="BN1669" t="inlineStr">
        <is>
          <t>200.113.214.27</t>
        </is>
      </c>
      <c r="BO1669" t="inlineStr">
        <is>
          <t>Jamesley Rene</t>
        </is>
      </c>
    </row>
    <row r="1670">
      <c r="A1670" t="inlineStr">
        <is>
          <t>1668</t>
        </is>
      </c>
      <c r="B1670" t="inlineStr">
        <is>
          <t>245a15b2-c56c-46a3-a451-66356e791b9c</t>
        </is>
      </c>
      <c r="C1670" t="inlineStr">
        <is>
          <t>2025-04-03</t>
        </is>
      </c>
      <c r="D1670" t="inlineStr">
        <is>
          <t>3</t>
        </is>
      </c>
      <c r="E1670" t="inlineStr">
        <is>
          <t>---</t>
        </is>
      </c>
      <c r="F1670" t="inlineStr">
        <is>
          <t>0</t>
        </is>
      </c>
      <c r="G1670" t="inlineStr">
        <is>
          <t>---</t>
        </is>
      </c>
      <c r="H1670" t="inlineStr">
        <is>
          <t>1</t>
        </is>
      </c>
      <c r="I1670" t="inlineStr">
        <is>
          <t>0</t>
        </is>
      </c>
      <c r="J1670" t="inlineStr">
        <is>
          <t>---</t>
        </is>
      </c>
      <c r="K1670" t="inlineStr">
        <is>
          <t>---</t>
        </is>
      </c>
      <c r="L1670" t="inlineStr">
        <is>
          <t>---</t>
        </is>
      </c>
      <c r="M1670" t="inlineStr">
        <is>
          <t>---</t>
        </is>
      </c>
      <c r="N1670" t="inlineStr">
        <is>
          <t>---</t>
        </is>
      </c>
      <c r="O1670" t="inlineStr">
        <is>
          <t>---</t>
        </is>
      </c>
      <c r="P1670" t="inlineStr">
        <is>
          <t>---</t>
        </is>
      </c>
      <c r="Q1670" t="inlineStr">
        <is>
          <t>---</t>
        </is>
      </c>
      <c r="R1670" t="inlineStr">
        <is>
          <t>---</t>
        </is>
      </c>
      <c r="S1670" t="inlineStr">
        <is>
          <t>---</t>
        </is>
      </c>
      <c r="T1670" t="inlineStr">
        <is>
          <t>---</t>
        </is>
      </c>
      <c r="U1670" t="inlineStr">
        <is>
          <t>---</t>
        </is>
      </c>
      <c r="V1670" t="inlineStr">
        <is>
          <t>---</t>
        </is>
      </c>
      <c r="W1670" t="inlineStr"/>
      <c r="X1670" t="inlineStr">
        <is>
          <t>PIG/CSSR/00037</t>
        </is>
      </c>
      <c r="Y1670" t="inlineStr">
        <is>
          <t>PIG/CSSR/00037</t>
        </is>
      </c>
      <c r="Z1670" t="inlineStr">
        <is>
          <t>2025-04-03 19:54:27</t>
        </is>
      </c>
      <c r="AA1670" t="inlineStr">
        <is>
          <t>2025-04-03 19:54:07</t>
        </is>
      </c>
      <c r="AB1670" t="inlineStr">
        <is>
          <t>1ketly</t>
        </is>
      </c>
      <c r="AC1670" t="inlineStr">
        <is>
          <t>2025-04-03 19:54:27</t>
        </is>
      </c>
      <c r="AD1670" s="1" t="inlineStr">
        <is>
          <t>https://www.commcarehq.org/a/caris-test/reports/form_data/245a15b2-c56c-46a3-a451-66356e791b9c/</t>
        </is>
      </c>
      <c r="AE1670" t="inlineStr">
        <is>
          <t>---</t>
        </is>
      </c>
      <c r="AF1670" t="inlineStr">
        <is>
          <t>3c5a623af057e23a32ae4000_36720</t>
        </is>
      </c>
      <c r="AG1670" t="inlineStr">
        <is>
          <t>OK</t>
        </is>
      </c>
      <c r="AH1670" t="inlineStr">
        <is>
          <t>2025-04-03 19:54:27</t>
        </is>
      </c>
      <c r="AI1670" t="inlineStr">
        <is>
          <t>a75dfcb32c444e83a4857eabadf7dd0f</t>
        </is>
      </c>
      <c r="AJ1670" t="inlineStr">
        <is>
          <t>2025-04-03</t>
        </is>
      </c>
      <c r="AK1670" t="inlineStr">
        <is>
          <t>3</t>
        </is>
      </c>
      <c r="AL1670" t="inlineStr">
        <is>
          <t>---</t>
        </is>
      </c>
      <c r="AM1670" t="inlineStr">
        <is>
          <t>0</t>
        </is>
      </c>
      <c r="AN1670" t="inlineStr">
        <is>
          <t>---</t>
        </is>
      </c>
      <c r="AO1670" t="inlineStr">
        <is>
          <t>1</t>
        </is>
      </c>
      <c r="AP1670" t="inlineStr">
        <is>
          <t>0</t>
        </is>
      </c>
      <c r="AQ1670" t="inlineStr">
        <is>
          <t>---</t>
        </is>
      </c>
      <c r="AR1670" t="inlineStr">
        <is>
          <t>---</t>
        </is>
      </c>
      <c r="AS1670" t="inlineStr">
        <is>
          <t>---</t>
        </is>
      </c>
      <c r="AT1670" t="inlineStr"/>
      <c r="AU1670" t="inlineStr">
        <is>
          <t>---</t>
        </is>
      </c>
      <c r="AV1670" t="inlineStr">
        <is>
          <t>---</t>
        </is>
      </c>
      <c r="AW1670" t="inlineStr">
        <is>
          <t>---</t>
        </is>
      </c>
      <c r="AX1670" t="inlineStr">
        <is>
          <t>---</t>
        </is>
      </c>
      <c r="AY1670" t="inlineStr">
        <is>
          <t>---</t>
        </is>
      </c>
      <c r="AZ1670" t="inlineStr">
        <is>
          <t>---</t>
        </is>
      </c>
      <c r="BA1670" t="inlineStr">
        <is>
          <t>a75dfcb32c444e83a4857eabadf7dd0f</t>
        </is>
      </c>
      <c r="BB1670" t="inlineStr">
        <is>
          <t>http://openrosa.org/formdesigner/0B48E039-1E80-49A7-AC24-732B6E788E39</t>
        </is>
      </c>
      <c r="BC1670" t="inlineStr">
        <is>
          <t>Ration et autres visites</t>
        </is>
      </c>
      <c r="BD1670" t="inlineStr">
        <is>
          <t>CommCare Android, version "2.56"(468048). App v15976. CommCare Version 2.56.0. Build 468048, built on: 2025-03-31</t>
        </is>
      </c>
      <c r="BE1670" t="inlineStr">
        <is>
          <t>commcare_173380f7-b37d-43d8-ba2b-b49ceb66cb2e</t>
        </is>
      </c>
      <c r="BF1670" t="inlineStr">
        <is>
          <t>19.4389598 -72.2047268 345.0 11.1</t>
        </is>
      </c>
      <c r="BG1670" t="inlineStr">
        <is>
          <t>f13d8149fc6d39ebe86af18272310ff9</t>
        </is>
      </c>
      <c r="BH1670" t="inlineStr">
        <is>
          <t>7f92301a232342ecaa860bf392f6b02f</t>
        </is>
      </c>
      <c r="BI1670" t="inlineStr">
        <is>
          <t>15246</t>
        </is>
      </c>
      <c r="BJ1670" t="inlineStr">
        <is>
          <t>XFormInstance</t>
        </is>
      </c>
      <c r="BK1670" t="inlineStr">
        <is>
          <t>14bbb31010c511f0886591acc20079a7</t>
        </is>
      </c>
      <c r="BL1670" t="b">
        <v>0</v>
      </c>
      <c r="BM1670" t="inlineStr">
        <is>
          <t>---</t>
        </is>
      </c>
      <c r="BN1670" t="inlineStr">
        <is>
          <t>200.113.238.110</t>
        </is>
      </c>
      <c r="BO1670" t="inlineStr">
        <is>
          <t>Destine Eluda</t>
        </is>
      </c>
    </row>
    <row r="1671">
      <c r="A1671" t="inlineStr">
        <is>
          <t>1669</t>
        </is>
      </c>
      <c r="B1671" t="inlineStr">
        <is>
          <t>6588c83b-0742-4502-ad91-41b2e2ae4378</t>
        </is>
      </c>
      <c r="C1671" t="inlineStr">
        <is>
          <t>2025-04-03</t>
        </is>
      </c>
      <c r="D1671" t="inlineStr">
        <is>
          <t>4</t>
        </is>
      </c>
      <c r="E1671" t="inlineStr">
        <is>
          <t>visite de suivi</t>
        </is>
      </c>
      <c r="F1671" t="inlineStr">
        <is>
          <t>0</t>
        </is>
      </c>
      <c r="G1671" t="inlineStr">
        <is>
          <t>visite de suivi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---</t>
        </is>
      </c>
      <c r="L1671" t="inlineStr">
        <is>
          <t>---</t>
        </is>
      </c>
      <c r="M1671" t="inlineStr">
        <is>
          <t>---</t>
        </is>
      </c>
      <c r="N1671" t="inlineStr">
        <is>
          <t>---</t>
        </is>
      </c>
      <c r="O1671" t="inlineStr">
        <is>
          <t>---</t>
        </is>
      </c>
      <c r="P1671" t="inlineStr">
        <is>
          <t>---</t>
        </is>
      </c>
      <c r="Q1671" t="inlineStr">
        <is>
          <t>---</t>
        </is>
      </c>
      <c r="R1671" t="inlineStr"/>
      <c r="S1671" t="inlineStr">
        <is>
          <t>20.3</t>
        </is>
      </c>
      <c r="T1671" t="inlineStr">
        <is>
          <t>123.0</t>
        </is>
      </c>
      <c r="U1671" t="inlineStr"/>
      <c r="V1671" t="inlineStr"/>
      <c r="W1671" t="inlineStr"/>
      <c r="X1671" t="inlineStr">
        <is>
          <t>CAP/HSCM/ST04392</t>
        </is>
      </c>
      <c r="Y1671" t="inlineStr">
        <is>
          <t>CAP/HSCM/ST04392</t>
        </is>
      </c>
      <c r="Z1671" t="inlineStr">
        <is>
          <t>2025-04-03 19:47:43</t>
        </is>
      </c>
      <c r="AA1671" t="inlineStr">
        <is>
          <t>2025-04-03 19:39:52</t>
        </is>
      </c>
      <c r="AB1671" t="inlineStr">
        <is>
          <t>1fleurgile</t>
        </is>
      </c>
      <c r="AC1671" t="inlineStr">
        <is>
          <t>2025-04-03 19:55:31</t>
        </is>
      </c>
      <c r="AD1671" s="1" t="inlineStr">
        <is>
          <t>https://www.commcarehq.org/a/caris-test/reports/form_data/6588c83b-0742-4502-ad91-41b2e2ae4378/</t>
        </is>
      </c>
      <c r="AE1671" t="inlineStr">
        <is>
          <t>---</t>
        </is>
      </c>
      <c r="AF1671" t="inlineStr">
        <is>
          <t>3c5a623af057e23a32ae4000_124648</t>
        </is>
      </c>
      <c r="AG1671" t="inlineStr">
        <is>
          <t>---</t>
        </is>
      </c>
      <c r="AH1671" t="inlineStr">
        <is>
          <t>2025-04-03 19:47:43</t>
        </is>
      </c>
      <c r="AI1671" t="inlineStr">
        <is>
          <t>9cfdf7db54419d22491b2c964b5162b3</t>
        </is>
      </c>
      <c r="AJ1671" t="inlineStr">
        <is>
          <t>2025-04-03</t>
        </is>
      </c>
      <c r="AK1671" t="inlineStr">
        <is>
          <t>4</t>
        </is>
      </c>
      <c r="AL1671" t="inlineStr">
        <is>
          <t>visite de suivi</t>
        </is>
      </c>
      <c r="AM1671" t="inlineStr">
        <is>
          <t>0</t>
        </is>
      </c>
      <c r="AN1671" t="inlineStr">
        <is>
          <t>visite de suivi</t>
        </is>
      </c>
      <c r="AO1671" t="inlineStr">
        <is>
          <t>1</t>
        </is>
      </c>
      <c r="AP1671" t="inlineStr">
        <is>
          <t>1</t>
        </is>
      </c>
      <c r="AQ1671" t="inlineStr"/>
      <c r="AR1671" t="inlineStr">
        <is>
          <t>20.3</t>
        </is>
      </c>
      <c r="AS1671" t="inlineStr">
        <is>
          <t>123</t>
        </is>
      </c>
      <c r="AT1671" t="inlineStr"/>
      <c r="AU1671" t="inlineStr">
        <is>
          <t>---</t>
        </is>
      </c>
      <c r="AV1671" t="inlineStr">
        <is>
          <t>---</t>
        </is>
      </c>
      <c r="AW1671" t="inlineStr">
        <is>
          <t>---</t>
        </is>
      </c>
      <c r="AX1671" t="inlineStr">
        <is>
          <t>---</t>
        </is>
      </c>
      <c r="AY1671" t="inlineStr">
        <is>
          <t>---</t>
        </is>
      </c>
      <c r="AZ1671" t="inlineStr">
        <is>
          <t>---</t>
        </is>
      </c>
      <c r="BA1671" t="inlineStr">
        <is>
          <t>9cfdf7db54419d22491b2c964b5162b3</t>
        </is>
      </c>
      <c r="BB1671" t="inlineStr">
        <is>
          <t>http://openrosa.org/formdesigner/0B48E039-1E80-49A7-AC24-732B6E788E39</t>
        </is>
      </c>
      <c r="BC1671" t="inlineStr">
        <is>
          <t>Ration et autres visites</t>
        </is>
      </c>
      <c r="BD1671" t="inlineStr">
        <is>
          <t>CommCare Android, version "2.55.0"(467579). App v15976. CommCare Version 2.55.0. Build 467579, built on: 2025-01-15</t>
        </is>
      </c>
      <c r="BE1671" t="inlineStr">
        <is>
          <t>commcare_76b456dd-7d90-498a-a785-92f136625a61</t>
        </is>
      </c>
      <c r="BF1671" t="inlineStr"/>
      <c r="BG1671" t="inlineStr">
        <is>
          <t>f13d8149fc6d39ebe86af18272310ff9</t>
        </is>
      </c>
      <c r="BH1671" t="inlineStr">
        <is>
          <t>7f92301a232342ecaa860bf392f6b02f</t>
        </is>
      </c>
      <c r="BI1671" t="inlineStr">
        <is>
          <t>15246</t>
        </is>
      </c>
      <c r="BJ1671" t="inlineStr">
        <is>
          <t>XFormInstance</t>
        </is>
      </c>
      <c r="BK1671" t="inlineStr">
        <is>
          <t>471e8cdc0b7a11f0b166d3290d41d0d6</t>
        </is>
      </c>
      <c r="BL1671" t="b">
        <v>0</v>
      </c>
      <c r="BM1671" t="inlineStr">
        <is>
          <t>---</t>
        </is>
      </c>
      <c r="BN1671" t="inlineStr">
        <is>
          <t>200.113.248.127</t>
        </is>
      </c>
      <c r="BO1671" t="inlineStr">
        <is>
          <t>Saika Romeo</t>
        </is>
      </c>
    </row>
    <row r="1672">
      <c r="A1672" t="inlineStr">
        <is>
          <t>1670</t>
        </is>
      </c>
      <c r="B1672" t="inlineStr">
        <is>
          <t>5ff161bf-f453-4259-b915-dc3ecec57973</t>
        </is>
      </c>
      <c r="C1672" t="inlineStr">
        <is>
          <t>2025-04-03</t>
        </is>
      </c>
      <c r="D1672" t="inlineStr">
        <is>
          <t>4</t>
        </is>
      </c>
      <c r="E1672" t="inlineStr">
        <is>
          <t>suivi adherence</t>
        </is>
      </c>
      <c r="F1672" t="inlineStr">
        <is>
          <t>0</t>
        </is>
      </c>
      <c r="G1672" t="inlineStr">
        <is>
          <t>suivi adherence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---</t>
        </is>
      </c>
      <c r="L1672" t="inlineStr">
        <is>
          <t>---</t>
        </is>
      </c>
      <c r="M1672" t="inlineStr">
        <is>
          <t>---</t>
        </is>
      </c>
      <c r="N1672" t="inlineStr">
        <is>
          <t>---</t>
        </is>
      </c>
      <c r="O1672" t="inlineStr">
        <is>
          <t>---</t>
        </is>
      </c>
      <c r="P1672" t="inlineStr">
        <is>
          <t>---</t>
        </is>
      </c>
      <c r="Q1672" t="inlineStr">
        <is>
          <t>---</t>
        </is>
      </c>
      <c r="R1672" t="inlineStr"/>
      <c r="S1672" t="inlineStr"/>
      <c r="T1672" t="inlineStr"/>
      <c r="U1672" t="inlineStr"/>
      <c r="V1672" t="inlineStr"/>
      <c r="W1672" t="inlineStr"/>
      <c r="X1672" t="inlineStr">
        <is>
          <t>CAP/HSCM/ST03720</t>
        </is>
      </c>
      <c r="Y1672" t="inlineStr">
        <is>
          <t>CAP/HSCM/ST03720</t>
        </is>
      </c>
      <c r="Z1672" t="inlineStr">
        <is>
          <t>2025-04-03 19:49:29</t>
        </is>
      </c>
      <c r="AA1672" t="inlineStr">
        <is>
          <t>2025-04-03 19:48:06</t>
        </is>
      </c>
      <c r="AB1672" t="inlineStr">
        <is>
          <t>1fleurgile</t>
        </is>
      </c>
      <c r="AC1672" t="inlineStr">
        <is>
          <t>2025-04-03 19:55:33</t>
        </is>
      </c>
      <c r="AD1672" s="1" t="inlineStr">
        <is>
          <t>https://www.commcarehq.org/a/caris-test/reports/form_data/5ff161bf-f453-4259-b915-dc3ecec57973/</t>
        </is>
      </c>
      <c r="AE1672" t="inlineStr">
        <is>
          <t>---</t>
        </is>
      </c>
      <c r="AF1672" t="inlineStr">
        <is>
          <t>3c5a623af057e23a32ae4000_40411</t>
        </is>
      </c>
      <c r="AG1672" t="inlineStr">
        <is>
          <t>---</t>
        </is>
      </c>
      <c r="AH1672" t="inlineStr">
        <is>
          <t>2025-04-03 19:49:29</t>
        </is>
      </c>
      <c r="AI1672" t="inlineStr">
        <is>
          <t>9cfdf7db54419d22491b2c964b5162b3</t>
        </is>
      </c>
      <c r="AJ1672" t="inlineStr">
        <is>
          <t>2025-04-03</t>
        </is>
      </c>
      <c r="AK1672" t="inlineStr">
        <is>
          <t>4</t>
        </is>
      </c>
      <c r="AL1672" t="inlineStr">
        <is>
          <t>suivi adherence</t>
        </is>
      </c>
      <c r="AM1672" t="inlineStr">
        <is>
          <t>0</t>
        </is>
      </c>
      <c r="AN1672" t="inlineStr">
        <is>
          <t>suivi adherence</t>
        </is>
      </c>
      <c r="AO1672" t="inlineStr">
        <is>
          <t>1</t>
        </is>
      </c>
      <c r="AP1672" t="inlineStr">
        <is>
          <t>1</t>
        </is>
      </c>
      <c r="AQ1672" t="inlineStr"/>
      <c r="AR1672" t="inlineStr"/>
      <c r="AS1672" t="inlineStr"/>
      <c r="AT1672" t="inlineStr"/>
      <c r="AU1672" t="inlineStr">
        <is>
          <t>---</t>
        </is>
      </c>
      <c r="AV1672" t="inlineStr">
        <is>
          <t>---</t>
        </is>
      </c>
      <c r="AW1672" t="inlineStr">
        <is>
          <t>---</t>
        </is>
      </c>
      <c r="AX1672" t="inlineStr">
        <is>
          <t>---</t>
        </is>
      </c>
      <c r="AY1672" t="inlineStr">
        <is>
          <t>---</t>
        </is>
      </c>
      <c r="AZ1672" t="inlineStr">
        <is>
          <t>---</t>
        </is>
      </c>
      <c r="BA1672" t="inlineStr">
        <is>
          <t>9cfdf7db54419d22491b2c964b5162b3</t>
        </is>
      </c>
      <c r="BB1672" t="inlineStr">
        <is>
          <t>http://openrosa.org/formdesigner/0B48E039-1E80-49A7-AC24-732B6E788E39</t>
        </is>
      </c>
      <c r="BC1672" t="inlineStr">
        <is>
          <t>Ration et autres visites</t>
        </is>
      </c>
      <c r="BD1672" t="inlineStr">
        <is>
          <t>CommCare Android, version "2.55.0"(467579). App v15976. CommCare Version 2.55.0. Build 467579, built on: 2025-01-15</t>
        </is>
      </c>
      <c r="BE1672" t="inlineStr">
        <is>
          <t>commcare_76b456dd-7d90-498a-a785-92f136625a61</t>
        </is>
      </c>
      <c r="BF1672" t="inlineStr"/>
      <c r="BG1672" t="inlineStr">
        <is>
          <t>f13d8149fc6d39ebe86af18272310ff9</t>
        </is>
      </c>
      <c r="BH1672" t="inlineStr">
        <is>
          <t>7f92301a232342ecaa860bf392f6b02f</t>
        </is>
      </c>
      <c r="BI1672" t="inlineStr">
        <is>
          <t>15246</t>
        </is>
      </c>
      <c r="BJ1672" t="inlineStr">
        <is>
          <t>XFormInstance</t>
        </is>
      </c>
      <c r="BK1672" t="inlineStr">
        <is>
          <t>471e8cdc0b7a11f0b166d3290d41d0d6</t>
        </is>
      </c>
      <c r="BL1672" t="b">
        <v>0</v>
      </c>
      <c r="BM1672" t="inlineStr">
        <is>
          <t>---</t>
        </is>
      </c>
      <c r="BN1672" t="inlineStr">
        <is>
          <t>200.113.248.127</t>
        </is>
      </c>
      <c r="BO1672" t="inlineStr">
        <is>
          <t>Colas Kensie Love</t>
        </is>
      </c>
    </row>
    <row r="1673">
      <c r="A1673" t="inlineStr">
        <is>
          <t>1671</t>
        </is>
      </c>
      <c r="B1673" t="inlineStr">
        <is>
          <t>eec82fa1-40bf-4fe2-8700-a1fc6ff655d2</t>
        </is>
      </c>
      <c r="C1673" t="inlineStr">
        <is>
          <t>2025-04-02</t>
        </is>
      </c>
      <c r="D1673" t="inlineStr">
        <is>
          <t>4</t>
        </is>
      </c>
      <c r="E1673" t="inlineStr">
        <is>
          <t>bonbons</t>
        </is>
      </c>
      <c r="F1673" t="inlineStr">
        <is>
          <t>1</t>
        </is>
      </c>
      <c r="G1673" t="inlineStr">
        <is>
          <t>bonbons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---</t>
        </is>
      </c>
      <c r="L1673" t="inlineStr">
        <is>
          <t>---</t>
        </is>
      </c>
      <c r="M1673" t="inlineStr">
        <is>
          <t>---</t>
        </is>
      </c>
      <c r="N1673" t="inlineStr">
        <is>
          <t>---</t>
        </is>
      </c>
      <c r="O1673" t="inlineStr">
        <is>
          <t>---</t>
        </is>
      </c>
      <c r="P1673" t="inlineStr">
        <is>
          <t>---</t>
        </is>
      </c>
      <c r="Q1673" t="inlineStr">
        <is>
          <t>---</t>
        </is>
      </c>
      <c r="R1673" t="inlineStr"/>
      <c r="S1673" t="inlineStr"/>
      <c r="T1673" t="inlineStr"/>
      <c r="U1673" t="inlineStr"/>
      <c r="V1673" t="inlineStr"/>
      <c r="W1673" t="inlineStr"/>
      <c r="X1673" t="inlineStr">
        <is>
          <t>PAP/HAHD/ST00854</t>
        </is>
      </c>
      <c r="Y1673" t="inlineStr">
        <is>
          <t>PAP/HAHD/ST00854</t>
        </is>
      </c>
      <c r="Z1673" t="inlineStr">
        <is>
          <t>2025-04-03 21:18:24</t>
        </is>
      </c>
      <c r="AA1673" t="inlineStr">
        <is>
          <t>2025-04-02 17:05:12</t>
        </is>
      </c>
      <c r="AB1673" t="inlineStr">
        <is>
          <t>2miclene</t>
        </is>
      </c>
      <c r="AC1673" t="inlineStr">
        <is>
          <t>2025-04-03 21:33:44</t>
        </is>
      </c>
      <c r="AD1673" s="1" t="inlineStr">
        <is>
          <t>https://www.commcarehq.org/a/caris-test/reports/form_data/eec82fa1-40bf-4fe2-8700-a1fc6ff655d2/</t>
        </is>
      </c>
      <c r="AE1673" t="inlineStr">
        <is>
          <t>---</t>
        </is>
      </c>
      <c r="AF1673" t="inlineStr">
        <is>
          <t>3c5a623af057e23a32ae4000_38918</t>
        </is>
      </c>
      <c r="AG1673" t="inlineStr">
        <is>
          <t>---</t>
        </is>
      </c>
      <c r="AH1673" t="inlineStr">
        <is>
          <t>2025-04-03 21:18:24</t>
        </is>
      </c>
      <c r="AI1673" t="inlineStr">
        <is>
          <t>64b0a61236f7d987dd45027ebbfc57df</t>
        </is>
      </c>
      <c r="AJ1673" t="inlineStr">
        <is>
          <t>2025-04-02</t>
        </is>
      </c>
      <c r="AK1673" t="inlineStr">
        <is>
          <t>4</t>
        </is>
      </c>
      <c r="AL1673" t="inlineStr">
        <is>
          <t>bonbons</t>
        </is>
      </c>
      <c r="AM1673" t="inlineStr">
        <is>
          <t>1</t>
        </is>
      </c>
      <c r="AN1673" t="inlineStr">
        <is>
          <t>bonbons</t>
        </is>
      </c>
      <c r="AO1673" t="inlineStr">
        <is>
          <t>1</t>
        </is>
      </c>
      <c r="AP1673" t="inlineStr">
        <is>
          <t>1</t>
        </is>
      </c>
      <c r="AQ1673" t="inlineStr"/>
      <c r="AR1673" t="inlineStr"/>
      <c r="AS1673" t="inlineStr"/>
      <c r="AT1673" t="inlineStr"/>
      <c r="AU1673" t="inlineStr">
        <is>
          <t>---</t>
        </is>
      </c>
      <c r="AV1673" t="inlineStr">
        <is>
          <t>---</t>
        </is>
      </c>
      <c r="AW1673" t="inlineStr">
        <is>
          <t>---</t>
        </is>
      </c>
      <c r="AX1673" t="inlineStr">
        <is>
          <t>---</t>
        </is>
      </c>
      <c r="AY1673" t="inlineStr">
        <is>
          <t>---</t>
        </is>
      </c>
      <c r="AZ1673" t="inlineStr">
        <is>
          <t>---</t>
        </is>
      </c>
      <c r="BA1673" t="inlineStr">
        <is>
          <t>64b0a61236f7d987dd45027ebbfc57df</t>
        </is>
      </c>
      <c r="BB1673" t="inlineStr">
        <is>
          <t>http://openrosa.org/formdesigner/0B48E039-1E80-49A7-AC24-732B6E788E39</t>
        </is>
      </c>
      <c r="BC1673" t="inlineStr">
        <is>
          <t>Ration et autres visites</t>
        </is>
      </c>
      <c r="BD1673" t="inlineStr">
        <is>
          <t>CommCare Android, version "2.55.0"(467579). App v15976. CommCare Version 2.55.0. Build 467579, built on: 2025-01-15</t>
        </is>
      </c>
      <c r="BE1673" t="inlineStr">
        <is>
          <t>commcare_54a621c2-54d8-40d6-b070-4af9fd73e052</t>
        </is>
      </c>
      <c r="BF1673" t="inlineStr">
        <is>
          <t>18.5278645 -72.4031143 36.7 8.48</t>
        </is>
      </c>
      <c r="BG1673" t="inlineStr">
        <is>
          <t>f13d8149fc6d39ebe86af18272310ff9</t>
        </is>
      </c>
      <c r="BH1673" t="inlineStr">
        <is>
          <t>7f92301a232342ecaa860bf392f6b02f</t>
        </is>
      </c>
      <c r="BI1673" t="inlineStr">
        <is>
          <t>15246</t>
        </is>
      </c>
      <c r="BJ1673" t="inlineStr">
        <is>
          <t>XFormInstance</t>
        </is>
      </c>
      <c r="BK1673" t="inlineStr">
        <is>
          <t>fb6ddbd204c911f0b4d65930014bb413</t>
        </is>
      </c>
      <c r="BL1673" t="b">
        <v>0</v>
      </c>
      <c r="BM1673" t="inlineStr">
        <is>
          <t>---</t>
        </is>
      </c>
      <c r="BN1673" t="inlineStr">
        <is>
          <t>200.113.214.160</t>
        </is>
      </c>
      <c r="BO1673" t="inlineStr">
        <is>
          <t>Jessica Durandisse</t>
        </is>
      </c>
    </row>
    <row r="1674">
      <c r="A1674" t="inlineStr">
        <is>
          <t>1672</t>
        </is>
      </c>
      <c r="B1674" t="inlineStr">
        <is>
          <t>af21f4e2-f1f1-48c7-863f-778d8fcabcbb</t>
        </is>
      </c>
      <c r="C1674" t="inlineStr">
        <is>
          <t>2025-04-02</t>
        </is>
      </c>
      <c r="D1674" t="inlineStr">
        <is>
          <t>4</t>
        </is>
      </c>
      <c r="E1674" t="inlineStr">
        <is>
          <t>bonbons</t>
        </is>
      </c>
      <c r="F1674" t="inlineStr">
        <is>
          <t>0</t>
        </is>
      </c>
      <c r="G1674" t="inlineStr">
        <is>
          <t>bonbons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---</t>
        </is>
      </c>
      <c r="L1674" t="inlineStr">
        <is>
          <t>---</t>
        </is>
      </c>
      <c r="M1674" t="inlineStr">
        <is>
          <t>---</t>
        </is>
      </c>
      <c r="N1674" t="inlineStr">
        <is>
          <t>---</t>
        </is>
      </c>
      <c r="O1674" t="inlineStr">
        <is>
          <t>---</t>
        </is>
      </c>
      <c r="P1674" t="inlineStr">
        <is>
          <t>---</t>
        </is>
      </c>
      <c r="Q1674" t="inlineStr">
        <is>
          <t>---</t>
        </is>
      </c>
      <c r="R1674" t="inlineStr"/>
      <c r="S1674" t="inlineStr"/>
      <c r="T1674" t="inlineStr"/>
      <c r="U1674" t="inlineStr"/>
      <c r="V1674" t="inlineStr"/>
      <c r="W1674" t="inlineStr"/>
      <c r="X1674" t="inlineStr">
        <is>
          <t>PAP/HAHD/ST00853</t>
        </is>
      </c>
      <c r="Y1674" t="inlineStr">
        <is>
          <t>PAP/HAHD/ST00853</t>
        </is>
      </c>
      <c r="Z1674" t="inlineStr">
        <is>
          <t>2025-04-03 21:18:32</t>
        </is>
      </c>
      <c r="AA1674" t="inlineStr">
        <is>
          <t>2025-04-02 17:02:24</t>
        </is>
      </c>
      <c r="AB1674" t="inlineStr">
        <is>
          <t>2miclene</t>
        </is>
      </c>
      <c r="AC1674" t="inlineStr">
        <is>
          <t>2025-04-03 21:33:45</t>
        </is>
      </c>
      <c r="AD1674" s="1" t="inlineStr">
        <is>
          <t>https://www.commcarehq.org/a/caris-test/reports/form_data/af21f4e2-f1f1-48c7-863f-778d8fcabcbb/</t>
        </is>
      </c>
      <c r="AE1674" t="inlineStr">
        <is>
          <t>---</t>
        </is>
      </c>
      <c r="AF1674" t="inlineStr">
        <is>
          <t>3c5a623af057e23a32ae4000_38921</t>
        </is>
      </c>
      <c r="AG1674" t="inlineStr">
        <is>
          <t>---</t>
        </is>
      </c>
      <c r="AH1674" t="inlineStr">
        <is>
          <t>2025-04-03 21:18:32</t>
        </is>
      </c>
      <c r="AI1674" t="inlineStr">
        <is>
          <t>64b0a61236f7d987dd45027ebbfc57df</t>
        </is>
      </c>
      <c r="AJ1674" t="inlineStr">
        <is>
          <t>2025-04-02</t>
        </is>
      </c>
      <c r="AK1674" t="inlineStr">
        <is>
          <t>4</t>
        </is>
      </c>
      <c r="AL1674" t="inlineStr">
        <is>
          <t>bonbons</t>
        </is>
      </c>
      <c r="AM1674" t="inlineStr">
        <is>
          <t>0</t>
        </is>
      </c>
      <c r="AN1674" t="inlineStr">
        <is>
          <t>bonbons</t>
        </is>
      </c>
      <c r="AO1674" t="inlineStr">
        <is>
          <t>1</t>
        </is>
      </c>
      <c r="AP1674" t="inlineStr">
        <is>
          <t>1</t>
        </is>
      </c>
      <c r="AQ1674" t="inlineStr"/>
      <c r="AR1674" t="inlineStr"/>
      <c r="AS1674" t="inlineStr"/>
      <c r="AT1674" t="inlineStr"/>
      <c r="AU1674" t="inlineStr">
        <is>
          <t>---</t>
        </is>
      </c>
      <c r="AV1674" t="inlineStr">
        <is>
          <t>---</t>
        </is>
      </c>
      <c r="AW1674" t="inlineStr">
        <is>
          <t>---</t>
        </is>
      </c>
      <c r="AX1674" t="inlineStr">
        <is>
          <t>---</t>
        </is>
      </c>
      <c r="AY1674" t="inlineStr">
        <is>
          <t>---</t>
        </is>
      </c>
      <c r="AZ1674" t="inlineStr">
        <is>
          <t>---</t>
        </is>
      </c>
      <c r="BA1674" t="inlineStr">
        <is>
          <t>64b0a61236f7d987dd45027ebbfc57df</t>
        </is>
      </c>
      <c r="BB1674" t="inlineStr">
        <is>
          <t>http://openrosa.org/formdesigner/0B48E039-1E80-49A7-AC24-732B6E788E39</t>
        </is>
      </c>
      <c r="BC1674" t="inlineStr">
        <is>
          <t>Ration et autres visites</t>
        </is>
      </c>
      <c r="BD1674" t="inlineStr">
        <is>
          <t>CommCare Android, version "2.55.0"(467579). App v15976. CommCare Version 2.55.0. Build 467579, built on: 2025-01-15</t>
        </is>
      </c>
      <c r="BE1674" t="inlineStr">
        <is>
          <t>commcare_54a621c2-54d8-40d6-b070-4af9fd73e052</t>
        </is>
      </c>
      <c r="BF1674" t="inlineStr">
        <is>
          <t>18.5277117 -72.4031567 36.59 8.6</t>
        </is>
      </c>
      <c r="BG1674" t="inlineStr">
        <is>
          <t>f13d8149fc6d39ebe86af18272310ff9</t>
        </is>
      </c>
      <c r="BH1674" t="inlineStr">
        <is>
          <t>7f92301a232342ecaa860bf392f6b02f</t>
        </is>
      </c>
      <c r="BI1674" t="inlineStr">
        <is>
          <t>15246</t>
        </is>
      </c>
      <c r="BJ1674" t="inlineStr">
        <is>
          <t>XFormInstance</t>
        </is>
      </c>
      <c r="BK1674" t="inlineStr">
        <is>
          <t>fb6ddbd204c911f0b4d65930014bb413</t>
        </is>
      </c>
      <c r="BL1674" t="b">
        <v>0</v>
      </c>
      <c r="BM1674" t="inlineStr">
        <is>
          <t>---</t>
        </is>
      </c>
      <c r="BN1674" t="inlineStr">
        <is>
          <t>200.113.214.160</t>
        </is>
      </c>
      <c r="BO1674" t="inlineStr">
        <is>
          <t>Durandisse Aleesha</t>
        </is>
      </c>
    </row>
    <row r="1675">
      <c r="A1675" t="inlineStr">
        <is>
          <t>1673</t>
        </is>
      </c>
      <c r="B1675" t="inlineStr">
        <is>
          <t>8639fc8b-b0b4-42ba-8c76-4234f61580e8</t>
        </is>
      </c>
      <c r="C1675" t="inlineStr">
        <is>
          <t>2025-04-03</t>
        </is>
      </c>
      <c r="D1675" t="inlineStr">
        <is>
          <t>11</t>
        </is>
      </c>
      <c r="E1675" t="inlineStr">
        <is>
          <t>---</t>
        </is>
      </c>
      <c r="F1675" t="inlineStr">
        <is>
          <t>1</t>
        </is>
      </c>
      <c r="G1675" t="inlineStr">
        <is>
          <t>---</t>
        </is>
      </c>
      <c r="H1675" t="inlineStr">
        <is>
          <t>1</t>
        </is>
      </c>
      <c r="I1675" t="inlineStr">
        <is>
          <t>1</t>
        </is>
      </c>
      <c r="J1675" t="inlineStr">
        <is>
          <t>3</t>
        </is>
      </c>
      <c r="K1675" t="inlineStr">
        <is>
          <t>---</t>
        </is>
      </c>
      <c r="L1675" t="inlineStr">
        <is>
          <t>---</t>
        </is>
      </c>
      <c r="M1675" t="inlineStr">
        <is>
          <t>---</t>
        </is>
      </c>
      <c r="N1675" t="inlineStr">
        <is>
          <t>---</t>
        </is>
      </c>
      <c r="O1675" t="inlineStr">
        <is>
          <t>---</t>
        </is>
      </c>
      <c r="P1675" t="inlineStr">
        <is>
          <t>---</t>
        </is>
      </c>
      <c r="Q1675" t="inlineStr">
        <is>
          <t>---</t>
        </is>
      </c>
      <c r="R1675" t="inlineStr"/>
      <c r="S1675" t="inlineStr"/>
      <c r="T1675" t="inlineStr"/>
      <c r="U1675" t="inlineStr"/>
      <c r="V1675" t="inlineStr"/>
      <c r="W1675" t="inlineStr"/>
      <c r="X1675" t="inlineStr">
        <is>
          <t>PAP/HAHD/ST00950</t>
        </is>
      </c>
      <c r="Y1675" t="inlineStr">
        <is>
          <t>PAP/HAHD/ST00950</t>
        </is>
      </c>
      <c r="Z1675" t="inlineStr">
        <is>
          <t>2025-04-03 21:32:19</t>
        </is>
      </c>
      <c r="AA1675" t="inlineStr">
        <is>
          <t>2025-04-03 21:31:52</t>
        </is>
      </c>
      <c r="AB1675" t="inlineStr">
        <is>
          <t>2miclene</t>
        </is>
      </c>
      <c r="AC1675" t="inlineStr">
        <is>
          <t>2025-04-03 21:34:06</t>
        </is>
      </c>
      <c r="AD1675" s="1" t="inlineStr">
        <is>
          <t>https://www.commcarehq.org/a/caris-test/reports/form_data/8639fc8b-b0b4-42ba-8c76-4234f61580e8/</t>
        </is>
      </c>
      <c r="AE1675" t="inlineStr">
        <is>
          <t>---</t>
        </is>
      </c>
      <c r="AF1675" t="inlineStr">
        <is>
          <t>3c5a623af057e23a32ae4000_53098</t>
        </is>
      </c>
      <c r="AG1675" t="inlineStr">
        <is>
          <t>---</t>
        </is>
      </c>
      <c r="AH1675" t="inlineStr">
        <is>
          <t>2025-04-03 21:32:19</t>
        </is>
      </c>
      <c r="AI1675" t="inlineStr">
        <is>
          <t>64b0a61236f7d987dd45027ebbfc57df</t>
        </is>
      </c>
      <c r="AJ1675" t="inlineStr">
        <is>
          <t>2025-04-03</t>
        </is>
      </c>
      <c r="AK1675" t="inlineStr">
        <is>
          <t>11</t>
        </is>
      </c>
      <c r="AL1675" t="inlineStr">
        <is>
          <t>---</t>
        </is>
      </c>
      <c r="AM1675" t="inlineStr">
        <is>
          <t>1</t>
        </is>
      </c>
      <c r="AN1675" t="inlineStr">
        <is>
          <t>---</t>
        </is>
      </c>
      <c r="AO1675" t="inlineStr">
        <is>
          <t>1</t>
        </is>
      </c>
      <c r="AP1675" t="inlineStr">
        <is>
          <t>1</t>
        </is>
      </c>
      <c r="AQ1675" t="inlineStr"/>
      <c r="AR1675" t="inlineStr"/>
      <c r="AS1675" t="inlineStr"/>
      <c r="AT1675" t="inlineStr"/>
      <c r="AU1675" t="inlineStr">
        <is>
          <t>---</t>
        </is>
      </c>
      <c r="AV1675" t="inlineStr">
        <is>
          <t>---</t>
        </is>
      </c>
      <c r="AW1675" t="inlineStr">
        <is>
          <t>---</t>
        </is>
      </c>
      <c r="AX1675" t="inlineStr">
        <is>
          <t>---</t>
        </is>
      </c>
      <c r="AY1675" t="inlineStr">
        <is>
          <t>---</t>
        </is>
      </c>
      <c r="AZ1675" t="inlineStr">
        <is>
          <t>---</t>
        </is>
      </c>
      <c r="BA1675" t="inlineStr">
        <is>
          <t>64b0a61236f7d987dd45027ebbfc57df</t>
        </is>
      </c>
      <c r="BB1675" t="inlineStr">
        <is>
          <t>http://openrosa.org/formdesigner/0B48E039-1E80-49A7-AC24-732B6E788E39</t>
        </is>
      </c>
      <c r="BC1675" t="inlineStr">
        <is>
          <t>Ration et autres visites</t>
        </is>
      </c>
      <c r="BD1675" t="inlineStr">
        <is>
          <t>CommCare Android, version "2.55.0"(467579). App v15976. CommCare Version 2.55.0. Build 467579, built on: 2025-01-15</t>
        </is>
      </c>
      <c r="BE1675" t="inlineStr">
        <is>
          <t>commcare_54a621c2-54d8-40d6-b070-4af9fd73e052</t>
        </is>
      </c>
      <c r="BF1675" t="inlineStr"/>
      <c r="BG1675" t="inlineStr">
        <is>
          <t>f13d8149fc6d39ebe86af18272310ff9</t>
        </is>
      </c>
      <c r="BH1675" t="inlineStr">
        <is>
          <t>7f92301a232342ecaa860bf392f6b02f</t>
        </is>
      </c>
      <c r="BI1675" t="inlineStr">
        <is>
          <t>15246</t>
        </is>
      </c>
      <c r="BJ1675" t="inlineStr">
        <is>
          <t>XFormInstance</t>
        </is>
      </c>
      <c r="BK1675" t="inlineStr">
        <is>
          <t>fb6ddbd204c911f0b4d65930014bb413</t>
        </is>
      </c>
      <c r="BL1675" t="b">
        <v>0</v>
      </c>
      <c r="BM1675" t="inlineStr">
        <is>
          <t>---</t>
        </is>
      </c>
      <c r="BN1675" t="inlineStr">
        <is>
          <t>200.113.214.160</t>
        </is>
      </c>
      <c r="BO1675" t="inlineStr">
        <is>
          <t>Jude Suprice</t>
        </is>
      </c>
    </row>
    <row r="1676">
      <c r="A1676" t="inlineStr">
        <is>
          <t>1674</t>
        </is>
      </c>
      <c r="B1676" t="inlineStr">
        <is>
          <t>7d2acfb8-8313-4756-861c-43371b5a599c</t>
        </is>
      </c>
      <c r="C1676" t="inlineStr">
        <is>
          <t>2025-04-03</t>
        </is>
      </c>
      <c r="D1676" t="inlineStr">
        <is>
          <t>11</t>
        </is>
      </c>
      <c r="E1676" t="inlineStr">
        <is>
          <t>---</t>
        </is>
      </c>
      <c r="F1676" t="inlineStr">
        <is>
          <t>1</t>
        </is>
      </c>
      <c r="G1676" t="inlineStr">
        <is>
          <t>---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---</t>
        </is>
      </c>
      <c r="L1676" t="inlineStr">
        <is>
          <t>---</t>
        </is>
      </c>
      <c r="M1676" t="inlineStr">
        <is>
          <t>---</t>
        </is>
      </c>
      <c r="N1676" t="inlineStr">
        <is>
          <t>---</t>
        </is>
      </c>
      <c r="O1676" t="inlineStr">
        <is>
          <t>---</t>
        </is>
      </c>
      <c r="P1676" t="inlineStr">
        <is>
          <t>---</t>
        </is>
      </c>
      <c r="Q1676" t="inlineStr">
        <is>
          <t>---</t>
        </is>
      </c>
      <c r="R1676" t="inlineStr"/>
      <c r="S1676" t="inlineStr"/>
      <c r="T1676" t="inlineStr"/>
      <c r="U1676">
        <f>HYPERLINK("https://www.commcarehq.org/a/caris-test/api/form_attachment/v1/7d2acfb8-8313-4756-861c-43371b5a599c/1743715970548.jpg")</f>
        <v/>
      </c>
      <c r="V1676" t="inlineStr"/>
      <c r="W1676" t="inlineStr"/>
      <c r="X1676" t="inlineStr">
        <is>
          <t>PAP/HAHD/ST00124</t>
        </is>
      </c>
      <c r="Y1676" t="inlineStr">
        <is>
          <t>PAP/HAHD/ST00124</t>
        </is>
      </c>
      <c r="Z1676" t="inlineStr">
        <is>
          <t>2025-04-03 21:32:51</t>
        </is>
      </c>
      <c r="AA1676" t="inlineStr">
        <is>
          <t>2025-04-03 21:32:33</t>
        </is>
      </c>
      <c r="AB1676" t="inlineStr">
        <is>
          <t>2miclene</t>
        </is>
      </c>
      <c r="AC1676" t="inlineStr">
        <is>
          <t>2025-04-03 21:34:06</t>
        </is>
      </c>
      <c r="AD1676" s="1" t="inlineStr">
        <is>
          <t>https://www.commcarehq.org/a/caris-test/reports/form_data/7d2acfb8-8313-4756-861c-43371b5a599c/</t>
        </is>
      </c>
      <c r="AE1676" t="inlineStr">
        <is>
          <t>---</t>
        </is>
      </c>
      <c r="AF1676" t="inlineStr">
        <is>
          <t>3c5a623af057e23a32ae4000_188175</t>
        </is>
      </c>
      <c r="AG1676" t="inlineStr">
        <is>
          <t>---</t>
        </is>
      </c>
      <c r="AH1676" t="inlineStr">
        <is>
          <t>2025-04-03 21:32:51</t>
        </is>
      </c>
      <c r="AI1676" t="inlineStr">
        <is>
          <t>64b0a61236f7d987dd45027ebbfc57df</t>
        </is>
      </c>
      <c r="AJ1676" t="inlineStr">
        <is>
          <t>2025-04-03</t>
        </is>
      </c>
      <c r="AK1676" t="inlineStr">
        <is>
          <t>11</t>
        </is>
      </c>
      <c r="AL1676" t="inlineStr">
        <is>
          <t>---</t>
        </is>
      </c>
      <c r="AM1676" t="inlineStr">
        <is>
          <t>1</t>
        </is>
      </c>
      <c r="AN1676" t="inlineStr">
        <is>
          <t>---</t>
        </is>
      </c>
      <c r="AO1676" t="inlineStr">
        <is>
          <t>1</t>
        </is>
      </c>
      <c r="AP1676" t="inlineStr">
        <is>
          <t>1</t>
        </is>
      </c>
      <c r="AQ1676" t="inlineStr"/>
      <c r="AR1676" t="inlineStr"/>
      <c r="AS1676" t="inlineStr"/>
      <c r="AT1676" t="inlineStr"/>
      <c r="AU1676" t="inlineStr">
        <is>
          <t>---</t>
        </is>
      </c>
      <c r="AV1676" t="inlineStr">
        <is>
          <t>---</t>
        </is>
      </c>
      <c r="AW1676" t="inlineStr">
        <is>
          <t>---</t>
        </is>
      </c>
      <c r="AX1676" t="inlineStr">
        <is>
          <t>---</t>
        </is>
      </c>
      <c r="AY1676" t="inlineStr">
        <is>
          <t>---</t>
        </is>
      </c>
      <c r="AZ1676" t="inlineStr">
        <is>
          <t>---</t>
        </is>
      </c>
      <c r="BA1676" t="inlineStr">
        <is>
          <t>64b0a61236f7d987dd45027ebbfc57df</t>
        </is>
      </c>
      <c r="BB1676" t="inlineStr">
        <is>
          <t>http://openrosa.org/formdesigner/0B48E039-1E80-49A7-AC24-732B6E788E39</t>
        </is>
      </c>
      <c r="BC1676" t="inlineStr">
        <is>
          <t>Ration et autres visites</t>
        </is>
      </c>
      <c r="BD1676" t="inlineStr">
        <is>
          <t>CommCare Android, version "2.55.0"(467579). App v15976. CommCare Version 2.55.0. Build 467579, built on: 2025-01-15</t>
        </is>
      </c>
      <c r="BE1676" t="inlineStr">
        <is>
          <t>commcare_54a621c2-54d8-40d6-b070-4af9fd73e052</t>
        </is>
      </c>
      <c r="BF1676" t="inlineStr"/>
      <c r="BG1676" t="inlineStr">
        <is>
          <t>f13d8149fc6d39ebe86af18272310ff9</t>
        </is>
      </c>
      <c r="BH1676" t="inlineStr">
        <is>
          <t>7f92301a232342ecaa860bf392f6b02f</t>
        </is>
      </c>
      <c r="BI1676" t="inlineStr">
        <is>
          <t>15246</t>
        </is>
      </c>
      <c r="BJ1676" t="inlineStr">
        <is>
          <t>XFormInstance</t>
        </is>
      </c>
      <c r="BK1676" t="inlineStr">
        <is>
          <t>fb6ddbd204c911f0b4d65930014bb413</t>
        </is>
      </c>
      <c r="BL1676" t="b">
        <v>0</v>
      </c>
      <c r="BM1676" t="inlineStr">
        <is>
          <t>---</t>
        </is>
      </c>
      <c r="BN1676" t="inlineStr">
        <is>
          <t>200.113.214.160</t>
        </is>
      </c>
      <c r="BO1676" t="inlineStr">
        <is>
          <t>Djudnol Paul</t>
        </is>
      </c>
    </row>
    <row r="1677">
      <c r="A1677" t="inlineStr">
        <is>
          <t>1675</t>
        </is>
      </c>
      <c r="B1677" t="inlineStr">
        <is>
          <t>2432aa49-7386-47b1-8b5f-1c02e5cad754</t>
        </is>
      </c>
      <c r="C1677" t="inlineStr">
        <is>
          <t>2025-04-03</t>
        </is>
      </c>
      <c r="D1677" t="inlineStr">
        <is>
          <t>11</t>
        </is>
      </c>
      <c r="E1677" t="inlineStr">
        <is>
          <t>---</t>
        </is>
      </c>
      <c r="F1677" t="inlineStr">
        <is>
          <t>1</t>
        </is>
      </c>
      <c r="G1677" t="inlineStr">
        <is>
          <t>---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---</t>
        </is>
      </c>
      <c r="L1677" t="inlineStr">
        <is>
          <t>---</t>
        </is>
      </c>
      <c r="M1677" t="inlineStr">
        <is>
          <t>---</t>
        </is>
      </c>
      <c r="N1677" t="inlineStr">
        <is>
          <t>---</t>
        </is>
      </c>
      <c r="O1677" t="inlineStr">
        <is>
          <t>---</t>
        </is>
      </c>
      <c r="P1677" t="inlineStr">
        <is>
          <t>---</t>
        </is>
      </c>
      <c r="Q1677" t="inlineStr">
        <is>
          <t>---</t>
        </is>
      </c>
      <c r="R1677" t="inlineStr"/>
      <c r="S1677" t="inlineStr"/>
      <c r="T1677" t="inlineStr"/>
      <c r="U1677">
        <f>HYPERLINK("https://www.commcarehq.org/a/caris-test/api/form_attachment/v1/2432aa49-7386-47b1-8b5f-1c02e5cad754/1743716010718.jpg")</f>
        <v/>
      </c>
      <c r="V1677" t="inlineStr"/>
      <c r="W1677" t="inlineStr"/>
      <c r="X1677" t="inlineStr">
        <is>
          <t>PAP/HAHD/ST01188</t>
        </is>
      </c>
      <c r="Y1677" t="inlineStr">
        <is>
          <t>PAP/HAHD/ST01188</t>
        </is>
      </c>
      <c r="Z1677" t="inlineStr">
        <is>
          <t>2025-04-03 21:33:34</t>
        </is>
      </c>
      <c r="AA1677" t="inlineStr">
        <is>
          <t>2025-04-03 21:33:12</t>
        </is>
      </c>
      <c r="AB1677" t="inlineStr">
        <is>
          <t>2miclene</t>
        </is>
      </c>
      <c r="AC1677" t="inlineStr">
        <is>
          <t>2025-04-03 21:34:08</t>
        </is>
      </c>
      <c r="AD1677" s="1" t="inlineStr">
        <is>
          <t>https://www.commcarehq.org/a/caris-test/reports/form_data/2432aa49-7386-47b1-8b5f-1c02e5cad754/</t>
        </is>
      </c>
      <c r="AE1677" t="inlineStr">
        <is>
          <t>---</t>
        </is>
      </c>
      <c r="AF1677" t="inlineStr">
        <is>
          <t>3c5a623af057e23a32ae4000_180548</t>
        </is>
      </c>
      <c r="AG1677" t="inlineStr">
        <is>
          <t>---</t>
        </is>
      </c>
      <c r="AH1677" t="inlineStr">
        <is>
          <t>2025-04-03 21:33:34</t>
        </is>
      </c>
      <c r="AI1677" t="inlineStr">
        <is>
          <t>64b0a61236f7d987dd45027ebbfc57df</t>
        </is>
      </c>
      <c r="AJ1677" t="inlineStr">
        <is>
          <t>2025-04-03</t>
        </is>
      </c>
      <c r="AK1677" t="inlineStr">
        <is>
          <t>11</t>
        </is>
      </c>
      <c r="AL1677" t="inlineStr">
        <is>
          <t>---</t>
        </is>
      </c>
      <c r="AM1677" t="inlineStr">
        <is>
          <t>1</t>
        </is>
      </c>
      <c r="AN1677" t="inlineStr">
        <is>
          <t>---</t>
        </is>
      </c>
      <c r="AO1677" t="inlineStr">
        <is>
          <t>1</t>
        </is>
      </c>
      <c r="AP1677" t="inlineStr">
        <is>
          <t>1</t>
        </is>
      </c>
      <c r="AQ1677" t="inlineStr"/>
      <c r="AR1677" t="inlineStr"/>
      <c r="AS1677" t="inlineStr"/>
      <c r="AT1677" t="inlineStr"/>
      <c r="AU1677" t="inlineStr">
        <is>
          <t>---</t>
        </is>
      </c>
      <c r="AV1677" t="inlineStr">
        <is>
          <t>---</t>
        </is>
      </c>
      <c r="AW1677" t="inlineStr">
        <is>
          <t>---</t>
        </is>
      </c>
      <c r="AX1677" t="inlineStr">
        <is>
          <t>---</t>
        </is>
      </c>
      <c r="AY1677" t="inlineStr">
        <is>
          <t>---</t>
        </is>
      </c>
      <c r="AZ1677" t="inlineStr">
        <is>
          <t>---</t>
        </is>
      </c>
      <c r="BA1677" t="inlineStr">
        <is>
          <t>64b0a61236f7d987dd45027ebbfc57df</t>
        </is>
      </c>
      <c r="BB1677" t="inlineStr">
        <is>
          <t>http://openrosa.org/formdesigner/0B48E039-1E80-49A7-AC24-732B6E788E39</t>
        </is>
      </c>
      <c r="BC1677" t="inlineStr">
        <is>
          <t>Ration et autres visites</t>
        </is>
      </c>
      <c r="BD1677" t="inlineStr">
        <is>
          <t>CommCare Android, version "2.55.0"(467579). App v15976. CommCare Version 2.55.0. Build 467579, built on: 2025-01-15</t>
        </is>
      </c>
      <c r="BE1677" t="inlineStr">
        <is>
          <t>commcare_54a621c2-54d8-40d6-b070-4af9fd73e052</t>
        </is>
      </c>
      <c r="BF1677" t="inlineStr"/>
      <c r="BG1677" t="inlineStr">
        <is>
          <t>f13d8149fc6d39ebe86af18272310ff9</t>
        </is>
      </c>
      <c r="BH1677" t="inlineStr">
        <is>
          <t>7f92301a232342ecaa860bf392f6b02f</t>
        </is>
      </c>
      <c r="BI1677" t="inlineStr">
        <is>
          <t>15246</t>
        </is>
      </c>
      <c r="BJ1677" t="inlineStr">
        <is>
          <t>XFormInstance</t>
        </is>
      </c>
      <c r="BK1677" t="inlineStr">
        <is>
          <t>fb6ddbd204c911f0b4d65930014bb413</t>
        </is>
      </c>
      <c r="BL1677" t="b">
        <v>0</v>
      </c>
      <c r="BM1677" t="inlineStr">
        <is>
          <t>---</t>
        </is>
      </c>
      <c r="BN1677" t="inlineStr">
        <is>
          <t>200.113.214.160</t>
        </is>
      </c>
      <c r="BO1677" t="inlineStr">
        <is>
          <t>Dawensky Noel Fils</t>
        </is>
      </c>
    </row>
    <row r="1678">
      <c r="A1678" t="inlineStr">
        <is>
          <t>1676</t>
        </is>
      </c>
      <c r="B1678" t="inlineStr">
        <is>
          <t>080ba3db-c7b6-4eb9-9c11-5185965bda62</t>
        </is>
      </c>
      <c r="C1678" t="inlineStr">
        <is>
          <t>2025-04-03</t>
        </is>
      </c>
      <c r="D1678" t="inlineStr">
        <is>
          <t>3</t>
        </is>
      </c>
      <c r="E1678" t="inlineStr">
        <is>
          <t>---</t>
        </is>
      </c>
      <c r="F1678" t="inlineStr">
        <is>
          <t>0</t>
        </is>
      </c>
      <c r="G1678" t="inlineStr">
        <is>
          <t>---</t>
        </is>
      </c>
      <c r="H1678" t="inlineStr">
        <is>
          <t>1</t>
        </is>
      </c>
      <c r="I1678" t="inlineStr">
        <is>
          <t>1</t>
        </is>
      </c>
      <c r="J1678" t="inlineStr"/>
      <c r="K1678" t="inlineStr">
        <is>
          <t>---</t>
        </is>
      </c>
      <c r="L1678" t="inlineStr">
        <is>
          <t>---</t>
        </is>
      </c>
      <c r="M1678" t="inlineStr">
        <is>
          <t>---</t>
        </is>
      </c>
      <c r="N1678" t="inlineStr">
        <is>
          <t>---</t>
        </is>
      </c>
      <c r="O1678" t="inlineStr">
        <is>
          <t>---</t>
        </is>
      </c>
      <c r="P1678" t="inlineStr">
        <is>
          <t>---</t>
        </is>
      </c>
      <c r="Q1678" t="inlineStr">
        <is>
          <t>---</t>
        </is>
      </c>
      <c r="R1678" t="inlineStr"/>
      <c r="S1678" t="inlineStr"/>
      <c r="T1678" t="inlineStr"/>
      <c r="U1678" t="inlineStr"/>
      <c r="V1678" t="inlineStr"/>
      <c r="W1678" t="inlineStr"/>
      <c r="X1678" t="inlineStr">
        <is>
          <t>LIM/HOSJ/ST01329</t>
        </is>
      </c>
      <c r="Y1678" t="inlineStr">
        <is>
          <t>LIM/HOSJ/ST01329</t>
        </is>
      </c>
      <c r="Z1678" t="inlineStr">
        <is>
          <t>2025-04-03 19:18:27</t>
        </is>
      </c>
      <c r="AA1678" t="inlineStr">
        <is>
          <t>2025-04-03 19:18:18</t>
        </is>
      </c>
      <c r="AB1678" t="inlineStr">
        <is>
          <t>1jeanelie</t>
        </is>
      </c>
      <c r="AC1678" t="inlineStr">
        <is>
          <t>2025-04-03 23:37:54</t>
        </is>
      </c>
      <c r="AD1678" s="1" t="inlineStr">
        <is>
          <t>https://www.commcarehq.org/a/caris-test/reports/form_data/080ba3db-c7b6-4eb9-9c11-5185965bda62/</t>
        </is>
      </c>
      <c r="AE1678" t="inlineStr">
        <is>
          <t>---</t>
        </is>
      </c>
      <c r="AF1678" t="inlineStr">
        <is>
          <t>511a45ebb27f4f4ebebe87f231f08339</t>
        </is>
      </c>
      <c r="AG1678" t="inlineStr">
        <is>
          <t>OK</t>
        </is>
      </c>
      <c r="AH1678" t="inlineStr">
        <is>
          <t>2025-04-03 19:18:27</t>
        </is>
      </c>
      <c r="AI1678" t="inlineStr">
        <is>
          <t>1b922c6cae0e4a4e9e08c400d46b6ba7</t>
        </is>
      </c>
      <c r="AJ1678" t="inlineStr">
        <is>
          <t>2025-04-03</t>
        </is>
      </c>
      <c r="AK1678" t="inlineStr">
        <is>
          <t>3</t>
        </is>
      </c>
      <c r="AL1678" t="inlineStr">
        <is>
          <t>---</t>
        </is>
      </c>
      <c r="AM1678" t="inlineStr">
        <is>
          <t>0</t>
        </is>
      </c>
      <c r="AN1678" t="inlineStr">
        <is>
          <t>---</t>
        </is>
      </c>
      <c r="AO1678" t="inlineStr">
        <is>
          <t>1</t>
        </is>
      </c>
      <c r="AP1678" t="inlineStr">
        <is>
          <t>1</t>
        </is>
      </c>
      <c r="AQ1678" t="inlineStr"/>
      <c r="AR1678" t="inlineStr"/>
      <c r="AS1678" t="inlineStr"/>
      <c r="AT1678" t="inlineStr"/>
      <c r="AU1678" t="inlineStr">
        <is>
          <t>---</t>
        </is>
      </c>
      <c r="AV1678" t="inlineStr">
        <is>
          <t>---</t>
        </is>
      </c>
      <c r="AW1678" t="inlineStr">
        <is>
          <t>---</t>
        </is>
      </c>
      <c r="AX1678" t="inlineStr">
        <is>
          <t>---</t>
        </is>
      </c>
      <c r="AY1678" t="inlineStr">
        <is>
          <t>---</t>
        </is>
      </c>
      <c r="AZ1678" t="inlineStr">
        <is>
          <t>---</t>
        </is>
      </c>
      <c r="BA1678" t="inlineStr">
        <is>
          <t>1b922c6cae0e4a4e9e08c400d46b6ba7</t>
        </is>
      </c>
      <c r="BB1678" t="inlineStr">
        <is>
          <t>http://openrosa.org/formdesigner/0B48E039-1E80-49A7-AC24-732B6E788E39</t>
        </is>
      </c>
      <c r="BC1678" t="inlineStr">
        <is>
          <t>Ration et autres visites</t>
        </is>
      </c>
      <c r="BD1678" t="inlineStr">
        <is>
          <t>CommCare Android, version "2.55.0"(467579). App v15976. CommCare Version 2.55.0. Build 467579, built on: 2025-01-15</t>
        </is>
      </c>
      <c r="BE1678" t="inlineStr">
        <is>
          <t>commcare_734f7fdd-cbb1-463f-aa8e-b4bd89e56188</t>
        </is>
      </c>
      <c r="BF1678" t="inlineStr"/>
      <c r="BG1678" t="inlineStr">
        <is>
          <t>f13d8149fc6d39ebe86af18272310ff9</t>
        </is>
      </c>
      <c r="BH1678" t="inlineStr">
        <is>
          <t>7f92301a232342ecaa860bf392f6b02f</t>
        </is>
      </c>
      <c r="BI1678" t="inlineStr">
        <is>
          <t>15246</t>
        </is>
      </c>
      <c r="BJ1678" t="inlineStr">
        <is>
          <t>XFormInstance</t>
        </is>
      </c>
      <c r="BK1678" t="inlineStr">
        <is>
          <t>f6842c7810c411f0a52121b00009636d</t>
        </is>
      </c>
      <c r="BL1678" t="b">
        <v>0</v>
      </c>
      <c r="BM1678" t="inlineStr">
        <is>
          <t>---</t>
        </is>
      </c>
      <c r="BN1678" t="inlineStr">
        <is>
          <t>200.113.253.207</t>
        </is>
      </c>
      <c r="BO1678" t="inlineStr">
        <is>
          <t>Kervenson Lincifort</t>
        </is>
      </c>
    </row>
    <row r="1679">
      <c r="A1679" t="inlineStr">
        <is>
          <t>1677</t>
        </is>
      </c>
      <c r="B1679" t="inlineStr">
        <is>
          <t>ad6e0646-2f58-460d-822d-439ca44ad86f</t>
        </is>
      </c>
      <c r="C1679" t="inlineStr">
        <is>
          <t>2025-04-03</t>
        </is>
      </c>
      <c r="D1679" t="inlineStr">
        <is>
          <t>3</t>
        </is>
      </c>
      <c r="E1679" t="inlineStr">
        <is>
          <t>---</t>
        </is>
      </c>
      <c r="F1679" t="inlineStr">
        <is>
          <t>0</t>
        </is>
      </c>
      <c r="G1679" t="inlineStr">
        <is>
          <t>---</t>
        </is>
      </c>
      <c r="H1679" t="inlineStr">
        <is>
          <t>1</t>
        </is>
      </c>
      <c r="I1679" t="inlineStr">
        <is>
          <t>1</t>
        </is>
      </c>
      <c r="J1679" t="inlineStr"/>
      <c r="K1679" t="inlineStr">
        <is>
          <t>---</t>
        </is>
      </c>
      <c r="L1679" t="inlineStr">
        <is>
          <t>---</t>
        </is>
      </c>
      <c r="M1679" t="inlineStr">
        <is>
          <t>---</t>
        </is>
      </c>
      <c r="N1679" t="inlineStr">
        <is>
          <t>---</t>
        </is>
      </c>
      <c r="O1679" t="inlineStr">
        <is>
          <t>---</t>
        </is>
      </c>
      <c r="P1679" t="inlineStr">
        <is>
          <t>---</t>
        </is>
      </c>
      <c r="Q1679" t="inlineStr">
        <is>
          <t>---</t>
        </is>
      </c>
      <c r="R1679" t="inlineStr"/>
      <c r="S1679" t="inlineStr"/>
      <c r="T1679" t="inlineStr"/>
      <c r="U1679" t="inlineStr"/>
      <c r="V1679" t="inlineStr"/>
      <c r="W1679" t="inlineStr"/>
      <c r="X1679" t="inlineStr">
        <is>
          <t>LIM/HBSL/ST00049</t>
        </is>
      </c>
      <c r="Y1679" t="inlineStr">
        <is>
          <t>LIM/HBSL/ST00049</t>
        </is>
      </c>
      <c r="Z1679" t="inlineStr">
        <is>
          <t>2025-04-03 19:19:08</t>
        </is>
      </c>
      <c r="AA1679" t="inlineStr">
        <is>
          <t>2025-04-03 19:18:59</t>
        </is>
      </c>
      <c r="AB1679" t="inlineStr">
        <is>
          <t>1jeanelie</t>
        </is>
      </c>
      <c r="AC1679" t="inlineStr">
        <is>
          <t>2025-04-03 23:37:55</t>
        </is>
      </c>
      <c r="AD1679" s="1" t="inlineStr">
        <is>
          <t>https://www.commcarehq.org/a/caris-test/reports/form_data/ad6e0646-2f58-460d-822d-439ca44ad86f/</t>
        </is>
      </c>
      <c r="AE1679" t="inlineStr">
        <is>
          <t>---</t>
        </is>
      </c>
      <c r="AF1679" t="inlineStr">
        <is>
          <t>1c3079da303e488fa2438223b6a5bd0e</t>
        </is>
      </c>
      <c r="AG1679" t="inlineStr">
        <is>
          <t>OK</t>
        </is>
      </c>
      <c r="AH1679" t="inlineStr">
        <is>
          <t>2025-04-03 19:19:08</t>
        </is>
      </c>
      <c r="AI1679" t="inlineStr">
        <is>
          <t>1b922c6cae0e4a4e9e08c400d46b6ba7</t>
        </is>
      </c>
      <c r="AJ1679" t="inlineStr">
        <is>
          <t>2025-04-03</t>
        </is>
      </c>
      <c r="AK1679" t="inlineStr">
        <is>
          <t>3</t>
        </is>
      </c>
      <c r="AL1679" t="inlineStr">
        <is>
          <t>---</t>
        </is>
      </c>
      <c r="AM1679" t="inlineStr">
        <is>
          <t>0</t>
        </is>
      </c>
      <c r="AN1679" t="inlineStr">
        <is>
          <t>---</t>
        </is>
      </c>
      <c r="AO1679" t="inlineStr">
        <is>
          <t>1</t>
        </is>
      </c>
      <c r="AP1679" t="inlineStr">
        <is>
          <t>1</t>
        </is>
      </c>
      <c r="AQ1679" t="inlineStr"/>
      <c r="AR1679" t="inlineStr"/>
      <c r="AS1679" t="inlineStr"/>
      <c r="AT1679" t="inlineStr"/>
      <c r="AU1679" t="inlineStr">
        <is>
          <t>---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inlineStr">
        <is>
          <t>---</t>
        </is>
      </c>
      <c r="BA1679" t="inlineStr">
        <is>
          <t>1b922c6cae0e4a4e9e08c400d46b6ba7</t>
        </is>
      </c>
      <c r="BB1679" t="inlineStr">
        <is>
          <t>http://openrosa.org/formdesigner/0B48E039-1E80-49A7-AC24-732B6E788E39</t>
        </is>
      </c>
      <c r="BC1679" t="inlineStr">
        <is>
          <t>Ration et autres visites</t>
        </is>
      </c>
      <c r="BD1679" t="inlineStr">
        <is>
          <t>CommCare Android, version "2.55.0"(467579). App v15976. CommCare Version 2.55.0. Build 467579, built on: 2025-01-15</t>
        </is>
      </c>
      <c r="BE1679" t="inlineStr">
        <is>
          <t>commcare_734f7fdd-cbb1-463f-aa8e-b4bd89e56188</t>
        </is>
      </c>
      <c r="BF1679" t="inlineStr"/>
      <c r="BG1679" t="inlineStr">
        <is>
          <t>f13d8149fc6d39ebe86af18272310ff9</t>
        </is>
      </c>
      <c r="BH1679" t="inlineStr">
        <is>
          <t>7f92301a232342ecaa860bf392f6b02f</t>
        </is>
      </c>
      <c r="BI1679" t="inlineStr">
        <is>
          <t>15246</t>
        </is>
      </c>
      <c r="BJ1679" t="inlineStr">
        <is>
          <t>XFormInstance</t>
        </is>
      </c>
      <c r="BK1679" t="inlineStr">
        <is>
          <t>f6842c7810c411f0a52121b00009636d</t>
        </is>
      </c>
      <c r="BL1679" t="b">
        <v>0</v>
      </c>
      <c r="BM1679" t="inlineStr">
        <is>
          <t>---</t>
        </is>
      </c>
      <c r="BN1679" t="inlineStr">
        <is>
          <t>200.113.253.207</t>
        </is>
      </c>
      <c r="BO1679" t="inlineStr">
        <is>
          <t>Jean Eynie</t>
        </is>
      </c>
    </row>
    <row r="1680">
      <c r="A1680" t="inlineStr">
        <is>
          <t>1678</t>
        </is>
      </c>
      <c r="B1680" t="inlineStr">
        <is>
          <t>cc0eb26c-3474-4976-aa7c-93e85ea4195e</t>
        </is>
      </c>
      <c r="C1680" t="inlineStr">
        <is>
          <t>2025-04-03</t>
        </is>
      </c>
      <c r="D1680" t="inlineStr">
        <is>
          <t>3</t>
        </is>
      </c>
      <c r="E1680" t="inlineStr">
        <is>
          <t>---</t>
        </is>
      </c>
      <c r="F1680" t="inlineStr">
        <is>
          <t>0</t>
        </is>
      </c>
      <c r="G1680" t="inlineStr">
        <is>
          <t>---</t>
        </is>
      </c>
      <c r="H1680" t="inlineStr">
        <is>
          <t>1</t>
        </is>
      </c>
      <c r="I1680" t="inlineStr">
        <is>
          <t>1</t>
        </is>
      </c>
      <c r="J1680" t="inlineStr"/>
      <c r="K1680" t="inlineStr">
        <is>
          <t>---</t>
        </is>
      </c>
      <c r="L1680" t="inlineStr">
        <is>
          <t>---</t>
        </is>
      </c>
      <c r="M1680" t="inlineStr">
        <is>
          <t>---</t>
        </is>
      </c>
      <c r="N1680" t="inlineStr">
        <is>
          <t>---</t>
        </is>
      </c>
      <c r="O1680" t="inlineStr">
        <is>
          <t>---</t>
        </is>
      </c>
      <c r="P1680" t="inlineStr">
        <is>
          <t>---</t>
        </is>
      </c>
      <c r="Q1680" t="inlineStr">
        <is>
          <t>---</t>
        </is>
      </c>
      <c r="R1680" t="inlineStr"/>
      <c r="S1680" t="inlineStr"/>
      <c r="T1680" t="inlineStr"/>
      <c r="U1680" t="inlineStr"/>
      <c r="V1680" t="inlineStr"/>
      <c r="W1680" t="inlineStr"/>
      <c r="X1680" t="inlineStr">
        <is>
          <t>LIM/HOSJ/ST01120</t>
        </is>
      </c>
      <c r="Y1680" t="inlineStr">
        <is>
          <t>LIM/HOSJ/ST01120</t>
        </is>
      </c>
      <c r="Z1680" t="inlineStr">
        <is>
          <t>2025-04-03 19:19:42</t>
        </is>
      </c>
      <c r="AA1680" t="inlineStr">
        <is>
          <t>2025-04-03 19:19:34</t>
        </is>
      </c>
      <c r="AB1680" t="inlineStr">
        <is>
          <t>1jeanelie</t>
        </is>
      </c>
      <c r="AC1680" t="inlineStr">
        <is>
          <t>2025-04-03 23:37:56</t>
        </is>
      </c>
      <c r="AD1680" s="1" t="inlineStr">
        <is>
          <t>https://www.commcarehq.org/a/caris-test/reports/form_data/cc0eb26c-3474-4976-aa7c-93e85ea4195e/</t>
        </is>
      </c>
      <c r="AE1680" t="inlineStr">
        <is>
          <t>---</t>
        </is>
      </c>
      <c r="AF1680" t="inlineStr">
        <is>
          <t>6cb41ba2cf9a4fe0ab3f3720cfef2321</t>
        </is>
      </c>
      <c r="AG1680" t="inlineStr">
        <is>
          <t>OK</t>
        </is>
      </c>
      <c r="AH1680" t="inlineStr">
        <is>
          <t>2025-04-03 19:19:42</t>
        </is>
      </c>
      <c r="AI1680" t="inlineStr">
        <is>
          <t>1b922c6cae0e4a4e9e08c400d46b6ba7</t>
        </is>
      </c>
      <c r="AJ1680" t="inlineStr">
        <is>
          <t>2025-04-03</t>
        </is>
      </c>
      <c r="AK1680" t="inlineStr">
        <is>
          <t>3</t>
        </is>
      </c>
      <c r="AL1680" t="inlineStr">
        <is>
          <t>---</t>
        </is>
      </c>
      <c r="AM1680" t="inlineStr">
        <is>
          <t>0</t>
        </is>
      </c>
      <c r="AN1680" t="inlineStr">
        <is>
          <t>---</t>
        </is>
      </c>
      <c r="AO1680" t="inlineStr">
        <is>
          <t>1</t>
        </is>
      </c>
      <c r="AP1680" t="inlineStr">
        <is>
          <t>1</t>
        </is>
      </c>
      <c r="AQ1680" t="inlineStr"/>
      <c r="AR1680" t="inlineStr"/>
      <c r="AS1680" t="inlineStr"/>
      <c r="AT1680" t="inlineStr"/>
      <c r="AU1680" t="inlineStr">
        <is>
          <t>---</t>
        </is>
      </c>
      <c r="AV1680" t="inlineStr">
        <is>
          <t>---</t>
        </is>
      </c>
      <c r="AW1680" t="inlineStr">
        <is>
          <t>---</t>
        </is>
      </c>
      <c r="AX1680" t="inlineStr">
        <is>
          <t>---</t>
        </is>
      </c>
      <c r="AY1680" t="inlineStr">
        <is>
          <t>---</t>
        </is>
      </c>
      <c r="AZ1680" t="inlineStr">
        <is>
          <t>---</t>
        </is>
      </c>
      <c r="BA1680" t="inlineStr">
        <is>
          <t>1b922c6cae0e4a4e9e08c400d46b6ba7</t>
        </is>
      </c>
      <c r="BB1680" t="inlineStr">
        <is>
          <t>http://openrosa.org/formdesigner/0B48E039-1E80-49A7-AC24-732B6E788E39</t>
        </is>
      </c>
      <c r="BC1680" t="inlineStr">
        <is>
          <t>Ration et autres visites</t>
        </is>
      </c>
      <c r="BD1680" t="inlineStr">
        <is>
          <t>CommCare Android, version "2.55.0"(467579). App v15976. CommCare Version 2.55.0. Build 467579, built on: 2025-01-15</t>
        </is>
      </c>
      <c r="BE1680" t="inlineStr">
        <is>
          <t>commcare_734f7fdd-cbb1-463f-aa8e-b4bd89e56188</t>
        </is>
      </c>
      <c r="BF1680" t="inlineStr"/>
      <c r="BG1680" t="inlineStr">
        <is>
          <t>f13d8149fc6d39ebe86af18272310ff9</t>
        </is>
      </c>
      <c r="BH1680" t="inlineStr">
        <is>
          <t>7f92301a232342ecaa860bf392f6b02f</t>
        </is>
      </c>
      <c r="BI1680" t="inlineStr">
        <is>
          <t>15246</t>
        </is>
      </c>
      <c r="BJ1680" t="inlineStr">
        <is>
          <t>XFormInstance</t>
        </is>
      </c>
      <c r="BK1680" t="inlineStr">
        <is>
          <t>f6842c7810c411f0a52121b00009636d</t>
        </is>
      </c>
      <c r="BL1680" t="b">
        <v>0</v>
      </c>
      <c r="BM1680" t="inlineStr">
        <is>
          <t>---</t>
        </is>
      </c>
      <c r="BN1680" t="inlineStr">
        <is>
          <t>200.113.253.207</t>
        </is>
      </c>
      <c r="BO1680" t="inlineStr">
        <is>
          <t>Ricardo SAINVIL</t>
        </is>
      </c>
    </row>
    <row r="1681">
      <c r="A1681" t="inlineStr">
        <is>
          <t>1679</t>
        </is>
      </c>
      <c r="B1681" t="inlineStr">
        <is>
          <t>41c22429-61eb-469f-991b-da171921afbb</t>
        </is>
      </c>
      <c r="C1681" t="inlineStr">
        <is>
          <t>2025-04-03</t>
        </is>
      </c>
      <c r="D1681" t="inlineStr">
        <is>
          <t>3</t>
        </is>
      </c>
      <c r="E1681" t="inlineStr">
        <is>
          <t>---</t>
        </is>
      </c>
      <c r="F1681" t="inlineStr">
        <is>
          <t>0</t>
        </is>
      </c>
      <c r="G1681" t="inlineStr">
        <is>
          <t>---</t>
        </is>
      </c>
      <c r="H1681" t="inlineStr">
        <is>
          <t>1</t>
        </is>
      </c>
      <c r="I1681" t="inlineStr">
        <is>
          <t>1</t>
        </is>
      </c>
      <c r="J1681" t="inlineStr"/>
      <c r="K1681" t="inlineStr">
        <is>
          <t>---</t>
        </is>
      </c>
      <c r="L1681" t="inlineStr">
        <is>
          <t>---</t>
        </is>
      </c>
      <c r="M1681" t="inlineStr">
        <is>
          <t>---</t>
        </is>
      </c>
      <c r="N1681" t="inlineStr">
        <is>
          <t>---</t>
        </is>
      </c>
      <c r="O1681" t="inlineStr">
        <is>
          <t>---</t>
        </is>
      </c>
      <c r="P1681" t="inlineStr">
        <is>
          <t>---</t>
        </is>
      </c>
      <c r="Q1681" t="inlineStr">
        <is>
          <t>---</t>
        </is>
      </c>
      <c r="R1681" t="inlineStr"/>
      <c r="S1681" t="inlineStr"/>
      <c r="T1681" t="inlineStr"/>
      <c r="U1681" t="inlineStr"/>
      <c r="V1681" t="inlineStr"/>
      <c r="W1681" t="inlineStr"/>
      <c r="X1681" t="inlineStr">
        <is>
          <t>LIM/HOSJ/ST01524</t>
        </is>
      </c>
      <c r="Y1681" t="inlineStr">
        <is>
          <t>LIM/HOSJ/ST01524</t>
        </is>
      </c>
      <c r="Z1681" t="inlineStr">
        <is>
          <t>2025-04-03 19:20:30</t>
        </is>
      </c>
      <c r="AA1681" t="inlineStr">
        <is>
          <t>2025-04-03 19:20:21</t>
        </is>
      </c>
      <c r="AB1681" t="inlineStr">
        <is>
          <t>1jeanelie</t>
        </is>
      </c>
      <c r="AC1681" t="inlineStr">
        <is>
          <t>2025-04-03 23:37:56</t>
        </is>
      </c>
      <c r="AD1681" s="1" t="inlineStr">
        <is>
          <t>https://www.commcarehq.org/a/caris-test/reports/form_data/41c22429-61eb-469f-991b-da171921afbb/</t>
        </is>
      </c>
      <c r="AE1681" t="inlineStr">
        <is>
          <t>---</t>
        </is>
      </c>
      <c r="AF1681" t="inlineStr">
        <is>
          <t>8ea6c475988f484ea1c9b8976e363229</t>
        </is>
      </c>
      <c r="AG1681" t="inlineStr">
        <is>
          <t>OK</t>
        </is>
      </c>
      <c r="AH1681" t="inlineStr">
        <is>
          <t>2025-04-03 19:20:30</t>
        </is>
      </c>
      <c r="AI1681" t="inlineStr">
        <is>
          <t>1b922c6cae0e4a4e9e08c400d46b6ba7</t>
        </is>
      </c>
      <c r="AJ1681" t="inlineStr">
        <is>
          <t>2025-04-03</t>
        </is>
      </c>
      <c r="AK1681" t="inlineStr">
        <is>
          <t>3</t>
        </is>
      </c>
      <c r="AL1681" t="inlineStr">
        <is>
          <t>---</t>
        </is>
      </c>
      <c r="AM1681" t="inlineStr">
        <is>
          <t>0</t>
        </is>
      </c>
      <c r="AN1681" t="inlineStr">
        <is>
          <t>---</t>
        </is>
      </c>
      <c r="AO1681" t="inlineStr">
        <is>
          <t>1</t>
        </is>
      </c>
      <c r="AP1681" t="inlineStr">
        <is>
          <t>1</t>
        </is>
      </c>
      <c r="AQ1681" t="inlineStr"/>
      <c r="AR1681" t="inlineStr"/>
      <c r="AS1681" t="inlineStr"/>
      <c r="AT1681" t="inlineStr"/>
      <c r="AU1681" t="inlineStr">
        <is>
          <t>---</t>
        </is>
      </c>
      <c r="AV1681" t="inlineStr">
        <is>
          <t>---</t>
        </is>
      </c>
      <c r="AW1681" t="inlineStr">
        <is>
          <t>---</t>
        </is>
      </c>
      <c r="AX1681" t="inlineStr">
        <is>
          <t>---</t>
        </is>
      </c>
      <c r="AY1681" t="inlineStr">
        <is>
          <t>---</t>
        </is>
      </c>
      <c r="AZ1681" t="inlineStr">
        <is>
          <t>---</t>
        </is>
      </c>
      <c r="BA1681" t="inlineStr">
        <is>
          <t>1b922c6cae0e4a4e9e08c400d46b6ba7</t>
        </is>
      </c>
      <c r="BB1681" t="inlineStr">
        <is>
          <t>http://openrosa.org/formdesigner/0B48E039-1E80-49A7-AC24-732B6E788E39</t>
        </is>
      </c>
      <c r="BC1681" t="inlineStr">
        <is>
          <t>Ration et autres visites</t>
        </is>
      </c>
      <c r="BD1681" t="inlineStr">
        <is>
          <t>CommCare Android, version "2.55.0"(467579). App v15976. CommCare Version 2.55.0. Build 467579, built on: 2025-01-15</t>
        </is>
      </c>
      <c r="BE1681" t="inlineStr">
        <is>
          <t>commcare_734f7fdd-cbb1-463f-aa8e-b4bd89e56188</t>
        </is>
      </c>
      <c r="BF1681" t="inlineStr"/>
      <c r="BG1681" t="inlineStr">
        <is>
          <t>f13d8149fc6d39ebe86af18272310ff9</t>
        </is>
      </c>
      <c r="BH1681" t="inlineStr">
        <is>
          <t>7f92301a232342ecaa860bf392f6b02f</t>
        </is>
      </c>
      <c r="BI1681" t="inlineStr">
        <is>
          <t>15246</t>
        </is>
      </c>
      <c r="BJ1681" t="inlineStr">
        <is>
          <t>XFormInstance</t>
        </is>
      </c>
      <c r="BK1681" t="inlineStr">
        <is>
          <t>f6842c7810c411f0a52121b00009636d</t>
        </is>
      </c>
      <c r="BL1681" t="b">
        <v>0</v>
      </c>
      <c r="BM1681" t="inlineStr">
        <is>
          <t>---</t>
        </is>
      </c>
      <c r="BN1681" t="inlineStr">
        <is>
          <t>200.113.253.207</t>
        </is>
      </c>
      <c r="BO1681" t="inlineStr">
        <is>
          <t>JUDELENE NOEL</t>
        </is>
      </c>
    </row>
    <row r="1682">
      <c r="A1682" t="inlineStr">
        <is>
          <t>1680</t>
        </is>
      </c>
      <c r="B1682" t="inlineStr">
        <is>
          <t>18bda8dd-05f8-41a3-aafa-12d1b2f3d44b</t>
        </is>
      </c>
      <c r="C1682" t="inlineStr">
        <is>
          <t>2025-04-03</t>
        </is>
      </c>
      <c r="D1682" t="inlineStr">
        <is>
          <t>3</t>
        </is>
      </c>
      <c r="E1682" t="inlineStr">
        <is>
          <t>---</t>
        </is>
      </c>
      <c r="F1682" t="inlineStr">
        <is>
          <t>0</t>
        </is>
      </c>
      <c r="G1682" t="inlineStr">
        <is>
          <t>---</t>
        </is>
      </c>
      <c r="H1682" t="inlineStr">
        <is>
          <t>1</t>
        </is>
      </c>
      <c r="I1682" t="inlineStr">
        <is>
          <t>1</t>
        </is>
      </c>
      <c r="J1682" t="inlineStr"/>
      <c r="K1682" t="inlineStr">
        <is>
          <t>---</t>
        </is>
      </c>
      <c r="L1682" t="inlineStr">
        <is>
          <t>---</t>
        </is>
      </c>
      <c r="M1682" t="inlineStr">
        <is>
          <t>---</t>
        </is>
      </c>
      <c r="N1682" t="inlineStr">
        <is>
          <t>---</t>
        </is>
      </c>
      <c r="O1682" t="inlineStr">
        <is>
          <t>---</t>
        </is>
      </c>
      <c r="P1682" t="inlineStr">
        <is>
          <t>---</t>
        </is>
      </c>
      <c r="Q1682" t="inlineStr">
        <is>
          <t>---</t>
        </is>
      </c>
      <c r="R1682" t="inlineStr"/>
      <c r="S1682" t="inlineStr"/>
      <c r="T1682" t="inlineStr"/>
      <c r="U1682" t="inlineStr"/>
      <c r="V1682" t="inlineStr"/>
      <c r="W1682" t="inlineStr"/>
      <c r="X1682" t="inlineStr">
        <is>
          <t>LIM/HOSJ/SO01076</t>
        </is>
      </c>
      <c r="Y1682" t="inlineStr">
        <is>
          <t>LIM/HOSJ/SO01076</t>
        </is>
      </c>
      <c r="Z1682" t="inlineStr">
        <is>
          <t>2025-04-03 19:21:35</t>
        </is>
      </c>
      <c r="AA1682" t="inlineStr">
        <is>
          <t>2025-04-03 19:21:26</t>
        </is>
      </c>
      <c r="AB1682" t="inlineStr">
        <is>
          <t>1jeanelie</t>
        </is>
      </c>
      <c r="AC1682" t="inlineStr">
        <is>
          <t>2025-04-03 23:37:57</t>
        </is>
      </c>
      <c r="AD1682" s="1" t="inlineStr">
        <is>
          <t>https://www.commcarehq.org/a/caris-test/reports/form_data/18bda8dd-05f8-41a3-aafa-12d1b2f3d44b/</t>
        </is>
      </c>
      <c r="AE1682" t="inlineStr">
        <is>
          <t>---</t>
        </is>
      </c>
      <c r="AF1682" t="inlineStr">
        <is>
          <t>2cba54afae10402d9c9bb7c6d9bf81bd</t>
        </is>
      </c>
      <c r="AG1682" t="inlineStr">
        <is>
          <t>OK</t>
        </is>
      </c>
      <c r="AH1682" t="inlineStr">
        <is>
          <t>2025-04-03 19:21:35</t>
        </is>
      </c>
      <c r="AI1682" t="inlineStr">
        <is>
          <t>1b922c6cae0e4a4e9e08c400d46b6ba7</t>
        </is>
      </c>
      <c r="AJ1682" t="inlineStr">
        <is>
          <t>2025-04-03</t>
        </is>
      </c>
      <c r="AK1682" t="inlineStr">
        <is>
          <t>3</t>
        </is>
      </c>
      <c r="AL1682" t="inlineStr">
        <is>
          <t>---</t>
        </is>
      </c>
      <c r="AM1682" t="inlineStr">
        <is>
          <t>0</t>
        </is>
      </c>
      <c r="AN1682" t="inlineStr">
        <is>
          <t>---</t>
        </is>
      </c>
      <c r="AO1682" t="inlineStr">
        <is>
          <t>1</t>
        </is>
      </c>
      <c r="AP1682" t="inlineStr">
        <is>
          <t>1</t>
        </is>
      </c>
      <c r="AQ1682" t="inlineStr"/>
      <c r="AR1682" t="inlineStr"/>
      <c r="AS1682" t="inlineStr"/>
      <c r="AT1682" t="inlineStr"/>
      <c r="AU1682" t="inlineStr">
        <is>
          <t>---</t>
        </is>
      </c>
      <c r="AV1682" t="inlineStr">
        <is>
          <t>---</t>
        </is>
      </c>
      <c r="AW1682" t="inlineStr">
        <is>
          <t>---</t>
        </is>
      </c>
      <c r="AX1682" t="inlineStr">
        <is>
          <t>---</t>
        </is>
      </c>
      <c r="AY1682" t="inlineStr">
        <is>
          <t>---</t>
        </is>
      </c>
      <c r="AZ1682" t="inlineStr">
        <is>
          <t>---</t>
        </is>
      </c>
      <c r="BA1682" t="inlineStr">
        <is>
          <t>1b922c6cae0e4a4e9e08c400d46b6ba7</t>
        </is>
      </c>
      <c r="BB1682" t="inlineStr">
        <is>
          <t>http://openrosa.org/formdesigner/0B48E039-1E80-49A7-AC24-732B6E788E39</t>
        </is>
      </c>
      <c r="BC1682" t="inlineStr">
        <is>
          <t>Ration et autres visites</t>
        </is>
      </c>
      <c r="BD1682" t="inlineStr">
        <is>
          <t>CommCare Android, version "2.55.0"(467579). App v15976. CommCare Version 2.55.0. Build 467579, built on: 2025-01-15</t>
        </is>
      </c>
      <c r="BE1682" t="inlineStr">
        <is>
          <t>commcare_734f7fdd-cbb1-463f-aa8e-b4bd89e56188</t>
        </is>
      </c>
      <c r="BF1682" t="inlineStr"/>
      <c r="BG1682" t="inlineStr">
        <is>
          <t>f13d8149fc6d39ebe86af18272310ff9</t>
        </is>
      </c>
      <c r="BH1682" t="inlineStr">
        <is>
          <t>7f92301a232342ecaa860bf392f6b02f</t>
        </is>
      </c>
      <c r="BI1682" t="inlineStr">
        <is>
          <t>15246</t>
        </is>
      </c>
      <c r="BJ1682" t="inlineStr">
        <is>
          <t>XFormInstance</t>
        </is>
      </c>
      <c r="BK1682" t="inlineStr">
        <is>
          <t>f6842c7810c411f0a52121b00009636d</t>
        </is>
      </c>
      <c r="BL1682" t="b">
        <v>0</v>
      </c>
      <c r="BM1682" t="inlineStr">
        <is>
          <t>---</t>
        </is>
      </c>
      <c r="BN1682" t="inlineStr">
        <is>
          <t>200.113.253.207</t>
        </is>
      </c>
      <c r="BO1682" t="inlineStr">
        <is>
          <t>Nathalie Ambroise</t>
        </is>
      </c>
    </row>
    <row r="1683">
      <c r="A1683" t="inlineStr">
        <is>
          <t>1681</t>
        </is>
      </c>
      <c r="B1683" t="inlineStr">
        <is>
          <t>ef3b6537-ae16-4f34-ab44-d6e2aee4f4bf</t>
        </is>
      </c>
      <c r="C1683" t="inlineStr">
        <is>
          <t>2025-04-03</t>
        </is>
      </c>
      <c r="D1683" t="inlineStr">
        <is>
          <t>3</t>
        </is>
      </c>
      <c r="E1683" t="inlineStr">
        <is>
          <t>---</t>
        </is>
      </c>
      <c r="F1683" t="inlineStr">
        <is>
          <t>0</t>
        </is>
      </c>
      <c r="G1683" t="inlineStr">
        <is>
          <t>---</t>
        </is>
      </c>
      <c r="H1683" t="inlineStr">
        <is>
          <t>1</t>
        </is>
      </c>
      <c r="I1683" t="inlineStr">
        <is>
          <t>1</t>
        </is>
      </c>
      <c r="J1683" t="inlineStr"/>
      <c r="K1683" t="inlineStr">
        <is>
          <t>---</t>
        </is>
      </c>
      <c r="L1683" t="inlineStr">
        <is>
          <t>---</t>
        </is>
      </c>
      <c r="M1683" t="inlineStr">
        <is>
          <t>---</t>
        </is>
      </c>
      <c r="N1683" t="inlineStr">
        <is>
          <t>---</t>
        </is>
      </c>
      <c r="O1683" t="inlineStr">
        <is>
          <t>---</t>
        </is>
      </c>
      <c r="P1683" t="inlineStr">
        <is>
          <t>---</t>
        </is>
      </c>
      <c r="Q1683" t="inlineStr">
        <is>
          <t>---</t>
        </is>
      </c>
      <c r="R1683" t="inlineStr"/>
      <c r="S1683" t="inlineStr"/>
      <c r="T1683" t="inlineStr"/>
      <c r="U1683" t="inlineStr"/>
      <c r="V1683" t="inlineStr"/>
      <c r="W1683" t="inlineStr"/>
      <c r="X1683" t="inlineStr">
        <is>
          <t>LIM/HOSJ/SO00248</t>
        </is>
      </c>
      <c r="Y1683" t="inlineStr">
        <is>
          <t>LIM/HOSJ/SO00248</t>
        </is>
      </c>
      <c r="Z1683" t="inlineStr">
        <is>
          <t>2025-04-03 19:21:54</t>
        </is>
      </c>
      <c r="AA1683" t="inlineStr">
        <is>
          <t>2025-04-03 19:21:46</t>
        </is>
      </c>
      <c r="AB1683" t="inlineStr">
        <is>
          <t>1jeanelie</t>
        </is>
      </c>
      <c r="AC1683" t="inlineStr">
        <is>
          <t>2025-04-03 23:37:58</t>
        </is>
      </c>
      <c r="AD1683" s="1" t="inlineStr">
        <is>
          <t>https://www.commcarehq.org/a/caris-test/reports/form_data/ef3b6537-ae16-4f34-ab44-d6e2aee4f4bf/</t>
        </is>
      </c>
      <c r="AE1683" t="inlineStr">
        <is>
          <t>---</t>
        </is>
      </c>
      <c r="AF1683" t="inlineStr">
        <is>
          <t>3c5a623af057e23a32ae4000_16653</t>
        </is>
      </c>
      <c r="AG1683" t="inlineStr">
        <is>
          <t>OK</t>
        </is>
      </c>
      <c r="AH1683" t="inlineStr">
        <is>
          <t>2025-04-03 19:21:54</t>
        </is>
      </c>
      <c r="AI1683" t="inlineStr">
        <is>
          <t>1b922c6cae0e4a4e9e08c400d46b6ba7</t>
        </is>
      </c>
      <c r="AJ1683" t="inlineStr">
        <is>
          <t>2025-04-03</t>
        </is>
      </c>
      <c r="AK1683" t="inlineStr">
        <is>
          <t>3</t>
        </is>
      </c>
      <c r="AL1683" t="inlineStr">
        <is>
          <t>---</t>
        </is>
      </c>
      <c r="AM1683" t="inlineStr">
        <is>
          <t>0</t>
        </is>
      </c>
      <c r="AN1683" t="inlineStr">
        <is>
          <t>---</t>
        </is>
      </c>
      <c r="AO1683" t="inlineStr">
        <is>
          <t>1</t>
        </is>
      </c>
      <c r="AP1683" t="inlineStr">
        <is>
          <t>1</t>
        </is>
      </c>
      <c r="AQ1683" t="inlineStr"/>
      <c r="AR1683" t="inlineStr"/>
      <c r="AS1683" t="inlineStr"/>
      <c r="AT1683" t="inlineStr"/>
      <c r="AU1683" t="inlineStr">
        <is>
          <t>---</t>
        </is>
      </c>
      <c r="AV1683" t="inlineStr">
        <is>
          <t>---</t>
        </is>
      </c>
      <c r="AW1683" t="inlineStr">
        <is>
          <t>---</t>
        </is>
      </c>
      <c r="AX1683" t="inlineStr">
        <is>
          <t>---</t>
        </is>
      </c>
      <c r="AY1683" t="inlineStr">
        <is>
          <t>---</t>
        </is>
      </c>
      <c r="AZ1683" t="inlineStr">
        <is>
          <t>---</t>
        </is>
      </c>
      <c r="BA1683" t="inlineStr">
        <is>
          <t>1b922c6cae0e4a4e9e08c400d46b6ba7</t>
        </is>
      </c>
      <c r="BB1683" t="inlineStr">
        <is>
          <t>http://openrosa.org/formdesigner/0B48E039-1E80-49A7-AC24-732B6E788E39</t>
        </is>
      </c>
      <c r="BC1683" t="inlineStr">
        <is>
          <t>Ration et autres visites</t>
        </is>
      </c>
      <c r="BD1683" t="inlineStr">
        <is>
          <t>CommCare Android, version "2.55.0"(467579). App v15976. CommCare Version 2.55.0. Build 467579, built on: 2025-01-15</t>
        </is>
      </c>
      <c r="BE1683" t="inlineStr">
        <is>
          <t>commcare_734f7fdd-cbb1-463f-aa8e-b4bd89e56188</t>
        </is>
      </c>
      <c r="BF1683" t="inlineStr"/>
      <c r="BG1683" t="inlineStr">
        <is>
          <t>f13d8149fc6d39ebe86af18272310ff9</t>
        </is>
      </c>
      <c r="BH1683" t="inlineStr">
        <is>
          <t>7f92301a232342ecaa860bf392f6b02f</t>
        </is>
      </c>
      <c r="BI1683" t="inlineStr">
        <is>
          <t>15246</t>
        </is>
      </c>
      <c r="BJ1683" t="inlineStr">
        <is>
          <t>XFormInstance</t>
        </is>
      </c>
      <c r="BK1683" t="inlineStr">
        <is>
          <t>f6842c7810c411f0a52121b00009636d</t>
        </is>
      </c>
      <c r="BL1683" t="b">
        <v>0</v>
      </c>
      <c r="BM1683" t="inlineStr">
        <is>
          <t>---</t>
        </is>
      </c>
      <c r="BN1683" t="inlineStr">
        <is>
          <t>200.113.253.207</t>
        </is>
      </c>
      <c r="BO1683" t="inlineStr">
        <is>
          <t>Edilson Ambroise</t>
        </is>
      </c>
    </row>
    <row r="1684">
      <c r="A1684" t="inlineStr">
        <is>
          <t>1682</t>
        </is>
      </c>
      <c r="B1684" t="inlineStr">
        <is>
          <t>923ff6f5-ccf4-4093-8665-285e3a1d2557</t>
        </is>
      </c>
      <c r="C1684" t="inlineStr">
        <is>
          <t>2025-04-03</t>
        </is>
      </c>
      <c r="D1684" t="inlineStr">
        <is>
          <t>3</t>
        </is>
      </c>
      <c r="E1684" t="inlineStr">
        <is>
          <t>---</t>
        </is>
      </c>
      <c r="F1684" t="inlineStr">
        <is>
          <t>0</t>
        </is>
      </c>
      <c r="G1684" t="inlineStr">
        <is>
          <t>---</t>
        </is>
      </c>
      <c r="H1684" t="inlineStr">
        <is>
          <t>1</t>
        </is>
      </c>
      <c r="I1684" t="inlineStr">
        <is>
          <t>1</t>
        </is>
      </c>
      <c r="J1684" t="inlineStr"/>
      <c r="K1684" t="inlineStr">
        <is>
          <t>---</t>
        </is>
      </c>
      <c r="L1684" t="inlineStr">
        <is>
          <t>---</t>
        </is>
      </c>
      <c r="M1684" t="inlineStr">
        <is>
          <t>---</t>
        </is>
      </c>
      <c r="N1684" t="inlineStr">
        <is>
          <t>---</t>
        </is>
      </c>
      <c r="O1684" t="inlineStr">
        <is>
          <t>---</t>
        </is>
      </c>
      <c r="P1684" t="inlineStr">
        <is>
          <t>---</t>
        </is>
      </c>
      <c r="Q1684" t="inlineStr">
        <is>
          <t>---</t>
        </is>
      </c>
      <c r="R1684" t="inlineStr"/>
      <c r="S1684" t="inlineStr"/>
      <c r="T1684" t="inlineStr"/>
      <c r="U1684" t="inlineStr"/>
      <c r="V1684" t="inlineStr"/>
      <c r="W1684" t="inlineStr"/>
      <c r="X1684" t="inlineStr">
        <is>
          <t>LIM/PORM/ST00152</t>
        </is>
      </c>
      <c r="Y1684" t="inlineStr">
        <is>
          <t>LIM/PORM/ST00152</t>
        </is>
      </c>
      <c r="Z1684" t="inlineStr">
        <is>
          <t>2025-04-03 19:31:07</t>
        </is>
      </c>
      <c r="AA1684" t="inlineStr">
        <is>
          <t>2025-04-03 19:31:00</t>
        </is>
      </c>
      <c r="AB1684" t="inlineStr">
        <is>
          <t>1jeanelie</t>
        </is>
      </c>
      <c r="AC1684" t="inlineStr">
        <is>
          <t>2025-04-03 23:38:38</t>
        </is>
      </c>
      <c r="AD1684" s="1" t="inlineStr">
        <is>
          <t>https://www.commcarehq.org/a/caris-test/reports/form_data/923ff6f5-ccf4-4093-8665-285e3a1d2557/</t>
        </is>
      </c>
      <c r="AE1684" t="inlineStr">
        <is>
          <t>---</t>
        </is>
      </c>
      <c r="AF1684" t="inlineStr">
        <is>
          <t>05aad077912643709a42438af0714b2d</t>
        </is>
      </c>
      <c r="AG1684" t="inlineStr">
        <is>
          <t>OK</t>
        </is>
      </c>
      <c r="AH1684" t="inlineStr">
        <is>
          <t>2025-04-03 19:31:07</t>
        </is>
      </c>
      <c r="AI1684" t="inlineStr">
        <is>
          <t>1b922c6cae0e4a4e9e08c400d46b6ba7</t>
        </is>
      </c>
      <c r="AJ1684" t="inlineStr">
        <is>
          <t>2025-04-03</t>
        </is>
      </c>
      <c r="AK1684" t="inlineStr">
        <is>
          <t>3</t>
        </is>
      </c>
      <c r="AL1684" t="inlineStr">
        <is>
          <t>---</t>
        </is>
      </c>
      <c r="AM1684" t="inlineStr">
        <is>
          <t>0</t>
        </is>
      </c>
      <c r="AN1684" t="inlineStr">
        <is>
          <t>---</t>
        </is>
      </c>
      <c r="AO1684" t="inlineStr">
        <is>
          <t>1</t>
        </is>
      </c>
      <c r="AP1684" t="inlineStr">
        <is>
          <t>1</t>
        </is>
      </c>
      <c r="AQ1684" t="inlineStr"/>
      <c r="AR1684" t="inlineStr"/>
      <c r="AS1684" t="inlineStr"/>
      <c r="AT1684" t="inlineStr"/>
      <c r="AU1684" t="inlineStr">
        <is>
          <t>---</t>
        </is>
      </c>
      <c r="AV1684" t="inlineStr">
        <is>
          <t>---</t>
        </is>
      </c>
      <c r="AW1684" t="inlineStr">
        <is>
          <t>---</t>
        </is>
      </c>
      <c r="AX1684" t="inlineStr">
        <is>
          <t>---</t>
        </is>
      </c>
      <c r="AY1684" t="inlineStr">
        <is>
          <t>---</t>
        </is>
      </c>
      <c r="AZ1684" t="inlineStr">
        <is>
          <t>---</t>
        </is>
      </c>
      <c r="BA1684" t="inlineStr">
        <is>
          <t>1b922c6cae0e4a4e9e08c400d46b6ba7</t>
        </is>
      </c>
      <c r="BB1684" t="inlineStr">
        <is>
          <t>http://openrosa.org/formdesigner/0B48E039-1E80-49A7-AC24-732B6E788E39</t>
        </is>
      </c>
      <c r="BC1684" t="inlineStr">
        <is>
          <t>Ration et autres visites</t>
        </is>
      </c>
      <c r="BD1684" t="inlineStr">
        <is>
          <t>CommCare Android, version "2.55.0"(467579). App v15976. CommCare Version 2.55.0. Build 467579, built on: 2025-01-15</t>
        </is>
      </c>
      <c r="BE1684" t="inlineStr">
        <is>
          <t>commcare_734f7fdd-cbb1-463f-aa8e-b4bd89e56188</t>
        </is>
      </c>
      <c r="BF1684" t="inlineStr"/>
      <c r="BG1684" t="inlineStr">
        <is>
          <t>f13d8149fc6d39ebe86af18272310ff9</t>
        </is>
      </c>
      <c r="BH1684" t="inlineStr">
        <is>
          <t>7f92301a232342ecaa860bf392f6b02f</t>
        </is>
      </c>
      <c r="BI1684" t="inlineStr">
        <is>
          <t>15246</t>
        </is>
      </c>
      <c r="BJ1684" t="inlineStr">
        <is>
          <t>XFormInstance</t>
        </is>
      </c>
      <c r="BK1684" t="inlineStr">
        <is>
          <t>f6842c7810c411f0a52121b00009636d</t>
        </is>
      </c>
      <c r="BL1684" t="b">
        <v>0</v>
      </c>
      <c r="BM1684" t="inlineStr">
        <is>
          <t>---</t>
        </is>
      </c>
      <c r="BN1684" t="inlineStr">
        <is>
          <t>200.113.253.27</t>
        </is>
      </c>
      <c r="BO1684" t="inlineStr">
        <is>
          <t>Martinaud Orelus</t>
        </is>
      </c>
    </row>
    <row r="1685">
      <c r="A1685" t="inlineStr">
        <is>
          <t>1683</t>
        </is>
      </c>
      <c r="B1685" t="inlineStr">
        <is>
          <t>5d29c4e1-9db1-498e-b5fb-babdddb78464</t>
        </is>
      </c>
      <c r="C1685" t="inlineStr">
        <is>
          <t>2025-04-03</t>
        </is>
      </c>
      <c r="D1685" t="inlineStr">
        <is>
          <t>3</t>
        </is>
      </c>
      <c r="E1685" t="inlineStr">
        <is>
          <t>---</t>
        </is>
      </c>
      <c r="F1685" t="inlineStr">
        <is>
          <t>0</t>
        </is>
      </c>
      <c r="G1685" t="inlineStr">
        <is>
          <t>---</t>
        </is>
      </c>
      <c r="H1685" t="inlineStr">
        <is>
          <t>1</t>
        </is>
      </c>
      <c r="I1685" t="inlineStr">
        <is>
          <t>1</t>
        </is>
      </c>
      <c r="J1685" t="inlineStr"/>
      <c r="K1685" t="inlineStr">
        <is>
          <t>---</t>
        </is>
      </c>
      <c r="L1685" t="inlineStr">
        <is>
          <t>---</t>
        </is>
      </c>
      <c r="M1685" t="inlineStr">
        <is>
          <t>---</t>
        </is>
      </c>
      <c r="N1685" t="inlineStr">
        <is>
          <t>---</t>
        </is>
      </c>
      <c r="O1685" t="inlineStr">
        <is>
          <t>---</t>
        </is>
      </c>
      <c r="P1685" t="inlineStr">
        <is>
          <t>---</t>
        </is>
      </c>
      <c r="Q1685" t="inlineStr">
        <is>
          <t>---</t>
        </is>
      </c>
      <c r="R1685" t="inlineStr"/>
      <c r="S1685" t="inlineStr"/>
      <c r="T1685" t="inlineStr"/>
      <c r="U1685" t="inlineStr"/>
      <c r="V1685" t="inlineStr"/>
      <c r="W1685" t="inlineStr"/>
      <c r="X1685" t="inlineStr">
        <is>
          <t>LIM/PORM/ST00692</t>
        </is>
      </c>
      <c r="Y1685" t="inlineStr">
        <is>
          <t>LIM/PORM/ST00692</t>
        </is>
      </c>
      <c r="Z1685" t="inlineStr">
        <is>
          <t>2025-04-03 19:31:25</t>
        </is>
      </c>
      <c r="AA1685" t="inlineStr">
        <is>
          <t>2025-04-03 19:31:17</t>
        </is>
      </c>
      <c r="AB1685" t="inlineStr">
        <is>
          <t>1jeanelie</t>
        </is>
      </c>
      <c r="AC1685" t="inlineStr">
        <is>
          <t>2025-04-03 23:38:39</t>
        </is>
      </c>
      <c r="AD1685" s="1" t="inlineStr">
        <is>
          <t>https://www.commcarehq.org/a/caris-test/reports/form_data/5d29c4e1-9db1-498e-b5fb-babdddb78464/</t>
        </is>
      </c>
      <c r="AE1685" t="inlineStr">
        <is>
          <t>---</t>
        </is>
      </c>
      <c r="AF1685" t="inlineStr">
        <is>
          <t>3c5a623af057e23a32ae4000_46681</t>
        </is>
      </c>
      <c r="AG1685" t="inlineStr">
        <is>
          <t>OK</t>
        </is>
      </c>
      <c r="AH1685" t="inlineStr">
        <is>
          <t>2025-04-03 19:31:25</t>
        </is>
      </c>
      <c r="AI1685" t="inlineStr">
        <is>
          <t>1b922c6cae0e4a4e9e08c400d46b6ba7</t>
        </is>
      </c>
      <c r="AJ1685" t="inlineStr">
        <is>
          <t>2025-04-03</t>
        </is>
      </c>
      <c r="AK1685" t="inlineStr">
        <is>
          <t>3</t>
        </is>
      </c>
      <c r="AL1685" t="inlineStr">
        <is>
          <t>---</t>
        </is>
      </c>
      <c r="AM1685" t="inlineStr">
        <is>
          <t>0</t>
        </is>
      </c>
      <c r="AN1685" t="inlineStr">
        <is>
          <t>---</t>
        </is>
      </c>
      <c r="AO1685" t="inlineStr">
        <is>
          <t>1</t>
        </is>
      </c>
      <c r="AP1685" t="inlineStr">
        <is>
          <t>1</t>
        </is>
      </c>
      <c r="AQ1685" t="inlineStr"/>
      <c r="AR1685" t="inlineStr"/>
      <c r="AS1685" t="inlineStr"/>
      <c r="AT1685" t="inlineStr"/>
      <c r="AU1685" t="inlineStr">
        <is>
          <t>---</t>
        </is>
      </c>
      <c r="AV1685" t="inlineStr">
        <is>
          <t>---</t>
        </is>
      </c>
      <c r="AW1685" t="inlineStr">
        <is>
          <t>---</t>
        </is>
      </c>
      <c r="AX1685" t="inlineStr">
        <is>
          <t>---</t>
        </is>
      </c>
      <c r="AY1685" t="inlineStr">
        <is>
          <t>---</t>
        </is>
      </c>
      <c r="AZ1685" t="inlineStr">
        <is>
          <t>---</t>
        </is>
      </c>
      <c r="BA1685" t="inlineStr">
        <is>
          <t>1b922c6cae0e4a4e9e08c400d46b6ba7</t>
        </is>
      </c>
      <c r="BB1685" t="inlineStr">
        <is>
          <t>http://openrosa.org/formdesigner/0B48E039-1E80-49A7-AC24-732B6E788E39</t>
        </is>
      </c>
      <c r="BC1685" t="inlineStr">
        <is>
          <t>Ration et autres visites</t>
        </is>
      </c>
      <c r="BD1685" t="inlineStr">
        <is>
          <t>CommCare Android, version "2.55.0"(467579). App v15976. CommCare Version 2.55.0. Build 467579, built on: 2025-01-15</t>
        </is>
      </c>
      <c r="BE1685" t="inlineStr">
        <is>
          <t>commcare_734f7fdd-cbb1-463f-aa8e-b4bd89e56188</t>
        </is>
      </c>
      <c r="BF1685" t="inlineStr"/>
      <c r="BG1685" t="inlineStr">
        <is>
          <t>f13d8149fc6d39ebe86af18272310ff9</t>
        </is>
      </c>
      <c r="BH1685" t="inlineStr">
        <is>
          <t>7f92301a232342ecaa860bf392f6b02f</t>
        </is>
      </c>
      <c r="BI1685" t="inlineStr">
        <is>
          <t>15246</t>
        </is>
      </c>
      <c r="BJ1685" t="inlineStr">
        <is>
          <t>XFormInstance</t>
        </is>
      </c>
      <c r="BK1685" t="inlineStr">
        <is>
          <t>f6842c7810c411f0a52121b00009636d</t>
        </is>
      </c>
      <c r="BL1685" t="b">
        <v>0</v>
      </c>
      <c r="BM1685" t="inlineStr">
        <is>
          <t>---</t>
        </is>
      </c>
      <c r="BN1685" t="inlineStr">
        <is>
          <t>200.113.253.27</t>
        </is>
      </c>
      <c r="BO1685" t="inlineStr">
        <is>
          <t>Christelle Toussaint</t>
        </is>
      </c>
    </row>
    <row r="1686">
      <c r="A1686" t="inlineStr">
        <is>
          <t>1684</t>
        </is>
      </c>
      <c r="B1686" t="inlineStr">
        <is>
          <t>76c186c0-e641-4c7d-bce7-091e6b80c131</t>
        </is>
      </c>
      <c r="C1686" t="inlineStr">
        <is>
          <t>2025-04-03</t>
        </is>
      </c>
      <c r="D1686" t="inlineStr">
        <is>
          <t>3</t>
        </is>
      </c>
      <c r="E1686" t="inlineStr">
        <is>
          <t>---</t>
        </is>
      </c>
      <c r="F1686" t="inlineStr">
        <is>
          <t>0</t>
        </is>
      </c>
      <c r="G1686" t="inlineStr">
        <is>
          <t>---</t>
        </is>
      </c>
      <c r="H1686" t="inlineStr">
        <is>
          <t>1</t>
        </is>
      </c>
      <c r="I1686" t="inlineStr">
        <is>
          <t>1</t>
        </is>
      </c>
      <c r="J1686" t="inlineStr"/>
      <c r="K1686" t="inlineStr">
        <is>
          <t>---</t>
        </is>
      </c>
      <c r="L1686" t="inlineStr">
        <is>
          <t>---</t>
        </is>
      </c>
      <c r="M1686" t="inlineStr">
        <is>
          <t>---</t>
        </is>
      </c>
      <c r="N1686" t="inlineStr">
        <is>
          <t>---</t>
        </is>
      </c>
      <c r="O1686" t="inlineStr">
        <is>
          <t>---</t>
        </is>
      </c>
      <c r="P1686" t="inlineStr">
        <is>
          <t>---</t>
        </is>
      </c>
      <c r="Q1686" t="inlineStr">
        <is>
          <t>---</t>
        </is>
      </c>
      <c r="R1686" t="inlineStr"/>
      <c r="S1686" t="inlineStr"/>
      <c r="T1686" t="inlineStr"/>
      <c r="U1686" t="inlineStr"/>
      <c r="V1686" t="inlineStr"/>
      <c r="W1686" t="inlineStr"/>
      <c r="X1686" t="inlineStr">
        <is>
          <t>LIM/PORM/ST00114</t>
        </is>
      </c>
      <c r="Y1686" t="inlineStr">
        <is>
          <t>LIM/PORM/ST00114</t>
        </is>
      </c>
      <c r="Z1686" t="inlineStr">
        <is>
          <t>2025-04-03 19:31:47</t>
        </is>
      </c>
      <c r="AA1686" t="inlineStr">
        <is>
          <t>2025-04-03 19:31:39</t>
        </is>
      </c>
      <c r="AB1686" t="inlineStr">
        <is>
          <t>1jeanelie</t>
        </is>
      </c>
      <c r="AC1686" t="inlineStr">
        <is>
          <t>2025-04-03 23:38:39</t>
        </is>
      </c>
      <c r="AD1686" s="1" t="inlineStr">
        <is>
          <t>https://www.commcarehq.org/a/caris-test/reports/form_data/76c186c0-e641-4c7d-bce7-091e6b80c131/</t>
        </is>
      </c>
      <c r="AE1686" t="inlineStr">
        <is>
          <t>---</t>
        </is>
      </c>
      <c r="AF1686" t="inlineStr">
        <is>
          <t>2eab0a6546814229b177ccf91b4da5e7</t>
        </is>
      </c>
      <c r="AG1686" t="inlineStr">
        <is>
          <t>OK</t>
        </is>
      </c>
      <c r="AH1686" t="inlineStr">
        <is>
          <t>2025-04-03 19:31:47</t>
        </is>
      </c>
      <c r="AI1686" t="inlineStr">
        <is>
          <t>1b922c6cae0e4a4e9e08c400d46b6ba7</t>
        </is>
      </c>
      <c r="AJ1686" t="inlineStr">
        <is>
          <t>2025-04-03</t>
        </is>
      </c>
      <c r="AK1686" t="inlineStr">
        <is>
          <t>3</t>
        </is>
      </c>
      <c r="AL1686" t="inlineStr">
        <is>
          <t>---</t>
        </is>
      </c>
      <c r="AM1686" t="inlineStr">
        <is>
          <t>0</t>
        </is>
      </c>
      <c r="AN1686" t="inlineStr">
        <is>
          <t>---</t>
        </is>
      </c>
      <c r="AO1686" t="inlineStr">
        <is>
          <t>1</t>
        </is>
      </c>
      <c r="AP1686" t="inlineStr">
        <is>
          <t>1</t>
        </is>
      </c>
      <c r="AQ1686" t="inlineStr"/>
      <c r="AR1686" t="inlineStr"/>
      <c r="AS1686" t="inlineStr"/>
      <c r="AT1686" t="inlineStr"/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inlineStr">
        <is>
          <t>---</t>
        </is>
      </c>
      <c r="BA1686" t="inlineStr">
        <is>
          <t>1b922c6cae0e4a4e9e08c400d46b6ba7</t>
        </is>
      </c>
      <c r="BB1686" t="inlineStr">
        <is>
          <t>http://openrosa.org/formdesigner/0B48E039-1E80-49A7-AC24-732B6E788E39</t>
        </is>
      </c>
      <c r="BC1686" t="inlineStr">
        <is>
          <t>Ration et autres visites</t>
        </is>
      </c>
      <c r="BD1686" t="inlineStr">
        <is>
          <t>CommCare Android, version "2.55.0"(467579). App v15976. CommCare Version 2.55.0. Build 467579, built on: 2025-01-15</t>
        </is>
      </c>
      <c r="BE1686" t="inlineStr">
        <is>
          <t>commcare_734f7fdd-cbb1-463f-aa8e-b4bd89e56188</t>
        </is>
      </c>
      <c r="BF1686" t="inlineStr"/>
      <c r="BG1686" t="inlineStr">
        <is>
          <t>f13d8149fc6d39ebe86af18272310ff9</t>
        </is>
      </c>
      <c r="BH1686" t="inlineStr">
        <is>
          <t>7f92301a232342ecaa860bf392f6b02f</t>
        </is>
      </c>
      <c r="BI1686" t="inlineStr">
        <is>
          <t>15246</t>
        </is>
      </c>
      <c r="BJ1686" t="inlineStr">
        <is>
          <t>XFormInstance</t>
        </is>
      </c>
      <c r="BK1686" t="inlineStr">
        <is>
          <t>f6842c7810c411f0a52121b00009636d</t>
        </is>
      </c>
      <c r="BL1686" t="b">
        <v>0</v>
      </c>
      <c r="BM1686" t="inlineStr">
        <is>
          <t>---</t>
        </is>
      </c>
      <c r="BN1686" t="inlineStr">
        <is>
          <t>200.113.253.27</t>
        </is>
      </c>
      <c r="BO1686" t="inlineStr">
        <is>
          <t>Christella Resias</t>
        </is>
      </c>
    </row>
    <row r="1687">
      <c r="A1687" t="inlineStr">
        <is>
          <t>1685</t>
        </is>
      </c>
      <c r="B1687" t="inlineStr">
        <is>
          <t>cf467617-b47e-41ff-a844-62f4eaf3a94a</t>
        </is>
      </c>
      <c r="C1687" t="inlineStr">
        <is>
          <t>2025-04-03</t>
        </is>
      </c>
      <c r="D1687" t="inlineStr">
        <is>
          <t>3</t>
        </is>
      </c>
      <c r="E1687" t="inlineStr">
        <is>
          <t>---</t>
        </is>
      </c>
      <c r="F1687" t="inlineStr">
        <is>
          <t>0</t>
        </is>
      </c>
      <c r="G1687" t="inlineStr">
        <is>
          <t>---</t>
        </is>
      </c>
      <c r="H1687" t="inlineStr">
        <is>
          <t>1</t>
        </is>
      </c>
      <c r="I1687" t="inlineStr">
        <is>
          <t>1</t>
        </is>
      </c>
      <c r="J1687" t="inlineStr"/>
      <c r="K1687" t="inlineStr">
        <is>
          <t>---</t>
        </is>
      </c>
      <c r="L1687" t="inlineStr">
        <is>
          <t>---</t>
        </is>
      </c>
      <c r="M1687" t="inlineStr">
        <is>
          <t>---</t>
        </is>
      </c>
      <c r="N1687" t="inlineStr">
        <is>
          <t>---</t>
        </is>
      </c>
      <c r="O1687" t="inlineStr">
        <is>
          <t>---</t>
        </is>
      </c>
      <c r="P1687" t="inlineStr">
        <is>
          <t>---</t>
        </is>
      </c>
      <c r="Q1687" t="inlineStr">
        <is>
          <t>---</t>
        </is>
      </c>
      <c r="R1687" t="inlineStr"/>
      <c r="S1687" t="inlineStr"/>
      <c r="T1687" t="inlineStr"/>
      <c r="U1687" t="inlineStr"/>
      <c r="V1687" t="inlineStr"/>
      <c r="W1687" t="inlineStr"/>
      <c r="X1687" t="inlineStr">
        <is>
          <t>LIM/PORM/ST00085</t>
        </is>
      </c>
      <c r="Y1687" t="inlineStr">
        <is>
          <t>LIM/PORM/ST00085</t>
        </is>
      </c>
      <c r="Z1687" t="inlineStr">
        <is>
          <t>2025-04-03 19:32:09</t>
        </is>
      </c>
      <c r="AA1687" t="inlineStr">
        <is>
          <t>2025-04-03 19:32:02</t>
        </is>
      </c>
      <c r="AB1687" t="inlineStr">
        <is>
          <t>1jeanelie</t>
        </is>
      </c>
      <c r="AC1687" t="inlineStr">
        <is>
          <t>2025-04-03 23:38:40</t>
        </is>
      </c>
      <c r="AD1687" s="1" t="inlineStr">
        <is>
          <t>https://www.commcarehq.org/a/caris-test/reports/form_data/cf467617-b47e-41ff-a844-62f4eaf3a94a/</t>
        </is>
      </c>
      <c r="AE1687" t="inlineStr">
        <is>
          <t>---</t>
        </is>
      </c>
      <c r="AF1687" t="inlineStr">
        <is>
          <t>0628169c425445709b30c7237097dd29</t>
        </is>
      </c>
      <c r="AG1687" t="inlineStr">
        <is>
          <t>OK</t>
        </is>
      </c>
      <c r="AH1687" t="inlineStr">
        <is>
          <t>2025-04-03 19:32:09</t>
        </is>
      </c>
      <c r="AI1687" t="inlineStr">
        <is>
          <t>1b922c6cae0e4a4e9e08c400d46b6ba7</t>
        </is>
      </c>
      <c r="AJ1687" t="inlineStr">
        <is>
          <t>2025-04-03</t>
        </is>
      </c>
      <c r="AK1687" t="inlineStr">
        <is>
          <t>3</t>
        </is>
      </c>
      <c r="AL1687" t="inlineStr">
        <is>
          <t>---</t>
        </is>
      </c>
      <c r="AM1687" t="inlineStr">
        <is>
          <t>0</t>
        </is>
      </c>
      <c r="AN1687" t="inlineStr">
        <is>
          <t>---</t>
        </is>
      </c>
      <c r="AO1687" t="inlineStr">
        <is>
          <t>1</t>
        </is>
      </c>
      <c r="AP1687" t="inlineStr">
        <is>
          <t>1</t>
        </is>
      </c>
      <c r="AQ1687" t="inlineStr"/>
      <c r="AR1687" t="inlineStr"/>
      <c r="AS1687" t="inlineStr"/>
      <c r="AT1687" t="inlineStr"/>
      <c r="AU1687" t="inlineStr">
        <is>
          <t>---</t>
        </is>
      </c>
      <c r="AV1687" t="inlineStr">
        <is>
          <t>---</t>
        </is>
      </c>
      <c r="AW1687" t="inlineStr">
        <is>
          <t>---</t>
        </is>
      </c>
      <c r="AX1687" t="inlineStr">
        <is>
          <t>---</t>
        </is>
      </c>
      <c r="AY1687" t="inlineStr">
        <is>
          <t>---</t>
        </is>
      </c>
      <c r="AZ1687" t="inlineStr">
        <is>
          <t>---</t>
        </is>
      </c>
      <c r="BA1687" t="inlineStr">
        <is>
          <t>1b922c6cae0e4a4e9e08c400d46b6ba7</t>
        </is>
      </c>
      <c r="BB1687" t="inlineStr">
        <is>
          <t>http://openrosa.org/formdesigner/0B48E039-1E80-49A7-AC24-732B6E788E39</t>
        </is>
      </c>
      <c r="BC1687" t="inlineStr">
        <is>
          <t>Ration et autres visites</t>
        </is>
      </c>
      <c r="BD1687" t="inlineStr">
        <is>
          <t>CommCare Android, version "2.55.0"(467579). App v15976. CommCare Version 2.55.0. Build 467579, built on: 2025-01-15</t>
        </is>
      </c>
      <c r="BE1687" t="inlineStr">
        <is>
          <t>commcare_734f7fdd-cbb1-463f-aa8e-b4bd89e56188</t>
        </is>
      </c>
      <c r="BF1687" t="inlineStr"/>
      <c r="BG1687" t="inlineStr">
        <is>
          <t>f13d8149fc6d39ebe86af18272310ff9</t>
        </is>
      </c>
      <c r="BH1687" t="inlineStr">
        <is>
          <t>7f92301a232342ecaa860bf392f6b02f</t>
        </is>
      </c>
      <c r="BI1687" t="inlineStr">
        <is>
          <t>15246</t>
        </is>
      </c>
      <c r="BJ1687" t="inlineStr">
        <is>
          <t>XFormInstance</t>
        </is>
      </c>
      <c r="BK1687" t="inlineStr">
        <is>
          <t>f6842c7810c411f0a52121b00009636d</t>
        </is>
      </c>
      <c r="BL1687" t="b">
        <v>0</v>
      </c>
      <c r="BM1687" t="inlineStr">
        <is>
          <t>---</t>
        </is>
      </c>
      <c r="BN1687" t="inlineStr">
        <is>
          <t>200.113.253.27</t>
        </is>
      </c>
      <c r="BO1687" t="inlineStr">
        <is>
          <t>Rickelmey Joseph</t>
        </is>
      </c>
    </row>
    <row r="1688">
      <c r="A1688" t="inlineStr">
        <is>
          <t>1686</t>
        </is>
      </c>
      <c r="B1688" t="inlineStr">
        <is>
          <t>cf4b4d88-c2e4-46a4-9fab-ab7b9ad10611</t>
        </is>
      </c>
      <c r="C1688" t="inlineStr">
        <is>
          <t>2025-04-03</t>
        </is>
      </c>
      <c r="D1688" t="inlineStr">
        <is>
          <t>3</t>
        </is>
      </c>
      <c r="E1688" t="inlineStr">
        <is>
          <t>---</t>
        </is>
      </c>
      <c r="F1688" t="inlineStr">
        <is>
          <t>0</t>
        </is>
      </c>
      <c r="G1688" t="inlineStr">
        <is>
          <t>---</t>
        </is>
      </c>
      <c r="H1688" t="inlineStr">
        <is>
          <t>1</t>
        </is>
      </c>
      <c r="I1688" t="inlineStr">
        <is>
          <t>1</t>
        </is>
      </c>
      <c r="J1688" t="inlineStr"/>
      <c r="K1688" t="inlineStr">
        <is>
          <t>---</t>
        </is>
      </c>
      <c r="L1688" t="inlineStr">
        <is>
          <t>---</t>
        </is>
      </c>
      <c r="M1688" t="inlineStr">
        <is>
          <t>---</t>
        </is>
      </c>
      <c r="N1688" t="inlineStr">
        <is>
          <t>---</t>
        </is>
      </c>
      <c r="O1688" t="inlineStr">
        <is>
          <t>---</t>
        </is>
      </c>
      <c r="P1688" t="inlineStr">
        <is>
          <t>---</t>
        </is>
      </c>
      <c r="Q1688" t="inlineStr">
        <is>
          <t>---</t>
        </is>
      </c>
      <c r="R1688" t="inlineStr"/>
      <c r="S1688" t="inlineStr"/>
      <c r="T1688" t="inlineStr"/>
      <c r="U1688" t="inlineStr"/>
      <c r="V1688" t="inlineStr"/>
      <c r="W1688" t="inlineStr"/>
      <c r="X1688" t="inlineStr">
        <is>
          <t>LIM/PORM/ST00308</t>
        </is>
      </c>
      <c r="Y1688" t="inlineStr">
        <is>
          <t>LIM/PORM/ST00308</t>
        </is>
      </c>
      <c r="Z1688" t="inlineStr">
        <is>
          <t>2025-04-03 19:32:46</t>
        </is>
      </c>
      <c r="AA1688" t="inlineStr">
        <is>
          <t>2025-04-03 19:32:35</t>
        </is>
      </c>
      <c r="AB1688" t="inlineStr">
        <is>
          <t>1jeanelie</t>
        </is>
      </c>
      <c r="AC1688" t="inlineStr">
        <is>
          <t>2025-04-03 23:38:40</t>
        </is>
      </c>
      <c r="AD1688" s="1" t="inlineStr">
        <is>
          <t>https://www.commcarehq.org/a/caris-test/reports/form_data/cf4b4d88-c2e4-46a4-9fab-ab7b9ad10611/</t>
        </is>
      </c>
      <c r="AE1688" t="inlineStr">
        <is>
          <t>---</t>
        </is>
      </c>
      <c r="AF1688" t="inlineStr">
        <is>
          <t>3c5a623af057e23a32ae4000_25695</t>
        </is>
      </c>
      <c r="AG1688" t="inlineStr">
        <is>
          <t>OK</t>
        </is>
      </c>
      <c r="AH1688" t="inlineStr">
        <is>
          <t>2025-04-03 19:32:46</t>
        </is>
      </c>
      <c r="AI1688" t="inlineStr">
        <is>
          <t>1b922c6cae0e4a4e9e08c400d46b6ba7</t>
        </is>
      </c>
      <c r="AJ1688" t="inlineStr">
        <is>
          <t>2025-04-03</t>
        </is>
      </c>
      <c r="AK1688" t="inlineStr">
        <is>
          <t>3</t>
        </is>
      </c>
      <c r="AL1688" t="inlineStr">
        <is>
          <t>---</t>
        </is>
      </c>
      <c r="AM1688" t="inlineStr">
        <is>
          <t>0</t>
        </is>
      </c>
      <c r="AN1688" t="inlineStr">
        <is>
          <t>---</t>
        </is>
      </c>
      <c r="AO1688" t="inlineStr">
        <is>
          <t>1</t>
        </is>
      </c>
      <c r="AP1688" t="inlineStr">
        <is>
          <t>1</t>
        </is>
      </c>
      <c r="AQ1688" t="inlineStr"/>
      <c r="AR1688" t="inlineStr"/>
      <c r="AS1688" t="inlineStr"/>
      <c r="AT1688" t="inlineStr"/>
      <c r="AU1688" t="inlineStr">
        <is>
          <t>---</t>
        </is>
      </c>
      <c r="AV1688" t="inlineStr">
        <is>
          <t>---</t>
        </is>
      </c>
      <c r="AW1688" t="inlineStr">
        <is>
          <t>---</t>
        </is>
      </c>
      <c r="AX1688" t="inlineStr">
        <is>
          <t>---</t>
        </is>
      </c>
      <c r="AY1688" t="inlineStr">
        <is>
          <t>---</t>
        </is>
      </c>
      <c r="AZ1688" t="inlineStr">
        <is>
          <t>---</t>
        </is>
      </c>
      <c r="BA1688" t="inlineStr">
        <is>
          <t>1b922c6cae0e4a4e9e08c400d46b6ba7</t>
        </is>
      </c>
      <c r="BB1688" t="inlineStr">
        <is>
          <t>http://openrosa.org/formdesigner/0B48E039-1E80-49A7-AC24-732B6E788E39</t>
        </is>
      </c>
      <c r="BC1688" t="inlineStr">
        <is>
          <t>Ration et autres visites</t>
        </is>
      </c>
      <c r="BD1688" t="inlineStr">
        <is>
          <t>CommCare Android, version "2.55.0"(467579). App v15976. CommCare Version 2.55.0. Build 467579, built on: 2025-01-15</t>
        </is>
      </c>
      <c r="BE1688" t="inlineStr">
        <is>
          <t>commcare_734f7fdd-cbb1-463f-aa8e-b4bd89e56188</t>
        </is>
      </c>
      <c r="BF1688" t="inlineStr"/>
      <c r="BG1688" t="inlineStr">
        <is>
          <t>f13d8149fc6d39ebe86af18272310ff9</t>
        </is>
      </c>
      <c r="BH1688" t="inlineStr">
        <is>
          <t>7f92301a232342ecaa860bf392f6b02f</t>
        </is>
      </c>
      <c r="BI1688" t="inlineStr">
        <is>
          <t>15246</t>
        </is>
      </c>
      <c r="BJ1688" t="inlineStr">
        <is>
          <t>XFormInstance</t>
        </is>
      </c>
      <c r="BK1688" t="inlineStr">
        <is>
          <t>f6842c7810c411f0a52121b00009636d</t>
        </is>
      </c>
      <c r="BL1688" t="b">
        <v>0</v>
      </c>
      <c r="BM1688" t="inlineStr">
        <is>
          <t>---</t>
        </is>
      </c>
      <c r="BN1688" t="inlineStr">
        <is>
          <t>200.113.253.27</t>
        </is>
      </c>
      <c r="BO1688" t="inlineStr">
        <is>
          <t>Lougadson Augustin</t>
        </is>
      </c>
    </row>
    <row r="1689">
      <c r="A1689" t="inlineStr">
        <is>
          <t>1687</t>
        </is>
      </c>
      <c r="B1689" t="inlineStr">
        <is>
          <t>03c2bcc8-d1f4-489f-86a1-f793295548d7</t>
        </is>
      </c>
      <c r="C1689" t="inlineStr">
        <is>
          <t>2025-04-03</t>
        </is>
      </c>
      <c r="D1689" t="inlineStr">
        <is>
          <t>3</t>
        </is>
      </c>
      <c r="E1689" t="inlineStr">
        <is>
          <t>---</t>
        </is>
      </c>
      <c r="F1689" t="inlineStr">
        <is>
          <t>0</t>
        </is>
      </c>
      <c r="G1689" t="inlineStr">
        <is>
          <t>---</t>
        </is>
      </c>
      <c r="H1689" t="inlineStr">
        <is>
          <t>1</t>
        </is>
      </c>
      <c r="I1689" t="inlineStr">
        <is>
          <t>1</t>
        </is>
      </c>
      <c r="J1689" t="inlineStr"/>
      <c r="K1689" t="inlineStr">
        <is>
          <t>---</t>
        </is>
      </c>
      <c r="L1689" t="inlineStr">
        <is>
          <t>---</t>
        </is>
      </c>
      <c r="M1689" t="inlineStr">
        <is>
          <t>---</t>
        </is>
      </c>
      <c r="N1689" t="inlineStr">
        <is>
          <t>---</t>
        </is>
      </c>
      <c r="O1689" t="inlineStr">
        <is>
          <t>---</t>
        </is>
      </c>
      <c r="P1689" t="inlineStr">
        <is>
          <t>---</t>
        </is>
      </c>
      <c r="Q1689" t="inlineStr">
        <is>
          <t>---</t>
        </is>
      </c>
      <c r="R1689" t="inlineStr"/>
      <c r="S1689" t="inlineStr"/>
      <c r="T1689" t="inlineStr"/>
      <c r="U1689" t="inlineStr"/>
      <c r="V1689" t="inlineStr"/>
      <c r="W1689" t="inlineStr"/>
      <c r="X1689" t="inlineStr">
        <is>
          <t>LIM/PORM/ST00497</t>
        </is>
      </c>
      <c r="Y1689" t="inlineStr">
        <is>
          <t>LIM/PORM/ST00497</t>
        </is>
      </c>
      <c r="Z1689" t="inlineStr">
        <is>
          <t>2025-04-03 19:33:16</t>
        </is>
      </c>
      <c r="AA1689" t="inlineStr">
        <is>
          <t>2025-04-03 19:33:08</t>
        </is>
      </c>
      <c r="AB1689" t="inlineStr">
        <is>
          <t>1jeanelie</t>
        </is>
      </c>
      <c r="AC1689" t="inlineStr">
        <is>
          <t>2025-04-03 23:38:41</t>
        </is>
      </c>
      <c r="AD1689" s="1" t="inlineStr">
        <is>
          <t>https://www.commcarehq.org/a/caris-test/reports/form_data/03c2bcc8-d1f4-489f-86a1-f793295548d7/</t>
        </is>
      </c>
      <c r="AE1689" t="inlineStr">
        <is>
          <t>---</t>
        </is>
      </c>
      <c r="AF1689" t="inlineStr">
        <is>
          <t>3c5a623af057e23a32ae4000_30715</t>
        </is>
      </c>
      <c r="AG1689" t="inlineStr">
        <is>
          <t>OK</t>
        </is>
      </c>
      <c r="AH1689" t="inlineStr">
        <is>
          <t>2025-04-03 19:33:16</t>
        </is>
      </c>
      <c r="AI1689" t="inlineStr">
        <is>
          <t>1b922c6cae0e4a4e9e08c400d46b6ba7</t>
        </is>
      </c>
      <c r="AJ1689" t="inlineStr">
        <is>
          <t>2025-04-03</t>
        </is>
      </c>
      <c r="AK1689" t="inlineStr">
        <is>
          <t>3</t>
        </is>
      </c>
      <c r="AL1689" t="inlineStr">
        <is>
          <t>---</t>
        </is>
      </c>
      <c r="AM1689" t="inlineStr">
        <is>
          <t>0</t>
        </is>
      </c>
      <c r="AN1689" t="inlineStr">
        <is>
          <t>---</t>
        </is>
      </c>
      <c r="AO1689" t="inlineStr">
        <is>
          <t>1</t>
        </is>
      </c>
      <c r="AP1689" t="inlineStr">
        <is>
          <t>1</t>
        </is>
      </c>
      <c r="AQ1689" t="inlineStr"/>
      <c r="AR1689" t="inlineStr"/>
      <c r="AS1689" t="inlineStr"/>
      <c r="AT1689" t="inlineStr"/>
      <c r="AU1689" t="inlineStr">
        <is>
          <t>---</t>
        </is>
      </c>
      <c r="AV1689" t="inlineStr">
        <is>
          <t>---</t>
        </is>
      </c>
      <c r="AW1689" t="inlineStr">
        <is>
          <t>---</t>
        </is>
      </c>
      <c r="AX1689" t="inlineStr">
        <is>
          <t>---</t>
        </is>
      </c>
      <c r="AY1689" t="inlineStr">
        <is>
          <t>---</t>
        </is>
      </c>
      <c r="AZ1689" t="inlineStr">
        <is>
          <t>---</t>
        </is>
      </c>
      <c r="BA1689" t="inlineStr">
        <is>
          <t>1b922c6cae0e4a4e9e08c400d46b6ba7</t>
        </is>
      </c>
      <c r="BB1689" t="inlineStr">
        <is>
          <t>http://openrosa.org/formdesigner/0B48E039-1E80-49A7-AC24-732B6E788E39</t>
        </is>
      </c>
      <c r="BC1689" t="inlineStr">
        <is>
          <t>Ration et autres visites</t>
        </is>
      </c>
      <c r="BD1689" t="inlineStr">
        <is>
          <t>CommCare Android, version "2.55.0"(467579). App v15976. CommCare Version 2.55.0. Build 467579, built on: 2025-01-15</t>
        </is>
      </c>
      <c r="BE1689" t="inlineStr">
        <is>
          <t>commcare_734f7fdd-cbb1-463f-aa8e-b4bd89e56188</t>
        </is>
      </c>
      <c r="BF1689" t="inlineStr"/>
      <c r="BG1689" t="inlineStr">
        <is>
          <t>f13d8149fc6d39ebe86af18272310ff9</t>
        </is>
      </c>
      <c r="BH1689" t="inlineStr">
        <is>
          <t>7f92301a232342ecaa860bf392f6b02f</t>
        </is>
      </c>
      <c r="BI1689" t="inlineStr">
        <is>
          <t>15246</t>
        </is>
      </c>
      <c r="BJ1689" t="inlineStr">
        <is>
          <t>XFormInstance</t>
        </is>
      </c>
      <c r="BK1689" t="inlineStr">
        <is>
          <t>f6842c7810c411f0a52121b00009636d</t>
        </is>
      </c>
      <c r="BL1689" t="b">
        <v>0</v>
      </c>
      <c r="BM1689" t="inlineStr">
        <is>
          <t>---</t>
        </is>
      </c>
      <c r="BN1689" t="inlineStr">
        <is>
          <t>200.113.253.27</t>
        </is>
      </c>
      <c r="BO1689" t="inlineStr">
        <is>
          <t>Loubert Tisson</t>
        </is>
      </c>
    </row>
    <row r="1690">
      <c r="A1690" t="inlineStr">
        <is>
          <t>1688</t>
        </is>
      </c>
      <c r="B1690" t="inlineStr">
        <is>
          <t>b23916f9-4aa8-463a-892c-417d3a661c13</t>
        </is>
      </c>
      <c r="C1690" t="inlineStr">
        <is>
          <t>2025-04-03</t>
        </is>
      </c>
      <c r="D1690" t="inlineStr">
        <is>
          <t>3</t>
        </is>
      </c>
      <c r="E1690" t="inlineStr">
        <is>
          <t>---</t>
        </is>
      </c>
      <c r="F1690" t="inlineStr">
        <is>
          <t>0</t>
        </is>
      </c>
      <c r="G1690" t="inlineStr">
        <is>
          <t>---</t>
        </is>
      </c>
      <c r="H1690" t="inlineStr">
        <is>
          <t>1</t>
        </is>
      </c>
      <c r="I1690" t="inlineStr">
        <is>
          <t>1</t>
        </is>
      </c>
      <c r="J1690" t="inlineStr"/>
      <c r="K1690" t="inlineStr">
        <is>
          <t>---</t>
        </is>
      </c>
      <c r="L1690" t="inlineStr">
        <is>
          <t>---</t>
        </is>
      </c>
      <c r="M1690" t="inlineStr">
        <is>
          <t>---</t>
        </is>
      </c>
      <c r="N1690" t="inlineStr">
        <is>
          <t>---</t>
        </is>
      </c>
      <c r="O1690" t="inlineStr">
        <is>
          <t>---</t>
        </is>
      </c>
      <c r="P1690" t="inlineStr">
        <is>
          <t>---</t>
        </is>
      </c>
      <c r="Q1690" t="inlineStr">
        <is>
          <t>---</t>
        </is>
      </c>
      <c r="R1690" t="inlineStr"/>
      <c r="S1690" t="inlineStr"/>
      <c r="T1690" t="inlineStr"/>
      <c r="U1690" t="inlineStr"/>
      <c r="V1690" t="inlineStr"/>
      <c r="W1690" t="inlineStr"/>
      <c r="X1690" t="inlineStr">
        <is>
          <t>LIM/PORM/ST00352</t>
        </is>
      </c>
      <c r="Y1690" t="inlineStr">
        <is>
          <t>LIM/PORM/ST00352</t>
        </is>
      </c>
      <c r="Z1690" t="inlineStr">
        <is>
          <t>2025-04-03 19:33:47</t>
        </is>
      </c>
      <c r="AA1690" t="inlineStr">
        <is>
          <t>2025-04-03 19:33:40</t>
        </is>
      </c>
      <c r="AB1690" t="inlineStr">
        <is>
          <t>1jeanelie</t>
        </is>
      </c>
      <c r="AC1690" t="inlineStr">
        <is>
          <t>2025-04-03 23:38:42</t>
        </is>
      </c>
      <c r="AD1690" s="1" t="inlineStr">
        <is>
          <t>https://www.commcarehq.org/a/caris-test/reports/form_data/b23916f9-4aa8-463a-892c-417d3a661c13/</t>
        </is>
      </c>
      <c r="AE1690" t="inlineStr">
        <is>
          <t>---</t>
        </is>
      </c>
      <c r="AF1690" t="inlineStr">
        <is>
          <t>3c5a623af057e23a32ae4000_27354</t>
        </is>
      </c>
      <c r="AG1690" t="inlineStr">
        <is>
          <t>OK</t>
        </is>
      </c>
      <c r="AH1690" t="inlineStr">
        <is>
          <t>2025-04-03 19:33:47</t>
        </is>
      </c>
      <c r="AI1690" t="inlineStr">
        <is>
          <t>1b922c6cae0e4a4e9e08c400d46b6ba7</t>
        </is>
      </c>
      <c r="AJ1690" t="inlineStr">
        <is>
          <t>2025-04-03</t>
        </is>
      </c>
      <c r="AK1690" t="inlineStr">
        <is>
          <t>3</t>
        </is>
      </c>
      <c r="AL1690" t="inlineStr">
        <is>
          <t>---</t>
        </is>
      </c>
      <c r="AM1690" t="inlineStr">
        <is>
          <t>0</t>
        </is>
      </c>
      <c r="AN1690" t="inlineStr">
        <is>
          <t>---</t>
        </is>
      </c>
      <c r="AO1690" t="inlineStr">
        <is>
          <t>1</t>
        </is>
      </c>
      <c r="AP1690" t="inlineStr">
        <is>
          <t>1</t>
        </is>
      </c>
      <c r="AQ1690" t="inlineStr"/>
      <c r="AR1690" t="inlineStr"/>
      <c r="AS1690" t="inlineStr"/>
      <c r="AT1690" t="inlineStr"/>
      <c r="AU1690" t="inlineStr">
        <is>
          <t>---</t>
        </is>
      </c>
      <c r="AV1690" t="inlineStr">
        <is>
          <t>---</t>
        </is>
      </c>
      <c r="AW1690" t="inlineStr">
        <is>
          <t>---</t>
        </is>
      </c>
      <c r="AX1690" t="inlineStr">
        <is>
          <t>---</t>
        </is>
      </c>
      <c r="AY1690" t="inlineStr">
        <is>
          <t>---</t>
        </is>
      </c>
      <c r="AZ1690" t="inlineStr">
        <is>
          <t>---</t>
        </is>
      </c>
      <c r="BA1690" t="inlineStr">
        <is>
          <t>1b922c6cae0e4a4e9e08c400d46b6ba7</t>
        </is>
      </c>
      <c r="BB1690" t="inlineStr">
        <is>
          <t>http://openrosa.org/formdesigner/0B48E039-1E80-49A7-AC24-732B6E788E39</t>
        </is>
      </c>
      <c r="BC1690" t="inlineStr">
        <is>
          <t>Ration et autres visites</t>
        </is>
      </c>
      <c r="BD1690" t="inlineStr">
        <is>
          <t>CommCare Android, version "2.55.0"(467579). App v15976. CommCare Version 2.55.0. Build 467579, built on: 2025-01-15</t>
        </is>
      </c>
      <c r="BE1690" t="inlineStr">
        <is>
          <t>commcare_734f7fdd-cbb1-463f-aa8e-b4bd89e56188</t>
        </is>
      </c>
      <c r="BF1690" t="inlineStr"/>
      <c r="BG1690" t="inlineStr">
        <is>
          <t>f13d8149fc6d39ebe86af18272310ff9</t>
        </is>
      </c>
      <c r="BH1690" t="inlineStr">
        <is>
          <t>7f92301a232342ecaa860bf392f6b02f</t>
        </is>
      </c>
      <c r="BI1690" t="inlineStr">
        <is>
          <t>15246</t>
        </is>
      </c>
      <c r="BJ1690" t="inlineStr">
        <is>
          <t>XFormInstance</t>
        </is>
      </c>
      <c r="BK1690" t="inlineStr">
        <is>
          <t>f6842c7810c411f0a52121b00009636d</t>
        </is>
      </c>
      <c r="BL1690" t="b">
        <v>0</v>
      </c>
      <c r="BM1690" t="inlineStr">
        <is>
          <t>---</t>
        </is>
      </c>
      <c r="BN1690" t="inlineStr">
        <is>
          <t>200.113.253.27</t>
        </is>
      </c>
      <c r="BO1690" t="inlineStr">
        <is>
          <t>Nidelin Gelus</t>
        </is>
      </c>
    </row>
    <row r="1691">
      <c r="A1691" t="inlineStr">
        <is>
          <t>1689</t>
        </is>
      </c>
      <c r="B1691" t="inlineStr">
        <is>
          <t>97ddd08e-8246-4995-a86f-9b187822e73f</t>
        </is>
      </c>
      <c r="C1691" t="inlineStr">
        <is>
          <t>2025-04-03</t>
        </is>
      </c>
      <c r="D1691" t="inlineStr">
        <is>
          <t>3</t>
        </is>
      </c>
      <c r="E1691" t="inlineStr">
        <is>
          <t>---</t>
        </is>
      </c>
      <c r="F1691" t="inlineStr">
        <is>
          <t>0</t>
        </is>
      </c>
      <c r="G1691" t="inlineStr">
        <is>
          <t>---</t>
        </is>
      </c>
      <c r="H1691" t="inlineStr">
        <is>
          <t>1</t>
        </is>
      </c>
      <c r="I1691" t="inlineStr">
        <is>
          <t>1</t>
        </is>
      </c>
      <c r="J1691" t="inlineStr"/>
      <c r="K1691" t="inlineStr">
        <is>
          <t>---</t>
        </is>
      </c>
      <c r="L1691" t="inlineStr">
        <is>
          <t>---</t>
        </is>
      </c>
      <c r="M1691" t="inlineStr">
        <is>
          <t>---</t>
        </is>
      </c>
      <c r="N1691" t="inlineStr">
        <is>
          <t>---</t>
        </is>
      </c>
      <c r="O1691" t="inlineStr">
        <is>
          <t>---</t>
        </is>
      </c>
      <c r="P1691" t="inlineStr">
        <is>
          <t>---</t>
        </is>
      </c>
      <c r="Q1691" t="inlineStr">
        <is>
          <t>---</t>
        </is>
      </c>
      <c r="R1691" t="inlineStr"/>
      <c r="S1691" t="inlineStr"/>
      <c r="T1691" t="inlineStr"/>
      <c r="U1691" t="inlineStr"/>
      <c r="V1691" t="inlineStr"/>
      <c r="W1691" t="inlineStr"/>
      <c r="X1691" t="inlineStr">
        <is>
          <t>LIM/PORM/ST01030</t>
        </is>
      </c>
      <c r="Y1691" t="inlineStr">
        <is>
          <t>LIM/PORM/ST01030</t>
        </is>
      </c>
      <c r="Z1691" t="inlineStr">
        <is>
          <t>2025-04-03 19:34:22</t>
        </is>
      </c>
      <c r="AA1691" t="inlineStr">
        <is>
          <t>2025-04-03 19:34:15</t>
        </is>
      </c>
      <c r="AB1691" t="inlineStr">
        <is>
          <t>1jeanelie</t>
        </is>
      </c>
      <c r="AC1691" t="inlineStr">
        <is>
          <t>2025-04-03 23:38:42</t>
        </is>
      </c>
      <c r="AD1691" s="1" t="inlineStr">
        <is>
          <t>https://www.commcarehq.org/a/caris-test/reports/form_data/97ddd08e-8246-4995-a86f-9b187822e73f/</t>
        </is>
      </c>
      <c r="AE1691" t="inlineStr">
        <is>
          <t>---</t>
        </is>
      </c>
      <c r="AF1691" t="inlineStr">
        <is>
          <t>3c5a623af057e23a32ae4000_200321</t>
        </is>
      </c>
      <c r="AG1691" t="inlineStr">
        <is>
          <t>OK</t>
        </is>
      </c>
      <c r="AH1691" t="inlineStr">
        <is>
          <t>2025-04-03 19:34:22</t>
        </is>
      </c>
      <c r="AI1691" t="inlineStr">
        <is>
          <t>1b922c6cae0e4a4e9e08c400d46b6ba7</t>
        </is>
      </c>
      <c r="AJ1691" t="inlineStr">
        <is>
          <t>2025-04-03</t>
        </is>
      </c>
      <c r="AK1691" t="inlineStr">
        <is>
          <t>3</t>
        </is>
      </c>
      <c r="AL1691" t="inlineStr">
        <is>
          <t>---</t>
        </is>
      </c>
      <c r="AM1691" t="inlineStr">
        <is>
          <t>0</t>
        </is>
      </c>
      <c r="AN1691" t="inlineStr">
        <is>
          <t>---</t>
        </is>
      </c>
      <c r="AO1691" t="inlineStr">
        <is>
          <t>1</t>
        </is>
      </c>
      <c r="AP1691" t="inlineStr">
        <is>
          <t>1</t>
        </is>
      </c>
      <c r="AQ1691" t="inlineStr"/>
      <c r="AR1691" t="inlineStr"/>
      <c r="AS1691" t="inlineStr"/>
      <c r="AT1691" t="inlineStr"/>
      <c r="AU1691" t="inlineStr">
        <is>
          <t>---</t>
        </is>
      </c>
      <c r="AV1691" t="inlineStr">
        <is>
          <t>---</t>
        </is>
      </c>
      <c r="AW1691" t="inlineStr">
        <is>
          <t>---</t>
        </is>
      </c>
      <c r="AX1691" t="inlineStr">
        <is>
          <t>---</t>
        </is>
      </c>
      <c r="AY1691" t="inlineStr">
        <is>
          <t>---</t>
        </is>
      </c>
      <c r="AZ1691" t="inlineStr">
        <is>
          <t>---</t>
        </is>
      </c>
      <c r="BA1691" t="inlineStr">
        <is>
          <t>1b922c6cae0e4a4e9e08c400d46b6ba7</t>
        </is>
      </c>
      <c r="BB1691" t="inlineStr">
        <is>
          <t>http://openrosa.org/formdesigner/0B48E039-1E80-49A7-AC24-732B6E788E39</t>
        </is>
      </c>
      <c r="BC1691" t="inlineStr">
        <is>
          <t>Ration et autres visites</t>
        </is>
      </c>
      <c r="BD1691" t="inlineStr">
        <is>
          <t>CommCare Android, version "2.55.0"(467579). App v15976. CommCare Version 2.55.0. Build 467579, built on: 2025-01-15</t>
        </is>
      </c>
      <c r="BE1691" t="inlineStr">
        <is>
          <t>commcare_734f7fdd-cbb1-463f-aa8e-b4bd89e56188</t>
        </is>
      </c>
      <c r="BF1691" t="inlineStr"/>
      <c r="BG1691" t="inlineStr">
        <is>
          <t>f13d8149fc6d39ebe86af18272310ff9</t>
        </is>
      </c>
      <c r="BH1691" t="inlineStr">
        <is>
          <t>7f92301a232342ecaa860bf392f6b02f</t>
        </is>
      </c>
      <c r="BI1691" t="inlineStr">
        <is>
          <t>15246</t>
        </is>
      </c>
      <c r="BJ1691" t="inlineStr">
        <is>
          <t>XFormInstance</t>
        </is>
      </c>
      <c r="BK1691" t="inlineStr">
        <is>
          <t>f6842c7810c411f0a52121b00009636d</t>
        </is>
      </c>
      <c r="BL1691" t="b">
        <v>0</v>
      </c>
      <c r="BM1691" t="inlineStr">
        <is>
          <t>---</t>
        </is>
      </c>
      <c r="BN1691" t="inlineStr">
        <is>
          <t>200.113.253.27</t>
        </is>
      </c>
      <c r="BO1691" t="inlineStr">
        <is>
          <t>Watson Paul</t>
        </is>
      </c>
    </row>
    <row r="1692">
      <c r="A1692" t="inlineStr">
        <is>
          <t>1690</t>
        </is>
      </c>
      <c r="B1692" t="inlineStr">
        <is>
          <t>12bbdcff-ca77-4d1a-a9a7-6c38890ac409</t>
        </is>
      </c>
      <c r="C1692" t="inlineStr">
        <is>
          <t>2025-04-03</t>
        </is>
      </c>
      <c r="D1692" t="inlineStr">
        <is>
          <t>3</t>
        </is>
      </c>
      <c r="E1692" t="inlineStr">
        <is>
          <t>---</t>
        </is>
      </c>
      <c r="F1692" t="inlineStr">
        <is>
          <t>0</t>
        </is>
      </c>
      <c r="G1692" t="inlineStr">
        <is>
          <t>---</t>
        </is>
      </c>
      <c r="H1692" t="inlineStr">
        <is>
          <t>1</t>
        </is>
      </c>
      <c r="I1692" t="inlineStr">
        <is>
          <t>1</t>
        </is>
      </c>
      <c r="J1692" t="inlineStr"/>
      <c r="K1692" t="inlineStr">
        <is>
          <t>---</t>
        </is>
      </c>
      <c r="L1692" t="inlineStr">
        <is>
          <t>---</t>
        </is>
      </c>
      <c r="M1692" t="inlineStr">
        <is>
          <t>---</t>
        </is>
      </c>
      <c r="N1692" t="inlineStr">
        <is>
          <t>---</t>
        </is>
      </c>
      <c r="O1692" t="inlineStr">
        <is>
          <t>---</t>
        </is>
      </c>
      <c r="P1692" t="inlineStr">
        <is>
          <t>---</t>
        </is>
      </c>
      <c r="Q1692" t="inlineStr">
        <is>
          <t>---</t>
        </is>
      </c>
      <c r="R1692" t="inlineStr"/>
      <c r="S1692" t="inlineStr"/>
      <c r="T1692" t="inlineStr"/>
      <c r="U1692" t="inlineStr"/>
      <c r="V1692" t="inlineStr"/>
      <c r="W1692" t="inlineStr"/>
      <c r="X1692" t="inlineStr">
        <is>
          <t>LIM/PORM/ST00929</t>
        </is>
      </c>
      <c r="Y1692" t="inlineStr">
        <is>
          <t>LIM/PORM/ST00929</t>
        </is>
      </c>
      <c r="Z1692" t="inlineStr">
        <is>
          <t>2025-04-03 19:34:49</t>
        </is>
      </c>
      <c r="AA1692" t="inlineStr">
        <is>
          <t>2025-04-03 19:34:41</t>
        </is>
      </c>
      <c r="AB1692" t="inlineStr">
        <is>
          <t>1jeanelie</t>
        </is>
      </c>
      <c r="AC1692" t="inlineStr">
        <is>
          <t>2025-04-03 23:38:43</t>
        </is>
      </c>
      <c r="AD1692" s="1" t="inlineStr">
        <is>
          <t>https://www.commcarehq.org/a/caris-test/reports/form_data/12bbdcff-ca77-4d1a-a9a7-6c38890ac409/</t>
        </is>
      </c>
      <c r="AE1692" t="inlineStr">
        <is>
          <t>---</t>
        </is>
      </c>
      <c r="AF1692" t="inlineStr">
        <is>
          <t>3c5a623af057e23a32ae4000_162955</t>
        </is>
      </c>
      <c r="AG1692" t="inlineStr">
        <is>
          <t>OK</t>
        </is>
      </c>
      <c r="AH1692" t="inlineStr">
        <is>
          <t>2025-04-03 19:34:49</t>
        </is>
      </c>
      <c r="AI1692" t="inlineStr">
        <is>
          <t>1b922c6cae0e4a4e9e08c400d46b6ba7</t>
        </is>
      </c>
      <c r="AJ1692" t="inlineStr">
        <is>
          <t>2025-04-03</t>
        </is>
      </c>
      <c r="AK1692" t="inlineStr">
        <is>
          <t>3</t>
        </is>
      </c>
      <c r="AL1692" t="inlineStr">
        <is>
          <t>---</t>
        </is>
      </c>
      <c r="AM1692" t="inlineStr">
        <is>
          <t>0</t>
        </is>
      </c>
      <c r="AN1692" t="inlineStr">
        <is>
          <t>---</t>
        </is>
      </c>
      <c r="AO1692" t="inlineStr">
        <is>
          <t>1</t>
        </is>
      </c>
      <c r="AP1692" t="inlineStr">
        <is>
          <t>1</t>
        </is>
      </c>
      <c r="AQ1692" t="inlineStr"/>
      <c r="AR1692" t="inlineStr"/>
      <c r="AS1692" t="inlineStr"/>
      <c r="AT1692" t="inlineStr"/>
      <c r="AU1692" t="inlineStr">
        <is>
          <t>---</t>
        </is>
      </c>
      <c r="AV1692" t="inlineStr">
        <is>
          <t>---</t>
        </is>
      </c>
      <c r="AW1692" t="inlineStr">
        <is>
          <t>---</t>
        </is>
      </c>
      <c r="AX1692" t="inlineStr">
        <is>
          <t>---</t>
        </is>
      </c>
      <c r="AY1692" t="inlineStr">
        <is>
          <t>---</t>
        </is>
      </c>
      <c r="AZ1692" t="inlineStr">
        <is>
          <t>---</t>
        </is>
      </c>
      <c r="BA1692" t="inlineStr">
        <is>
          <t>1b922c6cae0e4a4e9e08c400d46b6ba7</t>
        </is>
      </c>
      <c r="BB1692" t="inlineStr">
        <is>
          <t>http://openrosa.org/formdesigner/0B48E039-1E80-49A7-AC24-732B6E788E39</t>
        </is>
      </c>
      <c r="BC1692" t="inlineStr">
        <is>
          <t>Ration et autres visites</t>
        </is>
      </c>
      <c r="BD1692" t="inlineStr">
        <is>
          <t>CommCare Android, version "2.55.0"(467579). App v15976. CommCare Version 2.55.0. Build 467579, built on: 2025-01-15</t>
        </is>
      </c>
      <c r="BE1692" t="inlineStr">
        <is>
          <t>commcare_734f7fdd-cbb1-463f-aa8e-b4bd89e56188</t>
        </is>
      </c>
      <c r="BF1692" t="inlineStr"/>
      <c r="BG1692" t="inlineStr">
        <is>
          <t>f13d8149fc6d39ebe86af18272310ff9</t>
        </is>
      </c>
      <c r="BH1692" t="inlineStr">
        <is>
          <t>7f92301a232342ecaa860bf392f6b02f</t>
        </is>
      </c>
      <c r="BI1692" t="inlineStr">
        <is>
          <t>15246</t>
        </is>
      </c>
      <c r="BJ1692" t="inlineStr">
        <is>
          <t>XFormInstance</t>
        </is>
      </c>
      <c r="BK1692" t="inlineStr">
        <is>
          <t>f6842c7810c411f0a52121b00009636d</t>
        </is>
      </c>
      <c r="BL1692" t="b">
        <v>0</v>
      </c>
      <c r="BM1692" t="inlineStr">
        <is>
          <t>---</t>
        </is>
      </c>
      <c r="BN1692" t="inlineStr">
        <is>
          <t>200.113.253.27</t>
        </is>
      </c>
      <c r="BO1692" t="inlineStr">
        <is>
          <t>Anderson Jean-Louis</t>
        </is>
      </c>
    </row>
    <row r="1693">
      <c r="A1693" t="inlineStr">
        <is>
          <t>1691</t>
        </is>
      </c>
      <c r="B1693" t="inlineStr">
        <is>
          <t>4fa5163a-3b11-4b9b-b311-176e323df434</t>
        </is>
      </c>
      <c r="C1693" t="inlineStr">
        <is>
          <t>2025-04-03</t>
        </is>
      </c>
      <c r="D1693" t="inlineStr">
        <is>
          <t>3</t>
        </is>
      </c>
      <c r="E1693" t="inlineStr">
        <is>
          <t>---</t>
        </is>
      </c>
      <c r="F1693" t="inlineStr">
        <is>
          <t>0</t>
        </is>
      </c>
      <c r="G1693" t="inlineStr">
        <is>
          <t>---</t>
        </is>
      </c>
      <c r="H1693" t="inlineStr">
        <is>
          <t>1</t>
        </is>
      </c>
      <c r="I1693" t="inlineStr">
        <is>
          <t>1</t>
        </is>
      </c>
      <c r="J1693" t="inlineStr"/>
      <c r="K1693" t="inlineStr">
        <is>
          <t>---</t>
        </is>
      </c>
      <c r="L1693" t="inlineStr">
        <is>
          <t>---</t>
        </is>
      </c>
      <c r="M1693" t="inlineStr">
        <is>
          <t>---</t>
        </is>
      </c>
      <c r="N1693" t="inlineStr">
        <is>
          <t>---</t>
        </is>
      </c>
      <c r="O1693" t="inlineStr">
        <is>
          <t>---</t>
        </is>
      </c>
      <c r="P1693" t="inlineStr">
        <is>
          <t>---</t>
        </is>
      </c>
      <c r="Q1693" t="inlineStr">
        <is>
          <t>---</t>
        </is>
      </c>
      <c r="R1693" t="inlineStr"/>
      <c r="S1693" t="inlineStr"/>
      <c r="T1693" t="inlineStr"/>
      <c r="U1693" t="inlineStr"/>
      <c r="V1693" t="inlineStr"/>
      <c r="W1693" t="inlineStr"/>
      <c r="X1693" t="inlineStr">
        <is>
          <t>LIM/PORM/ST00694</t>
        </is>
      </c>
      <c r="Y1693" t="inlineStr">
        <is>
          <t>LIM/PORM/ST00694</t>
        </is>
      </c>
      <c r="Z1693" t="inlineStr">
        <is>
          <t>2025-04-03 19:35:10</t>
        </is>
      </c>
      <c r="AA1693" t="inlineStr">
        <is>
          <t>2025-04-03 19:35:02</t>
        </is>
      </c>
      <c r="AB1693" t="inlineStr">
        <is>
          <t>1jeanelie</t>
        </is>
      </c>
      <c r="AC1693" t="inlineStr">
        <is>
          <t>2025-04-03 23:38:44</t>
        </is>
      </c>
      <c r="AD1693" s="1" t="inlineStr">
        <is>
          <t>https://www.commcarehq.org/a/caris-test/reports/form_data/4fa5163a-3b11-4b9b-b311-176e323df434/</t>
        </is>
      </c>
      <c r="AE1693" t="inlineStr">
        <is>
          <t>---</t>
        </is>
      </c>
      <c r="AF1693" t="inlineStr">
        <is>
          <t>3c5a623af057e23a32ae4000_46680</t>
        </is>
      </c>
      <c r="AG1693" t="inlineStr">
        <is>
          <t>OK</t>
        </is>
      </c>
      <c r="AH1693" t="inlineStr">
        <is>
          <t>2025-04-03 19:35:10</t>
        </is>
      </c>
      <c r="AI1693" t="inlineStr">
        <is>
          <t>1b922c6cae0e4a4e9e08c400d46b6ba7</t>
        </is>
      </c>
      <c r="AJ1693" t="inlineStr">
        <is>
          <t>2025-04-03</t>
        </is>
      </c>
      <c r="AK1693" t="inlineStr">
        <is>
          <t>3</t>
        </is>
      </c>
      <c r="AL1693" t="inlineStr">
        <is>
          <t>---</t>
        </is>
      </c>
      <c r="AM1693" t="inlineStr">
        <is>
          <t>0</t>
        </is>
      </c>
      <c r="AN1693" t="inlineStr">
        <is>
          <t>---</t>
        </is>
      </c>
      <c r="AO1693" t="inlineStr">
        <is>
          <t>1</t>
        </is>
      </c>
      <c r="AP1693" t="inlineStr">
        <is>
          <t>1</t>
        </is>
      </c>
      <c r="AQ1693" t="inlineStr"/>
      <c r="AR1693" t="inlineStr"/>
      <c r="AS1693" t="inlineStr"/>
      <c r="AT1693" t="inlineStr"/>
      <c r="AU1693" t="inlineStr">
        <is>
          <t>---</t>
        </is>
      </c>
      <c r="AV1693" t="inlineStr">
        <is>
          <t>---</t>
        </is>
      </c>
      <c r="AW1693" t="inlineStr">
        <is>
          <t>---</t>
        </is>
      </c>
      <c r="AX1693" t="inlineStr">
        <is>
          <t>---</t>
        </is>
      </c>
      <c r="AY1693" t="inlineStr">
        <is>
          <t>---</t>
        </is>
      </c>
      <c r="AZ1693" t="inlineStr">
        <is>
          <t>---</t>
        </is>
      </c>
      <c r="BA1693" t="inlineStr">
        <is>
          <t>1b922c6cae0e4a4e9e08c400d46b6ba7</t>
        </is>
      </c>
      <c r="BB1693" t="inlineStr">
        <is>
          <t>http://openrosa.org/formdesigner/0B48E039-1E80-49A7-AC24-732B6E788E39</t>
        </is>
      </c>
      <c r="BC1693" t="inlineStr">
        <is>
          <t>Ration et autres visites</t>
        </is>
      </c>
      <c r="BD1693" t="inlineStr">
        <is>
          <t>CommCare Android, version "2.55.0"(467579). App v15976. CommCare Version 2.55.0. Build 467579, built on: 2025-01-15</t>
        </is>
      </c>
      <c r="BE1693" t="inlineStr">
        <is>
          <t>commcare_734f7fdd-cbb1-463f-aa8e-b4bd89e56188</t>
        </is>
      </c>
      <c r="BF1693" t="inlineStr"/>
      <c r="BG1693" t="inlineStr">
        <is>
          <t>f13d8149fc6d39ebe86af18272310ff9</t>
        </is>
      </c>
      <c r="BH1693" t="inlineStr">
        <is>
          <t>7f92301a232342ecaa860bf392f6b02f</t>
        </is>
      </c>
      <c r="BI1693" t="inlineStr">
        <is>
          <t>15246</t>
        </is>
      </c>
      <c r="BJ1693" t="inlineStr">
        <is>
          <t>XFormInstance</t>
        </is>
      </c>
      <c r="BK1693" t="inlineStr">
        <is>
          <t>f6842c7810c411f0a52121b00009636d</t>
        </is>
      </c>
      <c r="BL1693" t="b">
        <v>0</v>
      </c>
      <c r="BM1693" t="inlineStr">
        <is>
          <t>---</t>
        </is>
      </c>
      <c r="BN1693" t="inlineStr">
        <is>
          <t>200.113.253.27</t>
        </is>
      </c>
      <c r="BO1693" t="inlineStr">
        <is>
          <t>Sephora ST-Jean</t>
        </is>
      </c>
    </row>
    <row r="1694">
      <c r="A1694" t="inlineStr">
        <is>
          <t>1692</t>
        </is>
      </c>
      <c r="B1694" t="inlineStr">
        <is>
          <t>b860a369-9909-4370-9eb9-4983ab806d54</t>
        </is>
      </c>
      <c r="C1694" t="inlineStr">
        <is>
          <t>2025-04-03</t>
        </is>
      </c>
      <c r="D1694" t="inlineStr">
        <is>
          <t>3</t>
        </is>
      </c>
      <c r="E1694" t="inlineStr">
        <is>
          <t>---</t>
        </is>
      </c>
      <c r="F1694" t="inlineStr">
        <is>
          <t>0</t>
        </is>
      </c>
      <c r="G1694" t="inlineStr">
        <is>
          <t>---</t>
        </is>
      </c>
      <c r="H1694" t="inlineStr">
        <is>
          <t>1</t>
        </is>
      </c>
      <c r="I1694" t="inlineStr">
        <is>
          <t>1</t>
        </is>
      </c>
      <c r="J1694" t="inlineStr"/>
      <c r="K1694" t="inlineStr">
        <is>
          <t>---</t>
        </is>
      </c>
      <c r="L1694" t="inlineStr">
        <is>
          <t>---</t>
        </is>
      </c>
      <c r="M1694" t="inlineStr">
        <is>
          <t>---</t>
        </is>
      </c>
      <c r="N1694" t="inlineStr">
        <is>
          <t>---</t>
        </is>
      </c>
      <c r="O1694" t="inlineStr">
        <is>
          <t>---</t>
        </is>
      </c>
      <c r="P1694" t="inlineStr">
        <is>
          <t>---</t>
        </is>
      </c>
      <c r="Q1694" t="inlineStr">
        <is>
          <t>---</t>
        </is>
      </c>
      <c r="R1694" t="inlineStr"/>
      <c r="S1694" t="inlineStr"/>
      <c r="T1694" t="inlineStr"/>
      <c r="U1694" t="inlineStr"/>
      <c r="V1694" t="inlineStr"/>
      <c r="W1694" t="inlineStr"/>
      <c r="X1694" t="inlineStr">
        <is>
          <t>LIM/PORM/PED00098</t>
        </is>
      </c>
      <c r="Y1694" t="inlineStr">
        <is>
          <t>LIM/PORM/PED00098</t>
        </is>
      </c>
      <c r="Z1694" t="inlineStr">
        <is>
          <t>2025-04-03 19:35:31</t>
        </is>
      </c>
      <c r="AA1694" t="inlineStr">
        <is>
          <t>2025-04-03 19:35:22</t>
        </is>
      </c>
      <c r="AB1694" t="inlineStr">
        <is>
          <t>1jeanelie</t>
        </is>
      </c>
      <c r="AC1694" t="inlineStr">
        <is>
          <t>2025-04-03 23:38:44</t>
        </is>
      </c>
      <c r="AD1694" s="1" t="inlineStr">
        <is>
          <t>https://www.commcarehq.org/a/caris-test/reports/form_data/b860a369-9909-4370-9eb9-4983ab806d54/</t>
        </is>
      </c>
      <c r="AE1694" t="inlineStr">
        <is>
          <t>---</t>
        </is>
      </c>
      <c r="AF1694" t="inlineStr">
        <is>
          <t>3c5a623af057e23a32ae4000_51231</t>
        </is>
      </c>
      <c r="AG1694" t="inlineStr">
        <is>
          <t>OK</t>
        </is>
      </c>
      <c r="AH1694" t="inlineStr">
        <is>
          <t>2025-04-03 19:35:31</t>
        </is>
      </c>
      <c r="AI1694" t="inlineStr">
        <is>
          <t>1b922c6cae0e4a4e9e08c400d46b6ba7</t>
        </is>
      </c>
      <c r="AJ1694" t="inlineStr">
        <is>
          <t>2025-04-03</t>
        </is>
      </c>
      <c r="AK1694" t="inlineStr">
        <is>
          <t>3</t>
        </is>
      </c>
      <c r="AL1694" t="inlineStr">
        <is>
          <t>---</t>
        </is>
      </c>
      <c r="AM1694" t="inlineStr">
        <is>
          <t>0</t>
        </is>
      </c>
      <c r="AN1694" t="inlineStr">
        <is>
          <t>---</t>
        </is>
      </c>
      <c r="AO1694" t="inlineStr">
        <is>
          <t>1</t>
        </is>
      </c>
      <c r="AP1694" t="inlineStr">
        <is>
          <t>1</t>
        </is>
      </c>
      <c r="AQ1694" t="inlineStr"/>
      <c r="AR1694" t="inlineStr"/>
      <c r="AS1694" t="inlineStr"/>
      <c r="AT1694" t="inlineStr"/>
      <c r="AU1694" t="inlineStr">
        <is>
          <t>---</t>
        </is>
      </c>
      <c r="AV1694" t="inlineStr">
        <is>
          <t>---</t>
        </is>
      </c>
      <c r="AW1694" t="inlineStr">
        <is>
          <t>---</t>
        </is>
      </c>
      <c r="AX1694" t="inlineStr">
        <is>
          <t>---</t>
        </is>
      </c>
      <c r="AY1694" t="inlineStr">
        <is>
          <t>---</t>
        </is>
      </c>
      <c r="AZ1694" t="inlineStr">
        <is>
          <t>---</t>
        </is>
      </c>
      <c r="BA1694" t="inlineStr">
        <is>
          <t>1b922c6cae0e4a4e9e08c400d46b6ba7</t>
        </is>
      </c>
      <c r="BB1694" t="inlineStr">
        <is>
          <t>http://openrosa.org/formdesigner/0B48E039-1E80-49A7-AC24-732B6E788E39</t>
        </is>
      </c>
      <c r="BC1694" t="inlineStr">
        <is>
          <t>Ration et autres visites</t>
        </is>
      </c>
      <c r="BD1694" t="inlineStr">
        <is>
          <t>CommCare Android, version "2.55.0"(467579). App v15976. CommCare Version 2.55.0. Build 467579, built on: 2025-01-15</t>
        </is>
      </c>
      <c r="BE1694" t="inlineStr">
        <is>
          <t>commcare_734f7fdd-cbb1-463f-aa8e-b4bd89e56188</t>
        </is>
      </c>
      <c r="BF1694" t="inlineStr"/>
      <c r="BG1694" t="inlineStr">
        <is>
          <t>f13d8149fc6d39ebe86af18272310ff9</t>
        </is>
      </c>
      <c r="BH1694" t="inlineStr">
        <is>
          <t>7f92301a232342ecaa860bf392f6b02f</t>
        </is>
      </c>
      <c r="BI1694" t="inlineStr">
        <is>
          <t>15246</t>
        </is>
      </c>
      <c r="BJ1694" t="inlineStr">
        <is>
          <t>XFormInstance</t>
        </is>
      </c>
      <c r="BK1694" t="inlineStr">
        <is>
          <t>f6842c7810c411f0a52121b00009636d</t>
        </is>
      </c>
      <c r="BL1694" t="b">
        <v>0</v>
      </c>
      <c r="BM1694" t="inlineStr">
        <is>
          <t>---</t>
        </is>
      </c>
      <c r="BN1694" t="inlineStr">
        <is>
          <t>200.113.253.27</t>
        </is>
      </c>
      <c r="BO1694" t="inlineStr">
        <is>
          <t>Chinaika Clermond</t>
        </is>
      </c>
    </row>
    <row r="1695">
      <c r="A1695" t="inlineStr">
        <is>
          <t>1693</t>
        </is>
      </c>
      <c r="B1695" t="inlineStr">
        <is>
          <t>1650cb22-f2b8-4930-b8fc-a76589255c88</t>
        </is>
      </c>
      <c r="C1695" t="inlineStr">
        <is>
          <t>2025-04-03</t>
        </is>
      </c>
      <c r="D1695" t="inlineStr">
        <is>
          <t>4</t>
        </is>
      </c>
      <c r="E1695" t="inlineStr">
        <is>
          <t>bonbon</t>
        </is>
      </c>
      <c r="F1695" t="inlineStr">
        <is>
          <t>1</t>
        </is>
      </c>
      <c r="G1695" t="inlineStr">
        <is>
          <t>non trouvé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---</t>
        </is>
      </c>
      <c r="L1695" t="inlineStr">
        <is>
          <t>---</t>
        </is>
      </c>
      <c r="M1695" t="inlineStr">
        <is>
          <t>---</t>
        </is>
      </c>
      <c r="N1695" t="inlineStr">
        <is>
          <t>---</t>
        </is>
      </c>
      <c r="O1695" t="inlineStr">
        <is>
          <t>---</t>
        </is>
      </c>
      <c r="P1695" t="inlineStr">
        <is>
          <t>---</t>
        </is>
      </c>
      <c r="Q1695" t="inlineStr">
        <is>
          <t>---</t>
        </is>
      </c>
      <c r="R1695" t="inlineStr"/>
      <c r="S1695" t="inlineStr"/>
      <c r="T1695" t="inlineStr"/>
      <c r="U1695">
        <f>HYPERLINK("https://www.commcarehq.org/a/caris-test/api/form_attachment/v1/1650cb22-f2b8-4930-b8fc-a76589255c88/1743727453719.jpg")</f>
        <v/>
      </c>
      <c r="V1695" t="inlineStr"/>
      <c r="W1695" t="inlineStr"/>
      <c r="X1695" t="inlineStr">
        <is>
          <t>PAP/CHAP/ST01366</t>
        </is>
      </c>
      <c r="Y1695" t="inlineStr">
        <is>
          <t>PAP/CHAP/ST01366</t>
        </is>
      </c>
      <c r="Z1695" t="inlineStr">
        <is>
          <t>2025-04-04 00:44:28</t>
        </is>
      </c>
      <c r="AA1695" t="inlineStr">
        <is>
          <t>2025-04-04 00:34:39</t>
        </is>
      </c>
      <c r="AB1695" t="inlineStr">
        <is>
          <t>2faustin</t>
        </is>
      </c>
      <c r="AC1695" t="inlineStr">
        <is>
          <t>2025-04-03 23:43:22</t>
        </is>
      </c>
      <c r="AD1695" s="1" t="inlineStr">
        <is>
          <t>https://www.commcarehq.org/a/caris-test/reports/form_data/1650cb22-f2b8-4930-b8fc-a76589255c88/</t>
        </is>
      </c>
      <c r="AE1695" t="inlineStr">
        <is>
          <t>---</t>
        </is>
      </c>
      <c r="AF1695" t="inlineStr">
        <is>
          <t>3c5a623af057e23a32ae4000_125256</t>
        </is>
      </c>
      <c r="AG1695" t="inlineStr">
        <is>
          <t>---</t>
        </is>
      </c>
      <c r="AH1695" t="inlineStr">
        <is>
          <t>2025-04-04 00:44:28</t>
        </is>
      </c>
      <c r="AI1695" t="inlineStr">
        <is>
          <t>25302d3773ea035e35c3934e3aa8e141</t>
        </is>
      </c>
      <c r="AJ1695" t="inlineStr">
        <is>
          <t>2025-04-03</t>
        </is>
      </c>
      <c r="AK1695" t="inlineStr">
        <is>
          <t>4</t>
        </is>
      </c>
      <c r="AL1695" t="inlineStr">
        <is>
          <t>bonbon</t>
        </is>
      </c>
      <c r="AM1695" t="inlineStr">
        <is>
          <t>1</t>
        </is>
      </c>
      <c r="AN1695" t="inlineStr">
        <is>
          <t>non trouvé</t>
        </is>
      </c>
      <c r="AO1695" t="inlineStr">
        <is>
          <t>1</t>
        </is>
      </c>
      <c r="AP1695" t="inlineStr">
        <is>
          <t>1</t>
        </is>
      </c>
      <c r="AQ1695" t="inlineStr"/>
      <c r="AR1695" t="inlineStr"/>
      <c r="AS1695" t="inlineStr"/>
      <c r="AT1695" t="inlineStr"/>
      <c r="AU1695" t="inlineStr">
        <is>
          <t>---</t>
        </is>
      </c>
      <c r="AV1695" t="inlineStr">
        <is>
          <t>---</t>
        </is>
      </c>
      <c r="AW1695" t="inlineStr">
        <is>
          <t>---</t>
        </is>
      </c>
      <c r="AX1695" t="inlineStr">
        <is>
          <t>---</t>
        </is>
      </c>
      <c r="AY1695" t="inlineStr">
        <is>
          <t>---</t>
        </is>
      </c>
      <c r="AZ1695" t="inlineStr">
        <is>
          <t>---</t>
        </is>
      </c>
      <c r="BA1695" t="inlineStr">
        <is>
          <t>25302d3773ea035e35c3934e3aa8e141</t>
        </is>
      </c>
      <c r="BB1695" t="inlineStr">
        <is>
          <t>http://openrosa.org/formdesigner/0B48E039-1E80-49A7-AC24-732B6E788E39</t>
        </is>
      </c>
      <c r="BC1695" t="inlineStr">
        <is>
          <t>Ration et autres visites</t>
        </is>
      </c>
      <c r="BD1695" t="inlineStr">
        <is>
          <t>CommCare Android, version "2.56"(468048). App v15976. CommCare Version 2.56.0. Build 468048, built on: 2025-03-31</t>
        </is>
      </c>
      <c r="BE1695" t="inlineStr">
        <is>
          <t>commcare_6e883702-a4ce-475b-b43e-3900cbde0394</t>
        </is>
      </c>
      <c r="BF1695" t="inlineStr">
        <is>
          <t>18.5454758 -72.406688 11.97 5.36</t>
        </is>
      </c>
      <c r="BG1695" t="inlineStr">
        <is>
          <t>f13d8149fc6d39ebe86af18272310ff9</t>
        </is>
      </c>
      <c r="BH1695" t="inlineStr">
        <is>
          <t>7f92301a232342ecaa860bf392f6b02f</t>
        </is>
      </c>
      <c r="BI1695" t="inlineStr">
        <is>
          <t>15246</t>
        </is>
      </c>
      <c r="BJ1695" t="inlineStr">
        <is>
          <t>XFormInstance</t>
        </is>
      </c>
      <c r="BK1695" t="inlineStr">
        <is>
          <t>b1ede33e0f4c11f0a01e01d5b80612a7</t>
        </is>
      </c>
      <c r="BL1695" t="b">
        <v>0</v>
      </c>
      <c r="BM1695" t="inlineStr">
        <is>
          <t>---</t>
        </is>
      </c>
      <c r="BN1695" t="inlineStr">
        <is>
          <t>200.113.230.181</t>
        </is>
      </c>
      <c r="BO1695" t="inlineStr">
        <is>
          <t>Peterson Tombeau</t>
        </is>
      </c>
    </row>
    <row r="1696">
      <c r="A1696" t="inlineStr">
        <is>
          <t>1694</t>
        </is>
      </c>
      <c r="B1696" t="inlineStr">
        <is>
          <t>9743684c-80f7-4fe1-a2af-482259a8bddc</t>
        </is>
      </c>
      <c r="C1696" t="inlineStr">
        <is>
          <t>2025-04-03</t>
        </is>
      </c>
      <c r="D1696" t="inlineStr">
        <is>
          <t>4</t>
        </is>
      </c>
      <c r="E1696" t="inlineStr">
        <is>
          <t>bonbon</t>
        </is>
      </c>
      <c r="F1696" t="inlineStr">
        <is>
          <t>1</t>
        </is>
      </c>
      <c r="G1696" t="inlineStr">
        <is>
          <t>non trouvé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---</t>
        </is>
      </c>
      <c r="L1696" t="inlineStr">
        <is>
          <t>---</t>
        </is>
      </c>
      <c r="M1696" t="inlineStr">
        <is>
          <t>---</t>
        </is>
      </c>
      <c r="N1696" t="inlineStr">
        <is>
          <t>---</t>
        </is>
      </c>
      <c r="O1696" t="inlineStr">
        <is>
          <t>---</t>
        </is>
      </c>
      <c r="P1696" t="inlineStr">
        <is>
          <t>---</t>
        </is>
      </c>
      <c r="Q1696" t="inlineStr">
        <is>
          <t>---</t>
        </is>
      </c>
      <c r="R1696" t="inlineStr"/>
      <c r="S1696" t="inlineStr"/>
      <c r="T1696" t="inlineStr"/>
      <c r="U1696">
        <f>HYPERLINK("https://www.commcarehq.org/a/caris-test/api/form_attachment/v1/9743684c-80f7-4fe1-a2af-482259a8bddc/1743727527754.jpg")</f>
        <v/>
      </c>
      <c r="V1696" t="inlineStr"/>
      <c r="W1696" t="inlineStr"/>
      <c r="X1696" t="inlineStr">
        <is>
          <t>PAP/CHAP/ST02128</t>
        </is>
      </c>
      <c r="Y1696" t="inlineStr">
        <is>
          <t>PAP/CHAP/ST02128</t>
        </is>
      </c>
      <c r="Z1696" t="inlineStr">
        <is>
          <t>2025-04-04 00:45:32</t>
        </is>
      </c>
      <c r="AA1696" t="inlineStr">
        <is>
          <t>2025-04-04 00:44:54</t>
        </is>
      </c>
      <c r="AB1696" t="inlineStr">
        <is>
          <t>2faustin</t>
        </is>
      </c>
      <c r="AC1696" t="inlineStr">
        <is>
          <t>2025-04-03 23:44:24</t>
        </is>
      </c>
      <c r="AD1696" s="1" t="inlineStr">
        <is>
          <t>https://www.commcarehq.org/a/caris-test/reports/form_data/9743684c-80f7-4fe1-a2af-482259a8bddc/</t>
        </is>
      </c>
      <c r="AE1696" t="inlineStr">
        <is>
          <t>---</t>
        </is>
      </c>
      <c r="AF1696" t="inlineStr">
        <is>
          <t>3c5a623af057e23a32ae4000_22473</t>
        </is>
      </c>
      <c r="AG1696" t="inlineStr">
        <is>
          <t>---</t>
        </is>
      </c>
      <c r="AH1696" t="inlineStr">
        <is>
          <t>2025-04-04 00:45:32</t>
        </is>
      </c>
      <c r="AI1696" t="inlineStr">
        <is>
          <t>25302d3773ea035e35c3934e3aa8e141</t>
        </is>
      </c>
      <c r="AJ1696" t="inlineStr">
        <is>
          <t>2025-04-03</t>
        </is>
      </c>
      <c r="AK1696" t="inlineStr">
        <is>
          <t>4</t>
        </is>
      </c>
      <c r="AL1696" t="inlineStr">
        <is>
          <t>bonbon</t>
        </is>
      </c>
      <c r="AM1696" t="inlineStr">
        <is>
          <t>1</t>
        </is>
      </c>
      <c r="AN1696" t="inlineStr">
        <is>
          <t>non trouvé</t>
        </is>
      </c>
      <c r="AO1696" t="inlineStr">
        <is>
          <t>1</t>
        </is>
      </c>
      <c r="AP1696" t="inlineStr">
        <is>
          <t>1</t>
        </is>
      </c>
      <c r="AQ1696" t="inlineStr"/>
      <c r="AR1696" t="inlineStr"/>
      <c r="AS1696" t="inlineStr"/>
      <c r="AT1696" t="inlineStr"/>
      <c r="AU1696" t="inlineStr">
        <is>
          <t>---</t>
        </is>
      </c>
      <c r="AV1696" t="inlineStr">
        <is>
          <t>---</t>
        </is>
      </c>
      <c r="AW1696" t="inlineStr">
        <is>
          <t>---</t>
        </is>
      </c>
      <c r="AX1696" t="inlineStr">
        <is>
          <t>---</t>
        </is>
      </c>
      <c r="AY1696" t="inlineStr">
        <is>
          <t>---</t>
        </is>
      </c>
      <c r="AZ1696" t="inlineStr">
        <is>
          <t>---</t>
        </is>
      </c>
      <c r="BA1696" t="inlineStr">
        <is>
          <t>25302d3773ea035e35c3934e3aa8e141</t>
        </is>
      </c>
      <c r="BB1696" t="inlineStr">
        <is>
          <t>http://openrosa.org/formdesigner/0B48E039-1E80-49A7-AC24-732B6E788E39</t>
        </is>
      </c>
      <c r="BC1696" t="inlineStr">
        <is>
          <t>Ration et autres visites</t>
        </is>
      </c>
      <c r="BD1696" t="inlineStr">
        <is>
          <t>CommCare Android, version "2.56"(468048). App v15976. CommCare Version 2.56.0. Build 468048, built on: 2025-03-31</t>
        </is>
      </c>
      <c r="BE1696" t="inlineStr">
        <is>
          <t>commcare_6e883702-a4ce-475b-b43e-3900cbde0394</t>
        </is>
      </c>
      <c r="BF1696" t="inlineStr">
        <is>
          <t>18.5454879 -72.4066986 9.07 4.82</t>
        </is>
      </c>
      <c r="BG1696" t="inlineStr">
        <is>
          <t>f13d8149fc6d39ebe86af18272310ff9</t>
        </is>
      </c>
      <c r="BH1696" t="inlineStr">
        <is>
          <t>7f92301a232342ecaa860bf392f6b02f</t>
        </is>
      </c>
      <c r="BI1696" t="inlineStr">
        <is>
          <t>15246</t>
        </is>
      </c>
      <c r="BJ1696" t="inlineStr">
        <is>
          <t>XFormInstance</t>
        </is>
      </c>
      <c r="BK1696" t="inlineStr">
        <is>
          <t>b1ede33e0f4c11f0a01e01d5b80612a7</t>
        </is>
      </c>
      <c r="BL1696" t="b">
        <v>0</v>
      </c>
      <c r="BM1696" t="inlineStr">
        <is>
          <t>---</t>
        </is>
      </c>
      <c r="BN1696" t="inlineStr">
        <is>
          <t>200.113.230.181</t>
        </is>
      </c>
      <c r="BO1696" t="inlineStr">
        <is>
          <t>Djoulie Tilys</t>
        </is>
      </c>
    </row>
    <row r="1697">
      <c r="A1697" t="inlineStr">
        <is>
          <t>1695</t>
        </is>
      </c>
      <c r="B1697" t="inlineStr">
        <is>
          <t>b6bc4e33-ba74-4d1b-9093-7c4834ba3e01</t>
        </is>
      </c>
      <c r="C1697" t="inlineStr">
        <is>
          <t>2025-03-27</t>
        </is>
      </c>
      <c r="D1697" t="inlineStr">
        <is>
          <t>4</t>
        </is>
      </c>
      <c r="E1697" t="inlineStr">
        <is>
          <t>l.adresse encore introuvable</t>
        </is>
      </c>
      <c r="F1697" t="inlineStr">
        <is>
          <t>1</t>
        </is>
      </c>
      <c r="G1697" t="inlineStr">
        <is>
          <t>connaitre son adresse</t>
        </is>
      </c>
      <c r="H1697" t="inlineStr">
        <is>
          <t>0</t>
        </is>
      </c>
      <c r="I1697" t="inlineStr">
        <is>
          <t>0</t>
        </is>
      </c>
      <c r="J1697" t="inlineStr">
        <is>
          <t>---</t>
        </is>
      </c>
      <c r="K1697" t="inlineStr">
        <is>
          <t>---</t>
        </is>
      </c>
      <c r="L1697" t="inlineStr">
        <is>
          <t>---</t>
        </is>
      </c>
      <c r="M1697" t="inlineStr">
        <is>
          <t>---</t>
        </is>
      </c>
      <c r="N1697" t="inlineStr">
        <is>
          <t>---</t>
        </is>
      </c>
      <c r="O1697" t="inlineStr">
        <is>
          <t>---</t>
        </is>
      </c>
      <c r="P1697" t="inlineStr">
        <is>
          <t>---</t>
        </is>
      </c>
      <c r="Q1697" t="inlineStr">
        <is>
          <t>---</t>
        </is>
      </c>
      <c r="R1697" t="inlineStr">
        <is>
          <t>---</t>
        </is>
      </c>
      <c r="S1697" t="inlineStr">
        <is>
          <t>---</t>
        </is>
      </c>
      <c r="T1697" t="inlineStr">
        <is>
          <t>---</t>
        </is>
      </c>
      <c r="U1697" t="inlineStr">
        <is>
          <t>---</t>
        </is>
      </c>
      <c r="V1697" t="inlineStr">
        <is>
          <t>---</t>
        </is>
      </c>
      <c r="W1697" t="inlineStr"/>
      <c r="X1697" t="inlineStr">
        <is>
          <t>PAP/HBMP/ST04324</t>
        </is>
      </c>
      <c r="Y1697" t="inlineStr">
        <is>
          <t>PAP/HBMP/ST04324</t>
        </is>
      </c>
      <c r="Z1697" t="inlineStr">
        <is>
          <t>2025-04-01 21:54:00</t>
        </is>
      </c>
      <c r="AA1697" t="inlineStr">
        <is>
          <t>2025-04-01 21:52:32</t>
        </is>
      </c>
      <c r="AB1697" t="inlineStr">
        <is>
          <t>2higgie</t>
        </is>
      </c>
      <c r="AC1697" t="inlineStr">
        <is>
          <t>2025-04-03 23:52:53</t>
        </is>
      </c>
      <c r="AD1697" s="1" t="inlineStr">
        <is>
          <t>https://www.commcarehq.org/a/caris-test/reports/form_data/b6bc4e33-ba74-4d1b-9093-7c4834ba3e01/</t>
        </is>
      </c>
      <c r="AE1697" t="inlineStr">
        <is>
          <t>---</t>
        </is>
      </c>
      <c r="AF1697" t="inlineStr">
        <is>
          <t>3c5a623af057e23a32ae4000_133608</t>
        </is>
      </c>
      <c r="AG1697" t="inlineStr">
        <is>
          <t>---</t>
        </is>
      </c>
      <c r="AH1697" t="inlineStr">
        <is>
          <t>2025-04-01 21:54:00</t>
        </is>
      </c>
      <c r="AI1697" t="inlineStr">
        <is>
          <t>04b63b4d09b5f758ab1bb4b49b51e9d0</t>
        </is>
      </c>
      <c r="AJ1697" t="inlineStr">
        <is>
          <t>2025-03-27</t>
        </is>
      </c>
      <c r="AK1697" t="inlineStr">
        <is>
          <t>4</t>
        </is>
      </c>
      <c r="AL1697" t="inlineStr">
        <is>
          <t>l.adresse encore introuvable</t>
        </is>
      </c>
      <c r="AM1697" t="inlineStr">
        <is>
          <t>1</t>
        </is>
      </c>
      <c r="AN1697" t="inlineStr">
        <is>
          <t>connaitre son adresse</t>
        </is>
      </c>
      <c r="AO1697" t="inlineStr">
        <is>
          <t>0</t>
        </is>
      </c>
      <c r="AP1697" t="inlineStr">
        <is>
          <t>0</t>
        </is>
      </c>
      <c r="AQ1697" t="inlineStr">
        <is>
          <t>---</t>
        </is>
      </c>
      <c r="AR1697" t="inlineStr">
        <is>
          <t>---</t>
        </is>
      </c>
      <c r="AS1697" t="inlineStr">
        <is>
          <t>---</t>
        </is>
      </c>
      <c r="AT1697" t="inlineStr"/>
      <c r="AU1697" t="inlineStr">
        <is>
          <t>---</t>
        </is>
      </c>
      <c r="AV1697" t="inlineStr">
        <is>
          <t>---</t>
        </is>
      </c>
      <c r="AW1697" t="inlineStr">
        <is>
          <t>---</t>
        </is>
      </c>
      <c r="AX1697" t="inlineStr">
        <is>
          <t>---</t>
        </is>
      </c>
      <c r="AY1697" t="inlineStr">
        <is>
          <t>---</t>
        </is>
      </c>
      <c r="AZ1697" t="inlineStr">
        <is>
          <t>---</t>
        </is>
      </c>
      <c r="BA1697" t="inlineStr">
        <is>
          <t>04b63b4d09b5f758ab1bb4b49b51e9d0</t>
        </is>
      </c>
      <c r="BB1697" t="inlineStr">
        <is>
          <t>http://openrosa.org/formdesigner/0B48E039-1E80-49A7-AC24-732B6E788E39</t>
        </is>
      </c>
      <c r="BC1697" t="inlineStr">
        <is>
          <t>Ration et autres visites</t>
        </is>
      </c>
      <c r="BD1697" t="inlineStr">
        <is>
          <t>CommCare Android, version "2.56"(468046). App v15976. CommCare Version 2.56.0. Build 468046, built on: 2025-03-15</t>
        </is>
      </c>
      <c r="BE1697" t="inlineStr">
        <is>
          <t>commcare_f379e98d-deb2-406c-bb23-c551c5606f69</t>
        </is>
      </c>
      <c r="BF1697" t="inlineStr"/>
      <c r="BG1697" t="inlineStr">
        <is>
          <t>f13d8149fc6d39ebe86af18272310ff9</t>
        </is>
      </c>
      <c r="BH1697" t="inlineStr">
        <is>
          <t>7f92301a232342ecaa860bf392f6b02f</t>
        </is>
      </c>
      <c r="BI1697" t="inlineStr">
        <is>
          <t>15246</t>
        </is>
      </c>
      <c r="BJ1697" t="inlineStr">
        <is>
          <t>XFormInstance</t>
        </is>
      </c>
      <c r="BK1697" t="inlineStr">
        <is>
          <t>5f1463350e7c11f08d07217714180d5a</t>
        </is>
      </c>
      <c r="BL1697" t="b">
        <v>0</v>
      </c>
      <c r="BM1697" t="inlineStr">
        <is>
          <t>---</t>
        </is>
      </c>
      <c r="BN1697" t="inlineStr">
        <is>
          <t>200.113.253.109</t>
        </is>
      </c>
      <c r="BO1697" t="inlineStr">
        <is>
          <t>Jenny Mondesir</t>
        </is>
      </c>
    </row>
    <row r="1698">
      <c r="A1698" t="inlineStr">
        <is>
          <t>1696</t>
        </is>
      </c>
      <c r="B1698" t="inlineStr">
        <is>
          <t>500fdb23-6444-4ed3-8567-02aa2d794f13</t>
        </is>
      </c>
      <c r="C1698" t="inlineStr">
        <is>
          <t>2025-03-28</t>
        </is>
      </c>
      <c r="D1698" t="inlineStr">
        <is>
          <t>4</t>
        </is>
      </c>
      <c r="E1698" t="inlineStr">
        <is>
          <t>chercher son adresse pour cv</t>
        </is>
      </c>
      <c r="F1698" t="inlineStr">
        <is>
          <t>0</t>
        </is>
      </c>
      <c r="G1698" t="inlineStr">
        <is>
          <t>visite pr cv</t>
        </is>
      </c>
      <c r="H1698" t="inlineStr">
        <is>
          <t>0</t>
        </is>
      </c>
      <c r="I1698" t="inlineStr">
        <is>
          <t>0</t>
        </is>
      </c>
      <c r="J1698" t="inlineStr">
        <is>
          <t>---</t>
        </is>
      </c>
      <c r="K1698" t="inlineStr">
        <is>
          <t>---</t>
        </is>
      </c>
      <c r="L1698" t="inlineStr">
        <is>
          <t>---</t>
        </is>
      </c>
      <c r="M1698" t="inlineStr">
        <is>
          <t>---</t>
        </is>
      </c>
      <c r="N1698" t="inlineStr">
        <is>
          <t>---</t>
        </is>
      </c>
      <c r="O1698" t="inlineStr">
        <is>
          <t>---</t>
        </is>
      </c>
      <c r="P1698" t="inlineStr">
        <is>
          <t>---</t>
        </is>
      </c>
      <c r="Q1698" t="inlineStr">
        <is>
          <t>---</t>
        </is>
      </c>
      <c r="R1698" t="inlineStr">
        <is>
          <t>---</t>
        </is>
      </c>
      <c r="S1698" t="inlineStr">
        <is>
          <t>---</t>
        </is>
      </c>
      <c r="T1698" t="inlineStr">
        <is>
          <t>---</t>
        </is>
      </c>
      <c r="U1698" t="inlineStr">
        <is>
          <t>---</t>
        </is>
      </c>
      <c r="V1698" t="inlineStr">
        <is>
          <t>---</t>
        </is>
      </c>
      <c r="W1698" t="inlineStr"/>
      <c r="X1698" t="inlineStr">
        <is>
          <t>PAP/HBMP/ST03691</t>
        </is>
      </c>
      <c r="Y1698" t="inlineStr">
        <is>
          <t>PAP/HBMP/ST03691</t>
        </is>
      </c>
      <c r="Z1698" t="inlineStr">
        <is>
          <t>2025-04-01 21:58:13</t>
        </is>
      </c>
      <c r="AA1698" t="inlineStr">
        <is>
          <t>2025-04-01 21:55:56</t>
        </is>
      </c>
      <c r="AB1698" t="inlineStr">
        <is>
          <t>2higgie</t>
        </is>
      </c>
      <c r="AC1698" t="inlineStr">
        <is>
          <t>2025-04-03 23:52:54</t>
        </is>
      </c>
      <c r="AD1698" s="1" t="inlineStr">
        <is>
          <t>https://www.commcarehq.org/a/caris-test/reports/form_data/500fdb23-6444-4ed3-8567-02aa2d794f13/</t>
        </is>
      </c>
      <c r="AE1698" t="inlineStr">
        <is>
          <t>---</t>
        </is>
      </c>
      <c r="AF1698" t="inlineStr">
        <is>
          <t>3c5a623af057e23a32ae4000_16841</t>
        </is>
      </c>
      <c r="AG1698" t="inlineStr">
        <is>
          <t>---</t>
        </is>
      </c>
      <c r="AH1698" t="inlineStr">
        <is>
          <t>2025-04-01 21:58:13</t>
        </is>
      </c>
      <c r="AI1698" t="inlineStr">
        <is>
          <t>04b63b4d09b5f758ab1bb4b49b51e9d0</t>
        </is>
      </c>
      <c r="AJ1698" t="inlineStr">
        <is>
          <t>2025-03-28</t>
        </is>
      </c>
      <c r="AK1698" t="inlineStr">
        <is>
          <t>4</t>
        </is>
      </c>
      <c r="AL1698" t="inlineStr">
        <is>
          <t>chercher son adresse pour cv</t>
        </is>
      </c>
      <c r="AM1698" t="inlineStr">
        <is>
          <t>0</t>
        </is>
      </c>
      <c r="AN1698" t="inlineStr">
        <is>
          <t>visite pr cv</t>
        </is>
      </c>
      <c r="AO1698" t="inlineStr">
        <is>
          <t>0</t>
        </is>
      </c>
      <c r="AP1698" t="inlineStr">
        <is>
          <t>0</t>
        </is>
      </c>
      <c r="AQ1698" t="inlineStr">
        <is>
          <t>---</t>
        </is>
      </c>
      <c r="AR1698" t="inlineStr">
        <is>
          <t>---</t>
        </is>
      </c>
      <c r="AS1698" t="inlineStr">
        <is>
          <t>---</t>
        </is>
      </c>
      <c r="AT1698" t="inlineStr"/>
      <c r="AU1698" t="inlineStr">
        <is>
          <t>---</t>
        </is>
      </c>
      <c r="AV1698" t="inlineStr">
        <is>
          <t>---</t>
        </is>
      </c>
      <c r="AW1698" t="inlineStr">
        <is>
          <t>---</t>
        </is>
      </c>
      <c r="AX1698" t="inlineStr">
        <is>
          <t>---</t>
        </is>
      </c>
      <c r="AY1698" t="inlineStr">
        <is>
          <t>---</t>
        </is>
      </c>
      <c r="AZ1698" t="inlineStr">
        <is>
          <t>---</t>
        </is>
      </c>
      <c r="BA1698" t="inlineStr">
        <is>
          <t>04b63b4d09b5f758ab1bb4b49b51e9d0</t>
        </is>
      </c>
      <c r="BB1698" t="inlineStr">
        <is>
          <t>http://openrosa.org/formdesigner/0B48E039-1E80-49A7-AC24-732B6E788E39</t>
        </is>
      </c>
      <c r="BC1698" t="inlineStr">
        <is>
          <t>Ration et autres visites</t>
        </is>
      </c>
      <c r="BD1698" t="inlineStr">
        <is>
          <t>CommCare Android, version "2.56"(468046). App v15976. CommCare Version 2.56.0. Build 468046, built on: 2025-03-15</t>
        </is>
      </c>
      <c r="BE1698" t="inlineStr">
        <is>
          <t>commcare_f379e98d-deb2-406c-bb23-c551c5606f69</t>
        </is>
      </c>
      <c r="BF1698" t="inlineStr"/>
      <c r="BG1698" t="inlineStr">
        <is>
          <t>f13d8149fc6d39ebe86af18272310ff9</t>
        </is>
      </c>
      <c r="BH1698" t="inlineStr">
        <is>
          <t>7f92301a232342ecaa860bf392f6b02f</t>
        </is>
      </c>
      <c r="BI1698" t="inlineStr">
        <is>
          <t>15246</t>
        </is>
      </c>
      <c r="BJ1698" t="inlineStr">
        <is>
          <t>XFormInstance</t>
        </is>
      </c>
      <c r="BK1698" t="inlineStr">
        <is>
          <t>5f1463350e7c11f08d07217714180d5a</t>
        </is>
      </c>
      <c r="BL1698" t="b">
        <v>0</v>
      </c>
      <c r="BM1698" t="inlineStr">
        <is>
          <t>---</t>
        </is>
      </c>
      <c r="BN1698" t="inlineStr">
        <is>
          <t>200.113.253.109</t>
        </is>
      </c>
      <c r="BO1698" t="inlineStr">
        <is>
          <t>Edson Gruignard</t>
        </is>
      </c>
    </row>
    <row r="1699">
      <c r="A1699" t="inlineStr">
        <is>
          <t>1697</t>
        </is>
      </c>
      <c r="B1699" t="inlineStr">
        <is>
          <t>1061f785-ac07-4c07-b48a-9d0ba3e430f2</t>
        </is>
      </c>
      <c r="C1699" t="inlineStr">
        <is>
          <t>2025-04-03</t>
        </is>
      </c>
      <c r="D1699" t="inlineStr">
        <is>
          <t>8</t>
        </is>
      </c>
      <c r="E1699" t="inlineStr">
        <is>
          <t>---</t>
        </is>
      </c>
      <c r="F1699" t="inlineStr">
        <is>
          <t>1</t>
        </is>
      </c>
      <c r="G1699" t="inlineStr">
        <is>
          <t>---</t>
        </is>
      </c>
      <c r="H1699" t="inlineStr">
        <is>
          <t>1</t>
        </is>
      </c>
      <c r="I1699" t="inlineStr">
        <is>
          <t>1</t>
        </is>
      </c>
      <c r="J1699" t="inlineStr">
        <is>
          <t>2</t>
        </is>
      </c>
      <c r="K1699" t="inlineStr">
        <is>
          <t>---</t>
        </is>
      </c>
      <c r="L1699" t="inlineStr">
        <is>
          <t>---</t>
        </is>
      </c>
      <c r="M1699" t="inlineStr">
        <is>
          <t>---</t>
        </is>
      </c>
      <c r="N1699" t="inlineStr">
        <is>
          <t>---</t>
        </is>
      </c>
      <c r="O1699" t="inlineStr">
        <is>
          <t>---</t>
        </is>
      </c>
      <c r="P1699" t="inlineStr">
        <is>
          <t>---</t>
        </is>
      </c>
      <c r="Q1699" t="inlineStr">
        <is>
          <t>---</t>
        </is>
      </c>
      <c r="R1699" t="inlineStr"/>
      <c r="S1699" t="inlineStr"/>
      <c r="T1699" t="inlineStr"/>
      <c r="U1699" t="inlineStr"/>
      <c r="V1699" t="inlineStr"/>
      <c r="W1699" t="inlineStr"/>
      <c r="X1699" t="inlineStr">
        <is>
          <t>PAP/GCHO/ST06590</t>
        </is>
      </c>
      <c r="Y1699" t="inlineStr">
        <is>
          <t>PAP/GCHO/ST06590</t>
        </is>
      </c>
      <c r="Z1699" t="inlineStr">
        <is>
          <t>2025-04-03 23:29:10</t>
        </is>
      </c>
      <c r="AA1699" t="inlineStr">
        <is>
          <t>2025-04-03 23:28:44</t>
        </is>
      </c>
      <c r="AB1699" t="inlineStr">
        <is>
          <t>2nathalie</t>
        </is>
      </c>
      <c r="AC1699" t="inlineStr">
        <is>
          <t>2025-04-04 00:02:36</t>
        </is>
      </c>
      <c r="AD1699" s="1" t="inlineStr">
        <is>
          <t>https://www.commcarehq.org/a/caris-test/reports/form_data/1061f785-ac07-4c07-b48a-9d0ba3e430f2/</t>
        </is>
      </c>
      <c r="AE1699" t="inlineStr">
        <is>
          <t>---</t>
        </is>
      </c>
      <c r="AF1699" t="inlineStr">
        <is>
          <t>3c5a623af057e23a32ae4000_24609</t>
        </is>
      </c>
      <c r="AG1699" t="inlineStr">
        <is>
          <t>---</t>
        </is>
      </c>
      <c r="AH1699" t="inlineStr">
        <is>
          <t>2025-04-03 23:29:10</t>
        </is>
      </c>
      <c r="AI1699" t="inlineStr">
        <is>
          <t>3c7e14bc31cb425997c89e194bb7c839</t>
        </is>
      </c>
      <c r="AJ1699" t="inlineStr">
        <is>
          <t>2025-04-03</t>
        </is>
      </c>
      <c r="AK1699" t="inlineStr">
        <is>
          <t>8</t>
        </is>
      </c>
      <c r="AL1699" t="inlineStr">
        <is>
          <t>---</t>
        </is>
      </c>
      <c r="AM1699" t="inlineStr">
        <is>
          <t>1</t>
        </is>
      </c>
      <c r="AN1699" t="inlineStr">
        <is>
          <t>---</t>
        </is>
      </c>
      <c r="AO1699" t="inlineStr">
        <is>
          <t>1</t>
        </is>
      </c>
      <c r="AP1699" t="inlineStr">
        <is>
          <t>1</t>
        </is>
      </c>
      <c r="AQ1699" t="inlineStr"/>
      <c r="AR1699" t="inlineStr"/>
      <c r="AS1699" t="inlineStr"/>
      <c r="AT1699" t="inlineStr"/>
      <c r="AU1699" t="inlineStr">
        <is>
          <t>---</t>
        </is>
      </c>
      <c r="AV1699" t="inlineStr">
        <is>
          <t>---</t>
        </is>
      </c>
      <c r="AW1699" t="inlineStr">
        <is>
          <t>---</t>
        </is>
      </c>
      <c r="AX1699" t="inlineStr">
        <is>
          <t>---</t>
        </is>
      </c>
      <c r="AY1699" t="inlineStr">
        <is>
          <t>---</t>
        </is>
      </c>
      <c r="AZ1699" t="inlineStr">
        <is>
          <t>---</t>
        </is>
      </c>
      <c r="BA1699" t="inlineStr">
        <is>
          <t>3c7e14bc31cb425997c89e194bb7c839</t>
        </is>
      </c>
      <c r="BB1699" t="inlineStr">
        <is>
          <t>http://openrosa.org/formdesigner/0B48E039-1E80-49A7-AC24-732B6E788E39</t>
        </is>
      </c>
      <c r="BC1699" t="inlineStr">
        <is>
          <t>Ration et autres visites</t>
        </is>
      </c>
      <c r="BD1699" t="inlineStr">
        <is>
          <t>CommCare Android, version "2.56"(468046). App v15976. CommCare Version 2.56.0. Build 468046, built on: 2025-03-15</t>
        </is>
      </c>
      <c r="BE1699" t="inlineStr">
        <is>
          <t>commcare_03216a9b-083b-41ac-b53f-fe4f1b36c5ed</t>
        </is>
      </c>
      <c r="BF1699" t="inlineStr"/>
      <c r="BG1699" t="inlineStr">
        <is>
          <t>f13d8149fc6d39ebe86af18272310ff9</t>
        </is>
      </c>
      <c r="BH1699" t="inlineStr">
        <is>
          <t>7f92301a232342ecaa860bf392f6b02f</t>
        </is>
      </c>
      <c r="BI1699" t="inlineStr">
        <is>
          <t>15246</t>
        </is>
      </c>
      <c r="BJ1699" t="inlineStr">
        <is>
          <t>XFormInstance</t>
        </is>
      </c>
      <c r="BK1699" t="inlineStr">
        <is>
          <t>2b0fa3fa0f3011f087f091acc20079a7</t>
        </is>
      </c>
      <c r="BL1699" t="b">
        <v>0</v>
      </c>
      <c r="BM1699" t="inlineStr">
        <is>
          <t>---</t>
        </is>
      </c>
      <c r="BN1699" t="inlineStr">
        <is>
          <t>200.113.253.200</t>
        </is>
      </c>
      <c r="BO1699" t="inlineStr">
        <is>
          <t>Washington Justin</t>
        </is>
      </c>
    </row>
    <row r="1700">
      <c r="A1700" t="inlineStr">
        <is>
          <t>1698</t>
        </is>
      </c>
      <c r="B1700" t="inlineStr">
        <is>
          <t>7fd7068c-816a-4654-af04-367543fe1e7c</t>
        </is>
      </c>
      <c r="C1700" t="inlineStr">
        <is>
          <t>2025-04-03</t>
        </is>
      </c>
      <c r="D1700" t="inlineStr">
        <is>
          <t>10</t>
        </is>
      </c>
      <c r="E1700" t="inlineStr">
        <is>
          <t>---</t>
        </is>
      </c>
      <c r="F1700" t="inlineStr">
        <is>
          <t>1</t>
        </is>
      </c>
      <c r="G1700" t="inlineStr">
        <is>
          <t>---</t>
        </is>
      </c>
      <c r="H1700" t="inlineStr">
        <is>
          <t>1</t>
        </is>
      </c>
      <c r="I1700" t="inlineStr">
        <is>
          <t>1</t>
        </is>
      </c>
      <c r="J1700" t="inlineStr">
        <is>
          <t>2</t>
        </is>
      </c>
      <c r="K1700" t="inlineStr">
        <is>
          <t>---</t>
        </is>
      </c>
      <c r="L1700" t="inlineStr">
        <is>
          <t>---</t>
        </is>
      </c>
      <c r="M1700" t="inlineStr">
        <is>
          <t>---</t>
        </is>
      </c>
      <c r="N1700" t="inlineStr">
        <is>
          <t>---</t>
        </is>
      </c>
      <c r="O1700" t="inlineStr">
        <is>
          <t>---</t>
        </is>
      </c>
      <c r="P1700" t="inlineStr">
        <is>
          <t>---</t>
        </is>
      </c>
      <c r="Q1700" t="inlineStr">
        <is>
          <t>---</t>
        </is>
      </c>
      <c r="R1700" t="inlineStr"/>
      <c r="S1700" t="inlineStr">
        <is>
          <t>67.0</t>
        </is>
      </c>
      <c r="T1700" t="inlineStr">
        <is>
          <t>171.0</t>
        </is>
      </c>
      <c r="U1700" t="inlineStr"/>
      <c r="V1700" t="inlineStr"/>
      <c r="W1700" t="inlineStr"/>
      <c r="X1700" t="inlineStr">
        <is>
          <t>PAP/GCHO/ST07294</t>
        </is>
      </c>
      <c r="Y1700" t="inlineStr">
        <is>
          <t>PAP/GCHO/ST07294</t>
        </is>
      </c>
      <c r="Z1700" t="inlineStr">
        <is>
          <t>2025-04-03 23:35:27</t>
        </is>
      </c>
      <c r="AA1700" t="inlineStr">
        <is>
          <t>2025-04-03 23:35:05</t>
        </is>
      </c>
      <c r="AB1700" t="inlineStr">
        <is>
          <t>2nathalie</t>
        </is>
      </c>
      <c r="AC1700" t="inlineStr">
        <is>
          <t>2025-04-04 00:05:48</t>
        </is>
      </c>
      <c r="AD1700" s="1" t="inlineStr">
        <is>
          <t>https://www.commcarehq.org/a/caris-test/reports/form_data/7fd7068c-816a-4654-af04-367543fe1e7c/</t>
        </is>
      </c>
      <c r="AE1700" t="inlineStr">
        <is>
          <t>---</t>
        </is>
      </c>
      <c r="AF1700" t="inlineStr">
        <is>
          <t>3c5a623af057e23a32ae4000_37958</t>
        </is>
      </c>
      <c r="AG1700" t="inlineStr">
        <is>
          <t>---</t>
        </is>
      </c>
      <c r="AH1700" t="inlineStr">
        <is>
          <t>2025-04-03 23:35:27</t>
        </is>
      </c>
      <c r="AI1700" t="inlineStr">
        <is>
          <t>3c7e14bc31cb425997c89e194bb7c839</t>
        </is>
      </c>
      <c r="AJ1700" t="inlineStr">
        <is>
          <t>2025-04-03</t>
        </is>
      </c>
      <c r="AK1700" t="inlineStr">
        <is>
          <t>10</t>
        </is>
      </c>
      <c r="AL1700" t="inlineStr">
        <is>
          <t>---</t>
        </is>
      </c>
      <c r="AM1700" t="inlineStr">
        <is>
          <t>1</t>
        </is>
      </c>
      <c r="AN1700" t="inlineStr">
        <is>
          <t>---</t>
        </is>
      </c>
      <c r="AO1700" t="inlineStr">
        <is>
          <t>1</t>
        </is>
      </c>
      <c r="AP1700" t="inlineStr">
        <is>
          <t>1</t>
        </is>
      </c>
      <c r="AQ1700" t="inlineStr"/>
      <c r="AR1700" t="inlineStr">
        <is>
          <t>67</t>
        </is>
      </c>
      <c r="AS1700" t="inlineStr">
        <is>
          <t>171</t>
        </is>
      </c>
      <c r="AT1700" t="inlineStr"/>
      <c r="AU1700" t="inlineStr">
        <is>
          <t>---</t>
        </is>
      </c>
      <c r="AV1700" t="inlineStr">
        <is>
          <t>---</t>
        </is>
      </c>
      <c r="AW1700" t="inlineStr">
        <is>
          <t>---</t>
        </is>
      </c>
      <c r="AX1700" t="inlineStr">
        <is>
          <t>---</t>
        </is>
      </c>
      <c r="AY1700" t="inlineStr">
        <is>
          <t>---</t>
        </is>
      </c>
      <c r="AZ1700" t="inlineStr">
        <is>
          <t>---</t>
        </is>
      </c>
      <c r="BA1700" t="inlineStr">
        <is>
          <t>3c7e14bc31cb425997c89e194bb7c839</t>
        </is>
      </c>
      <c r="BB1700" t="inlineStr">
        <is>
          <t>http://openrosa.org/formdesigner/0B48E039-1E80-49A7-AC24-732B6E788E39</t>
        </is>
      </c>
      <c r="BC1700" t="inlineStr">
        <is>
          <t>Ration et autres visites</t>
        </is>
      </c>
      <c r="BD1700" t="inlineStr">
        <is>
          <t>CommCare Android, version "2.56"(468046). App v15976. CommCare Version 2.56.0. Build 468046, built on: 2025-03-15</t>
        </is>
      </c>
      <c r="BE1700" t="inlineStr">
        <is>
          <t>commcare_03216a9b-083b-41ac-b53f-fe4f1b36c5ed</t>
        </is>
      </c>
      <c r="BF1700" t="inlineStr"/>
      <c r="BG1700" t="inlineStr">
        <is>
          <t>f13d8149fc6d39ebe86af18272310ff9</t>
        </is>
      </c>
      <c r="BH1700" t="inlineStr">
        <is>
          <t>7f92301a232342ecaa860bf392f6b02f</t>
        </is>
      </c>
      <c r="BI1700" t="inlineStr">
        <is>
          <t>15246</t>
        </is>
      </c>
      <c r="BJ1700" t="inlineStr">
        <is>
          <t>XFormInstance</t>
        </is>
      </c>
      <c r="BK1700" t="inlineStr">
        <is>
          <t>2b0fa3fa0f3011f087f091acc20079a7</t>
        </is>
      </c>
      <c r="BL1700" t="b">
        <v>0</v>
      </c>
      <c r="BM1700" t="inlineStr">
        <is>
          <t>---</t>
        </is>
      </c>
      <c r="BN1700" t="inlineStr">
        <is>
          <t>200.113.253.200</t>
        </is>
      </c>
      <c r="BO1700" t="inlineStr">
        <is>
          <t>Carl Roméo Lamour</t>
        </is>
      </c>
    </row>
    <row r="1701">
      <c r="A1701" t="inlineStr">
        <is>
          <t>1699</t>
        </is>
      </c>
      <c r="B1701" t="inlineStr">
        <is>
          <t>262cdcbe-338b-4050-a839-0cfccd8110d8</t>
        </is>
      </c>
      <c r="C1701" t="inlineStr">
        <is>
          <t>2025-04-03</t>
        </is>
      </c>
      <c r="D1701" t="inlineStr">
        <is>
          <t>10</t>
        </is>
      </c>
      <c r="E1701" t="inlineStr">
        <is>
          <t>---</t>
        </is>
      </c>
      <c r="F1701" t="inlineStr">
        <is>
          <t>1</t>
        </is>
      </c>
      <c r="G1701" t="inlineStr">
        <is>
          <t>---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---</t>
        </is>
      </c>
      <c r="L1701" t="inlineStr">
        <is>
          <t>---</t>
        </is>
      </c>
      <c r="M1701" t="inlineStr">
        <is>
          <t>---</t>
        </is>
      </c>
      <c r="N1701" t="inlineStr">
        <is>
          <t>---</t>
        </is>
      </c>
      <c r="O1701" t="inlineStr">
        <is>
          <t>---</t>
        </is>
      </c>
      <c r="P1701" t="inlineStr">
        <is>
          <t>---</t>
        </is>
      </c>
      <c r="Q1701" t="inlineStr">
        <is>
          <t>---</t>
        </is>
      </c>
      <c r="R1701" t="inlineStr">
        <is>
          <t>19.5</t>
        </is>
      </c>
      <c r="S1701" t="inlineStr">
        <is>
          <t>44.1</t>
        </is>
      </c>
      <c r="T1701" t="inlineStr">
        <is>
          <t>160.0</t>
        </is>
      </c>
      <c r="U1701">
        <f>HYPERLINK("https://www.commcarehq.org/a/caris-test/api/form_attachment/v1/262cdcbe-338b-4050-a839-0cfccd8110d8/1743725867090.jpg")</f>
        <v/>
      </c>
      <c r="V1701" t="inlineStr"/>
      <c r="W1701" t="inlineStr"/>
      <c r="X1701" t="inlineStr">
        <is>
          <t>PAP/OMFP/ST05734</t>
        </is>
      </c>
      <c r="Y1701" t="inlineStr">
        <is>
          <t>PAP/OMFP/ST05734</t>
        </is>
      </c>
      <c r="Z1701" t="inlineStr">
        <is>
          <t>2025-04-04 00:17:54</t>
        </is>
      </c>
      <c r="AA1701" t="inlineStr">
        <is>
          <t>2025-04-04 00:16:56</t>
        </is>
      </c>
      <c r="AB1701" t="inlineStr">
        <is>
          <t>2florence</t>
        </is>
      </c>
      <c r="AC1701" t="inlineStr">
        <is>
          <t>2025-04-04 00:17:58</t>
        </is>
      </c>
      <c r="AD1701" s="1" t="inlineStr">
        <is>
          <t>https://www.commcarehq.org/a/caris-test/reports/form_data/262cdcbe-338b-4050-a839-0cfccd8110d8/</t>
        </is>
      </c>
      <c r="AE1701" t="inlineStr">
        <is>
          <t>---</t>
        </is>
      </c>
      <c r="AF1701" t="inlineStr">
        <is>
          <t>3c5a623af057e23a32ae4000_194868</t>
        </is>
      </c>
      <c r="AG1701" t="inlineStr">
        <is>
          <t>---</t>
        </is>
      </c>
      <c r="AH1701" t="inlineStr">
        <is>
          <t>2025-04-04 00:17:54</t>
        </is>
      </c>
      <c r="AI1701" t="inlineStr">
        <is>
          <t>754ca7bec29f95351d5cefde12319a10</t>
        </is>
      </c>
      <c r="AJ1701" t="inlineStr">
        <is>
          <t>2025-04-03</t>
        </is>
      </c>
      <c r="AK1701" t="inlineStr">
        <is>
          <t>10</t>
        </is>
      </c>
      <c r="AL1701" t="inlineStr">
        <is>
          <t>---</t>
        </is>
      </c>
      <c r="AM1701" t="inlineStr">
        <is>
          <t>1</t>
        </is>
      </c>
      <c r="AN1701" t="inlineStr">
        <is>
          <t>---</t>
        </is>
      </c>
      <c r="AO1701" t="inlineStr">
        <is>
          <t>1</t>
        </is>
      </c>
      <c r="AP1701" t="inlineStr">
        <is>
          <t>1</t>
        </is>
      </c>
      <c r="AQ1701" t="inlineStr">
        <is>
          <t>19.5</t>
        </is>
      </c>
      <c r="AR1701" t="inlineStr">
        <is>
          <t>44.1</t>
        </is>
      </c>
      <c r="AS1701" t="inlineStr">
        <is>
          <t>160</t>
        </is>
      </c>
      <c r="AT1701" t="inlineStr"/>
      <c r="AU1701" t="inlineStr">
        <is>
          <t>---</t>
        </is>
      </c>
      <c r="AV1701" t="inlineStr">
        <is>
          <t>---</t>
        </is>
      </c>
      <c r="AW1701" t="inlineStr">
        <is>
          <t>---</t>
        </is>
      </c>
      <c r="AX1701" t="inlineStr">
        <is>
          <t>---</t>
        </is>
      </c>
      <c r="AY1701" t="inlineStr">
        <is>
          <t>---</t>
        </is>
      </c>
      <c r="AZ1701" t="inlineStr">
        <is>
          <t>---</t>
        </is>
      </c>
      <c r="BA1701" t="inlineStr">
        <is>
          <t>754ca7bec29f95351d5cefde12319a10</t>
        </is>
      </c>
      <c r="BB1701" t="inlineStr">
        <is>
          <t>http://openrosa.org/formdesigner/0B48E039-1E80-49A7-AC24-732B6E788E39</t>
        </is>
      </c>
      <c r="BC1701" t="inlineStr">
        <is>
          <t>Ration et autres visites</t>
        </is>
      </c>
      <c r="BD1701" t="inlineStr">
        <is>
          <t>CommCare Android, version "2.56"(468046). App v15976. CommCare Version 2.56.0. Build 468046, built on: 2025-03-15</t>
        </is>
      </c>
      <c r="BE1701" t="inlineStr">
        <is>
          <t>commcare_808796cd-33b0-4127-827b-be4077a90425</t>
        </is>
      </c>
      <c r="BF1701" t="inlineStr"/>
      <c r="BG1701" t="inlineStr">
        <is>
          <t>f13d8149fc6d39ebe86af18272310ff9</t>
        </is>
      </c>
      <c r="BH1701" t="inlineStr">
        <is>
          <t>7f92301a232342ecaa860bf392f6b02f</t>
        </is>
      </c>
      <c r="BI1701" t="inlineStr">
        <is>
          <t>15246</t>
        </is>
      </c>
      <c r="BJ1701" t="inlineStr">
        <is>
          <t>XFormInstance</t>
        </is>
      </c>
      <c r="BK1701" t="inlineStr">
        <is>
          <t>4e65163c10a711f08db6217714180d5a</t>
        </is>
      </c>
      <c r="BL1701" t="b">
        <v>0</v>
      </c>
      <c r="BM1701" t="inlineStr">
        <is>
          <t>---</t>
        </is>
      </c>
      <c r="BN1701" t="inlineStr">
        <is>
          <t>200.113.253.149</t>
        </is>
      </c>
      <c r="BO1701" t="inlineStr">
        <is>
          <t>Bonheur Rose Naika</t>
        </is>
      </c>
    </row>
    <row r="1702">
      <c r="A1702" t="inlineStr">
        <is>
          <t>1700</t>
        </is>
      </c>
      <c r="B1702" t="inlineStr">
        <is>
          <t>522b25c7-8879-4375-8229-e8070644391d</t>
        </is>
      </c>
      <c r="C1702" t="inlineStr">
        <is>
          <t>2025-04-03</t>
        </is>
      </c>
      <c r="D1702" t="inlineStr">
        <is>
          <t>10</t>
        </is>
      </c>
      <c r="E1702" t="inlineStr">
        <is>
          <t>---</t>
        </is>
      </c>
      <c r="F1702" t="inlineStr">
        <is>
          <t>1</t>
        </is>
      </c>
      <c r="G1702" t="inlineStr">
        <is>
          <t>---</t>
        </is>
      </c>
      <c r="H1702" t="inlineStr">
        <is>
          <t>1</t>
        </is>
      </c>
      <c r="I1702" t="inlineStr">
        <is>
          <t>1</t>
        </is>
      </c>
      <c r="J1702" t="inlineStr">
        <is>
          <t>2</t>
        </is>
      </c>
      <c r="K1702" t="inlineStr">
        <is>
          <t>---</t>
        </is>
      </c>
      <c r="L1702" t="inlineStr">
        <is>
          <t>---</t>
        </is>
      </c>
      <c r="M1702" t="inlineStr">
        <is>
          <t>---</t>
        </is>
      </c>
      <c r="N1702" t="inlineStr">
        <is>
          <t>---</t>
        </is>
      </c>
      <c r="O1702" t="inlineStr">
        <is>
          <t>---</t>
        </is>
      </c>
      <c r="P1702" t="inlineStr">
        <is>
          <t>---</t>
        </is>
      </c>
      <c r="Q1702" t="inlineStr">
        <is>
          <t>---</t>
        </is>
      </c>
      <c r="R1702" t="inlineStr"/>
      <c r="S1702" t="inlineStr">
        <is>
          <t>2.5</t>
        </is>
      </c>
      <c r="T1702" t="inlineStr"/>
      <c r="U1702">
        <f>HYPERLINK("https://www.commcarehq.org/a/caris-test/api/form_attachment/v1/522b25c7-8879-4375-8229-e8070644391d/1743679998002.jpg")</f>
        <v/>
      </c>
      <c r="V1702" t="inlineStr"/>
      <c r="W1702" t="inlineStr"/>
      <c r="X1702" t="inlineStr">
        <is>
          <t>PDP/HBSB/PED00175</t>
        </is>
      </c>
      <c r="Y1702" t="inlineStr">
        <is>
          <t>PDP/HBSB/PED00175</t>
        </is>
      </c>
      <c r="Z1702" t="inlineStr">
        <is>
          <t>2025-04-03 11:33:21</t>
        </is>
      </c>
      <c r="AA1702" t="inlineStr">
        <is>
          <t>2025-04-03 11:31:38</t>
        </is>
      </c>
      <c r="AB1702" t="inlineStr">
        <is>
          <t>5guerlande</t>
        </is>
      </c>
      <c r="AC1702" t="inlineStr">
        <is>
          <t>2025-04-04 11:33:23</t>
        </is>
      </c>
      <c r="AD1702" s="1" t="inlineStr">
        <is>
          <t>https://www.commcarehq.org/a/caris-test/reports/form_data/522b25c7-8879-4375-8229-e8070644391d/</t>
        </is>
      </c>
      <c r="AE1702" t="inlineStr">
        <is>
          <t>---</t>
        </is>
      </c>
      <c r="AF1702" t="inlineStr">
        <is>
          <t>3c5a623af057e23a32ae4000_202785</t>
        </is>
      </c>
      <c r="AG1702" t="inlineStr">
        <is>
          <t>---</t>
        </is>
      </c>
      <c r="AH1702" t="inlineStr">
        <is>
          <t>2025-04-03 11:33:21</t>
        </is>
      </c>
      <c r="AI1702" t="inlineStr">
        <is>
          <t>1b52563f66be7b3d0843fa02f8f5a965</t>
        </is>
      </c>
      <c r="AJ1702" t="inlineStr">
        <is>
          <t>2025-04-03</t>
        </is>
      </c>
      <c r="AK1702" t="inlineStr">
        <is>
          <t>10</t>
        </is>
      </c>
      <c r="AL1702" t="inlineStr">
        <is>
          <t>---</t>
        </is>
      </c>
      <c r="AM1702" t="inlineStr">
        <is>
          <t>1</t>
        </is>
      </c>
      <c r="AN1702" t="inlineStr">
        <is>
          <t>---</t>
        </is>
      </c>
      <c r="AO1702" t="inlineStr">
        <is>
          <t>1</t>
        </is>
      </c>
      <c r="AP1702" t="inlineStr">
        <is>
          <t>1</t>
        </is>
      </c>
      <c r="AQ1702" t="inlineStr"/>
      <c r="AR1702" t="inlineStr">
        <is>
          <t>2.5</t>
        </is>
      </c>
      <c r="AS1702" t="inlineStr"/>
      <c r="AT1702" t="inlineStr"/>
      <c r="AU1702" t="inlineStr">
        <is>
          <t>---</t>
        </is>
      </c>
      <c r="AV1702" t="inlineStr">
        <is>
          <t>---</t>
        </is>
      </c>
      <c r="AW1702" t="inlineStr">
        <is>
          <t>---</t>
        </is>
      </c>
      <c r="AX1702" t="inlineStr">
        <is>
          <t>---</t>
        </is>
      </c>
      <c r="AY1702" t="inlineStr">
        <is>
          <t>---</t>
        </is>
      </c>
      <c r="AZ1702" t="inlineStr">
        <is>
          <t>---</t>
        </is>
      </c>
      <c r="BA1702" t="inlineStr">
        <is>
          <t>1b52563f66be7b3d0843fa02f8f5a965</t>
        </is>
      </c>
      <c r="BB1702" t="inlineStr">
        <is>
          <t>http://openrosa.org/formdesigner/0B48E039-1E80-49A7-AC24-732B6E788E39</t>
        </is>
      </c>
      <c r="BC1702" t="inlineStr">
        <is>
          <t>Ration et autres visites</t>
        </is>
      </c>
      <c r="BD1702" t="inlineStr">
        <is>
          <t>CommCare Android, version "2.56"(468047). App v15976. CommCare Version 2.56.0. Build 468047, built on: 2025-03-28</t>
        </is>
      </c>
      <c r="BE1702" t="inlineStr">
        <is>
          <t>commcare_9bc1f1cb-81e2-474e-9647-4d36802bc2c5</t>
        </is>
      </c>
      <c r="BF1702" t="inlineStr">
        <is>
          <t>19.9490221 -72.8198085 3.5 5.6</t>
        </is>
      </c>
      <c r="BG1702" t="inlineStr">
        <is>
          <t>f13d8149fc6d39ebe86af18272310ff9</t>
        </is>
      </c>
      <c r="BH1702" t="inlineStr">
        <is>
          <t>7f92301a232342ecaa860bf392f6b02f</t>
        </is>
      </c>
      <c r="BI1702" t="inlineStr">
        <is>
          <t>15246</t>
        </is>
      </c>
      <c r="BJ1702" t="inlineStr">
        <is>
          <t>XFormInstance</t>
        </is>
      </c>
      <c r="BK1702" t="inlineStr">
        <is>
          <t>2fff374a114711f0a53b21b00009636d</t>
        </is>
      </c>
      <c r="BL1702" t="b">
        <v>0</v>
      </c>
      <c r="BM1702" t="inlineStr">
        <is>
          <t>---</t>
        </is>
      </c>
      <c r="BN1702" t="inlineStr">
        <is>
          <t>200.113.253.99</t>
        </is>
      </c>
      <c r="BO1702" t="inlineStr">
        <is>
          <t>Woodnael Telus</t>
        </is>
      </c>
    </row>
    <row r="1703">
      <c r="A1703" t="inlineStr">
        <is>
          <t>1701</t>
        </is>
      </c>
      <c r="B1703" t="inlineStr">
        <is>
          <t>fcf63ae8-c4dc-41ae-9749-18438594cba6</t>
        </is>
      </c>
      <c r="C1703" t="inlineStr">
        <is>
          <t>2025-04-03</t>
        </is>
      </c>
      <c r="D1703" t="inlineStr">
        <is>
          <t>3 4</t>
        </is>
      </c>
      <c r="E1703" t="inlineStr">
        <is>
          <t>Dack</t>
        </is>
      </c>
      <c r="F1703" t="inlineStr">
        <is>
          <t>1</t>
        </is>
      </c>
      <c r="G1703" t="inlineStr">
        <is>
          <t>---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---</t>
        </is>
      </c>
      <c r="L1703" t="inlineStr">
        <is>
          <t>---</t>
        </is>
      </c>
      <c r="M1703" t="inlineStr">
        <is>
          <t>---</t>
        </is>
      </c>
      <c r="N1703" t="inlineStr">
        <is>
          <t>---</t>
        </is>
      </c>
      <c r="O1703" t="inlineStr">
        <is>
          <t>---</t>
        </is>
      </c>
      <c r="P1703" t="inlineStr">
        <is>
          <t>---</t>
        </is>
      </c>
      <c r="Q1703" t="inlineStr">
        <is>
          <t>---</t>
        </is>
      </c>
      <c r="R1703" t="inlineStr"/>
      <c r="S1703" t="inlineStr">
        <is>
          <t>23.0</t>
        </is>
      </c>
      <c r="T1703" t="inlineStr"/>
      <c r="U1703">
        <f>HYPERLINK("https://www.commcarehq.org/a/caris-test/api/form_attachment/v1/fcf63ae8-c4dc-41ae-9749-18438594cba6/1743680064458.jpg")</f>
        <v/>
      </c>
      <c r="V1703" t="inlineStr"/>
      <c r="W1703" t="inlineStr"/>
      <c r="X1703" t="inlineStr">
        <is>
          <t>PDP/CMEB/PED00544</t>
        </is>
      </c>
      <c r="Y1703" t="inlineStr">
        <is>
          <t>PDP/CMEB/PED00544</t>
        </is>
      </c>
      <c r="Z1703" t="inlineStr">
        <is>
          <t>2025-04-03 11:34:28</t>
        </is>
      </c>
      <c r="AA1703" t="inlineStr">
        <is>
          <t>2025-04-03 11:33:43</t>
        </is>
      </c>
      <c r="AB1703" t="inlineStr">
        <is>
          <t>5guerlande</t>
        </is>
      </c>
      <c r="AC1703" t="inlineStr">
        <is>
          <t>2025-04-04 11:34:29</t>
        </is>
      </c>
      <c r="AD1703" s="1" t="inlineStr">
        <is>
          <t>https://www.commcarehq.org/a/caris-test/reports/form_data/fcf63ae8-c4dc-41ae-9749-18438594cba6/</t>
        </is>
      </c>
      <c r="AE1703" t="inlineStr">
        <is>
          <t>---</t>
        </is>
      </c>
      <c r="AF1703" t="inlineStr">
        <is>
          <t>3c5a623af057e23a32ae4000_24600</t>
        </is>
      </c>
      <c r="AG1703" t="inlineStr">
        <is>
          <t>OK</t>
        </is>
      </c>
      <c r="AH1703" t="inlineStr">
        <is>
          <t>2025-04-03 11:34:28</t>
        </is>
      </c>
      <c r="AI1703" t="inlineStr">
        <is>
          <t>1b52563f66be7b3d0843fa02f8f5a965</t>
        </is>
      </c>
      <c r="AJ1703" t="inlineStr">
        <is>
          <t>2025-04-03</t>
        </is>
      </c>
      <c r="AK1703" t="inlineStr">
        <is>
          <t>3 4</t>
        </is>
      </c>
      <c r="AL1703" t="inlineStr">
        <is>
          <t>Dack</t>
        </is>
      </c>
      <c r="AM1703" t="inlineStr">
        <is>
          <t>1</t>
        </is>
      </c>
      <c r="AN1703" t="inlineStr">
        <is>
          <t>---</t>
        </is>
      </c>
      <c r="AO1703" t="inlineStr">
        <is>
          <t>1</t>
        </is>
      </c>
      <c r="AP1703" t="inlineStr">
        <is>
          <t>1</t>
        </is>
      </c>
      <c r="AQ1703" t="inlineStr"/>
      <c r="AR1703" t="inlineStr">
        <is>
          <t>23</t>
        </is>
      </c>
      <c r="AS1703" t="inlineStr"/>
      <c r="AT1703" t="inlineStr"/>
      <c r="AU1703" t="inlineStr">
        <is>
          <t>---</t>
        </is>
      </c>
      <c r="AV1703" t="inlineStr">
        <is>
          <t>---</t>
        </is>
      </c>
      <c r="AW1703" t="inlineStr">
        <is>
          <t>---</t>
        </is>
      </c>
      <c r="AX1703" t="inlineStr">
        <is>
          <t>---</t>
        </is>
      </c>
      <c r="AY1703" t="inlineStr">
        <is>
          <t>---</t>
        </is>
      </c>
      <c r="AZ1703" t="inlineStr">
        <is>
          <t>---</t>
        </is>
      </c>
      <c r="BA1703" t="inlineStr">
        <is>
          <t>1b52563f66be7b3d0843fa02f8f5a965</t>
        </is>
      </c>
      <c r="BB1703" t="inlineStr">
        <is>
          <t>http://openrosa.org/formdesigner/0B48E039-1E80-49A7-AC24-732B6E788E39</t>
        </is>
      </c>
      <c r="BC1703" t="inlineStr">
        <is>
          <t>Ration et autres visites</t>
        </is>
      </c>
      <c r="BD1703" t="inlineStr">
        <is>
          <t>CommCare Android, version "2.56"(468047). App v15976. CommCare Version 2.56.0. Build 468047, built on: 2025-03-28</t>
        </is>
      </c>
      <c r="BE1703" t="inlineStr">
        <is>
          <t>commcare_9bc1f1cb-81e2-474e-9647-4d36802bc2c5</t>
        </is>
      </c>
      <c r="BF1703" t="inlineStr">
        <is>
          <t>19.9491734 -72.8196796 3.39 6.7</t>
        </is>
      </c>
      <c r="BG1703" t="inlineStr">
        <is>
          <t>f13d8149fc6d39ebe86af18272310ff9</t>
        </is>
      </c>
      <c r="BH1703" t="inlineStr">
        <is>
          <t>7f92301a232342ecaa860bf392f6b02f</t>
        </is>
      </c>
      <c r="BI1703" t="inlineStr">
        <is>
          <t>15246</t>
        </is>
      </c>
      <c r="BJ1703" t="inlineStr">
        <is>
          <t>XFormInstance</t>
        </is>
      </c>
      <c r="BK1703" t="inlineStr">
        <is>
          <t>2fff374a114711f0a53b21b00009636d</t>
        </is>
      </c>
      <c r="BL1703" t="b">
        <v>0</v>
      </c>
      <c r="BM1703" t="inlineStr">
        <is>
          <t>---</t>
        </is>
      </c>
      <c r="BN1703" t="inlineStr">
        <is>
          <t>200.113.253.99</t>
        </is>
      </c>
      <c r="BO1703" t="inlineStr">
        <is>
          <t>Jonelson Pierre</t>
        </is>
      </c>
    </row>
    <row r="1704">
      <c r="A1704" t="inlineStr">
        <is>
          <t>1702</t>
        </is>
      </c>
      <c r="B1704" t="inlineStr">
        <is>
          <t>8da6dfd1-b009-4c08-9db0-f5b0a6d73f3f</t>
        </is>
      </c>
      <c r="C1704" t="inlineStr">
        <is>
          <t>2025-04-03</t>
        </is>
      </c>
      <c r="D1704" t="inlineStr">
        <is>
          <t>10</t>
        </is>
      </c>
      <c r="E1704" t="inlineStr">
        <is>
          <t>---</t>
        </is>
      </c>
      <c r="F1704" t="inlineStr">
        <is>
          <t>1</t>
        </is>
      </c>
      <c r="G1704" t="inlineStr">
        <is>
          <t>---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---</t>
        </is>
      </c>
      <c r="L1704" t="inlineStr">
        <is>
          <t>---</t>
        </is>
      </c>
      <c r="M1704" t="inlineStr">
        <is>
          <t>---</t>
        </is>
      </c>
      <c r="N1704" t="inlineStr">
        <is>
          <t>---</t>
        </is>
      </c>
      <c r="O1704" t="inlineStr">
        <is>
          <t>---</t>
        </is>
      </c>
      <c r="P1704" t="inlineStr">
        <is>
          <t>---</t>
        </is>
      </c>
      <c r="Q1704" t="inlineStr">
        <is>
          <t>---</t>
        </is>
      </c>
      <c r="R1704" t="inlineStr">
        <is>
          <t>21.0</t>
        </is>
      </c>
      <c r="S1704" t="inlineStr">
        <is>
          <t>30.8</t>
        </is>
      </c>
      <c r="T1704" t="inlineStr">
        <is>
          <t>140.0</t>
        </is>
      </c>
      <c r="U1704" t="inlineStr"/>
      <c r="V1704" t="inlineStr"/>
      <c r="W1704" t="inlineStr"/>
      <c r="X1704" t="inlineStr">
        <is>
          <t>MON/POZS/92339</t>
        </is>
      </c>
      <c r="Y1704" t="inlineStr">
        <is>
          <t>MON/POZS/92339</t>
        </is>
      </c>
      <c r="Z1704" t="inlineStr">
        <is>
          <t>2025-04-04 12:15:11</t>
        </is>
      </c>
      <c r="AA1704" t="inlineStr">
        <is>
          <t>2025-04-04 12:14:26</t>
        </is>
      </c>
      <c r="AB1704" t="inlineStr">
        <is>
          <t>2cleonie</t>
        </is>
      </c>
      <c r="AC1704" t="inlineStr">
        <is>
          <t>2025-04-04 12:31:53</t>
        </is>
      </c>
      <c r="AD1704" s="1" t="inlineStr">
        <is>
          <t>https://www.commcarehq.org/a/caris-test/reports/form_data/8da6dfd1-b009-4c08-9db0-f5b0a6d73f3f/</t>
        </is>
      </c>
      <c r="AE1704" t="inlineStr">
        <is>
          <t>---</t>
        </is>
      </c>
      <c r="AF1704" t="inlineStr">
        <is>
          <t>3c5a623af057e23a32ae4000_22182</t>
        </is>
      </c>
      <c r="AG1704" t="inlineStr">
        <is>
          <t>---</t>
        </is>
      </c>
      <c r="AH1704" t="inlineStr">
        <is>
          <t>2025-04-04 12:15:11</t>
        </is>
      </c>
      <c r="AI1704" t="inlineStr">
        <is>
          <t>cf61c4aba3da4fd3be73b20d2dbdf9af</t>
        </is>
      </c>
      <c r="AJ1704" t="inlineStr">
        <is>
          <t>2025-04-03</t>
        </is>
      </c>
      <c r="AK1704" t="inlineStr">
        <is>
          <t>10</t>
        </is>
      </c>
      <c r="AL1704" t="inlineStr">
        <is>
          <t>---</t>
        </is>
      </c>
      <c r="AM1704" t="inlineStr">
        <is>
          <t>1</t>
        </is>
      </c>
      <c r="AN1704" t="inlineStr">
        <is>
          <t>---</t>
        </is>
      </c>
      <c r="AO1704" t="inlineStr">
        <is>
          <t>1</t>
        </is>
      </c>
      <c r="AP1704" t="inlineStr">
        <is>
          <t>1</t>
        </is>
      </c>
      <c r="AQ1704" t="inlineStr">
        <is>
          <t>21</t>
        </is>
      </c>
      <c r="AR1704" t="inlineStr">
        <is>
          <t>30.8</t>
        </is>
      </c>
      <c r="AS1704" t="inlineStr">
        <is>
          <t>140</t>
        </is>
      </c>
      <c r="AT1704" t="inlineStr"/>
      <c r="AU1704" t="inlineStr">
        <is>
          <t>---</t>
        </is>
      </c>
      <c r="AV1704" t="inlineStr">
        <is>
          <t>---</t>
        </is>
      </c>
      <c r="AW1704" t="inlineStr">
        <is>
          <t>---</t>
        </is>
      </c>
      <c r="AX1704" t="inlineStr">
        <is>
          <t>---</t>
        </is>
      </c>
      <c r="AY1704" t="inlineStr">
        <is>
          <t>---</t>
        </is>
      </c>
      <c r="AZ1704" t="inlineStr">
        <is>
          <t>---</t>
        </is>
      </c>
      <c r="BA1704" t="inlineStr">
        <is>
          <t>cf61c4aba3da4fd3be73b20d2dbdf9af</t>
        </is>
      </c>
      <c r="BB1704" t="inlineStr">
        <is>
          <t>http://openrosa.org/formdesigner/0B48E039-1E80-49A7-AC24-732B6E788E39</t>
        </is>
      </c>
      <c r="BC1704" t="inlineStr">
        <is>
          <t>Ration et autres visites</t>
        </is>
      </c>
      <c r="BD1704" t="inlineStr">
        <is>
          <t>CommCare Android, version "2.55.0"(467579). App v15976. CommCare Version 2.55.0. Build 467579, built on: 2025-01-15</t>
        </is>
      </c>
      <c r="BE1704" t="inlineStr">
        <is>
          <t>commcare_4b89fcce-8d3a-4e6a-838c-ef337e1b2f53</t>
        </is>
      </c>
      <c r="BF1704" t="inlineStr"/>
      <c r="BG1704" t="inlineStr">
        <is>
          <t>f13d8149fc6d39ebe86af18272310ff9</t>
        </is>
      </c>
      <c r="BH1704" t="inlineStr">
        <is>
          <t>7f92301a232342ecaa860bf392f6b02f</t>
        </is>
      </c>
      <c r="BI1704" t="inlineStr">
        <is>
          <t>15246</t>
        </is>
      </c>
      <c r="BJ1704" t="inlineStr">
        <is>
          <t>XFormInstance</t>
        </is>
      </c>
      <c r="BK1704" t="inlineStr">
        <is>
          <t>f16ed9ac109411f0a51021b00009636d</t>
        </is>
      </c>
      <c r="BL1704" t="b">
        <v>0</v>
      </c>
      <c r="BM1704" t="inlineStr">
        <is>
          <t>---</t>
        </is>
      </c>
      <c r="BN1704" t="inlineStr">
        <is>
          <t>200.113.253.221</t>
        </is>
      </c>
      <c r="BO1704" t="inlineStr">
        <is>
          <t>Kesnaida Paul</t>
        </is>
      </c>
    </row>
    <row r="1705">
      <c r="A1705" t="inlineStr">
        <is>
          <t>1703</t>
        </is>
      </c>
      <c r="B1705" t="inlineStr">
        <is>
          <t>a17509e8-faaf-464b-855c-d5aa88c943aa</t>
        </is>
      </c>
      <c r="C1705" t="inlineStr">
        <is>
          <t>2025-04-03</t>
        </is>
      </c>
      <c r="D1705" t="inlineStr">
        <is>
          <t>3</t>
        </is>
      </c>
      <c r="E1705" t="inlineStr">
        <is>
          <t>---</t>
        </is>
      </c>
      <c r="F1705" t="inlineStr">
        <is>
          <t>0</t>
        </is>
      </c>
      <c r="G1705" t="inlineStr">
        <is>
          <t>---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---</t>
        </is>
      </c>
      <c r="L1705" t="inlineStr">
        <is>
          <t>---</t>
        </is>
      </c>
      <c r="M1705" t="inlineStr">
        <is>
          <t>---</t>
        </is>
      </c>
      <c r="N1705" t="inlineStr">
        <is>
          <t>---</t>
        </is>
      </c>
      <c r="O1705" t="inlineStr">
        <is>
          <t>---</t>
        </is>
      </c>
      <c r="P1705" t="inlineStr">
        <is>
          <t>---</t>
        </is>
      </c>
      <c r="Q1705" t="inlineStr">
        <is>
          <t>---</t>
        </is>
      </c>
      <c r="R1705" t="inlineStr">
        <is>
          <t>13.1</t>
        </is>
      </c>
      <c r="S1705" t="inlineStr">
        <is>
          <t>10.2</t>
        </is>
      </c>
      <c r="T1705" t="inlineStr">
        <is>
          <t>1002.0</t>
        </is>
      </c>
      <c r="U1705">
        <f>HYPERLINK("https://www.commcarehq.org/a/caris-test/api/form_attachment/v1/a17509e8-faaf-464b-855c-d5aa88c943aa/1743775766523.jpg")</f>
        <v/>
      </c>
      <c r="V1705" t="inlineStr"/>
      <c r="W1705" t="inlineStr"/>
      <c r="X1705" t="inlineStr">
        <is>
          <t>GON/CDIR/PED00115</t>
        </is>
      </c>
      <c r="Y1705" t="inlineStr">
        <is>
          <t>GON/CDIR/PED00115</t>
        </is>
      </c>
      <c r="Z1705" t="inlineStr">
        <is>
          <t>2025-04-04 14:09:34</t>
        </is>
      </c>
      <c r="AA1705" t="inlineStr">
        <is>
          <t>2025-04-04 14:08:29</t>
        </is>
      </c>
      <c r="AB1705" t="inlineStr">
        <is>
          <t>6cheranor</t>
        </is>
      </c>
      <c r="AC1705" t="inlineStr">
        <is>
          <t>2025-04-04 14:09:37</t>
        </is>
      </c>
      <c r="AD1705" s="1" t="inlineStr">
        <is>
          <t>https://www.commcarehq.org/a/caris-test/reports/form_data/a17509e8-faaf-464b-855c-d5aa88c943aa/</t>
        </is>
      </c>
      <c r="AE1705" t="inlineStr">
        <is>
          <t>---</t>
        </is>
      </c>
      <c r="AF1705" t="inlineStr">
        <is>
          <t>3c5a623af057e23a32ae4000_30214</t>
        </is>
      </c>
      <c r="AG1705" t="inlineStr">
        <is>
          <t>OK</t>
        </is>
      </c>
      <c r="AH1705" t="inlineStr">
        <is>
          <t>2025-04-04 14:09:34</t>
        </is>
      </c>
      <c r="AI1705" t="inlineStr">
        <is>
          <t>29b7f1edbe6082f038dd4ec8d0ae7a9d</t>
        </is>
      </c>
      <c r="AJ1705" t="inlineStr">
        <is>
          <t>2025-04-03</t>
        </is>
      </c>
      <c r="AK1705" t="inlineStr">
        <is>
          <t>3</t>
        </is>
      </c>
      <c r="AL1705" t="inlineStr">
        <is>
          <t>---</t>
        </is>
      </c>
      <c r="AM1705" t="inlineStr">
        <is>
          <t>0</t>
        </is>
      </c>
      <c r="AN1705" t="inlineStr">
        <is>
          <t>---</t>
        </is>
      </c>
      <c r="AO1705" t="inlineStr">
        <is>
          <t>1</t>
        </is>
      </c>
      <c r="AP1705" t="inlineStr">
        <is>
          <t>1</t>
        </is>
      </c>
      <c r="AQ1705" t="inlineStr">
        <is>
          <t>13.1</t>
        </is>
      </c>
      <c r="AR1705" t="inlineStr">
        <is>
          <t>10.2</t>
        </is>
      </c>
      <c r="AS1705" t="inlineStr">
        <is>
          <t>1002</t>
        </is>
      </c>
      <c r="AT1705" t="inlineStr"/>
      <c r="AU1705" t="inlineStr">
        <is>
          <t>---</t>
        </is>
      </c>
      <c r="AV1705" t="inlineStr">
        <is>
          <t>---</t>
        </is>
      </c>
      <c r="AW1705" t="inlineStr">
        <is>
          <t>---</t>
        </is>
      </c>
      <c r="AX1705" t="inlineStr">
        <is>
          <t>---</t>
        </is>
      </c>
      <c r="AY1705" t="inlineStr">
        <is>
          <t>---</t>
        </is>
      </c>
      <c r="AZ1705" t="inlineStr">
        <is>
          <t>---</t>
        </is>
      </c>
      <c r="BA1705" t="inlineStr">
        <is>
          <t>29b7f1edbe6082f038dd4ec8d0ae7a9d</t>
        </is>
      </c>
      <c r="BB1705" t="inlineStr">
        <is>
          <t>http://openrosa.org/formdesigner/0B48E039-1E80-49A7-AC24-732B6E788E39</t>
        </is>
      </c>
      <c r="BC1705" t="inlineStr">
        <is>
          <t>Ration et autres visites</t>
        </is>
      </c>
      <c r="BD1705" t="inlineStr">
        <is>
          <t>CommCare Android, version "2.55.0"(467579). App v15976. CommCare Version 2.55.0. Build 467579, built on: 2025-01-15</t>
        </is>
      </c>
      <c r="BE1705" t="inlineStr">
        <is>
          <t>commcare_e5a4e59a-31e9-47c0-99a3-baf23089b238</t>
        </is>
      </c>
      <c r="BF1705" t="inlineStr"/>
      <c r="BG1705" t="inlineStr">
        <is>
          <t>f13d8149fc6d39ebe86af18272310ff9</t>
        </is>
      </c>
      <c r="BH1705" t="inlineStr">
        <is>
          <t>7f92301a232342ecaa860bf392f6b02f</t>
        </is>
      </c>
      <c r="BI1705" t="inlineStr">
        <is>
          <t>15246</t>
        </is>
      </c>
      <c r="BJ1705" t="inlineStr">
        <is>
          <t>XFormInstance</t>
        </is>
      </c>
      <c r="BK1705" t="inlineStr">
        <is>
          <t>f4c094820e3811f0878591acc20079a7</t>
        </is>
      </c>
      <c r="BL1705" t="b">
        <v>0</v>
      </c>
      <c r="BM1705" t="inlineStr">
        <is>
          <t>---</t>
        </is>
      </c>
      <c r="BN1705" t="inlineStr">
        <is>
          <t>200.113.238.109</t>
        </is>
      </c>
      <c r="BO1705" t="inlineStr">
        <is>
          <t>Gabriella P. Francesca Alcindor</t>
        </is>
      </c>
    </row>
    <row r="1706">
      <c r="A1706" t="inlineStr">
        <is>
          <t>1704</t>
        </is>
      </c>
      <c r="B1706" t="inlineStr">
        <is>
          <t>f43eabe6-13bf-488f-a455-5f5d7405931b</t>
        </is>
      </c>
      <c r="C1706" t="inlineStr">
        <is>
          <t>2025-04-03</t>
        </is>
      </c>
      <c r="D1706" t="inlineStr">
        <is>
          <t>3</t>
        </is>
      </c>
      <c r="E1706" t="inlineStr">
        <is>
          <t>---</t>
        </is>
      </c>
      <c r="F1706" t="inlineStr">
        <is>
          <t>0</t>
        </is>
      </c>
      <c r="G1706" t="inlineStr">
        <is>
          <t>---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---</t>
        </is>
      </c>
      <c r="L1706" t="inlineStr">
        <is>
          <t>---</t>
        </is>
      </c>
      <c r="M1706" t="inlineStr">
        <is>
          <t>---</t>
        </is>
      </c>
      <c r="N1706" t="inlineStr">
        <is>
          <t>---</t>
        </is>
      </c>
      <c r="O1706" t="inlineStr">
        <is>
          <t>---</t>
        </is>
      </c>
      <c r="P1706" t="inlineStr">
        <is>
          <t>---</t>
        </is>
      </c>
      <c r="Q1706" t="inlineStr">
        <is>
          <t>---</t>
        </is>
      </c>
      <c r="R1706" t="inlineStr">
        <is>
          <t>15.2</t>
        </is>
      </c>
      <c r="S1706" t="inlineStr">
        <is>
          <t>15.8</t>
        </is>
      </c>
      <c r="T1706" t="inlineStr">
        <is>
          <t>110.0</t>
        </is>
      </c>
      <c r="U1706">
        <f>HYPERLINK("https://www.commcarehq.org/a/caris-test/api/form_attachment/v1/f43eabe6-13bf-488f-a455-5f5d7405931b/1743775845453.jpg")</f>
        <v/>
      </c>
      <c r="V1706" t="inlineStr"/>
      <c r="W1706" t="inlineStr"/>
      <c r="X1706" t="inlineStr">
        <is>
          <t>GON/CDIR/PED00218</t>
        </is>
      </c>
      <c r="Y1706" t="inlineStr">
        <is>
          <t>GON/CDIR/PED00218</t>
        </is>
      </c>
      <c r="Z1706" t="inlineStr">
        <is>
          <t>2025-04-04 14:10:50</t>
        </is>
      </c>
      <c r="AA1706" t="inlineStr">
        <is>
          <t>2025-04-04 14:09:52</t>
        </is>
      </c>
      <c r="AB1706" t="inlineStr">
        <is>
          <t>6cheranor</t>
        </is>
      </c>
      <c r="AC1706" t="inlineStr">
        <is>
          <t>2025-04-04 14:10:53</t>
        </is>
      </c>
      <c r="AD1706" s="1" t="inlineStr">
        <is>
          <t>https://www.commcarehq.org/a/caris-test/reports/form_data/f43eabe6-13bf-488f-a455-5f5d7405931b/</t>
        </is>
      </c>
      <c r="AE1706" t="inlineStr">
        <is>
          <t>---</t>
        </is>
      </c>
      <c r="AF1706" t="inlineStr">
        <is>
          <t>3c5a623af057e23a32ae4000_46825</t>
        </is>
      </c>
      <c r="AG1706" t="inlineStr">
        <is>
          <t>OK</t>
        </is>
      </c>
      <c r="AH1706" t="inlineStr">
        <is>
          <t>2025-04-04 14:10:50</t>
        </is>
      </c>
      <c r="AI1706" t="inlineStr">
        <is>
          <t>29b7f1edbe6082f038dd4ec8d0ae7a9d</t>
        </is>
      </c>
      <c r="AJ1706" t="inlineStr">
        <is>
          <t>2025-04-03</t>
        </is>
      </c>
      <c r="AK1706" t="inlineStr">
        <is>
          <t>3</t>
        </is>
      </c>
      <c r="AL1706" t="inlineStr">
        <is>
          <t>---</t>
        </is>
      </c>
      <c r="AM1706" t="inlineStr">
        <is>
          <t>0</t>
        </is>
      </c>
      <c r="AN1706" t="inlineStr">
        <is>
          <t>---</t>
        </is>
      </c>
      <c r="AO1706" t="inlineStr">
        <is>
          <t>1</t>
        </is>
      </c>
      <c r="AP1706" t="inlineStr">
        <is>
          <t>1</t>
        </is>
      </c>
      <c r="AQ1706" t="inlineStr">
        <is>
          <t>15.2</t>
        </is>
      </c>
      <c r="AR1706" t="inlineStr">
        <is>
          <t>15.8</t>
        </is>
      </c>
      <c r="AS1706" t="inlineStr">
        <is>
          <t>110</t>
        </is>
      </c>
      <c r="AT1706" t="inlineStr"/>
      <c r="AU1706" t="inlineStr">
        <is>
          <t>---</t>
        </is>
      </c>
      <c r="AV1706" t="inlineStr">
        <is>
          <t>---</t>
        </is>
      </c>
      <c r="AW1706" t="inlineStr">
        <is>
          <t>---</t>
        </is>
      </c>
      <c r="AX1706" t="inlineStr">
        <is>
          <t>---</t>
        </is>
      </c>
      <c r="AY1706" t="inlineStr">
        <is>
          <t>---</t>
        </is>
      </c>
      <c r="AZ1706" t="inlineStr">
        <is>
          <t>---</t>
        </is>
      </c>
      <c r="BA1706" t="inlineStr">
        <is>
          <t>29b7f1edbe6082f038dd4ec8d0ae7a9d</t>
        </is>
      </c>
      <c r="BB1706" t="inlineStr">
        <is>
          <t>http://openrosa.org/formdesigner/0B48E039-1E80-49A7-AC24-732B6E788E39</t>
        </is>
      </c>
      <c r="BC1706" t="inlineStr">
        <is>
          <t>Ration et autres visites</t>
        </is>
      </c>
      <c r="BD1706" t="inlineStr">
        <is>
          <t>CommCare Android, version "2.55.0"(467579). App v15976. CommCare Version 2.55.0. Build 467579, built on: 2025-01-15</t>
        </is>
      </c>
      <c r="BE1706" t="inlineStr">
        <is>
          <t>commcare_e5a4e59a-31e9-47c0-99a3-baf23089b238</t>
        </is>
      </c>
      <c r="BF1706" t="inlineStr"/>
      <c r="BG1706" t="inlineStr">
        <is>
          <t>f13d8149fc6d39ebe86af18272310ff9</t>
        </is>
      </c>
      <c r="BH1706" t="inlineStr">
        <is>
          <t>7f92301a232342ecaa860bf392f6b02f</t>
        </is>
      </c>
      <c r="BI1706" t="inlineStr">
        <is>
          <t>15246</t>
        </is>
      </c>
      <c r="BJ1706" t="inlineStr">
        <is>
          <t>XFormInstance</t>
        </is>
      </c>
      <c r="BK1706" t="inlineStr">
        <is>
          <t>f4c094820e3811f0878591acc20079a7</t>
        </is>
      </c>
      <c r="BL1706" t="b">
        <v>0</v>
      </c>
      <c r="BM1706" t="inlineStr">
        <is>
          <t>---</t>
        </is>
      </c>
      <c r="BN1706" t="inlineStr">
        <is>
          <t>200.113.238.109</t>
        </is>
      </c>
      <c r="BO1706" t="inlineStr">
        <is>
          <t>Prevencia saralandine Alcindor</t>
        </is>
      </c>
    </row>
    <row r="1707">
      <c r="A1707" t="inlineStr">
        <is>
          <t>1705</t>
        </is>
      </c>
      <c r="B1707" t="inlineStr">
        <is>
          <t>7f30392e-5d44-4134-83c0-36d6afd16c0f</t>
        </is>
      </c>
      <c r="C1707" t="inlineStr">
        <is>
          <t>2025-04-03</t>
        </is>
      </c>
      <c r="D1707" t="inlineStr">
        <is>
          <t>3</t>
        </is>
      </c>
      <c r="E1707" t="inlineStr">
        <is>
          <t>---</t>
        </is>
      </c>
      <c r="F1707" t="inlineStr">
        <is>
          <t>0</t>
        </is>
      </c>
      <c r="G1707" t="inlineStr">
        <is>
          <t>---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---</t>
        </is>
      </c>
      <c r="L1707" t="inlineStr">
        <is>
          <t>---</t>
        </is>
      </c>
      <c r="M1707" t="inlineStr">
        <is>
          <t>---</t>
        </is>
      </c>
      <c r="N1707" t="inlineStr">
        <is>
          <t>---</t>
        </is>
      </c>
      <c r="O1707" t="inlineStr">
        <is>
          <t>---</t>
        </is>
      </c>
      <c r="P1707" t="inlineStr">
        <is>
          <t>---</t>
        </is>
      </c>
      <c r="Q1707" t="inlineStr">
        <is>
          <t>---</t>
        </is>
      </c>
      <c r="R1707" t="inlineStr">
        <is>
          <t>16.2</t>
        </is>
      </c>
      <c r="S1707" t="inlineStr">
        <is>
          <t>18.0</t>
        </is>
      </c>
      <c r="T1707" t="inlineStr">
        <is>
          <t>113.0</t>
        </is>
      </c>
      <c r="U1707">
        <f>HYPERLINK("https://www.commcarehq.org/a/caris-test/api/form_attachment/v1/7f30392e-5d44-4134-83c0-36d6afd16c0f/1743775987193.jpg")</f>
        <v/>
      </c>
      <c r="V1707" t="inlineStr"/>
      <c r="W1707" t="inlineStr"/>
      <c r="X1707" t="inlineStr">
        <is>
          <t>GON/CDIR/ST01570</t>
        </is>
      </c>
      <c r="Y1707" t="inlineStr">
        <is>
          <t>GON/CDIR/ST01570</t>
        </is>
      </c>
      <c r="Z1707" t="inlineStr">
        <is>
          <t>2025-04-04 14:13:25</t>
        </is>
      </c>
      <c r="AA1707" t="inlineStr">
        <is>
          <t>2025-04-04 14:12:08</t>
        </is>
      </c>
      <c r="AB1707" t="inlineStr">
        <is>
          <t>6cheranor</t>
        </is>
      </c>
      <c r="AC1707" t="inlineStr">
        <is>
          <t>2025-04-04 14:13:29</t>
        </is>
      </c>
      <c r="AD1707" s="1" t="inlineStr">
        <is>
          <t>https://www.commcarehq.org/a/caris-test/reports/form_data/7f30392e-5d44-4134-83c0-36d6afd16c0f/</t>
        </is>
      </c>
      <c r="AE1707" t="inlineStr">
        <is>
          <t>---</t>
        </is>
      </c>
      <c r="AF1707" t="inlineStr">
        <is>
          <t>3c5a623af057e23a32ae4000_45077</t>
        </is>
      </c>
      <c r="AG1707" t="inlineStr">
        <is>
          <t>OK</t>
        </is>
      </c>
      <c r="AH1707" t="inlineStr">
        <is>
          <t>2025-04-04 14:13:25</t>
        </is>
      </c>
      <c r="AI1707" t="inlineStr">
        <is>
          <t>29b7f1edbe6082f038dd4ec8d0ae7a9d</t>
        </is>
      </c>
      <c r="AJ1707" t="inlineStr">
        <is>
          <t>2025-04-03</t>
        </is>
      </c>
      <c r="AK1707" t="inlineStr">
        <is>
          <t>3</t>
        </is>
      </c>
      <c r="AL1707" t="inlineStr">
        <is>
          <t>---</t>
        </is>
      </c>
      <c r="AM1707" t="inlineStr">
        <is>
          <t>0</t>
        </is>
      </c>
      <c r="AN1707" t="inlineStr">
        <is>
          <t>---</t>
        </is>
      </c>
      <c r="AO1707" t="inlineStr">
        <is>
          <t>1</t>
        </is>
      </c>
      <c r="AP1707" t="inlineStr">
        <is>
          <t>1</t>
        </is>
      </c>
      <c r="AQ1707" t="inlineStr">
        <is>
          <t>16.2</t>
        </is>
      </c>
      <c r="AR1707" t="inlineStr">
        <is>
          <t>18</t>
        </is>
      </c>
      <c r="AS1707" t="inlineStr">
        <is>
          <t>113</t>
        </is>
      </c>
      <c r="AT1707" t="inlineStr"/>
      <c r="AU1707" t="inlineStr">
        <is>
          <t>---</t>
        </is>
      </c>
      <c r="AV1707" t="inlineStr">
        <is>
          <t>---</t>
        </is>
      </c>
      <c r="AW1707" t="inlineStr">
        <is>
          <t>---</t>
        </is>
      </c>
      <c r="AX1707" t="inlineStr">
        <is>
          <t>---</t>
        </is>
      </c>
      <c r="AY1707" t="inlineStr">
        <is>
          <t>---</t>
        </is>
      </c>
      <c r="AZ1707" t="inlineStr">
        <is>
          <t>---</t>
        </is>
      </c>
      <c r="BA1707" t="inlineStr">
        <is>
          <t>29b7f1edbe6082f038dd4ec8d0ae7a9d</t>
        </is>
      </c>
      <c r="BB1707" t="inlineStr">
        <is>
          <t>http://openrosa.org/formdesigner/0B48E039-1E80-49A7-AC24-732B6E788E39</t>
        </is>
      </c>
      <c r="BC1707" t="inlineStr">
        <is>
          <t>Ration et autres visites</t>
        </is>
      </c>
      <c r="BD1707" t="inlineStr">
        <is>
          <t>CommCare Android, version "2.55.0"(467579). App v15976. CommCare Version 2.55.0. Build 467579, built on: 2025-01-15</t>
        </is>
      </c>
      <c r="BE1707" t="inlineStr">
        <is>
          <t>commcare_e5a4e59a-31e9-47c0-99a3-baf23089b238</t>
        </is>
      </c>
      <c r="BF1707" t="inlineStr"/>
      <c r="BG1707" t="inlineStr">
        <is>
          <t>f13d8149fc6d39ebe86af18272310ff9</t>
        </is>
      </c>
      <c r="BH1707" t="inlineStr">
        <is>
          <t>7f92301a232342ecaa860bf392f6b02f</t>
        </is>
      </c>
      <c r="BI1707" t="inlineStr">
        <is>
          <t>15246</t>
        </is>
      </c>
      <c r="BJ1707" t="inlineStr">
        <is>
          <t>XFormInstance</t>
        </is>
      </c>
      <c r="BK1707" t="inlineStr">
        <is>
          <t>f4c094820e3811f0878591acc20079a7</t>
        </is>
      </c>
      <c r="BL1707" t="b">
        <v>0</v>
      </c>
      <c r="BM1707" t="inlineStr">
        <is>
          <t>---</t>
        </is>
      </c>
      <c r="BN1707" t="inlineStr">
        <is>
          <t>200.113.238.109</t>
        </is>
      </c>
      <c r="BO1707" t="inlineStr">
        <is>
          <t>Bednaicka Jacques/ Prophète</t>
        </is>
      </c>
    </row>
    <row r="1708">
      <c r="A1708" t="inlineStr">
        <is>
          <t>1706</t>
        </is>
      </c>
      <c r="B1708" t="inlineStr">
        <is>
          <t>4399dc7b-4aa5-4cc0-86c6-4b58c1d2c2cb</t>
        </is>
      </c>
      <c r="C1708" t="inlineStr">
        <is>
          <t>2025-04-04</t>
        </is>
      </c>
      <c r="D1708" t="inlineStr">
        <is>
          <t>3</t>
        </is>
      </c>
      <c r="E1708" t="inlineStr">
        <is>
          <t>---</t>
        </is>
      </c>
      <c r="F1708" t="inlineStr">
        <is>
          <t>0</t>
        </is>
      </c>
      <c r="G1708" t="inlineStr">
        <is>
          <t>---</t>
        </is>
      </c>
      <c r="H1708" t="inlineStr">
        <is>
          <t>1</t>
        </is>
      </c>
      <c r="I1708" t="inlineStr">
        <is>
          <t>0</t>
        </is>
      </c>
      <c r="J1708" t="inlineStr">
        <is>
          <t>---</t>
        </is>
      </c>
      <c r="K1708" t="inlineStr">
        <is>
          <t>---</t>
        </is>
      </c>
      <c r="L1708" t="inlineStr">
        <is>
          <t>---</t>
        </is>
      </c>
      <c r="M1708" t="inlineStr">
        <is>
          <t>---</t>
        </is>
      </c>
      <c r="N1708" t="inlineStr">
        <is>
          <t>---</t>
        </is>
      </c>
      <c r="O1708" t="inlineStr">
        <is>
          <t>---</t>
        </is>
      </c>
      <c r="P1708" t="inlineStr">
        <is>
          <t>---</t>
        </is>
      </c>
      <c r="Q1708" t="inlineStr">
        <is>
          <t>---</t>
        </is>
      </c>
      <c r="R1708" t="inlineStr">
        <is>
          <t>---</t>
        </is>
      </c>
      <c r="S1708" t="inlineStr">
        <is>
          <t>---</t>
        </is>
      </c>
      <c r="T1708" t="inlineStr">
        <is>
          <t>---</t>
        </is>
      </c>
      <c r="U1708" t="inlineStr">
        <is>
          <t>---</t>
        </is>
      </c>
      <c r="V1708" t="inlineStr">
        <is>
          <t>---</t>
        </is>
      </c>
      <c r="W1708" t="inlineStr"/>
      <c r="X1708" t="inlineStr">
        <is>
          <t>CAP/CMSO/ST03188</t>
        </is>
      </c>
      <c r="Y1708" t="inlineStr">
        <is>
          <t>CAP/CMSO/ST03188</t>
        </is>
      </c>
      <c r="Z1708" t="inlineStr">
        <is>
          <t>2025-04-04 15:40:44</t>
        </is>
      </c>
      <c r="AA1708" t="inlineStr">
        <is>
          <t>2025-04-04 15:40:33</t>
        </is>
      </c>
      <c r="AB1708" t="inlineStr">
        <is>
          <t>1rose</t>
        </is>
      </c>
      <c r="AC1708" t="inlineStr">
        <is>
          <t>2025-04-04 15:35:14</t>
        </is>
      </c>
      <c r="AD1708" s="1" t="inlineStr">
        <is>
          <t>https://www.commcarehq.org/a/caris-test/reports/form_data/4399dc7b-4aa5-4cc0-86c6-4b58c1d2c2cb/</t>
        </is>
      </c>
      <c r="AE1708" t="inlineStr">
        <is>
          <t>---</t>
        </is>
      </c>
      <c r="AF1708" t="inlineStr">
        <is>
          <t>3c5a623af057e23a32ae4000_170921</t>
        </is>
      </c>
      <c r="AG1708" t="inlineStr">
        <is>
          <t>OK</t>
        </is>
      </c>
      <c r="AH1708" t="inlineStr">
        <is>
          <t>2025-04-04 15:40:44</t>
        </is>
      </c>
      <c r="AI1708" t="inlineStr">
        <is>
          <t>2dea52d1789dbc2c3c784b18002f6f8d</t>
        </is>
      </c>
      <c r="AJ1708" t="inlineStr">
        <is>
          <t>2025-04-04</t>
        </is>
      </c>
      <c r="AK1708" t="inlineStr">
        <is>
          <t>3</t>
        </is>
      </c>
      <c r="AL1708" t="inlineStr">
        <is>
          <t>---</t>
        </is>
      </c>
      <c r="AM1708" t="inlineStr">
        <is>
          <t>0</t>
        </is>
      </c>
      <c r="AN1708" t="inlineStr">
        <is>
          <t>---</t>
        </is>
      </c>
      <c r="AO1708" t="inlineStr">
        <is>
          <t>1</t>
        </is>
      </c>
      <c r="AP1708" t="inlineStr">
        <is>
          <t>0</t>
        </is>
      </c>
      <c r="AQ1708" t="inlineStr">
        <is>
          <t>---</t>
        </is>
      </c>
      <c r="AR1708" t="inlineStr">
        <is>
          <t>---</t>
        </is>
      </c>
      <c r="AS1708" t="inlineStr">
        <is>
          <t>---</t>
        </is>
      </c>
      <c r="AT1708" t="inlineStr"/>
      <c r="AU1708" t="inlineStr">
        <is>
          <t>---</t>
        </is>
      </c>
      <c r="AV1708" t="inlineStr">
        <is>
          <t>---</t>
        </is>
      </c>
      <c r="AW1708" t="inlineStr">
        <is>
          <t>---</t>
        </is>
      </c>
      <c r="AX1708" t="inlineStr">
        <is>
          <t>---</t>
        </is>
      </c>
      <c r="AY1708" t="inlineStr">
        <is>
          <t>---</t>
        </is>
      </c>
      <c r="AZ1708" t="inlineStr">
        <is>
          <t>---</t>
        </is>
      </c>
      <c r="BA1708" t="inlineStr">
        <is>
          <t>2dea52d1789dbc2c3c784b18002f6f8d</t>
        </is>
      </c>
      <c r="BB1708" t="inlineStr">
        <is>
          <t>http://openrosa.org/formdesigner/0B48E039-1E80-49A7-AC24-732B6E788E39</t>
        </is>
      </c>
      <c r="BC1708" t="inlineStr">
        <is>
          <t>Ration et autres visites</t>
        </is>
      </c>
      <c r="BD1708" t="inlineStr">
        <is>
          <t>CommCare Android, version "2.56"(468046). App v15976. CommCare Version 2.56.0. Build 468046, built on: 2025-03-15</t>
        </is>
      </c>
      <c r="BE1708" t="inlineStr">
        <is>
          <t>commcare_6f11ce87-99a9-46e8-b6bd-276036be1616</t>
        </is>
      </c>
      <c r="BF1708" t="inlineStr">
        <is>
          <t>19.5415553 -71.7428569 11.0 8.5</t>
        </is>
      </c>
      <c r="BG1708" t="inlineStr">
        <is>
          <t>f13d8149fc6d39ebe86af18272310ff9</t>
        </is>
      </c>
      <c r="BH1708" t="inlineStr">
        <is>
          <t>7f92301a232342ecaa860bf392f6b02f</t>
        </is>
      </c>
      <c r="BI1708" t="inlineStr">
        <is>
          <t>15246</t>
        </is>
      </c>
      <c r="BJ1708" t="inlineStr">
        <is>
          <t>XFormInstance</t>
        </is>
      </c>
      <c r="BK1708" t="inlineStr">
        <is>
          <t>19d428f4116a11f08df0217714180d5a</t>
        </is>
      </c>
      <c r="BL1708" t="b">
        <v>0</v>
      </c>
      <c r="BM1708" t="inlineStr">
        <is>
          <t>---</t>
        </is>
      </c>
      <c r="BN1708" t="inlineStr">
        <is>
          <t>200.113.230.125</t>
        </is>
      </c>
      <c r="BO1708" t="inlineStr">
        <is>
          <t>Joril Metellus</t>
        </is>
      </c>
    </row>
    <row r="1709">
      <c r="A1709" t="inlineStr">
        <is>
          <t>1707</t>
        </is>
      </c>
      <c r="B1709" t="inlineStr">
        <is>
          <t>6f05b2b0-2866-46b1-a572-d134e52475f1</t>
        </is>
      </c>
      <c r="C1709" t="inlineStr">
        <is>
          <t>2025-04-04</t>
        </is>
      </c>
      <c r="D1709" t="inlineStr">
        <is>
          <t>3</t>
        </is>
      </c>
      <c r="E1709" t="inlineStr">
        <is>
          <t>---</t>
        </is>
      </c>
      <c r="F1709" t="inlineStr">
        <is>
          <t>0</t>
        </is>
      </c>
      <c r="G1709" t="inlineStr">
        <is>
          <t>---</t>
        </is>
      </c>
      <c r="H1709" t="inlineStr">
        <is>
          <t>1</t>
        </is>
      </c>
      <c r="I1709" t="inlineStr">
        <is>
          <t>0</t>
        </is>
      </c>
      <c r="J1709" t="inlineStr">
        <is>
          <t>---</t>
        </is>
      </c>
      <c r="K1709" t="inlineStr">
        <is>
          <t>---</t>
        </is>
      </c>
      <c r="L1709" t="inlineStr">
        <is>
          <t>---</t>
        </is>
      </c>
      <c r="M1709" t="inlineStr">
        <is>
          <t>---</t>
        </is>
      </c>
      <c r="N1709" t="inlineStr">
        <is>
          <t>---</t>
        </is>
      </c>
      <c r="O1709" t="inlineStr">
        <is>
          <t>---</t>
        </is>
      </c>
      <c r="P1709" t="inlineStr">
        <is>
          <t>---</t>
        </is>
      </c>
      <c r="Q1709" t="inlineStr">
        <is>
          <t>---</t>
        </is>
      </c>
      <c r="R1709" t="inlineStr">
        <is>
          <t>---</t>
        </is>
      </c>
      <c r="S1709" t="inlineStr">
        <is>
          <t>---</t>
        </is>
      </c>
      <c r="T1709" t="inlineStr">
        <is>
          <t>---</t>
        </is>
      </c>
      <c r="U1709" t="inlineStr">
        <is>
          <t>---</t>
        </is>
      </c>
      <c r="V1709" t="inlineStr">
        <is>
          <t>---</t>
        </is>
      </c>
      <c r="W1709" t="inlineStr"/>
      <c r="X1709" t="inlineStr">
        <is>
          <t>CAP/CMSO/ST03173</t>
        </is>
      </c>
      <c r="Y1709" t="inlineStr">
        <is>
          <t>CAP/CMSO/ST03173</t>
        </is>
      </c>
      <c r="Z1709" t="inlineStr">
        <is>
          <t>2025-04-04 15:41:11</t>
        </is>
      </c>
      <c r="AA1709" t="inlineStr">
        <is>
          <t>2025-04-04 15:40:57</t>
        </is>
      </c>
      <c r="AB1709" t="inlineStr">
        <is>
          <t>1rose</t>
        </is>
      </c>
      <c r="AC1709" t="inlineStr">
        <is>
          <t>2025-04-04 15:35:41</t>
        </is>
      </c>
      <c r="AD1709" s="1" t="inlineStr">
        <is>
          <t>https://www.commcarehq.org/a/caris-test/reports/form_data/6f05b2b0-2866-46b1-a572-d134e52475f1/</t>
        </is>
      </c>
      <c r="AE1709" t="inlineStr">
        <is>
          <t>---</t>
        </is>
      </c>
      <c r="AF1709" t="inlineStr">
        <is>
          <t>3c5a623af057e23a32ae4000_168587</t>
        </is>
      </c>
      <c r="AG1709" t="inlineStr">
        <is>
          <t>OK</t>
        </is>
      </c>
      <c r="AH1709" t="inlineStr">
        <is>
          <t>2025-04-04 15:41:11</t>
        </is>
      </c>
      <c r="AI1709" t="inlineStr">
        <is>
          <t>2dea52d1789dbc2c3c784b18002f6f8d</t>
        </is>
      </c>
      <c r="AJ1709" t="inlineStr">
        <is>
          <t>2025-04-04</t>
        </is>
      </c>
      <c r="AK1709" t="inlineStr">
        <is>
          <t>3</t>
        </is>
      </c>
      <c r="AL1709" t="inlineStr">
        <is>
          <t>---</t>
        </is>
      </c>
      <c r="AM1709" t="inlineStr">
        <is>
          <t>0</t>
        </is>
      </c>
      <c r="AN1709" t="inlineStr">
        <is>
          <t>---</t>
        </is>
      </c>
      <c r="AO1709" t="inlineStr">
        <is>
          <t>1</t>
        </is>
      </c>
      <c r="AP1709" t="inlineStr">
        <is>
          <t>0</t>
        </is>
      </c>
      <c r="AQ1709" t="inlineStr">
        <is>
          <t>---</t>
        </is>
      </c>
      <c r="AR1709" t="inlineStr">
        <is>
          <t>---</t>
        </is>
      </c>
      <c r="AS1709" t="inlineStr">
        <is>
          <t>---</t>
        </is>
      </c>
      <c r="AT1709" t="inlineStr"/>
      <c r="AU1709" t="inlineStr">
        <is>
          <t>---</t>
        </is>
      </c>
      <c r="AV1709" t="inlineStr">
        <is>
          <t>---</t>
        </is>
      </c>
      <c r="AW1709" t="inlineStr">
        <is>
          <t>---</t>
        </is>
      </c>
      <c r="AX1709" t="inlineStr">
        <is>
          <t>---</t>
        </is>
      </c>
      <c r="AY1709" t="inlineStr">
        <is>
          <t>---</t>
        </is>
      </c>
      <c r="AZ1709" t="inlineStr">
        <is>
          <t>---</t>
        </is>
      </c>
      <c r="BA1709" t="inlineStr">
        <is>
          <t>2dea52d1789dbc2c3c784b18002f6f8d</t>
        </is>
      </c>
      <c r="BB1709" t="inlineStr">
        <is>
          <t>http://openrosa.org/formdesigner/0B48E039-1E80-49A7-AC24-732B6E788E39</t>
        </is>
      </c>
      <c r="BC1709" t="inlineStr">
        <is>
          <t>Ration et autres visites</t>
        </is>
      </c>
      <c r="BD1709" t="inlineStr">
        <is>
          <t>CommCare Android, version "2.56"(468046). App v15976. CommCare Version 2.56.0. Build 468046, built on: 2025-03-15</t>
        </is>
      </c>
      <c r="BE1709" t="inlineStr">
        <is>
          <t>commcare_6f11ce87-99a9-46e8-b6bd-276036be1616</t>
        </is>
      </c>
      <c r="BF1709" t="inlineStr">
        <is>
          <t>19.5415145 -71.742862 9.0 7.6</t>
        </is>
      </c>
      <c r="BG1709" t="inlineStr">
        <is>
          <t>f13d8149fc6d39ebe86af18272310ff9</t>
        </is>
      </c>
      <c r="BH1709" t="inlineStr">
        <is>
          <t>7f92301a232342ecaa860bf392f6b02f</t>
        </is>
      </c>
      <c r="BI1709" t="inlineStr">
        <is>
          <t>15246</t>
        </is>
      </c>
      <c r="BJ1709" t="inlineStr">
        <is>
          <t>XFormInstance</t>
        </is>
      </c>
      <c r="BK1709" t="inlineStr">
        <is>
          <t>19d428f4116a11f08df0217714180d5a</t>
        </is>
      </c>
      <c r="BL1709" t="b">
        <v>0</v>
      </c>
      <c r="BM1709" t="inlineStr">
        <is>
          <t>---</t>
        </is>
      </c>
      <c r="BN1709" t="inlineStr">
        <is>
          <t>200.113.230.125</t>
        </is>
      </c>
      <c r="BO1709" t="inlineStr">
        <is>
          <t>katianna Charles</t>
        </is>
      </c>
    </row>
    <row r="1710">
      <c r="A1710" t="inlineStr">
        <is>
          <t>1708</t>
        </is>
      </c>
      <c r="B1710" t="inlineStr">
        <is>
          <t>3a100587-bdd6-472e-97f7-7e31782703f1</t>
        </is>
      </c>
      <c r="C1710" t="inlineStr">
        <is>
          <t>2025-04-04</t>
        </is>
      </c>
      <c r="D1710" t="inlineStr">
        <is>
          <t>3</t>
        </is>
      </c>
      <c r="E1710" t="inlineStr">
        <is>
          <t>---</t>
        </is>
      </c>
      <c r="F1710" t="inlineStr">
        <is>
          <t>0</t>
        </is>
      </c>
      <c r="G1710" t="inlineStr">
        <is>
          <t>---</t>
        </is>
      </c>
      <c r="H1710" t="inlineStr">
        <is>
          <t>1</t>
        </is>
      </c>
      <c r="I1710" t="inlineStr">
        <is>
          <t>0</t>
        </is>
      </c>
      <c r="J1710" t="inlineStr">
        <is>
          <t>---</t>
        </is>
      </c>
      <c r="K1710" t="inlineStr">
        <is>
          <t>---</t>
        </is>
      </c>
      <c r="L1710" t="inlineStr">
        <is>
          <t>---</t>
        </is>
      </c>
      <c r="M1710" t="inlineStr">
        <is>
          <t>---</t>
        </is>
      </c>
      <c r="N1710" t="inlineStr">
        <is>
          <t>---</t>
        </is>
      </c>
      <c r="O1710" t="inlineStr">
        <is>
          <t>---</t>
        </is>
      </c>
      <c r="P1710" t="inlineStr">
        <is>
          <t>---</t>
        </is>
      </c>
      <c r="Q1710" t="inlineStr">
        <is>
          <t>---</t>
        </is>
      </c>
      <c r="R1710" t="inlineStr">
        <is>
          <t>---</t>
        </is>
      </c>
      <c r="S1710" t="inlineStr">
        <is>
          <t>---</t>
        </is>
      </c>
      <c r="T1710" t="inlineStr">
        <is>
          <t>---</t>
        </is>
      </c>
      <c r="U1710" t="inlineStr">
        <is>
          <t>---</t>
        </is>
      </c>
      <c r="V1710" t="inlineStr">
        <is>
          <t>---</t>
        </is>
      </c>
      <c r="W1710" t="inlineStr"/>
      <c r="X1710" t="inlineStr">
        <is>
          <t>CAP/CMSO/ST02064</t>
        </is>
      </c>
      <c r="Y1710" t="inlineStr">
        <is>
          <t>CAP/CMSO/ST02064</t>
        </is>
      </c>
      <c r="Z1710" t="inlineStr">
        <is>
          <t>2025-04-04 15:44:57</t>
        </is>
      </c>
      <c r="AA1710" t="inlineStr">
        <is>
          <t>2025-04-04 15:43:43</t>
        </is>
      </c>
      <c r="AB1710" t="inlineStr">
        <is>
          <t>1rose</t>
        </is>
      </c>
      <c r="AC1710" t="inlineStr">
        <is>
          <t>2025-04-04 15:39:26</t>
        </is>
      </c>
      <c r="AD1710" s="1" t="inlineStr">
        <is>
          <t>https://www.commcarehq.org/a/caris-test/reports/form_data/3a100587-bdd6-472e-97f7-7e31782703f1/</t>
        </is>
      </c>
      <c r="AE1710" t="inlineStr">
        <is>
          <t>---</t>
        </is>
      </c>
      <c r="AF1710" t="inlineStr">
        <is>
          <t>3c5a623af057e23a32ae4000_30517</t>
        </is>
      </c>
      <c r="AG1710" t="inlineStr">
        <is>
          <t>OK</t>
        </is>
      </c>
      <c r="AH1710" t="inlineStr">
        <is>
          <t>2025-04-04 15:44:57</t>
        </is>
      </c>
      <c r="AI1710" t="inlineStr">
        <is>
          <t>2dea52d1789dbc2c3c784b18002f6f8d</t>
        </is>
      </c>
      <c r="AJ1710" t="inlineStr">
        <is>
          <t>2025-04-04</t>
        </is>
      </c>
      <c r="AK1710" t="inlineStr">
        <is>
          <t>3</t>
        </is>
      </c>
      <c r="AL1710" t="inlineStr">
        <is>
          <t>---</t>
        </is>
      </c>
      <c r="AM1710" t="inlineStr">
        <is>
          <t>0</t>
        </is>
      </c>
      <c r="AN1710" t="inlineStr">
        <is>
          <t>---</t>
        </is>
      </c>
      <c r="AO1710" t="inlineStr">
        <is>
          <t>1</t>
        </is>
      </c>
      <c r="AP1710" t="inlineStr">
        <is>
          <t>0</t>
        </is>
      </c>
      <c r="AQ1710" t="inlineStr">
        <is>
          <t>---</t>
        </is>
      </c>
      <c r="AR1710" t="inlineStr">
        <is>
          <t>---</t>
        </is>
      </c>
      <c r="AS1710" t="inlineStr">
        <is>
          <t>---</t>
        </is>
      </c>
      <c r="AT1710" t="inlineStr"/>
      <c r="AU1710" t="inlineStr">
        <is>
          <t>---</t>
        </is>
      </c>
      <c r="AV1710" t="inlineStr">
        <is>
          <t>---</t>
        </is>
      </c>
      <c r="AW1710" t="inlineStr">
        <is>
          <t>---</t>
        </is>
      </c>
      <c r="AX1710" t="inlineStr">
        <is>
          <t>---</t>
        </is>
      </c>
      <c r="AY1710" t="inlineStr">
        <is>
          <t>---</t>
        </is>
      </c>
      <c r="AZ1710" t="inlineStr">
        <is>
          <t>---</t>
        </is>
      </c>
      <c r="BA1710" t="inlineStr">
        <is>
          <t>2dea52d1789dbc2c3c784b18002f6f8d</t>
        </is>
      </c>
      <c r="BB1710" t="inlineStr">
        <is>
          <t>http://openrosa.org/formdesigner/0B48E039-1E80-49A7-AC24-732B6E788E39</t>
        </is>
      </c>
      <c r="BC1710" t="inlineStr">
        <is>
          <t>Ration et autres visites</t>
        </is>
      </c>
      <c r="BD1710" t="inlineStr">
        <is>
          <t>CommCare Android, version "2.56"(468046). App v15976. CommCare Version 2.56.0. Build 468046, built on: 2025-03-15</t>
        </is>
      </c>
      <c r="BE1710" t="inlineStr">
        <is>
          <t>commcare_6f11ce87-99a9-46e8-b6bd-276036be1616</t>
        </is>
      </c>
      <c r="BF1710" t="inlineStr">
        <is>
          <t>19.5415312 -71.7428469 7.0 9.0</t>
        </is>
      </c>
      <c r="BG1710" t="inlineStr">
        <is>
          <t>f13d8149fc6d39ebe86af18272310ff9</t>
        </is>
      </c>
      <c r="BH1710" t="inlineStr">
        <is>
          <t>7f92301a232342ecaa860bf392f6b02f</t>
        </is>
      </c>
      <c r="BI1710" t="inlineStr">
        <is>
          <t>15246</t>
        </is>
      </c>
      <c r="BJ1710" t="inlineStr">
        <is>
          <t>XFormInstance</t>
        </is>
      </c>
      <c r="BK1710" t="inlineStr">
        <is>
          <t>19d428f4116a11f08df0217714180d5a</t>
        </is>
      </c>
      <c r="BL1710" t="b">
        <v>0</v>
      </c>
      <c r="BM1710" t="inlineStr">
        <is>
          <t>---</t>
        </is>
      </c>
      <c r="BN1710" t="inlineStr">
        <is>
          <t>200.113.230.125</t>
        </is>
      </c>
      <c r="BO1710" t="inlineStr">
        <is>
          <t>Keïsha Jean Baptiste</t>
        </is>
      </c>
    </row>
    <row r="1711">
      <c r="A1711" t="inlineStr">
        <is>
          <t>1709</t>
        </is>
      </c>
      <c r="B1711" t="inlineStr">
        <is>
          <t>21c2e499-8722-4623-8a53-87ce0a38785b</t>
        </is>
      </c>
      <c r="C1711" t="inlineStr">
        <is>
          <t>2025-04-04</t>
        </is>
      </c>
      <c r="D1711" t="inlineStr">
        <is>
          <t>3</t>
        </is>
      </c>
      <c r="E1711" t="inlineStr">
        <is>
          <t>---</t>
        </is>
      </c>
      <c r="F1711" t="inlineStr">
        <is>
          <t>1</t>
        </is>
      </c>
      <c r="G1711" t="inlineStr">
        <is>
          <t>---</t>
        </is>
      </c>
      <c r="H1711" t="inlineStr">
        <is>
          <t>1</t>
        </is>
      </c>
      <c r="I1711" t="inlineStr">
        <is>
          <t>0</t>
        </is>
      </c>
      <c r="J1711" t="inlineStr">
        <is>
          <t>---</t>
        </is>
      </c>
      <c r="K1711" t="inlineStr">
        <is>
          <t>---</t>
        </is>
      </c>
      <c r="L1711" t="inlineStr">
        <is>
          <t>---</t>
        </is>
      </c>
      <c r="M1711" t="inlineStr">
        <is>
          <t>---</t>
        </is>
      </c>
      <c r="N1711" t="inlineStr">
        <is>
          <t>---</t>
        </is>
      </c>
      <c r="O1711" t="inlineStr">
        <is>
          <t>---</t>
        </is>
      </c>
      <c r="P1711" t="inlineStr">
        <is>
          <t>---</t>
        </is>
      </c>
      <c r="Q1711" t="inlineStr">
        <is>
          <t>---</t>
        </is>
      </c>
      <c r="R1711" t="inlineStr">
        <is>
          <t>---</t>
        </is>
      </c>
      <c r="S1711" t="inlineStr">
        <is>
          <t>---</t>
        </is>
      </c>
      <c r="T1711" t="inlineStr">
        <is>
          <t>---</t>
        </is>
      </c>
      <c r="U1711" t="inlineStr">
        <is>
          <t>---</t>
        </is>
      </c>
      <c r="V1711" t="inlineStr">
        <is>
          <t>---</t>
        </is>
      </c>
      <c r="W1711" t="inlineStr"/>
      <c r="X1711" t="inlineStr">
        <is>
          <t>CAP/CMSO/00165</t>
        </is>
      </c>
      <c r="Y1711" t="inlineStr">
        <is>
          <t>CAP/CMSO/00165</t>
        </is>
      </c>
      <c r="Z1711" t="inlineStr">
        <is>
          <t>2025-04-04 15:45:43</t>
        </is>
      </c>
      <c r="AA1711" t="inlineStr">
        <is>
          <t>2025-04-04 15:45:31</t>
        </is>
      </c>
      <c r="AB1711" t="inlineStr">
        <is>
          <t>1rose</t>
        </is>
      </c>
      <c r="AC1711" t="inlineStr">
        <is>
          <t>2025-04-04 15:40:12</t>
        </is>
      </c>
      <c r="AD1711" s="1" t="inlineStr">
        <is>
          <t>https://www.commcarehq.org/a/caris-test/reports/form_data/21c2e499-8722-4623-8a53-87ce0a38785b/</t>
        </is>
      </c>
      <c r="AE1711" t="inlineStr">
        <is>
          <t>---</t>
        </is>
      </c>
      <c r="AF1711" t="inlineStr">
        <is>
          <t>3c5a623af057e23a32ae4000_24344</t>
        </is>
      </c>
      <c r="AG1711" t="inlineStr">
        <is>
          <t>OK</t>
        </is>
      </c>
      <c r="AH1711" t="inlineStr">
        <is>
          <t>2025-04-04 15:45:43</t>
        </is>
      </c>
      <c r="AI1711" t="inlineStr">
        <is>
          <t>2dea52d1789dbc2c3c784b18002f6f8d</t>
        </is>
      </c>
      <c r="AJ1711" t="inlineStr">
        <is>
          <t>2025-04-04</t>
        </is>
      </c>
      <c r="AK1711" t="inlineStr">
        <is>
          <t>3</t>
        </is>
      </c>
      <c r="AL1711" t="inlineStr">
        <is>
          <t>---</t>
        </is>
      </c>
      <c r="AM1711" t="inlineStr">
        <is>
          <t>1</t>
        </is>
      </c>
      <c r="AN1711" t="inlineStr">
        <is>
          <t>---</t>
        </is>
      </c>
      <c r="AO1711" t="inlineStr">
        <is>
          <t>1</t>
        </is>
      </c>
      <c r="AP1711" t="inlineStr">
        <is>
          <t>0</t>
        </is>
      </c>
      <c r="AQ1711" t="inlineStr">
        <is>
          <t>---</t>
        </is>
      </c>
      <c r="AR1711" t="inlineStr">
        <is>
          <t>---</t>
        </is>
      </c>
      <c r="AS1711" t="inlineStr">
        <is>
          <t>---</t>
        </is>
      </c>
      <c r="AT1711" t="inlineStr"/>
      <c r="AU1711" t="inlineStr">
        <is>
          <t>---</t>
        </is>
      </c>
      <c r="AV1711" t="inlineStr">
        <is>
          <t>---</t>
        </is>
      </c>
      <c r="AW1711" t="inlineStr">
        <is>
          <t>---</t>
        </is>
      </c>
      <c r="AX1711" t="inlineStr">
        <is>
          <t>---</t>
        </is>
      </c>
      <c r="AY1711" t="inlineStr">
        <is>
          <t>---</t>
        </is>
      </c>
      <c r="AZ1711" t="inlineStr">
        <is>
          <t>---</t>
        </is>
      </c>
      <c r="BA1711" t="inlineStr">
        <is>
          <t>2dea52d1789dbc2c3c784b18002f6f8d</t>
        </is>
      </c>
      <c r="BB1711" t="inlineStr">
        <is>
          <t>http://openrosa.org/formdesigner/0B48E039-1E80-49A7-AC24-732B6E788E39</t>
        </is>
      </c>
      <c r="BC1711" t="inlineStr">
        <is>
          <t>Ration et autres visites</t>
        </is>
      </c>
      <c r="BD1711" t="inlineStr">
        <is>
          <t>CommCare Android, version "2.56"(468046). App v15976. CommCare Version 2.56.0. Build 468046, built on: 2025-03-15</t>
        </is>
      </c>
      <c r="BE1711" t="inlineStr">
        <is>
          <t>commcare_6f11ce87-99a9-46e8-b6bd-276036be1616</t>
        </is>
      </c>
      <c r="BF1711" t="inlineStr">
        <is>
          <t>19.541548 -71.7428567 12.0 9.9</t>
        </is>
      </c>
      <c r="BG1711" t="inlineStr">
        <is>
          <t>f13d8149fc6d39ebe86af18272310ff9</t>
        </is>
      </c>
      <c r="BH1711" t="inlineStr">
        <is>
          <t>7f92301a232342ecaa860bf392f6b02f</t>
        </is>
      </c>
      <c r="BI1711" t="inlineStr">
        <is>
          <t>15246</t>
        </is>
      </c>
      <c r="BJ1711" t="inlineStr">
        <is>
          <t>XFormInstance</t>
        </is>
      </c>
      <c r="BK1711" t="inlineStr">
        <is>
          <t>19d428f4116a11f08df0217714180d5a</t>
        </is>
      </c>
      <c r="BL1711" t="b">
        <v>0</v>
      </c>
      <c r="BM1711" t="inlineStr">
        <is>
          <t>---</t>
        </is>
      </c>
      <c r="BN1711" t="inlineStr">
        <is>
          <t>200.113.230.125</t>
        </is>
      </c>
      <c r="BO1711" t="inlineStr">
        <is>
          <t>Landie Sene</t>
        </is>
      </c>
    </row>
    <row r="1712">
      <c r="A1712" t="inlineStr">
        <is>
          <t>1710</t>
        </is>
      </c>
      <c r="B1712" t="inlineStr">
        <is>
          <t>c431f615-be78-450c-9358-1009fcb3e6e9</t>
        </is>
      </c>
      <c r="C1712" t="inlineStr">
        <is>
          <t>2025-04-04</t>
        </is>
      </c>
      <c r="D1712" t="inlineStr">
        <is>
          <t>3</t>
        </is>
      </c>
      <c r="E1712" t="inlineStr">
        <is>
          <t>---</t>
        </is>
      </c>
      <c r="F1712" t="inlineStr">
        <is>
          <t>1</t>
        </is>
      </c>
      <c r="G1712" t="inlineStr">
        <is>
          <t>---</t>
        </is>
      </c>
      <c r="H1712" t="inlineStr">
        <is>
          <t>1</t>
        </is>
      </c>
      <c r="I1712" t="inlineStr">
        <is>
          <t>0</t>
        </is>
      </c>
      <c r="J1712" t="inlineStr">
        <is>
          <t>---</t>
        </is>
      </c>
      <c r="K1712" t="inlineStr">
        <is>
          <t>---</t>
        </is>
      </c>
      <c r="L1712" t="inlineStr">
        <is>
          <t>---</t>
        </is>
      </c>
      <c r="M1712" t="inlineStr">
        <is>
          <t>---</t>
        </is>
      </c>
      <c r="N1712" t="inlineStr">
        <is>
          <t>---</t>
        </is>
      </c>
      <c r="O1712" t="inlineStr">
        <is>
          <t>---</t>
        </is>
      </c>
      <c r="P1712" t="inlineStr">
        <is>
          <t>---</t>
        </is>
      </c>
      <c r="Q1712" t="inlineStr">
        <is>
          <t>---</t>
        </is>
      </c>
      <c r="R1712" t="inlineStr">
        <is>
          <t>---</t>
        </is>
      </c>
      <c r="S1712" t="inlineStr">
        <is>
          <t>---</t>
        </is>
      </c>
      <c r="T1712" t="inlineStr">
        <is>
          <t>---</t>
        </is>
      </c>
      <c r="U1712" t="inlineStr">
        <is>
          <t>---</t>
        </is>
      </c>
      <c r="V1712" t="inlineStr">
        <is>
          <t>---</t>
        </is>
      </c>
      <c r="W1712" t="inlineStr"/>
      <c r="X1712" t="inlineStr">
        <is>
          <t>CAP/CMSO/ST02354</t>
        </is>
      </c>
      <c r="Y1712" t="inlineStr">
        <is>
          <t>CAP/CMSO/ST02354</t>
        </is>
      </c>
      <c r="Z1712" t="inlineStr">
        <is>
          <t>2025-04-04 16:03:00</t>
        </is>
      </c>
      <c r="AA1712" t="inlineStr">
        <is>
          <t>2025-04-04 16:02:46</t>
        </is>
      </c>
      <c r="AB1712" t="inlineStr">
        <is>
          <t>1rose</t>
        </is>
      </c>
      <c r="AC1712" t="inlineStr">
        <is>
          <t>2025-04-04 15:57:30</t>
        </is>
      </c>
      <c r="AD1712" s="1" t="inlineStr">
        <is>
          <t>https://www.commcarehq.org/a/caris-test/reports/form_data/c431f615-be78-450c-9358-1009fcb3e6e9/</t>
        </is>
      </c>
      <c r="AE1712" t="inlineStr">
        <is>
          <t>---</t>
        </is>
      </c>
      <c r="AF1712" t="inlineStr">
        <is>
          <t>3c5a623af057e23a32ae4000_50777</t>
        </is>
      </c>
      <c r="AG1712" t="inlineStr">
        <is>
          <t>OK</t>
        </is>
      </c>
      <c r="AH1712" t="inlineStr">
        <is>
          <t>2025-04-04 16:03:00</t>
        </is>
      </c>
      <c r="AI1712" t="inlineStr">
        <is>
          <t>2dea52d1789dbc2c3c784b18002f6f8d</t>
        </is>
      </c>
      <c r="AJ1712" t="inlineStr">
        <is>
          <t>2025-04-04</t>
        </is>
      </c>
      <c r="AK1712" t="inlineStr">
        <is>
          <t>3</t>
        </is>
      </c>
      <c r="AL1712" t="inlineStr">
        <is>
          <t>---</t>
        </is>
      </c>
      <c r="AM1712" t="inlineStr">
        <is>
          <t>1</t>
        </is>
      </c>
      <c r="AN1712" t="inlineStr">
        <is>
          <t>---</t>
        </is>
      </c>
      <c r="AO1712" t="inlineStr">
        <is>
          <t>1</t>
        </is>
      </c>
      <c r="AP1712" t="inlineStr">
        <is>
          <t>0</t>
        </is>
      </c>
      <c r="AQ1712" t="inlineStr">
        <is>
          <t>---</t>
        </is>
      </c>
      <c r="AR1712" t="inlineStr">
        <is>
          <t>---</t>
        </is>
      </c>
      <c r="AS1712" t="inlineStr">
        <is>
          <t>---</t>
        </is>
      </c>
      <c r="AT1712" t="inlineStr"/>
      <c r="AU1712" t="inlineStr">
        <is>
          <t>---</t>
        </is>
      </c>
      <c r="AV1712" t="inlineStr">
        <is>
          <t>---</t>
        </is>
      </c>
      <c r="AW1712" t="inlineStr">
        <is>
          <t>---</t>
        </is>
      </c>
      <c r="AX1712" t="inlineStr">
        <is>
          <t>---</t>
        </is>
      </c>
      <c r="AY1712" t="inlineStr">
        <is>
          <t>---</t>
        </is>
      </c>
      <c r="AZ1712" t="inlineStr">
        <is>
          <t>---</t>
        </is>
      </c>
      <c r="BA1712" t="inlineStr">
        <is>
          <t>2dea52d1789dbc2c3c784b18002f6f8d</t>
        </is>
      </c>
      <c r="BB1712" t="inlineStr">
        <is>
          <t>http://openrosa.org/formdesigner/0B48E039-1E80-49A7-AC24-732B6E788E39</t>
        </is>
      </c>
      <c r="BC1712" t="inlineStr">
        <is>
          <t>Ration et autres visites</t>
        </is>
      </c>
      <c r="BD1712" t="inlineStr">
        <is>
          <t>CommCare Android, version "2.56"(468046). App v15976. CommCare Version 2.56.0. Build 468046, built on: 2025-03-15</t>
        </is>
      </c>
      <c r="BE1712" t="inlineStr">
        <is>
          <t>commcare_6f11ce87-99a9-46e8-b6bd-276036be1616</t>
        </is>
      </c>
      <c r="BF1712" t="inlineStr">
        <is>
          <t>19.5415512 -71.7428328 3.0 8.5</t>
        </is>
      </c>
      <c r="BG1712" t="inlineStr">
        <is>
          <t>f13d8149fc6d39ebe86af18272310ff9</t>
        </is>
      </c>
      <c r="BH1712" t="inlineStr">
        <is>
          <t>7f92301a232342ecaa860bf392f6b02f</t>
        </is>
      </c>
      <c r="BI1712" t="inlineStr">
        <is>
          <t>15246</t>
        </is>
      </c>
      <c r="BJ1712" t="inlineStr">
        <is>
          <t>XFormInstance</t>
        </is>
      </c>
      <c r="BK1712" t="inlineStr">
        <is>
          <t>19d428f4116a11f08df0217714180d5a</t>
        </is>
      </c>
      <c r="BL1712" t="b">
        <v>0</v>
      </c>
      <c r="BM1712" t="inlineStr">
        <is>
          <t>---</t>
        </is>
      </c>
      <c r="BN1712" t="inlineStr">
        <is>
          <t>200.113.230.125</t>
        </is>
      </c>
      <c r="BO1712" t="inlineStr">
        <is>
          <t>Joseph Valery</t>
        </is>
      </c>
    </row>
    <row r="1713">
      <c r="A1713" t="inlineStr">
        <is>
          <t>1711</t>
        </is>
      </c>
      <c r="B1713" t="inlineStr">
        <is>
          <t>95b4f4f1-5e43-4ba1-9c7d-f6629d5efac2</t>
        </is>
      </c>
      <c r="C1713" t="inlineStr">
        <is>
          <t>2025-04-04</t>
        </is>
      </c>
      <c r="D1713" t="inlineStr">
        <is>
          <t>3</t>
        </is>
      </c>
      <c r="E1713" t="inlineStr">
        <is>
          <t>---</t>
        </is>
      </c>
      <c r="F1713" t="inlineStr">
        <is>
          <t>1</t>
        </is>
      </c>
      <c r="G1713" t="inlineStr">
        <is>
          <t>---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---</t>
        </is>
      </c>
      <c r="L1713" t="inlineStr">
        <is>
          <t>---</t>
        </is>
      </c>
      <c r="M1713" t="inlineStr">
        <is>
          <t>---</t>
        </is>
      </c>
      <c r="N1713" t="inlineStr">
        <is>
          <t>---</t>
        </is>
      </c>
      <c r="O1713" t="inlineStr">
        <is>
          <t>---</t>
        </is>
      </c>
      <c r="P1713" t="inlineStr">
        <is>
          <t>---</t>
        </is>
      </c>
      <c r="Q1713" t="inlineStr">
        <is>
          <t>---</t>
        </is>
      </c>
      <c r="R1713" t="inlineStr">
        <is>
          <t>19.4</t>
        </is>
      </c>
      <c r="S1713" t="inlineStr">
        <is>
          <t>26.4</t>
        </is>
      </c>
      <c r="T1713" t="inlineStr">
        <is>
          <t>131.0</t>
        </is>
      </c>
      <c r="U1713" t="inlineStr"/>
      <c r="V1713" t="inlineStr"/>
      <c r="W1713" t="inlineStr">
        <is>
          <t>18.5263371 -72.4021118 78.32 9.7</t>
        </is>
      </c>
      <c r="X1713" t="inlineStr">
        <is>
          <t>PAP/CHAP/ST02873</t>
        </is>
      </c>
      <c r="Y1713" t="inlineStr">
        <is>
          <t>PAP/CHAP/ST02873</t>
        </is>
      </c>
      <c r="Z1713" t="inlineStr">
        <is>
          <t>2025-04-04 17:43:41</t>
        </is>
      </c>
      <c r="AA1713" t="inlineStr">
        <is>
          <t>2025-04-04 17:30:59</t>
        </is>
      </c>
      <c r="AB1713" t="inlineStr">
        <is>
          <t>2faustin</t>
        </is>
      </c>
      <c r="AC1713" t="inlineStr">
        <is>
          <t>2025-04-04 16:42:28</t>
        </is>
      </c>
      <c r="AD1713" s="1" t="inlineStr">
        <is>
          <t>https://www.commcarehq.org/a/caris-test/reports/form_data/95b4f4f1-5e43-4ba1-9c7d-f6629d5efac2/</t>
        </is>
      </c>
      <c r="AE1713" t="inlineStr">
        <is>
          <t>---</t>
        </is>
      </c>
      <c r="AF1713" t="inlineStr">
        <is>
          <t>3c5a623af057e23a32ae4000_47469</t>
        </is>
      </c>
      <c r="AG1713" t="inlineStr">
        <is>
          <t>OK</t>
        </is>
      </c>
      <c r="AH1713" t="inlineStr">
        <is>
          <t>2025-04-04 17:43:41</t>
        </is>
      </c>
      <c r="AI1713" t="inlineStr">
        <is>
          <t>25302d3773ea035e35c3934e3aa8e141</t>
        </is>
      </c>
      <c r="AJ1713" t="inlineStr">
        <is>
          <t>2025-04-04</t>
        </is>
      </c>
      <c r="AK1713" t="inlineStr">
        <is>
          <t>3</t>
        </is>
      </c>
      <c r="AL1713" t="inlineStr">
        <is>
          <t>---</t>
        </is>
      </c>
      <c r="AM1713" t="inlineStr">
        <is>
          <t>1</t>
        </is>
      </c>
      <c r="AN1713" t="inlineStr">
        <is>
          <t>---</t>
        </is>
      </c>
      <c r="AO1713" t="inlineStr">
        <is>
          <t>1</t>
        </is>
      </c>
      <c r="AP1713" t="inlineStr">
        <is>
          <t>1</t>
        </is>
      </c>
      <c r="AQ1713" t="inlineStr">
        <is>
          <t>19.4</t>
        </is>
      </c>
      <c r="AR1713" t="inlineStr">
        <is>
          <t>26.4</t>
        </is>
      </c>
      <c r="AS1713" t="inlineStr">
        <is>
          <t>131</t>
        </is>
      </c>
      <c r="AT1713" t="inlineStr">
        <is>
          <t>18.5263371 -72.4021118 78.32 9.7</t>
        </is>
      </c>
      <c r="AU1713" t="inlineStr">
        <is>
          <t>---</t>
        </is>
      </c>
      <c r="AV1713" t="inlineStr">
        <is>
          <t>---</t>
        </is>
      </c>
      <c r="AW1713" t="inlineStr">
        <is>
          <t>---</t>
        </is>
      </c>
      <c r="AX1713" t="inlineStr">
        <is>
          <t>---</t>
        </is>
      </c>
      <c r="AY1713" t="inlineStr">
        <is>
          <t>---</t>
        </is>
      </c>
      <c r="AZ1713" t="inlineStr">
        <is>
          <t>---</t>
        </is>
      </c>
      <c r="BA1713" t="inlineStr">
        <is>
          <t>25302d3773ea035e35c3934e3aa8e141</t>
        </is>
      </c>
      <c r="BB1713" t="inlineStr">
        <is>
          <t>http://openrosa.org/formdesigner/0B48E039-1E80-49A7-AC24-732B6E788E39</t>
        </is>
      </c>
      <c r="BC1713" t="inlineStr">
        <is>
          <t>Ration et autres visites</t>
        </is>
      </c>
      <c r="BD1713" t="inlineStr">
        <is>
          <t>CommCare Android, version "2.56"(468048). App v15976. CommCare Version 2.56.0. Build 468048, built on: 2025-03-31</t>
        </is>
      </c>
      <c r="BE1713" t="inlineStr">
        <is>
          <t>commcare_6e883702-a4ce-475b-b43e-3900cbde0394</t>
        </is>
      </c>
      <c r="BF1713" t="inlineStr">
        <is>
          <t>18.5263241 -72.402228 78.9 6.43</t>
        </is>
      </c>
      <c r="BG1713" t="inlineStr">
        <is>
          <t>f13d8149fc6d39ebe86af18272310ff9</t>
        </is>
      </c>
      <c r="BH1713" t="inlineStr">
        <is>
          <t>7f92301a232342ecaa860bf392f6b02f</t>
        </is>
      </c>
      <c r="BI1713" t="inlineStr">
        <is>
          <t>15246</t>
        </is>
      </c>
      <c r="BJ1713" t="inlineStr">
        <is>
          <t>XFormInstance</t>
        </is>
      </c>
      <c r="BK1713" t="inlineStr">
        <is>
          <t>894e0a40116211f0888991acc20079a7</t>
        </is>
      </c>
      <c r="BL1713" t="b">
        <v>0</v>
      </c>
      <c r="BM1713" t="inlineStr">
        <is>
          <t>---</t>
        </is>
      </c>
      <c r="BN1713" t="inlineStr">
        <is>
          <t>200.113.251.254</t>
        </is>
      </c>
      <c r="BO1713" t="inlineStr">
        <is>
          <t>David Galiotte</t>
        </is>
      </c>
    </row>
    <row r="1714">
      <c r="A1714" t="inlineStr">
        <is>
          <t>1712</t>
        </is>
      </c>
      <c r="B1714" t="inlineStr">
        <is>
          <t>af69bc0a-b2c7-48bd-ad91-16f078a2202f</t>
        </is>
      </c>
      <c r="C1714" t="inlineStr">
        <is>
          <t>2025-04-04</t>
        </is>
      </c>
      <c r="D1714" t="inlineStr">
        <is>
          <t>3</t>
        </is>
      </c>
      <c r="E1714" t="inlineStr">
        <is>
          <t>---</t>
        </is>
      </c>
      <c r="F1714" t="inlineStr">
        <is>
          <t>1</t>
        </is>
      </c>
      <c r="G1714" t="inlineStr">
        <is>
          <t>---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---</t>
        </is>
      </c>
      <c r="L1714" t="inlineStr">
        <is>
          <t>---</t>
        </is>
      </c>
      <c r="M1714" t="inlineStr">
        <is>
          <t>---</t>
        </is>
      </c>
      <c r="N1714" t="inlineStr">
        <is>
          <t>---</t>
        </is>
      </c>
      <c r="O1714" t="inlineStr">
        <is>
          <t>---</t>
        </is>
      </c>
      <c r="P1714" t="inlineStr">
        <is>
          <t>---</t>
        </is>
      </c>
      <c r="Q1714" t="inlineStr">
        <is>
          <t>---</t>
        </is>
      </c>
      <c r="R1714" t="inlineStr">
        <is>
          <t>16.1</t>
        </is>
      </c>
      <c r="S1714" t="inlineStr">
        <is>
          <t>17.7</t>
        </is>
      </c>
      <c r="T1714" t="inlineStr">
        <is>
          <t>112.0</t>
        </is>
      </c>
      <c r="U1714" t="inlineStr"/>
      <c r="V1714" t="inlineStr"/>
      <c r="W1714" t="inlineStr">
        <is>
          <t>18.52657 -72.4019499 57.66 3.21</t>
        </is>
      </c>
      <c r="X1714" t="inlineStr">
        <is>
          <t>PAP/CHAP/ST02964</t>
        </is>
      </c>
      <c r="Y1714" t="inlineStr">
        <is>
          <t>PAP/CHAP/ST02964</t>
        </is>
      </c>
      <c r="Z1714" t="inlineStr">
        <is>
          <t>2025-04-04 18:24:17</t>
        </is>
      </c>
      <c r="AA1714" t="inlineStr">
        <is>
          <t>2025-04-04 17:45:07</t>
        </is>
      </c>
      <c r="AB1714" t="inlineStr">
        <is>
          <t>2faustin</t>
        </is>
      </c>
      <c r="AC1714" t="inlineStr">
        <is>
          <t>2025-04-04 17:23:05</t>
        </is>
      </c>
      <c r="AD1714" s="1" t="inlineStr">
        <is>
          <t>https://www.commcarehq.org/a/caris-test/reports/form_data/af69bc0a-b2c7-48bd-ad91-16f078a2202f/</t>
        </is>
      </c>
      <c r="AE1714" t="inlineStr">
        <is>
          <t>---</t>
        </is>
      </c>
      <c r="AF1714" t="inlineStr">
        <is>
          <t>3c5a623af057e23a32ae4000_114998</t>
        </is>
      </c>
      <c r="AG1714" t="inlineStr">
        <is>
          <t>OK</t>
        </is>
      </c>
      <c r="AH1714" t="inlineStr">
        <is>
          <t>2025-04-04 18:24:17</t>
        </is>
      </c>
      <c r="AI1714" t="inlineStr">
        <is>
          <t>25302d3773ea035e35c3934e3aa8e141</t>
        </is>
      </c>
      <c r="AJ1714" t="inlineStr">
        <is>
          <t>2025-04-04</t>
        </is>
      </c>
      <c r="AK1714" t="inlineStr">
        <is>
          <t>3</t>
        </is>
      </c>
      <c r="AL1714" t="inlineStr">
        <is>
          <t>---</t>
        </is>
      </c>
      <c r="AM1714" t="inlineStr">
        <is>
          <t>1</t>
        </is>
      </c>
      <c r="AN1714" t="inlineStr">
        <is>
          <t>---</t>
        </is>
      </c>
      <c r="AO1714" t="inlineStr">
        <is>
          <t>1</t>
        </is>
      </c>
      <c r="AP1714" t="inlineStr">
        <is>
          <t>1</t>
        </is>
      </c>
      <c r="AQ1714" t="inlineStr">
        <is>
          <t>16.1</t>
        </is>
      </c>
      <c r="AR1714" t="inlineStr">
        <is>
          <t>17.7</t>
        </is>
      </c>
      <c r="AS1714" t="inlineStr">
        <is>
          <t>112</t>
        </is>
      </c>
      <c r="AT1714" t="inlineStr">
        <is>
          <t>18.52657 -72.4019499 57.66 3.21</t>
        </is>
      </c>
      <c r="AU1714" t="inlineStr">
        <is>
          <t>---</t>
        </is>
      </c>
      <c r="AV1714" t="inlineStr">
        <is>
          <t>---</t>
        </is>
      </c>
      <c r="AW1714" t="inlineStr">
        <is>
          <t>---</t>
        </is>
      </c>
      <c r="AX1714" t="inlineStr">
        <is>
          <t>---</t>
        </is>
      </c>
      <c r="AY1714" t="inlineStr">
        <is>
          <t>---</t>
        </is>
      </c>
      <c r="AZ1714" t="inlineStr">
        <is>
          <t>---</t>
        </is>
      </c>
      <c r="BA1714" t="inlineStr">
        <is>
          <t>25302d3773ea035e35c3934e3aa8e141</t>
        </is>
      </c>
      <c r="BB1714" t="inlineStr">
        <is>
          <t>http://openrosa.org/formdesigner/0B48E039-1E80-49A7-AC24-732B6E788E39</t>
        </is>
      </c>
      <c r="BC1714" t="inlineStr">
        <is>
          <t>Ration et autres visites</t>
        </is>
      </c>
      <c r="BD1714" t="inlineStr">
        <is>
          <t>CommCare Android, version "2.56"(468048). App v15976. CommCare Version 2.56.0. Build 468048, built on: 2025-03-31</t>
        </is>
      </c>
      <c r="BE1714" t="inlineStr">
        <is>
          <t>commcare_6e883702-a4ce-475b-b43e-3900cbde0394</t>
        </is>
      </c>
      <c r="BF1714" t="inlineStr">
        <is>
          <t>18.5262673 -72.4022349 52.21 9.94</t>
        </is>
      </c>
      <c r="BG1714" t="inlineStr">
        <is>
          <t>f13d8149fc6d39ebe86af18272310ff9</t>
        </is>
      </c>
      <c r="BH1714" t="inlineStr">
        <is>
          <t>7f92301a232342ecaa860bf392f6b02f</t>
        </is>
      </c>
      <c r="BI1714" t="inlineStr">
        <is>
          <t>15246</t>
        </is>
      </c>
      <c r="BJ1714" t="inlineStr">
        <is>
          <t>XFormInstance</t>
        </is>
      </c>
      <c r="BK1714" t="inlineStr">
        <is>
          <t>894e0a40116211f0888991acc20079a7</t>
        </is>
      </c>
      <c r="BL1714" t="b">
        <v>0</v>
      </c>
      <c r="BM1714" t="inlineStr">
        <is>
          <t>---</t>
        </is>
      </c>
      <c r="BN1714" t="inlineStr">
        <is>
          <t>200.113.251.254</t>
        </is>
      </c>
      <c r="BO1714" t="inlineStr">
        <is>
          <t>Nahencia Lud-Milla Dumaces</t>
        </is>
      </c>
    </row>
    <row r="1715">
      <c r="A1715" t="inlineStr">
        <is>
          <t>1713</t>
        </is>
      </c>
      <c r="B1715" t="inlineStr">
        <is>
          <t>0f463540-a53e-4a3b-9572-e1570c903e39</t>
        </is>
      </c>
      <c r="C1715" t="inlineStr">
        <is>
          <t>2025-04-03</t>
        </is>
      </c>
      <c r="D1715" t="inlineStr">
        <is>
          <t>3</t>
        </is>
      </c>
      <c r="E1715" t="inlineStr">
        <is>
          <t>---</t>
        </is>
      </c>
      <c r="F1715" t="inlineStr">
        <is>
          <t>1</t>
        </is>
      </c>
      <c r="G1715" t="inlineStr">
        <is>
          <t>---</t>
        </is>
      </c>
      <c r="H1715" t="inlineStr">
        <is>
          <t>1</t>
        </is>
      </c>
      <c r="I1715" t="inlineStr">
        <is>
          <t>1</t>
        </is>
      </c>
      <c r="J1715" t="inlineStr">
        <is>
          <t>3</t>
        </is>
      </c>
      <c r="K1715" t="inlineStr">
        <is>
          <t>---</t>
        </is>
      </c>
      <c r="L1715" t="inlineStr">
        <is>
          <t>---</t>
        </is>
      </c>
      <c r="M1715" t="inlineStr">
        <is>
          <t>---</t>
        </is>
      </c>
      <c r="N1715" t="inlineStr">
        <is>
          <t>---</t>
        </is>
      </c>
      <c r="O1715" t="inlineStr">
        <is>
          <t>---</t>
        </is>
      </c>
      <c r="P1715" t="inlineStr">
        <is>
          <t>---</t>
        </is>
      </c>
      <c r="Q1715" t="inlineStr">
        <is>
          <t>---</t>
        </is>
      </c>
      <c r="R1715" t="inlineStr"/>
      <c r="S1715" t="inlineStr"/>
      <c r="T1715" t="inlineStr"/>
      <c r="U1715" t="inlineStr"/>
      <c r="V1715" t="inlineStr"/>
      <c r="W1715" t="inlineStr"/>
      <c r="X1715" t="inlineStr">
        <is>
          <t>PAP/SMFO/355</t>
        </is>
      </c>
      <c r="Y1715" t="inlineStr">
        <is>
          <t>PAP/SMFO/355</t>
        </is>
      </c>
      <c r="Z1715" t="inlineStr">
        <is>
          <t>2025-04-03 22:15:10</t>
        </is>
      </c>
      <c r="AA1715" t="inlineStr">
        <is>
          <t>2025-04-03 22:14:33</t>
        </is>
      </c>
      <c r="AB1715" t="inlineStr">
        <is>
          <t>2yves</t>
        </is>
      </c>
      <c r="AC1715" t="inlineStr">
        <is>
          <t>2025-04-04 17:56:45</t>
        </is>
      </c>
      <c r="AD1715" s="1" t="inlineStr">
        <is>
          <t>https://www.commcarehq.org/a/caris-test/reports/form_data/0f463540-a53e-4a3b-9572-e1570c903e39/</t>
        </is>
      </c>
      <c r="AE1715" t="inlineStr">
        <is>
          <t>---</t>
        </is>
      </c>
      <c r="AF1715" t="inlineStr">
        <is>
          <t>4e56ef83903048af91fd0754a0c41e4d</t>
        </is>
      </c>
      <c r="AG1715" t="inlineStr">
        <is>
          <t>OK</t>
        </is>
      </c>
      <c r="AH1715" t="inlineStr">
        <is>
          <t>2025-04-03 22:15:10</t>
        </is>
      </c>
      <c r="AI1715" t="inlineStr">
        <is>
          <t>e6ee151a4dd54941b4385b43113f68bc</t>
        </is>
      </c>
      <c r="AJ1715" t="inlineStr">
        <is>
          <t>2025-04-03</t>
        </is>
      </c>
      <c r="AK1715" t="inlineStr">
        <is>
          <t>3</t>
        </is>
      </c>
      <c r="AL1715" t="inlineStr">
        <is>
          <t>---</t>
        </is>
      </c>
      <c r="AM1715" t="inlineStr">
        <is>
          <t>1</t>
        </is>
      </c>
      <c r="AN1715" t="inlineStr">
        <is>
          <t>---</t>
        </is>
      </c>
      <c r="AO1715" t="inlineStr">
        <is>
          <t>1</t>
        </is>
      </c>
      <c r="AP1715" t="inlineStr">
        <is>
          <t>1</t>
        </is>
      </c>
      <c r="AQ1715" t="inlineStr"/>
      <c r="AR1715" t="inlineStr"/>
      <c r="AS1715" t="inlineStr"/>
      <c r="AT1715" t="inlineStr"/>
      <c r="AU1715" t="inlineStr">
        <is>
          <t>---</t>
        </is>
      </c>
      <c r="AV1715" t="inlineStr">
        <is>
          <t>---</t>
        </is>
      </c>
      <c r="AW1715" t="inlineStr">
        <is>
          <t>---</t>
        </is>
      </c>
      <c r="AX1715" t="inlineStr">
        <is>
          <t>---</t>
        </is>
      </c>
      <c r="AY1715" t="inlineStr">
        <is>
          <t>---</t>
        </is>
      </c>
      <c r="AZ1715" t="inlineStr">
        <is>
          <t>---</t>
        </is>
      </c>
      <c r="BA1715" t="inlineStr">
        <is>
          <t>e6ee151a4dd54941b4385b43113f68bc</t>
        </is>
      </c>
      <c r="BB1715" t="inlineStr">
        <is>
          <t>http://openrosa.org/formdesigner/0B48E039-1E80-49A7-AC24-732B6E788E39</t>
        </is>
      </c>
      <c r="BC1715" t="inlineStr">
        <is>
          <t>Ration et autres visites</t>
        </is>
      </c>
      <c r="BD1715" t="inlineStr">
        <is>
          <t>CommCare Android, version "2.55.0"(467579). App v15976. CommCare Version 2.55.0. Build 467579, built on: 2025-01-15</t>
        </is>
      </c>
      <c r="BE1715" t="inlineStr">
        <is>
          <t>commcare_3d9b4508-ec94-43e7-89c9-02e72ce74d1c</t>
        </is>
      </c>
      <c r="BF1715" t="inlineStr">
        <is>
          <t>18.5363663 -72.3908602 0.0 1600.0</t>
        </is>
      </c>
      <c r="BG1715" t="inlineStr">
        <is>
          <t>f13d8149fc6d39ebe86af18272310ff9</t>
        </is>
      </c>
      <c r="BH1715" t="inlineStr">
        <is>
          <t>7f92301a232342ecaa860bf392f6b02f</t>
        </is>
      </c>
      <c r="BI1715" t="inlineStr">
        <is>
          <t>15246</t>
        </is>
      </c>
      <c r="BJ1715" t="inlineStr">
        <is>
          <t>XFormInstance</t>
        </is>
      </c>
      <c r="BK1715" t="inlineStr">
        <is>
          <t>3345c97604eb11f0bb1dbb65fe57b2fe</t>
        </is>
      </c>
      <c r="BL1715" t="b">
        <v>0</v>
      </c>
      <c r="BM1715" t="inlineStr">
        <is>
          <t>---</t>
        </is>
      </c>
      <c r="BN1715" t="inlineStr">
        <is>
          <t>200.113.214.44</t>
        </is>
      </c>
      <c r="BO1715" t="inlineStr">
        <is>
          <t>BELANGE WILSON</t>
        </is>
      </c>
    </row>
    <row r="1716">
      <c r="A1716" t="inlineStr">
        <is>
          <t>1714</t>
        </is>
      </c>
      <c r="B1716" t="inlineStr">
        <is>
          <t>399859fe-f70d-4cb2-b94b-f7787e1d7e07</t>
        </is>
      </c>
      <c r="C1716" t="inlineStr">
        <is>
          <t>2025-04-03</t>
        </is>
      </c>
      <c r="D1716" t="inlineStr">
        <is>
          <t>3</t>
        </is>
      </c>
      <c r="E1716" t="inlineStr">
        <is>
          <t>---</t>
        </is>
      </c>
      <c r="F1716" t="inlineStr">
        <is>
          <t>1</t>
        </is>
      </c>
      <c r="G1716" t="inlineStr">
        <is>
          <t>---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---</t>
        </is>
      </c>
      <c r="L1716" t="inlineStr">
        <is>
          <t>---</t>
        </is>
      </c>
      <c r="M1716" t="inlineStr">
        <is>
          <t>---</t>
        </is>
      </c>
      <c r="N1716" t="inlineStr">
        <is>
          <t>---</t>
        </is>
      </c>
      <c r="O1716" t="inlineStr">
        <is>
          <t>---</t>
        </is>
      </c>
      <c r="P1716" t="inlineStr">
        <is>
          <t>---</t>
        </is>
      </c>
      <c r="Q1716" t="inlineStr">
        <is>
          <t>---</t>
        </is>
      </c>
      <c r="R1716" t="inlineStr"/>
      <c r="S1716" t="inlineStr"/>
      <c r="T1716" t="inlineStr"/>
      <c r="U1716" t="inlineStr"/>
      <c r="V1716" t="inlineStr"/>
      <c r="W1716" t="inlineStr"/>
      <c r="X1716" t="inlineStr">
        <is>
          <t>PAP/SMFO/ST02038</t>
        </is>
      </c>
      <c r="Y1716" t="inlineStr">
        <is>
          <t>PAP/SMFO/ST02038</t>
        </is>
      </c>
      <c r="Z1716" t="inlineStr">
        <is>
          <t>2025-04-03 22:15:58</t>
        </is>
      </c>
      <c r="AA1716" t="inlineStr">
        <is>
          <t>2025-04-03 22:15:42</t>
        </is>
      </c>
      <c r="AB1716" t="inlineStr">
        <is>
          <t>2yves</t>
        </is>
      </c>
      <c r="AC1716" t="inlineStr">
        <is>
          <t>2025-04-04 17:56:45</t>
        </is>
      </c>
      <c r="AD1716" s="1" t="inlineStr">
        <is>
          <t>https://www.commcarehq.org/a/caris-test/reports/form_data/399859fe-f70d-4cb2-b94b-f7787e1d7e07/</t>
        </is>
      </c>
      <c r="AE1716" t="inlineStr">
        <is>
          <t>---</t>
        </is>
      </c>
      <c r="AF1716" t="inlineStr">
        <is>
          <t>3c5a623af057e23a32ae4000_41478</t>
        </is>
      </c>
      <c r="AG1716" t="inlineStr">
        <is>
          <t>OK</t>
        </is>
      </c>
      <c r="AH1716" t="inlineStr">
        <is>
          <t>2025-04-03 22:15:58</t>
        </is>
      </c>
      <c r="AI1716" t="inlineStr">
        <is>
          <t>e6ee151a4dd54941b4385b43113f68bc</t>
        </is>
      </c>
      <c r="AJ1716" t="inlineStr">
        <is>
          <t>2025-04-03</t>
        </is>
      </c>
      <c r="AK1716" t="inlineStr">
        <is>
          <t>3</t>
        </is>
      </c>
      <c r="AL1716" t="inlineStr">
        <is>
          <t>---</t>
        </is>
      </c>
      <c r="AM1716" t="inlineStr">
        <is>
          <t>1</t>
        </is>
      </c>
      <c r="AN1716" t="inlineStr">
        <is>
          <t>---</t>
        </is>
      </c>
      <c r="AO1716" t="inlineStr">
        <is>
          <t>1</t>
        </is>
      </c>
      <c r="AP1716" t="inlineStr">
        <is>
          <t>1</t>
        </is>
      </c>
      <c r="AQ1716" t="inlineStr"/>
      <c r="AR1716" t="inlineStr"/>
      <c r="AS1716" t="inlineStr"/>
      <c r="AT1716" t="inlineStr"/>
      <c r="AU1716" t="inlineStr">
        <is>
          <t>---</t>
        </is>
      </c>
      <c r="AV1716" t="inlineStr">
        <is>
          <t>---</t>
        </is>
      </c>
      <c r="AW1716" t="inlineStr">
        <is>
          <t>---</t>
        </is>
      </c>
      <c r="AX1716" t="inlineStr">
        <is>
          <t>---</t>
        </is>
      </c>
      <c r="AY1716" t="inlineStr">
        <is>
          <t>---</t>
        </is>
      </c>
      <c r="AZ1716" t="inlineStr">
        <is>
          <t>---</t>
        </is>
      </c>
      <c r="BA1716" t="inlineStr">
        <is>
          <t>e6ee151a4dd54941b4385b43113f68bc</t>
        </is>
      </c>
      <c r="BB1716" t="inlineStr">
        <is>
          <t>http://openrosa.org/formdesigner/0B48E039-1E80-49A7-AC24-732B6E788E39</t>
        </is>
      </c>
      <c r="BC1716" t="inlineStr">
        <is>
          <t>Ration et autres visites</t>
        </is>
      </c>
      <c r="BD1716" t="inlineStr">
        <is>
          <t>CommCare Android, version "2.55.0"(467579). App v15976. CommCare Version 2.55.0. Build 467579, built on: 2025-01-15</t>
        </is>
      </c>
      <c r="BE1716" t="inlineStr">
        <is>
          <t>commcare_3d9b4508-ec94-43e7-89c9-02e72ce74d1c</t>
        </is>
      </c>
      <c r="BF1716" t="inlineStr">
        <is>
          <t>18.5405558 -72.3897504 0.0 2200.0</t>
        </is>
      </c>
      <c r="BG1716" t="inlineStr">
        <is>
          <t>f13d8149fc6d39ebe86af18272310ff9</t>
        </is>
      </c>
      <c r="BH1716" t="inlineStr">
        <is>
          <t>7f92301a232342ecaa860bf392f6b02f</t>
        </is>
      </c>
      <c r="BI1716" t="inlineStr">
        <is>
          <t>15246</t>
        </is>
      </c>
      <c r="BJ1716" t="inlineStr">
        <is>
          <t>XFormInstance</t>
        </is>
      </c>
      <c r="BK1716" t="inlineStr">
        <is>
          <t>3345c97604eb11f0bb1dbb65fe57b2fe</t>
        </is>
      </c>
      <c r="BL1716" t="b">
        <v>0</v>
      </c>
      <c r="BM1716" t="inlineStr">
        <is>
          <t>---</t>
        </is>
      </c>
      <c r="BN1716" t="inlineStr">
        <is>
          <t>200.113.214.44</t>
        </is>
      </c>
      <c r="BO1716" t="inlineStr">
        <is>
          <t>Louidjy Lundi</t>
        </is>
      </c>
    </row>
    <row r="1717">
      <c r="A1717" t="inlineStr">
        <is>
          <t>1715</t>
        </is>
      </c>
      <c r="B1717" t="inlineStr">
        <is>
          <t>d30f3514-0f9e-4bb8-b3a1-6498724d5b58</t>
        </is>
      </c>
      <c r="C1717" t="inlineStr">
        <is>
          <t>2025-04-04</t>
        </is>
      </c>
      <c r="D1717" t="inlineStr">
        <is>
          <t>10</t>
        </is>
      </c>
      <c r="E1717" t="inlineStr">
        <is>
          <t>---</t>
        </is>
      </c>
      <c r="F1717" t="inlineStr">
        <is>
          <t>1</t>
        </is>
      </c>
      <c r="G1717" t="inlineStr">
        <is>
          <t>---</t>
        </is>
      </c>
      <c r="H1717" t="inlineStr">
        <is>
          <t>0</t>
        </is>
      </c>
      <c r="I1717" t="inlineStr">
        <is>
          <t>1</t>
        </is>
      </c>
      <c r="J1717" t="inlineStr">
        <is>
          <t>2</t>
        </is>
      </c>
      <c r="K1717" t="inlineStr">
        <is>
          <t>---</t>
        </is>
      </c>
      <c r="L1717" t="inlineStr">
        <is>
          <t>---</t>
        </is>
      </c>
      <c r="M1717" t="inlineStr">
        <is>
          <t>---</t>
        </is>
      </c>
      <c r="N1717" t="inlineStr">
        <is>
          <t>---</t>
        </is>
      </c>
      <c r="O1717" t="inlineStr">
        <is>
          <t>---</t>
        </is>
      </c>
      <c r="P1717" t="inlineStr">
        <is>
          <t>---</t>
        </is>
      </c>
      <c r="Q1717" t="inlineStr">
        <is>
          <t>---</t>
        </is>
      </c>
      <c r="R1717" t="inlineStr">
        <is>
          <t>22.0</t>
        </is>
      </c>
      <c r="S1717" t="inlineStr">
        <is>
          <t>40.0</t>
        </is>
      </c>
      <c r="T1717" t="inlineStr"/>
      <c r="U1717" t="inlineStr"/>
      <c r="V1717" t="inlineStr"/>
      <c r="W1717" t="inlineStr"/>
      <c r="X1717" t="inlineStr">
        <is>
          <t>PAP/HSFS/ST00862</t>
        </is>
      </c>
      <c r="Y1717" t="inlineStr">
        <is>
          <t>PAP/HSFS/ST00862</t>
        </is>
      </c>
      <c r="Z1717" t="inlineStr">
        <is>
          <t>2025-04-04 18:22:49</t>
        </is>
      </c>
      <c r="AA1717" t="inlineStr">
        <is>
          <t>2025-04-04 18:21:52</t>
        </is>
      </c>
      <c r="AB1717" t="inlineStr">
        <is>
          <t>2jessica</t>
        </is>
      </c>
      <c r="AC1717" t="inlineStr">
        <is>
          <t>2025-04-04 18:22:50</t>
        </is>
      </c>
      <c r="AD1717" s="1" t="inlineStr">
        <is>
          <t>https://www.commcarehq.org/a/caris-test/reports/form_data/d30f3514-0f9e-4bb8-b3a1-6498724d5b58/</t>
        </is>
      </c>
      <c r="AE1717" t="inlineStr">
        <is>
          <t>---</t>
        </is>
      </c>
      <c r="AF1717" t="inlineStr">
        <is>
          <t>3c5a623af057e23a32ae4000_50494</t>
        </is>
      </c>
      <c r="AG1717" t="inlineStr">
        <is>
          <t>---</t>
        </is>
      </c>
      <c r="AH1717" t="inlineStr">
        <is>
          <t>2025-04-04 18:22:49</t>
        </is>
      </c>
      <c r="AI1717" t="inlineStr">
        <is>
          <t>6b7066b672544b4cabd3a14f9f012e2c</t>
        </is>
      </c>
      <c r="AJ1717" t="inlineStr">
        <is>
          <t>2025-04-04</t>
        </is>
      </c>
      <c r="AK1717" t="inlineStr">
        <is>
          <t>10</t>
        </is>
      </c>
      <c r="AL1717" t="inlineStr">
        <is>
          <t>---</t>
        </is>
      </c>
      <c r="AM1717" t="inlineStr">
        <is>
          <t>1</t>
        </is>
      </c>
      <c r="AN1717" t="inlineStr">
        <is>
          <t>---</t>
        </is>
      </c>
      <c r="AO1717" t="inlineStr">
        <is>
          <t>0</t>
        </is>
      </c>
      <c r="AP1717" t="inlineStr">
        <is>
          <t>1</t>
        </is>
      </c>
      <c r="AQ1717" t="inlineStr">
        <is>
          <t>22</t>
        </is>
      </c>
      <c r="AR1717" t="inlineStr">
        <is>
          <t>40</t>
        </is>
      </c>
      <c r="AS1717" t="inlineStr"/>
      <c r="AT1717" t="inlineStr"/>
      <c r="AU1717" t="inlineStr">
        <is>
          <t>---</t>
        </is>
      </c>
      <c r="AV1717" t="inlineStr">
        <is>
          <t>---</t>
        </is>
      </c>
      <c r="AW1717" t="inlineStr">
        <is>
          <t>---</t>
        </is>
      </c>
      <c r="AX1717" t="inlineStr">
        <is>
          <t>---</t>
        </is>
      </c>
      <c r="AY1717" t="inlineStr">
        <is>
          <t>---</t>
        </is>
      </c>
      <c r="AZ1717" t="inlineStr">
        <is>
          <t>---</t>
        </is>
      </c>
      <c r="BA1717" t="inlineStr">
        <is>
          <t>6b7066b672544b4cabd3a14f9f012e2c</t>
        </is>
      </c>
      <c r="BB1717" t="inlineStr">
        <is>
          <t>http://openrosa.org/formdesigner/0B48E039-1E80-49A7-AC24-732B6E788E39</t>
        </is>
      </c>
      <c r="BC1717" t="inlineStr">
        <is>
          <t>Ration et autres visites</t>
        </is>
      </c>
      <c r="BD1717" t="inlineStr">
        <is>
          <t>CommCare Android, version "2.56"(468048). App v15976. CommCare Version 2.56.0. Build 468048, built on: 2025-03-31</t>
        </is>
      </c>
      <c r="BE1717" t="inlineStr">
        <is>
          <t>commcare_f18d6b7a-4a28-4b1e-ba72-371ee279da9f</t>
        </is>
      </c>
      <c r="BF1717" t="inlineStr"/>
      <c r="BG1717" t="inlineStr">
        <is>
          <t>f13d8149fc6d39ebe86af18272310ff9</t>
        </is>
      </c>
      <c r="BH1717" t="inlineStr">
        <is>
          <t>7f92301a232342ecaa860bf392f6b02f</t>
        </is>
      </c>
      <c r="BI1717" t="inlineStr">
        <is>
          <t>15246</t>
        </is>
      </c>
      <c r="BJ1717" t="inlineStr">
        <is>
          <t>XFormInstance</t>
        </is>
      </c>
      <c r="BK1717" t="inlineStr">
        <is>
          <t>5b50e1b9117a11f08dfc217714180d5a</t>
        </is>
      </c>
      <c r="BL1717" t="b">
        <v>0</v>
      </c>
      <c r="BM1717" t="inlineStr">
        <is>
          <t>---</t>
        </is>
      </c>
      <c r="BN1717" t="inlineStr">
        <is>
          <t>200.113.253.35</t>
        </is>
      </c>
      <c r="BO1717" t="inlineStr">
        <is>
          <t>Michel Bradley  Kensme</t>
        </is>
      </c>
    </row>
    <row r="1718">
      <c r="A1718" t="inlineStr">
        <is>
          <t>1716</t>
        </is>
      </c>
      <c r="B1718" t="inlineStr">
        <is>
          <t>4be9ec56-e2ea-4da7-bf14-82e9fb2a62cd</t>
        </is>
      </c>
      <c r="C1718" t="inlineStr">
        <is>
          <t>2025-04-04</t>
        </is>
      </c>
      <c r="D1718" t="inlineStr">
        <is>
          <t>4</t>
        </is>
      </c>
      <c r="E1718" t="inlineStr">
        <is>
          <t>RDV Rate</t>
        </is>
      </c>
      <c r="F1718" t="inlineStr">
        <is>
          <t>1</t>
        </is>
      </c>
      <c r="G1718" t="inlineStr">
        <is>
          <t>oui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---</t>
        </is>
      </c>
      <c r="L1718" t="inlineStr">
        <is>
          <t>---</t>
        </is>
      </c>
      <c r="M1718" t="inlineStr">
        <is>
          <t>---</t>
        </is>
      </c>
      <c r="N1718" t="inlineStr">
        <is>
          <t>---</t>
        </is>
      </c>
      <c r="O1718" t="inlineStr">
        <is>
          <t>---</t>
        </is>
      </c>
      <c r="P1718" t="inlineStr">
        <is>
          <t>---</t>
        </is>
      </c>
      <c r="Q1718" t="inlineStr">
        <is>
          <t>---</t>
        </is>
      </c>
      <c r="R1718" t="inlineStr">
        <is>
          <t>20.5</t>
        </is>
      </c>
      <c r="S1718" t="inlineStr">
        <is>
          <t>30.2</t>
        </is>
      </c>
      <c r="T1718" t="inlineStr">
        <is>
          <t>1.34</t>
        </is>
      </c>
      <c r="U1718" t="inlineStr"/>
      <c r="V1718" t="inlineStr"/>
      <c r="W1718" t="inlineStr"/>
      <c r="X1718" t="inlineStr">
        <is>
          <t>MON/POZS/ST01041</t>
        </is>
      </c>
      <c r="Y1718" t="inlineStr">
        <is>
          <t>MON/POZS/ST01041</t>
        </is>
      </c>
      <c r="Z1718" t="inlineStr">
        <is>
          <t>2025-04-04 18:40:22</t>
        </is>
      </c>
      <c r="AA1718" t="inlineStr">
        <is>
          <t>2025-04-04 18:39:16</t>
        </is>
      </c>
      <c r="AB1718" t="inlineStr">
        <is>
          <t>2cleonie</t>
        </is>
      </c>
      <c r="AC1718" t="inlineStr">
        <is>
          <t>2025-04-04 18:40:22</t>
        </is>
      </c>
      <c r="AD1718" s="1" t="inlineStr">
        <is>
          <t>https://www.commcarehq.org/a/caris-test/reports/form_data/4be9ec56-e2ea-4da7-bf14-82e9fb2a62cd/</t>
        </is>
      </c>
      <c r="AE1718" t="inlineStr">
        <is>
          <t>---</t>
        </is>
      </c>
      <c r="AF1718" t="inlineStr">
        <is>
          <t>3c5a623af057e23a32ae4000_179786</t>
        </is>
      </c>
      <c r="AG1718" t="inlineStr">
        <is>
          <t>---</t>
        </is>
      </c>
      <c r="AH1718" t="inlineStr">
        <is>
          <t>2025-04-04 18:40:22</t>
        </is>
      </c>
      <c r="AI1718" t="inlineStr">
        <is>
          <t>cf61c4aba3da4fd3be73b20d2dbdf9af</t>
        </is>
      </c>
      <c r="AJ1718" t="inlineStr">
        <is>
          <t>2025-04-04</t>
        </is>
      </c>
      <c r="AK1718" t="inlineStr">
        <is>
          <t>4</t>
        </is>
      </c>
      <c r="AL1718" t="inlineStr">
        <is>
          <t>RDV Rate</t>
        </is>
      </c>
      <c r="AM1718" t="inlineStr">
        <is>
          <t>1</t>
        </is>
      </c>
      <c r="AN1718" t="inlineStr">
        <is>
          <t>oui</t>
        </is>
      </c>
      <c r="AO1718" t="inlineStr">
        <is>
          <t>1</t>
        </is>
      </c>
      <c r="AP1718" t="inlineStr">
        <is>
          <t>1</t>
        </is>
      </c>
      <c r="AQ1718" t="inlineStr">
        <is>
          <t>20.5</t>
        </is>
      </c>
      <c r="AR1718" t="inlineStr">
        <is>
          <t>30.2</t>
        </is>
      </c>
      <c r="AS1718" t="inlineStr">
        <is>
          <t>1.34</t>
        </is>
      </c>
      <c r="AT1718" t="inlineStr"/>
      <c r="AU1718" t="inlineStr">
        <is>
          <t>---</t>
        </is>
      </c>
      <c r="AV1718" t="inlineStr">
        <is>
          <t>---</t>
        </is>
      </c>
      <c r="AW1718" t="inlineStr">
        <is>
          <t>---</t>
        </is>
      </c>
      <c r="AX1718" t="inlineStr">
        <is>
          <t>---</t>
        </is>
      </c>
      <c r="AY1718" t="inlineStr">
        <is>
          <t>---</t>
        </is>
      </c>
      <c r="AZ1718" t="inlineStr">
        <is>
          <t>---</t>
        </is>
      </c>
      <c r="BA1718" t="inlineStr">
        <is>
          <t>cf61c4aba3da4fd3be73b20d2dbdf9af</t>
        </is>
      </c>
      <c r="BB1718" t="inlineStr">
        <is>
          <t>http://openrosa.org/formdesigner/0B48E039-1E80-49A7-AC24-732B6E788E39</t>
        </is>
      </c>
      <c r="BC1718" t="inlineStr">
        <is>
          <t>Ration et autres visites</t>
        </is>
      </c>
      <c r="BD1718" t="inlineStr">
        <is>
          <t>CommCare Android, version "2.55.0"(467579). App v15976. CommCare Version 2.55.0. Build 467579, built on: 2025-01-15</t>
        </is>
      </c>
      <c r="BE1718" t="inlineStr">
        <is>
          <t>commcare_4b89fcce-8d3a-4e6a-838c-ef337e1b2f53</t>
        </is>
      </c>
      <c r="BF1718" t="inlineStr"/>
      <c r="BG1718" t="inlineStr">
        <is>
          <t>f13d8149fc6d39ebe86af18272310ff9</t>
        </is>
      </c>
      <c r="BH1718" t="inlineStr">
        <is>
          <t>7f92301a232342ecaa860bf392f6b02f</t>
        </is>
      </c>
      <c r="BI1718" t="inlineStr">
        <is>
          <t>15246</t>
        </is>
      </c>
      <c r="BJ1718" t="inlineStr">
        <is>
          <t>XFormInstance</t>
        </is>
      </c>
      <c r="BK1718" t="inlineStr">
        <is>
          <t>bac3f8bb115111f0888091acc20079a7</t>
        </is>
      </c>
      <c r="BL1718" t="b">
        <v>0</v>
      </c>
      <c r="BM1718" t="inlineStr">
        <is>
          <t>---</t>
        </is>
      </c>
      <c r="BN1718" t="inlineStr">
        <is>
          <t>190.102.76.54</t>
        </is>
      </c>
      <c r="BO1718" t="inlineStr">
        <is>
          <t>Dorleus Esperance</t>
        </is>
      </c>
    </row>
    <row r="1719">
      <c r="A1719" t="inlineStr">
        <is>
          <t>1717</t>
        </is>
      </c>
      <c r="B1719" t="inlineStr">
        <is>
          <t>52b7dd30-70a7-4b71-87bd-725fb79b426d</t>
        </is>
      </c>
      <c r="C1719" t="inlineStr">
        <is>
          <t>2025-04-03</t>
        </is>
      </c>
      <c r="D1719" t="inlineStr">
        <is>
          <t>3 5</t>
        </is>
      </c>
      <c r="E1719" t="inlineStr">
        <is>
          <t>---</t>
        </is>
      </c>
      <c r="F1719" t="inlineStr">
        <is>
          <t>1</t>
        </is>
      </c>
      <c r="G1719" t="inlineStr">
        <is>
          <t>---</t>
        </is>
      </c>
      <c r="H1719" t="inlineStr">
        <is>
          <t>1</t>
        </is>
      </c>
      <c r="I1719" t="inlineStr">
        <is>
          <t>0</t>
        </is>
      </c>
      <c r="J1719" t="inlineStr">
        <is>
          <t>---</t>
        </is>
      </c>
      <c r="K1719" t="inlineStr">
        <is>
          <t>---</t>
        </is>
      </c>
      <c r="L1719" t="inlineStr">
        <is>
          <t>---</t>
        </is>
      </c>
      <c r="M1719" t="inlineStr">
        <is>
          <t>---</t>
        </is>
      </c>
      <c r="N1719" t="inlineStr">
        <is>
          <t>---</t>
        </is>
      </c>
      <c r="O1719" t="inlineStr">
        <is>
          <t>---</t>
        </is>
      </c>
      <c r="P1719" t="inlineStr">
        <is>
          <t>---</t>
        </is>
      </c>
      <c r="Q1719" t="inlineStr">
        <is>
          <t>---</t>
        </is>
      </c>
      <c r="R1719" t="inlineStr">
        <is>
          <t>---</t>
        </is>
      </c>
      <c r="S1719" t="inlineStr">
        <is>
          <t>---</t>
        </is>
      </c>
      <c r="T1719" t="inlineStr">
        <is>
          <t>---</t>
        </is>
      </c>
      <c r="U1719" t="inlineStr">
        <is>
          <t>---</t>
        </is>
      </c>
      <c r="V1719" t="inlineStr">
        <is>
          <t>---</t>
        </is>
      </c>
      <c r="W1719" t="inlineStr"/>
      <c r="X1719" t="inlineStr">
        <is>
          <t>GON/CSKS/ST02650</t>
        </is>
      </c>
      <c r="Y1719" t="inlineStr">
        <is>
          <t>GON/CSKS/ST02650</t>
        </is>
      </c>
      <c r="Z1719" t="inlineStr">
        <is>
          <t>2025-04-04 22:23:55</t>
        </is>
      </c>
      <c r="AA1719" t="inlineStr">
        <is>
          <t>2025-04-04 22:23:04</t>
        </is>
      </c>
      <c r="AB1719" t="inlineStr">
        <is>
          <t>6dorena</t>
        </is>
      </c>
      <c r="AC1719" t="inlineStr">
        <is>
          <t>2025-04-04 21:24:02</t>
        </is>
      </c>
      <c r="AD1719" s="1" t="inlineStr">
        <is>
          <t>https://www.commcarehq.org/a/caris-test/reports/form_data/52b7dd30-70a7-4b71-87bd-725fb79b426d/</t>
        </is>
      </c>
      <c r="AE1719" t="inlineStr">
        <is>
          <t>---</t>
        </is>
      </c>
      <c r="AF1719" t="inlineStr">
        <is>
          <t>3c5a623af057e23a32ae4000_135235</t>
        </is>
      </c>
      <c r="AG1719" t="inlineStr">
        <is>
          <t>OK</t>
        </is>
      </c>
      <c r="AH1719" t="inlineStr">
        <is>
          <t>2025-04-04 22:23:55</t>
        </is>
      </c>
      <c r="AI1719" t="inlineStr">
        <is>
          <t>3964b2205a0f20868524be13aab0b786</t>
        </is>
      </c>
      <c r="AJ1719" t="inlineStr">
        <is>
          <t>2025-04-03</t>
        </is>
      </c>
      <c r="AK1719" t="inlineStr">
        <is>
          <t>3 5</t>
        </is>
      </c>
      <c r="AL1719" t="inlineStr">
        <is>
          <t>---</t>
        </is>
      </c>
      <c r="AM1719" t="inlineStr">
        <is>
          <t>1</t>
        </is>
      </c>
      <c r="AN1719" t="inlineStr">
        <is>
          <t>---</t>
        </is>
      </c>
      <c r="AO1719" t="inlineStr">
        <is>
          <t>1</t>
        </is>
      </c>
      <c r="AP1719" t="inlineStr">
        <is>
          <t>0</t>
        </is>
      </c>
      <c r="AQ1719" t="inlineStr">
        <is>
          <t>---</t>
        </is>
      </c>
      <c r="AR1719" t="inlineStr">
        <is>
          <t>---</t>
        </is>
      </c>
      <c r="AS1719" t="inlineStr">
        <is>
          <t>---</t>
        </is>
      </c>
      <c r="AT1719" t="inlineStr"/>
      <c r="AU1719" t="inlineStr">
        <is>
          <t>---</t>
        </is>
      </c>
      <c r="AV1719" t="inlineStr">
        <is>
          <t>---</t>
        </is>
      </c>
      <c r="AW1719" t="inlineStr">
        <is>
          <t>---</t>
        </is>
      </c>
      <c r="AX1719" t="inlineStr">
        <is>
          <t>---</t>
        </is>
      </c>
      <c r="AY1719" t="inlineStr">
        <is>
          <t>---</t>
        </is>
      </c>
      <c r="AZ1719" t="inlineStr">
        <is>
          <t>---</t>
        </is>
      </c>
      <c r="BA1719" t="inlineStr">
        <is>
          <t>3964b2205a0f20868524be13aab0b786</t>
        </is>
      </c>
      <c r="BB1719" t="inlineStr">
        <is>
          <t>http://openrosa.org/formdesigner/0B48E039-1E80-49A7-AC24-732B6E788E39</t>
        </is>
      </c>
      <c r="BC1719" t="inlineStr">
        <is>
          <t>Ration et autres visites</t>
        </is>
      </c>
      <c r="BD1719" t="inlineStr">
        <is>
          <t>CommCare Android, version "2.55.0"(467579). App v15976. CommCare Version 2.55.0. Build 467579, built on: 2025-01-15</t>
        </is>
      </c>
      <c r="BE1719" t="inlineStr">
        <is>
          <t>commcare_8bfa4fa8-c694-426a-969e-07ff9318179f</t>
        </is>
      </c>
      <c r="BF1719" t="inlineStr">
        <is>
          <t>19.4720364 -72.6708039 1.0 10.0</t>
        </is>
      </c>
      <c r="BG1719" t="inlineStr">
        <is>
          <t>f13d8149fc6d39ebe86af18272310ff9</t>
        </is>
      </c>
      <c r="BH1719" t="inlineStr">
        <is>
          <t>7f92301a232342ecaa860bf392f6b02f</t>
        </is>
      </c>
      <c r="BI1719" t="inlineStr">
        <is>
          <t>15246</t>
        </is>
      </c>
      <c r="BJ1719" t="inlineStr">
        <is>
          <t>XFormInstance</t>
        </is>
      </c>
      <c r="BK1719" t="inlineStr">
        <is>
          <t>5c905f5e118911f0bd288d4ba6887086</t>
        </is>
      </c>
      <c r="BL1719" t="b">
        <v>0</v>
      </c>
      <c r="BM1719" t="inlineStr">
        <is>
          <t>---</t>
        </is>
      </c>
      <c r="BN1719" t="inlineStr">
        <is>
          <t>200.113.253.103</t>
        </is>
      </c>
      <c r="BO1719" t="inlineStr">
        <is>
          <t>Augustin Youdeline</t>
        </is>
      </c>
    </row>
    <row r="1720">
      <c r="A1720" t="inlineStr">
        <is>
          <t>1718</t>
        </is>
      </c>
      <c r="B1720" t="inlineStr">
        <is>
          <t>4024b2de-c4bf-47fc-9946-d9651243e8a5</t>
        </is>
      </c>
      <c r="C1720" t="inlineStr">
        <is>
          <t>2025-04-04</t>
        </is>
      </c>
      <c r="D1720" t="inlineStr">
        <is>
          <t>3</t>
        </is>
      </c>
      <c r="E1720" t="inlineStr">
        <is>
          <t>---</t>
        </is>
      </c>
      <c r="F1720" t="inlineStr">
        <is>
          <t>0</t>
        </is>
      </c>
      <c r="G1720" t="inlineStr">
        <is>
          <t>---</t>
        </is>
      </c>
      <c r="H1720" t="inlineStr">
        <is>
          <t>1</t>
        </is>
      </c>
      <c r="I1720" t="inlineStr">
        <is>
          <t>0</t>
        </is>
      </c>
      <c r="J1720" t="inlineStr">
        <is>
          <t>---</t>
        </is>
      </c>
      <c r="K1720" t="inlineStr">
        <is>
          <t>---</t>
        </is>
      </c>
      <c r="L1720" t="inlineStr">
        <is>
          <t>---</t>
        </is>
      </c>
      <c r="M1720" t="inlineStr">
        <is>
          <t>---</t>
        </is>
      </c>
      <c r="N1720" t="inlineStr">
        <is>
          <t>---</t>
        </is>
      </c>
      <c r="O1720" t="inlineStr">
        <is>
          <t>---</t>
        </is>
      </c>
      <c r="P1720" t="inlineStr">
        <is>
          <t>---</t>
        </is>
      </c>
      <c r="Q1720" t="inlineStr">
        <is>
          <t>---</t>
        </is>
      </c>
      <c r="R1720" t="inlineStr">
        <is>
          <t>---</t>
        </is>
      </c>
      <c r="S1720" t="inlineStr">
        <is>
          <t>---</t>
        </is>
      </c>
      <c r="T1720" t="inlineStr">
        <is>
          <t>---</t>
        </is>
      </c>
      <c r="U1720" t="inlineStr">
        <is>
          <t>---</t>
        </is>
      </c>
      <c r="V1720" t="inlineStr">
        <is>
          <t>---</t>
        </is>
      </c>
      <c r="W1720" t="inlineStr"/>
      <c r="X1720" t="inlineStr">
        <is>
          <t>GON/CSKS/ST01340</t>
        </is>
      </c>
      <c r="Y1720" t="inlineStr">
        <is>
          <t>GON/CSKS/ST01340</t>
        </is>
      </c>
      <c r="Z1720" t="inlineStr">
        <is>
          <t>2025-04-04 22:24:38</t>
        </is>
      </c>
      <c r="AA1720" t="inlineStr">
        <is>
          <t>2025-04-04 22:24:24</t>
        </is>
      </c>
      <c r="AB1720" t="inlineStr">
        <is>
          <t>6dorena</t>
        </is>
      </c>
      <c r="AC1720" t="inlineStr">
        <is>
          <t>2025-04-04 21:24:46</t>
        </is>
      </c>
      <c r="AD1720" s="1" t="inlineStr">
        <is>
          <t>https://www.commcarehq.org/a/caris-test/reports/form_data/4024b2de-c4bf-47fc-9946-d9651243e8a5/</t>
        </is>
      </c>
      <c r="AE1720" t="inlineStr">
        <is>
          <t>---</t>
        </is>
      </c>
      <c r="AF1720" t="inlineStr">
        <is>
          <t>3c5a623af057e23a32ae4000_30270</t>
        </is>
      </c>
      <c r="AG1720" t="inlineStr">
        <is>
          <t>OK</t>
        </is>
      </c>
      <c r="AH1720" t="inlineStr">
        <is>
          <t>2025-04-04 22:24:38</t>
        </is>
      </c>
      <c r="AI1720" t="inlineStr">
        <is>
          <t>3964b2205a0f20868524be13aab0b786</t>
        </is>
      </c>
      <c r="AJ1720" t="inlineStr">
        <is>
          <t>2025-04-04</t>
        </is>
      </c>
      <c r="AK1720" t="inlineStr">
        <is>
          <t>3</t>
        </is>
      </c>
      <c r="AL1720" t="inlineStr">
        <is>
          <t>---</t>
        </is>
      </c>
      <c r="AM1720" t="inlineStr">
        <is>
          <t>0</t>
        </is>
      </c>
      <c r="AN1720" t="inlineStr">
        <is>
          <t>---</t>
        </is>
      </c>
      <c r="AO1720" t="inlineStr">
        <is>
          <t>1</t>
        </is>
      </c>
      <c r="AP1720" t="inlineStr">
        <is>
          <t>0</t>
        </is>
      </c>
      <c r="AQ1720" t="inlineStr">
        <is>
          <t>---</t>
        </is>
      </c>
      <c r="AR1720" t="inlineStr">
        <is>
          <t>---</t>
        </is>
      </c>
      <c r="AS1720" t="inlineStr">
        <is>
          <t>---</t>
        </is>
      </c>
      <c r="AT1720" t="inlineStr"/>
      <c r="AU1720" t="inlineStr">
        <is>
          <t>---</t>
        </is>
      </c>
      <c r="AV1720" t="inlineStr">
        <is>
          <t>---</t>
        </is>
      </c>
      <c r="AW1720" t="inlineStr">
        <is>
          <t>---</t>
        </is>
      </c>
      <c r="AX1720" t="inlineStr">
        <is>
          <t>---</t>
        </is>
      </c>
      <c r="AY1720" t="inlineStr">
        <is>
          <t>---</t>
        </is>
      </c>
      <c r="AZ1720" t="inlineStr">
        <is>
          <t>---</t>
        </is>
      </c>
      <c r="BA1720" t="inlineStr">
        <is>
          <t>3964b2205a0f20868524be13aab0b786</t>
        </is>
      </c>
      <c r="BB1720" t="inlineStr">
        <is>
          <t>http://openrosa.org/formdesigner/0B48E039-1E80-49A7-AC24-732B6E788E39</t>
        </is>
      </c>
      <c r="BC1720" t="inlineStr">
        <is>
          <t>Ration et autres visites</t>
        </is>
      </c>
      <c r="BD1720" t="inlineStr">
        <is>
          <t>CommCare Android, version "2.55.0"(467579). App v15976. CommCare Version 2.55.0. Build 467579, built on: 2025-01-15</t>
        </is>
      </c>
      <c r="BE1720" t="inlineStr">
        <is>
          <t>commcare_8bfa4fa8-c694-426a-969e-07ff9318179f</t>
        </is>
      </c>
      <c r="BF1720" t="inlineStr">
        <is>
          <t>19.4720235 -72.6707631 12.0 9.78</t>
        </is>
      </c>
      <c r="BG1720" t="inlineStr">
        <is>
          <t>f13d8149fc6d39ebe86af18272310ff9</t>
        </is>
      </c>
      <c r="BH1720" t="inlineStr">
        <is>
          <t>7f92301a232342ecaa860bf392f6b02f</t>
        </is>
      </c>
      <c r="BI1720" t="inlineStr">
        <is>
          <t>15246</t>
        </is>
      </c>
      <c r="BJ1720" t="inlineStr">
        <is>
          <t>XFormInstance</t>
        </is>
      </c>
      <c r="BK1720" t="inlineStr">
        <is>
          <t>5c905f5e118911f0bd288d4ba6887086</t>
        </is>
      </c>
      <c r="BL1720" t="b">
        <v>0</v>
      </c>
      <c r="BM1720" t="inlineStr">
        <is>
          <t>---</t>
        </is>
      </c>
      <c r="BN1720" t="inlineStr">
        <is>
          <t>200.113.253.103</t>
        </is>
      </c>
      <c r="BO1720" t="inlineStr">
        <is>
          <t>Djimmy Clerge</t>
        </is>
      </c>
    </row>
    <row r="1721">
      <c r="A1721" t="inlineStr">
        <is>
          <t>1719</t>
        </is>
      </c>
      <c r="B1721" t="inlineStr">
        <is>
          <t>177d081e-0ddc-4f70-93ee-02a4b22fb2e0</t>
        </is>
      </c>
      <c r="C1721" t="inlineStr">
        <is>
          <t>2025-04-04</t>
        </is>
      </c>
      <c r="D1721" t="inlineStr">
        <is>
          <t>3 5</t>
        </is>
      </c>
      <c r="E1721" t="inlineStr">
        <is>
          <t>---</t>
        </is>
      </c>
      <c r="F1721" t="inlineStr">
        <is>
          <t>0</t>
        </is>
      </c>
      <c r="G1721" t="inlineStr">
        <is>
          <t>---</t>
        </is>
      </c>
      <c r="H1721" t="inlineStr">
        <is>
          <t>1</t>
        </is>
      </c>
      <c r="I1721" t="inlineStr">
        <is>
          <t>0</t>
        </is>
      </c>
      <c r="J1721" t="inlineStr">
        <is>
          <t>---</t>
        </is>
      </c>
      <c r="K1721" t="inlineStr">
        <is>
          <t>---</t>
        </is>
      </c>
      <c r="L1721" t="inlineStr">
        <is>
          <t>---</t>
        </is>
      </c>
      <c r="M1721" t="inlineStr">
        <is>
          <t>---</t>
        </is>
      </c>
      <c r="N1721" t="inlineStr">
        <is>
          <t>---</t>
        </is>
      </c>
      <c r="O1721" t="inlineStr">
        <is>
          <t>---</t>
        </is>
      </c>
      <c r="P1721" t="inlineStr">
        <is>
          <t>---</t>
        </is>
      </c>
      <c r="Q1721" t="inlineStr">
        <is>
          <t>---</t>
        </is>
      </c>
      <c r="R1721" t="inlineStr">
        <is>
          <t>---</t>
        </is>
      </c>
      <c r="S1721" t="inlineStr">
        <is>
          <t>---</t>
        </is>
      </c>
      <c r="T1721" t="inlineStr">
        <is>
          <t>---</t>
        </is>
      </c>
      <c r="U1721" t="inlineStr">
        <is>
          <t>---</t>
        </is>
      </c>
      <c r="V1721" t="inlineStr">
        <is>
          <t>---</t>
        </is>
      </c>
      <c r="W1721" t="inlineStr"/>
      <c r="X1721" t="inlineStr">
        <is>
          <t>GON/CSKS/ST01974</t>
        </is>
      </c>
      <c r="Y1721" t="inlineStr">
        <is>
          <t>GON/CSKS/ST01974</t>
        </is>
      </c>
      <c r="Z1721" t="inlineStr">
        <is>
          <t>2025-04-04 22:25:12</t>
        </is>
      </c>
      <c r="AA1721" t="inlineStr">
        <is>
          <t>2025-04-04 22:24:54</t>
        </is>
      </c>
      <c r="AB1721" t="inlineStr">
        <is>
          <t>6dorena</t>
        </is>
      </c>
      <c r="AC1721" t="inlineStr">
        <is>
          <t>2025-04-04 21:25:18</t>
        </is>
      </c>
      <c r="AD1721" s="1" t="inlineStr">
        <is>
          <t>https://www.commcarehq.org/a/caris-test/reports/form_data/177d081e-0ddc-4f70-93ee-02a4b22fb2e0/</t>
        </is>
      </c>
      <c r="AE1721" t="inlineStr">
        <is>
          <t>---</t>
        </is>
      </c>
      <c r="AF1721" t="inlineStr">
        <is>
          <t>3c5a623af057e23a32ae4000_107240</t>
        </is>
      </c>
      <c r="AG1721" t="inlineStr">
        <is>
          <t>OK</t>
        </is>
      </c>
      <c r="AH1721" t="inlineStr">
        <is>
          <t>2025-04-04 22:25:12</t>
        </is>
      </c>
      <c r="AI1721" t="inlineStr">
        <is>
          <t>3964b2205a0f20868524be13aab0b786</t>
        </is>
      </c>
      <c r="AJ1721" t="inlineStr">
        <is>
          <t>2025-04-04</t>
        </is>
      </c>
      <c r="AK1721" t="inlineStr">
        <is>
          <t>3 5</t>
        </is>
      </c>
      <c r="AL1721" t="inlineStr">
        <is>
          <t>---</t>
        </is>
      </c>
      <c r="AM1721" t="inlineStr">
        <is>
          <t>0</t>
        </is>
      </c>
      <c r="AN1721" t="inlineStr">
        <is>
          <t>---</t>
        </is>
      </c>
      <c r="AO1721" t="inlineStr">
        <is>
          <t>1</t>
        </is>
      </c>
      <c r="AP1721" t="inlineStr">
        <is>
          <t>0</t>
        </is>
      </c>
      <c r="AQ1721" t="inlineStr">
        <is>
          <t>---</t>
        </is>
      </c>
      <c r="AR1721" t="inlineStr">
        <is>
          <t>---</t>
        </is>
      </c>
      <c r="AS1721" t="inlineStr">
        <is>
          <t>---</t>
        </is>
      </c>
      <c r="AT1721" t="inlineStr"/>
      <c r="AU1721" t="inlineStr">
        <is>
          <t>---</t>
        </is>
      </c>
      <c r="AV1721" t="inlineStr">
        <is>
          <t>---</t>
        </is>
      </c>
      <c r="AW1721" t="inlineStr">
        <is>
          <t>---</t>
        </is>
      </c>
      <c r="AX1721" t="inlineStr">
        <is>
          <t>---</t>
        </is>
      </c>
      <c r="AY1721" t="inlineStr">
        <is>
          <t>---</t>
        </is>
      </c>
      <c r="AZ1721" t="inlineStr">
        <is>
          <t>---</t>
        </is>
      </c>
      <c r="BA1721" t="inlineStr">
        <is>
          <t>3964b2205a0f20868524be13aab0b786</t>
        </is>
      </c>
      <c r="BB1721" t="inlineStr">
        <is>
          <t>http://openrosa.org/formdesigner/0B48E039-1E80-49A7-AC24-732B6E788E39</t>
        </is>
      </c>
      <c r="BC1721" t="inlineStr">
        <is>
          <t>Ration et autres visites</t>
        </is>
      </c>
      <c r="BD1721" t="inlineStr">
        <is>
          <t>CommCare Android, version "2.55.0"(467579). App v15976. CommCare Version 2.55.0. Build 467579, built on: 2025-01-15</t>
        </is>
      </c>
      <c r="BE1721" t="inlineStr">
        <is>
          <t>commcare_8bfa4fa8-c694-426a-969e-07ff9318179f</t>
        </is>
      </c>
      <c r="BF1721" t="inlineStr">
        <is>
          <t>19.4720431 -72.6708316 -9.0 8.9</t>
        </is>
      </c>
      <c r="BG1721" t="inlineStr">
        <is>
          <t>f13d8149fc6d39ebe86af18272310ff9</t>
        </is>
      </c>
      <c r="BH1721" t="inlineStr">
        <is>
          <t>7f92301a232342ecaa860bf392f6b02f</t>
        </is>
      </c>
      <c r="BI1721" t="inlineStr">
        <is>
          <t>15246</t>
        </is>
      </c>
      <c r="BJ1721" t="inlineStr">
        <is>
          <t>XFormInstance</t>
        </is>
      </c>
      <c r="BK1721" t="inlineStr">
        <is>
          <t>5c905f5e118911f0bd288d4ba6887086</t>
        </is>
      </c>
      <c r="BL1721" t="b">
        <v>0</v>
      </c>
      <c r="BM1721" t="inlineStr">
        <is>
          <t>---</t>
        </is>
      </c>
      <c r="BN1721" t="inlineStr">
        <is>
          <t>200.113.253.103</t>
        </is>
      </c>
      <c r="BO1721" t="inlineStr">
        <is>
          <t>Djonn-Mica Gardicee</t>
        </is>
      </c>
    </row>
    <row r="1722">
      <c r="A1722" t="inlineStr">
        <is>
          <t>1720</t>
        </is>
      </c>
      <c r="B1722" t="inlineStr">
        <is>
          <t>ad8a17ca-22e5-4ee8-8580-abf144b5d51d</t>
        </is>
      </c>
      <c r="C1722" t="inlineStr">
        <is>
          <t>2025-04-04</t>
        </is>
      </c>
      <c r="D1722" t="inlineStr">
        <is>
          <t>3</t>
        </is>
      </c>
      <c r="E1722" t="inlineStr">
        <is>
          <t>---</t>
        </is>
      </c>
      <c r="F1722" t="inlineStr">
        <is>
          <t>0</t>
        </is>
      </c>
      <c r="G1722" t="inlineStr">
        <is>
          <t>---</t>
        </is>
      </c>
      <c r="H1722" t="inlineStr">
        <is>
          <t>0</t>
        </is>
      </c>
      <c r="I1722" t="inlineStr">
        <is>
          <t>1</t>
        </is>
      </c>
      <c r="J1722" t="inlineStr">
        <is>
          <t>3</t>
        </is>
      </c>
      <c r="K1722" t="inlineStr">
        <is>
          <t>---</t>
        </is>
      </c>
      <c r="L1722" t="inlineStr">
        <is>
          <t>---</t>
        </is>
      </c>
      <c r="M1722" t="inlineStr">
        <is>
          <t>---</t>
        </is>
      </c>
      <c r="N1722" t="inlineStr">
        <is>
          <t>---</t>
        </is>
      </c>
      <c r="O1722" t="inlineStr">
        <is>
          <t>---</t>
        </is>
      </c>
      <c r="P1722" t="inlineStr">
        <is>
          <t>---</t>
        </is>
      </c>
      <c r="Q1722" t="inlineStr">
        <is>
          <t>---</t>
        </is>
      </c>
      <c r="R1722" t="inlineStr"/>
      <c r="S1722" t="inlineStr"/>
      <c r="T1722" t="inlineStr"/>
      <c r="U1722" t="inlineStr"/>
      <c r="V1722" t="inlineStr"/>
      <c r="W1722" t="inlineStr"/>
      <c r="X1722" t="inlineStr">
        <is>
          <t>GON/CSKS/ST00754</t>
        </is>
      </c>
      <c r="Y1722" t="inlineStr">
        <is>
          <t>GON/CSKS/ST00754</t>
        </is>
      </c>
      <c r="Z1722" t="inlineStr">
        <is>
          <t>2025-04-04 22:25:46</t>
        </is>
      </c>
      <c r="AA1722" t="inlineStr">
        <is>
          <t>2025-04-04 22:25:27</t>
        </is>
      </c>
      <c r="AB1722" t="inlineStr">
        <is>
          <t>6dorena</t>
        </is>
      </c>
      <c r="AC1722" t="inlineStr">
        <is>
          <t>2025-04-04 21:25:53</t>
        </is>
      </c>
      <c r="AD1722" s="1" t="inlineStr">
        <is>
          <t>https://www.commcarehq.org/a/caris-test/reports/form_data/ad8a17ca-22e5-4ee8-8580-abf144b5d51d/</t>
        </is>
      </c>
      <c r="AE1722" t="inlineStr">
        <is>
          <t>---</t>
        </is>
      </c>
      <c r="AF1722" t="inlineStr">
        <is>
          <t>3c5a623af057e23a32ae4000_17492</t>
        </is>
      </c>
      <c r="AG1722" t="inlineStr">
        <is>
          <t>OK</t>
        </is>
      </c>
      <c r="AH1722" t="inlineStr">
        <is>
          <t>2025-04-04 22:25:46</t>
        </is>
      </c>
      <c r="AI1722" t="inlineStr">
        <is>
          <t>3964b2205a0f20868524be13aab0b786</t>
        </is>
      </c>
      <c r="AJ1722" t="inlineStr">
        <is>
          <t>2025-04-04</t>
        </is>
      </c>
      <c r="AK1722" t="inlineStr">
        <is>
          <t>3</t>
        </is>
      </c>
      <c r="AL1722" t="inlineStr">
        <is>
          <t>---</t>
        </is>
      </c>
      <c r="AM1722" t="inlineStr">
        <is>
          <t>0</t>
        </is>
      </c>
      <c r="AN1722" t="inlineStr">
        <is>
          <t>---</t>
        </is>
      </c>
      <c r="AO1722" t="inlineStr">
        <is>
          <t>0</t>
        </is>
      </c>
      <c r="AP1722" t="inlineStr">
        <is>
          <t>1</t>
        </is>
      </c>
      <c r="AQ1722" t="inlineStr"/>
      <c r="AR1722" t="inlineStr"/>
      <c r="AS1722" t="inlineStr"/>
      <c r="AT1722" t="inlineStr"/>
      <c r="AU1722" t="inlineStr">
        <is>
          <t>---</t>
        </is>
      </c>
      <c r="AV1722" t="inlineStr">
        <is>
          <t>---</t>
        </is>
      </c>
      <c r="AW1722" t="inlineStr">
        <is>
          <t>---</t>
        </is>
      </c>
      <c r="AX1722" t="inlineStr">
        <is>
          <t>---</t>
        </is>
      </c>
      <c r="AY1722" t="inlineStr">
        <is>
          <t>---</t>
        </is>
      </c>
      <c r="AZ1722" t="inlineStr">
        <is>
          <t>---</t>
        </is>
      </c>
      <c r="BA1722" t="inlineStr">
        <is>
          <t>3964b2205a0f20868524be13aab0b786</t>
        </is>
      </c>
      <c r="BB1722" t="inlineStr">
        <is>
          <t>http://openrosa.org/formdesigner/0B48E039-1E80-49A7-AC24-732B6E788E39</t>
        </is>
      </c>
      <c r="BC1722" t="inlineStr">
        <is>
          <t>Ration et autres visites</t>
        </is>
      </c>
      <c r="BD1722" t="inlineStr">
        <is>
          <t>CommCare Android, version "2.55.0"(467579). App v15976. CommCare Version 2.55.0. Build 467579, built on: 2025-01-15</t>
        </is>
      </c>
      <c r="BE1722" t="inlineStr">
        <is>
          <t>commcare_8bfa4fa8-c694-426a-969e-07ff9318179f</t>
        </is>
      </c>
      <c r="BF1722" t="inlineStr">
        <is>
          <t>19.4720234 -72.6707737 6.0 10.0</t>
        </is>
      </c>
      <c r="BG1722" t="inlineStr">
        <is>
          <t>f13d8149fc6d39ebe86af18272310ff9</t>
        </is>
      </c>
      <c r="BH1722" t="inlineStr">
        <is>
          <t>7f92301a232342ecaa860bf392f6b02f</t>
        </is>
      </c>
      <c r="BI1722" t="inlineStr">
        <is>
          <t>15246</t>
        </is>
      </c>
      <c r="BJ1722" t="inlineStr">
        <is>
          <t>XFormInstance</t>
        </is>
      </c>
      <c r="BK1722" t="inlineStr">
        <is>
          <t>5c905f5e118911f0bd288d4ba6887086</t>
        </is>
      </c>
      <c r="BL1722" t="b">
        <v>0</v>
      </c>
      <c r="BM1722" t="inlineStr">
        <is>
          <t>---</t>
        </is>
      </c>
      <c r="BN1722" t="inlineStr">
        <is>
          <t>200.113.253.103</t>
        </is>
      </c>
      <c r="BO1722" t="inlineStr">
        <is>
          <t>KELO AGENOR</t>
        </is>
      </c>
    </row>
    <row r="1723">
      <c r="A1723" t="inlineStr">
        <is>
          <t>1721</t>
        </is>
      </c>
      <c r="B1723" t="inlineStr">
        <is>
          <t>b4a9712d-4695-4be4-99a8-9fa98de963b1</t>
        </is>
      </c>
      <c r="C1723" t="inlineStr">
        <is>
          <t>2025-04-04</t>
        </is>
      </c>
      <c r="D1723" t="inlineStr">
        <is>
          <t>4</t>
        </is>
      </c>
      <c r="E1723" t="inlineStr">
        <is>
          <t>Pour DOTS</t>
        </is>
      </c>
      <c r="F1723" t="inlineStr">
        <is>
          <t>1</t>
        </is>
      </c>
      <c r="G1723" t="inlineStr">
        <is>
          <t>Pour DOTS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---</t>
        </is>
      </c>
      <c r="L1723" t="inlineStr">
        <is>
          <t>---</t>
        </is>
      </c>
      <c r="M1723" t="inlineStr">
        <is>
          <t>---</t>
        </is>
      </c>
      <c r="N1723" t="inlineStr">
        <is>
          <t>---</t>
        </is>
      </c>
      <c r="O1723" t="inlineStr">
        <is>
          <t>---</t>
        </is>
      </c>
      <c r="P1723" t="inlineStr">
        <is>
          <t>---</t>
        </is>
      </c>
      <c r="Q1723" t="inlineStr">
        <is>
          <t>---</t>
        </is>
      </c>
      <c r="R1723" t="inlineStr"/>
      <c r="S1723" t="inlineStr">
        <is>
          <t>21.0</t>
        </is>
      </c>
      <c r="T1723" t="inlineStr"/>
      <c r="U1723" t="inlineStr"/>
      <c r="V1723" t="inlineStr"/>
      <c r="W1723" t="inlineStr"/>
      <c r="X1723" t="inlineStr">
        <is>
          <t>PDP/CMEB/PED00669</t>
        </is>
      </c>
      <c r="Y1723" t="inlineStr">
        <is>
          <t>PDP/CMEB/PED00669</t>
        </is>
      </c>
      <c r="Z1723" t="inlineStr">
        <is>
          <t>2025-04-04 19:24:13</t>
        </is>
      </c>
      <c r="AA1723" t="inlineStr">
        <is>
          <t>2025-04-04 19:23:42</t>
        </is>
      </c>
      <c r="AB1723" t="inlineStr">
        <is>
          <t>5edeline</t>
        </is>
      </c>
      <c r="AC1723" t="inlineStr">
        <is>
          <t>2025-04-05 19:25:28</t>
        </is>
      </c>
      <c r="AD1723" s="1" t="inlineStr">
        <is>
          <t>https://www.commcarehq.org/a/caris-test/reports/form_data/b4a9712d-4695-4be4-99a8-9fa98de963b1/</t>
        </is>
      </c>
      <c r="AE1723" t="inlineStr">
        <is>
          <t>---</t>
        </is>
      </c>
      <c r="AF1723" t="inlineStr">
        <is>
          <t>3c5a623af057e23a32ae4000_38055</t>
        </is>
      </c>
      <c r="AG1723" t="inlineStr">
        <is>
          <t>---</t>
        </is>
      </c>
      <c r="AH1723" t="inlineStr">
        <is>
          <t>2025-04-04 19:24:13</t>
        </is>
      </c>
      <c r="AI1723" t="inlineStr">
        <is>
          <t>49c83a0dcc274f1a85f9433f3309532d</t>
        </is>
      </c>
      <c r="AJ1723" t="inlineStr">
        <is>
          <t>2025-04-04</t>
        </is>
      </c>
      <c r="AK1723" t="inlineStr">
        <is>
          <t>4</t>
        </is>
      </c>
      <c r="AL1723" t="inlineStr">
        <is>
          <t>Pour DOTS</t>
        </is>
      </c>
      <c r="AM1723" t="inlineStr">
        <is>
          <t>1</t>
        </is>
      </c>
      <c r="AN1723" t="inlineStr">
        <is>
          <t>Pour DOTS</t>
        </is>
      </c>
      <c r="AO1723" t="inlineStr">
        <is>
          <t>1</t>
        </is>
      </c>
      <c r="AP1723" t="inlineStr">
        <is>
          <t>1</t>
        </is>
      </c>
      <c r="AQ1723" t="inlineStr"/>
      <c r="AR1723" t="inlineStr">
        <is>
          <t>21</t>
        </is>
      </c>
      <c r="AS1723" t="inlineStr"/>
      <c r="AT1723" t="inlineStr"/>
      <c r="AU1723" t="inlineStr">
        <is>
          <t>---</t>
        </is>
      </c>
      <c r="AV1723" t="inlineStr">
        <is>
          <t>---</t>
        </is>
      </c>
      <c r="AW1723" t="inlineStr">
        <is>
          <t>---</t>
        </is>
      </c>
      <c r="AX1723" t="inlineStr">
        <is>
          <t>---</t>
        </is>
      </c>
      <c r="AY1723" t="inlineStr">
        <is>
          <t>---</t>
        </is>
      </c>
      <c r="AZ1723" t="inlineStr">
        <is>
          <t>---</t>
        </is>
      </c>
      <c r="BA1723" t="inlineStr">
        <is>
          <t>49c83a0dcc274f1a85f9433f3309532d</t>
        </is>
      </c>
      <c r="BB1723" t="inlineStr">
        <is>
          <t>http://openrosa.org/formdesigner/0B48E039-1E80-49A7-AC24-732B6E788E39</t>
        </is>
      </c>
      <c r="BC1723" t="inlineStr">
        <is>
          <t>Ration et autres visites</t>
        </is>
      </c>
      <c r="BD1723" t="inlineStr">
        <is>
          <t>CommCare Android, version "2.56"(468048). App v15976. CommCare Version 2.56.0. Build 468048, built on: 2025-03-31</t>
        </is>
      </c>
      <c r="BE1723" t="inlineStr">
        <is>
          <t>commcare_f5c01cb3-ad69-46f7-81c0-4740896f4262</t>
        </is>
      </c>
      <c r="BF1723" t="inlineStr">
        <is>
          <t>19.9339417 -72.84474 -26.0 8.5</t>
        </is>
      </c>
      <c r="BG1723" t="inlineStr">
        <is>
          <t>f13d8149fc6d39ebe86af18272310ff9</t>
        </is>
      </c>
      <c r="BH1723" t="inlineStr">
        <is>
          <t>7f92301a232342ecaa860bf392f6b02f</t>
        </is>
      </c>
      <c r="BI1723" t="inlineStr">
        <is>
          <t>15246</t>
        </is>
      </c>
      <c r="BJ1723" t="inlineStr">
        <is>
          <t>XFormInstance</t>
        </is>
      </c>
      <c r="BK1723" t="inlineStr">
        <is>
          <t>01876584118f11f0bd298d4ba6887086</t>
        </is>
      </c>
      <c r="BL1723" t="b">
        <v>0</v>
      </c>
      <c r="BM1723" t="inlineStr">
        <is>
          <t>---</t>
        </is>
      </c>
      <c r="BN1723" t="inlineStr">
        <is>
          <t>190.115.183.149</t>
        </is>
      </c>
      <c r="BO1723" t="inlineStr">
        <is>
          <t>Chamaïca Dolcé</t>
        </is>
      </c>
    </row>
    <row r="1724">
      <c r="A1724" t="inlineStr">
        <is>
          <t>1722</t>
        </is>
      </c>
      <c r="B1724" t="inlineStr">
        <is>
          <t>73c8d961-eaa1-49f8-96e6-d9660f1eef6e</t>
        </is>
      </c>
      <c r="C1724" t="inlineStr">
        <is>
          <t>2025-04-04</t>
        </is>
      </c>
      <c r="D1724" t="inlineStr">
        <is>
          <t>4</t>
        </is>
      </c>
      <c r="E1724" t="inlineStr">
        <is>
          <t>Pour DOTS</t>
        </is>
      </c>
      <c r="F1724" t="inlineStr">
        <is>
          <t>1</t>
        </is>
      </c>
      <c r="G1724" t="inlineStr">
        <is>
          <t>Pour DOTS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---</t>
        </is>
      </c>
      <c r="L1724" t="inlineStr">
        <is>
          <t>---</t>
        </is>
      </c>
      <c r="M1724" t="inlineStr">
        <is>
          <t>---</t>
        </is>
      </c>
      <c r="N1724" t="inlineStr">
        <is>
          <t>---</t>
        </is>
      </c>
      <c r="O1724" t="inlineStr">
        <is>
          <t>---</t>
        </is>
      </c>
      <c r="P1724" t="inlineStr">
        <is>
          <t>---</t>
        </is>
      </c>
      <c r="Q1724" t="inlineStr">
        <is>
          <t>---</t>
        </is>
      </c>
      <c r="R1724" t="inlineStr"/>
      <c r="S1724" t="inlineStr">
        <is>
          <t>21.0</t>
        </is>
      </c>
      <c r="T1724" t="inlineStr"/>
      <c r="U1724" t="inlineStr"/>
      <c r="V1724" t="inlineStr"/>
      <c r="W1724" t="inlineStr"/>
      <c r="X1724" t="inlineStr">
        <is>
          <t>PDP/CMEB/PED00501</t>
        </is>
      </c>
      <c r="Y1724" t="inlineStr">
        <is>
          <t>PDP/CMEB/PED00501</t>
        </is>
      </c>
      <c r="Z1724" t="inlineStr">
        <is>
          <t>2025-04-04 19:25:52</t>
        </is>
      </c>
      <c r="AA1724" t="inlineStr">
        <is>
          <t>2025-04-04 19:24:24</t>
        </is>
      </c>
      <c r="AB1724" t="inlineStr">
        <is>
          <t>5edeline</t>
        </is>
      </c>
      <c r="AC1724" t="inlineStr">
        <is>
          <t>2025-04-05 19:27:07</t>
        </is>
      </c>
      <c r="AD1724" s="1" t="inlineStr">
        <is>
          <t>https://www.commcarehq.org/a/caris-test/reports/form_data/73c8d961-eaa1-49f8-96e6-d9660f1eef6e/</t>
        </is>
      </c>
      <c r="AE1724" t="inlineStr">
        <is>
          <t>---</t>
        </is>
      </c>
      <c r="AF1724" t="inlineStr">
        <is>
          <t>3c5a623af057e23a32ae4000_19060</t>
        </is>
      </c>
      <c r="AG1724" t="inlineStr">
        <is>
          <t>---</t>
        </is>
      </c>
      <c r="AH1724" t="inlineStr">
        <is>
          <t>2025-04-04 19:25:52</t>
        </is>
      </c>
      <c r="AI1724" t="inlineStr">
        <is>
          <t>49c83a0dcc274f1a85f9433f3309532d</t>
        </is>
      </c>
      <c r="AJ1724" t="inlineStr">
        <is>
          <t>2025-04-04</t>
        </is>
      </c>
      <c r="AK1724" t="inlineStr">
        <is>
          <t>4</t>
        </is>
      </c>
      <c r="AL1724" t="inlineStr">
        <is>
          <t>Pour DOTS</t>
        </is>
      </c>
      <c r="AM1724" t="inlineStr">
        <is>
          <t>1</t>
        </is>
      </c>
      <c r="AN1724" t="inlineStr">
        <is>
          <t>Pour DOTS</t>
        </is>
      </c>
      <c r="AO1724" t="inlineStr">
        <is>
          <t>1</t>
        </is>
      </c>
      <c r="AP1724" t="inlineStr">
        <is>
          <t>1</t>
        </is>
      </c>
      <c r="AQ1724" t="inlineStr"/>
      <c r="AR1724" t="inlineStr">
        <is>
          <t>21</t>
        </is>
      </c>
      <c r="AS1724" t="inlineStr"/>
      <c r="AT1724" t="inlineStr"/>
      <c r="AU1724" t="inlineStr">
        <is>
          <t>---</t>
        </is>
      </c>
      <c r="AV1724" t="inlineStr">
        <is>
          <t>---</t>
        </is>
      </c>
      <c r="AW1724" t="inlineStr">
        <is>
          <t>---</t>
        </is>
      </c>
      <c r="AX1724" t="inlineStr">
        <is>
          <t>---</t>
        </is>
      </c>
      <c r="AY1724" t="inlineStr">
        <is>
          <t>---</t>
        </is>
      </c>
      <c r="AZ1724" t="inlineStr">
        <is>
          <t>---</t>
        </is>
      </c>
      <c r="BA1724" t="inlineStr">
        <is>
          <t>49c83a0dcc274f1a85f9433f3309532d</t>
        </is>
      </c>
      <c r="BB1724" t="inlineStr">
        <is>
          <t>http://openrosa.org/formdesigner/0B48E039-1E80-49A7-AC24-732B6E788E39</t>
        </is>
      </c>
      <c r="BC1724" t="inlineStr">
        <is>
          <t>Ration et autres visites</t>
        </is>
      </c>
      <c r="BD1724" t="inlineStr">
        <is>
          <t>CommCare Android, version "2.56"(468048). App v15976. CommCare Version 2.56.0. Build 468048, built on: 2025-03-31</t>
        </is>
      </c>
      <c r="BE1724" t="inlineStr">
        <is>
          <t>commcare_f5c01cb3-ad69-46f7-81c0-4740896f4262</t>
        </is>
      </c>
      <c r="BF1724" t="inlineStr">
        <is>
          <t>19.9341266 -72.8445666 -22.21 9.69</t>
        </is>
      </c>
      <c r="BG1724" t="inlineStr">
        <is>
          <t>f13d8149fc6d39ebe86af18272310ff9</t>
        </is>
      </c>
      <c r="BH1724" t="inlineStr">
        <is>
          <t>7f92301a232342ecaa860bf392f6b02f</t>
        </is>
      </c>
      <c r="BI1724" t="inlineStr">
        <is>
          <t>15246</t>
        </is>
      </c>
      <c r="BJ1724" t="inlineStr">
        <is>
          <t>XFormInstance</t>
        </is>
      </c>
      <c r="BK1724" t="inlineStr">
        <is>
          <t>01876584118f11f0bd298d4ba6887086</t>
        </is>
      </c>
      <c r="BL1724" t="b">
        <v>0</v>
      </c>
      <c r="BM1724" t="inlineStr">
        <is>
          <t>---</t>
        </is>
      </c>
      <c r="BN1724" t="inlineStr">
        <is>
          <t>190.115.183.149</t>
        </is>
      </c>
      <c r="BO1724" t="inlineStr">
        <is>
          <t>Jeffridson Francois</t>
        </is>
      </c>
    </row>
    <row r="1725">
      <c r="A1725" t="inlineStr">
        <is>
          <t>1723</t>
        </is>
      </c>
      <c r="B1725" t="inlineStr">
        <is>
          <t>b22975bb-5ca5-4a0a-b680-307bf96036fb</t>
        </is>
      </c>
      <c r="C1725" t="inlineStr">
        <is>
          <t>2025-04-04</t>
        </is>
      </c>
      <c r="D1725" t="inlineStr">
        <is>
          <t>3</t>
        </is>
      </c>
      <c r="E1725" t="inlineStr">
        <is>
          <t>---</t>
        </is>
      </c>
      <c r="F1725" t="inlineStr">
        <is>
          <t>1</t>
        </is>
      </c>
      <c r="G1725" t="inlineStr">
        <is>
          <t>---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---</t>
        </is>
      </c>
      <c r="L1725" t="inlineStr">
        <is>
          <t>---</t>
        </is>
      </c>
      <c r="M1725" t="inlineStr">
        <is>
          <t>---</t>
        </is>
      </c>
      <c r="N1725" t="inlineStr">
        <is>
          <t>---</t>
        </is>
      </c>
      <c r="O1725" t="inlineStr">
        <is>
          <t>---</t>
        </is>
      </c>
      <c r="P1725" t="inlineStr">
        <is>
          <t>---</t>
        </is>
      </c>
      <c r="Q1725" t="inlineStr">
        <is>
          <t>---</t>
        </is>
      </c>
      <c r="R1725" t="inlineStr">
        <is>
          <t>13.5</t>
        </is>
      </c>
      <c r="S1725" t="inlineStr">
        <is>
          <t>11.0</t>
        </is>
      </c>
      <c r="T1725" t="inlineStr"/>
      <c r="U1725" t="inlineStr"/>
      <c r="V1725" t="inlineStr"/>
      <c r="W1725" t="inlineStr"/>
      <c r="X1725" t="inlineStr">
        <is>
          <t>PDP/CMEB/ST05314</t>
        </is>
      </c>
      <c r="Y1725" t="inlineStr">
        <is>
          <t>PDP/CMEB/ST05314</t>
        </is>
      </c>
      <c r="Z1725" t="inlineStr">
        <is>
          <t>2025-04-04 19:27:28</t>
        </is>
      </c>
      <c r="AA1725" t="inlineStr">
        <is>
          <t>2025-04-04 19:26:57</t>
        </is>
      </c>
      <c r="AB1725" t="inlineStr">
        <is>
          <t>5edeline</t>
        </is>
      </c>
      <c r="AC1725" t="inlineStr">
        <is>
          <t>2025-04-05 19:28:43</t>
        </is>
      </c>
      <c r="AD1725" s="1" t="inlineStr">
        <is>
          <t>https://www.commcarehq.org/a/caris-test/reports/form_data/b22975bb-5ca5-4a0a-b680-307bf96036fb/</t>
        </is>
      </c>
      <c r="AE1725" t="inlineStr">
        <is>
          <t>---</t>
        </is>
      </c>
      <c r="AF1725" t="inlineStr">
        <is>
          <t>3c5a623af057e23a32ae4000_169446</t>
        </is>
      </c>
      <c r="AG1725" t="inlineStr">
        <is>
          <t>OK</t>
        </is>
      </c>
      <c r="AH1725" t="inlineStr">
        <is>
          <t>2025-04-04 19:27:28</t>
        </is>
      </c>
      <c r="AI1725" t="inlineStr">
        <is>
          <t>49c83a0dcc274f1a85f9433f3309532d</t>
        </is>
      </c>
      <c r="AJ1725" t="inlineStr">
        <is>
          <t>2025-04-04</t>
        </is>
      </c>
      <c r="AK1725" t="inlineStr">
        <is>
          <t>3</t>
        </is>
      </c>
      <c r="AL1725" t="inlineStr">
        <is>
          <t>---</t>
        </is>
      </c>
      <c r="AM1725" t="inlineStr">
        <is>
          <t>1</t>
        </is>
      </c>
      <c r="AN1725" t="inlineStr">
        <is>
          <t>---</t>
        </is>
      </c>
      <c r="AO1725" t="inlineStr">
        <is>
          <t>1</t>
        </is>
      </c>
      <c r="AP1725" t="inlineStr">
        <is>
          <t>1</t>
        </is>
      </c>
      <c r="AQ1725" t="inlineStr">
        <is>
          <t>13.5</t>
        </is>
      </c>
      <c r="AR1725" t="inlineStr">
        <is>
          <t>11</t>
        </is>
      </c>
      <c r="AS1725" t="inlineStr"/>
      <c r="AT1725" t="inlineStr"/>
      <c r="AU1725" t="inlineStr">
        <is>
          <t>---</t>
        </is>
      </c>
      <c r="AV1725" t="inlineStr">
        <is>
          <t>---</t>
        </is>
      </c>
      <c r="AW1725" t="inlineStr">
        <is>
          <t>---</t>
        </is>
      </c>
      <c r="AX1725" t="inlineStr">
        <is>
          <t>---</t>
        </is>
      </c>
      <c r="AY1725" t="inlineStr">
        <is>
          <t>---</t>
        </is>
      </c>
      <c r="AZ1725" t="inlineStr">
        <is>
          <t>---</t>
        </is>
      </c>
      <c r="BA1725" t="inlineStr">
        <is>
          <t>49c83a0dcc274f1a85f9433f3309532d</t>
        </is>
      </c>
      <c r="BB1725" t="inlineStr">
        <is>
          <t>http://openrosa.org/formdesigner/0B48E039-1E80-49A7-AC24-732B6E788E39</t>
        </is>
      </c>
      <c r="BC1725" t="inlineStr">
        <is>
          <t>Ration et autres visites</t>
        </is>
      </c>
      <c r="BD1725" t="inlineStr">
        <is>
          <t>CommCare Android, version "2.56"(468048). App v15976. CommCare Version 2.56.0. Build 468048, built on: 2025-03-31</t>
        </is>
      </c>
      <c r="BE1725" t="inlineStr">
        <is>
          <t>commcare_f5c01cb3-ad69-46f7-81c0-4740896f4262</t>
        </is>
      </c>
      <c r="BF1725" t="inlineStr">
        <is>
          <t>19.9338404 -72.8447425 -22.21 9.96</t>
        </is>
      </c>
      <c r="BG1725" t="inlineStr">
        <is>
          <t>f13d8149fc6d39ebe86af18272310ff9</t>
        </is>
      </c>
      <c r="BH1725" t="inlineStr">
        <is>
          <t>7f92301a232342ecaa860bf392f6b02f</t>
        </is>
      </c>
      <c r="BI1725" t="inlineStr">
        <is>
          <t>15246</t>
        </is>
      </c>
      <c r="BJ1725" t="inlineStr">
        <is>
          <t>XFormInstance</t>
        </is>
      </c>
      <c r="BK1725" t="inlineStr">
        <is>
          <t>01876584118f11f0bd298d4ba6887086</t>
        </is>
      </c>
      <c r="BL1725" t="b">
        <v>0</v>
      </c>
      <c r="BM1725" t="inlineStr">
        <is>
          <t>---</t>
        </is>
      </c>
      <c r="BN1725" t="inlineStr">
        <is>
          <t>190.115.183.149</t>
        </is>
      </c>
      <c r="BO1725" t="inlineStr">
        <is>
          <t>Ruth Stecie  Bon-Ami</t>
        </is>
      </c>
    </row>
    <row r="1726">
      <c r="A1726" t="inlineStr">
        <is>
          <t>1724</t>
        </is>
      </c>
      <c r="B1726" t="inlineStr">
        <is>
          <t>a8dc082e-4e22-488b-bb64-6261c2e0e9c4</t>
        </is>
      </c>
      <c r="C1726" t="inlineStr">
        <is>
          <t>2025-04-04</t>
        </is>
      </c>
      <c r="D1726" t="inlineStr">
        <is>
          <t>3</t>
        </is>
      </c>
      <c r="E1726" t="inlineStr">
        <is>
          <t>---</t>
        </is>
      </c>
      <c r="F1726" t="inlineStr">
        <is>
          <t>1</t>
        </is>
      </c>
      <c r="G1726" t="inlineStr">
        <is>
          <t>---</t>
        </is>
      </c>
      <c r="H1726" t="inlineStr">
        <is>
          <t>1</t>
        </is>
      </c>
      <c r="I1726" t="inlineStr">
        <is>
          <t>1</t>
        </is>
      </c>
      <c r="J1726" t="inlineStr">
        <is>
          <t>2</t>
        </is>
      </c>
      <c r="K1726" t="inlineStr">
        <is>
          <t>---</t>
        </is>
      </c>
      <c r="L1726" t="inlineStr">
        <is>
          <t>---</t>
        </is>
      </c>
      <c r="M1726" t="inlineStr">
        <is>
          <t>---</t>
        </is>
      </c>
      <c r="N1726" t="inlineStr">
        <is>
          <t>---</t>
        </is>
      </c>
      <c r="O1726" t="inlineStr">
        <is>
          <t>---</t>
        </is>
      </c>
      <c r="P1726" t="inlineStr">
        <is>
          <t>---</t>
        </is>
      </c>
      <c r="Q1726" t="inlineStr">
        <is>
          <t>---</t>
        </is>
      </c>
      <c r="R1726" t="inlineStr">
        <is>
          <t>13.8</t>
        </is>
      </c>
      <c r="S1726" t="inlineStr">
        <is>
          <t>13.0</t>
        </is>
      </c>
      <c r="T1726" t="inlineStr"/>
      <c r="U1726" t="inlineStr"/>
      <c r="V1726" t="inlineStr"/>
      <c r="W1726" t="inlineStr"/>
      <c r="X1726" t="inlineStr">
        <is>
          <t>PDP/CMEB/ST05296</t>
        </is>
      </c>
      <c r="Y1726" t="inlineStr">
        <is>
          <t>PDP/CMEB/ST05296</t>
        </is>
      </c>
      <c r="Z1726" t="inlineStr">
        <is>
          <t>2025-04-04 19:28:13</t>
        </is>
      </c>
      <c r="AA1726" t="inlineStr">
        <is>
          <t>2025-04-04 19:27:54</t>
        </is>
      </c>
      <c r="AB1726" t="inlineStr">
        <is>
          <t>5edeline</t>
        </is>
      </c>
      <c r="AC1726" t="inlineStr">
        <is>
          <t>2025-04-05 19:29:28</t>
        </is>
      </c>
      <c r="AD1726" s="1" t="inlineStr">
        <is>
          <t>https://www.commcarehq.org/a/caris-test/reports/form_data/a8dc082e-4e22-488b-bb64-6261c2e0e9c4/</t>
        </is>
      </c>
      <c r="AE1726" t="inlineStr">
        <is>
          <t>---</t>
        </is>
      </c>
      <c r="AF1726" t="inlineStr">
        <is>
          <t>3c5a623af057e23a32ae4000_168765</t>
        </is>
      </c>
      <c r="AG1726" t="inlineStr">
        <is>
          <t>OK</t>
        </is>
      </c>
      <c r="AH1726" t="inlineStr">
        <is>
          <t>2025-04-04 19:28:13</t>
        </is>
      </c>
      <c r="AI1726" t="inlineStr">
        <is>
          <t>49c83a0dcc274f1a85f9433f3309532d</t>
        </is>
      </c>
      <c r="AJ1726" t="inlineStr">
        <is>
          <t>2025-04-04</t>
        </is>
      </c>
      <c r="AK1726" t="inlineStr">
        <is>
          <t>3</t>
        </is>
      </c>
      <c r="AL1726" t="inlineStr">
        <is>
          <t>---</t>
        </is>
      </c>
      <c r="AM1726" t="inlineStr">
        <is>
          <t>1</t>
        </is>
      </c>
      <c r="AN1726" t="inlineStr">
        <is>
          <t>---</t>
        </is>
      </c>
      <c r="AO1726" t="inlineStr">
        <is>
          <t>1</t>
        </is>
      </c>
      <c r="AP1726" t="inlineStr">
        <is>
          <t>1</t>
        </is>
      </c>
      <c r="AQ1726" t="inlineStr">
        <is>
          <t>13.8</t>
        </is>
      </c>
      <c r="AR1726" t="inlineStr">
        <is>
          <t>13</t>
        </is>
      </c>
      <c r="AS1726" t="inlineStr"/>
      <c r="AT1726" t="inlineStr"/>
      <c r="AU1726" t="inlineStr">
        <is>
          <t>---</t>
        </is>
      </c>
      <c r="AV1726" t="inlineStr">
        <is>
          <t>---</t>
        </is>
      </c>
      <c r="AW1726" t="inlineStr">
        <is>
          <t>---</t>
        </is>
      </c>
      <c r="AX1726" t="inlineStr">
        <is>
          <t>---</t>
        </is>
      </c>
      <c r="AY1726" t="inlineStr">
        <is>
          <t>---</t>
        </is>
      </c>
      <c r="AZ1726" t="inlineStr">
        <is>
          <t>---</t>
        </is>
      </c>
      <c r="BA1726" t="inlineStr">
        <is>
          <t>49c83a0dcc274f1a85f9433f3309532d</t>
        </is>
      </c>
      <c r="BB1726" t="inlineStr">
        <is>
          <t>http://openrosa.org/formdesigner/0B48E039-1E80-49A7-AC24-732B6E788E39</t>
        </is>
      </c>
      <c r="BC1726" t="inlineStr">
        <is>
          <t>Ration et autres visites</t>
        </is>
      </c>
      <c r="BD1726" t="inlineStr">
        <is>
          <t>CommCare Android, version "2.56"(468048). App v15976. CommCare Version 2.56.0. Build 468048, built on: 2025-03-31</t>
        </is>
      </c>
      <c r="BE1726" t="inlineStr">
        <is>
          <t>commcare_f5c01cb3-ad69-46f7-81c0-4740896f4262</t>
        </is>
      </c>
      <c r="BF1726" t="inlineStr">
        <is>
          <t>19.9337572 -72.8449671 -22.21 9.9</t>
        </is>
      </c>
      <c r="BG1726" t="inlineStr">
        <is>
          <t>f13d8149fc6d39ebe86af18272310ff9</t>
        </is>
      </c>
      <c r="BH1726" t="inlineStr">
        <is>
          <t>7f92301a232342ecaa860bf392f6b02f</t>
        </is>
      </c>
      <c r="BI1726" t="inlineStr">
        <is>
          <t>15246</t>
        </is>
      </c>
      <c r="BJ1726" t="inlineStr">
        <is>
          <t>XFormInstance</t>
        </is>
      </c>
      <c r="BK1726" t="inlineStr">
        <is>
          <t>01876584118f11f0bd298d4ba6887086</t>
        </is>
      </c>
      <c r="BL1726" t="b">
        <v>0</v>
      </c>
      <c r="BM1726" t="inlineStr">
        <is>
          <t>---</t>
        </is>
      </c>
      <c r="BN1726" t="inlineStr">
        <is>
          <t>190.115.183.149</t>
        </is>
      </c>
      <c r="BO1726" t="inlineStr">
        <is>
          <t>Lorvinsky Steevenley (Chadeley) Lhomme</t>
        </is>
      </c>
    </row>
    <row r="1727">
      <c r="A1727" t="inlineStr">
        <is>
          <t>1725</t>
        </is>
      </c>
      <c r="B1727" t="inlineStr">
        <is>
          <t>4742fc4e-b67b-4114-90d3-918915a53ca6</t>
        </is>
      </c>
      <c r="C1727" t="inlineStr">
        <is>
          <t>2025-04-04</t>
        </is>
      </c>
      <c r="D1727" t="inlineStr">
        <is>
          <t>3</t>
        </is>
      </c>
      <c r="E1727" t="inlineStr">
        <is>
          <t>---</t>
        </is>
      </c>
      <c r="F1727" t="inlineStr">
        <is>
          <t>1</t>
        </is>
      </c>
      <c r="G1727" t="inlineStr">
        <is>
          <t>---</t>
        </is>
      </c>
      <c r="H1727" t="inlineStr">
        <is>
          <t>1</t>
        </is>
      </c>
      <c r="I1727" t="inlineStr">
        <is>
          <t>1</t>
        </is>
      </c>
      <c r="J1727" t="inlineStr">
        <is>
          <t>2</t>
        </is>
      </c>
      <c r="K1727" t="inlineStr">
        <is>
          <t>---</t>
        </is>
      </c>
      <c r="L1727" t="inlineStr">
        <is>
          <t>---</t>
        </is>
      </c>
      <c r="M1727" t="inlineStr">
        <is>
          <t>---</t>
        </is>
      </c>
      <c r="N1727" t="inlineStr">
        <is>
          <t>---</t>
        </is>
      </c>
      <c r="O1727" t="inlineStr">
        <is>
          <t>---</t>
        </is>
      </c>
      <c r="P1727" t="inlineStr">
        <is>
          <t>---</t>
        </is>
      </c>
      <c r="Q1727" t="inlineStr">
        <is>
          <t>---</t>
        </is>
      </c>
      <c r="R1727" t="inlineStr">
        <is>
          <t>13.9</t>
        </is>
      </c>
      <c r="S1727" t="inlineStr">
        <is>
          <t>14.0</t>
        </is>
      </c>
      <c r="T1727" t="inlineStr"/>
      <c r="U1727" t="inlineStr"/>
      <c r="V1727" t="inlineStr"/>
      <c r="W1727" t="inlineStr"/>
      <c r="X1727" t="inlineStr">
        <is>
          <t>PDP/CMEB/ST05118</t>
        </is>
      </c>
      <c r="Y1727" t="inlineStr">
        <is>
          <t>PDP/CMEB/ST05118</t>
        </is>
      </c>
      <c r="Z1727" t="inlineStr">
        <is>
          <t>2025-04-04 19:28:45</t>
        </is>
      </c>
      <c r="AA1727" t="inlineStr">
        <is>
          <t>2025-04-04 19:28:32</t>
        </is>
      </c>
      <c r="AB1727" t="inlineStr">
        <is>
          <t>5edeline</t>
        </is>
      </c>
      <c r="AC1727" t="inlineStr">
        <is>
          <t>2025-04-05 19:30:00</t>
        </is>
      </c>
      <c r="AD1727" s="1" t="inlineStr">
        <is>
          <t>https://www.commcarehq.org/a/caris-test/reports/form_data/4742fc4e-b67b-4114-90d3-918915a53ca6/</t>
        </is>
      </c>
      <c r="AE1727" t="inlineStr">
        <is>
          <t>---</t>
        </is>
      </c>
      <c r="AF1727" t="inlineStr">
        <is>
          <t>3c5a623af057e23a32ae4000_128368</t>
        </is>
      </c>
      <c r="AG1727" t="inlineStr">
        <is>
          <t>OK</t>
        </is>
      </c>
      <c r="AH1727" t="inlineStr">
        <is>
          <t>2025-04-04 19:28:45</t>
        </is>
      </c>
      <c r="AI1727" t="inlineStr">
        <is>
          <t>49c83a0dcc274f1a85f9433f3309532d</t>
        </is>
      </c>
      <c r="AJ1727" t="inlineStr">
        <is>
          <t>2025-04-04</t>
        </is>
      </c>
      <c r="AK1727" t="inlineStr">
        <is>
          <t>3</t>
        </is>
      </c>
      <c r="AL1727" t="inlineStr">
        <is>
          <t>---</t>
        </is>
      </c>
      <c r="AM1727" t="inlineStr">
        <is>
          <t>1</t>
        </is>
      </c>
      <c r="AN1727" t="inlineStr">
        <is>
          <t>---</t>
        </is>
      </c>
      <c r="AO1727" t="inlineStr">
        <is>
          <t>1</t>
        </is>
      </c>
      <c r="AP1727" t="inlineStr">
        <is>
          <t>1</t>
        </is>
      </c>
      <c r="AQ1727" t="inlineStr">
        <is>
          <t>13.9</t>
        </is>
      </c>
      <c r="AR1727" t="inlineStr">
        <is>
          <t>14</t>
        </is>
      </c>
      <c r="AS1727" t="inlineStr"/>
      <c r="AT1727" t="inlineStr"/>
      <c r="AU1727" t="inlineStr">
        <is>
          <t>---</t>
        </is>
      </c>
      <c r="AV1727" t="inlineStr">
        <is>
          <t>---</t>
        </is>
      </c>
      <c r="AW1727" t="inlineStr">
        <is>
          <t>---</t>
        </is>
      </c>
      <c r="AX1727" t="inlineStr">
        <is>
          <t>---</t>
        </is>
      </c>
      <c r="AY1727" t="inlineStr">
        <is>
          <t>---</t>
        </is>
      </c>
      <c r="AZ1727" t="inlineStr">
        <is>
          <t>---</t>
        </is>
      </c>
      <c r="BA1727" t="inlineStr">
        <is>
          <t>49c83a0dcc274f1a85f9433f3309532d</t>
        </is>
      </c>
      <c r="BB1727" t="inlineStr">
        <is>
          <t>http://openrosa.org/formdesigner/0B48E039-1E80-49A7-AC24-732B6E788E39</t>
        </is>
      </c>
      <c r="BC1727" t="inlineStr">
        <is>
          <t>Ration et autres visites</t>
        </is>
      </c>
      <c r="BD1727" t="inlineStr">
        <is>
          <t>CommCare Android, version "2.56"(468048). App v15976. CommCare Version 2.56.0. Build 468048, built on: 2025-03-31</t>
        </is>
      </c>
      <c r="BE1727" t="inlineStr">
        <is>
          <t>commcare_f5c01cb3-ad69-46f7-81c0-4740896f4262</t>
        </is>
      </c>
      <c r="BF1727" t="inlineStr">
        <is>
          <t>19.9337927 -72.8447843 -22.21 9.28</t>
        </is>
      </c>
      <c r="BG1727" t="inlineStr">
        <is>
          <t>f13d8149fc6d39ebe86af18272310ff9</t>
        </is>
      </c>
      <c r="BH1727" t="inlineStr">
        <is>
          <t>7f92301a232342ecaa860bf392f6b02f</t>
        </is>
      </c>
      <c r="BI1727" t="inlineStr">
        <is>
          <t>15246</t>
        </is>
      </c>
      <c r="BJ1727" t="inlineStr">
        <is>
          <t>XFormInstance</t>
        </is>
      </c>
      <c r="BK1727" t="inlineStr">
        <is>
          <t>01876584118f11f0bd298d4ba6887086</t>
        </is>
      </c>
      <c r="BL1727" t="b">
        <v>0</v>
      </c>
      <c r="BM1727" t="inlineStr">
        <is>
          <t>---</t>
        </is>
      </c>
      <c r="BN1727" t="inlineStr">
        <is>
          <t>190.115.183.149</t>
        </is>
      </c>
      <c r="BO1727" t="inlineStr">
        <is>
          <t>Lindia Pierre</t>
        </is>
      </c>
    </row>
    <row r="1728">
      <c r="A1728" t="inlineStr">
        <is>
          <t>1726</t>
        </is>
      </c>
      <c r="B1728" t="inlineStr">
        <is>
          <t>622efbcd-77d6-488d-9756-4b1f006cdd2a</t>
        </is>
      </c>
      <c r="C1728" t="inlineStr">
        <is>
          <t>2025-04-04</t>
        </is>
      </c>
      <c r="D1728" t="inlineStr">
        <is>
          <t>3</t>
        </is>
      </c>
      <c r="E1728" t="inlineStr">
        <is>
          <t>---</t>
        </is>
      </c>
      <c r="F1728" t="inlineStr">
        <is>
          <t>1</t>
        </is>
      </c>
      <c r="G1728" t="inlineStr">
        <is>
          <t>---</t>
        </is>
      </c>
      <c r="H1728" t="inlineStr">
        <is>
          <t>1</t>
        </is>
      </c>
      <c r="I1728" t="inlineStr">
        <is>
          <t>1</t>
        </is>
      </c>
      <c r="J1728" t="inlineStr">
        <is>
          <t>2</t>
        </is>
      </c>
      <c r="K1728" t="inlineStr">
        <is>
          <t>---</t>
        </is>
      </c>
      <c r="L1728" t="inlineStr">
        <is>
          <t>---</t>
        </is>
      </c>
      <c r="M1728" t="inlineStr">
        <is>
          <t>---</t>
        </is>
      </c>
      <c r="N1728" t="inlineStr">
        <is>
          <t>---</t>
        </is>
      </c>
      <c r="O1728" t="inlineStr">
        <is>
          <t>---</t>
        </is>
      </c>
      <c r="P1728" t="inlineStr">
        <is>
          <t>---</t>
        </is>
      </c>
      <c r="Q1728" t="inlineStr">
        <is>
          <t>---</t>
        </is>
      </c>
      <c r="R1728" t="inlineStr">
        <is>
          <t>13.2</t>
        </is>
      </c>
      <c r="S1728" t="inlineStr">
        <is>
          <t>16.0</t>
        </is>
      </c>
      <c r="T1728" t="inlineStr"/>
      <c r="U1728" t="inlineStr"/>
      <c r="V1728" t="inlineStr"/>
      <c r="W1728" t="inlineStr"/>
      <c r="X1728" t="inlineStr">
        <is>
          <t>PDP/HCAH/PED00046</t>
        </is>
      </c>
      <c r="Y1728" t="inlineStr">
        <is>
          <t>PDP/HCAH/PED00046</t>
        </is>
      </c>
      <c r="Z1728" t="inlineStr">
        <is>
          <t>2025-04-04 19:29:23</t>
        </is>
      </c>
      <c r="AA1728" t="inlineStr">
        <is>
          <t>2025-04-04 19:29:08</t>
        </is>
      </c>
      <c r="AB1728" t="inlineStr">
        <is>
          <t>5edeline</t>
        </is>
      </c>
      <c r="AC1728" t="inlineStr">
        <is>
          <t>2025-04-05 19:30:38</t>
        </is>
      </c>
      <c r="AD1728" s="1" t="inlineStr">
        <is>
          <t>https://www.commcarehq.org/a/caris-test/reports/form_data/622efbcd-77d6-488d-9756-4b1f006cdd2a/</t>
        </is>
      </c>
      <c r="AE1728" t="inlineStr">
        <is>
          <t>---</t>
        </is>
      </c>
      <c r="AF1728" t="inlineStr">
        <is>
          <t>3c5a623af057e23a32ae4000_48450</t>
        </is>
      </c>
      <c r="AG1728" t="inlineStr">
        <is>
          <t>OK</t>
        </is>
      </c>
      <c r="AH1728" t="inlineStr">
        <is>
          <t>2025-04-04 19:29:23</t>
        </is>
      </c>
      <c r="AI1728" t="inlineStr">
        <is>
          <t>49c83a0dcc274f1a85f9433f3309532d</t>
        </is>
      </c>
      <c r="AJ1728" t="inlineStr">
        <is>
          <t>2025-04-04</t>
        </is>
      </c>
      <c r="AK1728" t="inlineStr">
        <is>
          <t>3</t>
        </is>
      </c>
      <c r="AL1728" t="inlineStr">
        <is>
          <t>---</t>
        </is>
      </c>
      <c r="AM1728" t="inlineStr">
        <is>
          <t>1</t>
        </is>
      </c>
      <c r="AN1728" t="inlineStr">
        <is>
          <t>---</t>
        </is>
      </c>
      <c r="AO1728" t="inlineStr">
        <is>
          <t>1</t>
        </is>
      </c>
      <c r="AP1728" t="inlineStr">
        <is>
          <t>1</t>
        </is>
      </c>
      <c r="AQ1728" t="inlineStr">
        <is>
          <t>13.2</t>
        </is>
      </c>
      <c r="AR1728" t="inlineStr">
        <is>
          <t>16</t>
        </is>
      </c>
      <c r="AS1728" t="inlineStr"/>
      <c r="AT1728" t="inlineStr"/>
      <c r="AU1728" t="inlineStr">
        <is>
          <t>---</t>
        </is>
      </c>
      <c r="AV1728" t="inlineStr">
        <is>
          <t>---</t>
        </is>
      </c>
      <c r="AW1728" t="inlineStr">
        <is>
          <t>---</t>
        </is>
      </c>
      <c r="AX1728" t="inlineStr">
        <is>
          <t>---</t>
        </is>
      </c>
      <c r="AY1728" t="inlineStr">
        <is>
          <t>---</t>
        </is>
      </c>
      <c r="AZ1728" t="inlineStr">
        <is>
          <t>---</t>
        </is>
      </c>
      <c r="BA1728" t="inlineStr">
        <is>
          <t>49c83a0dcc274f1a85f9433f3309532d</t>
        </is>
      </c>
      <c r="BB1728" t="inlineStr">
        <is>
          <t>http://openrosa.org/formdesigner/0B48E039-1E80-49A7-AC24-732B6E788E39</t>
        </is>
      </c>
      <c r="BC1728" t="inlineStr">
        <is>
          <t>Ration et autres visites</t>
        </is>
      </c>
      <c r="BD1728" t="inlineStr">
        <is>
          <t>CommCare Android, version "2.56"(468048). App v15976. CommCare Version 2.56.0. Build 468048, built on: 2025-03-31</t>
        </is>
      </c>
      <c r="BE1728" t="inlineStr">
        <is>
          <t>commcare_f5c01cb3-ad69-46f7-81c0-4740896f4262</t>
        </is>
      </c>
      <c r="BF1728" t="inlineStr">
        <is>
          <t>19.933795 -72.8447833 -22.21 65.98</t>
        </is>
      </c>
      <c r="BG1728" t="inlineStr">
        <is>
          <t>f13d8149fc6d39ebe86af18272310ff9</t>
        </is>
      </c>
      <c r="BH1728" t="inlineStr">
        <is>
          <t>7f92301a232342ecaa860bf392f6b02f</t>
        </is>
      </c>
      <c r="BI1728" t="inlineStr">
        <is>
          <t>15246</t>
        </is>
      </c>
      <c r="BJ1728" t="inlineStr">
        <is>
          <t>XFormInstance</t>
        </is>
      </c>
      <c r="BK1728" t="inlineStr">
        <is>
          <t>01876584118f11f0bd298d4ba6887086</t>
        </is>
      </c>
      <c r="BL1728" t="b">
        <v>0</v>
      </c>
      <c r="BM1728" t="inlineStr">
        <is>
          <t>---</t>
        </is>
      </c>
      <c r="BN1728" t="inlineStr">
        <is>
          <t>190.115.183.149</t>
        </is>
      </c>
      <c r="BO1728" t="inlineStr">
        <is>
          <t>Djounia Saintil</t>
        </is>
      </c>
    </row>
    <row r="1729">
      <c r="A1729" t="inlineStr">
        <is>
          <t>1727</t>
        </is>
      </c>
      <c r="B1729" t="inlineStr">
        <is>
          <t>d6fe1621-699a-4829-884b-8f4da0875582</t>
        </is>
      </c>
      <c r="C1729" t="inlineStr">
        <is>
          <t>2025-04-04</t>
        </is>
      </c>
      <c r="D1729" t="inlineStr">
        <is>
          <t>3</t>
        </is>
      </c>
      <c r="E1729" t="inlineStr">
        <is>
          <t>---</t>
        </is>
      </c>
      <c r="F1729" t="inlineStr">
        <is>
          <t>1</t>
        </is>
      </c>
      <c r="G1729" t="inlineStr">
        <is>
          <t>---</t>
        </is>
      </c>
      <c r="H1729" t="inlineStr">
        <is>
          <t>1</t>
        </is>
      </c>
      <c r="I1729" t="inlineStr">
        <is>
          <t>1</t>
        </is>
      </c>
      <c r="J1729" t="inlineStr">
        <is>
          <t>2</t>
        </is>
      </c>
      <c r="K1729" t="inlineStr">
        <is>
          <t>---</t>
        </is>
      </c>
      <c r="L1729" t="inlineStr">
        <is>
          <t>---</t>
        </is>
      </c>
      <c r="M1729" t="inlineStr">
        <is>
          <t>---</t>
        </is>
      </c>
      <c r="N1729" t="inlineStr">
        <is>
          <t>---</t>
        </is>
      </c>
      <c r="O1729" t="inlineStr">
        <is>
          <t>---</t>
        </is>
      </c>
      <c r="P1729" t="inlineStr">
        <is>
          <t>---</t>
        </is>
      </c>
      <c r="Q1729" t="inlineStr">
        <is>
          <t>---</t>
        </is>
      </c>
      <c r="R1729" t="inlineStr">
        <is>
          <t>15.0</t>
        </is>
      </c>
      <c r="S1729" t="inlineStr">
        <is>
          <t>17.0</t>
        </is>
      </c>
      <c r="T1729" t="inlineStr"/>
      <c r="U1729" t="inlineStr"/>
      <c r="V1729" t="inlineStr"/>
      <c r="W1729" t="inlineStr"/>
      <c r="X1729" t="inlineStr">
        <is>
          <t>PDP/HCAH/ST00766</t>
        </is>
      </c>
      <c r="Y1729" t="inlineStr">
        <is>
          <t>PDP/HCAH/ST00766</t>
        </is>
      </c>
      <c r="Z1729" t="inlineStr">
        <is>
          <t>2025-04-04 19:29:52</t>
        </is>
      </c>
      <c r="AA1729" t="inlineStr">
        <is>
          <t>2025-04-04 19:29:40</t>
        </is>
      </c>
      <c r="AB1729" t="inlineStr">
        <is>
          <t>5edeline</t>
        </is>
      </c>
      <c r="AC1729" t="inlineStr">
        <is>
          <t>2025-04-05 19:31:07</t>
        </is>
      </c>
      <c r="AD1729" s="1" t="inlineStr">
        <is>
          <t>https://www.commcarehq.org/a/caris-test/reports/form_data/d6fe1621-699a-4829-884b-8f4da0875582/</t>
        </is>
      </c>
      <c r="AE1729" t="inlineStr">
        <is>
          <t>---</t>
        </is>
      </c>
      <c r="AF1729" t="inlineStr">
        <is>
          <t>3c5a623af057e23a32ae4000_134565</t>
        </is>
      </c>
      <c r="AG1729" t="inlineStr">
        <is>
          <t>OK</t>
        </is>
      </c>
      <c r="AH1729" t="inlineStr">
        <is>
          <t>2025-04-04 19:29:52</t>
        </is>
      </c>
      <c r="AI1729" t="inlineStr">
        <is>
          <t>49c83a0dcc274f1a85f9433f3309532d</t>
        </is>
      </c>
      <c r="AJ1729" t="inlineStr">
        <is>
          <t>2025-04-04</t>
        </is>
      </c>
      <c r="AK1729" t="inlineStr">
        <is>
          <t>3</t>
        </is>
      </c>
      <c r="AL1729" t="inlineStr">
        <is>
          <t>---</t>
        </is>
      </c>
      <c r="AM1729" t="inlineStr">
        <is>
          <t>1</t>
        </is>
      </c>
      <c r="AN1729" t="inlineStr">
        <is>
          <t>---</t>
        </is>
      </c>
      <c r="AO1729" t="inlineStr">
        <is>
          <t>1</t>
        </is>
      </c>
      <c r="AP1729" t="inlineStr">
        <is>
          <t>1</t>
        </is>
      </c>
      <c r="AQ1729" t="inlineStr">
        <is>
          <t>15</t>
        </is>
      </c>
      <c r="AR1729" t="inlineStr">
        <is>
          <t>17</t>
        </is>
      </c>
      <c r="AS1729" t="inlineStr"/>
      <c r="AT1729" t="inlineStr"/>
      <c r="AU1729" t="inlineStr">
        <is>
          <t>---</t>
        </is>
      </c>
      <c r="AV1729" t="inlineStr">
        <is>
          <t>---</t>
        </is>
      </c>
      <c r="AW1729" t="inlineStr">
        <is>
          <t>---</t>
        </is>
      </c>
      <c r="AX1729" t="inlineStr">
        <is>
          <t>---</t>
        </is>
      </c>
      <c r="AY1729" t="inlineStr">
        <is>
          <t>---</t>
        </is>
      </c>
      <c r="AZ1729" t="inlineStr">
        <is>
          <t>---</t>
        </is>
      </c>
      <c r="BA1729" t="inlineStr">
        <is>
          <t>49c83a0dcc274f1a85f9433f3309532d</t>
        </is>
      </c>
      <c r="BB1729" t="inlineStr">
        <is>
          <t>http://openrosa.org/formdesigner/0B48E039-1E80-49A7-AC24-732B6E788E39</t>
        </is>
      </c>
      <c r="BC1729" t="inlineStr">
        <is>
          <t>Ration et autres visites</t>
        </is>
      </c>
      <c r="BD1729" t="inlineStr">
        <is>
          <t>CommCare Android, version "2.56"(468048). App v15976. CommCare Version 2.56.0. Build 468048, built on: 2025-03-31</t>
        </is>
      </c>
      <c r="BE1729" t="inlineStr">
        <is>
          <t>commcare_f5c01cb3-ad69-46f7-81c0-4740896f4262</t>
        </is>
      </c>
      <c r="BF1729" t="inlineStr">
        <is>
          <t>19.9340655 -72.8445077 -22.21 10.16</t>
        </is>
      </c>
      <c r="BG1729" t="inlineStr">
        <is>
          <t>f13d8149fc6d39ebe86af18272310ff9</t>
        </is>
      </c>
      <c r="BH1729" t="inlineStr">
        <is>
          <t>7f92301a232342ecaa860bf392f6b02f</t>
        </is>
      </c>
      <c r="BI1729" t="inlineStr">
        <is>
          <t>15246</t>
        </is>
      </c>
      <c r="BJ1729" t="inlineStr">
        <is>
          <t>XFormInstance</t>
        </is>
      </c>
      <c r="BK1729" t="inlineStr">
        <is>
          <t>01876584118f11f0bd298d4ba6887086</t>
        </is>
      </c>
      <c r="BL1729" t="b">
        <v>0</v>
      </c>
      <c r="BM1729" t="inlineStr">
        <is>
          <t>---</t>
        </is>
      </c>
      <c r="BN1729" t="inlineStr">
        <is>
          <t>190.115.183.149</t>
        </is>
      </c>
      <c r="BO1729" t="inlineStr">
        <is>
          <t>Alexandro Nonhor</t>
        </is>
      </c>
    </row>
    <row r="1730">
      <c r="A1730" t="inlineStr">
        <is>
          <t>1728</t>
        </is>
      </c>
      <c r="B1730" t="inlineStr">
        <is>
          <t>57df928c-2768-4beb-bb47-8cc582f63470</t>
        </is>
      </c>
      <c r="C1730" t="inlineStr">
        <is>
          <t>2025-04-04</t>
        </is>
      </c>
      <c r="D1730" t="inlineStr">
        <is>
          <t>3</t>
        </is>
      </c>
      <c r="E1730" t="inlineStr">
        <is>
          <t>---</t>
        </is>
      </c>
      <c r="F1730" t="inlineStr">
        <is>
          <t>1</t>
        </is>
      </c>
      <c r="G1730" t="inlineStr">
        <is>
          <t>---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---</t>
        </is>
      </c>
      <c r="L1730" t="inlineStr">
        <is>
          <t>---</t>
        </is>
      </c>
      <c r="M1730" t="inlineStr">
        <is>
          <t>---</t>
        </is>
      </c>
      <c r="N1730" t="inlineStr">
        <is>
          <t>---</t>
        </is>
      </c>
      <c r="O1730" t="inlineStr">
        <is>
          <t>---</t>
        </is>
      </c>
      <c r="P1730" t="inlineStr">
        <is>
          <t>---</t>
        </is>
      </c>
      <c r="Q1730" t="inlineStr">
        <is>
          <t>---</t>
        </is>
      </c>
      <c r="R1730" t="inlineStr">
        <is>
          <t>13.6</t>
        </is>
      </c>
      <c r="S1730" t="inlineStr">
        <is>
          <t>16.0</t>
        </is>
      </c>
      <c r="T1730" t="inlineStr"/>
      <c r="U1730" t="inlineStr"/>
      <c r="V1730" t="inlineStr"/>
      <c r="W1730" t="inlineStr"/>
      <c r="X1730" t="inlineStr">
        <is>
          <t>PDP/HCAH/ST00802</t>
        </is>
      </c>
      <c r="Y1730" t="inlineStr">
        <is>
          <t>PDP/HCAH/ST00802</t>
        </is>
      </c>
      <c r="Z1730" t="inlineStr">
        <is>
          <t>2025-04-04 19:30:27</t>
        </is>
      </c>
      <c r="AA1730" t="inlineStr">
        <is>
          <t>2025-04-04 19:30:13</t>
        </is>
      </c>
      <c r="AB1730" t="inlineStr">
        <is>
          <t>5edeline</t>
        </is>
      </c>
      <c r="AC1730" t="inlineStr">
        <is>
          <t>2025-04-05 19:31:42</t>
        </is>
      </c>
      <c r="AD1730" s="1" t="inlineStr">
        <is>
          <t>https://www.commcarehq.org/a/caris-test/reports/form_data/57df928c-2768-4beb-bb47-8cc582f63470/</t>
        </is>
      </c>
      <c r="AE1730" t="inlineStr">
        <is>
          <t>---</t>
        </is>
      </c>
      <c r="AF1730" t="inlineStr">
        <is>
          <t>3c5a623af057e23a32ae4000_166096</t>
        </is>
      </c>
      <c r="AG1730" t="inlineStr">
        <is>
          <t>OK</t>
        </is>
      </c>
      <c r="AH1730" t="inlineStr">
        <is>
          <t>2025-04-04 19:30:27</t>
        </is>
      </c>
      <c r="AI1730" t="inlineStr">
        <is>
          <t>49c83a0dcc274f1a85f9433f3309532d</t>
        </is>
      </c>
      <c r="AJ1730" t="inlineStr">
        <is>
          <t>2025-04-04</t>
        </is>
      </c>
      <c r="AK1730" t="inlineStr">
        <is>
          <t>3</t>
        </is>
      </c>
      <c r="AL1730" t="inlineStr">
        <is>
          <t>---</t>
        </is>
      </c>
      <c r="AM1730" t="inlineStr">
        <is>
          <t>1</t>
        </is>
      </c>
      <c r="AN1730" t="inlineStr">
        <is>
          <t>---</t>
        </is>
      </c>
      <c r="AO1730" t="inlineStr">
        <is>
          <t>1</t>
        </is>
      </c>
      <c r="AP1730" t="inlineStr">
        <is>
          <t>1</t>
        </is>
      </c>
      <c r="AQ1730" t="inlineStr">
        <is>
          <t>13.6</t>
        </is>
      </c>
      <c r="AR1730" t="inlineStr">
        <is>
          <t>16</t>
        </is>
      </c>
      <c r="AS1730" t="inlineStr"/>
      <c r="AT1730" t="inlineStr"/>
      <c r="AU1730" t="inlineStr">
        <is>
          <t>---</t>
        </is>
      </c>
      <c r="AV1730" t="inlineStr">
        <is>
          <t>---</t>
        </is>
      </c>
      <c r="AW1730" t="inlineStr">
        <is>
          <t>---</t>
        </is>
      </c>
      <c r="AX1730" t="inlineStr">
        <is>
          <t>---</t>
        </is>
      </c>
      <c r="AY1730" t="inlineStr">
        <is>
          <t>---</t>
        </is>
      </c>
      <c r="AZ1730" t="inlineStr">
        <is>
          <t>---</t>
        </is>
      </c>
      <c r="BA1730" t="inlineStr">
        <is>
          <t>49c83a0dcc274f1a85f9433f3309532d</t>
        </is>
      </c>
      <c r="BB1730" t="inlineStr">
        <is>
          <t>http://openrosa.org/formdesigner/0B48E039-1E80-49A7-AC24-732B6E788E39</t>
        </is>
      </c>
      <c r="BC1730" t="inlineStr">
        <is>
          <t>Ration et autres visites</t>
        </is>
      </c>
      <c r="BD1730" t="inlineStr">
        <is>
          <t>CommCare Android, version "2.56"(468048). App v15976. CommCare Version 2.56.0. Build 468048, built on: 2025-03-31</t>
        </is>
      </c>
      <c r="BE1730" t="inlineStr">
        <is>
          <t>commcare_f5c01cb3-ad69-46f7-81c0-4740896f4262</t>
        </is>
      </c>
      <c r="BF1730" t="inlineStr">
        <is>
          <t>19.9339584 -72.8444837 -22.21 8.44</t>
        </is>
      </c>
      <c r="BG1730" t="inlineStr">
        <is>
          <t>f13d8149fc6d39ebe86af18272310ff9</t>
        </is>
      </c>
      <c r="BH1730" t="inlineStr">
        <is>
          <t>7f92301a232342ecaa860bf392f6b02f</t>
        </is>
      </c>
      <c r="BI1730" t="inlineStr">
        <is>
          <t>15246</t>
        </is>
      </c>
      <c r="BJ1730" t="inlineStr">
        <is>
          <t>XFormInstance</t>
        </is>
      </c>
      <c r="BK1730" t="inlineStr">
        <is>
          <t>01876584118f11f0bd298d4ba6887086</t>
        </is>
      </c>
      <c r="BL1730" t="b">
        <v>0</v>
      </c>
      <c r="BM1730" t="inlineStr">
        <is>
          <t>---</t>
        </is>
      </c>
      <c r="BN1730" t="inlineStr">
        <is>
          <t>190.115.183.149</t>
        </is>
      </c>
      <c r="BO1730" t="inlineStr">
        <is>
          <t>Valdana Philippe</t>
        </is>
      </c>
    </row>
    <row r="1731">
      <c r="A1731" t="inlineStr">
        <is>
          <t>1729</t>
        </is>
      </c>
      <c r="B1731" t="inlineStr">
        <is>
          <t>d69397d6-e1ea-4678-905e-38c850cd8cfd</t>
        </is>
      </c>
      <c r="C1731" t="inlineStr">
        <is>
          <t>2025-04-04</t>
        </is>
      </c>
      <c r="D1731" t="inlineStr">
        <is>
          <t>3</t>
        </is>
      </c>
      <c r="E1731" t="inlineStr">
        <is>
          <t>---</t>
        </is>
      </c>
      <c r="F1731" t="inlineStr">
        <is>
          <t>1</t>
        </is>
      </c>
      <c r="G1731" t="inlineStr">
        <is>
          <t>---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---</t>
        </is>
      </c>
      <c r="L1731" t="inlineStr">
        <is>
          <t>---</t>
        </is>
      </c>
      <c r="M1731" t="inlineStr">
        <is>
          <t>---</t>
        </is>
      </c>
      <c r="N1731" t="inlineStr">
        <is>
          <t>---</t>
        </is>
      </c>
      <c r="O1731" t="inlineStr">
        <is>
          <t>---</t>
        </is>
      </c>
      <c r="P1731" t="inlineStr">
        <is>
          <t>---</t>
        </is>
      </c>
      <c r="Q1731" t="inlineStr">
        <is>
          <t>---</t>
        </is>
      </c>
      <c r="R1731" t="inlineStr"/>
      <c r="S1731" t="inlineStr"/>
      <c r="T1731" t="inlineStr"/>
      <c r="U1731" t="inlineStr"/>
      <c r="V1731" t="inlineStr"/>
      <c r="W1731" t="inlineStr"/>
      <c r="X1731" t="inlineStr">
        <is>
          <t>PDP/CMEB/ST04972</t>
        </is>
      </c>
      <c r="Y1731" t="inlineStr">
        <is>
          <t>PDP/CMEB/ST04972</t>
        </is>
      </c>
      <c r="Z1731" t="inlineStr">
        <is>
          <t>2025-04-04 19:32:04</t>
        </is>
      </c>
      <c r="AA1731" t="inlineStr">
        <is>
          <t>2025-04-04 19:31:41</t>
        </is>
      </c>
      <c r="AB1731" t="inlineStr">
        <is>
          <t>5edeline</t>
        </is>
      </c>
      <c r="AC1731" t="inlineStr">
        <is>
          <t>2025-04-05 19:33:19</t>
        </is>
      </c>
      <c r="AD1731" s="1" t="inlineStr">
        <is>
          <t>https://www.commcarehq.org/a/caris-test/reports/form_data/d69397d6-e1ea-4678-905e-38c850cd8cfd/</t>
        </is>
      </c>
      <c r="AE1731" t="inlineStr">
        <is>
          <t>---</t>
        </is>
      </c>
      <c r="AF1731" t="inlineStr">
        <is>
          <t>3c5a623af057e23a32ae4000_107035</t>
        </is>
      </c>
      <c r="AG1731" t="inlineStr">
        <is>
          <t>OK</t>
        </is>
      </c>
      <c r="AH1731" t="inlineStr">
        <is>
          <t>2025-04-04 19:32:04</t>
        </is>
      </c>
      <c r="AI1731" t="inlineStr">
        <is>
          <t>49c83a0dcc274f1a85f9433f3309532d</t>
        </is>
      </c>
      <c r="AJ1731" t="inlineStr">
        <is>
          <t>2025-04-04</t>
        </is>
      </c>
      <c r="AK1731" t="inlineStr">
        <is>
          <t>3</t>
        </is>
      </c>
      <c r="AL1731" t="inlineStr">
        <is>
          <t>---</t>
        </is>
      </c>
      <c r="AM1731" t="inlineStr">
        <is>
          <t>1</t>
        </is>
      </c>
      <c r="AN1731" t="inlineStr">
        <is>
          <t>---</t>
        </is>
      </c>
      <c r="AO1731" t="inlineStr">
        <is>
          <t>1</t>
        </is>
      </c>
      <c r="AP1731" t="inlineStr">
        <is>
          <t>1</t>
        </is>
      </c>
      <c r="AQ1731" t="inlineStr"/>
      <c r="AR1731" t="inlineStr"/>
      <c r="AS1731" t="inlineStr"/>
      <c r="AT1731" t="inlineStr"/>
      <c r="AU1731" t="inlineStr">
        <is>
          <t>---</t>
        </is>
      </c>
      <c r="AV1731" t="inlineStr">
        <is>
          <t>---</t>
        </is>
      </c>
      <c r="AW1731" t="inlineStr">
        <is>
          <t>---</t>
        </is>
      </c>
      <c r="AX1731" t="inlineStr">
        <is>
          <t>---</t>
        </is>
      </c>
      <c r="AY1731" t="inlineStr">
        <is>
          <t>---</t>
        </is>
      </c>
      <c r="AZ1731" t="inlineStr">
        <is>
          <t>---</t>
        </is>
      </c>
      <c r="BA1731" t="inlineStr">
        <is>
          <t>49c83a0dcc274f1a85f9433f3309532d</t>
        </is>
      </c>
      <c r="BB1731" t="inlineStr">
        <is>
          <t>http://openrosa.org/formdesigner/0B48E039-1E80-49A7-AC24-732B6E788E39</t>
        </is>
      </c>
      <c r="BC1731" t="inlineStr">
        <is>
          <t>Ration et autres visites</t>
        </is>
      </c>
      <c r="BD1731" t="inlineStr">
        <is>
          <t>CommCare Android, version "2.56"(468048). App v15976. CommCare Version 2.56.0. Build 468048, built on: 2025-03-31</t>
        </is>
      </c>
      <c r="BE1731" t="inlineStr">
        <is>
          <t>commcare_f5c01cb3-ad69-46f7-81c0-4740896f4262</t>
        </is>
      </c>
      <c r="BF1731" t="inlineStr">
        <is>
          <t>19.9337177 -72.8451337 -22.21 8.19</t>
        </is>
      </c>
      <c r="BG1731" t="inlineStr">
        <is>
          <t>f13d8149fc6d39ebe86af18272310ff9</t>
        </is>
      </c>
      <c r="BH1731" t="inlineStr">
        <is>
          <t>7f92301a232342ecaa860bf392f6b02f</t>
        </is>
      </c>
      <c r="BI1731" t="inlineStr">
        <is>
          <t>15246</t>
        </is>
      </c>
      <c r="BJ1731" t="inlineStr">
        <is>
          <t>XFormInstance</t>
        </is>
      </c>
      <c r="BK1731" t="inlineStr">
        <is>
          <t>9d27cf8a125411f08835839c77c2df28</t>
        </is>
      </c>
      <c r="BL1731" t="b">
        <v>0</v>
      </c>
      <c r="BM1731" t="inlineStr">
        <is>
          <t>---</t>
        </is>
      </c>
      <c r="BN1731" t="inlineStr">
        <is>
          <t>200.113.238.168</t>
        </is>
      </c>
      <c r="BO1731" t="inlineStr">
        <is>
          <t xml:space="preserve">Daniella Gustave </t>
        </is>
      </c>
    </row>
    <row r="1732">
      <c r="A1732" t="inlineStr">
        <is>
          <t>1730</t>
        </is>
      </c>
      <c r="B1732" t="inlineStr">
        <is>
          <t>093ca795-5332-4471-a072-95ea31af31ed</t>
        </is>
      </c>
      <c r="C1732" t="inlineStr">
        <is>
          <t>2025-04-04</t>
        </is>
      </c>
      <c r="D1732" t="inlineStr">
        <is>
          <t>3</t>
        </is>
      </c>
      <c r="E1732" t="inlineStr">
        <is>
          <t>---</t>
        </is>
      </c>
      <c r="F1732" t="inlineStr">
        <is>
          <t>0</t>
        </is>
      </c>
      <c r="G1732" t="inlineStr">
        <is>
          <t>---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---</t>
        </is>
      </c>
      <c r="L1732" t="inlineStr">
        <is>
          <t>---</t>
        </is>
      </c>
      <c r="M1732" t="inlineStr">
        <is>
          <t>---</t>
        </is>
      </c>
      <c r="N1732" t="inlineStr">
        <is>
          <t>---</t>
        </is>
      </c>
      <c r="O1732" t="inlineStr">
        <is>
          <t>---</t>
        </is>
      </c>
      <c r="P1732" t="inlineStr">
        <is>
          <t>---</t>
        </is>
      </c>
      <c r="Q1732" t="inlineStr">
        <is>
          <t>---</t>
        </is>
      </c>
      <c r="R1732" t="inlineStr"/>
      <c r="S1732" t="inlineStr">
        <is>
          <t>29.4</t>
        </is>
      </c>
      <c r="T1732" t="inlineStr">
        <is>
          <t>142.0</t>
        </is>
      </c>
      <c r="U1732">
        <f>HYPERLINK("https://www.commcarehq.org/a/caris-test/api/form_attachment/v1/093ca795-5332-4471-a072-95ea31af31ed/1743894064875.jpg")</f>
        <v/>
      </c>
      <c r="V1732" t="inlineStr"/>
      <c r="W1732" t="inlineStr"/>
      <c r="X1732" t="inlineStr">
        <is>
          <t>GON/CDIR/ST00627</t>
        </is>
      </c>
      <c r="Y1732" t="inlineStr">
        <is>
          <t>GON/CDIR/ST00627</t>
        </is>
      </c>
      <c r="Z1732" t="inlineStr">
        <is>
          <t>2025-04-05 23:01:45</t>
        </is>
      </c>
      <c r="AA1732" t="inlineStr">
        <is>
          <t>2025-04-05 22:56:16</t>
        </is>
      </c>
      <c r="AB1732" t="inlineStr">
        <is>
          <t>6cheranor</t>
        </is>
      </c>
      <c r="AC1732" t="inlineStr">
        <is>
          <t>2025-04-05 23:01:49</t>
        </is>
      </c>
      <c r="AD1732" s="1" t="inlineStr">
        <is>
          <t>https://www.commcarehq.org/a/caris-test/reports/form_data/093ca795-5332-4471-a072-95ea31af31ed/</t>
        </is>
      </c>
      <c r="AE1732" t="inlineStr">
        <is>
          <t>---</t>
        </is>
      </c>
      <c r="AF1732" t="inlineStr">
        <is>
          <t>3c5a623af057e23a32ae4000_14260</t>
        </is>
      </c>
      <c r="AG1732" t="inlineStr">
        <is>
          <t>OK</t>
        </is>
      </c>
      <c r="AH1732" t="inlineStr">
        <is>
          <t>2025-04-05 23:01:45</t>
        </is>
      </c>
      <c r="AI1732" t="inlineStr">
        <is>
          <t>29b7f1edbe6082f038dd4ec8d0ae7a9d</t>
        </is>
      </c>
      <c r="AJ1732" t="inlineStr">
        <is>
          <t>2025-04-04</t>
        </is>
      </c>
      <c r="AK1732" t="inlineStr">
        <is>
          <t>3</t>
        </is>
      </c>
      <c r="AL1732" t="inlineStr">
        <is>
          <t>---</t>
        </is>
      </c>
      <c r="AM1732" t="inlineStr">
        <is>
          <t>0</t>
        </is>
      </c>
      <c r="AN1732" t="inlineStr">
        <is>
          <t>---</t>
        </is>
      </c>
      <c r="AO1732" t="inlineStr">
        <is>
          <t>1</t>
        </is>
      </c>
      <c r="AP1732" t="inlineStr">
        <is>
          <t>1</t>
        </is>
      </c>
      <c r="AQ1732" t="inlineStr"/>
      <c r="AR1732" t="inlineStr">
        <is>
          <t>29.4</t>
        </is>
      </c>
      <c r="AS1732" t="inlineStr">
        <is>
          <t>142</t>
        </is>
      </c>
      <c r="AT1732" t="inlineStr"/>
      <c r="AU1732" t="inlineStr">
        <is>
          <t>---</t>
        </is>
      </c>
      <c r="AV1732" t="inlineStr">
        <is>
          <t>---</t>
        </is>
      </c>
      <c r="AW1732" t="inlineStr">
        <is>
          <t>---</t>
        </is>
      </c>
      <c r="AX1732" t="inlineStr">
        <is>
          <t>---</t>
        </is>
      </c>
      <c r="AY1732" t="inlineStr">
        <is>
          <t>---</t>
        </is>
      </c>
      <c r="AZ1732" t="inlineStr">
        <is>
          <t>---</t>
        </is>
      </c>
      <c r="BA1732" t="inlineStr">
        <is>
          <t>29b7f1edbe6082f038dd4ec8d0ae7a9d</t>
        </is>
      </c>
      <c r="BB1732" t="inlineStr">
        <is>
          <t>http://openrosa.org/formdesigner/0B48E039-1E80-49A7-AC24-732B6E788E39</t>
        </is>
      </c>
      <c r="BC1732" t="inlineStr">
        <is>
          <t>Ration et autres visites</t>
        </is>
      </c>
      <c r="BD1732" t="inlineStr">
        <is>
          <t>CommCare Android, version "2.55.0"(467579). App v15976. CommCare Version 2.55.0. Build 467579, built on: 2025-01-15</t>
        </is>
      </c>
      <c r="BE1732" t="inlineStr">
        <is>
          <t>commcare_e5a4e59a-31e9-47c0-99a3-baf23089b238</t>
        </is>
      </c>
      <c r="BF1732" t="inlineStr"/>
      <c r="BG1732" t="inlineStr">
        <is>
          <t>f13d8149fc6d39ebe86af18272310ff9</t>
        </is>
      </c>
      <c r="BH1732" t="inlineStr">
        <is>
          <t>7f92301a232342ecaa860bf392f6b02f</t>
        </is>
      </c>
      <c r="BI1732" t="inlineStr">
        <is>
          <t>15246</t>
        </is>
      </c>
      <c r="BJ1732" t="inlineStr">
        <is>
          <t>XFormInstance</t>
        </is>
      </c>
      <c r="BK1732" t="inlineStr">
        <is>
          <t>60a75d9a126f11f0b4e92503b5a243dc</t>
        </is>
      </c>
      <c r="BL1732" t="b">
        <v>0</v>
      </c>
      <c r="BM1732" t="inlineStr">
        <is>
          <t>---</t>
        </is>
      </c>
      <c r="BN1732" t="inlineStr">
        <is>
          <t>200.113.238.241</t>
        </is>
      </c>
      <c r="BO1732" t="inlineStr">
        <is>
          <t xml:space="preserve"> Emmanuel Donato LOUIS</t>
        </is>
      </c>
    </row>
    <row r="1733">
      <c r="A1733" t="inlineStr">
        <is>
          <t>1731</t>
        </is>
      </c>
      <c r="B1733" t="inlineStr">
        <is>
          <t>17b4571a-49df-44e5-a5d8-47b2c5deecb3</t>
        </is>
      </c>
      <c r="C1733" t="inlineStr">
        <is>
          <t>2025-04-04</t>
        </is>
      </c>
      <c r="D1733" t="inlineStr">
        <is>
          <t>3</t>
        </is>
      </c>
      <c r="E1733" t="inlineStr">
        <is>
          <t>---</t>
        </is>
      </c>
      <c r="F1733" t="inlineStr">
        <is>
          <t>0</t>
        </is>
      </c>
      <c r="G1733" t="inlineStr">
        <is>
          <t>---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---</t>
        </is>
      </c>
      <c r="L1733" t="inlineStr">
        <is>
          <t>---</t>
        </is>
      </c>
      <c r="M1733" t="inlineStr">
        <is>
          <t>---</t>
        </is>
      </c>
      <c r="N1733" t="inlineStr">
        <is>
          <t>---</t>
        </is>
      </c>
      <c r="O1733" t="inlineStr">
        <is>
          <t>---</t>
        </is>
      </c>
      <c r="P1733" t="inlineStr">
        <is>
          <t>---</t>
        </is>
      </c>
      <c r="Q1733" t="inlineStr">
        <is>
          <t>---</t>
        </is>
      </c>
      <c r="R1733" t="inlineStr"/>
      <c r="S1733" t="inlineStr">
        <is>
          <t>40.6</t>
        </is>
      </c>
      <c r="T1733" t="inlineStr">
        <is>
          <t>156.0</t>
        </is>
      </c>
      <c r="U1733">
        <f>HYPERLINK("https://www.commcarehq.org/a/caris-test/api/form_attachment/v1/17b4571a-49df-44e5-a5d8-47b2c5deecb3/1743894400091.jpg")</f>
        <v/>
      </c>
      <c r="V1733" t="inlineStr"/>
      <c r="W1733" t="inlineStr"/>
      <c r="X1733" t="inlineStr">
        <is>
          <t>GON/CDIR/ST00826</t>
        </is>
      </c>
      <c r="Y1733" t="inlineStr">
        <is>
          <t>GON/CDIR/ST00826</t>
        </is>
      </c>
      <c r="Z1733" t="inlineStr">
        <is>
          <t>2025-04-05 23:06:55</t>
        </is>
      </c>
      <c r="AA1733" t="inlineStr">
        <is>
          <t>2025-04-05 23:02:11</t>
        </is>
      </c>
      <c r="AB1733" t="inlineStr">
        <is>
          <t>6cheranor</t>
        </is>
      </c>
      <c r="AC1733" t="inlineStr">
        <is>
          <t>2025-04-05 23:07:00</t>
        </is>
      </c>
      <c r="AD1733" s="1" t="inlineStr">
        <is>
          <t>https://www.commcarehq.org/a/caris-test/reports/form_data/17b4571a-49df-44e5-a5d8-47b2c5deecb3/</t>
        </is>
      </c>
      <c r="AE1733" t="inlineStr">
        <is>
          <t>---</t>
        </is>
      </c>
      <c r="AF1733" t="inlineStr">
        <is>
          <t>23d1d198804a4af5802c1fb0b51b142e</t>
        </is>
      </c>
      <c r="AG1733" t="inlineStr">
        <is>
          <t>OK</t>
        </is>
      </c>
      <c r="AH1733" t="inlineStr">
        <is>
          <t>2025-04-05 23:06:55</t>
        </is>
      </c>
      <c r="AI1733" t="inlineStr">
        <is>
          <t>29b7f1edbe6082f038dd4ec8d0ae7a9d</t>
        </is>
      </c>
      <c r="AJ1733" t="inlineStr">
        <is>
          <t>2025-04-04</t>
        </is>
      </c>
      <c r="AK1733" t="inlineStr">
        <is>
          <t>3</t>
        </is>
      </c>
      <c r="AL1733" t="inlineStr">
        <is>
          <t>---</t>
        </is>
      </c>
      <c r="AM1733" t="inlineStr">
        <is>
          <t>0</t>
        </is>
      </c>
      <c r="AN1733" t="inlineStr">
        <is>
          <t>---</t>
        </is>
      </c>
      <c r="AO1733" t="inlineStr">
        <is>
          <t>1</t>
        </is>
      </c>
      <c r="AP1733" t="inlineStr">
        <is>
          <t>1</t>
        </is>
      </c>
      <c r="AQ1733" t="inlineStr"/>
      <c r="AR1733" t="inlineStr">
        <is>
          <t>40.6</t>
        </is>
      </c>
      <c r="AS1733" t="inlineStr">
        <is>
          <t>156</t>
        </is>
      </c>
      <c r="AT1733" t="inlineStr"/>
      <c r="AU1733" t="inlineStr">
        <is>
          <t>---</t>
        </is>
      </c>
      <c r="AV1733" t="inlineStr">
        <is>
          <t>---</t>
        </is>
      </c>
      <c r="AW1733" t="inlineStr">
        <is>
          <t>---</t>
        </is>
      </c>
      <c r="AX1733" t="inlineStr">
        <is>
          <t>---</t>
        </is>
      </c>
      <c r="AY1733" t="inlineStr">
        <is>
          <t>---</t>
        </is>
      </c>
      <c r="AZ1733" t="inlineStr">
        <is>
          <t>---</t>
        </is>
      </c>
      <c r="BA1733" t="inlineStr">
        <is>
          <t>29b7f1edbe6082f038dd4ec8d0ae7a9d</t>
        </is>
      </c>
      <c r="BB1733" t="inlineStr">
        <is>
          <t>http://openrosa.org/formdesigner/0B48E039-1E80-49A7-AC24-732B6E788E39</t>
        </is>
      </c>
      <c r="BC1733" t="inlineStr">
        <is>
          <t>Ration et autres visites</t>
        </is>
      </c>
      <c r="BD1733" t="inlineStr">
        <is>
          <t>CommCare Android, version "2.55.0"(467579). App v15976. CommCare Version 2.55.0. Build 467579, built on: 2025-01-15</t>
        </is>
      </c>
      <c r="BE1733" t="inlineStr">
        <is>
          <t>commcare_e5a4e59a-31e9-47c0-99a3-baf23089b238</t>
        </is>
      </c>
      <c r="BF1733" t="inlineStr"/>
      <c r="BG1733" t="inlineStr">
        <is>
          <t>f13d8149fc6d39ebe86af18272310ff9</t>
        </is>
      </c>
      <c r="BH1733" t="inlineStr">
        <is>
          <t>7f92301a232342ecaa860bf392f6b02f</t>
        </is>
      </c>
      <c r="BI1733" t="inlineStr">
        <is>
          <t>15246</t>
        </is>
      </c>
      <c r="BJ1733" t="inlineStr">
        <is>
          <t>XFormInstance</t>
        </is>
      </c>
      <c r="BK1733" t="inlineStr">
        <is>
          <t>60a75d9a126f11f0b4e92503b5a243dc</t>
        </is>
      </c>
      <c r="BL1733" t="b">
        <v>0</v>
      </c>
      <c r="BM1733" t="inlineStr">
        <is>
          <t>---</t>
        </is>
      </c>
      <c r="BN1733" t="inlineStr">
        <is>
          <t>200.113.238.241</t>
        </is>
      </c>
      <c r="BO1733" t="inlineStr">
        <is>
          <t>Kamita Destave</t>
        </is>
      </c>
    </row>
    <row r="1734">
      <c r="A1734" t="inlineStr">
        <is>
          <t>1732</t>
        </is>
      </c>
      <c r="B1734" t="inlineStr">
        <is>
          <t>977b72dc-776a-4fe7-be6f-bbd9d2ade897</t>
        </is>
      </c>
      <c r="C1734" t="inlineStr">
        <is>
          <t>2025-04-04</t>
        </is>
      </c>
      <c r="D1734" t="inlineStr">
        <is>
          <t>3</t>
        </is>
      </c>
      <c r="E1734" t="inlineStr">
        <is>
          <t>---</t>
        </is>
      </c>
      <c r="F1734" t="inlineStr">
        <is>
          <t>0</t>
        </is>
      </c>
      <c r="G1734" t="inlineStr">
        <is>
          <t>---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---</t>
        </is>
      </c>
      <c r="L1734" t="inlineStr">
        <is>
          <t>---</t>
        </is>
      </c>
      <c r="M1734" t="inlineStr">
        <is>
          <t>---</t>
        </is>
      </c>
      <c r="N1734" t="inlineStr">
        <is>
          <t>---</t>
        </is>
      </c>
      <c r="O1734" t="inlineStr">
        <is>
          <t>---</t>
        </is>
      </c>
      <c r="P1734" t="inlineStr">
        <is>
          <t>---</t>
        </is>
      </c>
      <c r="Q1734" t="inlineStr">
        <is>
          <t>---</t>
        </is>
      </c>
      <c r="R1734" t="inlineStr">
        <is>
          <t>16.5</t>
        </is>
      </c>
      <c r="S1734" t="inlineStr">
        <is>
          <t>21.0</t>
        </is>
      </c>
      <c r="T1734" t="inlineStr">
        <is>
          <t>114.0</t>
        </is>
      </c>
      <c r="U1734">
        <f>HYPERLINK("https://www.commcarehq.org/a/caris-test/api/form_attachment/v1/977b72dc-776a-4fe7-be6f-bbd9d2ade897/1743894658731.jpg")</f>
        <v/>
      </c>
      <c r="V1734" t="inlineStr"/>
      <c r="W1734" t="inlineStr"/>
      <c r="X1734" t="inlineStr">
        <is>
          <t>GON/CDIR/PED00168</t>
        </is>
      </c>
      <c r="Y1734" t="inlineStr">
        <is>
          <t>GON/CDIR/PED00168</t>
        </is>
      </c>
      <c r="Z1734" t="inlineStr">
        <is>
          <t>2025-04-05 23:11:23</t>
        </is>
      </c>
      <c r="AA1734" t="inlineStr">
        <is>
          <t>2025-04-05 23:08:55</t>
        </is>
      </c>
      <c r="AB1734" t="inlineStr">
        <is>
          <t>6cheranor</t>
        </is>
      </c>
      <c r="AC1734" t="inlineStr">
        <is>
          <t>2025-04-05 23:11:26</t>
        </is>
      </c>
      <c r="AD1734" s="1" t="inlineStr">
        <is>
          <t>https://www.commcarehq.org/a/caris-test/reports/form_data/977b72dc-776a-4fe7-be6f-bbd9d2ade897/</t>
        </is>
      </c>
      <c r="AE1734" t="inlineStr">
        <is>
          <t>---</t>
        </is>
      </c>
      <c r="AF1734" t="inlineStr">
        <is>
          <t>3c5a623af057e23a32ae4000_38214</t>
        </is>
      </c>
      <c r="AG1734" t="inlineStr">
        <is>
          <t>OK</t>
        </is>
      </c>
      <c r="AH1734" t="inlineStr">
        <is>
          <t>2025-04-05 23:11:23</t>
        </is>
      </c>
      <c r="AI1734" t="inlineStr">
        <is>
          <t>29b7f1edbe6082f038dd4ec8d0ae7a9d</t>
        </is>
      </c>
      <c r="AJ1734" t="inlineStr">
        <is>
          <t>2025-04-04</t>
        </is>
      </c>
      <c r="AK1734" t="inlineStr">
        <is>
          <t>3</t>
        </is>
      </c>
      <c r="AL1734" t="inlineStr">
        <is>
          <t>---</t>
        </is>
      </c>
      <c r="AM1734" t="inlineStr">
        <is>
          <t>0</t>
        </is>
      </c>
      <c r="AN1734" t="inlineStr">
        <is>
          <t>---</t>
        </is>
      </c>
      <c r="AO1734" t="inlineStr">
        <is>
          <t>1</t>
        </is>
      </c>
      <c r="AP1734" t="inlineStr">
        <is>
          <t>1</t>
        </is>
      </c>
      <c r="AQ1734" t="inlineStr">
        <is>
          <t>16.5</t>
        </is>
      </c>
      <c r="AR1734" t="inlineStr">
        <is>
          <t>21</t>
        </is>
      </c>
      <c r="AS1734" t="inlineStr">
        <is>
          <t>114</t>
        </is>
      </c>
      <c r="AT1734" t="inlineStr"/>
      <c r="AU1734" t="inlineStr">
        <is>
          <t>---</t>
        </is>
      </c>
      <c r="AV1734" t="inlineStr">
        <is>
          <t>---</t>
        </is>
      </c>
      <c r="AW1734" t="inlineStr">
        <is>
          <t>---</t>
        </is>
      </c>
      <c r="AX1734" t="inlineStr">
        <is>
          <t>---</t>
        </is>
      </c>
      <c r="AY1734" t="inlineStr">
        <is>
          <t>---</t>
        </is>
      </c>
      <c r="AZ1734" t="inlineStr">
        <is>
          <t>---</t>
        </is>
      </c>
      <c r="BA1734" t="inlineStr">
        <is>
          <t>29b7f1edbe6082f038dd4ec8d0ae7a9d</t>
        </is>
      </c>
      <c r="BB1734" t="inlineStr">
        <is>
          <t>http://openrosa.org/formdesigner/0B48E039-1E80-49A7-AC24-732B6E788E39</t>
        </is>
      </c>
      <c r="BC1734" t="inlineStr">
        <is>
          <t>Ration et autres visites</t>
        </is>
      </c>
      <c r="BD1734" t="inlineStr">
        <is>
          <t>CommCare Android, version "2.55.0"(467579). App v15976. CommCare Version 2.55.0. Build 467579, built on: 2025-01-15</t>
        </is>
      </c>
      <c r="BE1734" t="inlineStr">
        <is>
          <t>commcare_e5a4e59a-31e9-47c0-99a3-baf23089b238</t>
        </is>
      </c>
      <c r="BF1734" t="inlineStr"/>
      <c r="BG1734" t="inlineStr">
        <is>
          <t>f13d8149fc6d39ebe86af18272310ff9</t>
        </is>
      </c>
      <c r="BH1734" t="inlineStr">
        <is>
          <t>7f92301a232342ecaa860bf392f6b02f</t>
        </is>
      </c>
      <c r="BI1734" t="inlineStr">
        <is>
          <t>15246</t>
        </is>
      </c>
      <c r="BJ1734" t="inlineStr">
        <is>
          <t>XFormInstance</t>
        </is>
      </c>
      <c r="BK1734" t="inlineStr">
        <is>
          <t>60a75d9a126f11f0b4e92503b5a243dc</t>
        </is>
      </c>
      <c r="BL1734" t="b">
        <v>0</v>
      </c>
      <c r="BM1734" t="inlineStr">
        <is>
          <t>---</t>
        </is>
      </c>
      <c r="BN1734" t="inlineStr">
        <is>
          <t>200.113.238.241</t>
        </is>
      </c>
      <c r="BO1734" t="inlineStr">
        <is>
          <t>Gabriella Joseph</t>
        </is>
      </c>
    </row>
    <row r="1735">
      <c r="A1735" t="inlineStr">
        <is>
          <t>1733</t>
        </is>
      </c>
      <c r="B1735" t="inlineStr">
        <is>
          <t>350c4841-e1d2-48fa-910e-54792df84eb7</t>
        </is>
      </c>
      <c r="C1735" t="inlineStr">
        <is>
          <t>2025-04-04</t>
        </is>
      </c>
      <c r="D1735" t="inlineStr">
        <is>
          <t>4</t>
        </is>
      </c>
      <c r="E1735" t="inlineStr">
        <is>
          <t>visite de suivi</t>
        </is>
      </c>
      <c r="F1735" t="inlineStr">
        <is>
          <t>0</t>
        </is>
      </c>
      <c r="G1735" t="inlineStr">
        <is>
          <t>Visite de suivi</t>
        </is>
      </c>
      <c r="H1735" t="inlineStr">
        <is>
          <t>1</t>
        </is>
      </c>
      <c r="I1735" t="inlineStr">
        <is>
          <t>0</t>
        </is>
      </c>
      <c r="J1735" t="inlineStr">
        <is>
          <t>---</t>
        </is>
      </c>
      <c r="K1735" t="inlineStr">
        <is>
          <t>---</t>
        </is>
      </c>
      <c r="L1735" t="inlineStr">
        <is>
          <t>---</t>
        </is>
      </c>
      <c r="M1735" t="inlineStr">
        <is>
          <t>---</t>
        </is>
      </c>
      <c r="N1735" t="inlineStr">
        <is>
          <t>---</t>
        </is>
      </c>
      <c r="O1735" t="inlineStr">
        <is>
          <t>---</t>
        </is>
      </c>
      <c r="P1735" t="inlineStr">
        <is>
          <t>---</t>
        </is>
      </c>
      <c r="Q1735" t="inlineStr">
        <is>
          <t>---</t>
        </is>
      </c>
      <c r="R1735" t="inlineStr">
        <is>
          <t>---</t>
        </is>
      </c>
      <c r="S1735" t="inlineStr">
        <is>
          <t>---</t>
        </is>
      </c>
      <c r="T1735" t="inlineStr">
        <is>
          <t>---</t>
        </is>
      </c>
      <c r="U1735" t="inlineStr">
        <is>
          <t>---</t>
        </is>
      </c>
      <c r="V1735" t="inlineStr">
        <is>
          <t>---</t>
        </is>
      </c>
      <c r="W1735" t="inlineStr"/>
      <c r="X1735" t="inlineStr">
        <is>
          <t>CAP/HSCM/ST04713</t>
        </is>
      </c>
      <c r="Y1735" t="inlineStr">
        <is>
          <t>CAP/HSCM/ST04713</t>
        </is>
      </c>
      <c r="Z1735" t="inlineStr">
        <is>
          <t>2025-04-06 00:59:42</t>
        </is>
      </c>
      <c r="AA1735" t="inlineStr">
        <is>
          <t>2025-04-06 00:57:57</t>
        </is>
      </c>
      <c r="AB1735" t="inlineStr">
        <is>
          <t>1fleurgile</t>
        </is>
      </c>
      <c r="AC1735" t="inlineStr">
        <is>
          <t>2025-04-06 00:59:44</t>
        </is>
      </c>
      <c r="AD1735" s="1" t="inlineStr">
        <is>
          <t>https://www.commcarehq.org/a/caris-test/reports/form_data/350c4841-e1d2-48fa-910e-54792df84eb7/</t>
        </is>
      </c>
      <c r="AE1735" t="inlineStr">
        <is>
          <t>---</t>
        </is>
      </c>
      <c r="AF1735" t="inlineStr">
        <is>
          <t>3c5a623af057e23a32ae4000_194439</t>
        </is>
      </c>
      <c r="AG1735" t="inlineStr">
        <is>
          <t>---</t>
        </is>
      </c>
      <c r="AH1735" t="inlineStr">
        <is>
          <t>2025-04-06 00:59:42</t>
        </is>
      </c>
      <c r="AI1735" t="inlineStr">
        <is>
          <t>9cfdf7db54419d22491b2c964b5162b3</t>
        </is>
      </c>
      <c r="AJ1735" t="inlineStr">
        <is>
          <t>2025-04-04</t>
        </is>
      </c>
      <c r="AK1735" t="inlineStr">
        <is>
          <t>4</t>
        </is>
      </c>
      <c r="AL1735" t="inlineStr">
        <is>
          <t>visite de suivi</t>
        </is>
      </c>
      <c r="AM1735" t="inlineStr">
        <is>
          <t>0</t>
        </is>
      </c>
      <c r="AN1735" t="inlineStr">
        <is>
          <t>Visite de suivi</t>
        </is>
      </c>
      <c r="AO1735" t="inlineStr">
        <is>
          <t>1</t>
        </is>
      </c>
      <c r="AP1735" t="inlineStr">
        <is>
          <t>0</t>
        </is>
      </c>
      <c r="AQ1735" t="inlineStr">
        <is>
          <t>---</t>
        </is>
      </c>
      <c r="AR1735" t="inlineStr">
        <is>
          <t>---</t>
        </is>
      </c>
      <c r="AS1735" t="inlineStr">
        <is>
          <t>---</t>
        </is>
      </c>
      <c r="AT1735" t="inlineStr"/>
      <c r="AU1735" t="inlineStr">
        <is>
          <t>---</t>
        </is>
      </c>
      <c r="AV1735" t="inlineStr">
        <is>
          <t>---</t>
        </is>
      </c>
      <c r="AW1735" t="inlineStr">
        <is>
          <t>---</t>
        </is>
      </c>
      <c r="AX1735" t="inlineStr">
        <is>
          <t>---</t>
        </is>
      </c>
      <c r="AY1735" t="inlineStr">
        <is>
          <t>---</t>
        </is>
      </c>
      <c r="AZ1735" t="inlineStr">
        <is>
          <t>---</t>
        </is>
      </c>
      <c r="BA1735" t="inlineStr">
        <is>
          <t>9cfdf7db54419d22491b2c964b5162b3</t>
        </is>
      </c>
      <c r="BB1735" t="inlineStr">
        <is>
          <t>http://openrosa.org/formdesigner/0B48E039-1E80-49A7-AC24-732B6E788E39</t>
        </is>
      </c>
      <c r="BC1735" t="inlineStr">
        <is>
          <t>Ration et autres visites</t>
        </is>
      </c>
      <c r="BD1735" t="inlineStr">
        <is>
          <t>CommCare Android, version "2.55.0"(467579). App v15976. CommCare Version 2.55.0. Build 467579, built on: 2025-01-15</t>
        </is>
      </c>
      <c r="BE1735" t="inlineStr">
        <is>
          <t>commcare_76b456dd-7d90-498a-a785-92f136625a61</t>
        </is>
      </c>
      <c r="BF1735" t="inlineStr">
        <is>
          <t>19.7265426 -72.220167 -26.45 9.56</t>
        </is>
      </c>
      <c r="BG1735" t="inlineStr">
        <is>
          <t>f13d8149fc6d39ebe86af18272310ff9</t>
        </is>
      </c>
      <c r="BH1735" t="inlineStr">
        <is>
          <t>7f92301a232342ecaa860bf392f6b02f</t>
        </is>
      </c>
      <c r="BI1735" t="inlineStr">
        <is>
          <t>15246</t>
        </is>
      </c>
      <c r="BJ1735" t="inlineStr">
        <is>
          <t>XFormInstance</t>
        </is>
      </c>
      <c r="BK1735" t="inlineStr">
        <is>
          <t>471e8cdc0b7a11f0b166d3290d41d0d6</t>
        </is>
      </c>
      <c r="BL1735" t="b">
        <v>0</v>
      </c>
      <c r="BM1735" t="inlineStr">
        <is>
          <t>---</t>
        </is>
      </c>
      <c r="BN1735" t="inlineStr">
        <is>
          <t>200.113.215.118</t>
        </is>
      </c>
      <c r="BO1735" t="inlineStr">
        <is>
          <t>Ben Jean</t>
        </is>
      </c>
    </row>
    <row r="1736">
      <c r="A1736" t="inlineStr">
        <is>
          <t>1734</t>
        </is>
      </c>
      <c r="B1736" t="inlineStr">
        <is>
          <t>4eb1aa10-ecca-4a3c-8d2e-2718ebdec863</t>
        </is>
      </c>
      <c r="C1736" t="inlineStr">
        <is>
          <t>2025-04-04</t>
        </is>
      </c>
      <c r="D1736" t="inlineStr">
        <is>
          <t>4</t>
        </is>
      </c>
      <c r="E1736" t="inlineStr">
        <is>
          <t>suivi adherence</t>
        </is>
      </c>
      <c r="F1736" t="inlineStr">
        <is>
          <t>0</t>
        </is>
      </c>
      <c r="G1736" t="inlineStr">
        <is>
          <t>Suivi adherence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---</t>
        </is>
      </c>
      <c r="L1736" t="inlineStr">
        <is>
          <t>---</t>
        </is>
      </c>
      <c r="M1736" t="inlineStr">
        <is>
          <t>---</t>
        </is>
      </c>
      <c r="N1736" t="inlineStr">
        <is>
          <t>---</t>
        </is>
      </c>
      <c r="O1736" t="inlineStr">
        <is>
          <t>---</t>
        </is>
      </c>
      <c r="P1736" t="inlineStr">
        <is>
          <t>---</t>
        </is>
      </c>
      <c r="Q1736" t="inlineStr">
        <is>
          <t>---</t>
        </is>
      </c>
      <c r="R1736" t="inlineStr"/>
      <c r="S1736" t="inlineStr">
        <is>
          <t>19.5</t>
        </is>
      </c>
      <c r="T1736" t="inlineStr">
        <is>
          <t>126.0</t>
        </is>
      </c>
      <c r="U1736" t="inlineStr"/>
      <c r="V1736" t="inlineStr"/>
      <c r="W1736" t="inlineStr"/>
      <c r="X1736" t="inlineStr">
        <is>
          <t>CAP/HSCM/ST03748</t>
        </is>
      </c>
      <c r="Y1736" t="inlineStr">
        <is>
          <t>CAP/HSCM/ST03748</t>
        </is>
      </c>
      <c r="Z1736" t="inlineStr">
        <is>
          <t>2025-04-06 01:01:15</t>
        </is>
      </c>
      <c r="AA1736" t="inlineStr">
        <is>
          <t>2025-04-06 01:00:14</t>
        </is>
      </c>
      <c r="AB1736" t="inlineStr">
        <is>
          <t>1fleurgile</t>
        </is>
      </c>
      <c r="AC1736" t="inlineStr">
        <is>
          <t>2025-04-06 01:01:16</t>
        </is>
      </c>
      <c r="AD1736" s="1" t="inlineStr">
        <is>
          <t>https://www.commcarehq.org/a/caris-test/reports/form_data/4eb1aa10-ecca-4a3c-8d2e-2718ebdec863/</t>
        </is>
      </c>
      <c r="AE1736" t="inlineStr">
        <is>
          <t>---</t>
        </is>
      </c>
      <c r="AF1736" t="inlineStr">
        <is>
          <t>3c5a623af057e23a32ae4000_37634</t>
        </is>
      </c>
      <c r="AG1736" t="inlineStr">
        <is>
          <t>---</t>
        </is>
      </c>
      <c r="AH1736" t="inlineStr">
        <is>
          <t>2025-04-06 01:01:15</t>
        </is>
      </c>
      <c r="AI1736" t="inlineStr">
        <is>
          <t>9cfdf7db54419d22491b2c964b5162b3</t>
        </is>
      </c>
      <c r="AJ1736" t="inlineStr">
        <is>
          <t>2025-04-04</t>
        </is>
      </c>
      <c r="AK1736" t="inlineStr">
        <is>
          <t>4</t>
        </is>
      </c>
      <c r="AL1736" t="inlineStr">
        <is>
          <t>suivi adherence</t>
        </is>
      </c>
      <c r="AM1736" t="inlineStr">
        <is>
          <t>0</t>
        </is>
      </c>
      <c r="AN1736" t="inlineStr">
        <is>
          <t>Suivi adherence</t>
        </is>
      </c>
      <c r="AO1736" t="inlineStr">
        <is>
          <t>1</t>
        </is>
      </c>
      <c r="AP1736" t="inlineStr">
        <is>
          <t>1</t>
        </is>
      </c>
      <c r="AQ1736" t="inlineStr"/>
      <c r="AR1736" t="inlineStr">
        <is>
          <t>19.5</t>
        </is>
      </c>
      <c r="AS1736" t="inlineStr">
        <is>
          <t>126</t>
        </is>
      </c>
      <c r="AT1736" t="inlineStr"/>
      <c r="AU1736" t="inlineStr">
        <is>
          <t>---</t>
        </is>
      </c>
      <c r="AV1736" t="inlineStr">
        <is>
          <t>---</t>
        </is>
      </c>
      <c r="AW1736" t="inlineStr">
        <is>
          <t>---</t>
        </is>
      </c>
      <c r="AX1736" t="inlineStr">
        <is>
          <t>---</t>
        </is>
      </c>
      <c r="AY1736" t="inlineStr">
        <is>
          <t>---</t>
        </is>
      </c>
      <c r="AZ1736" t="inlineStr">
        <is>
          <t>---</t>
        </is>
      </c>
      <c r="BA1736" t="inlineStr">
        <is>
          <t>9cfdf7db54419d22491b2c964b5162b3</t>
        </is>
      </c>
      <c r="BB1736" t="inlineStr">
        <is>
          <t>http://openrosa.org/formdesigner/0B48E039-1E80-49A7-AC24-732B6E788E39</t>
        </is>
      </c>
      <c r="BC1736" t="inlineStr">
        <is>
          <t>Ration et autres visites</t>
        </is>
      </c>
      <c r="BD1736" t="inlineStr">
        <is>
          <t>CommCare Android, version "2.55.0"(467579). App v15976. CommCare Version 2.55.0. Build 467579, built on: 2025-01-15</t>
        </is>
      </c>
      <c r="BE1736" t="inlineStr">
        <is>
          <t>commcare_76b456dd-7d90-498a-a785-92f136625a61</t>
        </is>
      </c>
      <c r="BF1736" t="inlineStr">
        <is>
          <t>19.7267323 -72.2203716 -53.06 9.53</t>
        </is>
      </c>
      <c r="BG1736" t="inlineStr">
        <is>
          <t>f13d8149fc6d39ebe86af18272310ff9</t>
        </is>
      </c>
      <c r="BH1736" t="inlineStr">
        <is>
          <t>7f92301a232342ecaa860bf392f6b02f</t>
        </is>
      </c>
      <c r="BI1736" t="inlineStr">
        <is>
          <t>15246</t>
        </is>
      </c>
      <c r="BJ1736" t="inlineStr">
        <is>
          <t>XFormInstance</t>
        </is>
      </c>
      <c r="BK1736" t="inlineStr">
        <is>
          <t>471e8cdc0b7a11f0b166d3290d41d0d6</t>
        </is>
      </c>
      <c r="BL1736" t="b">
        <v>0</v>
      </c>
      <c r="BM1736" t="inlineStr">
        <is>
          <t>---</t>
        </is>
      </c>
      <c r="BN1736" t="inlineStr">
        <is>
          <t>200.113.215.118</t>
        </is>
      </c>
      <c r="BO1736" t="inlineStr">
        <is>
          <t>Jean Luckson</t>
        </is>
      </c>
    </row>
    <row r="1737">
      <c r="A1737" t="inlineStr">
        <is>
          <t>1735</t>
        </is>
      </c>
      <c r="B1737" t="inlineStr">
        <is>
          <t>64b05807-5c83-4cbc-af68-990c8a19999d</t>
        </is>
      </c>
      <c r="C1737" t="inlineStr">
        <is>
          <t>2025-04-04</t>
        </is>
      </c>
      <c r="D1737" t="inlineStr">
        <is>
          <t>4</t>
        </is>
      </c>
      <c r="E1737" t="inlineStr">
        <is>
          <t>pou dak</t>
        </is>
      </c>
      <c r="F1737" t="inlineStr">
        <is>
          <t>1</t>
        </is>
      </c>
      <c r="G1737" t="inlineStr">
        <is>
          <t>pou dak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---</t>
        </is>
      </c>
      <c r="L1737" t="inlineStr">
        <is>
          <t>---</t>
        </is>
      </c>
      <c r="M1737" t="inlineStr">
        <is>
          <t>---</t>
        </is>
      </c>
      <c r="N1737" t="inlineStr">
        <is>
          <t>---</t>
        </is>
      </c>
      <c r="O1737" t="inlineStr">
        <is>
          <t>---</t>
        </is>
      </c>
      <c r="P1737" t="inlineStr">
        <is>
          <t>---</t>
        </is>
      </c>
      <c r="Q1737" t="inlineStr">
        <is>
          <t>---</t>
        </is>
      </c>
      <c r="R1737" t="inlineStr"/>
      <c r="S1737" t="inlineStr"/>
      <c r="T1737" t="inlineStr"/>
      <c r="U1737" t="inlineStr"/>
      <c r="V1737" t="inlineStr"/>
      <c r="W1737" t="inlineStr"/>
      <c r="X1737" t="inlineStr">
        <is>
          <t>SMA/CSSM/ST00887</t>
        </is>
      </c>
      <c r="Y1737" t="inlineStr">
        <is>
          <t>SMA/CSSM/ST00887</t>
        </is>
      </c>
      <c r="Z1737" t="inlineStr">
        <is>
          <t>2025-04-06 01:10:42</t>
        </is>
      </c>
      <c r="AA1737" t="inlineStr">
        <is>
          <t>2025-04-06 01:09:51</t>
        </is>
      </c>
      <c r="AB1737" t="inlineStr">
        <is>
          <t>6joseph</t>
        </is>
      </c>
      <c r="AC1737" t="inlineStr">
        <is>
          <t>2025-04-06 01:09:40</t>
        </is>
      </c>
      <c r="AD1737" s="1" t="inlineStr">
        <is>
          <t>https://www.commcarehq.org/a/caris-test/reports/form_data/64b05807-5c83-4cbc-af68-990c8a19999d/</t>
        </is>
      </c>
      <c r="AE1737" t="inlineStr">
        <is>
          <t>---</t>
        </is>
      </c>
      <c r="AF1737" t="inlineStr">
        <is>
          <t>3c5a623af057e23a32ae4000_75126</t>
        </is>
      </c>
      <c r="AG1737" t="inlineStr">
        <is>
          <t>---</t>
        </is>
      </c>
      <c r="AH1737" t="inlineStr">
        <is>
          <t>2025-04-06 01:10:42</t>
        </is>
      </c>
      <c r="AI1737" t="inlineStr">
        <is>
          <t>8a7c43128a4424b0fa27ee8aba471672</t>
        </is>
      </c>
      <c r="AJ1737" t="inlineStr">
        <is>
          <t>2025-04-04</t>
        </is>
      </c>
      <c r="AK1737" t="inlineStr">
        <is>
          <t>4</t>
        </is>
      </c>
      <c r="AL1737" t="inlineStr">
        <is>
          <t>pou dak</t>
        </is>
      </c>
      <c r="AM1737" t="inlineStr">
        <is>
          <t>1</t>
        </is>
      </c>
      <c r="AN1737" t="inlineStr">
        <is>
          <t>pou dak</t>
        </is>
      </c>
      <c r="AO1737" t="inlineStr">
        <is>
          <t>1</t>
        </is>
      </c>
      <c r="AP1737" t="inlineStr">
        <is>
          <t>1</t>
        </is>
      </c>
      <c r="AQ1737" t="inlineStr"/>
      <c r="AR1737" t="inlineStr"/>
      <c r="AS1737" t="inlineStr"/>
      <c r="AT1737" t="inlineStr"/>
      <c r="AU1737" t="inlineStr">
        <is>
          <t>---</t>
        </is>
      </c>
      <c r="AV1737" t="inlineStr">
        <is>
          <t>---</t>
        </is>
      </c>
      <c r="AW1737" t="inlineStr">
        <is>
          <t>---</t>
        </is>
      </c>
      <c r="AX1737" t="inlineStr">
        <is>
          <t>---</t>
        </is>
      </c>
      <c r="AY1737" t="inlineStr">
        <is>
          <t>---</t>
        </is>
      </c>
      <c r="AZ1737" t="inlineStr">
        <is>
          <t>---</t>
        </is>
      </c>
      <c r="BA1737" t="inlineStr">
        <is>
          <t>8a7c43128a4424b0fa27ee8aba471672</t>
        </is>
      </c>
      <c r="BB1737" t="inlineStr">
        <is>
          <t>http://openrosa.org/formdesigner/0B48E039-1E80-49A7-AC24-732B6E788E39</t>
        </is>
      </c>
      <c r="BC1737" t="inlineStr">
        <is>
          <t>Ration et autres visites</t>
        </is>
      </c>
      <c r="BD1737" t="inlineStr">
        <is>
          <t>CommCare Android, version "2.56"(468048). App v15976. CommCare Version 2.56.0. Build 468048, built on: 2025-03-31</t>
        </is>
      </c>
      <c r="BE1737" t="inlineStr">
        <is>
          <t>commcare_cebd0d31-21f4-4592-9164-16cfd6fc9bcf</t>
        </is>
      </c>
      <c r="BF1737" t="inlineStr">
        <is>
          <t>19.3770851 -72.3363126 405.0 9.0</t>
        </is>
      </c>
      <c r="BG1737" t="inlineStr">
        <is>
          <t>f13d8149fc6d39ebe86af18272310ff9</t>
        </is>
      </c>
      <c r="BH1737" t="inlineStr">
        <is>
          <t>7f92301a232342ecaa860bf392f6b02f</t>
        </is>
      </c>
      <c r="BI1737" t="inlineStr">
        <is>
          <t>15246</t>
        </is>
      </c>
      <c r="BJ1737" t="inlineStr">
        <is>
          <t>XFormInstance</t>
        </is>
      </c>
      <c r="BK1737" t="inlineStr">
        <is>
          <t>432ed62b116c11f08df1217714180d5a</t>
        </is>
      </c>
      <c r="BL1737" t="b">
        <v>0</v>
      </c>
      <c r="BM1737" t="inlineStr">
        <is>
          <t>---</t>
        </is>
      </c>
      <c r="BN1737" t="inlineStr">
        <is>
          <t>200.113.214.254</t>
        </is>
      </c>
      <c r="BO1737" t="inlineStr">
        <is>
          <t>Dereus Wilder</t>
        </is>
      </c>
    </row>
    <row r="1738">
      <c r="A1738" t="inlineStr">
        <is>
          <t>1736</t>
        </is>
      </c>
      <c r="B1738" t="inlineStr">
        <is>
          <t>fe153ba0-a992-43a2-b7f1-89a7937c8e42</t>
        </is>
      </c>
      <c r="C1738" t="inlineStr">
        <is>
          <t>2025-04-04</t>
        </is>
      </c>
      <c r="D1738" t="inlineStr">
        <is>
          <t>4</t>
        </is>
      </c>
      <c r="E1738" t="inlineStr">
        <is>
          <t>pou dak</t>
        </is>
      </c>
      <c r="F1738" t="inlineStr">
        <is>
          <t>1</t>
        </is>
      </c>
      <c r="G1738" t="inlineStr">
        <is>
          <t>dak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---</t>
        </is>
      </c>
      <c r="L1738" t="inlineStr">
        <is>
          <t>---</t>
        </is>
      </c>
      <c r="M1738" t="inlineStr">
        <is>
          <t>---</t>
        </is>
      </c>
      <c r="N1738" t="inlineStr">
        <is>
          <t>---</t>
        </is>
      </c>
      <c r="O1738" t="inlineStr">
        <is>
          <t>---</t>
        </is>
      </c>
      <c r="P1738" t="inlineStr">
        <is>
          <t>---</t>
        </is>
      </c>
      <c r="Q1738" t="inlineStr">
        <is>
          <t>---</t>
        </is>
      </c>
      <c r="R1738" t="inlineStr"/>
      <c r="S1738" t="inlineStr"/>
      <c r="T1738" t="inlineStr"/>
      <c r="U1738" t="inlineStr"/>
      <c r="V1738" t="inlineStr"/>
      <c r="W1738" t="inlineStr"/>
      <c r="X1738" t="inlineStr">
        <is>
          <t>SMA/CSSM/ST01016</t>
        </is>
      </c>
      <c r="Y1738" t="inlineStr">
        <is>
          <t>SMA/CSSM/ST01016</t>
        </is>
      </c>
      <c r="Z1738" t="inlineStr">
        <is>
          <t>2025-04-06 01:12:43</t>
        </is>
      </c>
      <c r="AA1738" t="inlineStr">
        <is>
          <t>2025-04-06 01:11:33</t>
        </is>
      </c>
      <c r="AB1738" t="inlineStr">
        <is>
          <t>6joseph</t>
        </is>
      </c>
      <c r="AC1738" t="inlineStr">
        <is>
          <t>2025-04-06 01:11:47</t>
        </is>
      </c>
      <c r="AD1738" s="1" t="inlineStr">
        <is>
          <t>https://www.commcarehq.org/a/caris-test/reports/form_data/fe153ba0-a992-43a2-b7f1-89a7937c8e42/</t>
        </is>
      </c>
      <c r="AE1738" t="inlineStr">
        <is>
          <t>---</t>
        </is>
      </c>
      <c r="AF1738" t="inlineStr">
        <is>
          <t>3c5a623af057e23a32ae4000_135464</t>
        </is>
      </c>
      <c r="AG1738" t="inlineStr">
        <is>
          <t>---</t>
        </is>
      </c>
      <c r="AH1738" t="inlineStr">
        <is>
          <t>2025-04-06 01:12:43</t>
        </is>
      </c>
      <c r="AI1738" t="inlineStr">
        <is>
          <t>8a7c43128a4424b0fa27ee8aba471672</t>
        </is>
      </c>
      <c r="AJ1738" t="inlineStr">
        <is>
          <t>2025-04-04</t>
        </is>
      </c>
      <c r="AK1738" t="inlineStr">
        <is>
          <t>4</t>
        </is>
      </c>
      <c r="AL1738" t="inlineStr">
        <is>
          <t>pou dak</t>
        </is>
      </c>
      <c r="AM1738" t="inlineStr">
        <is>
          <t>1</t>
        </is>
      </c>
      <c r="AN1738" t="inlineStr">
        <is>
          <t>dak</t>
        </is>
      </c>
      <c r="AO1738" t="inlineStr">
        <is>
          <t>1</t>
        </is>
      </c>
      <c r="AP1738" t="inlineStr">
        <is>
          <t>1</t>
        </is>
      </c>
      <c r="AQ1738" t="inlineStr"/>
      <c r="AR1738" t="inlineStr"/>
      <c r="AS1738" t="inlineStr"/>
      <c r="AT1738" t="inlineStr"/>
      <c r="AU1738" t="inlineStr">
        <is>
          <t>---</t>
        </is>
      </c>
      <c r="AV1738" t="inlineStr">
        <is>
          <t>---</t>
        </is>
      </c>
      <c r="AW1738" t="inlineStr">
        <is>
          <t>---</t>
        </is>
      </c>
      <c r="AX1738" t="inlineStr">
        <is>
          <t>---</t>
        </is>
      </c>
      <c r="AY1738" t="inlineStr">
        <is>
          <t>---</t>
        </is>
      </c>
      <c r="AZ1738" t="inlineStr">
        <is>
          <t>---</t>
        </is>
      </c>
      <c r="BA1738" t="inlineStr">
        <is>
          <t>8a7c43128a4424b0fa27ee8aba471672</t>
        </is>
      </c>
      <c r="BB1738" t="inlineStr">
        <is>
          <t>http://openrosa.org/formdesigner/0B48E039-1E80-49A7-AC24-732B6E788E39</t>
        </is>
      </c>
      <c r="BC1738" t="inlineStr">
        <is>
          <t>Ration et autres visites</t>
        </is>
      </c>
      <c r="BD1738" t="inlineStr">
        <is>
          <t>CommCare Android, version "2.56"(468048). App v15976. CommCare Version 2.56.0. Build 468048, built on: 2025-03-31</t>
        </is>
      </c>
      <c r="BE1738" t="inlineStr">
        <is>
          <t>commcare_cebd0d31-21f4-4592-9164-16cfd6fc9bcf</t>
        </is>
      </c>
      <c r="BF1738" t="inlineStr">
        <is>
          <t>19.377021 -72.3363014 405.0 9.8</t>
        </is>
      </c>
      <c r="BG1738" t="inlineStr">
        <is>
          <t>f13d8149fc6d39ebe86af18272310ff9</t>
        </is>
      </c>
      <c r="BH1738" t="inlineStr">
        <is>
          <t>7f92301a232342ecaa860bf392f6b02f</t>
        </is>
      </c>
      <c r="BI1738" t="inlineStr">
        <is>
          <t>15246</t>
        </is>
      </c>
      <c r="BJ1738" t="inlineStr">
        <is>
          <t>XFormInstance</t>
        </is>
      </c>
      <c r="BK1738" t="inlineStr">
        <is>
          <t>432ed62b116c11f08df1217714180d5a</t>
        </is>
      </c>
      <c r="BL1738" t="b">
        <v>0</v>
      </c>
      <c r="BM1738" t="inlineStr">
        <is>
          <t>---</t>
        </is>
      </c>
      <c r="BN1738" t="inlineStr">
        <is>
          <t>200.113.214.254</t>
        </is>
      </c>
      <c r="BO1738" t="inlineStr">
        <is>
          <t>Wildens Dereus</t>
        </is>
      </c>
    </row>
    <row r="1739">
      <c r="A1739" t="inlineStr">
        <is>
          <t>1737</t>
        </is>
      </c>
      <c r="B1739" t="inlineStr">
        <is>
          <t>b6230715-7dd9-4b79-aba6-481fd0d51c5c</t>
        </is>
      </c>
      <c r="C1739" t="inlineStr">
        <is>
          <t>2025-04-04</t>
        </is>
      </c>
      <c r="D1739" t="inlineStr">
        <is>
          <t>4</t>
        </is>
      </c>
      <c r="E1739" t="inlineStr">
        <is>
          <t>pou dak</t>
        </is>
      </c>
      <c r="F1739" t="inlineStr">
        <is>
          <t>1</t>
        </is>
      </c>
      <c r="G1739" t="inlineStr">
        <is>
          <t>pou dak</t>
        </is>
      </c>
      <c r="H1739" t="inlineStr">
        <is>
          <t>1</t>
        </is>
      </c>
      <c r="I1739" t="inlineStr">
        <is>
          <t>0</t>
        </is>
      </c>
      <c r="J1739" t="inlineStr">
        <is>
          <t>---</t>
        </is>
      </c>
      <c r="K1739" t="inlineStr">
        <is>
          <t>---</t>
        </is>
      </c>
      <c r="L1739" t="inlineStr">
        <is>
          <t>---</t>
        </is>
      </c>
      <c r="M1739" t="inlineStr">
        <is>
          <t>---</t>
        </is>
      </c>
      <c r="N1739" t="inlineStr">
        <is>
          <t>---</t>
        </is>
      </c>
      <c r="O1739" t="inlineStr">
        <is>
          <t>---</t>
        </is>
      </c>
      <c r="P1739" t="inlineStr">
        <is>
          <t>---</t>
        </is>
      </c>
      <c r="Q1739" t="inlineStr">
        <is>
          <t>---</t>
        </is>
      </c>
      <c r="R1739" t="inlineStr">
        <is>
          <t>---</t>
        </is>
      </c>
      <c r="S1739" t="inlineStr">
        <is>
          <t>---</t>
        </is>
      </c>
      <c r="T1739" t="inlineStr">
        <is>
          <t>---</t>
        </is>
      </c>
      <c r="U1739" t="inlineStr">
        <is>
          <t>---</t>
        </is>
      </c>
      <c r="V1739" t="inlineStr">
        <is>
          <t>---</t>
        </is>
      </c>
      <c r="W1739" t="inlineStr"/>
      <c r="X1739" t="inlineStr">
        <is>
          <t>SMA/CSSM/PCR00092</t>
        </is>
      </c>
      <c r="Y1739" t="inlineStr">
        <is>
          <t>SMA/CSSM/PCR00092</t>
        </is>
      </c>
      <c r="Z1739" t="inlineStr">
        <is>
          <t>2025-04-06 01:15:14</t>
        </is>
      </c>
      <c r="AA1739" t="inlineStr">
        <is>
          <t>2025-04-06 01:12:57</t>
        </is>
      </c>
      <c r="AB1739" t="inlineStr">
        <is>
          <t>6joseph</t>
        </is>
      </c>
      <c r="AC1739" t="inlineStr">
        <is>
          <t>2025-04-06 01:14:00</t>
        </is>
      </c>
      <c r="AD1739" s="1" t="inlineStr">
        <is>
          <t>https://www.commcarehq.org/a/caris-test/reports/form_data/b6230715-7dd9-4b79-aba6-481fd0d51c5c/</t>
        </is>
      </c>
      <c r="AE1739" t="inlineStr">
        <is>
          <t>---</t>
        </is>
      </c>
      <c r="AF1739" t="inlineStr">
        <is>
          <t>3c5a623af057e23a32ae4000_34480</t>
        </is>
      </c>
      <c r="AG1739" t="inlineStr">
        <is>
          <t>---</t>
        </is>
      </c>
      <c r="AH1739" t="inlineStr">
        <is>
          <t>2025-04-06 01:15:14</t>
        </is>
      </c>
      <c r="AI1739" t="inlineStr">
        <is>
          <t>8a7c43128a4424b0fa27ee8aba471672</t>
        </is>
      </c>
      <c r="AJ1739" t="inlineStr">
        <is>
          <t>2025-04-04</t>
        </is>
      </c>
      <c r="AK1739" t="inlineStr">
        <is>
          <t>4</t>
        </is>
      </c>
      <c r="AL1739" t="inlineStr">
        <is>
          <t>pou dak</t>
        </is>
      </c>
      <c r="AM1739" t="inlineStr">
        <is>
          <t>1</t>
        </is>
      </c>
      <c r="AN1739" t="inlineStr">
        <is>
          <t>pou dak</t>
        </is>
      </c>
      <c r="AO1739" t="inlineStr">
        <is>
          <t>1</t>
        </is>
      </c>
      <c r="AP1739" t="inlineStr">
        <is>
          <t>0</t>
        </is>
      </c>
      <c r="AQ1739" t="inlineStr">
        <is>
          <t>---</t>
        </is>
      </c>
      <c r="AR1739" t="inlineStr">
        <is>
          <t>---</t>
        </is>
      </c>
      <c r="AS1739" t="inlineStr">
        <is>
          <t>---</t>
        </is>
      </c>
      <c r="AT1739" t="inlineStr"/>
      <c r="AU1739" t="inlineStr">
        <is>
          <t>---</t>
        </is>
      </c>
      <c r="AV1739" t="inlineStr">
        <is>
          <t>---</t>
        </is>
      </c>
      <c r="AW1739" t="inlineStr">
        <is>
          <t>---</t>
        </is>
      </c>
      <c r="AX1739" t="inlineStr">
        <is>
          <t>---</t>
        </is>
      </c>
      <c r="AY1739" t="inlineStr">
        <is>
          <t>---</t>
        </is>
      </c>
      <c r="AZ1739" t="inlineStr">
        <is>
          <t>---</t>
        </is>
      </c>
      <c r="BA1739" t="inlineStr">
        <is>
          <t>8a7c43128a4424b0fa27ee8aba471672</t>
        </is>
      </c>
      <c r="BB1739" t="inlineStr">
        <is>
          <t>http://openrosa.org/formdesigner/0B48E039-1E80-49A7-AC24-732B6E788E39</t>
        </is>
      </c>
      <c r="BC1739" t="inlineStr">
        <is>
          <t>Ration et autres visites</t>
        </is>
      </c>
      <c r="BD1739" t="inlineStr">
        <is>
          <t>CommCare Android, version "2.56"(468048). App v15976. CommCare Version 2.56.0. Build 468048, built on: 2025-03-31</t>
        </is>
      </c>
      <c r="BE1739" t="inlineStr">
        <is>
          <t>commcare_cebd0d31-21f4-4592-9164-16cfd6fc9bcf</t>
        </is>
      </c>
      <c r="BF1739" t="inlineStr">
        <is>
          <t>19.3769902 -72.3360912 405.0 10.0</t>
        </is>
      </c>
      <c r="BG1739" t="inlineStr">
        <is>
          <t>f13d8149fc6d39ebe86af18272310ff9</t>
        </is>
      </c>
      <c r="BH1739" t="inlineStr">
        <is>
          <t>7f92301a232342ecaa860bf392f6b02f</t>
        </is>
      </c>
      <c r="BI1739" t="inlineStr">
        <is>
          <t>15246</t>
        </is>
      </c>
      <c r="BJ1739" t="inlineStr">
        <is>
          <t>XFormInstance</t>
        </is>
      </c>
      <c r="BK1739" t="inlineStr">
        <is>
          <t>432ed62b116c11f08df1217714180d5a</t>
        </is>
      </c>
      <c r="BL1739" t="b">
        <v>0</v>
      </c>
      <c r="BM1739" t="inlineStr">
        <is>
          <t>---</t>
        </is>
      </c>
      <c r="BN1739" t="inlineStr">
        <is>
          <t>200.113.214.254</t>
        </is>
      </c>
      <c r="BO1739" t="inlineStr">
        <is>
          <t>Ruth Naylove Jean-Baptiste</t>
        </is>
      </c>
    </row>
    <row r="1740">
      <c r="A1740" t="inlineStr">
        <is>
          <t>1738</t>
        </is>
      </c>
      <c r="B1740" t="inlineStr">
        <is>
          <t>86fd92e8-62ee-4b8f-b313-e0cf11b17c1d</t>
        </is>
      </c>
      <c r="C1740" t="inlineStr">
        <is>
          <t>2025-04-04</t>
        </is>
      </c>
      <c r="D1740" t="inlineStr">
        <is>
          <t>3</t>
        </is>
      </c>
      <c r="E1740" t="inlineStr">
        <is>
          <t>---</t>
        </is>
      </c>
      <c r="F1740" t="inlineStr">
        <is>
          <t>0</t>
        </is>
      </c>
      <c r="G1740" t="inlineStr">
        <is>
          <t>---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---</t>
        </is>
      </c>
      <c r="L1740" t="inlineStr">
        <is>
          <t>---</t>
        </is>
      </c>
      <c r="M1740" t="inlineStr">
        <is>
          <t>---</t>
        </is>
      </c>
      <c r="N1740" t="inlineStr">
        <is>
          <t>---</t>
        </is>
      </c>
      <c r="O1740" t="inlineStr">
        <is>
          <t>---</t>
        </is>
      </c>
      <c r="P1740" t="inlineStr">
        <is>
          <t>---</t>
        </is>
      </c>
      <c r="Q1740" t="inlineStr">
        <is>
          <t>---</t>
        </is>
      </c>
      <c r="R1740" t="inlineStr"/>
      <c r="S1740" t="inlineStr">
        <is>
          <t>32.5</t>
        </is>
      </c>
      <c r="T1740" t="inlineStr">
        <is>
          <t>141.0</t>
        </is>
      </c>
      <c r="U1740" t="inlineStr"/>
      <c r="V1740" t="inlineStr"/>
      <c r="W1740" t="inlineStr"/>
      <c r="X1740" t="inlineStr">
        <is>
          <t>MCH/HCHM/PED00195</t>
        </is>
      </c>
      <c r="Y1740" t="inlineStr">
        <is>
          <t>MCH/HCHM/PED00195</t>
        </is>
      </c>
      <c r="Z1740" t="inlineStr">
        <is>
          <t>2025-04-06 19:02:26</t>
        </is>
      </c>
      <c r="AA1740" t="inlineStr">
        <is>
          <t>2025-04-06 19:01:08</t>
        </is>
      </c>
      <c r="AB1740" t="inlineStr">
        <is>
          <t>6evelyne</t>
        </is>
      </c>
      <c r="AC1740" t="inlineStr">
        <is>
          <t>2025-04-06 18:04:38</t>
        </is>
      </c>
      <c r="AD1740" s="1" t="inlineStr">
        <is>
          <t>https://www.commcarehq.org/a/caris-test/reports/form_data/86fd92e8-62ee-4b8f-b313-e0cf11b17c1d/</t>
        </is>
      </c>
      <c r="AE1740" t="inlineStr">
        <is>
          <t>---</t>
        </is>
      </c>
      <c r="AF1740" t="inlineStr">
        <is>
          <t>7d036e493ede46a8b6c841e5287f146c</t>
        </is>
      </c>
      <c r="AG1740" t="inlineStr">
        <is>
          <t>OK</t>
        </is>
      </c>
      <c r="AH1740" t="inlineStr">
        <is>
          <t>2025-04-06 19:02:26</t>
        </is>
      </c>
      <c r="AI1740" t="inlineStr">
        <is>
          <t>4a46325eb6794fee8a54ef2fbf119d12</t>
        </is>
      </c>
      <c r="AJ1740" t="inlineStr">
        <is>
          <t>2025-04-04</t>
        </is>
      </c>
      <c r="AK1740" t="inlineStr">
        <is>
          <t>3</t>
        </is>
      </c>
      <c r="AL1740" t="inlineStr">
        <is>
          <t>---</t>
        </is>
      </c>
      <c r="AM1740" t="inlineStr">
        <is>
          <t>0</t>
        </is>
      </c>
      <c r="AN1740" t="inlineStr">
        <is>
          <t>---</t>
        </is>
      </c>
      <c r="AO1740" t="inlineStr">
        <is>
          <t>1</t>
        </is>
      </c>
      <c r="AP1740" t="inlineStr">
        <is>
          <t>1</t>
        </is>
      </c>
      <c r="AQ1740" t="inlineStr"/>
      <c r="AR1740" t="inlineStr">
        <is>
          <t>32.5</t>
        </is>
      </c>
      <c r="AS1740" t="inlineStr">
        <is>
          <t>141</t>
        </is>
      </c>
      <c r="AT1740" t="inlineStr"/>
      <c r="AU1740" t="inlineStr">
        <is>
          <t>---</t>
        </is>
      </c>
      <c r="AV1740" t="inlineStr">
        <is>
          <t>---</t>
        </is>
      </c>
      <c r="AW1740" t="inlineStr">
        <is>
          <t>---</t>
        </is>
      </c>
      <c r="AX1740" t="inlineStr">
        <is>
          <t>---</t>
        </is>
      </c>
      <c r="AY1740" t="inlineStr">
        <is>
          <t>---</t>
        </is>
      </c>
      <c r="AZ1740" t="inlineStr">
        <is>
          <t>---</t>
        </is>
      </c>
      <c r="BA1740" t="inlineStr">
        <is>
          <t>4a46325eb6794fee8a54ef2fbf119d12</t>
        </is>
      </c>
      <c r="BB1740" t="inlineStr">
        <is>
          <t>http://openrosa.org/formdesigner/0B48E039-1E80-49A7-AC24-732B6E788E39</t>
        </is>
      </c>
      <c r="BC1740" t="inlineStr">
        <is>
          <t>Ration et autres visites</t>
        </is>
      </c>
      <c r="BD1740" t="inlineStr">
        <is>
          <t>CommCare Android, version "2.56"(468046). App v15976. CommCare Version 2.56.0. Build 468046, built on: 2025-03-15</t>
        </is>
      </c>
      <c r="BE1740" t="inlineStr">
        <is>
          <t>commcare_40296b7d-43c6-4fdb-ac84-9d72c5f544fb</t>
        </is>
      </c>
      <c r="BF1740" t="inlineStr"/>
      <c r="BG1740" t="inlineStr">
        <is>
          <t>f13d8149fc6d39ebe86af18272310ff9</t>
        </is>
      </c>
      <c r="BH1740" t="inlineStr">
        <is>
          <t>7f92301a232342ecaa860bf392f6b02f</t>
        </is>
      </c>
      <c r="BI1740" t="inlineStr">
        <is>
          <t>15246</t>
        </is>
      </c>
      <c r="BJ1740" t="inlineStr">
        <is>
          <t>XFormInstance</t>
        </is>
      </c>
      <c r="BK1740" t="inlineStr">
        <is>
          <t>6ba7f4fb130b11f0aee5c95ea779295f</t>
        </is>
      </c>
      <c r="BL1740" t="b">
        <v>0</v>
      </c>
      <c r="BM1740" t="inlineStr">
        <is>
          <t>---</t>
        </is>
      </c>
      <c r="BN1740" t="inlineStr">
        <is>
          <t>200.113.214.185</t>
        </is>
      </c>
      <c r="BO1740" t="inlineStr">
        <is>
          <t>Wadeline Philemond</t>
        </is>
      </c>
    </row>
    <row r="1741">
      <c r="A1741" t="inlineStr">
        <is>
          <t>1739</t>
        </is>
      </c>
      <c r="B1741" t="inlineStr">
        <is>
          <t>b7a6cb22-7bb9-4c26-acdf-e10dffb1cfe6</t>
        </is>
      </c>
      <c r="C1741" t="inlineStr">
        <is>
          <t>2025-04-04</t>
        </is>
      </c>
      <c r="D1741" t="inlineStr">
        <is>
          <t>3</t>
        </is>
      </c>
      <c r="E1741" t="inlineStr">
        <is>
          <t>---</t>
        </is>
      </c>
      <c r="F1741" t="inlineStr">
        <is>
          <t>0</t>
        </is>
      </c>
      <c r="G1741" t="inlineStr">
        <is>
          <t>---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---</t>
        </is>
      </c>
      <c r="L1741" t="inlineStr">
        <is>
          <t>---</t>
        </is>
      </c>
      <c r="M1741" t="inlineStr">
        <is>
          <t>---</t>
        </is>
      </c>
      <c r="N1741" t="inlineStr">
        <is>
          <t>---</t>
        </is>
      </c>
      <c r="O1741" t="inlineStr">
        <is>
          <t>---</t>
        </is>
      </c>
      <c r="P1741" t="inlineStr">
        <is>
          <t>---</t>
        </is>
      </c>
      <c r="Q1741" t="inlineStr">
        <is>
          <t>---</t>
        </is>
      </c>
      <c r="R1741" t="inlineStr"/>
      <c r="S1741" t="inlineStr">
        <is>
          <t>39.4</t>
        </is>
      </c>
      <c r="T1741" t="inlineStr">
        <is>
          <t>148.0</t>
        </is>
      </c>
      <c r="U1741" t="inlineStr"/>
      <c r="V1741" t="inlineStr"/>
      <c r="W1741" t="inlineStr"/>
      <c r="X1741" t="inlineStr">
        <is>
          <t>MCH/HCHM/PED00195</t>
        </is>
      </c>
      <c r="Y1741" t="inlineStr">
        <is>
          <t>MCH/HCHM/PED00195</t>
        </is>
      </c>
      <c r="Z1741" t="inlineStr">
        <is>
          <t>2025-04-06 19:03:53</t>
        </is>
      </c>
      <c r="AA1741" t="inlineStr">
        <is>
          <t>2025-04-06 19:03:10</t>
        </is>
      </c>
      <c r="AB1741" t="inlineStr">
        <is>
          <t>6evelyne</t>
        </is>
      </c>
      <c r="AC1741" t="inlineStr">
        <is>
          <t>2025-04-06 18:06:05</t>
        </is>
      </c>
      <c r="AD1741" s="1" t="inlineStr">
        <is>
          <t>https://www.commcarehq.org/a/caris-test/reports/form_data/b7a6cb22-7bb9-4c26-acdf-e10dffb1cfe6/</t>
        </is>
      </c>
      <c r="AE1741" t="inlineStr">
        <is>
          <t>---</t>
        </is>
      </c>
      <c r="AF1741" t="inlineStr">
        <is>
          <t>7d036e493ede46a8b6c841e5287f146c</t>
        </is>
      </c>
      <c r="AG1741" t="inlineStr">
        <is>
          <t>OK</t>
        </is>
      </c>
      <c r="AH1741" t="inlineStr">
        <is>
          <t>2025-04-06 19:03:53</t>
        </is>
      </c>
      <c r="AI1741" t="inlineStr">
        <is>
          <t>4a46325eb6794fee8a54ef2fbf119d12</t>
        </is>
      </c>
      <c r="AJ1741" t="inlineStr">
        <is>
          <t>2025-04-04</t>
        </is>
      </c>
      <c r="AK1741" t="inlineStr">
        <is>
          <t>3</t>
        </is>
      </c>
      <c r="AL1741" t="inlineStr">
        <is>
          <t>---</t>
        </is>
      </c>
      <c r="AM1741" t="inlineStr">
        <is>
          <t>0</t>
        </is>
      </c>
      <c r="AN1741" t="inlineStr">
        <is>
          <t>---</t>
        </is>
      </c>
      <c r="AO1741" t="inlineStr">
        <is>
          <t>1</t>
        </is>
      </c>
      <c r="AP1741" t="inlineStr">
        <is>
          <t>1</t>
        </is>
      </c>
      <c r="AQ1741" t="inlineStr"/>
      <c r="AR1741" t="inlineStr">
        <is>
          <t>39.4</t>
        </is>
      </c>
      <c r="AS1741" t="inlineStr">
        <is>
          <t>148</t>
        </is>
      </c>
      <c r="AT1741" t="inlineStr"/>
      <c r="AU1741" t="inlineStr">
        <is>
          <t>---</t>
        </is>
      </c>
      <c r="AV1741" t="inlineStr">
        <is>
          <t>---</t>
        </is>
      </c>
      <c r="AW1741" t="inlineStr">
        <is>
          <t>---</t>
        </is>
      </c>
      <c r="AX1741" t="inlineStr">
        <is>
          <t>---</t>
        </is>
      </c>
      <c r="AY1741" t="inlineStr">
        <is>
          <t>---</t>
        </is>
      </c>
      <c r="AZ1741" t="inlineStr">
        <is>
          <t>---</t>
        </is>
      </c>
      <c r="BA1741" t="inlineStr">
        <is>
          <t>4a46325eb6794fee8a54ef2fbf119d12</t>
        </is>
      </c>
      <c r="BB1741" t="inlineStr">
        <is>
          <t>http://openrosa.org/formdesigner/0B48E039-1E80-49A7-AC24-732B6E788E39</t>
        </is>
      </c>
      <c r="BC1741" t="inlineStr">
        <is>
          <t>Ration et autres visites</t>
        </is>
      </c>
      <c r="BD1741" t="inlineStr">
        <is>
          <t>CommCare Android, version "2.56"(468046). App v15976. CommCare Version 2.56.0. Build 468046, built on: 2025-03-15</t>
        </is>
      </c>
      <c r="BE1741" t="inlineStr">
        <is>
          <t>commcare_40296b7d-43c6-4fdb-ac84-9d72c5f544fb</t>
        </is>
      </c>
      <c r="BF1741" t="inlineStr"/>
      <c r="BG1741" t="inlineStr">
        <is>
          <t>f13d8149fc6d39ebe86af18272310ff9</t>
        </is>
      </c>
      <c r="BH1741" t="inlineStr">
        <is>
          <t>7f92301a232342ecaa860bf392f6b02f</t>
        </is>
      </c>
      <c r="BI1741" t="inlineStr">
        <is>
          <t>15246</t>
        </is>
      </c>
      <c r="BJ1741" t="inlineStr">
        <is>
          <t>XFormInstance</t>
        </is>
      </c>
      <c r="BK1741" t="inlineStr">
        <is>
          <t>6ba7f4fb130b11f0aee5c95ea779295f</t>
        </is>
      </c>
      <c r="BL1741" t="b">
        <v>0</v>
      </c>
      <c r="BM1741" t="inlineStr">
        <is>
          <t>---</t>
        </is>
      </c>
      <c r="BN1741" t="inlineStr">
        <is>
          <t>200.113.214.185</t>
        </is>
      </c>
      <c r="BO1741" t="inlineStr">
        <is>
          <t>Wadeline Philemond</t>
        </is>
      </c>
    </row>
    <row r="1742">
      <c r="A1742" t="inlineStr">
        <is>
          <t>1740</t>
        </is>
      </c>
      <c r="B1742" t="inlineStr">
        <is>
          <t>f65ae153-66a0-4dc5-a417-88b720c95dc6</t>
        </is>
      </c>
      <c r="C1742" t="inlineStr">
        <is>
          <t>2025-04-04</t>
        </is>
      </c>
      <c r="D1742" t="inlineStr">
        <is>
          <t>3</t>
        </is>
      </c>
      <c r="E1742" t="inlineStr">
        <is>
          <t>---</t>
        </is>
      </c>
      <c r="F1742" t="inlineStr">
        <is>
          <t>0</t>
        </is>
      </c>
      <c r="G1742" t="inlineStr">
        <is>
          <t>---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---</t>
        </is>
      </c>
      <c r="L1742" t="inlineStr">
        <is>
          <t>---</t>
        </is>
      </c>
      <c r="M1742" t="inlineStr">
        <is>
          <t>---</t>
        </is>
      </c>
      <c r="N1742" t="inlineStr">
        <is>
          <t>---</t>
        </is>
      </c>
      <c r="O1742" t="inlineStr">
        <is>
          <t>---</t>
        </is>
      </c>
      <c r="P1742" t="inlineStr">
        <is>
          <t>---</t>
        </is>
      </c>
      <c r="Q1742" t="inlineStr">
        <is>
          <t>---</t>
        </is>
      </c>
      <c r="R1742" t="inlineStr"/>
      <c r="S1742" t="inlineStr">
        <is>
          <t>32.5</t>
        </is>
      </c>
      <c r="T1742" t="inlineStr">
        <is>
          <t>141.0</t>
        </is>
      </c>
      <c r="U1742" t="inlineStr"/>
      <c r="V1742" t="inlineStr"/>
      <c r="W1742" t="inlineStr"/>
      <c r="X1742" t="inlineStr">
        <is>
          <t>MCH/HCHM/PED00213</t>
        </is>
      </c>
      <c r="Y1742" t="inlineStr">
        <is>
          <t>MCH/HCHM/PED00213</t>
        </is>
      </c>
      <c r="Z1742" t="inlineStr">
        <is>
          <t>2025-04-06 19:04:40</t>
        </is>
      </c>
      <c r="AA1742" t="inlineStr">
        <is>
          <t>2025-04-06 19:04:12</t>
        </is>
      </c>
      <c r="AB1742" t="inlineStr">
        <is>
          <t>6evelyne</t>
        </is>
      </c>
      <c r="AC1742" t="inlineStr">
        <is>
          <t>2025-04-06 18:06:52</t>
        </is>
      </c>
      <c r="AD1742" s="1" t="inlineStr">
        <is>
          <t>https://www.commcarehq.org/a/caris-test/reports/form_data/f65ae153-66a0-4dc5-a417-88b720c95dc6/</t>
        </is>
      </c>
      <c r="AE1742" t="inlineStr">
        <is>
          <t>---</t>
        </is>
      </c>
      <c r="AF1742" t="inlineStr">
        <is>
          <t>9c4a786decac4d1cb24034a0f4dbaceb</t>
        </is>
      </c>
      <c r="AG1742" t="inlineStr">
        <is>
          <t>OK</t>
        </is>
      </c>
      <c r="AH1742" t="inlineStr">
        <is>
          <t>2025-04-06 19:04:40</t>
        </is>
      </c>
      <c r="AI1742" t="inlineStr">
        <is>
          <t>4a46325eb6794fee8a54ef2fbf119d12</t>
        </is>
      </c>
      <c r="AJ1742" t="inlineStr">
        <is>
          <t>2025-04-04</t>
        </is>
      </c>
      <c r="AK1742" t="inlineStr">
        <is>
          <t>3</t>
        </is>
      </c>
      <c r="AL1742" t="inlineStr">
        <is>
          <t>---</t>
        </is>
      </c>
      <c r="AM1742" t="inlineStr">
        <is>
          <t>0</t>
        </is>
      </c>
      <c r="AN1742" t="inlineStr">
        <is>
          <t>---</t>
        </is>
      </c>
      <c r="AO1742" t="inlineStr">
        <is>
          <t>1</t>
        </is>
      </c>
      <c r="AP1742" t="inlineStr">
        <is>
          <t>1</t>
        </is>
      </c>
      <c r="AQ1742" t="inlineStr"/>
      <c r="AR1742" t="inlineStr">
        <is>
          <t>32.5</t>
        </is>
      </c>
      <c r="AS1742" t="inlineStr">
        <is>
          <t>141</t>
        </is>
      </c>
      <c r="AT1742" t="inlineStr"/>
      <c r="AU1742" t="inlineStr">
        <is>
          <t>---</t>
        </is>
      </c>
      <c r="AV1742" t="inlineStr">
        <is>
          <t>---</t>
        </is>
      </c>
      <c r="AW1742" t="inlineStr">
        <is>
          <t>---</t>
        </is>
      </c>
      <c r="AX1742" t="inlineStr">
        <is>
          <t>---</t>
        </is>
      </c>
      <c r="AY1742" t="inlineStr">
        <is>
          <t>---</t>
        </is>
      </c>
      <c r="AZ1742" t="inlineStr">
        <is>
          <t>---</t>
        </is>
      </c>
      <c r="BA1742" t="inlineStr">
        <is>
          <t>4a46325eb6794fee8a54ef2fbf119d12</t>
        </is>
      </c>
      <c r="BB1742" t="inlineStr">
        <is>
          <t>http://openrosa.org/formdesigner/0B48E039-1E80-49A7-AC24-732B6E788E39</t>
        </is>
      </c>
      <c r="BC1742" t="inlineStr">
        <is>
          <t>Ration et autres visites</t>
        </is>
      </c>
      <c r="BD1742" t="inlineStr">
        <is>
          <t>CommCare Android, version "2.56"(468046). App v15976. CommCare Version 2.56.0. Build 468046, built on: 2025-03-15</t>
        </is>
      </c>
      <c r="BE1742" t="inlineStr">
        <is>
          <t>commcare_40296b7d-43c6-4fdb-ac84-9d72c5f544fb</t>
        </is>
      </c>
      <c r="BF1742" t="inlineStr"/>
      <c r="BG1742" t="inlineStr">
        <is>
          <t>f13d8149fc6d39ebe86af18272310ff9</t>
        </is>
      </c>
      <c r="BH1742" t="inlineStr">
        <is>
          <t>7f92301a232342ecaa860bf392f6b02f</t>
        </is>
      </c>
      <c r="BI1742" t="inlineStr">
        <is>
          <t>15246</t>
        </is>
      </c>
      <c r="BJ1742" t="inlineStr">
        <is>
          <t>XFormInstance</t>
        </is>
      </c>
      <c r="BK1742" t="inlineStr">
        <is>
          <t>6ba7f4fb130b11f0aee5c95ea779295f</t>
        </is>
      </c>
      <c r="BL1742" t="b">
        <v>0</v>
      </c>
      <c r="BM1742" t="inlineStr">
        <is>
          <t>---</t>
        </is>
      </c>
      <c r="BN1742" t="inlineStr">
        <is>
          <t>200.113.214.185</t>
        </is>
      </c>
      <c r="BO1742" t="inlineStr">
        <is>
          <t>Love Neldjine Augustin</t>
        </is>
      </c>
    </row>
    <row r="1743">
      <c r="A1743" t="inlineStr">
        <is>
          <t>1741</t>
        </is>
      </c>
      <c r="B1743" t="inlineStr">
        <is>
          <t>8930f2c1-de42-43a9-afec-3eb9171205c2</t>
        </is>
      </c>
      <c r="C1743" t="inlineStr">
        <is>
          <t>2025-03-29</t>
        </is>
      </c>
      <c r="D1743" t="inlineStr">
        <is>
          <t>4</t>
        </is>
      </c>
      <c r="E1743" t="inlineStr">
        <is>
          <t>dots</t>
        </is>
      </c>
      <c r="F1743" t="inlineStr">
        <is>
          <t>0</t>
        </is>
      </c>
      <c r="G1743" t="inlineStr">
        <is>
          <t>non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---</t>
        </is>
      </c>
      <c r="L1743" t="inlineStr">
        <is>
          <t>---</t>
        </is>
      </c>
      <c r="M1743" t="inlineStr">
        <is>
          <t>---</t>
        </is>
      </c>
      <c r="N1743" t="inlineStr">
        <is>
          <t>---</t>
        </is>
      </c>
      <c r="O1743" t="inlineStr">
        <is>
          <t>---</t>
        </is>
      </c>
      <c r="P1743" t="inlineStr">
        <is>
          <t>---</t>
        </is>
      </c>
      <c r="Q1743" t="inlineStr">
        <is>
          <t>---</t>
        </is>
      </c>
      <c r="R1743" t="inlineStr"/>
      <c r="S1743" t="inlineStr"/>
      <c r="T1743" t="inlineStr"/>
      <c r="U1743" t="inlineStr"/>
      <c r="V1743" t="inlineStr"/>
      <c r="W1743" t="inlineStr"/>
      <c r="X1743" t="inlineStr">
        <is>
          <t>PAP/NPFS/ST03215</t>
        </is>
      </c>
      <c r="Y1743" t="inlineStr">
        <is>
          <t>PAP/NPFS/ST03215</t>
        </is>
      </c>
      <c r="Z1743" t="inlineStr">
        <is>
          <t>2025-04-06 20:04:23</t>
        </is>
      </c>
      <c r="AA1743" t="inlineStr">
        <is>
          <t>2025-04-06 20:03:43</t>
        </is>
      </c>
      <c r="AB1743" t="inlineStr">
        <is>
          <t>2styves</t>
        </is>
      </c>
      <c r="AC1743" t="inlineStr">
        <is>
          <t>2025-04-06 20:04:24</t>
        </is>
      </c>
      <c r="AD1743" s="1" t="inlineStr">
        <is>
          <t>https://www.commcarehq.org/a/caris-test/reports/form_data/8930f2c1-de42-43a9-afec-3eb9171205c2/</t>
        </is>
      </c>
      <c r="AE1743" t="inlineStr">
        <is>
          <t>---</t>
        </is>
      </c>
      <c r="AF1743" t="inlineStr">
        <is>
          <t>3c5a623af057e23a32ae4000_40617</t>
        </is>
      </c>
      <c r="AG1743" t="inlineStr">
        <is>
          <t>---</t>
        </is>
      </c>
      <c r="AH1743" t="inlineStr">
        <is>
          <t>2025-04-06 20:04:23</t>
        </is>
      </c>
      <c r="AI1743" t="inlineStr">
        <is>
          <t>778b85ff647948a2b74cfc8d7846aba5</t>
        </is>
      </c>
      <c r="AJ1743" t="inlineStr">
        <is>
          <t>2025-03-29</t>
        </is>
      </c>
      <c r="AK1743" t="inlineStr">
        <is>
          <t>4</t>
        </is>
      </c>
      <c r="AL1743" t="inlineStr">
        <is>
          <t>dots</t>
        </is>
      </c>
      <c r="AM1743" t="inlineStr">
        <is>
          <t>0</t>
        </is>
      </c>
      <c r="AN1743" t="inlineStr">
        <is>
          <t>non</t>
        </is>
      </c>
      <c r="AO1743" t="inlineStr">
        <is>
          <t>1</t>
        </is>
      </c>
      <c r="AP1743" t="inlineStr">
        <is>
          <t>1</t>
        </is>
      </c>
      <c r="AQ1743" t="inlineStr"/>
      <c r="AR1743" t="inlineStr"/>
      <c r="AS1743" t="inlineStr"/>
      <c r="AT1743" t="inlineStr"/>
      <c r="AU1743" t="inlineStr">
        <is>
          <t>---</t>
        </is>
      </c>
      <c r="AV1743" t="inlineStr">
        <is>
          <t>---</t>
        </is>
      </c>
      <c r="AW1743" t="inlineStr">
        <is>
          <t>---</t>
        </is>
      </c>
      <c r="AX1743" t="inlineStr">
        <is>
          <t>---</t>
        </is>
      </c>
      <c r="AY1743" t="inlineStr">
        <is>
          <t>---</t>
        </is>
      </c>
      <c r="AZ1743" t="inlineStr">
        <is>
          <t>---</t>
        </is>
      </c>
      <c r="BA1743" t="inlineStr">
        <is>
          <t>778b85ff647948a2b74cfc8d7846aba5</t>
        </is>
      </c>
      <c r="BB1743" t="inlineStr">
        <is>
          <t>http://openrosa.org/formdesigner/0B48E039-1E80-49A7-AC24-732B6E788E39</t>
        </is>
      </c>
      <c r="BC1743" t="inlineStr">
        <is>
          <t>Ration et autres visites</t>
        </is>
      </c>
      <c r="BD1743" t="inlineStr">
        <is>
          <t>CommCare Android, version "2.56"(468048). App v15976. CommCare Version 2.56.0. Build 468048, built on: 2025-03-31</t>
        </is>
      </c>
      <c r="BE1743" t="inlineStr">
        <is>
          <t>commcare_99e364ac-f097-4367-9549-47dce913a4be</t>
        </is>
      </c>
      <c r="BF1743" t="inlineStr"/>
      <c r="BG1743" t="inlineStr">
        <is>
          <t>f13d8149fc6d39ebe86af18272310ff9</t>
        </is>
      </c>
      <c r="BH1743" t="inlineStr">
        <is>
          <t>7f92301a232342ecaa860bf392f6b02f</t>
        </is>
      </c>
      <c r="BI1743" t="inlineStr">
        <is>
          <t>15246</t>
        </is>
      </c>
      <c r="BJ1743" t="inlineStr">
        <is>
          <t>XFormInstance</t>
        </is>
      </c>
      <c r="BK1743" t="inlineStr">
        <is>
          <t>20f594ac108311f0884991acc20079a7</t>
        </is>
      </c>
      <c r="BL1743" t="b">
        <v>0</v>
      </c>
      <c r="BM1743" t="inlineStr">
        <is>
          <t>---</t>
        </is>
      </c>
      <c r="BN1743" t="inlineStr">
        <is>
          <t>200.113.248.203</t>
        </is>
      </c>
      <c r="BO1743" t="inlineStr">
        <is>
          <t>Joseph Mercidieu</t>
        </is>
      </c>
    </row>
    <row r="1744">
      <c r="A1744" t="inlineStr">
        <is>
          <t>1742</t>
        </is>
      </c>
      <c r="B1744" t="inlineStr">
        <is>
          <t>565f8e66-bb0c-4730-bfad-339279fff32e</t>
        </is>
      </c>
      <c r="C1744" t="inlineStr">
        <is>
          <t>2025-04-04</t>
        </is>
      </c>
      <c r="D1744" t="inlineStr">
        <is>
          <t>11</t>
        </is>
      </c>
      <c r="E1744" t="inlineStr">
        <is>
          <t>---</t>
        </is>
      </c>
      <c r="F1744" t="inlineStr">
        <is>
          <t>1</t>
        </is>
      </c>
      <c r="G1744" t="inlineStr">
        <is>
          <t>---</t>
        </is>
      </c>
      <c r="H1744" t="inlineStr">
        <is>
          <t>1</t>
        </is>
      </c>
      <c r="I1744" t="inlineStr">
        <is>
          <t>1</t>
        </is>
      </c>
      <c r="J1744" t="inlineStr"/>
      <c r="K1744" t="inlineStr">
        <is>
          <t>---</t>
        </is>
      </c>
      <c r="L1744" t="inlineStr">
        <is>
          <t>---</t>
        </is>
      </c>
      <c r="M1744" t="inlineStr">
        <is>
          <t>---</t>
        </is>
      </c>
      <c r="N1744" t="inlineStr">
        <is>
          <t>---</t>
        </is>
      </c>
      <c r="O1744" t="inlineStr">
        <is>
          <t>---</t>
        </is>
      </c>
      <c r="P1744" t="inlineStr">
        <is>
          <t>---</t>
        </is>
      </c>
      <c r="Q1744" t="inlineStr">
        <is>
          <t>---</t>
        </is>
      </c>
      <c r="R1744" t="inlineStr"/>
      <c r="S1744" t="inlineStr"/>
      <c r="T1744" t="inlineStr"/>
      <c r="U1744">
        <f>HYPERLINK("https://www.commcarehq.org/a/caris-test/api/form_attachment/v1/565f8e66-bb0c-4730-bfad-339279fff32e/1743973545003.jpg")</f>
        <v/>
      </c>
      <c r="V1744" t="inlineStr"/>
      <c r="W1744" t="inlineStr"/>
      <c r="X1744" t="inlineStr">
        <is>
          <t>PAP/HOFP/ST00755</t>
        </is>
      </c>
      <c r="Y1744" t="inlineStr">
        <is>
          <t>PAP/HOFP/ST00755</t>
        </is>
      </c>
      <c r="Z1744" t="inlineStr">
        <is>
          <t>2025-04-06 21:05:51</t>
        </is>
      </c>
      <c r="AA1744" t="inlineStr">
        <is>
          <t>2025-04-06 21:05:00</t>
        </is>
      </c>
      <c r="AB1744" t="inlineStr">
        <is>
          <t>2mercelie</t>
        </is>
      </c>
      <c r="AC1744" t="inlineStr">
        <is>
          <t>2025-04-06 21:05:52</t>
        </is>
      </c>
      <c r="AD1744" s="1" t="inlineStr">
        <is>
          <t>https://www.commcarehq.org/a/caris-test/reports/form_data/565f8e66-bb0c-4730-bfad-339279fff32e/</t>
        </is>
      </c>
      <c r="AE1744" t="inlineStr">
        <is>
          <t>---</t>
        </is>
      </c>
      <c r="AF1744" t="inlineStr">
        <is>
          <t>0b2069f255594f239dd5cfeee524f42b</t>
        </is>
      </c>
      <c r="AG1744" t="inlineStr">
        <is>
          <t>---</t>
        </is>
      </c>
      <c r="AH1744" t="inlineStr">
        <is>
          <t>2025-04-06 21:05:51</t>
        </is>
      </c>
      <c r="AI1744" t="inlineStr">
        <is>
          <t>2e62b218304042258ccf31696d2c0d45</t>
        </is>
      </c>
      <c r="AJ1744" t="inlineStr">
        <is>
          <t>2025-04-04</t>
        </is>
      </c>
      <c r="AK1744" t="inlineStr">
        <is>
          <t>11</t>
        </is>
      </c>
      <c r="AL1744" t="inlineStr">
        <is>
          <t>---</t>
        </is>
      </c>
      <c r="AM1744" t="inlineStr">
        <is>
          <t>1</t>
        </is>
      </c>
      <c r="AN1744" t="inlineStr">
        <is>
          <t>---</t>
        </is>
      </c>
      <c r="AO1744" t="inlineStr">
        <is>
          <t>1</t>
        </is>
      </c>
      <c r="AP1744" t="inlineStr">
        <is>
          <t>1</t>
        </is>
      </c>
      <c r="AQ1744" t="inlineStr"/>
      <c r="AR1744" t="inlineStr"/>
      <c r="AS1744" t="inlineStr"/>
      <c r="AT1744" t="inlineStr"/>
      <c r="AU1744" t="inlineStr">
        <is>
          <t>---</t>
        </is>
      </c>
      <c r="AV1744" t="inlineStr">
        <is>
          <t>---</t>
        </is>
      </c>
      <c r="AW1744" t="inlineStr">
        <is>
          <t>---</t>
        </is>
      </c>
      <c r="AX1744" t="inlineStr">
        <is>
          <t>---</t>
        </is>
      </c>
      <c r="AY1744" t="inlineStr">
        <is>
          <t>---</t>
        </is>
      </c>
      <c r="AZ1744" t="inlineStr">
        <is>
          <t>---</t>
        </is>
      </c>
      <c r="BA1744" t="inlineStr">
        <is>
          <t>2e62b218304042258ccf31696d2c0d45</t>
        </is>
      </c>
      <c r="BB1744" t="inlineStr">
        <is>
          <t>http://openrosa.org/formdesigner/0B48E039-1E80-49A7-AC24-732B6E788E39</t>
        </is>
      </c>
      <c r="BC1744" t="inlineStr">
        <is>
          <t>Ration et autres visites</t>
        </is>
      </c>
      <c r="BD1744" t="inlineStr">
        <is>
          <t>CommCare Android, version "2.56"(468048). App v15976. CommCare Version 2.56.0. Build 468048, built on: 2025-03-31</t>
        </is>
      </c>
      <c r="BE1744" t="inlineStr">
        <is>
          <t>commcare_e07abcec-4b87-4031-85ab-59fcf73e643c</t>
        </is>
      </c>
      <c r="BF1744" t="inlineStr"/>
      <c r="BG1744" t="inlineStr">
        <is>
          <t>f13d8149fc6d39ebe86af18272310ff9</t>
        </is>
      </c>
      <c r="BH1744" t="inlineStr">
        <is>
          <t>7f92301a232342ecaa860bf392f6b02f</t>
        </is>
      </c>
      <c r="BI1744" t="inlineStr">
        <is>
          <t>15246</t>
        </is>
      </c>
      <c r="BJ1744" t="inlineStr">
        <is>
          <t>XFormInstance</t>
        </is>
      </c>
      <c r="BK1744" t="inlineStr">
        <is>
          <t>64f9cc14132a11f0bd778d4ba6887086</t>
        </is>
      </c>
      <c r="BL1744" t="b">
        <v>0</v>
      </c>
      <c r="BM1744" t="inlineStr">
        <is>
          <t>---</t>
        </is>
      </c>
      <c r="BN1744" t="inlineStr">
        <is>
          <t>200.113.214.252</t>
        </is>
      </c>
      <c r="BO1744" t="inlineStr">
        <is>
          <t>Abigaelle Simil</t>
        </is>
      </c>
    </row>
    <row r="1745">
      <c r="A1745" t="inlineStr">
        <is>
          <t>1743</t>
        </is>
      </c>
      <c r="B1745" t="inlineStr">
        <is>
          <t>5ecbdbc3-88e6-4302-bbae-6f30e70b431a</t>
        </is>
      </c>
      <c r="C1745" t="inlineStr">
        <is>
          <t>2025-04-06</t>
        </is>
      </c>
      <c r="D1745" t="inlineStr">
        <is>
          <t>4</t>
        </is>
      </c>
      <c r="E1745" t="inlineStr">
        <is>
          <t>dots</t>
        </is>
      </c>
      <c r="F1745" t="inlineStr">
        <is>
          <t>0</t>
        </is>
      </c>
      <c r="G1745" t="inlineStr">
        <is>
          <t>nom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---</t>
        </is>
      </c>
      <c r="L1745" t="inlineStr">
        <is>
          <t>---</t>
        </is>
      </c>
      <c r="M1745" t="inlineStr">
        <is>
          <t>---</t>
        </is>
      </c>
      <c r="N1745" t="inlineStr">
        <is>
          <t>---</t>
        </is>
      </c>
      <c r="O1745" t="inlineStr">
        <is>
          <t>---</t>
        </is>
      </c>
      <c r="P1745" t="inlineStr">
        <is>
          <t>---</t>
        </is>
      </c>
      <c r="Q1745" t="inlineStr">
        <is>
          <t>---</t>
        </is>
      </c>
      <c r="R1745" t="inlineStr"/>
      <c r="S1745" t="inlineStr"/>
      <c r="T1745" t="inlineStr"/>
      <c r="U1745" t="inlineStr"/>
      <c r="V1745" t="inlineStr"/>
      <c r="W1745" t="inlineStr"/>
      <c r="X1745" t="inlineStr">
        <is>
          <t>PAP/NPFS/ST03215</t>
        </is>
      </c>
      <c r="Y1745" t="inlineStr">
        <is>
          <t>PAP/NPFS/ST03215</t>
        </is>
      </c>
      <c r="Z1745" t="inlineStr">
        <is>
          <t>2025-04-06 20:47:38</t>
        </is>
      </c>
      <c r="AA1745" t="inlineStr">
        <is>
          <t>2025-04-06 20:47:15</t>
        </is>
      </c>
      <c r="AB1745" t="inlineStr">
        <is>
          <t>2styves</t>
        </is>
      </c>
      <c r="AC1745" t="inlineStr">
        <is>
          <t>2025-04-06 21:06:57</t>
        </is>
      </c>
      <c r="AD1745" s="1" t="inlineStr">
        <is>
          <t>https://www.commcarehq.org/a/caris-test/reports/form_data/5ecbdbc3-88e6-4302-bbae-6f30e70b431a/</t>
        </is>
      </c>
      <c r="AE1745" t="inlineStr">
        <is>
          <t>---</t>
        </is>
      </c>
      <c r="AF1745" t="inlineStr">
        <is>
          <t>3c5a623af057e23a32ae4000_40617</t>
        </is>
      </c>
      <c r="AG1745" t="inlineStr">
        <is>
          <t>---</t>
        </is>
      </c>
      <c r="AH1745" t="inlineStr">
        <is>
          <t>2025-04-06 20:47:38</t>
        </is>
      </c>
      <c r="AI1745" t="inlineStr">
        <is>
          <t>778b85ff647948a2b74cfc8d7846aba5</t>
        </is>
      </c>
      <c r="AJ1745" t="inlineStr">
        <is>
          <t>2025-04-06</t>
        </is>
      </c>
      <c r="AK1745" t="inlineStr">
        <is>
          <t>4</t>
        </is>
      </c>
      <c r="AL1745" t="inlineStr">
        <is>
          <t>dots</t>
        </is>
      </c>
      <c r="AM1745" t="inlineStr">
        <is>
          <t>0</t>
        </is>
      </c>
      <c r="AN1745" t="inlineStr">
        <is>
          <t>nom</t>
        </is>
      </c>
      <c r="AO1745" t="inlineStr">
        <is>
          <t>1</t>
        </is>
      </c>
      <c r="AP1745" t="inlineStr">
        <is>
          <t>1</t>
        </is>
      </c>
      <c r="AQ1745" t="inlineStr"/>
      <c r="AR1745" t="inlineStr"/>
      <c r="AS1745" t="inlineStr"/>
      <c r="AT1745" t="inlineStr"/>
      <c r="AU1745" t="inlineStr">
        <is>
          <t>---</t>
        </is>
      </c>
      <c r="AV1745" t="inlineStr">
        <is>
          <t>---</t>
        </is>
      </c>
      <c r="AW1745" t="inlineStr">
        <is>
          <t>---</t>
        </is>
      </c>
      <c r="AX1745" t="inlineStr">
        <is>
          <t>---</t>
        </is>
      </c>
      <c r="AY1745" t="inlineStr">
        <is>
          <t>---</t>
        </is>
      </c>
      <c r="AZ1745" t="inlineStr">
        <is>
          <t>---</t>
        </is>
      </c>
      <c r="BA1745" t="inlineStr">
        <is>
          <t>778b85ff647948a2b74cfc8d7846aba5</t>
        </is>
      </c>
      <c r="BB1745" t="inlineStr">
        <is>
          <t>http://openrosa.org/formdesigner/0B48E039-1E80-49A7-AC24-732B6E788E39</t>
        </is>
      </c>
      <c r="BC1745" t="inlineStr">
        <is>
          <t>Ration et autres visites</t>
        </is>
      </c>
      <c r="BD1745" t="inlineStr">
        <is>
          <t>CommCare Android, version "2.56"(468048). App v15976. CommCare Version 2.56.0. Build 468048, built on: 2025-03-31</t>
        </is>
      </c>
      <c r="BE1745" t="inlineStr">
        <is>
          <t>commcare_99e364ac-f097-4367-9549-47dce913a4be</t>
        </is>
      </c>
      <c r="BF1745" t="inlineStr"/>
      <c r="BG1745" t="inlineStr">
        <is>
          <t>f13d8149fc6d39ebe86af18272310ff9</t>
        </is>
      </c>
      <c r="BH1745" t="inlineStr">
        <is>
          <t>7f92301a232342ecaa860bf392f6b02f</t>
        </is>
      </c>
      <c r="BI1745" t="inlineStr">
        <is>
          <t>15246</t>
        </is>
      </c>
      <c r="BJ1745" t="inlineStr">
        <is>
          <t>XFormInstance</t>
        </is>
      </c>
      <c r="BK1745" t="inlineStr">
        <is>
          <t>20f594ac108311f0884991acc20079a7</t>
        </is>
      </c>
      <c r="BL1745" t="b">
        <v>0</v>
      </c>
      <c r="BM1745" t="inlineStr">
        <is>
          <t>---</t>
        </is>
      </c>
      <c r="BN1745" t="inlineStr">
        <is>
          <t>200.113.248.54</t>
        </is>
      </c>
      <c r="BO1745" t="inlineStr">
        <is>
          <t>Joseph Mercidieu</t>
        </is>
      </c>
    </row>
    <row r="1746">
      <c r="A1746" t="inlineStr">
        <is>
          <t>1744</t>
        </is>
      </c>
      <c r="B1746" t="inlineStr">
        <is>
          <t>0afa3e6d-2408-4b82-9268-ed2c24422c2f</t>
        </is>
      </c>
      <c r="C1746" t="inlineStr">
        <is>
          <t>2025-04-06</t>
        </is>
      </c>
      <c r="D1746" t="inlineStr">
        <is>
          <t>4</t>
        </is>
      </c>
      <c r="E1746" t="inlineStr">
        <is>
          <t>ration</t>
        </is>
      </c>
      <c r="F1746" t="inlineStr">
        <is>
          <t>1</t>
        </is>
      </c>
      <c r="G1746" t="inlineStr">
        <is>
          <t>oui</t>
        </is>
      </c>
      <c r="H1746" t="inlineStr">
        <is>
          <t>1</t>
        </is>
      </c>
      <c r="I1746" t="inlineStr">
        <is>
          <t>1</t>
        </is>
      </c>
      <c r="J1746" t="inlineStr">
        <is>
          <t>3</t>
        </is>
      </c>
      <c r="K1746" t="inlineStr">
        <is>
          <t>---</t>
        </is>
      </c>
      <c r="L1746" t="inlineStr">
        <is>
          <t>---</t>
        </is>
      </c>
      <c r="M1746" t="inlineStr">
        <is>
          <t>---</t>
        </is>
      </c>
      <c r="N1746" t="inlineStr">
        <is>
          <t>---</t>
        </is>
      </c>
      <c r="O1746" t="inlineStr">
        <is>
          <t>---</t>
        </is>
      </c>
      <c r="P1746" t="inlineStr">
        <is>
          <t>---</t>
        </is>
      </c>
      <c r="Q1746" t="inlineStr">
        <is>
          <t>---</t>
        </is>
      </c>
      <c r="R1746" t="inlineStr"/>
      <c r="S1746" t="inlineStr"/>
      <c r="T1746" t="inlineStr"/>
      <c r="U1746" t="inlineStr"/>
      <c r="V1746" t="inlineStr"/>
      <c r="W1746" t="inlineStr"/>
      <c r="X1746" t="inlineStr">
        <is>
          <t>PAP/NPFS/ST00365</t>
        </is>
      </c>
      <c r="Y1746" t="inlineStr">
        <is>
          <t>PAP/NPFS/ST00365</t>
        </is>
      </c>
      <c r="Z1746" t="inlineStr">
        <is>
          <t>2025-04-06 20:53:20</t>
        </is>
      </c>
      <c r="AA1746" t="inlineStr">
        <is>
          <t>2025-04-06 20:52:38</t>
        </is>
      </c>
      <c r="AB1746" t="inlineStr">
        <is>
          <t>2styves</t>
        </is>
      </c>
      <c r="AC1746" t="inlineStr">
        <is>
          <t>2025-04-06 21:07:04</t>
        </is>
      </c>
      <c r="AD1746" s="1" t="inlineStr">
        <is>
          <t>https://www.commcarehq.org/a/caris-test/reports/form_data/0afa3e6d-2408-4b82-9268-ed2c24422c2f/</t>
        </is>
      </c>
      <c r="AE1746" t="inlineStr">
        <is>
          <t>---</t>
        </is>
      </c>
      <c r="AF1746" t="inlineStr">
        <is>
          <t>3e30a3c39fb6434384339cbc3c56673e</t>
        </is>
      </c>
      <c r="AG1746" t="inlineStr">
        <is>
          <t>---</t>
        </is>
      </c>
      <c r="AH1746" t="inlineStr">
        <is>
          <t>2025-04-06 20:53:20</t>
        </is>
      </c>
      <c r="AI1746" t="inlineStr">
        <is>
          <t>778b85ff647948a2b74cfc8d7846aba5</t>
        </is>
      </c>
      <c r="AJ1746" t="inlineStr">
        <is>
          <t>2025-04-06</t>
        </is>
      </c>
      <c r="AK1746" t="inlineStr">
        <is>
          <t>4</t>
        </is>
      </c>
      <c r="AL1746" t="inlineStr">
        <is>
          <t>ration</t>
        </is>
      </c>
      <c r="AM1746" t="inlineStr">
        <is>
          <t>1</t>
        </is>
      </c>
      <c r="AN1746" t="inlineStr">
        <is>
          <t>oui</t>
        </is>
      </c>
      <c r="AO1746" t="inlineStr">
        <is>
          <t>1</t>
        </is>
      </c>
      <c r="AP1746" t="inlineStr">
        <is>
          <t>1</t>
        </is>
      </c>
      <c r="AQ1746" t="inlineStr"/>
      <c r="AR1746" t="inlineStr"/>
      <c r="AS1746" t="inlineStr"/>
      <c r="AT1746" t="inlineStr"/>
      <c r="AU1746" t="inlineStr">
        <is>
          <t>---</t>
        </is>
      </c>
      <c r="AV1746" t="inlineStr">
        <is>
          <t>---</t>
        </is>
      </c>
      <c r="AW1746" t="inlineStr">
        <is>
          <t>---</t>
        </is>
      </c>
      <c r="AX1746" t="inlineStr">
        <is>
          <t>---</t>
        </is>
      </c>
      <c r="AY1746" t="inlineStr">
        <is>
          <t>---</t>
        </is>
      </c>
      <c r="AZ1746" t="inlineStr">
        <is>
          <t>---</t>
        </is>
      </c>
      <c r="BA1746" t="inlineStr">
        <is>
          <t>778b85ff647948a2b74cfc8d7846aba5</t>
        </is>
      </c>
      <c r="BB1746" t="inlineStr">
        <is>
          <t>http://openrosa.org/formdesigner/0B48E039-1E80-49A7-AC24-732B6E788E39</t>
        </is>
      </c>
      <c r="BC1746" t="inlineStr">
        <is>
          <t>Ration et autres visites</t>
        </is>
      </c>
      <c r="BD1746" t="inlineStr">
        <is>
          <t>CommCare Android, version "2.56"(468048). App v15976. CommCare Version 2.56.0. Build 468048, built on: 2025-03-31</t>
        </is>
      </c>
      <c r="BE1746" t="inlineStr">
        <is>
          <t>commcare_99e364ac-f097-4367-9549-47dce913a4be</t>
        </is>
      </c>
      <c r="BF1746" t="inlineStr"/>
      <c r="BG1746" t="inlineStr">
        <is>
          <t>f13d8149fc6d39ebe86af18272310ff9</t>
        </is>
      </c>
      <c r="BH1746" t="inlineStr">
        <is>
          <t>7f92301a232342ecaa860bf392f6b02f</t>
        </is>
      </c>
      <c r="BI1746" t="inlineStr">
        <is>
          <t>15246</t>
        </is>
      </c>
      <c r="BJ1746" t="inlineStr">
        <is>
          <t>XFormInstance</t>
        </is>
      </c>
      <c r="BK1746" t="inlineStr">
        <is>
          <t>20f594ac108311f0884991acc20079a7</t>
        </is>
      </c>
      <c r="BL1746" t="b">
        <v>0</v>
      </c>
      <c r="BM1746" t="inlineStr">
        <is>
          <t>---</t>
        </is>
      </c>
      <c r="BN1746" t="inlineStr">
        <is>
          <t>200.113.248.54</t>
        </is>
      </c>
      <c r="BO1746" t="inlineStr">
        <is>
          <t>Volcy Floreal</t>
        </is>
      </c>
    </row>
    <row r="1747">
      <c r="A1747" t="inlineStr">
        <is>
          <t>1745</t>
        </is>
      </c>
      <c r="B1747" t="inlineStr">
        <is>
          <t>f9364b79-5cb7-445c-8ac3-d25488c8373a</t>
        </is>
      </c>
      <c r="C1747" t="inlineStr">
        <is>
          <t>2025-04-05</t>
        </is>
      </c>
      <c r="D1747" t="inlineStr">
        <is>
          <t>8</t>
        </is>
      </c>
      <c r="E1747" t="inlineStr">
        <is>
          <t>---</t>
        </is>
      </c>
      <c r="F1747" t="inlineStr">
        <is>
          <t>1</t>
        </is>
      </c>
      <c r="G1747" t="inlineStr">
        <is>
          <t>---</t>
        </is>
      </c>
      <c r="H1747" t="inlineStr">
        <is>
          <t>1</t>
        </is>
      </c>
      <c r="I1747" t="inlineStr">
        <is>
          <t>1</t>
        </is>
      </c>
      <c r="J1747" t="inlineStr"/>
      <c r="K1747" t="inlineStr">
        <is>
          <t>---</t>
        </is>
      </c>
      <c r="L1747" t="inlineStr">
        <is>
          <t>---</t>
        </is>
      </c>
      <c r="M1747" t="inlineStr">
        <is>
          <t>---</t>
        </is>
      </c>
      <c r="N1747" t="inlineStr">
        <is>
          <t>---</t>
        </is>
      </c>
      <c r="O1747" t="inlineStr">
        <is>
          <t>---</t>
        </is>
      </c>
      <c r="P1747" t="inlineStr">
        <is>
          <t>---</t>
        </is>
      </c>
      <c r="Q1747" t="inlineStr">
        <is>
          <t>---</t>
        </is>
      </c>
      <c r="R1747" t="inlineStr"/>
      <c r="S1747" t="inlineStr"/>
      <c r="T1747" t="inlineStr"/>
      <c r="U1747" t="inlineStr"/>
      <c r="V1747" t="inlineStr"/>
      <c r="W1747" t="inlineStr"/>
      <c r="X1747" t="inlineStr">
        <is>
          <t>PAP/HOFP/ST01802</t>
        </is>
      </c>
      <c r="Y1747" t="inlineStr">
        <is>
          <t>PAP/HOFP/ST01802</t>
        </is>
      </c>
      <c r="Z1747" t="inlineStr">
        <is>
          <t>2025-04-06 21:07:46</t>
        </is>
      </c>
      <c r="AA1747" t="inlineStr">
        <is>
          <t>2025-04-06 21:06:51</t>
        </is>
      </c>
      <c r="AB1747" t="inlineStr">
        <is>
          <t>2mercelie</t>
        </is>
      </c>
      <c r="AC1747" t="inlineStr">
        <is>
          <t>2025-04-06 21:07:47</t>
        </is>
      </c>
      <c r="AD1747" s="1" t="inlineStr">
        <is>
          <t>https://www.commcarehq.org/a/caris-test/reports/form_data/f9364b79-5cb7-445c-8ac3-d25488c8373a/</t>
        </is>
      </c>
      <c r="AE1747" t="inlineStr">
        <is>
          <t>---</t>
        </is>
      </c>
      <c r="AF1747" t="inlineStr">
        <is>
          <t>3c5a623af057e23a32ae4000_166811</t>
        </is>
      </c>
      <c r="AG1747" t="inlineStr">
        <is>
          <t>---</t>
        </is>
      </c>
      <c r="AH1747" t="inlineStr">
        <is>
          <t>2025-04-06 21:07:46</t>
        </is>
      </c>
      <c r="AI1747" t="inlineStr">
        <is>
          <t>2e62b218304042258ccf31696d2c0d45</t>
        </is>
      </c>
      <c r="AJ1747" t="inlineStr">
        <is>
          <t>2025-04-05</t>
        </is>
      </c>
      <c r="AK1747" t="inlineStr">
        <is>
          <t>8</t>
        </is>
      </c>
      <c r="AL1747" t="inlineStr">
        <is>
          <t>---</t>
        </is>
      </c>
      <c r="AM1747" t="inlineStr">
        <is>
          <t>1</t>
        </is>
      </c>
      <c r="AN1747" t="inlineStr">
        <is>
          <t>---</t>
        </is>
      </c>
      <c r="AO1747" t="inlineStr">
        <is>
          <t>1</t>
        </is>
      </c>
      <c r="AP1747" t="inlineStr">
        <is>
          <t>1</t>
        </is>
      </c>
      <c r="AQ1747" t="inlineStr"/>
      <c r="AR1747" t="inlineStr"/>
      <c r="AS1747" t="inlineStr"/>
      <c r="AT1747" t="inlineStr"/>
      <c r="AU1747" t="inlineStr">
        <is>
          <t>---</t>
        </is>
      </c>
      <c r="AV1747" t="inlineStr">
        <is>
          <t>---</t>
        </is>
      </c>
      <c r="AW1747" t="inlineStr">
        <is>
          <t>---</t>
        </is>
      </c>
      <c r="AX1747" t="inlineStr">
        <is>
          <t>---</t>
        </is>
      </c>
      <c r="AY1747" t="inlineStr">
        <is>
          <t>---</t>
        </is>
      </c>
      <c r="AZ1747" t="inlineStr">
        <is>
          <t>---</t>
        </is>
      </c>
      <c r="BA1747" t="inlineStr">
        <is>
          <t>2e62b218304042258ccf31696d2c0d45</t>
        </is>
      </c>
      <c r="BB1747" t="inlineStr">
        <is>
          <t>http://openrosa.org/formdesigner/0B48E039-1E80-49A7-AC24-732B6E788E39</t>
        </is>
      </c>
      <c r="BC1747" t="inlineStr">
        <is>
          <t>Ration et autres visites</t>
        </is>
      </c>
      <c r="BD1747" t="inlineStr">
        <is>
          <t>CommCare Android, version "2.56"(468048). App v15976. CommCare Version 2.56.0. Build 468048, built on: 2025-03-31</t>
        </is>
      </c>
      <c r="BE1747" t="inlineStr">
        <is>
          <t>commcare_e07abcec-4b87-4031-85ab-59fcf73e643c</t>
        </is>
      </c>
      <c r="BF1747" t="inlineStr"/>
      <c r="BG1747" t="inlineStr">
        <is>
          <t>f13d8149fc6d39ebe86af18272310ff9</t>
        </is>
      </c>
      <c r="BH1747" t="inlineStr">
        <is>
          <t>7f92301a232342ecaa860bf392f6b02f</t>
        </is>
      </c>
      <c r="BI1747" t="inlineStr">
        <is>
          <t>15246</t>
        </is>
      </c>
      <c r="BJ1747" t="inlineStr">
        <is>
          <t>XFormInstance</t>
        </is>
      </c>
      <c r="BK1747" t="inlineStr">
        <is>
          <t>64f9cc14132a11f0bd778d4ba6887086</t>
        </is>
      </c>
      <c r="BL1747" t="b">
        <v>0</v>
      </c>
      <c r="BM1747" t="inlineStr">
        <is>
          <t>---</t>
        </is>
      </c>
      <c r="BN1747" t="inlineStr">
        <is>
          <t>200.113.214.252</t>
        </is>
      </c>
      <c r="BO1747" t="inlineStr">
        <is>
          <t>Dodley Emile</t>
        </is>
      </c>
    </row>
    <row r="1748">
      <c r="A1748" t="inlineStr">
        <is>
          <t>1746</t>
        </is>
      </c>
      <c r="B1748" t="inlineStr">
        <is>
          <t>d152f69e-7f14-41a9-a0c8-6582c915b493</t>
        </is>
      </c>
      <c r="C1748" t="inlineStr">
        <is>
          <t>2025-04-05</t>
        </is>
      </c>
      <c r="D1748" t="inlineStr">
        <is>
          <t>10</t>
        </is>
      </c>
      <c r="E1748" t="inlineStr">
        <is>
          <t>---</t>
        </is>
      </c>
      <c r="F1748" t="inlineStr">
        <is>
          <t>1</t>
        </is>
      </c>
      <c r="G1748" t="inlineStr">
        <is>
          <t>---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---</t>
        </is>
      </c>
      <c r="L1748" t="inlineStr">
        <is>
          <t>---</t>
        </is>
      </c>
      <c r="M1748" t="inlineStr">
        <is>
          <t>---</t>
        </is>
      </c>
      <c r="N1748" t="inlineStr">
        <is>
          <t>---</t>
        </is>
      </c>
      <c r="O1748" t="inlineStr">
        <is>
          <t>---</t>
        </is>
      </c>
      <c r="P1748" t="inlineStr">
        <is>
          <t>---</t>
        </is>
      </c>
      <c r="Q1748" t="inlineStr">
        <is>
          <t>---</t>
        </is>
      </c>
      <c r="R1748" t="inlineStr"/>
      <c r="S1748" t="inlineStr"/>
      <c r="T1748" t="inlineStr"/>
      <c r="U1748">
        <f>HYPERLINK("https://www.commcarehq.org/a/caris-test/api/form_attachment/v1/d152f69e-7f14-41a9-a0c8-6582c915b493/1743973971001.jpg")</f>
        <v/>
      </c>
      <c r="V1748" t="inlineStr"/>
      <c r="W1748" t="inlineStr"/>
      <c r="X1748" t="inlineStr">
        <is>
          <t>PAP/HOFP/ST00834</t>
        </is>
      </c>
      <c r="Y1748" t="inlineStr">
        <is>
          <t>PAP/HOFP/ST00834</t>
        </is>
      </c>
      <c r="Z1748" t="inlineStr">
        <is>
          <t>2025-04-06 21:12:54</t>
        </is>
      </c>
      <c r="AA1748" t="inlineStr">
        <is>
          <t>2025-04-06 21:11:10</t>
        </is>
      </c>
      <c r="AB1748" t="inlineStr">
        <is>
          <t>2mercelie</t>
        </is>
      </c>
      <c r="AC1748" t="inlineStr">
        <is>
          <t>2025-04-06 21:12:55</t>
        </is>
      </c>
      <c r="AD1748" s="1" t="inlineStr">
        <is>
          <t>https://www.commcarehq.org/a/caris-test/reports/form_data/d152f69e-7f14-41a9-a0c8-6582c915b493/</t>
        </is>
      </c>
      <c r="AE1748" t="inlineStr">
        <is>
          <t>---</t>
        </is>
      </c>
      <c r="AF1748" t="inlineStr">
        <is>
          <t>3c5a623af057e23a32ae4000_130618</t>
        </is>
      </c>
      <c r="AG1748" t="inlineStr">
        <is>
          <t>---</t>
        </is>
      </c>
      <c r="AH1748" t="inlineStr">
        <is>
          <t>2025-04-06 21:12:54</t>
        </is>
      </c>
      <c r="AI1748" t="inlineStr">
        <is>
          <t>2e62b218304042258ccf31696d2c0d45</t>
        </is>
      </c>
      <c r="AJ1748" t="inlineStr">
        <is>
          <t>2025-04-05</t>
        </is>
      </c>
      <c r="AK1748" t="inlineStr">
        <is>
          <t>10</t>
        </is>
      </c>
      <c r="AL1748" t="inlineStr">
        <is>
          <t>---</t>
        </is>
      </c>
      <c r="AM1748" t="inlineStr">
        <is>
          <t>1</t>
        </is>
      </c>
      <c r="AN1748" t="inlineStr">
        <is>
          <t>---</t>
        </is>
      </c>
      <c r="AO1748" t="inlineStr">
        <is>
          <t>1</t>
        </is>
      </c>
      <c r="AP1748" t="inlineStr">
        <is>
          <t>1</t>
        </is>
      </c>
      <c r="AQ1748" t="inlineStr"/>
      <c r="AR1748" t="inlineStr"/>
      <c r="AS1748" t="inlineStr"/>
      <c r="AT1748" t="inlineStr"/>
      <c r="AU1748" t="inlineStr">
        <is>
          <t>---</t>
        </is>
      </c>
      <c r="AV1748" t="inlineStr">
        <is>
          <t>---</t>
        </is>
      </c>
      <c r="AW1748" t="inlineStr">
        <is>
          <t>---</t>
        </is>
      </c>
      <c r="AX1748" t="inlineStr">
        <is>
          <t>---</t>
        </is>
      </c>
      <c r="AY1748" t="inlineStr">
        <is>
          <t>---</t>
        </is>
      </c>
      <c r="AZ1748" t="inlineStr">
        <is>
          <t>---</t>
        </is>
      </c>
      <c r="BA1748" t="inlineStr">
        <is>
          <t>2e62b218304042258ccf31696d2c0d45</t>
        </is>
      </c>
      <c r="BB1748" t="inlineStr">
        <is>
          <t>http://openrosa.org/formdesigner/0B48E039-1E80-49A7-AC24-732B6E788E39</t>
        </is>
      </c>
      <c r="BC1748" t="inlineStr">
        <is>
          <t>Ration et autres visites</t>
        </is>
      </c>
      <c r="BD1748" t="inlineStr">
        <is>
          <t>CommCare Android, version "2.56"(468048). App v15976. CommCare Version 2.56.0. Build 468048, built on: 2025-03-31</t>
        </is>
      </c>
      <c r="BE1748" t="inlineStr">
        <is>
          <t>commcare_e07abcec-4b87-4031-85ab-59fcf73e643c</t>
        </is>
      </c>
      <c r="BF1748" t="inlineStr"/>
      <c r="BG1748" t="inlineStr">
        <is>
          <t>f13d8149fc6d39ebe86af18272310ff9</t>
        </is>
      </c>
      <c r="BH1748" t="inlineStr">
        <is>
          <t>7f92301a232342ecaa860bf392f6b02f</t>
        </is>
      </c>
      <c r="BI1748" t="inlineStr">
        <is>
          <t>15246</t>
        </is>
      </c>
      <c r="BJ1748" t="inlineStr">
        <is>
          <t>XFormInstance</t>
        </is>
      </c>
      <c r="BK1748" t="inlineStr">
        <is>
          <t>64f9cc14132a11f0bd778d4ba6887086</t>
        </is>
      </c>
      <c r="BL1748" t="b">
        <v>0</v>
      </c>
      <c r="BM1748" t="inlineStr">
        <is>
          <t>---</t>
        </is>
      </c>
      <c r="BN1748" t="inlineStr">
        <is>
          <t>200.113.214.252</t>
        </is>
      </c>
      <c r="BO1748" t="inlineStr">
        <is>
          <t>Adianika Colo</t>
        </is>
      </c>
    </row>
    <row r="1749">
      <c r="A1749" t="inlineStr">
        <is>
          <t>1747</t>
        </is>
      </c>
      <c r="B1749" t="inlineStr">
        <is>
          <t>64db8e5a-d96b-4e9e-ac7c-a78922f3cacb</t>
        </is>
      </c>
      <c r="C1749" t="inlineStr">
        <is>
          <t>2025-04-04</t>
        </is>
      </c>
      <c r="D1749" t="inlineStr">
        <is>
          <t>3</t>
        </is>
      </c>
      <c r="E1749" t="inlineStr">
        <is>
          <t>---</t>
        </is>
      </c>
      <c r="F1749" t="inlineStr">
        <is>
          <t>1</t>
        </is>
      </c>
      <c r="G1749" t="inlineStr">
        <is>
          <t>---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---</t>
        </is>
      </c>
      <c r="L1749" t="inlineStr">
        <is>
          <t>---</t>
        </is>
      </c>
      <c r="M1749" t="inlineStr">
        <is>
          <t>---</t>
        </is>
      </c>
      <c r="N1749" t="inlineStr">
        <is>
          <t>---</t>
        </is>
      </c>
      <c r="O1749" t="inlineStr">
        <is>
          <t>---</t>
        </is>
      </c>
      <c r="P1749" t="inlineStr">
        <is>
          <t>---</t>
        </is>
      </c>
      <c r="Q1749" t="inlineStr">
        <is>
          <t>---</t>
        </is>
      </c>
      <c r="R1749" t="inlineStr">
        <is>
          <t>16.2</t>
        </is>
      </c>
      <c r="S1749" t="inlineStr">
        <is>
          <t>16.0</t>
        </is>
      </c>
      <c r="T1749" t="inlineStr"/>
      <c r="U1749" t="inlineStr"/>
      <c r="V1749" t="inlineStr"/>
      <c r="W1749" t="inlineStr"/>
      <c r="X1749" t="inlineStr">
        <is>
          <t>PDP/CMEB/ST05658</t>
        </is>
      </c>
      <c r="Y1749" t="inlineStr">
        <is>
          <t>PDP/CMEB/ST05658</t>
        </is>
      </c>
      <c r="Z1749" t="inlineStr">
        <is>
          <t>2025-04-04 21:21:08</t>
        </is>
      </c>
      <c r="AA1749" t="inlineStr">
        <is>
          <t>2025-04-04 21:20:32</t>
        </is>
      </c>
      <c r="AB1749" t="inlineStr">
        <is>
          <t>5guerlande</t>
        </is>
      </c>
      <c r="AC1749" t="inlineStr">
        <is>
          <t>2025-04-06 21:21:10</t>
        </is>
      </c>
      <c r="AD1749" s="1" t="inlineStr">
        <is>
          <t>https://www.commcarehq.org/a/caris-test/reports/form_data/64db8e5a-d96b-4e9e-ac7c-a78922f3cacb/</t>
        </is>
      </c>
      <c r="AE1749" t="inlineStr">
        <is>
          <t>---</t>
        </is>
      </c>
      <c r="AF1749" t="inlineStr">
        <is>
          <t>3c5a623af057e23a32ae4000_188280</t>
        </is>
      </c>
      <c r="AG1749" t="inlineStr">
        <is>
          <t>OK</t>
        </is>
      </c>
      <c r="AH1749" t="inlineStr">
        <is>
          <t>2025-04-04 21:21:08</t>
        </is>
      </c>
      <c r="AI1749" t="inlineStr">
        <is>
          <t>1b52563f66be7b3d0843fa02f8f5a965</t>
        </is>
      </c>
      <c r="AJ1749" t="inlineStr">
        <is>
          <t>2025-04-04</t>
        </is>
      </c>
      <c r="AK1749" t="inlineStr">
        <is>
          <t>3</t>
        </is>
      </c>
      <c r="AL1749" t="inlineStr">
        <is>
          <t>---</t>
        </is>
      </c>
      <c r="AM1749" t="inlineStr">
        <is>
          <t>1</t>
        </is>
      </c>
      <c r="AN1749" t="inlineStr">
        <is>
          <t>---</t>
        </is>
      </c>
      <c r="AO1749" t="inlineStr">
        <is>
          <t>1</t>
        </is>
      </c>
      <c r="AP1749" t="inlineStr">
        <is>
          <t>1</t>
        </is>
      </c>
      <c r="AQ1749" t="inlineStr">
        <is>
          <t>16.2</t>
        </is>
      </c>
      <c r="AR1749" t="inlineStr">
        <is>
          <t>16</t>
        </is>
      </c>
      <c r="AS1749" t="inlineStr"/>
      <c r="AT1749" t="inlineStr"/>
      <c r="AU1749" t="inlineStr">
        <is>
          <t>---</t>
        </is>
      </c>
      <c r="AV1749" t="inlineStr">
        <is>
          <t>---</t>
        </is>
      </c>
      <c r="AW1749" t="inlineStr">
        <is>
          <t>---</t>
        </is>
      </c>
      <c r="AX1749" t="inlineStr">
        <is>
          <t>---</t>
        </is>
      </c>
      <c r="AY1749" t="inlineStr">
        <is>
          <t>---</t>
        </is>
      </c>
      <c r="AZ1749" t="inlineStr">
        <is>
          <t>---</t>
        </is>
      </c>
      <c r="BA1749" t="inlineStr">
        <is>
          <t>1b52563f66be7b3d0843fa02f8f5a965</t>
        </is>
      </c>
      <c r="BB1749" t="inlineStr">
        <is>
          <t>http://openrosa.org/formdesigner/0B48E039-1E80-49A7-AC24-732B6E788E39</t>
        </is>
      </c>
      <c r="BC1749" t="inlineStr">
        <is>
          <t>Ration et autres visites</t>
        </is>
      </c>
      <c r="BD1749" t="inlineStr">
        <is>
          <t>CommCare Android, version "2.56"(468048). App v15976. CommCare Version 2.56.0. Build 468048, built on: 2025-03-31</t>
        </is>
      </c>
      <c r="BE1749" t="inlineStr">
        <is>
          <t>commcare_9bc1f1cb-81e2-474e-9647-4d36802bc2c5</t>
        </is>
      </c>
      <c r="BF1749" t="inlineStr">
        <is>
          <t>19.9488167 -72.8207138 0.0 2900.0</t>
        </is>
      </c>
      <c r="BG1749" t="inlineStr">
        <is>
          <t>f13d8149fc6d39ebe86af18272310ff9</t>
        </is>
      </c>
      <c r="BH1749" t="inlineStr">
        <is>
          <t>7f92301a232342ecaa860bf392f6b02f</t>
        </is>
      </c>
      <c r="BI1749" t="inlineStr">
        <is>
          <t>15246</t>
        </is>
      </c>
      <c r="BJ1749" t="inlineStr">
        <is>
          <t>XFormInstance</t>
        </is>
      </c>
      <c r="BK1749" t="inlineStr">
        <is>
          <t>47d530d2132b11f0bd778d4ba6887086</t>
        </is>
      </c>
      <c r="BL1749" t="b">
        <v>0</v>
      </c>
      <c r="BM1749" t="inlineStr">
        <is>
          <t>---</t>
        </is>
      </c>
      <c r="BN1749" t="inlineStr">
        <is>
          <t>190.115.175.173</t>
        </is>
      </c>
      <c r="BO1749" t="inlineStr">
        <is>
          <t>Suze Maëlle Reneilla Pierre</t>
        </is>
      </c>
    </row>
    <row r="1750">
      <c r="A1750" t="inlineStr">
        <is>
          <t>1748</t>
        </is>
      </c>
      <c r="B1750" t="inlineStr">
        <is>
          <t>700c125a-2c5f-43b5-834a-b95c64897a2d</t>
        </is>
      </c>
      <c r="C1750" t="inlineStr">
        <is>
          <t>2025-04-04</t>
        </is>
      </c>
      <c r="D1750" t="inlineStr">
        <is>
          <t>3</t>
        </is>
      </c>
      <c r="E1750" t="inlineStr">
        <is>
          <t>---</t>
        </is>
      </c>
      <c r="F1750" t="inlineStr">
        <is>
          <t>1</t>
        </is>
      </c>
      <c r="G1750" t="inlineStr">
        <is>
          <t>---</t>
        </is>
      </c>
      <c r="H1750" t="inlineStr">
        <is>
          <t>1</t>
        </is>
      </c>
      <c r="I1750" t="inlineStr">
        <is>
          <t>1</t>
        </is>
      </c>
      <c r="J1750" t="inlineStr">
        <is>
          <t>2</t>
        </is>
      </c>
      <c r="K1750" t="inlineStr">
        <is>
          <t>---</t>
        </is>
      </c>
      <c r="L1750" t="inlineStr">
        <is>
          <t>---</t>
        </is>
      </c>
      <c r="M1750" t="inlineStr">
        <is>
          <t>---</t>
        </is>
      </c>
      <c r="N1750" t="inlineStr">
        <is>
          <t>---</t>
        </is>
      </c>
      <c r="O1750" t="inlineStr">
        <is>
          <t>---</t>
        </is>
      </c>
      <c r="P1750" t="inlineStr">
        <is>
          <t>---</t>
        </is>
      </c>
      <c r="Q1750" t="inlineStr">
        <is>
          <t>---</t>
        </is>
      </c>
      <c r="R1750" t="inlineStr">
        <is>
          <t>15.0</t>
        </is>
      </c>
      <c r="S1750" t="inlineStr">
        <is>
          <t>16.0</t>
        </is>
      </c>
      <c r="T1750" t="inlineStr"/>
      <c r="U1750" t="inlineStr"/>
      <c r="V1750" t="inlineStr"/>
      <c r="W1750" t="inlineStr"/>
      <c r="X1750" t="inlineStr">
        <is>
          <t>PDP/CMEB/PED00821</t>
        </is>
      </c>
      <c r="Y1750" t="inlineStr">
        <is>
          <t>PDP/CMEB/PED00821</t>
        </is>
      </c>
      <c r="Z1750" t="inlineStr">
        <is>
          <t>2025-04-04 21:22:02</t>
        </is>
      </c>
      <c r="AA1750" t="inlineStr">
        <is>
          <t>2025-04-04 21:21:42</t>
        </is>
      </c>
      <c r="AB1750" t="inlineStr">
        <is>
          <t>5guerlande</t>
        </is>
      </c>
      <c r="AC1750" t="inlineStr">
        <is>
          <t>2025-04-06 21:22:24</t>
        </is>
      </c>
      <c r="AD1750" s="1" t="inlineStr">
        <is>
          <t>https://www.commcarehq.org/a/caris-test/reports/form_data/700c125a-2c5f-43b5-834a-b95c64897a2d/</t>
        </is>
      </c>
      <c r="AE1750" t="inlineStr">
        <is>
          <t>---</t>
        </is>
      </c>
      <c r="AF1750" t="inlineStr">
        <is>
          <t>3c5a623af057e23a32ae4000_76890</t>
        </is>
      </c>
      <c r="AG1750" t="inlineStr">
        <is>
          <t>OK</t>
        </is>
      </c>
      <c r="AH1750" t="inlineStr">
        <is>
          <t>2025-04-04 21:22:02</t>
        </is>
      </c>
      <c r="AI1750" t="inlineStr">
        <is>
          <t>1b52563f66be7b3d0843fa02f8f5a965</t>
        </is>
      </c>
      <c r="AJ1750" t="inlineStr">
        <is>
          <t>2025-04-04</t>
        </is>
      </c>
      <c r="AK1750" t="inlineStr">
        <is>
          <t>3</t>
        </is>
      </c>
      <c r="AL1750" t="inlineStr">
        <is>
          <t>---</t>
        </is>
      </c>
      <c r="AM1750" t="inlineStr">
        <is>
          <t>1</t>
        </is>
      </c>
      <c r="AN1750" t="inlineStr">
        <is>
          <t>---</t>
        </is>
      </c>
      <c r="AO1750" t="inlineStr">
        <is>
          <t>1</t>
        </is>
      </c>
      <c r="AP1750" t="inlineStr">
        <is>
          <t>1</t>
        </is>
      </c>
      <c r="AQ1750" t="inlineStr">
        <is>
          <t>15</t>
        </is>
      </c>
      <c r="AR1750" t="inlineStr">
        <is>
          <t>16</t>
        </is>
      </c>
      <c r="AS1750" t="inlineStr"/>
      <c r="AT1750" t="inlineStr"/>
      <c r="AU1750" t="inlineStr">
        <is>
          <t>---</t>
        </is>
      </c>
      <c r="AV1750" t="inlineStr">
        <is>
          <t>---</t>
        </is>
      </c>
      <c r="AW1750" t="inlineStr">
        <is>
          <t>---</t>
        </is>
      </c>
      <c r="AX1750" t="inlineStr">
        <is>
          <t>---</t>
        </is>
      </c>
      <c r="AY1750" t="inlineStr">
        <is>
          <t>---</t>
        </is>
      </c>
      <c r="AZ1750" t="inlineStr">
        <is>
          <t>---</t>
        </is>
      </c>
      <c r="BA1750" t="inlineStr">
        <is>
          <t>1b52563f66be7b3d0843fa02f8f5a965</t>
        </is>
      </c>
      <c r="BB1750" t="inlineStr">
        <is>
          <t>http://openrosa.org/formdesigner/0B48E039-1E80-49A7-AC24-732B6E788E39</t>
        </is>
      </c>
      <c r="BC1750" t="inlineStr">
        <is>
          <t>Ration et autres visites</t>
        </is>
      </c>
      <c r="BD1750" t="inlineStr">
        <is>
          <t>CommCare Android, version "2.56"(468048). App v15976. CommCare Version 2.56.0. Build 468048, built on: 2025-03-31</t>
        </is>
      </c>
      <c r="BE1750" t="inlineStr">
        <is>
          <t>commcare_9bc1f1cb-81e2-474e-9647-4d36802bc2c5</t>
        </is>
      </c>
      <c r="BF1750" t="inlineStr">
        <is>
          <t>19.9477005 -72.8203445 0.0 1799.99</t>
        </is>
      </c>
      <c r="BG1750" t="inlineStr">
        <is>
          <t>f13d8149fc6d39ebe86af18272310ff9</t>
        </is>
      </c>
      <c r="BH1750" t="inlineStr">
        <is>
          <t>7f92301a232342ecaa860bf392f6b02f</t>
        </is>
      </c>
      <c r="BI1750" t="inlineStr">
        <is>
          <t>15246</t>
        </is>
      </c>
      <c r="BJ1750" t="inlineStr">
        <is>
          <t>XFormInstance</t>
        </is>
      </c>
      <c r="BK1750" t="inlineStr">
        <is>
          <t>47d530d2132b11f0bd778d4ba6887086</t>
        </is>
      </c>
      <c r="BL1750" t="b">
        <v>0</v>
      </c>
      <c r="BM1750" t="inlineStr">
        <is>
          <t>---</t>
        </is>
      </c>
      <c r="BN1750" t="inlineStr">
        <is>
          <t>190.115.175.173</t>
        </is>
      </c>
      <c r="BO1750" t="inlineStr">
        <is>
          <t xml:space="preserve">Janae Amélia Édouard </t>
        </is>
      </c>
    </row>
    <row r="1751">
      <c r="A1751" t="inlineStr">
        <is>
          <t>1749</t>
        </is>
      </c>
      <c r="B1751" t="inlineStr">
        <is>
          <t>4b344772-bff8-4220-bddd-c18ee4cd8a08</t>
        </is>
      </c>
      <c r="C1751" t="inlineStr">
        <is>
          <t>2025-04-04</t>
        </is>
      </c>
      <c r="D1751" t="inlineStr">
        <is>
          <t>3</t>
        </is>
      </c>
      <c r="E1751" t="inlineStr">
        <is>
          <t>---</t>
        </is>
      </c>
      <c r="F1751" t="inlineStr">
        <is>
          <t>0</t>
        </is>
      </c>
      <c r="G1751" t="inlineStr">
        <is>
          <t>---</t>
        </is>
      </c>
      <c r="H1751" t="inlineStr">
        <is>
          <t>1</t>
        </is>
      </c>
      <c r="I1751" t="inlineStr">
        <is>
          <t>1</t>
        </is>
      </c>
      <c r="J1751" t="inlineStr">
        <is>
          <t>3</t>
        </is>
      </c>
      <c r="K1751" t="inlineStr">
        <is>
          <t>---</t>
        </is>
      </c>
      <c r="L1751" t="inlineStr">
        <is>
          <t>---</t>
        </is>
      </c>
      <c r="M1751" t="inlineStr">
        <is>
          <t>---</t>
        </is>
      </c>
      <c r="N1751" t="inlineStr">
        <is>
          <t>---</t>
        </is>
      </c>
      <c r="O1751" t="inlineStr">
        <is>
          <t>---</t>
        </is>
      </c>
      <c r="P1751" t="inlineStr">
        <is>
          <t>---</t>
        </is>
      </c>
      <c r="Q1751" t="inlineStr">
        <is>
          <t>---</t>
        </is>
      </c>
      <c r="R1751" t="inlineStr"/>
      <c r="S1751" t="inlineStr">
        <is>
          <t>47.0</t>
        </is>
      </c>
      <c r="T1751" t="inlineStr"/>
      <c r="U1751" t="inlineStr"/>
      <c r="V1751" t="inlineStr"/>
      <c r="W1751" t="inlineStr"/>
      <c r="X1751" t="inlineStr">
        <is>
          <t>PDP/CMEB/ST04467</t>
        </is>
      </c>
      <c r="Y1751" t="inlineStr">
        <is>
          <t>PDP/CMEB/ST04467</t>
        </is>
      </c>
      <c r="Z1751" t="inlineStr">
        <is>
          <t>2025-04-04 21:22:38</t>
        </is>
      </c>
      <c r="AA1751" t="inlineStr">
        <is>
          <t>2025-04-04 21:22:23</t>
        </is>
      </c>
      <c r="AB1751" t="inlineStr">
        <is>
          <t>5guerlande</t>
        </is>
      </c>
      <c r="AC1751" t="inlineStr">
        <is>
          <t>2025-04-06 21:22:40</t>
        </is>
      </c>
      <c r="AD1751" s="1" t="inlineStr">
        <is>
          <t>https://www.commcarehq.org/a/caris-test/reports/form_data/4b344772-bff8-4220-bddd-c18ee4cd8a08/</t>
        </is>
      </c>
      <c r="AE1751" t="inlineStr">
        <is>
          <t>---</t>
        </is>
      </c>
      <c r="AF1751" t="inlineStr">
        <is>
          <t>3c5a623af057e23a32ae4000_41504</t>
        </is>
      </c>
      <c r="AG1751" t="inlineStr">
        <is>
          <t>OK</t>
        </is>
      </c>
      <c r="AH1751" t="inlineStr">
        <is>
          <t>2025-04-04 21:22:38</t>
        </is>
      </c>
      <c r="AI1751" t="inlineStr">
        <is>
          <t>1b52563f66be7b3d0843fa02f8f5a965</t>
        </is>
      </c>
      <c r="AJ1751" t="inlineStr">
        <is>
          <t>2025-04-04</t>
        </is>
      </c>
      <c r="AK1751" t="inlineStr">
        <is>
          <t>3</t>
        </is>
      </c>
      <c r="AL1751" t="inlineStr">
        <is>
          <t>---</t>
        </is>
      </c>
      <c r="AM1751" t="inlineStr">
        <is>
          <t>0</t>
        </is>
      </c>
      <c r="AN1751" t="inlineStr">
        <is>
          <t>---</t>
        </is>
      </c>
      <c r="AO1751" t="inlineStr">
        <is>
          <t>1</t>
        </is>
      </c>
      <c r="AP1751" t="inlineStr">
        <is>
          <t>1</t>
        </is>
      </c>
      <c r="AQ1751" t="inlineStr"/>
      <c r="AR1751" t="inlineStr">
        <is>
          <t>47</t>
        </is>
      </c>
      <c r="AS1751" t="inlineStr"/>
      <c r="AT1751" t="inlineStr"/>
      <c r="AU1751" t="inlineStr">
        <is>
          <t>---</t>
        </is>
      </c>
      <c r="AV1751" t="inlineStr">
        <is>
          <t>---</t>
        </is>
      </c>
      <c r="AW1751" t="inlineStr">
        <is>
          <t>---</t>
        </is>
      </c>
      <c r="AX1751" t="inlineStr">
        <is>
          <t>---</t>
        </is>
      </c>
      <c r="AY1751" t="inlineStr">
        <is>
          <t>---</t>
        </is>
      </c>
      <c r="AZ1751" t="inlineStr">
        <is>
          <t>---</t>
        </is>
      </c>
      <c r="BA1751" t="inlineStr">
        <is>
          <t>1b52563f66be7b3d0843fa02f8f5a965</t>
        </is>
      </c>
      <c r="BB1751" t="inlineStr">
        <is>
          <t>http://openrosa.org/formdesigner/0B48E039-1E80-49A7-AC24-732B6E788E39</t>
        </is>
      </c>
      <c r="BC1751" t="inlineStr">
        <is>
          <t>Ration et autres visites</t>
        </is>
      </c>
      <c r="BD1751" t="inlineStr">
        <is>
          <t>CommCare Android, version "2.56"(468048). App v15976. CommCare Version 2.56.0. Build 468048, built on: 2025-03-31</t>
        </is>
      </c>
      <c r="BE1751" t="inlineStr">
        <is>
          <t>commcare_9bc1f1cb-81e2-474e-9647-4d36802bc2c5</t>
        </is>
      </c>
      <c r="BF1751" t="inlineStr">
        <is>
          <t>19.9477005 -72.8203445 0.0 1799.99</t>
        </is>
      </c>
      <c r="BG1751" t="inlineStr">
        <is>
          <t>f13d8149fc6d39ebe86af18272310ff9</t>
        </is>
      </c>
      <c r="BH1751" t="inlineStr">
        <is>
          <t>7f92301a232342ecaa860bf392f6b02f</t>
        </is>
      </c>
      <c r="BI1751" t="inlineStr">
        <is>
          <t>15246</t>
        </is>
      </c>
      <c r="BJ1751" t="inlineStr">
        <is>
          <t>XFormInstance</t>
        </is>
      </c>
      <c r="BK1751" t="inlineStr">
        <is>
          <t>47d530d2132b11f0bd778d4ba6887086</t>
        </is>
      </c>
      <c r="BL1751" t="b">
        <v>0</v>
      </c>
      <c r="BM1751" t="inlineStr">
        <is>
          <t>---</t>
        </is>
      </c>
      <c r="BN1751" t="inlineStr">
        <is>
          <t>190.115.175.173</t>
        </is>
      </c>
      <c r="BO1751" t="inlineStr">
        <is>
          <t>Yoline Maxéus (Docius)</t>
        </is>
      </c>
    </row>
    <row r="1752">
      <c r="A1752" t="inlineStr">
        <is>
          <t>1750</t>
        </is>
      </c>
      <c r="B1752" t="inlineStr">
        <is>
          <t>469e3d8a-7f75-4494-af40-57b51ff832f0</t>
        </is>
      </c>
      <c r="C1752" t="inlineStr">
        <is>
          <t>2025-04-04</t>
        </is>
      </c>
      <c r="D1752" t="inlineStr">
        <is>
          <t>3</t>
        </is>
      </c>
      <c r="E1752" t="inlineStr">
        <is>
          <t>---</t>
        </is>
      </c>
      <c r="F1752" t="inlineStr">
        <is>
          <t>1</t>
        </is>
      </c>
      <c r="G1752" t="inlineStr">
        <is>
          <t>---</t>
        </is>
      </c>
      <c r="H1752" t="inlineStr">
        <is>
          <t>1</t>
        </is>
      </c>
      <c r="I1752" t="inlineStr">
        <is>
          <t>1</t>
        </is>
      </c>
      <c r="J1752" t="inlineStr">
        <is>
          <t>2</t>
        </is>
      </c>
      <c r="K1752" t="inlineStr">
        <is>
          <t>---</t>
        </is>
      </c>
      <c r="L1752" t="inlineStr">
        <is>
          <t>---</t>
        </is>
      </c>
      <c r="M1752" t="inlineStr">
        <is>
          <t>---</t>
        </is>
      </c>
      <c r="N1752" t="inlineStr">
        <is>
          <t>---</t>
        </is>
      </c>
      <c r="O1752" t="inlineStr">
        <is>
          <t>---</t>
        </is>
      </c>
      <c r="P1752" t="inlineStr">
        <is>
          <t>---</t>
        </is>
      </c>
      <c r="Q1752" t="inlineStr">
        <is>
          <t>---</t>
        </is>
      </c>
      <c r="R1752" t="inlineStr"/>
      <c r="S1752" t="inlineStr">
        <is>
          <t>47.0</t>
        </is>
      </c>
      <c r="T1752" t="inlineStr"/>
      <c r="U1752" t="inlineStr"/>
      <c r="V1752" t="inlineStr"/>
      <c r="W1752" t="inlineStr"/>
      <c r="X1752" t="inlineStr">
        <is>
          <t>PDP/CMEB/ST01540</t>
        </is>
      </c>
      <c r="Y1752" t="inlineStr">
        <is>
          <t>PDP/CMEB/ST01540</t>
        </is>
      </c>
      <c r="Z1752" t="inlineStr">
        <is>
          <t>2025-04-04 21:23:21</t>
        </is>
      </c>
      <c r="AA1752" t="inlineStr">
        <is>
          <t>2025-04-04 21:23:05</t>
        </is>
      </c>
      <c r="AB1752" t="inlineStr">
        <is>
          <t>5guerlande</t>
        </is>
      </c>
      <c r="AC1752" t="inlineStr">
        <is>
          <t>2025-04-06 21:23:22</t>
        </is>
      </c>
      <c r="AD1752" s="1" t="inlineStr">
        <is>
          <t>https://www.commcarehq.org/a/caris-test/reports/form_data/469e3d8a-7f75-4494-af40-57b51ff832f0/</t>
        </is>
      </c>
      <c r="AE1752" t="inlineStr">
        <is>
          <t>---</t>
        </is>
      </c>
      <c r="AF1752" t="inlineStr">
        <is>
          <t>2ddbc4840fa74c42a3968cbb85093ec4</t>
        </is>
      </c>
      <c r="AG1752" t="inlineStr">
        <is>
          <t>OK</t>
        </is>
      </c>
      <c r="AH1752" t="inlineStr">
        <is>
          <t>2025-04-04 21:23:21</t>
        </is>
      </c>
      <c r="AI1752" t="inlineStr">
        <is>
          <t>1b52563f66be7b3d0843fa02f8f5a965</t>
        </is>
      </c>
      <c r="AJ1752" t="inlineStr">
        <is>
          <t>2025-04-04</t>
        </is>
      </c>
      <c r="AK1752" t="inlineStr">
        <is>
          <t>3</t>
        </is>
      </c>
      <c r="AL1752" t="inlineStr">
        <is>
          <t>---</t>
        </is>
      </c>
      <c r="AM1752" t="inlineStr">
        <is>
          <t>1</t>
        </is>
      </c>
      <c r="AN1752" t="inlineStr">
        <is>
          <t>---</t>
        </is>
      </c>
      <c r="AO1752" t="inlineStr">
        <is>
          <t>1</t>
        </is>
      </c>
      <c r="AP1752" t="inlineStr">
        <is>
          <t>1</t>
        </is>
      </c>
      <c r="AQ1752" t="inlineStr"/>
      <c r="AR1752" t="inlineStr">
        <is>
          <t>47</t>
        </is>
      </c>
      <c r="AS1752" t="inlineStr"/>
      <c r="AT1752" t="inlineStr"/>
      <c r="AU1752" t="inlineStr">
        <is>
          <t>---</t>
        </is>
      </c>
      <c r="AV1752" t="inlineStr">
        <is>
          <t>---</t>
        </is>
      </c>
      <c r="AW1752" t="inlineStr">
        <is>
          <t>---</t>
        </is>
      </c>
      <c r="AX1752" t="inlineStr">
        <is>
          <t>---</t>
        </is>
      </c>
      <c r="AY1752" t="inlineStr">
        <is>
          <t>---</t>
        </is>
      </c>
      <c r="AZ1752" t="inlineStr">
        <is>
          <t>---</t>
        </is>
      </c>
      <c r="BA1752" t="inlineStr">
        <is>
          <t>1b52563f66be7b3d0843fa02f8f5a965</t>
        </is>
      </c>
      <c r="BB1752" t="inlineStr">
        <is>
          <t>http://openrosa.org/formdesigner/0B48E039-1E80-49A7-AC24-732B6E788E39</t>
        </is>
      </c>
      <c r="BC1752" t="inlineStr">
        <is>
          <t>Ration et autres visites</t>
        </is>
      </c>
      <c r="BD1752" t="inlineStr">
        <is>
          <t>CommCare Android, version "2.56"(468048). App v15976. CommCare Version 2.56.0. Build 468048, built on: 2025-03-31</t>
        </is>
      </c>
      <c r="BE1752" t="inlineStr">
        <is>
          <t>commcare_9bc1f1cb-81e2-474e-9647-4d36802bc2c5</t>
        </is>
      </c>
      <c r="BF1752" t="inlineStr">
        <is>
          <t>19.9477005 -72.8203445 0.0 1799.99</t>
        </is>
      </c>
      <c r="BG1752" t="inlineStr">
        <is>
          <t>f13d8149fc6d39ebe86af18272310ff9</t>
        </is>
      </c>
      <c r="BH1752" t="inlineStr">
        <is>
          <t>7f92301a232342ecaa860bf392f6b02f</t>
        </is>
      </c>
      <c r="BI1752" t="inlineStr">
        <is>
          <t>15246</t>
        </is>
      </c>
      <c r="BJ1752" t="inlineStr">
        <is>
          <t>XFormInstance</t>
        </is>
      </c>
      <c r="BK1752" t="inlineStr">
        <is>
          <t>47d530d2132b11f0bd778d4ba6887086</t>
        </is>
      </c>
      <c r="BL1752" t="b">
        <v>0</v>
      </c>
      <c r="BM1752" t="inlineStr">
        <is>
          <t>---</t>
        </is>
      </c>
      <c r="BN1752" t="inlineStr">
        <is>
          <t>190.115.175.173</t>
        </is>
      </c>
      <c r="BO1752" t="inlineStr">
        <is>
          <t>Jean Mikelson Mertilien</t>
        </is>
      </c>
    </row>
    <row r="1753">
      <c r="A1753" t="inlineStr">
        <is>
          <t>1751</t>
        </is>
      </c>
      <c r="B1753" t="inlineStr">
        <is>
          <t>c741a056-1428-4b48-acb0-5850bb063f5c</t>
        </is>
      </c>
      <c r="C1753" t="inlineStr">
        <is>
          <t>2025-04-04</t>
        </is>
      </c>
      <c r="D1753" t="inlineStr">
        <is>
          <t>3</t>
        </is>
      </c>
      <c r="E1753" t="inlineStr">
        <is>
          <t>---</t>
        </is>
      </c>
      <c r="F1753" t="inlineStr">
        <is>
          <t>1</t>
        </is>
      </c>
      <c r="G1753" t="inlineStr">
        <is>
          <t>---</t>
        </is>
      </c>
      <c r="H1753" t="inlineStr">
        <is>
          <t>1</t>
        </is>
      </c>
      <c r="I1753" t="inlineStr">
        <is>
          <t>1</t>
        </is>
      </c>
      <c r="J1753" t="inlineStr">
        <is>
          <t>4</t>
        </is>
      </c>
      <c r="K1753" t="inlineStr">
        <is>
          <t>---</t>
        </is>
      </c>
      <c r="L1753" t="inlineStr">
        <is>
          <t>---</t>
        </is>
      </c>
      <c r="M1753" t="inlineStr">
        <is>
          <t>---</t>
        </is>
      </c>
      <c r="N1753" t="inlineStr">
        <is>
          <t>---</t>
        </is>
      </c>
      <c r="O1753" t="inlineStr">
        <is>
          <t>---</t>
        </is>
      </c>
      <c r="P1753" t="inlineStr">
        <is>
          <t>---</t>
        </is>
      </c>
      <c r="Q1753" t="inlineStr">
        <is>
          <t>---</t>
        </is>
      </c>
      <c r="R1753" t="inlineStr"/>
      <c r="S1753" t="inlineStr">
        <is>
          <t>46.0</t>
        </is>
      </c>
      <c r="T1753" t="inlineStr"/>
      <c r="U1753" t="inlineStr"/>
      <c r="V1753" t="inlineStr"/>
      <c r="W1753" t="inlineStr"/>
      <c r="X1753" t="inlineStr">
        <is>
          <t>PDP/CMEB/ST03320</t>
        </is>
      </c>
      <c r="Y1753" t="inlineStr">
        <is>
          <t>PDP/CMEB/ST03320</t>
        </is>
      </c>
      <c r="Z1753" t="inlineStr">
        <is>
          <t>2025-04-04 21:23:56</t>
        </is>
      </c>
      <c r="AA1753" t="inlineStr">
        <is>
          <t>2025-04-04 21:23:41</t>
        </is>
      </c>
      <c r="AB1753" t="inlineStr">
        <is>
          <t>5guerlande</t>
        </is>
      </c>
      <c r="AC1753" t="inlineStr">
        <is>
          <t>2025-04-06 21:24:00</t>
        </is>
      </c>
      <c r="AD1753" s="1" t="inlineStr">
        <is>
          <t>https://www.commcarehq.org/a/caris-test/reports/form_data/c741a056-1428-4b48-acb0-5850bb063f5c/</t>
        </is>
      </c>
      <c r="AE1753" t="inlineStr">
        <is>
          <t>---</t>
        </is>
      </c>
      <c r="AF1753" t="inlineStr">
        <is>
          <t>30286617408b4d9c87ed5edd017251a5</t>
        </is>
      </c>
      <c r="AG1753" t="inlineStr">
        <is>
          <t>OK</t>
        </is>
      </c>
      <c r="AH1753" t="inlineStr">
        <is>
          <t>2025-04-04 21:23:56</t>
        </is>
      </c>
      <c r="AI1753" t="inlineStr">
        <is>
          <t>1b52563f66be7b3d0843fa02f8f5a965</t>
        </is>
      </c>
      <c r="AJ1753" t="inlineStr">
        <is>
          <t>2025-04-04</t>
        </is>
      </c>
      <c r="AK1753" t="inlineStr">
        <is>
          <t>3</t>
        </is>
      </c>
      <c r="AL1753" t="inlineStr">
        <is>
          <t>---</t>
        </is>
      </c>
      <c r="AM1753" t="inlineStr">
        <is>
          <t>1</t>
        </is>
      </c>
      <c r="AN1753" t="inlineStr">
        <is>
          <t>---</t>
        </is>
      </c>
      <c r="AO1753" t="inlineStr">
        <is>
          <t>1</t>
        </is>
      </c>
      <c r="AP1753" t="inlineStr">
        <is>
          <t>1</t>
        </is>
      </c>
      <c r="AQ1753" t="inlineStr"/>
      <c r="AR1753" t="inlineStr">
        <is>
          <t>46</t>
        </is>
      </c>
      <c r="AS1753" t="inlineStr"/>
      <c r="AT1753" t="inlineStr"/>
      <c r="AU1753" t="inlineStr">
        <is>
          <t>---</t>
        </is>
      </c>
      <c r="AV1753" t="inlineStr">
        <is>
          <t>---</t>
        </is>
      </c>
      <c r="AW1753" t="inlineStr">
        <is>
          <t>---</t>
        </is>
      </c>
      <c r="AX1753" t="inlineStr">
        <is>
          <t>---</t>
        </is>
      </c>
      <c r="AY1753" t="inlineStr">
        <is>
          <t>---</t>
        </is>
      </c>
      <c r="AZ1753" t="inlineStr">
        <is>
          <t>---</t>
        </is>
      </c>
      <c r="BA1753" t="inlineStr">
        <is>
          <t>1b52563f66be7b3d0843fa02f8f5a965</t>
        </is>
      </c>
      <c r="BB1753" t="inlineStr">
        <is>
          <t>http://openrosa.org/formdesigner/0B48E039-1E80-49A7-AC24-732B6E788E39</t>
        </is>
      </c>
      <c r="BC1753" t="inlineStr">
        <is>
          <t>Ration et autres visites</t>
        </is>
      </c>
      <c r="BD1753" t="inlineStr">
        <is>
          <t>CommCare Android, version "2.56"(468048). App v15976. CommCare Version 2.56.0. Build 468048, built on: 2025-03-31</t>
        </is>
      </c>
      <c r="BE1753" t="inlineStr">
        <is>
          <t>commcare_9bc1f1cb-81e2-474e-9647-4d36802bc2c5</t>
        </is>
      </c>
      <c r="BF1753" t="inlineStr">
        <is>
          <t>19.9477005 -72.8203445 0.0 1799.99</t>
        </is>
      </c>
      <c r="BG1753" t="inlineStr">
        <is>
          <t>f13d8149fc6d39ebe86af18272310ff9</t>
        </is>
      </c>
      <c r="BH1753" t="inlineStr">
        <is>
          <t>7f92301a232342ecaa860bf392f6b02f</t>
        </is>
      </c>
      <c r="BI1753" t="inlineStr">
        <is>
          <t>15246</t>
        </is>
      </c>
      <c r="BJ1753" t="inlineStr">
        <is>
          <t>XFormInstance</t>
        </is>
      </c>
      <c r="BK1753" t="inlineStr">
        <is>
          <t>47d530d2132b11f0bd778d4ba6887086</t>
        </is>
      </c>
      <c r="BL1753" t="b">
        <v>0</v>
      </c>
      <c r="BM1753" t="inlineStr">
        <is>
          <t>---</t>
        </is>
      </c>
      <c r="BN1753" t="inlineStr">
        <is>
          <t>190.115.175.173</t>
        </is>
      </c>
      <c r="BO1753" t="inlineStr">
        <is>
          <t>Kenia Mogène</t>
        </is>
      </c>
    </row>
    <row r="1754">
      <c r="A1754" t="inlineStr">
        <is>
          <t>1752</t>
        </is>
      </c>
      <c r="B1754" t="inlineStr">
        <is>
          <t>26b1de40-88e1-4a97-bbf2-a9550edfef0b</t>
        </is>
      </c>
      <c r="C1754" t="inlineStr">
        <is>
          <t>2025-04-04</t>
        </is>
      </c>
      <c r="D1754" t="inlineStr">
        <is>
          <t>3</t>
        </is>
      </c>
      <c r="E1754" t="inlineStr">
        <is>
          <t>---</t>
        </is>
      </c>
      <c r="F1754" t="inlineStr">
        <is>
          <t>1</t>
        </is>
      </c>
      <c r="G1754" t="inlineStr">
        <is>
          <t>---</t>
        </is>
      </c>
      <c r="H1754" t="inlineStr">
        <is>
          <t>1</t>
        </is>
      </c>
      <c r="I1754" t="inlineStr">
        <is>
          <t>1</t>
        </is>
      </c>
      <c r="J1754" t="inlineStr">
        <is>
          <t>2</t>
        </is>
      </c>
      <c r="K1754" t="inlineStr">
        <is>
          <t>---</t>
        </is>
      </c>
      <c r="L1754" t="inlineStr">
        <is>
          <t>---</t>
        </is>
      </c>
      <c r="M1754" t="inlineStr">
        <is>
          <t>---</t>
        </is>
      </c>
      <c r="N1754" t="inlineStr">
        <is>
          <t>---</t>
        </is>
      </c>
      <c r="O1754" t="inlineStr">
        <is>
          <t>---</t>
        </is>
      </c>
      <c r="P1754" t="inlineStr">
        <is>
          <t>---</t>
        </is>
      </c>
      <c r="Q1754" t="inlineStr">
        <is>
          <t>---</t>
        </is>
      </c>
      <c r="R1754" t="inlineStr"/>
      <c r="S1754" t="inlineStr">
        <is>
          <t>51.0</t>
        </is>
      </c>
      <c r="T1754" t="inlineStr"/>
      <c r="U1754" t="inlineStr"/>
      <c r="V1754" t="inlineStr"/>
      <c r="W1754" t="inlineStr"/>
      <c r="X1754" t="inlineStr">
        <is>
          <t>PDP/CMEB/ST01909</t>
        </is>
      </c>
      <c r="Y1754" t="inlineStr">
        <is>
          <t>PDP/CMEB/ST01909</t>
        </is>
      </c>
      <c r="Z1754" t="inlineStr">
        <is>
          <t>2025-04-04 21:24:40</t>
        </is>
      </c>
      <c r="AA1754" t="inlineStr">
        <is>
          <t>2025-04-04 21:24:21</t>
        </is>
      </c>
      <c r="AB1754" t="inlineStr">
        <is>
          <t>5guerlande</t>
        </is>
      </c>
      <c r="AC1754" t="inlineStr">
        <is>
          <t>2025-04-06 21:24:41</t>
        </is>
      </c>
      <c r="AD1754" s="1" t="inlineStr">
        <is>
          <t>https://www.commcarehq.org/a/caris-test/reports/form_data/26b1de40-88e1-4a97-bbf2-a9550edfef0b/</t>
        </is>
      </c>
      <c r="AE1754" t="inlineStr">
        <is>
          <t>---</t>
        </is>
      </c>
      <c r="AF1754" t="inlineStr">
        <is>
          <t>e9e88b433469420d8b5cfcc6f326711c</t>
        </is>
      </c>
      <c r="AG1754" t="inlineStr">
        <is>
          <t>OK</t>
        </is>
      </c>
      <c r="AH1754" t="inlineStr">
        <is>
          <t>2025-04-04 21:24:40</t>
        </is>
      </c>
      <c r="AI1754" t="inlineStr">
        <is>
          <t>1b52563f66be7b3d0843fa02f8f5a965</t>
        </is>
      </c>
      <c r="AJ1754" t="inlineStr">
        <is>
          <t>2025-04-04</t>
        </is>
      </c>
      <c r="AK1754" t="inlineStr">
        <is>
          <t>3</t>
        </is>
      </c>
      <c r="AL1754" t="inlineStr">
        <is>
          <t>---</t>
        </is>
      </c>
      <c r="AM1754" t="inlineStr">
        <is>
          <t>1</t>
        </is>
      </c>
      <c r="AN1754" t="inlineStr">
        <is>
          <t>---</t>
        </is>
      </c>
      <c r="AO1754" t="inlineStr">
        <is>
          <t>1</t>
        </is>
      </c>
      <c r="AP1754" t="inlineStr">
        <is>
          <t>1</t>
        </is>
      </c>
      <c r="AQ1754" t="inlineStr"/>
      <c r="AR1754" t="inlineStr">
        <is>
          <t>51</t>
        </is>
      </c>
      <c r="AS1754" t="inlineStr"/>
      <c r="AT1754" t="inlineStr"/>
      <c r="AU1754" t="inlineStr">
        <is>
          <t>---</t>
        </is>
      </c>
      <c r="AV1754" t="inlineStr">
        <is>
          <t>---</t>
        </is>
      </c>
      <c r="AW1754" t="inlineStr">
        <is>
          <t>---</t>
        </is>
      </c>
      <c r="AX1754" t="inlineStr">
        <is>
          <t>---</t>
        </is>
      </c>
      <c r="AY1754" t="inlineStr">
        <is>
          <t>---</t>
        </is>
      </c>
      <c r="AZ1754" t="inlineStr">
        <is>
          <t>---</t>
        </is>
      </c>
      <c r="BA1754" t="inlineStr">
        <is>
          <t>1b52563f66be7b3d0843fa02f8f5a965</t>
        </is>
      </c>
      <c r="BB1754" t="inlineStr">
        <is>
          <t>http://openrosa.org/formdesigner/0B48E039-1E80-49A7-AC24-732B6E788E39</t>
        </is>
      </c>
      <c r="BC1754" t="inlineStr">
        <is>
          <t>Ration et autres visites</t>
        </is>
      </c>
      <c r="BD1754" t="inlineStr">
        <is>
          <t>CommCare Android, version "2.56"(468048). App v15976. CommCare Version 2.56.0. Build 468048, built on: 2025-03-31</t>
        </is>
      </c>
      <c r="BE1754" t="inlineStr">
        <is>
          <t>commcare_9bc1f1cb-81e2-474e-9647-4d36802bc2c5</t>
        </is>
      </c>
      <c r="BF1754" t="inlineStr">
        <is>
          <t>19.9483149 -72.8200123 0.0 1600.0</t>
        </is>
      </c>
      <c r="BG1754" t="inlineStr">
        <is>
          <t>f13d8149fc6d39ebe86af18272310ff9</t>
        </is>
      </c>
      <c r="BH1754" t="inlineStr">
        <is>
          <t>7f92301a232342ecaa860bf392f6b02f</t>
        </is>
      </c>
      <c r="BI1754" t="inlineStr">
        <is>
          <t>15246</t>
        </is>
      </c>
      <c r="BJ1754" t="inlineStr">
        <is>
          <t>XFormInstance</t>
        </is>
      </c>
      <c r="BK1754" t="inlineStr">
        <is>
          <t>47d530d2132b11f0bd778d4ba6887086</t>
        </is>
      </c>
      <c r="BL1754" t="b">
        <v>0</v>
      </c>
      <c r="BM1754" t="inlineStr">
        <is>
          <t>---</t>
        </is>
      </c>
      <c r="BN1754" t="inlineStr">
        <is>
          <t>190.115.175.173</t>
        </is>
      </c>
      <c r="BO1754" t="inlineStr">
        <is>
          <t>David Pierre</t>
        </is>
      </c>
    </row>
    <row r="1755">
      <c r="A1755" t="inlineStr">
        <is>
          <t>1753</t>
        </is>
      </c>
      <c r="B1755" t="inlineStr">
        <is>
          <t>e530293b-e03a-4300-ae85-1cc960f3db56</t>
        </is>
      </c>
      <c r="C1755" t="inlineStr">
        <is>
          <t>2025-04-06</t>
        </is>
      </c>
      <c r="D1755" t="inlineStr">
        <is>
          <t>4</t>
        </is>
      </c>
      <c r="E1755" t="inlineStr">
        <is>
          <t>dots</t>
        </is>
      </c>
      <c r="F1755" t="inlineStr">
        <is>
          <t>0</t>
        </is>
      </c>
      <c r="G1755" t="inlineStr">
        <is>
          <t>non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---</t>
        </is>
      </c>
      <c r="L1755" t="inlineStr">
        <is>
          <t>---</t>
        </is>
      </c>
      <c r="M1755" t="inlineStr">
        <is>
          <t>---</t>
        </is>
      </c>
      <c r="N1755" t="inlineStr">
        <is>
          <t>---</t>
        </is>
      </c>
      <c r="O1755" t="inlineStr">
        <is>
          <t>---</t>
        </is>
      </c>
      <c r="P1755" t="inlineStr">
        <is>
          <t>---</t>
        </is>
      </c>
      <c r="Q1755" t="inlineStr">
        <is>
          <t>---</t>
        </is>
      </c>
      <c r="R1755" t="inlineStr"/>
      <c r="S1755" t="inlineStr"/>
      <c r="T1755" t="inlineStr"/>
      <c r="U1755" t="inlineStr"/>
      <c r="V1755" t="inlineStr"/>
      <c r="W1755" t="inlineStr"/>
      <c r="X1755" t="inlineStr">
        <is>
          <t>PAP/NPFS/ST03215</t>
        </is>
      </c>
      <c r="Y1755" t="inlineStr">
        <is>
          <t>PAP/NPFS/ST03215</t>
        </is>
      </c>
      <c r="Z1755" t="inlineStr">
        <is>
          <t>2025-04-06 21:24:12</t>
        </is>
      </c>
      <c r="AA1755" t="inlineStr">
        <is>
          <t>2025-04-06 21:23:47</t>
        </is>
      </c>
      <c r="AB1755" t="inlineStr">
        <is>
          <t>2styves</t>
        </is>
      </c>
      <c r="AC1755" t="inlineStr">
        <is>
          <t>2025-04-06 23:40:14</t>
        </is>
      </c>
      <c r="AD1755" s="1" t="inlineStr">
        <is>
          <t>https://www.commcarehq.org/a/caris-test/reports/form_data/e530293b-e03a-4300-ae85-1cc960f3db56/</t>
        </is>
      </c>
      <c r="AE1755" t="inlineStr">
        <is>
          <t>---</t>
        </is>
      </c>
      <c r="AF1755" t="inlineStr">
        <is>
          <t>3c5a623af057e23a32ae4000_40617</t>
        </is>
      </c>
      <c r="AG1755" t="inlineStr">
        <is>
          <t>---</t>
        </is>
      </c>
      <c r="AH1755" t="inlineStr">
        <is>
          <t>2025-04-06 21:24:12</t>
        </is>
      </c>
      <c r="AI1755" t="inlineStr">
        <is>
          <t>778b85ff647948a2b74cfc8d7846aba5</t>
        </is>
      </c>
      <c r="AJ1755" t="inlineStr">
        <is>
          <t>2025-04-06</t>
        </is>
      </c>
      <c r="AK1755" t="inlineStr">
        <is>
          <t>4</t>
        </is>
      </c>
      <c r="AL1755" t="inlineStr">
        <is>
          <t>dots</t>
        </is>
      </c>
      <c r="AM1755" t="inlineStr">
        <is>
          <t>0</t>
        </is>
      </c>
      <c r="AN1755" t="inlineStr">
        <is>
          <t>non</t>
        </is>
      </c>
      <c r="AO1755" t="inlineStr">
        <is>
          <t>1</t>
        </is>
      </c>
      <c r="AP1755" t="inlineStr">
        <is>
          <t>1</t>
        </is>
      </c>
      <c r="AQ1755" t="inlineStr"/>
      <c r="AR1755" t="inlineStr"/>
      <c r="AS1755" t="inlineStr"/>
      <c r="AT1755" t="inlineStr"/>
      <c r="AU1755" t="inlineStr">
        <is>
          <t>---</t>
        </is>
      </c>
      <c r="AV1755" t="inlineStr">
        <is>
          <t>---</t>
        </is>
      </c>
      <c r="AW1755" t="inlineStr">
        <is>
          <t>---</t>
        </is>
      </c>
      <c r="AX1755" t="inlineStr">
        <is>
          <t>---</t>
        </is>
      </c>
      <c r="AY1755" t="inlineStr">
        <is>
          <t>---</t>
        </is>
      </c>
      <c r="AZ1755" t="inlineStr">
        <is>
          <t>---</t>
        </is>
      </c>
      <c r="BA1755" t="inlineStr">
        <is>
          <t>778b85ff647948a2b74cfc8d7846aba5</t>
        </is>
      </c>
      <c r="BB1755" t="inlineStr">
        <is>
          <t>http://openrosa.org/formdesigner/0B48E039-1E80-49A7-AC24-732B6E788E39</t>
        </is>
      </c>
      <c r="BC1755" t="inlineStr">
        <is>
          <t>Ration et autres visites</t>
        </is>
      </c>
      <c r="BD1755" t="inlineStr">
        <is>
          <t>CommCare Android, version "2.56"(468048). App v15976. CommCare Version 2.56.0. Build 468048, built on: 2025-03-31</t>
        </is>
      </c>
      <c r="BE1755" t="inlineStr">
        <is>
          <t>commcare_99e364ac-f097-4367-9549-47dce913a4be</t>
        </is>
      </c>
      <c r="BF1755" t="inlineStr"/>
      <c r="BG1755" t="inlineStr">
        <is>
          <t>f13d8149fc6d39ebe86af18272310ff9</t>
        </is>
      </c>
      <c r="BH1755" t="inlineStr">
        <is>
          <t>7f92301a232342ecaa860bf392f6b02f</t>
        </is>
      </c>
      <c r="BI1755" t="inlineStr">
        <is>
          <t>15246</t>
        </is>
      </c>
      <c r="BJ1755" t="inlineStr">
        <is>
          <t>XFormInstance</t>
        </is>
      </c>
      <c r="BK1755" t="inlineStr">
        <is>
          <t>20f594ac108311f0884991acc20079a7</t>
        </is>
      </c>
      <c r="BL1755" t="b">
        <v>0</v>
      </c>
      <c r="BM1755" t="inlineStr">
        <is>
          <t>---</t>
        </is>
      </c>
      <c r="BN1755" t="inlineStr">
        <is>
          <t>200.113.234.99</t>
        </is>
      </c>
      <c r="BO1755" t="inlineStr">
        <is>
          <t>Joseph Mercidieu</t>
        </is>
      </c>
    </row>
    <row r="1756">
      <c r="A1756" t="inlineStr">
        <is>
          <t>1754</t>
        </is>
      </c>
      <c r="B1756" t="inlineStr">
        <is>
          <t>42ed9495-a3bf-4f83-91f7-59b454c36815</t>
        </is>
      </c>
      <c r="C1756" t="inlineStr">
        <is>
          <t>2025-04-02</t>
        </is>
      </c>
      <c r="D1756" t="inlineStr">
        <is>
          <t>2</t>
        </is>
      </c>
      <c r="E1756" t="inlineStr">
        <is>
          <t>---</t>
        </is>
      </c>
      <c r="F1756" t="inlineStr">
        <is>
          <t>1</t>
        </is>
      </c>
      <c r="G1756" t="inlineStr">
        <is>
          <t>---</t>
        </is>
      </c>
      <c r="H1756" t="inlineStr">
        <is>
          <t>1</t>
        </is>
      </c>
      <c r="I1756" t="inlineStr">
        <is>
          <t>1</t>
        </is>
      </c>
      <c r="J1756" t="inlineStr">
        <is>
          <t>2</t>
        </is>
      </c>
      <c r="K1756" t="inlineStr">
        <is>
          <t>1</t>
        </is>
      </c>
      <c r="L1756">
        <f>HYPERLINK("https://www.commcarehq.org/a/caris-test/api/form_attachment/v1/42ed9495-a3bf-4f83-91f7-59b454c36815/1743641553627.jpg")</f>
        <v/>
      </c>
      <c r="M1756" t="inlineStr">
        <is>
          <t>---</t>
        </is>
      </c>
      <c r="N1756" t="inlineStr">
        <is>
          <t>---</t>
        </is>
      </c>
      <c r="O1756" t="inlineStr">
        <is>
          <t>3</t>
        </is>
      </c>
      <c r="P1756" t="inlineStr">
        <is>
          <t>4 boites pour 2 semaines</t>
        </is>
      </c>
      <c r="Q1756" t="inlineStr">
        <is>
          <t>1</t>
        </is>
      </c>
      <c r="R1756" t="inlineStr"/>
      <c r="S1756" t="inlineStr"/>
      <c r="T1756" t="inlineStr"/>
      <c r="U1756" t="inlineStr"/>
      <c r="V1756" t="inlineStr"/>
      <c r="W1756" t="inlineStr"/>
      <c r="X1756" t="inlineStr">
        <is>
          <t>PAP/NPFS/ST00073</t>
        </is>
      </c>
      <c r="Y1756" t="inlineStr">
        <is>
          <t>PAP/NPFS/ST00073</t>
        </is>
      </c>
      <c r="Z1756" t="inlineStr">
        <is>
          <t>2025-04-03 00:53:15</t>
        </is>
      </c>
      <c r="AA1756" t="inlineStr">
        <is>
          <t>2025-04-03 00:51:27</t>
        </is>
      </c>
      <c r="AB1756" t="inlineStr">
        <is>
          <t>2christelle</t>
        </is>
      </c>
      <c r="AC1756" t="inlineStr">
        <is>
          <t>2025-04-07 00:55:22</t>
        </is>
      </c>
      <c r="AD1756" s="1" t="inlineStr">
        <is>
          <t>https://www.commcarehq.org/a/caris-test/reports/form_data/42ed9495-a3bf-4f83-91f7-59b454c36815/</t>
        </is>
      </c>
      <c r="AE1756" t="inlineStr">
        <is>
          <t>---</t>
        </is>
      </c>
      <c r="AF1756" t="inlineStr">
        <is>
          <t>1a1152074e5e4ce3ad45edae60e92cea</t>
        </is>
      </c>
      <c r="AG1756" t="inlineStr">
        <is>
          <t>---</t>
        </is>
      </c>
      <c r="AH1756" t="inlineStr">
        <is>
          <t>2025-04-03 00:53:15</t>
        </is>
      </c>
      <c r="AI1756" t="inlineStr">
        <is>
          <t>246df32431d94e4a97fb5b1b8bef6b0e</t>
        </is>
      </c>
      <c r="AJ1756" t="inlineStr">
        <is>
          <t>2025-04-02</t>
        </is>
      </c>
      <c r="AK1756" t="inlineStr">
        <is>
          <t>2</t>
        </is>
      </c>
      <c r="AL1756" t="inlineStr">
        <is>
          <t>---</t>
        </is>
      </c>
      <c r="AM1756" t="inlineStr">
        <is>
          <t>1</t>
        </is>
      </c>
      <c r="AN1756" t="inlineStr">
        <is>
          <t>---</t>
        </is>
      </c>
      <c r="AO1756" t="inlineStr">
        <is>
          <t>1</t>
        </is>
      </c>
      <c r="AP1756" t="inlineStr">
        <is>
          <t>1</t>
        </is>
      </c>
      <c r="AQ1756" t="inlineStr"/>
      <c r="AR1756" t="inlineStr"/>
      <c r="AS1756" t="inlineStr"/>
      <c r="AT1756" t="inlineStr"/>
      <c r="AU1756" t="inlineStr">
        <is>
          <t>---</t>
        </is>
      </c>
      <c r="AV1756" t="inlineStr">
        <is>
          <t>---</t>
        </is>
      </c>
      <c r="AW1756" t="inlineStr">
        <is>
          <t>---</t>
        </is>
      </c>
      <c r="AX1756" t="inlineStr">
        <is>
          <t>---</t>
        </is>
      </c>
      <c r="AY1756" t="inlineStr">
        <is>
          <t>---</t>
        </is>
      </c>
      <c r="AZ1756" t="inlineStr">
        <is>
          <t>---</t>
        </is>
      </c>
      <c r="BA1756" t="inlineStr">
        <is>
          <t>246df32431d94e4a97fb5b1b8bef6b0e</t>
        </is>
      </c>
      <c r="BB1756" t="inlineStr">
        <is>
          <t>http://openrosa.org/formdesigner/0B48E039-1E80-49A7-AC24-732B6E788E39</t>
        </is>
      </c>
      <c r="BC1756" t="inlineStr">
        <is>
          <t>Ration et autres visites</t>
        </is>
      </c>
      <c r="BD1756" t="inlineStr">
        <is>
          <t>CommCare Android, version "2.56"(468046). App v15976. CommCare Version 2.56.0. Build 468046, built on: 2025-03-15</t>
        </is>
      </c>
      <c r="BE1756" t="inlineStr">
        <is>
          <t>commcare_95f1782f-8426-4434-b328-8386bbd0e352</t>
        </is>
      </c>
      <c r="BF1756" t="inlineStr">
        <is>
          <t>18.4775015 -72.2796905 1181.0 9.33</t>
        </is>
      </c>
      <c r="BG1756" t="inlineStr">
        <is>
          <t>f13d8149fc6d39ebe86af18272310ff9</t>
        </is>
      </c>
      <c r="BH1756" t="inlineStr">
        <is>
          <t>7f92301a232342ecaa860bf392f6b02f</t>
        </is>
      </c>
      <c r="BI1756" t="inlineStr">
        <is>
          <t>15246</t>
        </is>
      </c>
      <c r="BJ1756" t="inlineStr">
        <is>
          <t>XFormInstance</t>
        </is>
      </c>
      <c r="BK1756" t="inlineStr">
        <is>
          <t>5d27121a134a11f0aeebc95ea779295f</t>
        </is>
      </c>
      <c r="BL1756" t="b">
        <v>0</v>
      </c>
      <c r="BM1756" t="inlineStr">
        <is>
          <t>---</t>
        </is>
      </c>
      <c r="BN1756" t="inlineStr">
        <is>
          <t>200.113.251.150</t>
        </is>
      </c>
      <c r="BO1756" t="inlineStr">
        <is>
          <t>Augustin Christella</t>
        </is>
      </c>
    </row>
    <row r="1757">
      <c r="A1757" t="inlineStr">
        <is>
          <t>1755</t>
        </is>
      </c>
      <c r="B1757" t="inlineStr">
        <is>
          <t>02684843-008b-48e5-964b-a837040a3878</t>
        </is>
      </c>
      <c r="C1757" t="inlineStr">
        <is>
          <t>2025-04-05</t>
        </is>
      </c>
      <c r="D1757" t="inlineStr">
        <is>
          <t>8</t>
        </is>
      </c>
      <c r="E1757" t="inlineStr">
        <is>
          <t>---</t>
        </is>
      </c>
      <c r="F1757" t="inlineStr">
        <is>
          <t>1</t>
        </is>
      </c>
      <c r="G1757" t="inlineStr">
        <is>
          <t>---</t>
        </is>
      </c>
      <c r="H1757" t="inlineStr">
        <is>
          <t>1</t>
        </is>
      </c>
      <c r="I1757" t="inlineStr">
        <is>
          <t>1</t>
        </is>
      </c>
      <c r="J1757" t="inlineStr">
        <is>
          <t>2</t>
        </is>
      </c>
      <c r="K1757" t="inlineStr">
        <is>
          <t>---</t>
        </is>
      </c>
      <c r="L1757" t="inlineStr">
        <is>
          <t>---</t>
        </is>
      </c>
      <c r="M1757" t="inlineStr">
        <is>
          <t>---</t>
        </is>
      </c>
      <c r="N1757" t="inlineStr">
        <is>
          <t>---</t>
        </is>
      </c>
      <c r="O1757" t="inlineStr">
        <is>
          <t>---</t>
        </is>
      </c>
      <c r="P1757" t="inlineStr">
        <is>
          <t>---</t>
        </is>
      </c>
      <c r="Q1757" t="inlineStr">
        <is>
          <t>---</t>
        </is>
      </c>
      <c r="R1757" t="inlineStr"/>
      <c r="S1757" t="inlineStr"/>
      <c r="T1757" t="inlineStr"/>
      <c r="U1757" t="inlineStr"/>
      <c r="V1757" t="inlineStr"/>
      <c r="W1757" t="inlineStr"/>
      <c r="X1757" t="inlineStr">
        <is>
          <t>PAP/GCHO/ST07294</t>
        </is>
      </c>
      <c r="Y1757" t="inlineStr">
        <is>
          <t>PAP/GCHO/ST07294</t>
        </is>
      </c>
      <c r="Z1757" t="inlineStr">
        <is>
          <t>2025-04-07 14:27:59</t>
        </is>
      </c>
      <c r="AA1757" t="inlineStr">
        <is>
          <t>2025-04-07 14:27:33</t>
        </is>
      </c>
      <c r="AB1757" t="inlineStr">
        <is>
          <t>2nathalie</t>
        </is>
      </c>
      <c r="AC1757" t="inlineStr">
        <is>
          <t>2025-04-07 14:27:59</t>
        </is>
      </c>
      <c r="AD1757" s="1" t="inlineStr">
        <is>
          <t>https://www.commcarehq.org/a/caris-test/reports/form_data/02684843-008b-48e5-964b-a837040a3878/</t>
        </is>
      </c>
      <c r="AE1757" t="inlineStr">
        <is>
          <t>---</t>
        </is>
      </c>
      <c r="AF1757" t="inlineStr">
        <is>
          <t>3c5a623af057e23a32ae4000_37958</t>
        </is>
      </c>
      <c r="AG1757" t="inlineStr">
        <is>
          <t>---</t>
        </is>
      </c>
      <c r="AH1757" t="inlineStr">
        <is>
          <t>2025-04-07 14:27:59</t>
        </is>
      </c>
      <c r="AI1757" t="inlineStr">
        <is>
          <t>3c7e14bc31cb425997c89e194bb7c839</t>
        </is>
      </c>
      <c r="AJ1757" t="inlineStr">
        <is>
          <t>2025-04-05</t>
        </is>
      </c>
      <c r="AK1757" t="inlineStr">
        <is>
          <t>8</t>
        </is>
      </c>
      <c r="AL1757" t="inlineStr">
        <is>
          <t>---</t>
        </is>
      </c>
      <c r="AM1757" t="inlineStr">
        <is>
          <t>1</t>
        </is>
      </c>
      <c r="AN1757" t="inlineStr">
        <is>
          <t>---</t>
        </is>
      </c>
      <c r="AO1757" t="inlineStr">
        <is>
          <t>1</t>
        </is>
      </c>
      <c r="AP1757" t="inlineStr">
        <is>
          <t>1</t>
        </is>
      </c>
      <c r="AQ1757" t="inlineStr"/>
      <c r="AR1757" t="inlineStr"/>
      <c r="AS1757" t="inlineStr"/>
      <c r="AT1757" t="inlineStr"/>
      <c r="AU1757" t="inlineStr">
        <is>
          <t>---</t>
        </is>
      </c>
      <c r="AV1757" t="inlineStr">
        <is>
          <t>---</t>
        </is>
      </c>
      <c r="AW1757" t="inlineStr">
        <is>
          <t>---</t>
        </is>
      </c>
      <c r="AX1757" t="inlineStr">
        <is>
          <t>---</t>
        </is>
      </c>
      <c r="AY1757" t="inlineStr">
        <is>
          <t>---</t>
        </is>
      </c>
      <c r="AZ1757" t="inlineStr">
        <is>
          <t>---</t>
        </is>
      </c>
      <c r="BA1757" t="inlineStr">
        <is>
          <t>3c7e14bc31cb425997c89e194bb7c839</t>
        </is>
      </c>
      <c r="BB1757" t="inlineStr">
        <is>
          <t>http://openrosa.org/formdesigner/0B48E039-1E80-49A7-AC24-732B6E788E39</t>
        </is>
      </c>
      <c r="BC1757" t="inlineStr">
        <is>
          <t>Ration et autres visites</t>
        </is>
      </c>
      <c r="BD1757" t="inlineStr">
        <is>
          <t>CommCare Android, version "2.56"(468046). App v15976. CommCare Version 2.56.0. Build 468046, built on: 2025-03-15</t>
        </is>
      </c>
      <c r="BE1757" t="inlineStr">
        <is>
          <t>commcare_03216a9b-083b-41ac-b53f-fe4f1b36c5ed</t>
        </is>
      </c>
      <c r="BF1757" t="inlineStr"/>
      <c r="BG1757" t="inlineStr">
        <is>
          <t>f13d8149fc6d39ebe86af18272310ff9</t>
        </is>
      </c>
      <c r="BH1757" t="inlineStr">
        <is>
          <t>7f92301a232342ecaa860bf392f6b02f</t>
        </is>
      </c>
      <c r="BI1757" t="inlineStr">
        <is>
          <t>15246</t>
        </is>
      </c>
      <c r="BJ1757" t="inlineStr">
        <is>
          <t>XFormInstance</t>
        </is>
      </c>
      <c r="BK1757" t="inlineStr">
        <is>
          <t>4fe4ae2a13bb11f0af33c95ea779295f</t>
        </is>
      </c>
      <c r="BL1757" t="b">
        <v>0</v>
      </c>
      <c r="BM1757" t="inlineStr">
        <is>
          <t>---</t>
        </is>
      </c>
      <c r="BN1757" t="inlineStr">
        <is>
          <t>200.113.214.204</t>
        </is>
      </c>
      <c r="BO1757" t="inlineStr">
        <is>
          <t>Carl Roméo Lamour</t>
        </is>
      </c>
    </row>
    <row r="1758">
      <c r="A1758" t="inlineStr">
        <is>
          <t>1756</t>
        </is>
      </c>
      <c r="B1758" t="inlineStr">
        <is>
          <t>1535c259-bf4f-4f9a-8589-a0a12449d1a8</t>
        </is>
      </c>
      <c r="C1758" t="inlineStr">
        <is>
          <t>2025-04-05</t>
        </is>
      </c>
      <c r="D1758" t="inlineStr">
        <is>
          <t>8</t>
        </is>
      </c>
      <c r="E1758" t="inlineStr">
        <is>
          <t>---</t>
        </is>
      </c>
      <c r="F1758" t="inlineStr">
        <is>
          <t>1</t>
        </is>
      </c>
      <c r="G1758" t="inlineStr">
        <is>
          <t>---</t>
        </is>
      </c>
      <c r="H1758" t="inlineStr">
        <is>
          <t>1</t>
        </is>
      </c>
      <c r="I1758" t="inlineStr">
        <is>
          <t>1</t>
        </is>
      </c>
      <c r="J1758" t="inlineStr">
        <is>
          <t>2</t>
        </is>
      </c>
      <c r="K1758" t="inlineStr">
        <is>
          <t>---</t>
        </is>
      </c>
      <c r="L1758" t="inlineStr">
        <is>
          <t>---</t>
        </is>
      </c>
      <c r="M1758" t="inlineStr">
        <is>
          <t>---</t>
        </is>
      </c>
      <c r="N1758" t="inlineStr">
        <is>
          <t>---</t>
        </is>
      </c>
      <c r="O1758" t="inlineStr">
        <is>
          <t>---</t>
        </is>
      </c>
      <c r="P1758" t="inlineStr">
        <is>
          <t>---</t>
        </is>
      </c>
      <c r="Q1758" t="inlineStr">
        <is>
          <t>---</t>
        </is>
      </c>
      <c r="R1758" t="inlineStr"/>
      <c r="S1758" t="inlineStr">
        <is>
          <t>44.3</t>
        </is>
      </c>
      <c r="T1758" t="inlineStr"/>
      <c r="U1758">
        <f>HYPERLINK("https://www.commcarehq.org/a/caris-test/api/form_attachment/v1/1535c259-bf4f-4f9a-8589-a0a12449d1a8/1744036167209.heic")</f>
        <v/>
      </c>
      <c r="V1758" t="inlineStr"/>
      <c r="W1758" t="inlineStr"/>
      <c r="X1758" t="inlineStr">
        <is>
          <t>PAP/GCHO/ST06590</t>
        </is>
      </c>
      <c r="Y1758" t="inlineStr">
        <is>
          <t>PAP/GCHO/ST06590</t>
        </is>
      </c>
      <c r="Z1758" t="inlineStr">
        <is>
          <t>2025-04-07 14:29:31</t>
        </is>
      </c>
      <c r="AA1758" t="inlineStr">
        <is>
          <t>2025-04-07 14:28:50</t>
        </is>
      </c>
      <c r="AB1758" t="inlineStr">
        <is>
          <t>2nathalie</t>
        </is>
      </c>
      <c r="AC1758" t="inlineStr">
        <is>
          <t>2025-04-07 14:29:33</t>
        </is>
      </c>
      <c r="AD1758" s="1" t="inlineStr">
        <is>
          <t>https://www.commcarehq.org/a/caris-test/reports/form_data/1535c259-bf4f-4f9a-8589-a0a12449d1a8/</t>
        </is>
      </c>
      <c r="AE1758" t="inlineStr">
        <is>
          <t>---</t>
        </is>
      </c>
      <c r="AF1758" t="inlineStr">
        <is>
          <t>3c5a623af057e23a32ae4000_24609</t>
        </is>
      </c>
      <c r="AG1758" t="inlineStr">
        <is>
          <t>---</t>
        </is>
      </c>
      <c r="AH1758" t="inlineStr">
        <is>
          <t>2025-04-07 14:29:31</t>
        </is>
      </c>
      <c r="AI1758" t="inlineStr">
        <is>
          <t>3c7e14bc31cb425997c89e194bb7c839</t>
        </is>
      </c>
      <c r="AJ1758" t="inlineStr">
        <is>
          <t>2025-04-05</t>
        </is>
      </c>
      <c r="AK1758" t="inlineStr">
        <is>
          <t>8</t>
        </is>
      </c>
      <c r="AL1758" t="inlineStr">
        <is>
          <t>---</t>
        </is>
      </c>
      <c r="AM1758" t="inlineStr">
        <is>
          <t>1</t>
        </is>
      </c>
      <c r="AN1758" t="inlineStr">
        <is>
          <t>---</t>
        </is>
      </c>
      <c r="AO1758" t="inlineStr">
        <is>
          <t>1</t>
        </is>
      </c>
      <c r="AP1758" t="inlineStr">
        <is>
          <t>1</t>
        </is>
      </c>
      <c r="AQ1758" t="inlineStr"/>
      <c r="AR1758" t="inlineStr">
        <is>
          <t>44.3</t>
        </is>
      </c>
      <c r="AS1758" t="inlineStr"/>
      <c r="AT1758" t="inlineStr"/>
      <c r="AU1758" t="inlineStr">
        <is>
          <t>---</t>
        </is>
      </c>
      <c r="AV1758" t="inlineStr">
        <is>
          <t>---</t>
        </is>
      </c>
      <c r="AW1758" t="inlineStr">
        <is>
          <t>---</t>
        </is>
      </c>
      <c r="AX1758" t="inlineStr">
        <is>
          <t>---</t>
        </is>
      </c>
      <c r="AY1758" t="inlineStr">
        <is>
          <t>---</t>
        </is>
      </c>
      <c r="AZ1758" t="inlineStr">
        <is>
          <t>---</t>
        </is>
      </c>
      <c r="BA1758" t="inlineStr">
        <is>
          <t>3c7e14bc31cb425997c89e194bb7c839</t>
        </is>
      </c>
      <c r="BB1758" t="inlineStr">
        <is>
          <t>http://openrosa.org/formdesigner/0B48E039-1E80-49A7-AC24-732B6E788E39</t>
        </is>
      </c>
      <c r="BC1758" t="inlineStr">
        <is>
          <t>Ration et autres visites</t>
        </is>
      </c>
      <c r="BD1758" t="inlineStr">
        <is>
          <t>CommCare Android, version "2.56"(468046). App v15976. CommCare Version 2.56.0. Build 468046, built on: 2025-03-15</t>
        </is>
      </c>
      <c r="BE1758" t="inlineStr">
        <is>
          <t>commcare_03216a9b-083b-41ac-b53f-fe4f1b36c5ed</t>
        </is>
      </c>
      <c r="BF1758" t="inlineStr"/>
      <c r="BG1758" t="inlineStr">
        <is>
          <t>f13d8149fc6d39ebe86af18272310ff9</t>
        </is>
      </c>
      <c r="BH1758" t="inlineStr">
        <is>
          <t>7f92301a232342ecaa860bf392f6b02f</t>
        </is>
      </c>
      <c r="BI1758" t="inlineStr">
        <is>
          <t>15246</t>
        </is>
      </c>
      <c r="BJ1758" t="inlineStr">
        <is>
          <t>XFormInstance</t>
        </is>
      </c>
      <c r="BK1758" t="inlineStr">
        <is>
          <t>4fe4ae2a13bb11f0af33c95ea779295f</t>
        </is>
      </c>
      <c r="BL1758" t="b">
        <v>0</v>
      </c>
      <c r="BM1758" t="inlineStr">
        <is>
          <t>---</t>
        </is>
      </c>
      <c r="BN1758" t="inlineStr">
        <is>
          <t>200.113.214.204</t>
        </is>
      </c>
      <c r="BO1758" t="inlineStr">
        <is>
          <t>Washington Justin</t>
        </is>
      </c>
    </row>
    <row r="1759">
      <c r="A1759" t="inlineStr">
        <is>
          <t>1757</t>
        </is>
      </c>
      <c r="B1759" t="inlineStr">
        <is>
          <t>6f777263-4dd4-4d61-af76-9e27375c020a</t>
        </is>
      </c>
      <c r="C1759" t="inlineStr">
        <is>
          <t>2025-04-05</t>
        </is>
      </c>
      <c r="D1759" t="inlineStr">
        <is>
          <t>10</t>
        </is>
      </c>
      <c r="E1759" t="inlineStr">
        <is>
          <t>---</t>
        </is>
      </c>
      <c r="F1759" t="inlineStr">
        <is>
          <t>1</t>
        </is>
      </c>
      <c r="G1759" t="inlineStr">
        <is>
          <t>---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---</t>
        </is>
      </c>
      <c r="L1759" t="inlineStr">
        <is>
          <t>---</t>
        </is>
      </c>
      <c r="M1759" t="inlineStr">
        <is>
          <t>---</t>
        </is>
      </c>
      <c r="N1759" t="inlineStr">
        <is>
          <t>---</t>
        </is>
      </c>
      <c r="O1759" t="inlineStr">
        <is>
          <t>---</t>
        </is>
      </c>
      <c r="P1759" t="inlineStr">
        <is>
          <t>---</t>
        </is>
      </c>
      <c r="Q1759" t="inlineStr">
        <is>
          <t>---</t>
        </is>
      </c>
      <c r="R1759" t="inlineStr"/>
      <c r="S1759" t="inlineStr"/>
      <c r="T1759" t="inlineStr"/>
      <c r="U1759">
        <f>HYPERLINK("https://www.commcarehq.org/a/caris-test/api/form_attachment/v1/6f777263-4dd4-4d61-af76-9e27375c020a/1744036233745.heic")</f>
        <v/>
      </c>
      <c r="V1759" t="inlineStr"/>
      <c r="W1759" t="inlineStr"/>
      <c r="X1759" t="inlineStr">
        <is>
          <t>PAP/GCHO/ST08039</t>
        </is>
      </c>
      <c r="Y1759" t="inlineStr">
        <is>
          <t>PAP/GCHO/ST08039</t>
        </is>
      </c>
      <c r="Z1759" t="inlineStr">
        <is>
          <t>2025-04-07 14:30:37</t>
        </is>
      </c>
      <c r="AA1759" t="inlineStr">
        <is>
          <t>2025-04-07 14:29:47</t>
        </is>
      </c>
      <c r="AB1759" t="inlineStr">
        <is>
          <t>2nathalie</t>
        </is>
      </c>
      <c r="AC1759" t="inlineStr">
        <is>
          <t>2025-04-07 14:30:39</t>
        </is>
      </c>
      <c r="AD1759" s="1" t="inlineStr">
        <is>
          <t>https://www.commcarehq.org/a/caris-test/reports/form_data/6f777263-4dd4-4d61-af76-9e27375c020a/</t>
        </is>
      </c>
      <c r="AE1759" t="inlineStr">
        <is>
          <t>---</t>
        </is>
      </c>
      <c r="AF1759" t="inlineStr">
        <is>
          <t>3c5a623af057e23a32ae4000_110398</t>
        </is>
      </c>
      <c r="AG1759" t="inlineStr">
        <is>
          <t>---</t>
        </is>
      </c>
      <c r="AH1759" t="inlineStr">
        <is>
          <t>2025-04-07 14:30:37</t>
        </is>
      </c>
      <c r="AI1759" t="inlineStr">
        <is>
          <t>3c7e14bc31cb425997c89e194bb7c839</t>
        </is>
      </c>
      <c r="AJ1759" t="inlineStr">
        <is>
          <t>2025-04-05</t>
        </is>
      </c>
      <c r="AK1759" t="inlineStr">
        <is>
          <t>10</t>
        </is>
      </c>
      <c r="AL1759" t="inlineStr">
        <is>
          <t>---</t>
        </is>
      </c>
      <c r="AM1759" t="inlineStr">
        <is>
          <t>1</t>
        </is>
      </c>
      <c r="AN1759" t="inlineStr">
        <is>
          <t>---</t>
        </is>
      </c>
      <c r="AO1759" t="inlineStr">
        <is>
          <t>1</t>
        </is>
      </c>
      <c r="AP1759" t="inlineStr">
        <is>
          <t>1</t>
        </is>
      </c>
      <c r="AQ1759" t="inlineStr"/>
      <c r="AR1759" t="inlineStr"/>
      <c r="AS1759" t="inlineStr"/>
      <c r="AT1759" t="inlineStr"/>
      <c r="AU1759" t="inlineStr">
        <is>
          <t>---</t>
        </is>
      </c>
      <c r="AV1759" t="inlineStr">
        <is>
          <t>---</t>
        </is>
      </c>
      <c r="AW1759" t="inlineStr">
        <is>
          <t>---</t>
        </is>
      </c>
      <c r="AX1759" t="inlineStr">
        <is>
          <t>---</t>
        </is>
      </c>
      <c r="AY1759" t="inlineStr">
        <is>
          <t>---</t>
        </is>
      </c>
      <c r="AZ1759" t="inlineStr">
        <is>
          <t>---</t>
        </is>
      </c>
      <c r="BA1759" t="inlineStr">
        <is>
          <t>3c7e14bc31cb425997c89e194bb7c839</t>
        </is>
      </c>
      <c r="BB1759" t="inlineStr">
        <is>
          <t>http://openrosa.org/formdesigner/0B48E039-1E80-49A7-AC24-732B6E788E39</t>
        </is>
      </c>
      <c r="BC1759" t="inlineStr">
        <is>
          <t>Ration et autres visites</t>
        </is>
      </c>
      <c r="BD1759" t="inlineStr">
        <is>
          <t>CommCare Android, version "2.56"(468046). App v15976. CommCare Version 2.56.0. Build 468046, built on: 2025-03-15</t>
        </is>
      </c>
      <c r="BE1759" t="inlineStr">
        <is>
          <t>commcare_03216a9b-083b-41ac-b53f-fe4f1b36c5ed</t>
        </is>
      </c>
      <c r="BF1759" t="inlineStr"/>
      <c r="BG1759" t="inlineStr">
        <is>
          <t>f13d8149fc6d39ebe86af18272310ff9</t>
        </is>
      </c>
      <c r="BH1759" t="inlineStr">
        <is>
          <t>7f92301a232342ecaa860bf392f6b02f</t>
        </is>
      </c>
      <c r="BI1759" t="inlineStr">
        <is>
          <t>15246</t>
        </is>
      </c>
      <c r="BJ1759" t="inlineStr">
        <is>
          <t>XFormInstance</t>
        </is>
      </c>
      <c r="BK1759" t="inlineStr">
        <is>
          <t>4fe4ae2a13bb11f0af33c95ea779295f</t>
        </is>
      </c>
      <c r="BL1759" t="b">
        <v>0</v>
      </c>
      <c r="BM1759" t="inlineStr">
        <is>
          <t>---</t>
        </is>
      </c>
      <c r="BN1759" t="inlineStr">
        <is>
          <t>200.113.214.204</t>
        </is>
      </c>
      <c r="BO1759" t="inlineStr">
        <is>
          <t>Christella Appolon</t>
        </is>
      </c>
    </row>
    <row r="1760">
      <c r="A1760" t="inlineStr">
        <is>
          <t>1758</t>
        </is>
      </c>
      <c r="B1760" t="inlineStr">
        <is>
          <t>87bf749c-2d47-49cb-b9b9-963ebc800250</t>
        </is>
      </c>
      <c r="C1760" t="inlineStr">
        <is>
          <t>2025-03-14</t>
        </is>
      </c>
      <c r="D1760" t="inlineStr">
        <is>
          <t>4</t>
        </is>
      </c>
      <c r="E1760" t="inlineStr">
        <is>
          <t>bobon</t>
        </is>
      </c>
      <c r="F1760" t="inlineStr">
        <is>
          <t>1</t>
        </is>
      </c>
      <c r="G1760" t="inlineStr">
        <is>
          <t>non trouvé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---</t>
        </is>
      </c>
      <c r="L1760" t="inlineStr">
        <is>
          <t>---</t>
        </is>
      </c>
      <c r="M1760" t="inlineStr">
        <is>
          <t>---</t>
        </is>
      </c>
      <c r="N1760" t="inlineStr">
        <is>
          <t>---</t>
        </is>
      </c>
      <c r="O1760" t="inlineStr">
        <is>
          <t>---</t>
        </is>
      </c>
      <c r="P1760" t="inlineStr">
        <is>
          <t>---</t>
        </is>
      </c>
      <c r="Q1760" t="inlineStr">
        <is>
          <t>---</t>
        </is>
      </c>
      <c r="R1760" t="inlineStr">
        <is>
          <t>21.6</t>
        </is>
      </c>
      <c r="S1760" t="inlineStr">
        <is>
          <t>44.0</t>
        </is>
      </c>
      <c r="T1760" t="inlineStr">
        <is>
          <t>160.0</t>
        </is>
      </c>
      <c r="U1760" t="inlineStr"/>
      <c r="V1760" t="inlineStr"/>
      <c r="W1760" t="inlineStr"/>
      <c r="X1760" t="inlineStr">
        <is>
          <t>PAP/CHAP/ST01806</t>
        </is>
      </c>
      <c r="Y1760" t="inlineStr">
        <is>
          <t>PAP/CHAP/ST01806</t>
        </is>
      </c>
      <c r="Z1760" t="inlineStr">
        <is>
          <t>2025-03-14 15:59:46</t>
        </is>
      </c>
      <c r="AA1760" t="inlineStr">
        <is>
          <t>2025-03-14 15:59:03</t>
        </is>
      </c>
      <c r="AB1760" t="inlineStr">
        <is>
          <t>2faustin</t>
        </is>
      </c>
      <c r="AC1760" t="inlineStr">
        <is>
          <t>2025-04-07 15:26:47</t>
        </is>
      </c>
      <c r="AD1760" s="1" t="inlineStr">
        <is>
          <t>https://www.commcarehq.org/a/caris-test/reports/form_data/87bf749c-2d47-49cb-b9b9-963ebc800250/</t>
        </is>
      </c>
      <c r="AE1760" t="inlineStr">
        <is>
          <t>---</t>
        </is>
      </c>
      <c r="AF1760" t="inlineStr">
        <is>
          <t>3ff9920f05c3480c8be90f95425f8f79</t>
        </is>
      </c>
      <c r="AG1760" t="inlineStr">
        <is>
          <t>---</t>
        </is>
      </c>
      <c r="AH1760" t="inlineStr">
        <is>
          <t>2025-03-14 15:59:46</t>
        </is>
      </c>
      <c r="AI1760" t="inlineStr">
        <is>
          <t>25302d3773ea035e35c3934e3aa8e141</t>
        </is>
      </c>
      <c r="AJ1760" t="inlineStr">
        <is>
          <t>2025-03-14</t>
        </is>
      </c>
      <c r="AK1760" t="inlineStr">
        <is>
          <t>4</t>
        </is>
      </c>
      <c r="AL1760" t="inlineStr">
        <is>
          <t>bobon</t>
        </is>
      </c>
      <c r="AM1760" t="inlineStr">
        <is>
          <t>1</t>
        </is>
      </c>
      <c r="AN1760" t="inlineStr">
        <is>
          <t>non trouvé</t>
        </is>
      </c>
      <c r="AO1760" t="inlineStr">
        <is>
          <t>1</t>
        </is>
      </c>
      <c r="AP1760" t="inlineStr">
        <is>
          <t>1</t>
        </is>
      </c>
      <c r="AQ1760" t="inlineStr">
        <is>
          <t>21.6</t>
        </is>
      </c>
      <c r="AR1760" t="inlineStr">
        <is>
          <t>44</t>
        </is>
      </c>
      <c r="AS1760" t="inlineStr">
        <is>
          <t>160</t>
        </is>
      </c>
      <c r="AT1760" t="inlineStr"/>
      <c r="AU1760" t="inlineStr">
        <is>
          <t>---</t>
        </is>
      </c>
      <c r="AV1760" t="inlineStr">
        <is>
          <t>---</t>
        </is>
      </c>
      <c r="AW1760" t="inlineStr">
        <is>
          <t>---</t>
        </is>
      </c>
      <c r="AX1760" t="inlineStr">
        <is>
          <t>---</t>
        </is>
      </c>
      <c r="AY1760" t="inlineStr">
        <is>
          <t>---</t>
        </is>
      </c>
      <c r="AZ1760" t="inlineStr">
        <is>
          <t>---</t>
        </is>
      </c>
      <c r="BA1760" t="inlineStr">
        <is>
          <t>25302d3773ea035e35c3934e3aa8e141</t>
        </is>
      </c>
      <c r="BB1760" t="inlineStr">
        <is>
          <t>http://openrosa.org/formdesigner/0B48E039-1E80-49A7-AC24-732B6E788E39</t>
        </is>
      </c>
      <c r="BC1760" t="inlineStr">
        <is>
          <t>Ration et autres visites</t>
        </is>
      </c>
      <c r="BD1760" t="inlineStr">
        <is>
          <t>CommCare Android, version "2.56"(468048). App v15976. CommCare Version 2.56.0. Build 468048, built on: 2025-03-31</t>
        </is>
      </c>
      <c r="BE1760" t="inlineStr">
        <is>
          <t>commcare_6e883702-a4ce-475b-b43e-3900cbde0394</t>
        </is>
      </c>
      <c r="BF1760" t="inlineStr">
        <is>
          <t>18.5440087 -72.4071358 0.0 1600.0</t>
        </is>
      </c>
      <c r="BG1760" t="inlineStr">
        <is>
          <t>f13d8149fc6d39ebe86af18272310ff9</t>
        </is>
      </c>
      <c r="BH1760" t="inlineStr">
        <is>
          <t>7f92301a232342ecaa860bf392f6b02f</t>
        </is>
      </c>
      <c r="BI1760" t="inlineStr">
        <is>
          <t>15246</t>
        </is>
      </c>
      <c r="BJ1760" t="inlineStr">
        <is>
          <t>XFormInstance</t>
        </is>
      </c>
      <c r="BK1760" t="inlineStr">
        <is>
          <t>84c3205013bf11f0af38c95ea779295f</t>
        </is>
      </c>
      <c r="BL1760" t="b">
        <v>0</v>
      </c>
      <c r="BM1760" t="inlineStr">
        <is>
          <t>---</t>
        </is>
      </c>
      <c r="BN1760" t="inlineStr">
        <is>
          <t>200.113.248.15</t>
        </is>
      </c>
      <c r="BO1760" t="inlineStr">
        <is>
          <t>NERLINE  RENE</t>
        </is>
      </c>
    </row>
    <row r="1761">
      <c r="A1761" t="inlineStr">
        <is>
          <t>1759</t>
        </is>
      </c>
      <c r="B1761" t="inlineStr">
        <is>
          <t>6648a64b-0351-4574-9873-bbf9e0757a93</t>
        </is>
      </c>
      <c r="C1761" t="inlineStr">
        <is>
          <t>2025-03-20</t>
        </is>
      </c>
      <c r="D1761" t="inlineStr">
        <is>
          <t>4</t>
        </is>
      </c>
      <c r="E1761" t="inlineStr">
        <is>
          <t>bonbon</t>
        </is>
      </c>
      <c r="F1761" t="inlineStr">
        <is>
          <t>1</t>
        </is>
      </c>
      <c r="G1761" t="inlineStr">
        <is>
          <t>non trouvé</t>
        </is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---</t>
        </is>
      </c>
      <c r="L1761" t="inlineStr">
        <is>
          <t>---</t>
        </is>
      </c>
      <c r="M1761" t="inlineStr">
        <is>
          <t>---</t>
        </is>
      </c>
      <c r="N1761" t="inlineStr">
        <is>
          <t>---</t>
        </is>
      </c>
      <c r="O1761" t="inlineStr">
        <is>
          <t>---</t>
        </is>
      </c>
      <c r="P1761" t="inlineStr">
        <is>
          <t>---</t>
        </is>
      </c>
      <c r="Q1761" t="inlineStr">
        <is>
          <t>---</t>
        </is>
      </c>
      <c r="R1761" t="inlineStr">
        <is>
          <t>20.4</t>
        </is>
      </c>
      <c r="S1761" t="inlineStr">
        <is>
          <t>45.0</t>
        </is>
      </c>
      <c r="T1761" t="inlineStr">
        <is>
          <t>160.0</t>
        </is>
      </c>
      <c r="U1761" t="inlineStr"/>
      <c r="V1761" t="inlineStr"/>
      <c r="W1761" t="inlineStr"/>
      <c r="X1761" t="inlineStr">
        <is>
          <t>PAP/CHAP/ST01806</t>
        </is>
      </c>
      <c r="Y1761" t="inlineStr">
        <is>
          <t>PAP/CHAP/ST01806</t>
        </is>
      </c>
      <c r="Z1761" t="inlineStr">
        <is>
          <t>2025-03-20 16:01:47</t>
        </is>
      </c>
      <c r="AA1761" t="inlineStr">
        <is>
          <t>2025-03-20 16:01:06</t>
        </is>
      </c>
      <c r="AB1761" t="inlineStr">
        <is>
          <t>2faustin</t>
        </is>
      </c>
      <c r="AC1761" t="inlineStr">
        <is>
          <t>2025-04-07 15:26:48</t>
        </is>
      </c>
      <c r="AD1761" s="1" t="inlineStr">
        <is>
          <t>https://www.commcarehq.org/a/caris-test/reports/form_data/6648a64b-0351-4574-9873-bbf9e0757a93/</t>
        </is>
      </c>
      <c r="AE1761" t="inlineStr">
        <is>
          <t>---</t>
        </is>
      </c>
      <c r="AF1761" t="inlineStr">
        <is>
          <t>3ff9920f05c3480c8be90f95425f8f79</t>
        </is>
      </c>
      <c r="AG1761" t="inlineStr">
        <is>
          <t>---</t>
        </is>
      </c>
      <c r="AH1761" t="inlineStr">
        <is>
          <t>2025-03-20 16:01:47</t>
        </is>
      </c>
      <c r="AI1761" t="inlineStr">
        <is>
          <t>25302d3773ea035e35c3934e3aa8e141</t>
        </is>
      </c>
      <c r="AJ1761" t="inlineStr">
        <is>
          <t>2025-03-20</t>
        </is>
      </c>
      <c r="AK1761" t="inlineStr">
        <is>
          <t>4</t>
        </is>
      </c>
      <c r="AL1761" t="inlineStr">
        <is>
          <t>bonbon</t>
        </is>
      </c>
      <c r="AM1761" t="inlineStr">
        <is>
          <t>1</t>
        </is>
      </c>
      <c r="AN1761" t="inlineStr">
        <is>
          <t>non trouvé</t>
        </is>
      </c>
      <c r="AO1761" t="inlineStr">
        <is>
          <t>1</t>
        </is>
      </c>
      <c r="AP1761" t="inlineStr">
        <is>
          <t>1</t>
        </is>
      </c>
      <c r="AQ1761" t="inlineStr">
        <is>
          <t>20.4</t>
        </is>
      </c>
      <c r="AR1761" t="inlineStr">
        <is>
          <t>45</t>
        </is>
      </c>
      <c r="AS1761" t="inlineStr">
        <is>
          <t>160</t>
        </is>
      </c>
      <c r="AT1761" t="inlineStr"/>
      <c r="AU1761" t="inlineStr">
        <is>
          <t>---</t>
        </is>
      </c>
      <c r="AV1761" t="inlineStr">
        <is>
          <t>---</t>
        </is>
      </c>
      <c r="AW1761" t="inlineStr">
        <is>
          <t>---</t>
        </is>
      </c>
      <c r="AX1761" t="inlineStr">
        <is>
          <t>---</t>
        </is>
      </c>
      <c r="AY1761" t="inlineStr">
        <is>
          <t>---</t>
        </is>
      </c>
      <c r="AZ1761" t="inlineStr">
        <is>
          <t>---</t>
        </is>
      </c>
      <c r="BA1761" t="inlineStr">
        <is>
          <t>25302d3773ea035e35c3934e3aa8e141</t>
        </is>
      </c>
      <c r="BB1761" t="inlineStr">
        <is>
          <t>http://openrosa.org/formdesigner/0B48E039-1E80-49A7-AC24-732B6E788E39</t>
        </is>
      </c>
      <c r="BC1761" t="inlineStr">
        <is>
          <t>Ration et autres visites</t>
        </is>
      </c>
      <c r="BD1761" t="inlineStr">
        <is>
          <t>CommCare Android, version "2.56"(468048). App v15976. CommCare Version 2.56.0. Build 468048, built on: 2025-03-31</t>
        </is>
      </c>
      <c r="BE1761" t="inlineStr">
        <is>
          <t>commcare_6e883702-a4ce-475b-b43e-3900cbde0394</t>
        </is>
      </c>
      <c r="BF1761" t="inlineStr">
        <is>
          <t>18.5419993 -72.4075144 -15.3 164.4</t>
        </is>
      </c>
      <c r="BG1761" t="inlineStr">
        <is>
          <t>f13d8149fc6d39ebe86af18272310ff9</t>
        </is>
      </c>
      <c r="BH1761" t="inlineStr">
        <is>
          <t>7f92301a232342ecaa860bf392f6b02f</t>
        </is>
      </c>
      <c r="BI1761" t="inlineStr">
        <is>
          <t>15246</t>
        </is>
      </c>
      <c r="BJ1761" t="inlineStr">
        <is>
          <t>XFormInstance</t>
        </is>
      </c>
      <c r="BK1761" t="inlineStr">
        <is>
          <t>84c3205013bf11f0af38c95ea779295f</t>
        </is>
      </c>
      <c r="BL1761" t="b">
        <v>0</v>
      </c>
      <c r="BM1761" t="inlineStr">
        <is>
          <t>---</t>
        </is>
      </c>
      <c r="BN1761" t="inlineStr">
        <is>
          <t>200.113.248.15</t>
        </is>
      </c>
      <c r="BO1761" t="inlineStr">
        <is>
          <t>NERLINE  RENE</t>
        </is>
      </c>
    </row>
    <row r="1762">
      <c r="A1762" t="inlineStr">
        <is>
          <t>1760</t>
        </is>
      </c>
      <c r="B1762" t="inlineStr">
        <is>
          <t>2fd2a181-57be-4159-9aa9-8fb8af08c1d7</t>
        </is>
      </c>
      <c r="C1762" t="inlineStr">
        <is>
          <t>2025-04-04</t>
        </is>
      </c>
      <c r="D1762" t="inlineStr">
        <is>
          <t>3</t>
        </is>
      </c>
      <c r="E1762" t="inlineStr">
        <is>
          <t>---</t>
        </is>
      </c>
      <c r="F1762" t="inlineStr">
        <is>
          <t>0</t>
        </is>
      </c>
      <c r="G1762" t="inlineStr">
        <is>
          <t>---</t>
        </is>
      </c>
      <c r="H1762" t="inlineStr">
        <is>
          <t>1</t>
        </is>
      </c>
      <c r="I1762" t="inlineStr">
        <is>
          <t>1</t>
        </is>
      </c>
      <c r="J1762" t="inlineStr"/>
      <c r="K1762" t="inlineStr">
        <is>
          <t>---</t>
        </is>
      </c>
      <c r="L1762" t="inlineStr">
        <is>
          <t>---</t>
        </is>
      </c>
      <c r="M1762" t="inlineStr">
        <is>
          <t>---</t>
        </is>
      </c>
      <c r="N1762" t="inlineStr">
        <is>
          <t>---</t>
        </is>
      </c>
      <c r="O1762" t="inlineStr">
        <is>
          <t>---</t>
        </is>
      </c>
      <c r="P1762" t="inlineStr">
        <is>
          <t>---</t>
        </is>
      </c>
      <c r="Q1762" t="inlineStr">
        <is>
          <t>---</t>
        </is>
      </c>
      <c r="R1762" t="inlineStr"/>
      <c r="S1762" t="inlineStr"/>
      <c r="T1762" t="inlineStr"/>
      <c r="U1762" t="inlineStr"/>
      <c r="V1762" t="inlineStr"/>
      <c r="W1762" t="inlineStr">
        <is>
          <t>18.5137898 -72.6369821 13.52 24.21</t>
        </is>
      </c>
      <c r="X1762" t="inlineStr">
        <is>
          <t>LEG/HSCL/ST01343</t>
        </is>
      </c>
      <c r="Y1762" t="inlineStr">
        <is>
          <t>LEG/HSCL/ST01343</t>
        </is>
      </c>
      <c r="Z1762" t="inlineStr">
        <is>
          <t>2025-04-04 14:00:16</t>
        </is>
      </c>
      <c r="AA1762" t="inlineStr">
        <is>
          <t>2025-04-04 13:59:46</t>
        </is>
      </c>
      <c r="AB1762" t="inlineStr">
        <is>
          <t>2francesca</t>
        </is>
      </c>
      <c r="AC1762" t="inlineStr">
        <is>
          <t>2025-04-07 15:34:04</t>
        </is>
      </c>
      <c r="AD1762" s="1" t="inlineStr">
        <is>
          <t>https://www.commcarehq.org/a/caris-test/reports/form_data/2fd2a181-57be-4159-9aa9-8fb8af08c1d7/</t>
        </is>
      </c>
      <c r="AE1762" t="inlineStr">
        <is>
          <t>---</t>
        </is>
      </c>
      <c r="AF1762" t="inlineStr">
        <is>
          <t>3c5a623af057e23a32ae4000_197087</t>
        </is>
      </c>
      <c r="AG1762" t="inlineStr">
        <is>
          <t>OK</t>
        </is>
      </c>
      <c r="AH1762" t="inlineStr">
        <is>
          <t>2025-04-04 14:00:16</t>
        </is>
      </c>
      <c r="AI1762" t="inlineStr">
        <is>
          <t>e108d3187abb44a0a8a40ae0f9d2582f</t>
        </is>
      </c>
      <c r="AJ1762" t="inlineStr">
        <is>
          <t>2025-04-04</t>
        </is>
      </c>
      <c r="AK1762" t="inlineStr">
        <is>
          <t>3</t>
        </is>
      </c>
      <c r="AL1762" t="inlineStr">
        <is>
          <t>---</t>
        </is>
      </c>
      <c r="AM1762" t="inlineStr">
        <is>
          <t>0</t>
        </is>
      </c>
      <c r="AN1762" t="inlineStr">
        <is>
          <t>---</t>
        </is>
      </c>
      <c r="AO1762" t="inlineStr">
        <is>
          <t>1</t>
        </is>
      </c>
      <c r="AP1762" t="inlineStr">
        <is>
          <t>1</t>
        </is>
      </c>
      <c r="AQ1762" t="inlineStr"/>
      <c r="AR1762" t="inlineStr"/>
      <c r="AS1762" t="inlineStr"/>
      <c r="AT1762" t="inlineStr">
        <is>
          <t>18.5137898 -72.6369821 13.52 24.21</t>
        </is>
      </c>
      <c r="AU1762" t="inlineStr">
        <is>
          <t>---</t>
        </is>
      </c>
      <c r="AV1762" t="inlineStr">
        <is>
          <t>---</t>
        </is>
      </c>
      <c r="AW1762" t="inlineStr">
        <is>
          <t>---</t>
        </is>
      </c>
      <c r="AX1762" t="inlineStr">
        <is>
          <t>---</t>
        </is>
      </c>
      <c r="AY1762" t="inlineStr">
        <is>
          <t>---</t>
        </is>
      </c>
      <c r="AZ1762" t="inlineStr">
        <is>
          <t>---</t>
        </is>
      </c>
      <c r="BA1762" t="inlineStr">
        <is>
          <t>e108d3187abb44a0a8a40ae0f9d2582f</t>
        </is>
      </c>
      <c r="BB1762" t="inlineStr">
        <is>
          <t>http://openrosa.org/formdesigner/0B48E039-1E80-49A7-AC24-732B6E788E39</t>
        </is>
      </c>
      <c r="BC1762" t="inlineStr">
        <is>
          <t>Ration et autres visites</t>
        </is>
      </c>
      <c r="BD1762" t="inlineStr">
        <is>
          <t>CommCare Android, version "2.55.0"(467579). App v15976. CommCare Version 2.55.0. Build 467579, built on: 2025-01-15</t>
        </is>
      </c>
      <c r="BE1762" t="inlineStr">
        <is>
          <t>commcare_6f56273d-7e7b-484c-afbb-00c7ac82f3b2</t>
        </is>
      </c>
      <c r="BF1762" t="inlineStr">
        <is>
          <t>18.5135591 -72.6369179 -2.86 7.34</t>
        </is>
      </c>
      <c r="BG1762" t="inlineStr">
        <is>
          <t>f13d8149fc6d39ebe86af18272310ff9</t>
        </is>
      </c>
      <c r="BH1762" t="inlineStr">
        <is>
          <t>7f92301a232342ecaa860bf392f6b02f</t>
        </is>
      </c>
      <c r="BI1762" t="inlineStr">
        <is>
          <t>15246</t>
        </is>
      </c>
      <c r="BJ1762" t="inlineStr">
        <is>
          <t>XFormInstance</t>
        </is>
      </c>
      <c r="BK1762" t="inlineStr">
        <is>
          <t>6d3f65fa10b911f0a0a101d5b80612a7</t>
        </is>
      </c>
      <c r="BL1762" t="b">
        <v>0</v>
      </c>
      <c r="BM1762" t="inlineStr">
        <is>
          <t>---</t>
        </is>
      </c>
      <c r="BN1762" t="inlineStr">
        <is>
          <t>200.113.215.18</t>
        </is>
      </c>
      <c r="BO1762" t="inlineStr">
        <is>
          <t>---</t>
        </is>
      </c>
    </row>
    <row r="1763">
      <c r="A1763" t="inlineStr">
        <is>
          <t>1761</t>
        </is>
      </c>
      <c r="B1763" t="inlineStr">
        <is>
          <t>c2b924e7-8769-4e30-aeb2-fb351063b96d</t>
        </is>
      </c>
      <c r="C1763" t="inlineStr">
        <is>
          <t>2025-04-04</t>
        </is>
      </c>
      <c r="D1763" t="inlineStr">
        <is>
          <t>3</t>
        </is>
      </c>
      <c r="E1763" t="inlineStr">
        <is>
          <t>---</t>
        </is>
      </c>
      <c r="F1763" t="inlineStr">
        <is>
          <t>0</t>
        </is>
      </c>
      <c r="G1763" t="inlineStr">
        <is>
          <t>---</t>
        </is>
      </c>
      <c r="H1763" t="inlineStr">
        <is>
          <t>1</t>
        </is>
      </c>
      <c r="I1763" t="inlineStr">
        <is>
          <t>0</t>
        </is>
      </c>
      <c r="J1763" t="inlineStr">
        <is>
          <t>---</t>
        </is>
      </c>
      <c r="K1763" t="inlineStr">
        <is>
          <t>---</t>
        </is>
      </c>
      <c r="L1763" t="inlineStr">
        <is>
          <t>---</t>
        </is>
      </c>
      <c r="M1763" t="inlineStr">
        <is>
          <t>---</t>
        </is>
      </c>
      <c r="N1763" t="inlineStr">
        <is>
          <t>---</t>
        </is>
      </c>
      <c r="O1763" t="inlineStr">
        <is>
          <t>---</t>
        </is>
      </c>
      <c r="P1763" t="inlineStr">
        <is>
          <t>---</t>
        </is>
      </c>
      <c r="Q1763" t="inlineStr">
        <is>
          <t>---</t>
        </is>
      </c>
      <c r="R1763" t="inlineStr">
        <is>
          <t>---</t>
        </is>
      </c>
      <c r="S1763" t="inlineStr">
        <is>
          <t>---</t>
        </is>
      </c>
      <c r="T1763" t="inlineStr">
        <is>
          <t>---</t>
        </is>
      </c>
      <c r="U1763" t="inlineStr">
        <is>
          <t>---</t>
        </is>
      </c>
      <c r="V1763" t="inlineStr">
        <is>
          <t>---</t>
        </is>
      </c>
      <c r="W1763" t="inlineStr">
        <is>
          <t>18.450103 -72.66651 11.58 8.45</t>
        </is>
      </c>
      <c r="X1763" t="inlineStr">
        <is>
          <t>LEG/HSCL/ST00838</t>
        </is>
      </c>
      <c r="Y1763" t="inlineStr">
        <is>
          <t>LEG/HSCL/ST00838</t>
        </is>
      </c>
      <c r="Z1763" t="inlineStr">
        <is>
          <t>2025-04-04 14:21:38</t>
        </is>
      </c>
      <c r="AA1763" t="inlineStr">
        <is>
          <t>2025-04-04 14:21:14</t>
        </is>
      </c>
      <c r="AB1763" t="inlineStr">
        <is>
          <t>2francesca</t>
        </is>
      </c>
      <c r="AC1763" t="inlineStr">
        <is>
          <t>2025-04-07 15:34:08</t>
        </is>
      </c>
      <c r="AD1763" s="1" t="inlineStr">
        <is>
          <t>https://www.commcarehq.org/a/caris-test/reports/form_data/c2b924e7-8769-4e30-aeb2-fb351063b96d/</t>
        </is>
      </c>
      <c r="AE1763" t="inlineStr">
        <is>
          <t>---</t>
        </is>
      </c>
      <c r="AF1763" t="inlineStr">
        <is>
          <t>3c5a623af057e23a32ae4000_151695</t>
        </is>
      </c>
      <c r="AG1763" t="inlineStr">
        <is>
          <t>OK</t>
        </is>
      </c>
      <c r="AH1763" t="inlineStr">
        <is>
          <t>2025-04-04 14:21:38</t>
        </is>
      </c>
      <c r="AI1763" t="inlineStr">
        <is>
          <t>e108d3187abb44a0a8a40ae0f9d2582f</t>
        </is>
      </c>
      <c r="AJ1763" t="inlineStr">
        <is>
          <t>2025-04-04</t>
        </is>
      </c>
      <c r="AK1763" t="inlineStr">
        <is>
          <t>3</t>
        </is>
      </c>
      <c r="AL1763" t="inlineStr">
        <is>
          <t>---</t>
        </is>
      </c>
      <c r="AM1763" t="inlineStr">
        <is>
          <t>0</t>
        </is>
      </c>
      <c r="AN1763" t="inlineStr">
        <is>
          <t>---</t>
        </is>
      </c>
      <c r="AO1763" t="inlineStr">
        <is>
          <t>1</t>
        </is>
      </c>
      <c r="AP1763" t="inlineStr">
        <is>
          <t>0</t>
        </is>
      </c>
      <c r="AQ1763" t="inlineStr">
        <is>
          <t>---</t>
        </is>
      </c>
      <c r="AR1763" t="inlineStr">
        <is>
          <t>---</t>
        </is>
      </c>
      <c r="AS1763" t="inlineStr">
        <is>
          <t>---</t>
        </is>
      </c>
      <c r="AT1763" t="inlineStr">
        <is>
          <t>18.450103 -72.66651 11.58 8.45</t>
        </is>
      </c>
      <c r="AU1763" t="inlineStr">
        <is>
          <t>---</t>
        </is>
      </c>
      <c r="AV1763" t="inlineStr">
        <is>
          <t>---</t>
        </is>
      </c>
      <c r="AW1763" t="inlineStr">
        <is>
          <t>---</t>
        </is>
      </c>
      <c r="AX1763" t="inlineStr">
        <is>
          <t>---</t>
        </is>
      </c>
      <c r="AY1763" t="inlineStr">
        <is>
          <t>---</t>
        </is>
      </c>
      <c r="AZ1763" t="inlineStr">
        <is>
          <t>---</t>
        </is>
      </c>
      <c r="BA1763" t="inlineStr">
        <is>
          <t>e108d3187abb44a0a8a40ae0f9d2582f</t>
        </is>
      </c>
      <c r="BB1763" t="inlineStr">
        <is>
          <t>http://openrosa.org/formdesigner/0B48E039-1E80-49A7-AC24-732B6E788E39</t>
        </is>
      </c>
      <c r="BC1763" t="inlineStr">
        <is>
          <t>Ration et autres visites</t>
        </is>
      </c>
      <c r="BD1763" t="inlineStr">
        <is>
          <t>CommCare Android, version "2.55.0"(467579). App v15976. CommCare Version 2.55.0. Build 467579, built on: 2025-01-15</t>
        </is>
      </c>
      <c r="BE1763" t="inlineStr">
        <is>
          <t>commcare_6f56273d-7e7b-484c-afbb-00c7ac82f3b2</t>
        </is>
      </c>
      <c r="BF1763" t="inlineStr">
        <is>
          <t>18.4500843 -72.6664833 -22.16 8.67</t>
        </is>
      </c>
      <c r="BG1763" t="inlineStr">
        <is>
          <t>f13d8149fc6d39ebe86af18272310ff9</t>
        </is>
      </c>
      <c r="BH1763" t="inlineStr">
        <is>
          <t>7f92301a232342ecaa860bf392f6b02f</t>
        </is>
      </c>
      <c r="BI1763" t="inlineStr">
        <is>
          <t>15246</t>
        </is>
      </c>
      <c r="BJ1763" t="inlineStr">
        <is>
          <t>XFormInstance</t>
        </is>
      </c>
      <c r="BK1763" t="inlineStr">
        <is>
          <t>6d3f65fa10b911f0a0a101d5b80612a7</t>
        </is>
      </c>
      <c r="BL1763" t="b">
        <v>0</v>
      </c>
      <c r="BM1763" t="inlineStr">
        <is>
          <t>---</t>
        </is>
      </c>
      <c r="BN1763" t="inlineStr">
        <is>
          <t>200.113.215.18</t>
        </is>
      </c>
      <c r="BO1763" t="inlineStr">
        <is>
          <t>Bensiara Bazelais</t>
        </is>
      </c>
    </row>
    <row r="1764">
      <c r="A1764" t="inlineStr">
        <is>
          <t>1762</t>
        </is>
      </c>
      <c r="B1764" t="inlineStr">
        <is>
          <t>1b79ed9e-48f7-4cdc-986f-c17cab8246eb</t>
        </is>
      </c>
      <c r="C1764" t="inlineStr">
        <is>
          <t>2025-04-07</t>
        </is>
      </c>
      <c r="D1764" t="inlineStr">
        <is>
          <t>1 10 12</t>
        </is>
      </c>
      <c r="E1764" t="inlineStr">
        <is>
          <t>---</t>
        </is>
      </c>
      <c r="F1764" t="inlineStr">
        <is>
          <t>1</t>
        </is>
      </c>
      <c r="G1764" t="inlineStr">
        <is>
          <t>---</t>
        </is>
      </c>
      <c r="H1764" t="inlineStr">
        <is>
          <t>1</t>
        </is>
      </c>
      <c r="I1764" t="inlineStr">
        <is>
          <t>1</t>
        </is>
      </c>
      <c r="J1764" t="inlineStr"/>
      <c r="K1764" t="inlineStr">
        <is>
          <t>---</t>
        </is>
      </c>
      <c r="L1764" t="inlineStr">
        <is>
          <t>---</t>
        </is>
      </c>
      <c r="M1764" t="inlineStr"/>
      <c r="N1764" t="inlineStr">
        <is>
          <t>---</t>
        </is>
      </c>
      <c r="O1764" t="inlineStr">
        <is>
          <t>---</t>
        </is>
      </c>
      <c r="P1764" t="inlineStr">
        <is>
          <t>---</t>
        </is>
      </c>
      <c r="Q1764" t="inlineStr">
        <is>
          <t>---</t>
        </is>
      </c>
      <c r="R1764" t="inlineStr"/>
      <c r="S1764" t="inlineStr"/>
      <c r="T1764" t="inlineStr"/>
      <c r="U1764" t="inlineStr"/>
      <c r="V1764" t="inlineStr"/>
      <c r="W1764" t="inlineStr"/>
      <c r="X1764" t="inlineStr">
        <is>
          <t>PAP/GHES/1T169829</t>
        </is>
      </c>
      <c r="Y1764" t="inlineStr">
        <is>
          <t>PAP/GHES/1T169829</t>
        </is>
      </c>
      <c r="Z1764" t="inlineStr">
        <is>
          <t>2025-04-07 15:56:05</t>
        </is>
      </c>
      <c r="AA1764" t="inlineStr">
        <is>
          <t>2025-04-07 15:54:55</t>
        </is>
      </c>
      <c r="AB1764" t="inlineStr">
        <is>
          <t>2paula</t>
        </is>
      </c>
      <c r="AC1764" t="inlineStr">
        <is>
          <t>2025-04-07 16:00:25</t>
        </is>
      </c>
      <c r="AD1764" s="1" t="inlineStr">
        <is>
          <t>https://www.commcarehq.org/a/caris-test/reports/form_data/1b79ed9e-48f7-4cdc-986f-c17cab8246eb/</t>
        </is>
      </c>
      <c r="AE1764" t="inlineStr">
        <is>
          <t>---</t>
        </is>
      </c>
      <c r="AF1764" t="inlineStr">
        <is>
          <t>3c5a623af057e23a32ae4000_21722</t>
        </is>
      </c>
      <c r="AG1764" t="inlineStr">
        <is>
          <t>---</t>
        </is>
      </c>
      <c r="AH1764" t="inlineStr">
        <is>
          <t>2025-04-07 15:56:05</t>
        </is>
      </c>
      <c r="AI1764" t="inlineStr">
        <is>
          <t>e5870524d7474eb1ae50f2c4107b4683</t>
        </is>
      </c>
      <c r="AJ1764" t="inlineStr">
        <is>
          <t>2025-04-07</t>
        </is>
      </c>
      <c r="AK1764" t="inlineStr">
        <is>
          <t>1 10 12</t>
        </is>
      </c>
      <c r="AL1764" t="inlineStr">
        <is>
          <t>---</t>
        </is>
      </c>
      <c r="AM1764" t="inlineStr">
        <is>
          <t>1</t>
        </is>
      </c>
      <c r="AN1764" t="inlineStr">
        <is>
          <t>---</t>
        </is>
      </c>
      <c r="AO1764" t="inlineStr">
        <is>
          <t>1</t>
        </is>
      </c>
      <c r="AP1764" t="inlineStr">
        <is>
          <t>1</t>
        </is>
      </c>
      <c r="AQ1764" t="inlineStr"/>
      <c r="AR1764" t="inlineStr"/>
      <c r="AS1764" t="inlineStr"/>
      <c r="AT1764" t="inlineStr"/>
      <c r="AU1764" t="inlineStr">
        <is>
          <t>---</t>
        </is>
      </c>
      <c r="AV1764" t="inlineStr">
        <is>
          <t>---</t>
        </is>
      </c>
      <c r="AW1764" t="inlineStr">
        <is>
          <t>---</t>
        </is>
      </c>
      <c r="AX1764" t="inlineStr">
        <is>
          <t>---</t>
        </is>
      </c>
      <c r="AY1764" t="inlineStr">
        <is>
          <t>---</t>
        </is>
      </c>
      <c r="AZ1764" t="inlineStr">
        <is>
          <t>---</t>
        </is>
      </c>
      <c r="BA1764" t="inlineStr">
        <is>
          <t>e5870524d7474eb1ae50f2c4107b4683</t>
        </is>
      </c>
      <c r="BB1764" t="inlineStr">
        <is>
          <t>http://openrosa.org/formdesigner/0B48E039-1E80-49A7-AC24-732B6E788E39</t>
        </is>
      </c>
      <c r="BC1764" t="inlineStr">
        <is>
          <t>Ration et autres visites</t>
        </is>
      </c>
      <c r="BD1764" t="inlineStr">
        <is>
          <t>CommCare Android, version "2.56"(468046). App v15976. CommCare Version 2.56.0. Build 468046, built on: 2025-03-15</t>
        </is>
      </c>
      <c r="BE1764" t="inlineStr">
        <is>
          <t>commcare_1a638df5-b750-4196-ba65-fa624981c493</t>
        </is>
      </c>
      <c r="BF1764" t="inlineStr">
        <is>
          <t>18.5351194 -72.3118263 136.4 9.57</t>
        </is>
      </c>
      <c r="BG1764" t="inlineStr">
        <is>
          <t>f13d8149fc6d39ebe86af18272310ff9</t>
        </is>
      </c>
      <c r="BH1764" t="inlineStr">
        <is>
          <t>7f92301a232342ecaa860bf392f6b02f</t>
        </is>
      </c>
      <c r="BI1764" t="inlineStr">
        <is>
          <t>15246</t>
        </is>
      </c>
      <c r="BJ1764" t="inlineStr">
        <is>
          <t>XFormInstance</t>
        </is>
      </c>
      <c r="BK1764" t="inlineStr">
        <is>
          <t>3cc3116c13c811f0889a839c77c2df28</t>
        </is>
      </c>
      <c r="BL1764" t="b">
        <v>0</v>
      </c>
      <c r="BM1764" t="inlineStr">
        <is>
          <t>---</t>
        </is>
      </c>
      <c r="BN1764" t="inlineStr">
        <is>
          <t>200.113.238.47</t>
        </is>
      </c>
      <c r="BO1764" t="inlineStr">
        <is>
          <t>YVRONE CALIXTE</t>
        </is>
      </c>
    </row>
    <row r="1765">
      <c r="A1765" t="inlineStr">
        <is>
          <t>1763</t>
        </is>
      </c>
      <c r="B1765" t="inlineStr">
        <is>
          <t>11b749a3-a8fd-4924-ba00-e5d425c439b2</t>
        </is>
      </c>
      <c r="C1765" t="inlineStr">
        <is>
          <t>2025-04-04</t>
        </is>
      </c>
      <c r="D1765" t="inlineStr">
        <is>
          <t>10</t>
        </is>
      </c>
      <c r="E1765" t="inlineStr">
        <is>
          <t>---</t>
        </is>
      </c>
      <c r="F1765" t="inlineStr">
        <is>
          <t>1</t>
        </is>
      </c>
      <c r="G1765" t="inlineStr">
        <is>
          <t>---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---</t>
        </is>
      </c>
      <c r="L1765" t="inlineStr">
        <is>
          <t>---</t>
        </is>
      </c>
      <c r="M1765" t="inlineStr">
        <is>
          <t>---</t>
        </is>
      </c>
      <c r="N1765" t="inlineStr">
        <is>
          <t>---</t>
        </is>
      </c>
      <c r="O1765" t="inlineStr">
        <is>
          <t>---</t>
        </is>
      </c>
      <c r="P1765" t="inlineStr">
        <is>
          <t>---</t>
        </is>
      </c>
      <c r="Q1765" t="inlineStr">
        <is>
          <t>---</t>
        </is>
      </c>
      <c r="R1765" t="inlineStr">
        <is>
          <t>19.5</t>
        </is>
      </c>
      <c r="S1765" t="inlineStr">
        <is>
          <t>44.1</t>
        </is>
      </c>
      <c r="T1765" t="inlineStr">
        <is>
          <t>160.0</t>
        </is>
      </c>
      <c r="U1765">
        <f>HYPERLINK("https://www.commcarehq.org/a/caris-test/api/form_attachment/v1/11b749a3-a8fd-4924-ba00-e5d425c439b2/1744046708859.jpg")</f>
        <v/>
      </c>
      <c r="V1765" t="inlineStr"/>
      <c r="W1765" t="inlineStr"/>
      <c r="X1765" t="inlineStr">
        <is>
          <t>PAP/OMFP/ST05734</t>
        </is>
      </c>
      <c r="Y1765" t="inlineStr">
        <is>
          <t>PAP/OMFP/ST05734</t>
        </is>
      </c>
      <c r="Z1765" t="inlineStr">
        <is>
          <t>2025-04-07 17:25:13</t>
        </is>
      </c>
      <c r="AA1765" t="inlineStr">
        <is>
          <t>2025-04-07 17:22:31</t>
        </is>
      </c>
      <c r="AB1765" t="inlineStr">
        <is>
          <t>2florence</t>
        </is>
      </c>
      <c r="AC1765" t="inlineStr">
        <is>
          <t>2025-04-07 17:25:13</t>
        </is>
      </c>
      <c r="AD1765" s="1" t="inlineStr">
        <is>
          <t>https://www.commcarehq.org/a/caris-test/reports/form_data/11b749a3-a8fd-4924-ba00-e5d425c439b2/</t>
        </is>
      </c>
      <c r="AE1765" t="inlineStr">
        <is>
          <t>---</t>
        </is>
      </c>
      <c r="AF1765" t="inlineStr">
        <is>
          <t>3c5a623af057e23a32ae4000_194868</t>
        </is>
      </c>
      <c r="AG1765" t="inlineStr">
        <is>
          <t>---</t>
        </is>
      </c>
      <c r="AH1765" t="inlineStr">
        <is>
          <t>2025-04-07 17:25:13</t>
        </is>
      </c>
      <c r="AI1765" t="inlineStr">
        <is>
          <t>754ca7bec29f95351d5cefde12319a10</t>
        </is>
      </c>
      <c r="AJ1765" t="inlineStr">
        <is>
          <t>2025-04-04</t>
        </is>
      </c>
      <c r="AK1765" t="inlineStr">
        <is>
          <t>10</t>
        </is>
      </c>
      <c r="AL1765" t="inlineStr">
        <is>
          <t>---</t>
        </is>
      </c>
      <c r="AM1765" t="inlineStr">
        <is>
          <t>1</t>
        </is>
      </c>
      <c r="AN1765" t="inlineStr">
        <is>
          <t>---</t>
        </is>
      </c>
      <c r="AO1765" t="inlineStr">
        <is>
          <t>1</t>
        </is>
      </c>
      <c r="AP1765" t="inlineStr">
        <is>
          <t>1</t>
        </is>
      </c>
      <c r="AQ1765" t="inlineStr">
        <is>
          <t>19.5</t>
        </is>
      </c>
      <c r="AR1765" t="inlineStr">
        <is>
          <t>44.1</t>
        </is>
      </c>
      <c r="AS1765" t="inlineStr">
        <is>
          <t>160</t>
        </is>
      </c>
      <c r="AT1765" t="inlineStr"/>
      <c r="AU1765" t="inlineStr">
        <is>
          <t>---</t>
        </is>
      </c>
      <c r="AV1765" t="inlineStr">
        <is>
          <t>---</t>
        </is>
      </c>
      <c r="AW1765" t="inlineStr">
        <is>
          <t>---</t>
        </is>
      </c>
      <c r="AX1765" t="inlineStr">
        <is>
          <t>---</t>
        </is>
      </c>
      <c r="AY1765" t="inlineStr">
        <is>
          <t>---</t>
        </is>
      </c>
      <c r="AZ1765" t="inlineStr">
        <is>
          <t>---</t>
        </is>
      </c>
      <c r="BA1765" t="inlineStr">
        <is>
          <t>754ca7bec29f95351d5cefde12319a10</t>
        </is>
      </c>
      <c r="BB1765" t="inlineStr">
        <is>
          <t>http://openrosa.org/formdesigner/0B48E039-1E80-49A7-AC24-732B6E788E39</t>
        </is>
      </c>
      <c r="BC1765" t="inlineStr">
        <is>
          <t>Ration et autres visites</t>
        </is>
      </c>
      <c r="BD1765" t="inlineStr">
        <is>
          <t>CommCare Android, version "2.56"(468046). App v15976. CommCare Version 2.56.0. Build 468046, built on: 2025-03-15</t>
        </is>
      </c>
      <c r="BE1765" t="inlineStr">
        <is>
          <t>commcare_808796cd-33b0-4127-827b-be4077a90425</t>
        </is>
      </c>
      <c r="BF1765" t="inlineStr"/>
      <c r="BG1765" t="inlineStr">
        <is>
          <t>f13d8149fc6d39ebe86af18272310ff9</t>
        </is>
      </c>
      <c r="BH1765" t="inlineStr">
        <is>
          <t>7f92301a232342ecaa860bf392f6b02f</t>
        </is>
      </c>
      <c r="BI1765" t="inlineStr">
        <is>
          <t>15246</t>
        </is>
      </c>
      <c r="BJ1765" t="inlineStr">
        <is>
          <t>XFormInstance</t>
        </is>
      </c>
      <c r="BK1765" t="inlineStr">
        <is>
          <t>4443c12413c411f0b5562503b5a243dc</t>
        </is>
      </c>
      <c r="BL1765" t="b">
        <v>0</v>
      </c>
      <c r="BM1765" t="inlineStr">
        <is>
          <t>---</t>
        </is>
      </c>
      <c r="BN1765" t="inlineStr">
        <is>
          <t>200.113.253.59</t>
        </is>
      </c>
      <c r="BO1765" t="inlineStr">
        <is>
          <t>Bonheur Rose Naika</t>
        </is>
      </c>
    </row>
    <row r="1766">
      <c r="A1766" t="inlineStr">
        <is>
          <t>1764</t>
        </is>
      </c>
      <c r="B1766" t="inlineStr">
        <is>
          <t>e0c87d45-898e-4ad1-8571-f5a64db51e36</t>
        </is>
      </c>
      <c r="C1766" t="inlineStr">
        <is>
          <t>2025-04-01</t>
        </is>
      </c>
      <c r="D1766" t="inlineStr">
        <is>
          <t>4</t>
        </is>
      </c>
      <c r="E1766" t="inlineStr">
        <is>
          <t>pr Bonbon</t>
        </is>
      </c>
      <c r="F1766" t="inlineStr">
        <is>
          <t>1</t>
        </is>
      </c>
      <c r="G1766" t="inlineStr">
        <is>
          <t>pr Bonbon</t>
        </is>
      </c>
      <c r="H1766" t="inlineStr">
        <is>
          <t>1</t>
        </is>
      </c>
      <c r="I1766" t="inlineStr">
        <is>
          <t>1</t>
        </is>
      </c>
      <c r="J1766" t="inlineStr"/>
      <c r="K1766" t="inlineStr">
        <is>
          <t>---</t>
        </is>
      </c>
      <c r="L1766" t="inlineStr">
        <is>
          <t>---</t>
        </is>
      </c>
      <c r="M1766" t="inlineStr">
        <is>
          <t>---</t>
        </is>
      </c>
      <c r="N1766" t="inlineStr">
        <is>
          <t>---</t>
        </is>
      </c>
      <c r="O1766" t="inlineStr">
        <is>
          <t>---</t>
        </is>
      </c>
      <c r="P1766" t="inlineStr">
        <is>
          <t>---</t>
        </is>
      </c>
      <c r="Q1766" t="inlineStr">
        <is>
          <t>---</t>
        </is>
      </c>
      <c r="R1766" t="inlineStr"/>
      <c r="S1766" t="inlineStr"/>
      <c r="T1766" t="inlineStr"/>
      <c r="U1766" t="inlineStr"/>
      <c r="V1766" t="inlineStr"/>
      <c r="W1766" t="inlineStr"/>
      <c r="X1766" t="inlineStr">
        <is>
          <t>PAP/OBCG/ST00205</t>
        </is>
      </c>
      <c r="Y1766" t="inlineStr">
        <is>
          <t>PAP/OBCG/ST00205</t>
        </is>
      </c>
      <c r="Z1766" t="inlineStr">
        <is>
          <t>2025-04-07 17:19:41</t>
        </is>
      </c>
      <c r="AA1766" t="inlineStr">
        <is>
          <t>2025-04-07 17:18:41</t>
        </is>
      </c>
      <c r="AB1766" t="inlineStr">
        <is>
          <t>2edina</t>
        </is>
      </c>
      <c r="AC1766" t="inlineStr">
        <is>
          <t>2025-04-07 17:34:55</t>
        </is>
      </c>
      <c r="AD1766" s="1" t="inlineStr">
        <is>
          <t>https://www.commcarehq.org/a/caris-test/reports/form_data/e0c87d45-898e-4ad1-8571-f5a64db51e36/</t>
        </is>
      </c>
      <c r="AE1766" t="inlineStr">
        <is>
          <t>---</t>
        </is>
      </c>
      <c r="AF1766" t="inlineStr">
        <is>
          <t>3c5a623af057e23a32ae4000_32342</t>
        </is>
      </c>
      <c r="AG1766" t="inlineStr">
        <is>
          <t>---</t>
        </is>
      </c>
      <c r="AH1766" t="inlineStr">
        <is>
          <t>2025-04-07 17:19:41</t>
        </is>
      </c>
      <c r="AI1766" t="inlineStr">
        <is>
          <t>f07b225bd77c4209bd818ee1cd8e3648</t>
        </is>
      </c>
      <c r="AJ1766" t="inlineStr">
        <is>
          <t>2025-04-01</t>
        </is>
      </c>
      <c r="AK1766" t="inlineStr">
        <is>
          <t>4</t>
        </is>
      </c>
      <c r="AL1766" t="inlineStr">
        <is>
          <t>pr Bonbon</t>
        </is>
      </c>
      <c r="AM1766" t="inlineStr">
        <is>
          <t>1</t>
        </is>
      </c>
      <c r="AN1766" t="inlineStr">
        <is>
          <t>pr Bonbon</t>
        </is>
      </c>
      <c r="AO1766" t="inlineStr">
        <is>
          <t>1</t>
        </is>
      </c>
      <c r="AP1766" t="inlineStr">
        <is>
          <t>1</t>
        </is>
      </c>
      <c r="AQ1766" t="inlineStr"/>
      <c r="AR1766" t="inlineStr"/>
      <c r="AS1766" t="inlineStr"/>
      <c r="AT1766" t="inlineStr"/>
      <c r="AU1766" t="inlineStr">
        <is>
          <t>---</t>
        </is>
      </c>
      <c r="AV1766" t="inlineStr">
        <is>
          <t>---</t>
        </is>
      </c>
      <c r="AW1766" t="inlineStr">
        <is>
          <t>---</t>
        </is>
      </c>
      <c r="AX1766" t="inlineStr">
        <is>
          <t>---</t>
        </is>
      </c>
      <c r="AY1766" t="inlineStr">
        <is>
          <t>---</t>
        </is>
      </c>
      <c r="AZ1766" t="inlineStr">
        <is>
          <t>---</t>
        </is>
      </c>
      <c r="BA1766" t="inlineStr">
        <is>
          <t>f07b225bd77c4209bd818ee1cd8e3648</t>
        </is>
      </c>
      <c r="BB1766" t="inlineStr">
        <is>
          <t>http://openrosa.org/formdesigner/0B48E039-1E80-49A7-AC24-732B6E788E39</t>
        </is>
      </c>
      <c r="BC1766" t="inlineStr">
        <is>
          <t>Ration et autres visites</t>
        </is>
      </c>
      <c r="BD1766" t="inlineStr">
        <is>
          <t>CommCare Android, version "2.56"(468046). App v15976. CommCare Version 2.56.0. Build 468046, built on: 2025-03-15</t>
        </is>
      </c>
      <c r="BE1766" t="inlineStr">
        <is>
          <t>commcare_4563efbb-0edf-4089-abcd-f064b9d0d441</t>
        </is>
      </c>
      <c r="BF1766" t="inlineStr">
        <is>
          <t>18.5379493 -72.4094599 33.29 9.95</t>
        </is>
      </c>
      <c r="BG1766" t="inlineStr">
        <is>
          <t>f13d8149fc6d39ebe86af18272310ff9</t>
        </is>
      </c>
      <c r="BH1766" t="inlineStr">
        <is>
          <t>7f92301a232342ecaa860bf392f6b02f</t>
        </is>
      </c>
      <c r="BI1766" t="inlineStr">
        <is>
          <t>15246</t>
        </is>
      </c>
      <c r="BJ1766" t="inlineStr">
        <is>
          <t>XFormInstance</t>
        </is>
      </c>
      <c r="BK1766" t="inlineStr">
        <is>
          <t>618c389c10a511f0885991acc20079a7</t>
        </is>
      </c>
      <c r="BL1766" t="b">
        <v>0</v>
      </c>
      <c r="BM1766" t="inlineStr">
        <is>
          <t>---</t>
        </is>
      </c>
      <c r="BN1766" t="inlineStr">
        <is>
          <t>200.113.238.51</t>
        </is>
      </c>
      <c r="BO1766" t="inlineStr">
        <is>
          <t>Frantzo Noel</t>
        </is>
      </c>
    </row>
    <row r="1767">
      <c r="A1767" t="inlineStr">
        <is>
          <t>1765</t>
        </is>
      </c>
      <c r="B1767" t="inlineStr">
        <is>
          <t>b0d586a2-ad69-4c10-b058-cce9573e764b</t>
        </is>
      </c>
      <c r="C1767" t="inlineStr">
        <is>
          <t>2025-04-01</t>
        </is>
      </c>
      <c r="D1767" t="inlineStr">
        <is>
          <t>4</t>
        </is>
      </c>
      <c r="E1767" t="inlineStr">
        <is>
          <t>pr bonbon et rdv médical</t>
        </is>
      </c>
      <c r="F1767" t="inlineStr">
        <is>
          <t>1</t>
        </is>
      </c>
      <c r="G1767" t="inlineStr">
        <is>
          <t>pr Bonbon et rdv médical</t>
        </is>
      </c>
      <c r="H1767" t="inlineStr">
        <is>
          <t>1</t>
        </is>
      </c>
      <c r="I1767" t="inlineStr">
        <is>
          <t>1</t>
        </is>
      </c>
      <c r="J1767" t="inlineStr"/>
      <c r="K1767" t="inlineStr">
        <is>
          <t>---</t>
        </is>
      </c>
      <c r="L1767" t="inlineStr">
        <is>
          <t>---</t>
        </is>
      </c>
      <c r="M1767" t="inlineStr">
        <is>
          <t>---</t>
        </is>
      </c>
      <c r="N1767" t="inlineStr">
        <is>
          <t>---</t>
        </is>
      </c>
      <c r="O1767" t="inlineStr">
        <is>
          <t>---</t>
        </is>
      </c>
      <c r="P1767" t="inlineStr">
        <is>
          <t>---</t>
        </is>
      </c>
      <c r="Q1767" t="inlineStr">
        <is>
          <t>---</t>
        </is>
      </c>
      <c r="R1767" t="inlineStr">
        <is>
          <t>19.0</t>
        </is>
      </c>
      <c r="S1767" t="inlineStr">
        <is>
          <t>38.9</t>
        </is>
      </c>
      <c r="T1767" t="inlineStr">
        <is>
          <t>1.6</t>
        </is>
      </c>
      <c r="U1767" t="inlineStr"/>
      <c r="V1767" t="inlineStr"/>
      <c r="W1767" t="inlineStr"/>
      <c r="X1767" t="inlineStr">
        <is>
          <t>PAP/OBCG/ST00572</t>
        </is>
      </c>
      <c r="Y1767" t="inlineStr">
        <is>
          <t>PAP/OBCG/ST00572</t>
        </is>
      </c>
      <c r="Z1767" t="inlineStr">
        <is>
          <t>2025-04-07 17:23:48</t>
        </is>
      </c>
      <c r="AA1767" t="inlineStr">
        <is>
          <t>2025-04-07 17:19:58</t>
        </is>
      </c>
      <c r="AB1767" t="inlineStr">
        <is>
          <t>2edina</t>
        </is>
      </c>
      <c r="AC1767" t="inlineStr">
        <is>
          <t>2025-04-07 17:34:57</t>
        </is>
      </c>
      <c r="AD1767" s="1" t="inlineStr">
        <is>
          <t>https://www.commcarehq.org/a/caris-test/reports/form_data/b0d586a2-ad69-4c10-b058-cce9573e764b/</t>
        </is>
      </c>
      <c r="AE1767" t="inlineStr">
        <is>
          <t>---</t>
        </is>
      </c>
      <c r="AF1767" t="inlineStr">
        <is>
          <t>3c5a623af057e23a32ae4000_46380</t>
        </is>
      </c>
      <c r="AG1767" t="inlineStr">
        <is>
          <t>---</t>
        </is>
      </c>
      <c r="AH1767" t="inlineStr">
        <is>
          <t>2025-04-07 17:23:48</t>
        </is>
      </c>
      <c r="AI1767" t="inlineStr">
        <is>
          <t>f07b225bd77c4209bd818ee1cd8e3648</t>
        </is>
      </c>
      <c r="AJ1767" t="inlineStr">
        <is>
          <t>2025-04-01</t>
        </is>
      </c>
      <c r="AK1767" t="inlineStr">
        <is>
          <t>4</t>
        </is>
      </c>
      <c r="AL1767" t="inlineStr">
        <is>
          <t>pr bonbon et rdv médical</t>
        </is>
      </c>
      <c r="AM1767" t="inlineStr">
        <is>
          <t>1</t>
        </is>
      </c>
      <c r="AN1767" t="inlineStr">
        <is>
          <t>pr Bonbon et rdv médical</t>
        </is>
      </c>
      <c r="AO1767" t="inlineStr">
        <is>
          <t>1</t>
        </is>
      </c>
      <c r="AP1767" t="inlineStr">
        <is>
          <t>1</t>
        </is>
      </c>
      <c r="AQ1767" t="inlineStr">
        <is>
          <t>19</t>
        </is>
      </c>
      <c r="AR1767" t="inlineStr">
        <is>
          <t>38.9</t>
        </is>
      </c>
      <c r="AS1767" t="inlineStr">
        <is>
          <t>1.6</t>
        </is>
      </c>
      <c r="AT1767" t="inlineStr"/>
      <c r="AU1767" t="inlineStr">
        <is>
          <t>---</t>
        </is>
      </c>
      <c r="AV1767" t="inlineStr">
        <is>
          <t>---</t>
        </is>
      </c>
      <c r="AW1767" t="inlineStr">
        <is>
          <t>---</t>
        </is>
      </c>
      <c r="AX1767" t="inlineStr">
        <is>
          <t>---</t>
        </is>
      </c>
      <c r="AY1767" t="inlineStr">
        <is>
          <t>---</t>
        </is>
      </c>
      <c r="AZ1767" t="inlineStr">
        <is>
          <t>---</t>
        </is>
      </c>
      <c r="BA1767" t="inlineStr">
        <is>
          <t>f07b225bd77c4209bd818ee1cd8e3648</t>
        </is>
      </c>
      <c r="BB1767" t="inlineStr">
        <is>
          <t>http://openrosa.org/formdesigner/0B48E039-1E80-49A7-AC24-732B6E788E39</t>
        </is>
      </c>
      <c r="BC1767" t="inlineStr">
        <is>
          <t>Ration et autres visites</t>
        </is>
      </c>
      <c r="BD1767" t="inlineStr">
        <is>
          <t>CommCare Android, version "2.56"(468046). App v15976. CommCare Version 2.56.0. Build 468046, built on: 2025-03-15</t>
        </is>
      </c>
      <c r="BE1767" t="inlineStr">
        <is>
          <t>commcare_4563efbb-0edf-4089-abcd-f064b9d0d441</t>
        </is>
      </c>
      <c r="BF1767" t="inlineStr">
        <is>
          <t>18.5379085 -72.4094166 33.5 14.69</t>
        </is>
      </c>
      <c r="BG1767" t="inlineStr">
        <is>
          <t>f13d8149fc6d39ebe86af18272310ff9</t>
        </is>
      </c>
      <c r="BH1767" t="inlineStr">
        <is>
          <t>7f92301a232342ecaa860bf392f6b02f</t>
        </is>
      </c>
      <c r="BI1767" t="inlineStr">
        <is>
          <t>15246</t>
        </is>
      </c>
      <c r="BJ1767" t="inlineStr">
        <is>
          <t>XFormInstance</t>
        </is>
      </c>
      <c r="BK1767" t="inlineStr">
        <is>
          <t>618c389c10a511f0885991acc20079a7</t>
        </is>
      </c>
      <c r="BL1767" t="b">
        <v>0</v>
      </c>
      <c r="BM1767" t="inlineStr">
        <is>
          <t>---</t>
        </is>
      </c>
      <c r="BN1767" t="inlineStr">
        <is>
          <t>200.113.238.51</t>
        </is>
      </c>
      <c r="BO1767" t="inlineStr">
        <is>
          <t>Jefter Civil</t>
        </is>
      </c>
    </row>
    <row r="1768">
      <c r="A1768" t="inlineStr">
        <is>
          <t>1766</t>
        </is>
      </c>
      <c r="B1768" t="inlineStr">
        <is>
          <t>f97d524f-64c5-4dd3-a413-96da9ceb64fa</t>
        </is>
      </c>
      <c r="C1768" t="inlineStr">
        <is>
          <t>2025-04-07</t>
        </is>
      </c>
      <c r="D1768" t="inlineStr">
        <is>
          <t>4</t>
        </is>
      </c>
      <c r="E1768" t="inlineStr">
        <is>
          <t>Renforcement de l'adhérence</t>
        </is>
      </c>
      <c r="F1768" t="inlineStr">
        <is>
          <t>1</t>
        </is>
      </c>
      <c r="G1768" t="inlineStr">
        <is>
          <t>non trouvé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---</t>
        </is>
      </c>
      <c r="L1768" t="inlineStr">
        <is>
          <t>---</t>
        </is>
      </c>
      <c r="M1768" t="inlineStr">
        <is>
          <t>---</t>
        </is>
      </c>
      <c r="N1768" t="inlineStr">
        <is>
          <t>---</t>
        </is>
      </c>
      <c r="O1768" t="inlineStr">
        <is>
          <t>---</t>
        </is>
      </c>
      <c r="P1768" t="inlineStr">
        <is>
          <t>---</t>
        </is>
      </c>
      <c r="Q1768" t="inlineStr">
        <is>
          <t>---</t>
        </is>
      </c>
      <c r="R1768" t="inlineStr">
        <is>
          <t>19.8</t>
        </is>
      </c>
      <c r="S1768" t="inlineStr">
        <is>
          <t>25.7</t>
        </is>
      </c>
      <c r="T1768" t="inlineStr">
        <is>
          <t>128.0</t>
        </is>
      </c>
      <c r="U1768">
        <f>HYPERLINK("https://www.commcarehq.org/a/caris-test/api/form_attachment/v1/f97d524f-64c5-4dd3-a413-96da9ceb64fa/1744051685390.jpg")</f>
        <v/>
      </c>
      <c r="V1768" t="inlineStr"/>
      <c r="W1768" t="inlineStr">
        <is>
          <t>18.5315085 -72.3984849 27.4 722.79</t>
        </is>
      </c>
      <c r="X1768" t="inlineStr">
        <is>
          <t>PAP/CHAP/ST02816</t>
        </is>
      </c>
      <c r="Y1768" t="inlineStr">
        <is>
          <t>PAP/CHAP/ST02816</t>
        </is>
      </c>
      <c r="Z1768" t="inlineStr">
        <is>
          <t>2025-04-07 19:04:25</t>
        </is>
      </c>
      <c r="AA1768" t="inlineStr">
        <is>
          <t>2025-04-07 18:47:05</t>
        </is>
      </c>
      <c r="AB1768" t="inlineStr">
        <is>
          <t>2faustin</t>
        </is>
      </c>
      <c r="AC1768" t="inlineStr">
        <is>
          <t>2025-04-07 18:04:11</t>
        </is>
      </c>
      <c r="AD1768" s="1" t="inlineStr">
        <is>
          <t>https://www.commcarehq.org/a/caris-test/reports/form_data/f97d524f-64c5-4dd3-a413-96da9ceb64fa/</t>
        </is>
      </c>
      <c r="AE1768" t="inlineStr">
        <is>
          <t>---</t>
        </is>
      </c>
      <c r="AF1768" t="inlineStr">
        <is>
          <t>3c5a623af057e23a32ae4000_47468</t>
        </is>
      </c>
      <c r="AG1768" t="inlineStr">
        <is>
          <t>---</t>
        </is>
      </c>
      <c r="AH1768" t="inlineStr">
        <is>
          <t>2025-04-07 19:04:25</t>
        </is>
      </c>
      <c r="AI1768" t="inlineStr">
        <is>
          <t>25302d3773ea035e35c3934e3aa8e141</t>
        </is>
      </c>
      <c r="AJ1768" t="inlineStr">
        <is>
          <t>2025-04-07</t>
        </is>
      </c>
      <c r="AK1768" t="inlineStr">
        <is>
          <t>4</t>
        </is>
      </c>
      <c r="AL1768" t="inlineStr">
        <is>
          <t>Renforcement de l'adhérence</t>
        </is>
      </c>
      <c r="AM1768" t="inlineStr">
        <is>
          <t>1</t>
        </is>
      </c>
      <c r="AN1768" t="inlineStr">
        <is>
          <t>non trouvé</t>
        </is>
      </c>
      <c r="AO1768" t="inlineStr">
        <is>
          <t>1</t>
        </is>
      </c>
      <c r="AP1768" t="inlineStr">
        <is>
          <t>1</t>
        </is>
      </c>
      <c r="AQ1768" t="inlineStr">
        <is>
          <t>19.8</t>
        </is>
      </c>
      <c r="AR1768" t="inlineStr">
        <is>
          <t>25.7</t>
        </is>
      </c>
      <c r="AS1768" t="inlineStr">
        <is>
          <t>128</t>
        </is>
      </c>
      <c r="AT1768" t="inlineStr">
        <is>
          <t>18.5315085 -72.3984849 27.4 722.79</t>
        </is>
      </c>
      <c r="AU1768" t="inlineStr">
        <is>
          <t>---</t>
        </is>
      </c>
      <c r="AV1768" t="inlineStr">
        <is>
          <t>---</t>
        </is>
      </c>
      <c r="AW1768" t="inlineStr">
        <is>
          <t>---</t>
        </is>
      </c>
      <c r="AX1768" t="inlineStr">
        <is>
          <t>---</t>
        </is>
      </c>
      <c r="AY1768" t="inlineStr">
        <is>
          <t>---</t>
        </is>
      </c>
      <c r="AZ1768" t="inlineStr">
        <is>
          <t>---</t>
        </is>
      </c>
      <c r="BA1768" t="inlineStr">
        <is>
          <t>25302d3773ea035e35c3934e3aa8e141</t>
        </is>
      </c>
      <c r="BB1768" t="inlineStr">
        <is>
          <t>http://openrosa.org/formdesigner/0B48E039-1E80-49A7-AC24-732B6E788E39</t>
        </is>
      </c>
      <c r="BC1768" t="inlineStr">
        <is>
          <t>Ration et autres visites</t>
        </is>
      </c>
      <c r="BD1768" t="inlineStr">
        <is>
          <t>CommCare Android, version "2.56"(468048). App v15976. CommCare Version 2.56.0. Build 468048, built on: 2025-03-31</t>
        </is>
      </c>
      <c r="BE1768" t="inlineStr">
        <is>
          <t>commcare_6e883702-a4ce-475b-b43e-3900cbde0394</t>
        </is>
      </c>
      <c r="BF1768" t="inlineStr">
        <is>
          <t>18.5329349 -72.4008562 33.0 9.64</t>
        </is>
      </c>
      <c r="BG1768" t="inlineStr">
        <is>
          <t>f13d8149fc6d39ebe86af18272310ff9</t>
        </is>
      </c>
      <c r="BH1768" t="inlineStr">
        <is>
          <t>7f92301a232342ecaa860bf392f6b02f</t>
        </is>
      </c>
      <c r="BI1768" t="inlineStr">
        <is>
          <t>15246</t>
        </is>
      </c>
      <c r="BJ1768" t="inlineStr">
        <is>
          <t>XFormInstance</t>
        </is>
      </c>
      <c r="BK1768" t="inlineStr">
        <is>
          <t>662a618713d111f0af3dc95ea779295f</t>
        </is>
      </c>
      <c r="BL1768" t="b">
        <v>0</v>
      </c>
      <c r="BM1768" t="inlineStr">
        <is>
          <t>---</t>
        </is>
      </c>
      <c r="BN1768" t="inlineStr">
        <is>
          <t>200.113.230.172</t>
        </is>
      </c>
      <c r="BO1768" t="inlineStr">
        <is>
          <t>Steevenson Jean-Velus</t>
        </is>
      </c>
    </row>
    <row r="1769">
      <c r="A1769" t="inlineStr">
        <is>
          <t>1767</t>
        </is>
      </c>
      <c r="B1769" t="inlineStr">
        <is>
          <t>cc784b9d-3826-4d2d-8d45-6f9a4d8b50ab</t>
        </is>
      </c>
      <c r="C1769" t="inlineStr">
        <is>
          <t>2025-04-07</t>
        </is>
      </c>
      <c r="D1769" t="inlineStr">
        <is>
          <t>3</t>
        </is>
      </c>
      <c r="E1769" t="inlineStr">
        <is>
          <t>---</t>
        </is>
      </c>
      <c r="F1769" t="inlineStr">
        <is>
          <t>1</t>
        </is>
      </c>
      <c r="G1769" t="inlineStr">
        <is>
          <t>---</t>
        </is>
      </c>
      <c r="H1769" t="inlineStr">
        <is>
          <t>1</t>
        </is>
      </c>
      <c r="I1769" t="inlineStr">
        <is>
          <t>0</t>
        </is>
      </c>
      <c r="J1769" t="inlineStr">
        <is>
          <t>---</t>
        </is>
      </c>
      <c r="K1769" t="inlineStr">
        <is>
          <t>---</t>
        </is>
      </c>
      <c r="L1769" t="inlineStr">
        <is>
          <t>---</t>
        </is>
      </c>
      <c r="M1769" t="inlineStr">
        <is>
          <t>---</t>
        </is>
      </c>
      <c r="N1769" t="inlineStr">
        <is>
          <t>---</t>
        </is>
      </c>
      <c r="O1769" t="inlineStr">
        <is>
          <t>---</t>
        </is>
      </c>
      <c r="P1769" t="inlineStr">
        <is>
          <t>---</t>
        </is>
      </c>
      <c r="Q1769" t="inlineStr">
        <is>
          <t>---</t>
        </is>
      </c>
      <c r="R1769" t="inlineStr">
        <is>
          <t>---</t>
        </is>
      </c>
      <c r="S1769" t="inlineStr">
        <is>
          <t>---</t>
        </is>
      </c>
      <c r="T1769" t="inlineStr">
        <is>
          <t>---</t>
        </is>
      </c>
      <c r="U1769" t="inlineStr">
        <is>
          <t>---</t>
        </is>
      </c>
      <c r="V1769" t="inlineStr">
        <is>
          <t>---</t>
        </is>
      </c>
      <c r="W1769" t="inlineStr">
        <is>
          <t>18.5311812 -72.3989625 24.75 4.28</t>
        </is>
      </c>
      <c r="X1769" t="inlineStr">
        <is>
          <t>PAP/CHAP/ST02122</t>
        </is>
      </c>
      <c r="Y1769" t="inlineStr">
        <is>
          <t>PAP/CHAP/ST02122</t>
        </is>
      </c>
      <c r="Z1769" t="inlineStr">
        <is>
          <t>2025-04-07 19:05:25</t>
        </is>
      </c>
      <c r="AA1769" t="inlineStr">
        <is>
          <t>2025-04-07 19:04:55</t>
        </is>
      </c>
      <c r="AB1769" t="inlineStr">
        <is>
          <t>2faustin</t>
        </is>
      </c>
      <c r="AC1769" t="inlineStr">
        <is>
          <t>2025-04-07 18:04:13</t>
        </is>
      </c>
      <c r="AD1769" s="1" t="inlineStr">
        <is>
          <t>https://www.commcarehq.org/a/caris-test/reports/form_data/cc784b9d-3826-4d2d-8d45-6f9a4d8b50ab/</t>
        </is>
      </c>
      <c r="AE1769" t="inlineStr">
        <is>
          <t>---</t>
        </is>
      </c>
      <c r="AF1769" t="inlineStr">
        <is>
          <t>3c5a623af057e23a32ae4000_24074</t>
        </is>
      </c>
      <c r="AG1769" t="inlineStr">
        <is>
          <t>OK</t>
        </is>
      </c>
      <c r="AH1769" t="inlineStr">
        <is>
          <t>2025-04-07 19:05:25</t>
        </is>
      </c>
      <c r="AI1769" t="inlineStr">
        <is>
          <t>25302d3773ea035e35c3934e3aa8e141</t>
        </is>
      </c>
      <c r="AJ1769" t="inlineStr">
        <is>
          <t>2025-04-07</t>
        </is>
      </c>
      <c r="AK1769" t="inlineStr">
        <is>
          <t>3</t>
        </is>
      </c>
      <c r="AL1769" t="inlineStr">
        <is>
          <t>---</t>
        </is>
      </c>
      <c r="AM1769" t="inlineStr">
        <is>
          <t>1</t>
        </is>
      </c>
      <c r="AN1769" t="inlineStr">
        <is>
          <t>---</t>
        </is>
      </c>
      <c r="AO1769" t="inlineStr">
        <is>
          <t>1</t>
        </is>
      </c>
      <c r="AP1769" t="inlineStr">
        <is>
          <t>0</t>
        </is>
      </c>
      <c r="AQ1769" t="inlineStr">
        <is>
          <t>---</t>
        </is>
      </c>
      <c r="AR1769" t="inlineStr">
        <is>
          <t>---</t>
        </is>
      </c>
      <c r="AS1769" t="inlineStr">
        <is>
          <t>---</t>
        </is>
      </c>
      <c r="AT1769" t="inlineStr">
        <is>
          <t>18.5311812 -72.3989625 24.75 4.28</t>
        </is>
      </c>
      <c r="AU1769" t="inlineStr">
        <is>
          <t>---</t>
        </is>
      </c>
      <c r="AV1769" t="inlineStr">
        <is>
          <t>---</t>
        </is>
      </c>
      <c r="AW1769" t="inlineStr">
        <is>
          <t>---</t>
        </is>
      </c>
      <c r="AX1769" t="inlineStr">
        <is>
          <t>---</t>
        </is>
      </c>
      <c r="AY1769" t="inlineStr">
        <is>
          <t>---</t>
        </is>
      </c>
      <c r="AZ1769" t="inlineStr">
        <is>
          <t>---</t>
        </is>
      </c>
      <c r="BA1769" t="inlineStr">
        <is>
          <t>25302d3773ea035e35c3934e3aa8e141</t>
        </is>
      </c>
      <c r="BB1769" t="inlineStr">
        <is>
          <t>http://openrosa.org/formdesigner/0B48E039-1E80-49A7-AC24-732B6E788E39</t>
        </is>
      </c>
      <c r="BC1769" t="inlineStr">
        <is>
          <t>Ration et autres visites</t>
        </is>
      </c>
      <c r="BD1769" t="inlineStr">
        <is>
          <t>CommCare Android, version "2.56"(468048). App v15976. CommCare Version 2.56.0. Build 468048, built on: 2025-03-31</t>
        </is>
      </c>
      <c r="BE1769" t="inlineStr">
        <is>
          <t>commcare_6e883702-a4ce-475b-b43e-3900cbde0394</t>
        </is>
      </c>
      <c r="BF1769" t="inlineStr">
        <is>
          <t>18.5311664 -72.3989734 26.15 7.5</t>
        </is>
      </c>
      <c r="BG1769" t="inlineStr">
        <is>
          <t>f13d8149fc6d39ebe86af18272310ff9</t>
        </is>
      </c>
      <c r="BH1769" t="inlineStr">
        <is>
          <t>7f92301a232342ecaa860bf392f6b02f</t>
        </is>
      </c>
      <c r="BI1769" t="inlineStr">
        <is>
          <t>15246</t>
        </is>
      </c>
      <c r="BJ1769" t="inlineStr">
        <is>
          <t>XFormInstance</t>
        </is>
      </c>
      <c r="BK1769" t="inlineStr">
        <is>
          <t>662a618713d111f0af3dc95ea779295f</t>
        </is>
      </c>
      <c r="BL1769" t="b">
        <v>0</v>
      </c>
      <c r="BM1769" t="inlineStr">
        <is>
          <t>---</t>
        </is>
      </c>
      <c r="BN1769" t="inlineStr">
        <is>
          <t>200.113.230.172</t>
        </is>
      </c>
      <c r="BO1769" t="inlineStr">
        <is>
          <t>Samantha Saint Juste</t>
        </is>
      </c>
    </row>
    <row r="1770">
      <c r="A1770" t="inlineStr">
        <is>
          <t>1768</t>
        </is>
      </c>
      <c r="B1770" t="inlineStr">
        <is>
          <t>af4ff74e-f94a-4b2a-b6d2-3daff74416f9</t>
        </is>
      </c>
      <c r="C1770" t="inlineStr">
        <is>
          <t>2025-04-03</t>
        </is>
      </c>
      <c r="D1770" t="inlineStr">
        <is>
          <t>4</t>
        </is>
      </c>
      <c r="E1770" t="inlineStr">
        <is>
          <t>visite pr club dévoilement</t>
        </is>
      </c>
      <c r="F1770" t="inlineStr">
        <is>
          <t>1</t>
        </is>
      </c>
      <c r="G1770" t="inlineStr">
        <is>
          <t>visite pr club dévoilement</t>
        </is>
      </c>
      <c r="H1770" t="inlineStr">
        <is>
          <t>1</t>
        </is>
      </c>
      <c r="I1770" t="inlineStr">
        <is>
          <t>1</t>
        </is>
      </c>
      <c r="J1770" t="inlineStr"/>
      <c r="K1770" t="inlineStr">
        <is>
          <t>---</t>
        </is>
      </c>
      <c r="L1770" t="inlineStr">
        <is>
          <t>---</t>
        </is>
      </c>
      <c r="M1770" t="inlineStr">
        <is>
          <t>---</t>
        </is>
      </c>
      <c r="N1770" t="inlineStr">
        <is>
          <t>---</t>
        </is>
      </c>
      <c r="O1770" t="inlineStr">
        <is>
          <t>---</t>
        </is>
      </c>
      <c r="P1770" t="inlineStr">
        <is>
          <t>---</t>
        </is>
      </c>
      <c r="Q1770" t="inlineStr">
        <is>
          <t>---</t>
        </is>
      </c>
      <c r="R1770" t="inlineStr">
        <is>
          <t>19.1</t>
        </is>
      </c>
      <c r="S1770" t="inlineStr">
        <is>
          <t>38.9</t>
        </is>
      </c>
      <c r="T1770" t="inlineStr">
        <is>
          <t>1.6</t>
        </is>
      </c>
      <c r="U1770" t="inlineStr"/>
      <c r="V1770" t="inlineStr"/>
      <c r="W1770" t="inlineStr"/>
      <c r="X1770" t="inlineStr">
        <is>
          <t>PAP/OBCG/ST00205</t>
        </is>
      </c>
      <c r="Y1770" t="inlineStr">
        <is>
          <t>PAP/OBCG/ST00205</t>
        </is>
      </c>
      <c r="Z1770" t="inlineStr">
        <is>
          <t>2025-04-07 18:09:59</t>
        </is>
      </c>
      <c r="AA1770" t="inlineStr">
        <is>
          <t>2025-04-07 18:07:56</t>
        </is>
      </c>
      <c r="AB1770" t="inlineStr">
        <is>
          <t>2edina</t>
        </is>
      </c>
      <c r="AC1770" t="inlineStr">
        <is>
          <t>2025-04-07 18:10:04</t>
        </is>
      </c>
      <c r="AD1770" s="1" t="inlineStr">
        <is>
          <t>https://www.commcarehq.org/a/caris-test/reports/form_data/af4ff74e-f94a-4b2a-b6d2-3daff74416f9/</t>
        </is>
      </c>
      <c r="AE1770" t="inlineStr">
        <is>
          <t>---</t>
        </is>
      </c>
      <c r="AF1770" t="inlineStr">
        <is>
          <t>3c5a623af057e23a32ae4000_32342</t>
        </is>
      </c>
      <c r="AG1770" t="inlineStr">
        <is>
          <t>---</t>
        </is>
      </c>
      <c r="AH1770" t="inlineStr">
        <is>
          <t>2025-04-07 18:09:59</t>
        </is>
      </c>
      <c r="AI1770" t="inlineStr">
        <is>
          <t>f07b225bd77c4209bd818ee1cd8e3648</t>
        </is>
      </c>
      <c r="AJ1770" t="inlineStr">
        <is>
          <t>2025-04-03</t>
        </is>
      </c>
      <c r="AK1770" t="inlineStr">
        <is>
          <t>4</t>
        </is>
      </c>
      <c r="AL1770" t="inlineStr">
        <is>
          <t>visite pr club dévoilement</t>
        </is>
      </c>
      <c r="AM1770" t="inlineStr">
        <is>
          <t>1</t>
        </is>
      </c>
      <c r="AN1770" t="inlineStr">
        <is>
          <t>visite pr club dévoilement</t>
        </is>
      </c>
      <c r="AO1770" t="inlineStr">
        <is>
          <t>1</t>
        </is>
      </c>
      <c r="AP1770" t="inlineStr">
        <is>
          <t>1</t>
        </is>
      </c>
      <c r="AQ1770" t="inlineStr">
        <is>
          <t>19.1</t>
        </is>
      </c>
      <c r="AR1770" t="inlineStr">
        <is>
          <t>38.9</t>
        </is>
      </c>
      <c r="AS1770" t="inlineStr">
        <is>
          <t>1.6</t>
        </is>
      </c>
      <c r="AT1770" t="inlineStr"/>
      <c r="AU1770" t="inlineStr">
        <is>
          <t>---</t>
        </is>
      </c>
      <c r="AV1770" t="inlineStr">
        <is>
          <t>---</t>
        </is>
      </c>
      <c r="AW1770" t="inlineStr">
        <is>
          <t>---</t>
        </is>
      </c>
      <c r="AX1770" t="inlineStr">
        <is>
          <t>---</t>
        </is>
      </c>
      <c r="AY1770" t="inlineStr">
        <is>
          <t>---</t>
        </is>
      </c>
      <c r="AZ1770" t="inlineStr">
        <is>
          <t>---</t>
        </is>
      </c>
      <c r="BA1770" t="inlineStr">
        <is>
          <t>f07b225bd77c4209bd818ee1cd8e3648</t>
        </is>
      </c>
      <c r="BB1770" t="inlineStr">
        <is>
          <t>http://openrosa.org/formdesigner/0B48E039-1E80-49A7-AC24-732B6E788E39</t>
        </is>
      </c>
      <c r="BC1770" t="inlineStr">
        <is>
          <t>Ration et autres visites</t>
        </is>
      </c>
      <c r="BD1770" t="inlineStr">
        <is>
          <t>CommCare Android, version "2.56"(468046). App v15976. CommCare Version 2.56.0. Build 468046, built on: 2025-03-15</t>
        </is>
      </c>
      <c r="BE1770" t="inlineStr">
        <is>
          <t>commcare_4563efbb-0edf-4089-abcd-f064b9d0d441</t>
        </is>
      </c>
      <c r="BF1770" t="inlineStr">
        <is>
          <t>18.537901 -72.4094478 33.5 9.39</t>
        </is>
      </c>
      <c r="BG1770" t="inlineStr">
        <is>
          <t>f13d8149fc6d39ebe86af18272310ff9</t>
        </is>
      </c>
      <c r="BH1770" t="inlineStr">
        <is>
          <t>7f92301a232342ecaa860bf392f6b02f</t>
        </is>
      </c>
      <c r="BI1770" t="inlineStr">
        <is>
          <t>15246</t>
        </is>
      </c>
      <c r="BJ1770" t="inlineStr">
        <is>
          <t>XFormInstance</t>
        </is>
      </c>
      <c r="BK1770" t="inlineStr">
        <is>
          <t>618c389c10a511f0885991acc20079a7</t>
        </is>
      </c>
      <c r="BL1770" t="b">
        <v>0</v>
      </c>
      <c r="BM1770" t="inlineStr">
        <is>
          <t>---</t>
        </is>
      </c>
      <c r="BN1770" t="inlineStr">
        <is>
          <t>200.113.238.97</t>
        </is>
      </c>
      <c r="BO1770" t="inlineStr">
        <is>
          <t>Frantzo Noel</t>
        </is>
      </c>
    </row>
    <row r="1771">
      <c r="A1771" t="inlineStr">
        <is>
          <t>1769</t>
        </is>
      </c>
      <c r="B1771" t="inlineStr">
        <is>
          <t>e73f4bf2-e2d1-4728-b5fb-95c196f02c06</t>
        </is>
      </c>
      <c r="C1771" t="inlineStr">
        <is>
          <t>2025-04-03</t>
        </is>
      </c>
      <c r="D1771" t="inlineStr">
        <is>
          <t>4</t>
        </is>
      </c>
      <c r="E1771" t="inlineStr">
        <is>
          <t>visite pr club dévoilement</t>
        </is>
      </c>
      <c r="F1771" t="inlineStr">
        <is>
          <t>1</t>
        </is>
      </c>
      <c r="G1771" t="inlineStr">
        <is>
          <t>visite pr club dévoilement</t>
        </is>
      </c>
      <c r="H1771" t="inlineStr">
        <is>
          <t>1</t>
        </is>
      </c>
      <c r="I1771" t="inlineStr">
        <is>
          <t>1</t>
        </is>
      </c>
      <c r="J1771" t="inlineStr"/>
      <c r="K1771" t="inlineStr">
        <is>
          <t>---</t>
        </is>
      </c>
      <c r="L1771" t="inlineStr">
        <is>
          <t>---</t>
        </is>
      </c>
      <c r="M1771" t="inlineStr">
        <is>
          <t>---</t>
        </is>
      </c>
      <c r="N1771" t="inlineStr">
        <is>
          <t>---</t>
        </is>
      </c>
      <c r="O1771" t="inlineStr">
        <is>
          <t>---</t>
        </is>
      </c>
      <c r="P1771" t="inlineStr">
        <is>
          <t>---</t>
        </is>
      </c>
      <c r="Q1771" t="inlineStr">
        <is>
          <t>---</t>
        </is>
      </c>
      <c r="R1771" t="inlineStr">
        <is>
          <t>17.5</t>
        </is>
      </c>
      <c r="S1771" t="inlineStr">
        <is>
          <t>27.7</t>
        </is>
      </c>
      <c r="T1771" t="inlineStr">
        <is>
          <t>1.37</t>
        </is>
      </c>
      <c r="U1771" t="inlineStr"/>
      <c r="V1771" t="inlineStr"/>
      <c r="W1771" t="inlineStr"/>
      <c r="X1771" t="inlineStr">
        <is>
          <t>PAP/OBCG/ST00572</t>
        </is>
      </c>
      <c r="Y1771" t="inlineStr">
        <is>
          <t>PAP/OBCG/ST00572</t>
        </is>
      </c>
      <c r="Z1771" t="inlineStr">
        <is>
          <t>2025-04-07 18:12:06</t>
        </is>
      </c>
      <c r="AA1771" t="inlineStr">
        <is>
          <t>2025-04-07 18:10:27</t>
        </is>
      </c>
      <c r="AB1771" t="inlineStr">
        <is>
          <t>2edina</t>
        </is>
      </c>
      <c r="AC1771" t="inlineStr">
        <is>
          <t>2025-04-07 18:12:10</t>
        </is>
      </c>
      <c r="AD1771" s="1" t="inlineStr">
        <is>
          <t>https://www.commcarehq.org/a/caris-test/reports/form_data/e73f4bf2-e2d1-4728-b5fb-95c196f02c06/</t>
        </is>
      </c>
      <c r="AE1771" t="inlineStr">
        <is>
          <t>---</t>
        </is>
      </c>
      <c r="AF1771" t="inlineStr">
        <is>
          <t>3c5a623af057e23a32ae4000_46380</t>
        </is>
      </c>
      <c r="AG1771" t="inlineStr">
        <is>
          <t>---</t>
        </is>
      </c>
      <c r="AH1771" t="inlineStr">
        <is>
          <t>2025-04-07 18:12:06</t>
        </is>
      </c>
      <c r="AI1771" t="inlineStr">
        <is>
          <t>f07b225bd77c4209bd818ee1cd8e3648</t>
        </is>
      </c>
      <c r="AJ1771" t="inlineStr">
        <is>
          <t>2025-04-03</t>
        </is>
      </c>
      <c r="AK1771" t="inlineStr">
        <is>
          <t>4</t>
        </is>
      </c>
      <c r="AL1771" t="inlineStr">
        <is>
          <t>visite pr club dévoilement</t>
        </is>
      </c>
      <c r="AM1771" t="inlineStr">
        <is>
          <t>1</t>
        </is>
      </c>
      <c r="AN1771" t="inlineStr">
        <is>
          <t>visite pr club dévoilement</t>
        </is>
      </c>
      <c r="AO1771" t="inlineStr">
        <is>
          <t>1</t>
        </is>
      </c>
      <c r="AP1771" t="inlineStr">
        <is>
          <t>1</t>
        </is>
      </c>
      <c r="AQ1771" t="inlineStr">
        <is>
          <t>17.5</t>
        </is>
      </c>
      <c r="AR1771" t="inlineStr">
        <is>
          <t>27.7</t>
        </is>
      </c>
      <c r="AS1771" t="inlineStr">
        <is>
          <t>1.37</t>
        </is>
      </c>
      <c r="AT1771" t="inlineStr"/>
      <c r="AU1771" t="inlineStr">
        <is>
          <t>---</t>
        </is>
      </c>
      <c r="AV1771" t="inlineStr">
        <is>
          <t>---</t>
        </is>
      </c>
      <c r="AW1771" t="inlineStr">
        <is>
          <t>---</t>
        </is>
      </c>
      <c r="AX1771" t="inlineStr">
        <is>
          <t>---</t>
        </is>
      </c>
      <c r="AY1771" t="inlineStr">
        <is>
          <t>---</t>
        </is>
      </c>
      <c r="AZ1771" t="inlineStr">
        <is>
          <t>---</t>
        </is>
      </c>
      <c r="BA1771" t="inlineStr">
        <is>
          <t>f07b225bd77c4209bd818ee1cd8e3648</t>
        </is>
      </c>
      <c r="BB1771" t="inlineStr">
        <is>
          <t>http://openrosa.org/formdesigner/0B48E039-1E80-49A7-AC24-732B6E788E39</t>
        </is>
      </c>
      <c r="BC1771" t="inlineStr">
        <is>
          <t>Ration et autres visites</t>
        </is>
      </c>
      <c r="BD1771" t="inlineStr">
        <is>
          <t>CommCare Android, version "2.56"(468046). App v15976. CommCare Version 2.56.0. Build 468046, built on: 2025-03-15</t>
        </is>
      </c>
      <c r="BE1771" t="inlineStr">
        <is>
          <t>commcare_4563efbb-0edf-4089-abcd-f064b9d0d441</t>
        </is>
      </c>
      <c r="BF1771" t="inlineStr">
        <is>
          <t>18.5379329 -72.409408 33.29 9.17</t>
        </is>
      </c>
      <c r="BG1771" t="inlineStr">
        <is>
          <t>f13d8149fc6d39ebe86af18272310ff9</t>
        </is>
      </c>
      <c r="BH1771" t="inlineStr">
        <is>
          <t>7f92301a232342ecaa860bf392f6b02f</t>
        </is>
      </c>
      <c r="BI1771" t="inlineStr">
        <is>
          <t>15246</t>
        </is>
      </c>
      <c r="BJ1771" t="inlineStr">
        <is>
          <t>XFormInstance</t>
        </is>
      </c>
      <c r="BK1771" t="inlineStr">
        <is>
          <t>618c389c10a511f0885991acc20079a7</t>
        </is>
      </c>
      <c r="BL1771" t="b">
        <v>0</v>
      </c>
      <c r="BM1771" t="inlineStr">
        <is>
          <t>---</t>
        </is>
      </c>
      <c r="BN1771" t="inlineStr">
        <is>
          <t>200.113.238.97</t>
        </is>
      </c>
      <c r="BO1771" t="inlineStr">
        <is>
          <t>Jefter Civil</t>
        </is>
      </c>
    </row>
    <row r="1772">
      <c r="A1772" t="inlineStr">
        <is>
          <t>1770</t>
        </is>
      </c>
      <c r="B1772" t="inlineStr">
        <is>
          <t>7b26c1e0-c9ba-431d-be80-0e66e9a95a18</t>
        </is>
      </c>
      <c r="C1772" t="inlineStr">
        <is>
          <t>2025-04-07</t>
        </is>
      </c>
      <c r="D1772" t="inlineStr">
        <is>
          <t>3 4</t>
        </is>
      </c>
      <c r="E1772" t="inlineStr">
        <is>
          <t>apporter des bonbons</t>
        </is>
      </c>
      <c r="F1772" t="inlineStr">
        <is>
          <t>0</t>
        </is>
      </c>
      <c r="G1772" t="inlineStr">
        <is>
          <t>---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---</t>
        </is>
      </c>
      <c r="L1772" t="inlineStr">
        <is>
          <t>---</t>
        </is>
      </c>
      <c r="M1772" t="inlineStr">
        <is>
          <t>---</t>
        </is>
      </c>
      <c r="N1772" t="inlineStr">
        <is>
          <t>---</t>
        </is>
      </c>
      <c r="O1772" t="inlineStr">
        <is>
          <t>---</t>
        </is>
      </c>
      <c r="P1772" t="inlineStr">
        <is>
          <t>---</t>
        </is>
      </c>
      <c r="Q1772" t="inlineStr">
        <is>
          <t>---</t>
        </is>
      </c>
      <c r="R1772" t="inlineStr"/>
      <c r="S1772" t="inlineStr"/>
      <c r="T1772" t="inlineStr"/>
      <c r="U1772" t="inlineStr"/>
      <c r="V1772" t="inlineStr"/>
      <c r="W1772" t="inlineStr">
        <is>
          <t>18.5222251 -72.5958113 6.84 56.79</t>
        </is>
      </c>
      <c r="X1772" t="inlineStr">
        <is>
          <t>LEG/HSCL/ST00913</t>
        </is>
      </c>
      <c r="Y1772" t="inlineStr">
        <is>
          <t>LEG/HSCL/ST00913</t>
        </is>
      </c>
      <c r="Z1772" t="inlineStr">
        <is>
          <t>2025-04-07 18:52:23</t>
        </is>
      </c>
      <c r="AA1772" t="inlineStr">
        <is>
          <t>2025-04-07 18:50:57</t>
        </is>
      </c>
      <c r="AB1772" t="inlineStr">
        <is>
          <t>2francesca</t>
        </is>
      </c>
      <c r="AC1772" t="inlineStr">
        <is>
          <t>2025-04-07 18:52:56</t>
        </is>
      </c>
      <c r="AD1772" s="1" t="inlineStr">
        <is>
          <t>https://www.commcarehq.org/a/caris-test/reports/form_data/7b26c1e0-c9ba-431d-be80-0e66e9a95a18/</t>
        </is>
      </c>
      <c r="AE1772" t="inlineStr">
        <is>
          <t>---</t>
        </is>
      </c>
      <c r="AF1772" t="inlineStr">
        <is>
          <t>3c5a623af057e23a32ae4000_160261</t>
        </is>
      </c>
      <c r="AG1772" t="inlineStr">
        <is>
          <t>OK</t>
        </is>
      </c>
      <c r="AH1772" t="inlineStr">
        <is>
          <t>2025-04-07 18:52:23</t>
        </is>
      </c>
      <c r="AI1772" t="inlineStr">
        <is>
          <t>e108d3187abb44a0a8a40ae0f9d2582f</t>
        </is>
      </c>
      <c r="AJ1772" t="inlineStr">
        <is>
          <t>2025-04-07</t>
        </is>
      </c>
      <c r="AK1772" t="inlineStr">
        <is>
          <t>3 4</t>
        </is>
      </c>
      <c r="AL1772" t="inlineStr">
        <is>
          <t>apporter des bonbons</t>
        </is>
      </c>
      <c r="AM1772" t="inlineStr">
        <is>
          <t>0</t>
        </is>
      </c>
      <c r="AN1772" t="inlineStr">
        <is>
          <t>---</t>
        </is>
      </c>
      <c r="AO1772" t="inlineStr">
        <is>
          <t>1</t>
        </is>
      </c>
      <c r="AP1772" t="inlineStr">
        <is>
          <t>1</t>
        </is>
      </c>
      <c r="AQ1772" t="inlineStr"/>
      <c r="AR1772" t="inlineStr"/>
      <c r="AS1772" t="inlineStr"/>
      <c r="AT1772" t="inlineStr">
        <is>
          <t>18.5222251 -72.5958113 6.84 56.79</t>
        </is>
      </c>
      <c r="AU1772" t="inlineStr">
        <is>
          <t>---</t>
        </is>
      </c>
      <c r="AV1772" t="inlineStr">
        <is>
          <t>---</t>
        </is>
      </c>
      <c r="AW1772" t="inlineStr">
        <is>
          <t>---</t>
        </is>
      </c>
      <c r="AX1772" t="inlineStr">
        <is>
          <t>---</t>
        </is>
      </c>
      <c r="AY1772" t="inlineStr">
        <is>
          <t>---</t>
        </is>
      </c>
      <c r="AZ1772" t="inlineStr">
        <is>
          <t>---</t>
        </is>
      </c>
      <c r="BA1772" t="inlineStr">
        <is>
          <t>e108d3187abb44a0a8a40ae0f9d2582f</t>
        </is>
      </c>
      <c r="BB1772" t="inlineStr">
        <is>
          <t>http://openrosa.org/formdesigner/0B48E039-1E80-49A7-AC24-732B6E788E39</t>
        </is>
      </c>
      <c r="BC1772" t="inlineStr">
        <is>
          <t>Ration et autres visites</t>
        </is>
      </c>
      <c r="BD1772" t="inlineStr">
        <is>
          <t>CommCare Android, version "2.55.0"(467579). App v15976. CommCare Version 2.55.0. Build 467579, built on: 2025-01-15</t>
        </is>
      </c>
      <c r="BE1772" t="inlineStr">
        <is>
          <t>commcare_6f56273d-7e7b-484c-afbb-00c7ac82f3b2</t>
        </is>
      </c>
      <c r="BF1772" t="inlineStr">
        <is>
          <t>18.522047 -72.5960087 -0.93 6.12</t>
        </is>
      </c>
      <c r="BG1772" t="inlineStr">
        <is>
          <t>f13d8149fc6d39ebe86af18272310ff9</t>
        </is>
      </c>
      <c r="BH1772" t="inlineStr">
        <is>
          <t>7f92301a232342ecaa860bf392f6b02f</t>
        </is>
      </c>
      <c r="BI1772" t="inlineStr">
        <is>
          <t>15246</t>
        </is>
      </c>
      <c r="BJ1772" t="inlineStr">
        <is>
          <t>XFormInstance</t>
        </is>
      </c>
      <c r="BK1772" t="inlineStr">
        <is>
          <t>e0c89c8a13c511f0889a839c77c2df28</t>
        </is>
      </c>
      <c r="BL1772" t="b">
        <v>0</v>
      </c>
      <c r="BM1772" t="inlineStr">
        <is>
          <t>---</t>
        </is>
      </c>
      <c r="BN1772" t="inlineStr">
        <is>
          <t>200.113.248.90</t>
        </is>
      </c>
      <c r="BO1772" t="inlineStr">
        <is>
          <t>Wilfred Judens Joseph</t>
        </is>
      </c>
    </row>
    <row r="1773">
      <c r="A1773" t="inlineStr">
        <is>
          <t>1771</t>
        </is>
      </c>
      <c r="B1773" t="inlineStr">
        <is>
          <t>5936c7e9-73eb-46c2-b3b2-39a5a2b7791d</t>
        </is>
      </c>
      <c r="C1773" t="inlineStr">
        <is>
          <t>2025-04-07</t>
        </is>
      </c>
      <c r="D1773" t="inlineStr">
        <is>
          <t>3 4</t>
        </is>
      </c>
      <c r="E1773" t="inlineStr">
        <is>
          <t>Renforcement de l'adhérence</t>
        </is>
      </c>
      <c r="F1773" t="inlineStr">
        <is>
          <t>1</t>
        </is>
      </c>
      <c r="G1773" t="inlineStr">
        <is>
          <t>---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---</t>
        </is>
      </c>
      <c r="L1773" t="inlineStr">
        <is>
          <t>---</t>
        </is>
      </c>
      <c r="M1773" t="inlineStr">
        <is>
          <t>---</t>
        </is>
      </c>
      <c r="N1773" t="inlineStr">
        <is>
          <t>---</t>
        </is>
      </c>
      <c r="O1773" t="inlineStr">
        <is>
          <t>---</t>
        </is>
      </c>
      <c r="P1773" t="inlineStr">
        <is>
          <t>---</t>
        </is>
      </c>
      <c r="Q1773" t="inlineStr">
        <is>
          <t>---</t>
        </is>
      </c>
      <c r="R1773" t="inlineStr">
        <is>
          <t>24.6</t>
        </is>
      </c>
      <c r="S1773" t="inlineStr">
        <is>
          <t>54.5</t>
        </is>
      </c>
      <c r="T1773" t="inlineStr">
        <is>
          <t>163.0</t>
        </is>
      </c>
      <c r="U1773" t="inlineStr"/>
      <c r="V1773" t="inlineStr"/>
      <c r="W1773" t="inlineStr">
        <is>
          <t>18.527899 -72.3715246 12.65 5.89</t>
        </is>
      </c>
      <c r="X1773" t="inlineStr">
        <is>
          <t>PAP/CHAP/ST02339</t>
        </is>
      </c>
      <c r="Y1773" t="inlineStr">
        <is>
          <t>PAP/CHAP/ST02339</t>
        </is>
      </c>
      <c r="Z1773" t="inlineStr">
        <is>
          <t>2025-04-07 20:26:45</t>
        </is>
      </c>
      <c r="AA1773" t="inlineStr">
        <is>
          <t>2025-04-07 20:02:30</t>
        </is>
      </c>
      <c r="AB1773" t="inlineStr">
        <is>
          <t>2faustin</t>
        </is>
      </c>
      <c r="AC1773" t="inlineStr">
        <is>
          <t>2025-04-07 19:25:33</t>
        </is>
      </c>
      <c r="AD1773" s="1" t="inlineStr">
        <is>
          <t>https://www.commcarehq.org/a/caris-test/reports/form_data/5936c7e9-73eb-46c2-b3b2-39a5a2b7791d/</t>
        </is>
      </c>
      <c r="AE1773" t="inlineStr">
        <is>
          <t>---</t>
        </is>
      </c>
      <c r="AF1773" t="inlineStr">
        <is>
          <t>3c5a623af057e23a32ae4000_33845</t>
        </is>
      </c>
      <c r="AG1773" t="inlineStr">
        <is>
          <t>OK</t>
        </is>
      </c>
      <c r="AH1773" t="inlineStr">
        <is>
          <t>2025-04-07 20:26:45</t>
        </is>
      </c>
      <c r="AI1773" t="inlineStr">
        <is>
          <t>25302d3773ea035e35c3934e3aa8e141</t>
        </is>
      </c>
      <c r="AJ1773" t="inlineStr">
        <is>
          <t>2025-04-07</t>
        </is>
      </c>
      <c r="AK1773" t="inlineStr">
        <is>
          <t>3 4</t>
        </is>
      </c>
      <c r="AL1773" t="inlineStr">
        <is>
          <t>Renforcement de l'adhérence</t>
        </is>
      </c>
      <c r="AM1773" t="inlineStr">
        <is>
          <t>1</t>
        </is>
      </c>
      <c r="AN1773" t="inlineStr">
        <is>
          <t>---</t>
        </is>
      </c>
      <c r="AO1773" t="inlineStr">
        <is>
          <t>1</t>
        </is>
      </c>
      <c r="AP1773" t="inlineStr">
        <is>
          <t>1</t>
        </is>
      </c>
      <c r="AQ1773" t="inlineStr">
        <is>
          <t>24.6</t>
        </is>
      </c>
      <c r="AR1773" t="inlineStr">
        <is>
          <t>54.5</t>
        </is>
      </c>
      <c r="AS1773" t="inlineStr">
        <is>
          <t>163</t>
        </is>
      </c>
      <c r="AT1773" t="inlineStr">
        <is>
          <t>18.527899 -72.3715246 12.65 5.89</t>
        </is>
      </c>
      <c r="AU1773" t="inlineStr">
        <is>
          <t>---</t>
        </is>
      </c>
      <c r="AV1773" t="inlineStr">
        <is>
          <t>---</t>
        </is>
      </c>
      <c r="AW1773" t="inlineStr">
        <is>
          <t>---</t>
        </is>
      </c>
      <c r="AX1773" t="inlineStr">
        <is>
          <t>---</t>
        </is>
      </c>
      <c r="AY1773" t="inlineStr">
        <is>
          <t>---</t>
        </is>
      </c>
      <c r="AZ1773" t="inlineStr">
        <is>
          <t>---</t>
        </is>
      </c>
      <c r="BA1773" t="inlineStr">
        <is>
          <t>25302d3773ea035e35c3934e3aa8e141</t>
        </is>
      </c>
      <c r="BB1773" t="inlineStr">
        <is>
          <t>http://openrosa.org/formdesigner/0B48E039-1E80-49A7-AC24-732B6E788E39</t>
        </is>
      </c>
      <c r="BC1773" t="inlineStr">
        <is>
          <t>Ration et autres visites</t>
        </is>
      </c>
      <c r="BD1773" t="inlineStr">
        <is>
          <t>CommCare Android, version "2.56"(468048). App v15976. CommCare Version 2.56.0. Build 468048, built on: 2025-03-31</t>
        </is>
      </c>
      <c r="BE1773" t="inlineStr">
        <is>
          <t>commcare_6e883702-a4ce-475b-b43e-3900cbde0394</t>
        </is>
      </c>
      <c r="BF1773" t="inlineStr">
        <is>
          <t>18.5280058 -72.3715713 19.56 8.57</t>
        </is>
      </c>
      <c r="BG1773" t="inlineStr">
        <is>
          <t>f13d8149fc6d39ebe86af18272310ff9</t>
        </is>
      </c>
      <c r="BH1773" t="inlineStr">
        <is>
          <t>7f92301a232342ecaa860bf392f6b02f</t>
        </is>
      </c>
      <c r="BI1773" t="inlineStr">
        <is>
          <t>15246</t>
        </is>
      </c>
      <c r="BJ1773" t="inlineStr">
        <is>
          <t>XFormInstance</t>
        </is>
      </c>
      <c r="BK1773" t="inlineStr">
        <is>
          <t>662a618713d111f0af3dc95ea779295f</t>
        </is>
      </c>
      <c r="BL1773" t="b">
        <v>0</v>
      </c>
      <c r="BM1773" t="inlineStr">
        <is>
          <t>---</t>
        </is>
      </c>
      <c r="BN1773" t="inlineStr">
        <is>
          <t>200.113.251.68</t>
        </is>
      </c>
      <c r="BO1773" t="inlineStr">
        <is>
          <t>Junise Guerrier</t>
        </is>
      </c>
    </row>
    <row r="1774">
      <c r="A1774" t="inlineStr">
        <is>
          <t>1772</t>
        </is>
      </c>
      <c r="B1774" t="inlineStr">
        <is>
          <t>749f5dc6-e007-41d8-9530-5375a763d548</t>
        </is>
      </c>
      <c r="C1774" t="inlineStr">
        <is>
          <t>2025-04-07</t>
        </is>
      </c>
      <c r="D1774" t="inlineStr">
        <is>
          <t>3</t>
        </is>
      </c>
      <c r="E1774" t="inlineStr">
        <is>
          <t>---</t>
        </is>
      </c>
      <c r="F1774" t="inlineStr">
        <is>
          <t>0</t>
        </is>
      </c>
      <c r="G1774" t="inlineStr">
        <is>
          <t>---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---</t>
        </is>
      </c>
      <c r="L1774" t="inlineStr">
        <is>
          <t>---</t>
        </is>
      </c>
      <c r="M1774" t="inlineStr">
        <is>
          <t>---</t>
        </is>
      </c>
      <c r="N1774" t="inlineStr">
        <is>
          <t>---</t>
        </is>
      </c>
      <c r="O1774" t="inlineStr">
        <is>
          <t>---</t>
        </is>
      </c>
      <c r="P1774" t="inlineStr">
        <is>
          <t>---</t>
        </is>
      </c>
      <c r="Q1774" t="inlineStr">
        <is>
          <t>---</t>
        </is>
      </c>
      <c r="R1774" t="inlineStr"/>
      <c r="S1774" t="inlineStr">
        <is>
          <t>51.2</t>
        </is>
      </c>
      <c r="T1774" t="inlineStr"/>
      <c r="U1774">
        <f>HYPERLINK("https://www.commcarehq.org/a/caris-test/api/form_attachment/v1/749f5dc6-e007-41d8-9530-5375a763d548/1744054624850.jpg")</f>
        <v/>
      </c>
      <c r="V1774">
        <f>HYPERLINK("https://www.commcarehq.org/a/caris-test/api/form_attachment/v1/749f5dc6-e007-41d8-9530-5375a763d548/1744054680334.jpg")</f>
        <v/>
      </c>
      <c r="W1774" t="inlineStr">
        <is>
          <t>19.5770747 -71.9363818 58.49 19.07</t>
        </is>
      </c>
      <c r="X1774" t="inlineStr">
        <is>
          <t>CAP/CSLT/ST00467</t>
        </is>
      </c>
      <c r="Y1774" t="inlineStr">
        <is>
          <t>CAP/CSLT/ST00467</t>
        </is>
      </c>
      <c r="Z1774" t="inlineStr">
        <is>
          <t>2025-04-07 19:38:11</t>
        </is>
      </c>
      <c r="AA1774" t="inlineStr">
        <is>
          <t>2025-04-07 19:36:31</t>
        </is>
      </c>
      <c r="AB1774" t="inlineStr">
        <is>
          <t>1irania</t>
        </is>
      </c>
      <c r="AC1774" t="inlineStr">
        <is>
          <t>2025-04-07 20:11:43</t>
        </is>
      </c>
      <c r="AD1774" s="1" t="inlineStr">
        <is>
          <t>https://www.commcarehq.org/a/caris-test/reports/form_data/749f5dc6-e007-41d8-9530-5375a763d548/</t>
        </is>
      </c>
      <c r="AE1774" t="inlineStr">
        <is>
          <t>---</t>
        </is>
      </c>
      <c r="AF1774" t="inlineStr">
        <is>
          <t>3c5a623af057e23a32ae4000_28279</t>
        </is>
      </c>
      <c r="AG1774" t="inlineStr">
        <is>
          <t>OK</t>
        </is>
      </c>
      <c r="AH1774" t="inlineStr">
        <is>
          <t>2025-04-07 19:38:11</t>
        </is>
      </c>
      <c r="AI1774" t="inlineStr">
        <is>
          <t>42a82b7de9e609ae71648670ad4c56aa</t>
        </is>
      </c>
      <c r="AJ1774" t="inlineStr">
        <is>
          <t>2025-04-07</t>
        </is>
      </c>
      <c r="AK1774" t="inlineStr">
        <is>
          <t>3</t>
        </is>
      </c>
      <c r="AL1774" t="inlineStr">
        <is>
          <t>---</t>
        </is>
      </c>
      <c r="AM1774" t="inlineStr">
        <is>
          <t>0</t>
        </is>
      </c>
      <c r="AN1774" t="inlineStr">
        <is>
          <t>---</t>
        </is>
      </c>
      <c r="AO1774" t="inlineStr">
        <is>
          <t>1</t>
        </is>
      </c>
      <c r="AP1774" t="inlineStr">
        <is>
          <t>1</t>
        </is>
      </c>
      <c r="AQ1774" t="inlineStr"/>
      <c r="AR1774" t="inlineStr">
        <is>
          <t>51.2</t>
        </is>
      </c>
      <c r="AS1774" t="inlineStr"/>
      <c r="AT1774" t="inlineStr">
        <is>
          <t>19.5770747 -71.9363818 58.49 19.07</t>
        </is>
      </c>
      <c r="AU1774" t="inlineStr">
        <is>
          <t>---</t>
        </is>
      </c>
      <c r="AV1774" t="inlineStr">
        <is>
          <t>---</t>
        </is>
      </c>
      <c r="AW1774" t="inlineStr">
        <is>
          <t>---</t>
        </is>
      </c>
      <c r="AX1774" t="inlineStr">
        <is>
          <t>---</t>
        </is>
      </c>
      <c r="AY1774" t="inlineStr">
        <is>
          <t>---</t>
        </is>
      </c>
      <c r="AZ1774" t="inlineStr">
        <is>
          <t>---</t>
        </is>
      </c>
      <c r="BA1774" t="inlineStr">
        <is>
          <t>42a82b7de9e609ae71648670ad4c56aa</t>
        </is>
      </c>
      <c r="BB1774" t="inlineStr">
        <is>
          <t>http://openrosa.org/formdesigner/0B48E039-1E80-49A7-AC24-732B6E788E39</t>
        </is>
      </c>
      <c r="BC1774" t="inlineStr">
        <is>
          <t>Ration et autres visites</t>
        </is>
      </c>
      <c r="BD1774" t="inlineStr">
        <is>
          <t>CommCare Android, version "2.56"(468027). App v15976. CommCare Version 2.56.0. Build 468027, built on: 2025-01-18</t>
        </is>
      </c>
      <c r="BE1774" t="inlineStr">
        <is>
          <t>commcare_6c8d6b29-ddee-4573-a4bf-ff173bbf52d8</t>
        </is>
      </c>
      <c r="BF1774" t="inlineStr">
        <is>
          <t>19.5769989 -71.9363 61.39 8.47</t>
        </is>
      </c>
      <c r="BG1774" t="inlineStr">
        <is>
          <t>f13d8149fc6d39ebe86af18272310ff9</t>
        </is>
      </c>
      <c r="BH1774" t="inlineStr">
        <is>
          <t>7f92301a232342ecaa860bf392f6b02f</t>
        </is>
      </c>
      <c r="BI1774" t="inlineStr">
        <is>
          <t>15246</t>
        </is>
      </c>
      <c r="BJ1774" t="inlineStr">
        <is>
          <t>XFormInstance</t>
        </is>
      </c>
      <c r="BK1774" t="inlineStr">
        <is>
          <t>1800af9013c511f0af3cc95ea779295f</t>
        </is>
      </c>
      <c r="BL1774" t="b">
        <v>0</v>
      </c>
      <c r="BM1774" t="inlineStr">
        <is>
          <t>---</t>
        </is>
      </c>
      <c r="BN1774" t="inlineStr">
        <is>
          <t>200.113.230.110</t>
        </is>
      </c>
      <c r="BO1774" t="inlineStr">
        <is>
          <t>Louis Maylove</t>
        </is>
      </c>
    </row>
    <row r="1775">
      <c r="A1775" t="inlineStr">
        <is>
          <t>1773</t>
        </is>
      </c>
      <c r="B1775" t="inlineStr">
        <is>
          <t>62d7e318-62ce-475a-8ac8-b141f1150e3a</t>
        </is>
      </c>
      <c r="C1775" t="inlineStr">
        <is>
          <t>2025-04-04</t>
        </is>
      </c>
      <c r="D1775" t="inlineStr">
        <is>
          <t>3</t>
        </is>
      </c>
      <c r="E1775" t="inlineStr">
        <is>
          <t>---</t>
        </is>
      </c>
      <c r="F1775" t="inlineStr">
        <is>
          <t>1</t>
        </is>
      </c>
      <c r="G1775" t="inlineStr">
        <is>
          <t>---</t>
        </is>
      </c>
      <c r="H1775" t="inlineStr">
        <is>
          <t>1</t>
        </is>
      </c>
      <c r="I1775" t="inlineStr">
        <is>
          <t>0</t>
        </is>
      </c>
      <c r="J1775" t="inlineStr">
        <is>
          <t>---</t>
        </is>
      </c>
      <c r="K1775" t="inlineStr">
        <is>
          <t>---</t>
        </is>
      </c>
      <c r="L1775" t="inlineStr">
        <is>
          <t>---</t>
        </is>
      </c>
      <c r="M1775" t="inlineStr">
        <is>
          <t>---</t>
        </is>
      </c>
      <c r="N1775" t="inlineStr">
        <is>
          <t>---</t>
        </is>
      </c>
      <c r="O1775" t="inlineStr">
        <is>
          <t>---</t>
        </is>
      </c>
      <c r="P1775" t="inlineStr">
        <is>
          <t>---</t>
        </is>
      </c>
      <c r="Q1775" t="inlineStr">
        <is>
          <t>---</t>
        </is>
      </c>
      <c r="R1775" t="inlineStr">
        <is>
          <t>---</t>
        </is>
      </c>
      <c r="S1775" t="inlineStr">
        <is>
          <t>---</t>
        </is>
      </c>
      <c r="T1775" t="inlineStr">
        <is>
          <t>---</t>
        </is>
      </c>
      <c r="U1775" t="inlineStr">
        <is>
          <t>---</t>
        </is>
      </c>
      <c r="V1775" t="inlineStr">
        <is>
          <t>---</t>
        </is>
      </c>
      <c r="W1775" t="inlineStr"/>
      <c r="X1775" t="inlineStr">
        <is>
          <t>PAP/HAHD/ST00887</t>
        </is>
      </c>
      <c r="Y1775" t="inlineStr">
        <is>
          <t>PAP/HAHD/ST00887</t>
        </is>
      </c>
      <c r="Z1775" t="inlineStr">
        <is>
          <t>2025-04-04 22:32:53</t>
        </is>
      </c>
      <c r="AA1775" t="inlineStr">
        <is>
          <t>2025-04-04 22:32:42</t>
        </is>
      </c>
      <c r="AB1775" t="inlineStr">
        <is>
          <t>2miclene</t>
        </is>
      </c>
      <c r="AC1775" t="inlineStr">
        <is>
          <t>2025-04-07 20:11:44</t>
        </is>
      </c>
      <c r="AD1775" s="1" t="inlineStr">
        <is>
          <t>https://www.commcarehq.org/a/caris-test/reports/form_data/62d7e318-62ce-475a-8ac8-b141f1150e3a/</t>
        </is>
      </c>
      <c r="AE1775" t="inlineStr">
        <is>
          <t>---</t>
        </is>
      </c>
      <c r="AF1775" t="inlineStr">
        <is>
          <t>3c5a623af057e23a32ae4000_45754</t>
        </is>
      </c>
      <c r="AG1775" t="inlineStr">
        <is>
          <t>OK</t>
        </is>
      </c>
      <c r="AH1775" t="inlineStr">
        <is>
          <t>2025-04-04 22:32:53</t>
        </is>
      </c>
      <c r="AI1775" t="inlineStr">
        <is>
          <t>64b0a61236f7d987dd45027ebbfc57df</t>
        </is>
      </c>
      <c r="AJ1775" t="inlineStr">
        <is>
          <t>2025-04-04</t>
        </is>
      </c>
      <c r="AK1775" t="inlineStr">
        <is>
          <t>3</t>
        </is>
      </c>
      <c r="AL1775" t="inlineStr">
        <is>
          <t>---</t>
        </is>
      </c>
      <c r="AM1775" t="inlineStr">
        <is>
          <t>1</t>
        </is>
      </c>
      <c r="AN1775" t="inlineStr">
        <is>
          <t>---</t>
        </is>
      </c>
      <c r="AO1775" t="inlineStr">
        <is>
          <t>1</t>
        </is>
      </c>
      <c r="AP1775" t="inlineStr">
        <is>
          <t>0</t>
        </is>
      </c>
      <c r="AQ1775" t="inlineStr">
        <is>
          <t>---</t>
        </is>
      </c>
      <c r="AR1775" t="inlineStr">
        <is>
          <t>---</t>
        </is>
      </c>
      <c r="AS1775" t="inlineStr">
        <is>
          <t>---</t>
        </is>
      </c>
      <c r="AT1775" t="inlineStr"/>
      <c r="AU1775" t="inlineStr">
        <is>
          <t>---</t>
        </is>
      </c>
      <c r="AV1775" t="inlineStr">
        <is>
          <t>---</t>
        </is>
      </c>
      <c r="AW1775" t="inlineStr">
        <is>
          <t>---</t>
        </is>
      </c>
      <c r="AX1775" t="inlineStr">
        <is>
          <t>---</t>
        </is>
      </c>
      <c r="AY1775" t="inlineStr">
        <is>
          <t>---</t>
        </is>
      </c>
      <c r="AZ1775" t="inlineStr">
        <is>
          <t>---</t>
        </is>
      </c>
      <c r="BA1775" t="inlineStr">
        <is>
          <t>64b0a61236f7d987dd45027ebbfc57df</t>
        </is>
      </c>
      <c r="BB1775" t="inlineStr">
        <is>
          <t>http://openrosa.org/formdesigner/0B48E039-1E80-49A7-AC24-732B6E788E39</t>
        </is>
      </c>
      <c r="BC1775" t="inlineStr">
        <is>
          <t>Ration et autres visites</t>
        </is>
      </c>
      <c r="BD1775" t="inlineStr">
        <is>
          <t>CommCare Android, version "2.55.0"(467579). App v15976. CommCare Version 2.55.0. Build 467579, built on: 2025-01-15</t>
        </is>
      </c>
      <c r="BE1775" t="inlineStr">
        <is>
          <t>commcare_54a621c2-54d8-40d6-b070-4af9fd73e052</t>
        </is>
      </c>
      <c r="BF1775" t="inlineStr"/>
      <c r="BG1775" t="inlineStr">
        <is>
          <t>f13d8149fc6d39ebe86af18272310ff9</t>
        </is>
      </c>
      <c r="BH1775" t="inlineStr">
        <is>
          <t>7f92301a232342ecaa860bf392f6b02f</t>
        </is>
      </c>
      <c r="BI1775" t="inlineStr">
        <is>
          <t>15246</t>
        </is>
      </c>
      <c r="BJ1775" t="inlineStr">
        <is>
          <t>XFormInstance</t>
        </is>
      </c>
      <c r="BK1775" t="inlineStr">
        <is>
          <t>5fe46e1d10d311f0a52621b00009636d</t>
        </is>
      </c>
      <c r="BL1775" t="b">
        <v>0</v>
      </c>
      <c r="BM1775" t="inlineStr">
        <is>
          <t>---</t>
        </is>
      </c>
      <c r="BN1775" t="inlineStr">
        <is>
          <t>200.113.253.202</t>
        </is>
      </c>
      <c r="BO1775" t="inlineStr">
        <is>
          <t>Chrismay Renfort</t>
        </is>
      </c>
    </row>
    <row r="1776">
      <c r="A1776" t="inlineStr">
        <is>
          <t>1774</t>
        </is>
      </c>
      <c r="B1776" t="inlineStr">
        <is>
          <t>8ca222e0-fcfd-448f-a94d-191153f1584a</t>
        </is>
      </c>
      <c r="C1776" t="inlineStr">
        <is>
          <t>2025-04-04</t>
        </is>
      </c>
      <c r="D1776" t="inlineStr">
        <is>
          <t>4</t>
        </is>
      </c>
      <c r="E1776" t="inlineStr">
        <is>
          <t>bonbons</t>
        </is>
      </c>
      <c r="F1776" t="inlineStr">
        <is>
          <t>1</t>
        </is>
      </c>
      <c r="G1776" t="inlineStr">
        <is>
          <t>bonbons</t>
        </is>
      </c>
      <c r="H1776" t="inlineStr">
        <is>
          <t>1</t>
        </is>
      </c>
      <c r="I1776" t="inlineStr">
        <is>
          <t>0</t>
        </is>
      </c>
      <c r="J1776" t="inlineStr">
        <is>
          <t>---</t>
        </is>
      </c>
      <c r="K1776" t="inlineStr">
        <is>
          <t>---</t>
        </is>
      </c>
      <c r="L1776" t="inlineStr">
        <is>
          <t>---</t>
        </is>
      </c>
      <c r="M1776" t="inlineStr">
        <is>
          <t>---</t>
        </is>
      </c>
      <c r="N1776" t="inlineStr">
        <is>
          <t>---</t>
        </is>
      </c>
      <c r="O1776" t="inlineStr">
        <is>
          <t>---</t>
        </is>
      </c>
      <c r="P1776" t="inlineStr">
        <is>
          <t>---</t>
        </is>
      </c>
      <c r="Q1776" t="inlineStr">
        <is>
          <t>---</t>
        </is>
      </c>
      <c r="R1776" t="inlineStr">
        <is>
          <t>---</t>
        </is>
      </c>
      <c r="S1776" t="inlineStr">
        <is>
          <t>---</t>
        </is>
      </c>
      <c r="T1776" t="inlineStr">
        <is>
          <t>---</t>
        </is>
      </c>
      <c r="U1776" t="inlineStr">
        <is>
          <t>---</t>
        </is>
      </c>
      <c r="V1776" t="inlineStr">
        <is>
          <t>---</t>
        </is>
      </c>
      <c r="W1776" t="inlineStr"/>
      <c r="X1776" t="inlineStr">
        <is>
          <t>PAP/HAHD/ST00375</t>
        </is>
      </c>
      <c r="Y1776" t="inlineStr">
        <is>
          <t>PAP/HAHD/ST00375</t>
        </is>
      </c>
      <c r="Z1776" t="inlineStr">
        <is>
          <t>2025-04-04 22:33:28</t>
        </is>
      </c>
      <c r="AA1776" t="inlineStr">
        <is>
          <t>2025-04-04 22:33:04</t>
        </is>
      </c>
      <c r="AB1776" t="inlineStr">
        <is>
          <t>2miclene</t>
        </is>
      </c>
      <c r="AC1776" t="inlineStr">
        <is>
          <t>2025-04-07 20:11:44</t>
        </is>
      </c>
      <c r="AD1776" s="1" t="inlineStr">
        <is>
          <t>https://www.commcarehq.org/a/caris-test/reports/form_data/8ca222e0-fcfd-448f-a94d-191153f1584a/</t>
        </is>
      </c>
      <c r="AE1776" t="inlineStr">
        <is>
          <t>---</t>
        </is>
      </c>
      <c r="AF1776" t="inlineStr">
        <is>
          <t>7bb276a841f7492e811c08507b0047bd</t>
        </is>
      </c>
      <c r="AG1776" t="inlineStr">
        <is>
          <t>---</t>
        </is>
      </c>
      <c r="AH1776" t="inlineStr">
        <is>
          <t>2025-04-04 22:33:28</t>
        </is>
      </c>
      <c r="AI1776" t="inlineStr">
        <is>
          <t>64b0a61236f7d987dd45027ebbfc57df</t>
        </is>
      </c>
      <c r="AJ1776" t="inlineStr">
        <is>
          <t>2025-04-04</t>
        </is>
      </c>
      <c r="AK1776" t="inlineStr">
        <is>
          <t>4</t>
        </is>
      </c>
      <c r="AL1776" t="inlineStr">
        <is>
          <t>bonbons</t>
        </is>
      </c>
      <c r="AM1776" t="inlineStr">
        <is>
          <t>1</t>
        </is>
      </c>
      <c r="AN1776" t="inlineStr">
        <is>
          <t>bonbons</t>
        </is>
      </c>
      <c r="AO1776" t="inlineStr">
        <is>
          <t>1</t>
        </is>
      </c>
      <c r="AP1776" t="inlineStr">
        <is>
          <t>0</t>
        </is>
      </c>
      <c r="AQ1776" t="inlineStr">
        <is>
          <t>---</t>
        </is>
      </c>
      <c r="AR1776" t="inlineStr">
        <is>
          <t>---</t>
        </is>
      </c>
      <c r="AS1776" t="inlineStr">
        <is>
          <t>---</t>
        </is>
      </c>
      <c r="AT1776" t="inlineStr"/>
      <c r="AU1776" t="inlineStr">
        <is>
          <t>---</t>
        </is>
      </c>
      <c r="AV1776" t="inlineStr">
        <is>
          <t>---</t>
        </is>
      </c>
      <c r="AW1776" t="inlineStr">
        <is>
          <t>---</t>
        </is>
      </c>
      <c r="AX1776" t="inlineStr">
        <is>
          <t>---</t>
        </is>
      </c>
      <c r="AY1776" t="inlineStr">
        <is>
          <t>---</t>
        </is>
      </c>
      <c r="AZ1776" t="inlineStr">
        <is>
          <t>---</t>
        </is>
      </c>
      <c r="BA1776" t="inlineStr">
        <is>
          <t>64b0a61236f7d987dd45027ebbfc57df</t>
        </is>
      </c>
      <c r="BB1776" t="inlineStr">
        <is>
          <t>http://openrosa.org/formdesigner/0B48E039-1E80-49A7-AC24-732B6E788E39</t>
        </is>
      </c>
      <c r="BC1776" t="inlineStr">
        <is>
          <t>Ration et autres visites</t>
        </is>
      </c>
      <c r="BD1776" t="inlineStr">
        <is>
          <t>CommCare Android, version "2.55.0"(467579). App v15976. CommCare Version 2.55.0. Build 467579, built on: 2025-01-15</t>
        </is>
      </c>
      <c r="BE1776" t="inlineStr">
        <is>
          <t>commcare_54a621c2-54d8-40d6-b070-4af9fd73e052</t>
        </is>
      </c>
      <c r="BF1776" t="inlineStr"/>
      <c r="BG1776" t="inlineStr">
        <is>
          <t>f13d8149fc6d39ebe86af18272310ff9</t>
        </is>
      </c>
      <c r="BH1776" t="inlineStr">
        <is>
          <t>7f92301a232342ecaa860bf392f6b02f</t>
        </is>
      </c>
      <c r="BI1776" t="inlineStr">
        <is>
          <t>15246</t>
        </is>
      </c>
      <c r="BJ1776" t="inlineStr">
        <is>
          <t>XFormInstance</t>
        </is>
      </c>
      <c r="BK1776" t="inlineStr">
        <is>
          <t>5fe46e1d10d311f0a52621b00009636d</t>
        </is>
      </c>
      <c r="BL1776" t="b">
        <v>0</v>
      </c>
      <c r="BM1776" t="inlineStr">
        <is>
          <t>---</t>
        </is>
      </c>
      <c r="BN1776" t="inlineStr">
        <is>
          <t>200.113.253.202</t>
        </is>
      </c>
      <c r="BO1776" t="inlineStr">
        <is>
          <t>Francklin Pierre</t>
        </is>
      </c>
    </row>
    <row r="1777">
      <c r="A1777" t="inlineStr">
        <is>
          <t>1775</t>
        </is>
      </c>
      <c r="B1777" t="inlineStr">
        <is>
          <t>c4ab7628-1def-47fa-bbd4-c4ec31369659</t>
        </is>
      </c>
      <c r="C1777" t="inlineStr">
        <is>
          <t>2025-04-07</t>
        </is>
      </c>
      <c r="D1777" t="inlineStr">
        <is>
          <t>3</t>
        </is>
      </c>
      <c r="E1777" t="inlineStr">
        <is>
          <t>---</t>
        </is>
      </c>
      <c r="F1777" t="inlineStr">
        <is>
          <t>0</t>
        </is>
      </c>
      <c r="G1777" t="inlineStr">
        <is>
          <t>---</t>
        </is>
      </c>
      <c r="H1777" t="inlineStr">
        <is>
          <t>1</t>
        </is>
      </c>
      <c r="I1777" t="inlineStr">
        <is>
          <t>0</t>
        </is>
      </c>
      <c r="J1777" t="inlineStr">
        <is>
          <t>---</t>
        </is>
      </c>
      <c r="K1777" t="inlineStr">
        <is>
          <t>---</t>
        </is>
      </c>
      <c r="L1777" t="inlineStr">
        <is>
          <t>---</t>
        </is>
      </c>
      <c r="M1777" t="inlineStr">
        <is>
          <t>---</t>
        </is>
      </c>
      <c r="N1777" t="inlineStr">
        <is>
          <t>---</t>
        </is>
      </c>
      <c r="O1777" t="inlineStr">
        <is>
          <t>---</t>
        </is>
      </c>
      <c r="P1777" t="inlineStr">
        <is>
          <t>---</t>
        </is>
      </c>
      <c r="Q1777" t="inlineStr">
        <is>
          <t>---</t>
        </is>
      </c>
      <c r="R1777" t="inlineStr">
        <is>
          <t>---</t>
        </is>
      </c>
      <c r="S1777" t="inlineStr">
        <is>
          <t>---</t>
        </is>
      </c>
      <c r="T1777" t="inlineStr">
        <is>
          <t>---</t>
        </is>
      </c>
      <c r="U1777" t="inlineStr">
        <is>
          <t>---</t>
        </is>
      </c>
      <c r="V1777" t="inlineStr">
        <is>
          <t>---</t>
        </is>
      </c>
      <c r="W1777" t="inlineStr"/>
      <c r="X1777" t="inlineStr">
        <is>
          <t>PIG/CSSR/ST00976</t>
        </is>
      </c>
      <c r="Y1777" t="inlineStr">
        <is>
          <t>PIG/CSSR/ST00976</t>
        </is>
      </c>
      <c r="Z1777" t="inlineStr">
        <is>
          <t>2025-04-07 20:25:15</t>
        </is>
      </c>
      <c r="AA1777" t="inlineStr">
        <is>
          <t>2025-04-07 20:25:02</t>
        </is>
      </c>
      <c r="AB1777" t="inlineStr">
        <is>
          <t>1ketly</t>
        </is>
      </c>
      <c r="AC1777" t="inlineStr">
        <is>
          <t>2025-04-07 20:25:17</t>
        </is>
      </c>
      <c r="AD1777" s="1" t="inlineStr">
        <is>
          <t>https://www.commcarehq.org/a/caris-test/reports/form_data/c4ab7628-1def-47fa-bbd4-c4ec31369659/</t>
        </is>
      </c>
      <c r="AE1777" t="inlineStr">
        <is>
          <t>---</t>
        </is>
      </c>
      <c r="AF1777" t="inlineStr">
        <is>
          <t>3c5a623af057e23a32ae4000_194353</t>
        </is>
      </c>
      <c r="AG1777" t="inlineStr">
        <is>
          <t>OK</t>
        </is>
      </c>
      <c r="AH1777" t="inlineStr">
        <is>
          <t>2025-04-07 20:25:15</t>
        </is>
      </c>
      <c r="AI1777" t="inlineStr">
        <is>
          <t>a75dfcb32c444e83a4857eabadf7dd0f</t>
        </is>
      </c>
      <c r="AJ1777" t="inlineStr">
        <is>
          <t>2025-04-07</t>
        </is>
      </c>
      <c r="AK1777" t="inlineStr">
        <is>
          <t>3</t>
        </is>
      </c>
      <c r="AL1777" t="inlineStr">
        <is>
          <t>---</t>
        </is>
      </c>
      <c r="AM1777" t="inlineStr">
        <is>
          <t>0</t>
        </is>
      </c>
      <c r="AN1777" t="inlineStr">
        <is>
          <t>---</t>
        </is>
      </c>
      <c r="AO1777" t="inlineStr">
        <is>
          <t>1</t>
        </is>
      </c>
      <c r="AP1777" t="inlineStr">
        <is>
          <t>0</t>
        </is>
      </c>
      <c r="AQ1777" t="inlineStr">
        <is>
          <t>---</t>
        </is>
      </c>
      <c r="AR1777" t="inlineStr">
        <is>
          <t>---</t>
        </is>
      </c>
      <c r="AS1777" t="inlineStr">
        <is>
          <t>---</t>
        </is>
      </c>
      <c r="AT1777" t="inlineStr"/>
      <c r="AU1777" t="inlineStr">
        <is>
          <t>---</t>
        </is>
      </c>
      <c r="AV1777" t="inlineStr">
        <is>
          <t>---</t>
        </is>
      </c>
      <c r="AW1777" t="inlineStr">
        <is>
          <t>---</t>
        </is>
      </c>
      <c r="AX1777" t="inlineStr">
        <is>
          <t>---</t>
        </is>
      </c>
      <c r="AY1777" t="inlineStr">
        <is>
          <t>---</t>
        </is>
      </c>
      <c r="AZ1777" t="inlineStr">
        <is>
          <t>---</t>
        </is>
      </c>
      <c r="BA1777" t="inlineStr">
        <is>
          <t>a75dfcb32c444e83a4857eabadf7dd0f</t>
        </is>
      </c>
      <c r="BB1777" t="inlineStr">
        <is>
          <t>http://openrosa.org/formdesigner/0B48E039-1E80-49A7-AC24-732B6E788E39</t>
        </is>
      </c>
      <c r="BC1777" t="inlineStr">
        <is>
          <t>Ration et autres visites</t>
        </is>
      </c>
      <c r="BD1777" t="inlineStr">
        <is>
          <t>CommCare Android, version "2.56"(468048). App v15976. CommCare Version 2.56.0. Build 468048, built on: 2025-03-31</t>
        </is>
      </c>
      <c r="BE1777" t="inlineStr">
        <is>
          <t>commcare_173380f7-b37d-43d8-ba2b-b49ceb66cb2e</t>
        </is>
      </c>
      <c r="BF1777" t="inlineStr">
        <is>
          <t>19.4388906 -72.2048849 358.0 27.0</t>
        </is>
      </c>
      <c r="BG1777" t="inlineStr">
        <is>
          <t>f13d8149fc6d39ebe86af18272310ff9</t>
        </is>
      </c>
      <c r="BH1777" t="inlineStr">
        <is>
          <t>7f92301a232342ecaa860bf392f6b02f</t>
        </is>
      </c>
      <c r="BI1777" t="inlineStr">
        <is>
          <t>15246</t>
        </is>
      </c>
      <c r="BJ1777" t="inlineStr">
        <is>
          <t>XFormInstance</t>
        </is>
      </c>
      <c r="BK1777" t="inlineStr">
        <is>
          <t>e437fd0a13ea11f088a1839c77c2df28</t>
        </is>
      </c>
      <c r="BL1777" t="b">
        <v>0</v>
      </c>
      <c r="BM1777" t="inlineStr">
        <is>
          <t>---</t>
        </is>
      </c>
      <c r="BN1777" t="inlineStr">
        <is>
          <t>200.113.215.141</t>
        </is>
      </c>
      <c r="BO1777" t="inlineStr">
        <is>
          <t>Djainalie Mondesir</t>
        </is>
      </c>
    </row>
    <row r="1778">
      <c r="A1778" t="inlineStr">
        <is>
          <t>1776</t>
        </is>
      </c>
      <c r="B1778" t="inlineStr">
        <is>
          <t>ebd53f77-e90d-479c-88b5-1138b8fadcc0</t>
        </is>
      </c>
      <c r="C1778" t="inlineStr">
        <is>
          <t>2025-03-20</t>
        </is>
      </c>
      <c r="D1778" t="inlineStr">
        <is>
          <t>3</t>
        </is>
      </c>
      <c r="E1778" t="inlineStr">
        <is>
          <t>---</t>
        </is>
      </c>
      <c r="F1778" t="inlineStr">
        <is>
          <t>1</t>
        </is>
      </c>
      <c r="G1778" t="inlineStr">
        <is>
          <t>---</t>
        </is>
      </c>
      <c r="H1778" t="inlineStr">
        <is>
          <t>1</t>
        </is>
      </c>
      <c r="I1778" t="inlineStr">
        <is>
          <t>1</t>
        </is>
      </c>
      <c r="J1778" t="inlineStr"/>
      <c r="K1778" t="inlineStr">
        <is>
          <t>---</t>
        </is>
      </c>
      <c r="L1778" t="inlineStr">
        <is>
          <t>---</t>
        </is>
      </c>
      <c r="M1778" t="inlineStr">
        <is>
          <t>---</t>
        </is>
      </c>
      <c r="N1778" t="inlineStr">
        <is>
          <t>---</t>
        </is>
      </c>
      <c r="O1778" t="inlineStr">
        <is>
          <t>---</t>
        </is>
      </c>
      <c r="P1778" t="inlineStr">
        <is>
          <t>---</t>
        </is>
      </c>
      <c r="Q1778" t="inlineStr">
        <is>
          <t>---</t>
        </is>
      </c>
      <c r="R1778" t="inlineStr"/>
      <c r="S1778" t="inlineStr"/>
      <c r="T1778" t="inlineStr"/>
      <c r="U1778" t="inlineStr"/>
      <c r="V1778" t="inlineStr"/>
      <c r="W1778" t="inlineStr"/>
      <c r="X1778" t="inlineStr">
        <is>
          <t>PAP/OBCG/ST00205</t>
        </is>
      </c>
      <c r="Y1778" t="inlineStr">
        <is>
          <t>PAP/OBCG/ST00205</t>
        </is>
      </c>
      <c r="Z1778" t="inlineStr">
        <is>
          <t>2025-04-07 19:32:53</t>
        </is>
      </c>
      <c r="AA1778" t="inlineStr">
        <is>
          <t>2025-04-07 19:31:52</t>
        </is>
      </c>
      <c r="AB1778" t="inlineStr">
        <is>
          <t>2edina</t>
        </is>
      </c>
      <c r="AC1778" t="inlineStr">
        <is>
          <t>2025-04-07 21:42:25</t>
        </is>
      </c>
      <c r="AD1778" s="1" t="inlineStr">
        <is>
          <t>https://www.commcarehq.org/a/caris-test/reports/form_data/ebd53f77-e90d-479c-88b5-1138b8fadcc0/</t>
        </is>
      </c>
      <c r="AE1778" t="inlineStr">
        <is>
          <t>---</t>
        </is>
      </c>
      <c r="AF1778" t="inlineStr">
        <is>
          <t>3c5a623af057e23a32ae4000_32342</t>
        </is>
      </c>
      <c r="AG1778" t="inlineStr">
        <is>
          <t>OK</t>
        </is>
      </c>
      <c r="AH1778" t="inlineStr">
        <is>
          <t>2025-04-07 19:32:53</t>
        </is>
      </c>
      <c r="AI1778" t="inlineStr">
        <is>
          <t>f07b225bd77c4209bd818ee1cd8e3648</t>
        </is>
      </c>
      <c r="AJ1778" t="inlineStr">
        <is>
          <t>2025-03-20</t>
        </is>
      </c>
      <c r="AK1778" t="inlineStr">
        <is>
          <t>3</t>
        </is>
      </c>
      <c r="AL1778" t="inlineStr">
        <is>
          <t>---</t>
        </is>
      </c>
      <c r="AM1778" t="inlineStr">
        <is>
          <t>1</t>
        </is>
      </c>
      <c r="AN1778" t="inlineStr">
        <is>
          <t>---</t>
        </is>
      </c>
      <c r="AO1778" t="inlineStr">
        <is>
          <t>1</t>
        </is>
      </c>
      <c r="AP1778" t="inlineStr">
        <is>
          <t>1</t>
        </is>
      </c>
      <c r="AQ1778" t="inlineStr"/>
      <c r="AR1778" t="inlineStr"/>
      <c r="AS1778" t="inlineStr"/>
      <c r="AT1778" t="inlineStr"/>
      <c r="AU1778" t="inlineStr">
        <is>
          <t>---</t>
        </is>
      </c>
      <c r="AV1778" t="inlineStr">
        <is>
          <t>---</t>
        </is>
      </c>
      <c r="AW1778" t="inlineStr">
        <is>
          <t>---</t>
        </is>
      </c>
      <c r="AX1778" t="inlineStr">
        <is>
          <t>---</t>
        </is>
      </c>
      <c r="AY1778" t="inlineStr">
        <is>
          <t>---</t>
        </is>
      </c>
      <c r="AZ1778" t="inlineStr">
        <is>
          <t>---</t>
        </is>
      </c>
      <c r="BA1778" t="inlineStr">
        <is>
          <t>f07b225bd77c4209bd818ee1cd8e3648</t>
        </is>
      </c>
      <c r="BB1778" t="inlineStr">
        <is>
          <t>http://openrosa.org/formdesigner/0B48E039-1E80-49A7-AC24-732B6E788E39</t>
        </is>
      </c>
      <c r="BC1778" t="inlineStr">
        <is>
          <t>Ration et autres visites</t>
        </is>
      </c>
      <c r="BD1778" t="inlineStr">
        <is>
          <t>CommCare Android, version "2.56"(468046). App v15976. CommCare Version 2.56.0. Build 468046, built on: 2025-03-15</t>
        </is>
      </c>
      <c r="BE1778" t="inlineStr">
        <is>
          <t>commcare_4563efbb-0edf-4089-abcd-f064b9d0d441</t>
        </is>
      </c>
      <c r="BF1778" t="inlineStr"/>
      <c r="BG1778" t="inlineStr">
        <is>
          <t>f13d8149fc6d39ebe86af18272310ff9</t>
        </is>
      </c>
      <c r="BH1778" t="inlineStr">
        <is>
          <t>7f92301a232342ecaa860bf392f6b02f</t>
        </is>
      </c>
      <c r="BI1778" t="inlineStr">
        <is>
          <t>15246</t>
        </is>
      </c>
      <c r="BJ1778" t="inlineStr">
        <is>
          <t>XFormInstance</t>
        </is>
      </c>
      <c r="BK1778" t="inlineStr">
        <is>
          <t>618c389c10a511f0885991acc20079a7</t>
        </is>
      </c>
      <c r="BL1778" t="b">
        <v>0</v>
      </c>
      <c r="BM1778" t="inlineStr">
        <is>
          <t>---</t>
        </is>
      </c>
      <c r="BN1778" t="inlineStr">
        <is>
          <t>200.113.238.207</t>
        </is>
      </c>
      <c r="BO1778" t="inlineStr">
        <is>
          <t>Frantzo Noel</t>
        </is>
      </c>
    </row>
    <row r="1779">
      <c r="A1779" t="inlineStr">
        <is>
          <t>1777</t>
        </is>
      </c>
      <c r="B1779" t="inlineStr">
        <is>
          <t>db5b8088-3825-4987-9084-043233b85880</t>
        </is>
      </c>
      <c r="C1779" t="inlineStr">
        <is>
          <t>2025-03-20</t>
        </is>
      </c>
      <c r="D1779" t="inlineStr">
        <is>
          <t>3</t>
        </is>
      </c>
      <c r="E1779" t="inlineStr">
        <is>
          <t>---</t>
        </is>
      </c>
      <c r="F1779" t="inlineStr">
        <is>
          <t>1</t>
        </is>
      </c>
      <c r="G1779" t="inlineStr">
        <is>
          <t>---</t>
        </is>
      </c>
      <c r="H1779" t="inlineStr">
        <is>
          <t>1</t>
        </is>
      </c>
      <c r="I1779" t="inlineStr">
        <is>
          <t>1</t>
        </is>
      </c>
      <c r="J1779" t="inlineStr"/>
      <c r="K1779" t="inlineStr">
        <is>
          <t>---</t>
        </is>
      </c>
      <c r="L1779" t="inlineStr">
        <is>
          <t>---</t>
        </is>
      </c>
      <c r="M1779" t="inlineStr">
        <is>
          <t>---</t>
        </is>
      </c>
      <c r="N1779" t="inlineStr">
        <is>
          <t>---</t>
        </is>
      </c>
      <c r="O1779" t="inlineStr">
        <is>
          <t>---</t>
        </is>
      </c>
      <c r="P1779" t="inlineStr">
        <is>
          <t>---</t>
        </is>
      </c>
      <c r="Q1779" t="inlineStr">
        <is>
          <t>---</t>
        </is>
      </c>
      <c r="R1779" t="inlineStr"/>
      <c r="S1779" t="inlineStr"/>
      <c r="T1779" t="inlineStr"/>
      <c r="U1779" t="inlineStr"/>
      <c r="V1779" t="inlineStr"/>
      <c r="W1779" t="inlineStr"/>
      <c r="X1779" t="inlineStr">
        <is>
          <t>PAP/OBCG/ST00572</t>
        </is>
      </c>
      <c r="Y1779" t="inlineStr">
        <is>
          <t>PAP/OBCG/ST00572</t>
        </is>
      </c>
      <c r="Z1779" t="inlineStr">
        <is>
          <t>2025-04-07 19:33:50</t>
        </is>
      </c>
      <c r="AA1779" t="inlineStr">
        <is>
          <t>2025-04-07 19:33:11</t>
        </is>
      </c>
      <c r="AB1779" t="inlineStr">
        <is>
          <t>2edina</t>
        </is>
      </c>
      <c r="AC1779" t="inlineStr">
        <is>
          <t>2025-04-07 21:42:26</t>
        </is>
      </c>
      <c r="AD1779" s="1" t="inlineStr">
        <is>
          <t>https://www.commcarehq.org/a/caris-test/reports/form_data/db5b8088-3825-4987-9084-043233b85880/</t>
        </is>
      </c>
      <c r="AE1779" t="inlineStr">
        <is>
          <t>---</t>
        </is>
      </c>
      <c r="AF1779" t="inlineStr">
        <is>
          <t>3c5a623af057e23a32ae4000_46380</t>
        </is>
      </c>
      <c r="AG1779" t="inlineStr">
        <is>
          <t>OK</t>
        </is>
      </c>
      <c r="AH1779" t="inlineStr">
        <is>
          <t>2025-04-07 19:33:50</t>
        </is>
      </c>
      <c r="AI1779" t="inlineStr">
        <is>
          <t>f07b225bd77c4209bd818ee1cd8e3648</t>
        </is>
      </c>
      <c r="AJ1779" t="inlineStr">
        <is>
          <t>2025-03-20</t>
        </is>
      </c>
      <c r="AK1779" t="inlineStr">
        <is>
          <t>3</t>
        </is>
      </c>
      <c r="AL1779" t="inlineStr">
        <is>
          <t>---</t>
        </is>
      </c>
      <c r="AM1779" t="inlineStr">
        <is>
          <t>1</t>
        </is>
      </c>
      <c r="AN1779" t="inlineStr">
        <is>
          <t>---</t>
        </is>
      </c>
      <c r="AO1779" t="inlineStr">
        <is>
          <t>1</t>
        </is>
      </c>
      <c r="AP1779" t="inlineStr">
        <is>
          <t>1</t>
        </is>
      </c>
      <c r="AQ1779" t="inlineStr"/>
      <c r="AR1779" t="inlineStr"/>
      <c r="AS1779" t="inlineStr"/>
      <c r="AT1779" t="inlineStr"/>
      <c r="AU1779" t="inlineStr">
        <is>
          <t>---</t>
        </is>
      </c>
      <c r="AV1779" t="inlineStr">
        <is>
          <t>---</t>
        </is>
      </c>
      <c r="AW1779" t="inlineStr">
        <is>
          <t>---</t>
        </is>
      </c>
      <c r="AX1779" t="inlineStr">
        <is>
          <t>---</t>
        </is>
      </c>
      <c r="AY1779" t="inlineStr">
        <is>
          <t>---</t>
        </is>
      </c>
      <c r="AZ1779" t="inlineStr">
        <is>
          <t>---</t>
        </is>
      </c>
      <c r="BA1779" t="inlineStr">
        <is>
          <t>f07b225bd77c4209bd818ee1cd8e3648</t>
        </is>
      </c>
      <c r="BB1779" t="inlineStr">
        <is>
          <t>http://openrosa.org/formdesigner/0B48E039-1E80-49A7-AC24-732B6E788E39</t>
        </is>
      </c>
      <c r="BC1779" t="inlineStr">
        <is>
          <t>Ration et autres visites</t>
        </is>
      </c>
      <c r="BD1779" t="inlineStr">
        <is>
          <t>CommCare Android, version "2.56"(468046). App v15976. CommCare Version 2.56.0. Build 468046, built on: 2025-03-15</t>
        </is>
      </c>
      <c r="BE1779" t="inlineStr">
        <is>
          <t>commcare_4563efbb-0edf-4089-abcd-f064b9d0d441</t>
        </is>
      </c>
      <c r="BF1779" t="inlineStr"/>
      <c r="BG1779" t="inlineStr">
        <is>
          <t>f13d8149fc6d39ebe86af18272310ff9</t>
        </is>
      </c>
      <c r="BH1779" t="inlineStr">
        <is>
          <t>7f92301a232342ecaa860bf392f6b02f</t>
        </is>
      </c>
      <c r="BI1779" t="inlineStr">
        <is>
          <t>15246</t>
        </is>
      </c>
      <c r="BJ1779" t="inlineStr">
        <is>
          <t>XFormInstance</t>
        </is>
      </c>
      <c r="BK1779" t="inlineStr">
        <is>
          <t>618c389c10a511f0885991acc20079a7</t>
        </is>
      </c>
      <c r="BL1779" t="b">
        <v>0</v>
      </c>
      <c r="BM1779" t="inlineStr">
        <is>
          <t>---</t>
        </is>
      </c>
      <c r="BN1779" t="inlineStr">
        <is>
          <t>200.113.238.207</t>
        </is>
      </c>
      <c r="BO1779" t="inlineStr">
        <is>
          <t>Jefter Civil</t>
        </is>
      </c>
    </row>
    <row r="1780">
      <c r="A1780" t="inlineStr">
        <is>
          <t>1778</t>
        </is>
      </c>
      <c r="B1780" t="inlineStr">
        <is>
          <t>b6c3b2c1-2a52-4fa5-b26f-e00cf59949f0</t>
        </is>
      </c>
      <c r="C1780" t="inlineStr">
        <is>
          <t>2025-02-18</t>
        </is>
      </c>
      <c r="D1780" t="inlineStr">
        <is>
          <t>4</t>
        </is>
      </c>
      <c r="E1780" t="inlineStr">
        <is>
          <t>pr Bonbon</t>
        </is>
      </c>
      <c r="F1780" t="inlineStr">
        <is>
          <t>1</t>
        </is>
      </c>
      <c r="G1780" t="inlineStr">
        <is>
          <t>pr Bonbon</t>
        </is>
      </c>
      <c r="H1780" t="inlineStr">
        <is>
          <t>1</t>
        </is>
      </c>
      <c r="I1780" t="inlineStr">
        <is>
          <t>1</t>
        </is>
      </c>
      <c r="J1780" t="inlineStr"/>
      <c r="K1780" t="inlineStr">
        <is>
          <t>---</t>
        </is>
      </c>
      <c r="L1780" t="inlineStr">
        <is>
          <t>---</t>
        </is>
      </c>
      <c r="M1780" t="inlineStr">
        <is>
          <t>---</t>
        </is>
      </c>
      <c r="N1780" t="inlineStr">
        <is>
          <t>---</t>
        </is>
      </c>
      <c r="O1780" t="inlineStr">
        <is>
          <t>---</t>
        </is>
      </c>
      <c r="P1780" t="inlineStr">
        <is>
          <t>---</t>
        </is>
      </c>
      <c r="Q1780" t="inlineStr">
        <is>
          <t>---</t>
        </is>
      </c>
      <c r="R1780" t="inlineStr">
        <is>
          <t>20.0</t>
        </is>
      </c>
      <c r="S1780" t="inlineStr">
        <is>
          <t>38.5</t>
        </is>
      </c>
      <c r="T1780" t="inlineStr">
        <is>
          <t>1.6</t>
        </is>
      </c>
      <c r="U1780" t="inlineStr"/>
      <c r="V1780" t="inlineStr"/>
      <c r="W1780" t="inlineStr"/>
      <c r="X1780" t="inlineStr">
        <is>
          <t>PAP/OBCG/ST00205</t>
        </is>
      </c>
      <c r="Y1780" t="inlineStr">
        <is>
          <t>PAP/OBCG/ST00205</t>
        </is>
      </c>
      <c r="Z1780" t="inlineStr">
        <is>
          <t>2025-04-07 19:47:43</t>
        </is>
      </c>
      <c r="AA1780" t="inlineStr">
        <is>
          <t>2025-04-07 19:44:04</t>
        </is>
      </c>
      <c r="AB1780" t="inlineStr">
        <is>
          <t>2edina</t>
        </is>
      </c>
      <c r="AC1780" t="inlineStr">
        <is>
          <t>2025-04-07 21:42:27</t>
        </is>
      </c>
      <c r="AD1780" s="1" t="inlineStr">
        <is>
          <t>https://www.commcarehq.org/a/caris-test/reports/form_data/b6c3b2c1-2a52-4fa5-b26f-e00cf59949f0/</t>
        </is>
      </c>
      <c r="AE1780" t="inlineStr">
        <is>
          <t>---</t>
        </is>
      </c>
      <c r="AF1780" t="inlineStr">
        <is>
          <t>3c5a623af057e23a32ae4000_32342</t>
        </is>
      </c>
      <c r="AG1780" t="inlineStr">
        <is>
          <t>---</t>
        </is>
      </c>
      <c r="AH1780" t="inlineStr">
        <is>
          <t>2025-04-07 19:47:43</t>
        </is>
      </c>
      <c r="AI1780" t="inlineStr">
        <is>
          <t>f07b225bd77c4209bd818ee1cd8e3648</t>
        </is>
      </c>
      <c r="AJ1780" t="inlineStr">
        <is>
          <t>2025-02-18</t>
        </is>
      </c>
      <c r="AK1780" t="inlineStr">
        <is>
          <t>4</t>
        </is>
      </c>
      <c r="AL1780" t="inlineStr">
        <is>
          <t>pr Bonbon</t>
        </is>
      </c>
      <c r="AM1780" t="inlineStr">
        <is>
          <t>1</t>
        </is>
      </c>
      <c r="AN1780" t="inlineStr">
        <is>
          <t>pr Bonbon</t>
        </is>
      </c>
      <c r="AO1780" t="inlineStr">
        <is>
          <t>1</t>
        </is>
      </c>
      <c r="AP1780" t="inlineStr">
        <is>
          <t>1</t>
        </is>
      </c>
      <c r="AQ1780" t="inlineStr">
        <is>
          <t>20</t>
        </is>
      </c>
      <c r="AR1780" t="inlineStr">
        <is>
          <t>38.5</t>
        </is>
      </c>
      <c r="AS1780" t="inlineStr">
        <is>
          <t>1.6</t>
        </is>
      </c>
      <c r="AT1780" t="inlineStr"/>
      <c r="AU1780" t="inlineStr">
        <is>
          <t>---</t>
        </is>
      </c>
      <c r="AV1780" t="inlineStr">
        <is>
          <t>---</t>
        </is>
      </c>
      <c r="AW1780" t="inlineStr">
        <is>
          <t>---</t>
        </is>
      </c>
      <c r="AX1780" t="inlineStr">
        <is>
          <t>---</t>
        </is>
      </c>
      <c r="AY1780" t="inlineStr">
        <is>
          <t>---</t>
        </is>
      </c>
      <c r="AZ1780" t="inlineStr">
        <is>
          <t>---</t>
        </is>
      </c>
      <c r="BA1780" t="inlineStr">
        <is>
          <t>f07b225bd77c4209bd818ee1cd8e3648</t>
        </is>
      </c>
      <c r="BB1780" t="inlineStr">
        <is>
          <t>http://openrosa.org/formdesigner/0B48E039-1E80-49A7-AC24-732B6E788E39</t>
        </is>
      </c>
      <c r="BC1780" t="inlineStr">
        <is>
          <t>Ration et autres visites</t>
        </is>
      </c>
      <c r="BD1780" t="inlineStr">
        <is>
          <t>CommCare Android, version "2.56"(468046). App v15976. CommCare Version 2.56.0. Build 468046, built on: 2025-03-15</t>
        </is>
      </c>
      <c r="BE1780" t="inlineStr">
        <is>
          <t>commcare_4563efbb-0edf-4089-abcd-f064b9d0d441</t>
        </is>
      </c>
      <c r="BF1780" t="inlineStr"/>
      <c r="BG1780" t="inlineStr">
        <is>
          <t>f13d8149fc6d39ebe86af18272310ff9</t>
        </is>
      </c>
      <c r="BH1780" t="inlineStr">
        <is>
          <t>7f92301a232342ecaa860bf392f6b02f</t>
        </is>
      </c>
      <c r="BI1780" t="inlineStr">
        <is>
          <t>15246</t>
        </is>
      </c>
      <c r="BJ1780" t="inlineStr">
        <is>
          <t>XFormInstance</t>
        </is>
      </c>
      <c r="BK1780" t="inlineStr">
        <is>
          <t>618c389c10a511f0885991acc20079a7</t>
        </is>
      </c>
      <c r="BL1780" t="b">
        <v>0</v>
      </c>
      <c r="BM1780" t="inlineStr">
        <is>
          <t>---</t>
        </is>
      </c>
      <c r="BN1780" t="inlineStr">
        <is>
          <t>200.113.238.207</t>
        </is>
      </c>
      <c r="BO1780" t="inlineStr">
        <is>
          <t>Frantzo Noel</t>
        </is>
      </c>
    </row>
    <row r="1781">
      <c r="A1781" t="inlineStr">
        <is>
          <t>1779</t>
        </is>
      </c>
      <c r="B1781" t="inlineStr">
        <is>
          <t>a722f76a-fcf9-40a4-84ae-d0d71f31ad14</t>
        </is>
      </c>
      <c r="C1781" t="inlineStr">
        <is>
          <t>2025-04-07</t>
        </is>
      </c>
      <c r="D1781" t="inlineStr">
        <is>
          <t>4</t>
        </is>
      </c>
      <c r="E1781" t="inlineStr">
        <is>
          <t>RDV Rate</t>
        </is>
      </c>
      <c r="F1781" t="inlineStr">
        <is>
          <t>1</t>
        </is>
      </c>
      <c r="G1781" t="inlineStr">
        <is>
          <t>oui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---</t>
        </is>
      </c>
      <c r="L1781" t="inlineStr">
        <is>
          <t>---</t>
        </is>
      </c>
      <c r="M1781" t="inlineStr">
        <is>
          <t>---</t>
        </is>
      </c>
      <c r="N1781" t="inlineStr">
        <is>
          <t>---</t>
        </is>
      </c>
      <c r="O1781" t="inlineStr">
        <is>
          <t>---</t>
        </is>
      </c>
      <c r="P1781" t="inlineStr">
        <is>
          <t>---</t>
        </is>
      </c>
      <c r="Q1781" t="inlineStr">
        <is>
          <t>---</t>
        </is>
      </c>
      <c r="R1781" t="inlineStr">
        <is>
          <t>20.0</t>
        </is>
      </c>
      <c r="S1781" t="inlineStr">
        <is>
          <t>40.0</t>
        </is>
      </c>
      <c r="T1781" t="inlineStr"/>
      <c r="U1781" t="inlineStr"/>
      <c r="V1781" t="inlineStr"/>
      <c r="W1781" t="inlineStr"/>
      <c r="X1781" t="inlineStr">
        <is>
          <t>STM/CSPP/ST01088</t>
        </is>
      </c>
      <c r="Y1781" t="inlineStr">
        <is>
          <t>STM/CSPP/ST01088</t>
        </is>
      </c>
      <c r="Z1781" t="inlineStr">
        <is>
          <t>2025-04-07 21:53:45</t>
        </is>
      </c>
      <c r="AA1781" t="inlineStr">
        <is>
          <t>2025-04-07 21:52:41</t>
        </is>
      </c>
      <c r="AB1781" t="inlineStr">
        <is>
          <t>2cleonie</t>
        </is>
      </c>
      <c r="AC1781" t="inlineStr">
        <is>
          <t>2025-04-07 21:56:55</t>
        </is>
      </c>
      <c r="AD1781" s="1" t="inlineStr">
        <is>
          <t>https://www.commcarehq.org/a/caris-test/reports/form_data/a722f76a-fcf9-40a4-84ae-d0d71f31ad14/</t>
        </is>
      </c>
      <c r="AE1781" t="inlineStr">
        <is>
          <t>---</t>
        </is>
      </c>
      <c r="AF1781" t="inlineStr">
        <is>
          <t>3c5a623af057e23a32ae4000_26969</t>
        </is>
      </c>
      <c r="AG1781" t="inlineStr">
        <is>
          <t>---</t>
        </is>
      </c>
      <c r="AH1781" t="inlineStr">
        <is>
          <t>2025-04-07 21:53:45</t>
        </is>
      </c>
      <c r="AI1781" t="inlineStr">
        <is>
          <t>cf61c4aba3da4fd3be73b20d2dbdf9af</t>
        </is>
      </c>
      <c r="AJ1781" t="inlineStr">
        <is>
          <t>2025-04-07</t>
        </is>
      </c>
      <c r="AK1781" t="inlineStr">
        <is>
          <t>4</t>
        </is>
      </c>
      <c r="AL1781" t="inlineStr">
        <is>
          <t>RDV Rate</t>
        </is>
      </c>
      <c r="AM1781" t="inlineStr">
        <is>
          <t>1</t>
        </is>
      </c>
      <c r="AN1781" t="inlineStr">
        <is>
          <t>oui</t>
        </is>
      </c>
      <c r="AO1781" t="inlineStr">
        <is>
          <t>1</t>
        </is>
      </c>
      <c r="AP1781" t="inlineStr">
        <is>
          <t>1</t>
        </is>
      </c>
      <c r="AQ1781" t="inlineStr">
        <is>
          <t>20</t>
        </is>
      </c>
      <c r="AR1781" t="inlineStr">
        <is>
          <t>40</t>
        </is>
      </c>
      <c r="AS1781" t="inlineStr"/>
      <c r="AT1781" t="inlineStr"/>
      <c r="AU1781" t="inlineStr">
        <is>
          <t>---</t>
        </is>
      </c>
      <c r="AV1781" t="inlineStr">
        <is>
          <t>---</t>
        </is>
      </c>
      <c r="AW1781" t="inlineStr">
        <is>
          <t>---</t>
        </is>
      </c>
      <c r="AX1781" t="inlineStr">
        <is>
          <t>---</t>
        </is>
      </c>
      <c r="AY1781" t="inlineStr">
        <is>
          <t>---</t>
        </is>
      </c>
      <c r="AZ1781" t="inlineStr">
        <is>
          <t>---</t>
        </is>
      </c>
      <c r="BA1781" t="inlineStr">
        <is>
          <t>cf61c4aba3da4fd3be73b20d2dbdf9af</t>
        </is>
      </c>
      <c r="BB1781" t="inlineStr">
        <is>
          <t>http://openrosa.org/formdesigner/0B48E039-1E80-49A7-AC24-732B6E788E39</t>
        </is>
      </c>
      <c r="BC1781" t="inlineStr">
        <is>
          <t>Ration et autres visites</t>
        </is>
      </c>
      <c r="BD1781" t="inlineStr">
        <is>
          <t>CommCare Android, version "2.55.0"(467579). App v15976. CommCare Version 2.55.0. Build 467579, built on: 2025-01-15</t>
        </is>
      </c>
      <c r="BE1781" t="inlineStr">
        <is>
          <t>commcare_4b89fcce-8d3a-4e6a-838c-ef337e1b2f53</t>
        </is>
      </c>
      <c r="BF1781" t="inlineStr"/>
      <c r="BG1781" t="inlineStr">
        <is>
          <t>f13d8149fc6d39ebe86af18272310ff9</t>
        </is>
      </c>
      <c r="BH1781" t="inlineStr">
        <is>
          <t>7f92301a232342ecaa860bf392f6b02f</t>
        </is>
      </c>
      <c r="BI1781" t="inlineStr">
        <is>
          <t>15246</t>
        </is>
      </c>
      <c r="BJ1781" t="inlineStr">
        <is>
          <t>XFormInstance</t>
        </is>
      </c>
      <c r="BK1781" t="inlineStr">
        <is>
          <t>81ec1c2a118411f0a55121b00009636d</t>
        </is>
      </c>
      <c r="BL1781" t="b">
        <v>0</v>
      </c>
      <c r="BM1781" t="inlineStr">
        <is>
          <t>---</t>
        </is>
      </c>
      <c r="BN1781" t="inlineStr">
        <is>
          <t>200.113.253.126</t>
        </is>
      </c>
      <c r="BO1781" t="inlineStr">
        <is>
          <t>Daphkar joseph</t>
        </is>
      </c>
    </row>
    <row r="1782">
      <c r="A1782" t="inlineStr">
        <is>
          <t>1780</t>
        </is>
      </c>
      <c r="B1782" t="inlineStr">
        <is>
          <t>6775c0f2-6c78-4ddd-a013-9b00d02db0df</t>
        </is>
      </c>
      <c r="C1782" t="inlineStr">
        <is>
          <t>2025-04-07</t>
        </is>
      </c>
      <c r="D1782" t="inlineStr">
        <is>
          <t>4</t>
        </is>
      </c>
      <c r="E1782" t="inlineStr">
        <is>
          <t>RDV Rate</t>
        </is>
      </c>
      <c r="F1782" t="inlineStr">
        <is>
          <t>1</t>
        </is>
      </c>
      <c r="G1782" t="inlineStr">
        <is>
          <t>oui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---</t>
        </is>
      </c>
      <c r="L1782" t="inlineStr">
        <is>
          <t>---</t>
        </is>
      </c>
      <c r="M1782" t="inlineStr">
        <is>
          <t>---</t>
        </is>
      </c>
      <c r="N1782" t="inlineStr">
        <is>
          <t>---</t>
        </is>
      </c>
      <c r="O1782" t="inlineStr">
        <is>
          <t>---</t>
        </is>
      </c>
      <c r="P1782" t="inlineStr">
        <is>
          <t>---</t>
        </is>
      </c>
      <c r="Q1782" t="inlineStr">
        <is>
          <t>---</t>
        </is>
      </c>
      <c r="R1782" t="inlineStr">
        <is>
          <t>17.1</t>
        </is>
      </c>
      <c r="S1782" t="inlineStr">
        <is>
          <t>26.9</t>
        </is>
      </c>
      <c r="T1782" t="inlineStr"/>
      <c r="U1782" t="inlineStr"/>
      <c r="V1782" t="inlineStr"/>
      <c r="W1782" t="inlineStr"/>
      <c r="X1782" t="inlineStr">
        <is>
          <t>STM/CSPP/ST01063</t>
        </is>
      </c>
      <c r="Y1782" t="inlineStr">
        <is>
          <t>STM/CSPP/ST01063</t>
        </is>
      </c>
      <c r="Z1782" t="inlineStr">
        <is>
          <t>2025-04-07 21:54:52</t>
        </is>
      </c>
      <c r="AA1782" t="inlineStr">
        <is>
          <t>2025-04-07 21:54:00</t>
        </is>
      </c>
      <c r="AB1782" t="inlineStr">
        <is>
          <t>2cleonie</t>
        </is>
      </c>
      <c r="AC1782" t="inlineStr">
        <is>
          <t>2025-04-07 21:56:58</t>
        </is>
      </c>
      <c r="AD1782" s="1" t="inlineStr">
        <is>
          <t>https://www.commcarehq.org/a/caris-test/reports/form_data/6775c0f2-6c78-4ddd-a013-9b00d02db0df/</t>
        </is>
      </c>
      <c r="AE1782" t="inlineStr">
        <is>
          <t>---</t>
        </is>
      </c>
      <c r="AF1782" t="inlineStr">
        <is>
          <t>3c5a623af057e23a32ae4000_26601</t>
        </is>
      </c>
      <c r="AG1782" t="inlineStr">
        <is>
          <t>---</t>
        </is>
      </c>
      <c r="AH1782" t="inlineStr">
        <is>
          <t>2025-04-07 21:54:52</t>
        </is>
      </c>
      <c r="AI1782" t="inlineStr">
        <is>
          <t>cf61c4aba3da4fd3be73b20d2dbdf9af</t>
        </is>
      </c>
      <c r="AJ1782" t="inlineStr">
        <is>
          <t>2025-04-07</t>
        </is>
      </c>
      <c r="AK1782" t="inlineStr">
        <is>
          <t>4</t>
        </is>
      </c>
      <c r="AL1782" t="inlineStr">
        <is>
          <t>RDV Rate</t>
        </is>
      </c>
      <c r="AM1782" t="inlineStr">
        <is>
          <t>1</t>
        </is>
      </c>
      <c r="AN1782" t="inlineStr">
        <is>
          <t>oui</t>
        </is>
      </c>
      <c r="AO1782" t="inlineStr">
        <is>
          <t>1</t>
        </is>
      </c>
      <c r="AP1782" t="inlineStr">
        <is>
          <t>1</t>
        </is>
      </c>
      <c r="AQ1782" t="inlineStr">
        <is>
          <t>17.1</t>
        </is>
      </c>
      <c r="AR1782" t="inlineStr">
        <is>
          <t>26.9</t>
        </is>
      </c>
      <c r="AS1782" t="inlineStr"/>
      <c r="AT1782" t="inlineStr"/>
      <c r="AU1782" t="inlineStr">
        <is>
          <t>---</t>
        </is>
      </c>
      <c r="AV1782" t="inlineStr">
        <is>
          <t>---</t>
        </is>
      </c>
      <c r="AW1782" t="inlineStr">
        <is>
          <t>---</t>
        </is>
      </c>
      <c r="AX1782" t="inlineStr">
        <is>
          <t>---</t>
        </is>
      </c>
      <c r="AY1782" t="inlineStr">
        <is>
          <t>---</t>
        </is>
      </c>
      <c r="AZ1782" t="inlineStr">
        <is>
          <t>---</t>
        </is>
      </c>
      <c r="BA1782" t="inlineStr">
        <is>
          <t>cf61c4aba3da4fd3be73b20d2dbdf9af</t>
        </is>
      </c>
      <c r="BB1782" t="inlineStr">
        <is>
          <t>http://openrosa.org/formdesigner/0B48E039-1E80-49A7-AC24-732B6E788E39</t>
        </is>
      </c>
      <c r="BC1782" t="inlineStr">
        <is>
          <t>Ration et autres visites</t>
        </is>
      </c>
      <c r="BD1782" t="inlineStr">
        <is>
          <t>CommCare Android, version "2.55.0"(467579). App v15976. CommCare Version 2.55.0. Build 467579, built on: 2025-01-15</t>
        </is>
      </c>
      <c r="BE1782" t="inlineStr">
        <is>
          <t>commcare_4b89fcce-8d3a-4e6a-838c-ef337e1b2f53</t>
        </is>
      </c>
      <c r="BF1782" t="inlineStr"/>
      <c r="BG1782" t="inlineStr">
        <is>
          <t>f13d8149fc6d39ebe86af18272310ff9</t>
        </is>
      </c>
      <c r="BH1782" t="inlineStr">
        <is>
          <t>7f92301a232342ecaa860bf392f6b02f</t>
        </is>
      </c>
      <c r="BI1782" t="inlineStr">
        <is>
          <t>15246</t>
        </is>
      </c>
      <c r="BJ1782" t="inlineStr">
        <is>
          <t>XFormInstance</t>
        </is>
      </c>
      <c r="BK1782" t="inlineStr">
        <is>
          <t>81ec1c2a118411f0a55121b00009636d</t>
        </is>
      </c>
      <c r="BL1782" t="b">
        <v>0</v>
      </c>
      <c r="BM1782" t="inlineStr">
        <is>
          <t>---</t>
        </is>
      </c>
      <c r="BN1782" t="inlineStr">
        <is>
          <t>200.113.253.126</t>
        </is>
      </c>
      <c r="BO1782" t="inlineStr">
        <is>
          <t>Medfatson Joseph</t>
        </is>
      </c>
    </row>
    <row r="1783">
      <c r="A1783" t="inlineStr">
        <is>
          <t>1781</t>
        </is>
      </c>
      <c r="B1783" t="inlineStr">
        <is>
          <t>23f26afb-a97c-4945-89da-d480f31d2b8d</t>
        </is>
      </c>
      <c r="C1783" t="inlineStr">
        <is>
          <t>2025-04-07</t>
        </is>
      </c>
      <c r="D1783" t="inlineStr">
        <is>
          <t>10</t>
        </is>
      </c>
      <c r="E1783" t="inlineStr">
        <is>
          <t>---</t>
        </is>
      </c>
      <c r="F1783" t="inlineStr">
        <is>
          <t>1</t>
        </is>
      </c>
      <c r="G1783" t="inlineStr">
        <is>
          <t>---</t>
        </is>
      </c>
      <c r="H1783" t="inlineStr">
        <is>
          <t>1</t>
        </is>
      </c>
      <c r="I1783" t="inlineStr">
        <is>
          <t>1</t>
        </is>
      </c>
      <c r="J1783" t="inlineStr">
        <is>
          <t>2</t>
        </is>
      </c>
      <c r="K1783" t="inlineStr">
        <is>
          <t>---</t>
        </is>
      </c>
      <c r="L1783" t="inlineStr">
        <is>
          <t>---</t>
        </is>
      </c>
      <c r="M1783" t="inlineStr">
        <is>
          <t>---</t>
        </is>
      </c>
      <c r="N1783" t="inlineStr">
        <is>
          <t>---</t>
        </is>
      </c>
      <c r="O1783" t="inlineStr">
        <is>
          <t>---</t>
        </is>
      </c>
      <c r="P1783" t="inlineStr">
        <is>
          <t>---</t>
        </is>
      </c>
      <c r="Q1783" t="inlineStr">
        <is>
          <t>---</t>
        </is>
      </c>
      <c r="R1783" t="inlineStr"/>
      <c r="S1783" t="inlineStr"/>
      <c r="T1783" t="inlineStr"/>
      <c r="U1783">
        <f>HYPERLINK("https://www.commcarehq.org/a/caris-test/api/form_attachment/v1/23f26afb-a97c-4945-89da-d480f31d2b8d/1744063080402.jpg")</f>
        <v/>
      </c>
      <c r="V1783" t="inlineStr"/>
      <c r="W1783" t="inlineStr"/>
      <c r="X1783" t="inlineStr">
        <is>
          <t>PAP/OMFP/ST05734</t>
        </is>
      </c>
      <c r="Y1783" t="inlineStr">
        <is>
          <t>PAP/OMFP/ST05734</t>
        </is>
      </c>
      <c r="Z1783" t="inlineStr">
        <is>
          <t>2025-04-07 21:58:04</t>
        </is>
      </c>
      <c r="AA1783" t="inlineStr">
        <is>
          <t>2025-04-07 21:57:34</t>
        </is>
      </c>
      <c r="AB1783" t="inlineStr">
        <is>
          <t>2florence</t>
        </is>
      </c>
      <c r="AC1783" t="inlineStr">
        <is>
          <t>2025-04-07 21:58:05</t>
        </is>
      </c>
      <c r="AD1783" s="1" t="inlineStr">
        <is>
          <t>https://www.commcarehq.org/a/caris-test/reports/form_data/23f26afb-a97c-4945-89da-d480f31d2b8d/</t>
        </is>
      </c>
      <c r="AE1783" t="inlineStr">
        <is>
          <t>---</t>
        </is>
      </c>
      <c r="AF1783" t="inlineStr">
        <is>
          <t>3c5a623af057e23a32ae4000_194868</t>
        </is>
      </c>
      <c r="AG1783" t="inlineStr">
        <is>
          <t>---</t>
        </is>
      </c>
      <c r="AH1783" t="inlineStr">
        <is>
          <t>2025-04-07 21:58:04</t>
        </is>
      </c>
      <c r="AI1783" t="inlineStr">
        <is>
          <t>754ca7bec29f95351d5cefde12319a10</t>
        </is>
      </c>
      <c r="AJ1783" t="inlineStr">
        <is>
          <t>2025-04-07</t>
        </is>
      </c>
      <c r="AK1783" t="inlineStr">
        <is>
          <t>10</t>
        </is>
      </c>
      <c r="AL1783" t="inlineStr">
        <is>
          <t>---</t>
        </is>
      </c>
      <c r="AM1783" t="inlineStr">
        <is>
          <t>1</t>
        </is>
      </c>
      <c r="AN1783" t="inlineStr">
        <is>
          <t>---</t>
        </is>
      </c>
      <c r="AO1783" t="inlineStr">
        <is>
          <t>1</t>
        </is>
      </c>
      <c r="AP1783" t="inlineStr">
        <is>
          <t>1</t>
        </is>
      </c>
      <c r="AQ1783" t="inlineStr"/>
      <c r="AR1783" t="inlineStr"/>
      <c r="AS1783" t="inlineStr"/>
      <c r="AT1783" t="inlineStr"/>
      <c r="AU1783" t="inlineStr">
        <is>
          <t>---</t>
        </is>
      </c>
      <c r="AV1783" t="inlineStr">
        <is>
          <t>---</t>
        </is>
      </c>
      <c r="AW1783" t="inlineStr">
        <is>
          <t>---</t>
        </is>
      </c>
      <c r="AX1783" t="inlineStr">
        <is>
          <t>---</t>
        </is>
      </c>
      <c r="AY1783" t="inlineStr">
        <is>
          <t>---</t>
        </is>
      </c>
      <c r="AZ1783" t="inlineStr">
        <is>
          <t>---</t>
        </is>
      </c>
      <c r="BA1783" t="inlineStr">
        <is>
          <t>754ca7bec29f95351d5cefde12319a10</t>
        </is>
      </c>
      <c r="BB1783" t="inlineStr">
        <is>
          <t>http://openrosa.org/formdesigner/0B48E039-1E80-49A7-AC24-732B6E788E39</t>
        </is>
      </c>
      <c r="BC1783" t="inlineStr">
        <is>
          <t>Ration et autres visites</t>
        </is>
      </c>
      <c r="BD1783" t="inlineStr">
        <is>
          <t>CommCare Android, version "2.56"(468046). App v15976. CommCare Version 2.56.0. Build 468046, built on: 2025-03-15</t>
        </is>
      </c>
      <c r="BE1783" t="inlineStr">
        <is>
          <t>commcare_808796cd-33b0-4127-827b-be4077a90425</t>
        </is>
      </c>
      <c r="BF1783" t="inlineStr"/>
      <c r="BG1783" t="inlineStr">
        <is>
          <t>f13d8149fc6d39ebe86af18272310ff9</t>
        </is>
      </c>
      <c r="BH1783" t="inlineStr">
        <is>
          <t>7f92301a232342ecaa860bf392f6b02f</t>
        </is>
      </c>
      <c r="BI1783" t="inlineStr">
        <is>
          <t>15246</t>
        </is>
      </c>
      <c r="BJ1783" t="inlineStr">
        <is>
          <t>XFormInstance</t>
        </is>
      </c>
      <c r="BK1783" t="inlineStr">
        <is>
          <t>b1a610d813dc11f0af43c95ea779295f</t>
        </is>
      </c>
      <c r="BL1783" t="b">
        <v>0</v>
      </c>
      <c r="BM1783" t="inlineStr">
        <is>
          <t>---</t>
        </is>
      </c>
      <c r="BN1783" t="inlineStr">
        <is>
          <t>200.113.253.234</t>
        </is>
      </c>
      <c r="BO1783" t="inlineStr">
        <is>
          <t>Bonheur Rose Naika</t>
        </is>
      </c>
    </row>
    <row r="1784">
      <c r="A1784" t="inlineStr">
        <is>
          <t>1782</t>
        </is>
      </c>
      <c r="B1784" t="inlineStr">
        <is>
          <t>f88f5b45-977d-4f2a-af25-c1d6264424fe</t>
        </is>
      </c>
      <c r="C1784" t="inlineStr">
        <is>
          <t>2025-04-07</t>
        </is>
      </c>
      <c r="D1784" t="inlineStr">
        <is>
          <t>8</t>
        </is>
      </c>
      <c r="E1784" t="inlineStr">
        <is>
          <t>---</t>
        </is>
      </c>
      <c r="F1784" t="inlineStr">
        <is>
          <t>1</t>
        </is>
      </c>
      <c r="G1784" t="inlineStr">
        <is>
          <t>---</t>
        </is>
      </c>
      <c r="H1784" t="inlineStr">
        <is>
          <t>1</t>
        </is>
      </c>
      <c r="I1784" t="inlineStr">
        <is>
          <t>1</t>
        </is>
      </c>
      <c r="J1784" t="inlineStr">
        <is>
          <t>4</t>
        </is>
      </c>
      <c r="K1784" t="inlineStr">
        <is>
          <t>---</t>
        </is>
      </c>
      <c r="L1784" t="inlineStr">
        <is>
          <t>---</t>
        </is>
      </c>
      <c r="M1784" t="inlineStr">
        <is>
          <t>---</t>
        </is>
      </c>
      <c r="N1784" t="inlineStr">
        <is>
          <t>---</t>
        </is>
      </c>
      <c r="O1784" t="inlineStr">
        <is>
          <t>---</t>
        </is>
      </c>
      <c r="P1784" t="inlineStr">
        <is>
          <t>---</t>
        </is>
      </c>
      <c r="Q1784" t="inlineStr">
        <is>
          <t>---</t>
        </is>
      </c>
      <c r="R1784" t="inlineStr"/>
      <c r="S1784" t="inlineStr"/>
      <c r="T1784" t="inlineStr"/>
      <c r="U1784" t="inlineStr"/>
      <c r="V1784" t="inlineStr"/>
      <c r="W1784" t="inlineStr"/>
      <c r="X1784" t="inlineStr">
        <is>
          <t>PAP/CMSP/ST01606</t>
        </is>
      </c>
      <c r="Y1784" t="inlineStr">
        <is>
          <t>PAP/CMSP/ST01606</t>
        </is>
      </c>
      <c r="Z1784" t="inlineStr">
        <is>
          <t>2025-04-07 23:41:08</t>
        </is>
      </c>
      <c r="AA1784" t="inlineStr">
        <is>
          <t>2025-04-07 23:40:50</t>
        </is>
      </c>
      <c r="AB1784" t="inlineStr">
        <is>
          <t>2mydarling</t>
        </is>
      </c>
      <c r="AC1784" t="inlineStr">
        <is>
          <t>2025-04-07 23:40:45</t>
        </is>
      </c>
      <c r="AD1784" s="1" t="inlineStr">
        <is>
          <t>https://www.commcarehq.org/a/caris-test/reports/form_data/f88f5b45-977d-4f2a-af25-c1d6264424fe/</t>
        </is>
      </c>
      <c r="AE1784" t="inlineStr">
        <is>
          <t>---</t>
        </is>
      </c>
      <c r="AF1784" t="inlineStr">
        <is>
          <t>3c5a623af057e23a32ae4000_158641</t>
        </is>
      </c>
      <c r="AG1784" t="inlineStr">
        <is>
          <t>---</t>
        </is>
      </c>
      <c r="AH1784" t="inlineStr">
        <is>
          <t>2025-04-07 23:41:08</t>
        </is>
      </c>
      <c r="AI1784" t="inlineStr">
        <is>
          <t>73b90dd477d849b782f6402de60c4373</t>
        </is>
      </c>
      <c r="AJ1784" t="inlineStr">
        <is>
          <t>2025-04-07</t>
        </is>
      </c>
      <c r="AK1784" t="inlineStr">
        <is>
          <t>8</t>
        </is>
      </c>
      <c r="AL1784" t="inlineStr">
        <is>
          <t>---</t>
        </is>
      </c>
      <c r="AM1784" t="inlineStr">
        <is>
          <t>1</t>
        </is>
      </c>
      <c r="AN1784" t="inlineStr">
        <is>
          <t>---</t>
        </is>
      </c>
      <c r="AO1784" t="inlineStr">
        <is>
          <t>1</t>
        </is>
      </c>
      <c r="AP1784" t="inlineStr">
        <is>
          <t>1</t>
        </is>
      </c>
      <c r="AQ1784" t="inlineStr"/>
      <c r="AR1784" t="inlineStr"/>
      <c r="AS1784" t="inlineStr"/>
      <c r="AT1784" t="inlineStr"/>
      <c r="AU1784" t="inlineStr">
        <is>
          <t>---</t>
        </is>
      </c>
      <c r="AV1784" t="inlineStr">
        <is>
          <t>---</t>
        </is>
      </c>
      <c r="AW1784" t="inlineStr">
        <is>
          <t>---</t>
        </is>
      </c>
      <c r="AX1784" t="inlineStr">
        <is>
          <t>---</t>
        </is>
      </c>
      <c r="AY1784" t="inlineStr">
        <is>
          <t>---</t>
        </is>
      </c>
      <c r="AZ1784" t="inlineStr">
        <is>
          <t>---</t>
        </is>
      </c>
      <c r="BA1784" t="inlineStr">
        <is>
          <t>73b90dd477d849b782f6402de60c4373</t>
        </is>
      </c>
      <c r="BB1784" t="inlineStr">
        <is>
          <t>http://openrosa.org/formdesigner/0B48E039-1E80-49A7-AC24-732B6E788E39</t>
        </is>
      </c>
      <c r="BC1784" t="inlineStr">
        <is>
          <t>Ration et autres visites</t>
        </is>
      </c>
      <c r="BD1784" t="inlineStr">
        <is>
          <t>CommCare Android, version "2.55.0"(467579). App v15976. CommCare Version 2.55.0. Build 467579, built on: 2025-01-15</t>
        </is>
      </c>
      <c r="BE1784" t="inlineStr">
        <is>
          <t>commcare_ba43b001-b7fb-4a56-b629-2d01f309ddd8</t>
        </is>
      </c>
      <c r="BF1784" t="inlineStr"/>
      <c r="BG1784" t="inlineStr">
        <is>
          <t>f13d8149fc6d39ebe86af18272310ff9</t>
        </is>
      </c>
      <c r="BH1784" t="inlineStr">
        <is>
          <t>7f92301a232342ecaa860bf392f6b02f</t>
        </is>
      </c>
      <c r="BI1784" t="inlineStr">
        <is>
          <t>15246</t>
        </is>
      </c>
      <c r="BJ1784" t="inlineStr">
        <is>
          <t>XFormInstance</t>
        </is>
      </c>
      <c r="BK1784" t="inlineStr">
        <is>
          <t>3221861c140911f0bdc08d4ba6887086</t>
        </is>
      </c>
      <c r="BL1784" t="b">
        <v>0</v>
      </c>
      <c r="BM1784" t="inlineStr">
        <is>
          <t>---</t>
        </is>
      </c>
      <c r="BN1784" t="inlineStr">
        <is>
          <t>200.113.251.80</t>
        </is>
      </c>
      <c r="BO1784" t="inlineStr">
        <is>
          <t>Kellyson Pierre</t>
        </is>
      </c>
    </row>
    <row r="1785">
      <c r="A1785" t="inlineStr">
        <is>
          <t>1783</t>
        </is>
      </c>
      <c r="B1785" t="inlineStr">
        <is>
          <t>4621605c-8bca-47f1-b93e-01b1f4233a8d</t>
        </is>
      </c>
      <c r="C1785" t="inlineStr">
        <is>
          <t>2025-04-07</t>
        </is>
      </c>
      <c r="D1785" t="inlineStr">
        <is>
          <t>8</t>
        </is>
      </c>
      <c r="E1785" t="inlineStr">
        <is>
          <t>---</t>
        </is>
      </c>
      <c r="F1785" t="inlineStr">
        <is>
          <t>1</t>
        </is>
      </c>
      <c r="G1785" t="inlineStr">
        <is>
          <t>---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---</t>
        </is>
      </c>
      <c r="L1785" t="inlineStr">
        <is>
          <t>---</t>
        </is>
      </c>
      <c r="M1785" t="inlineStr">
        <is>
          <t>---</t>
        </is>
      </c>
      <c r="N1785" t="inlineStr">
        <is>
          <t>---</t>
        </is>
      </c>
      <c r="O1785" t="inlineStr">
        <is>
          <t>---</t>
        </is>
      </c>
      <c r="P1785" t="inlineStr">
        <is>
          <t>---</t>
        </is>
      </c>
      <c r="Q1785" t="inlineStr">
        <is>
          <t>---</t>
        </is>
      </c>
      <c r="R1785" t="inlineStr"/>
      <c r="S1785" t="inlineStr"/>
      <c r="T1785" t="inlineStr"/>
      <c r="U1785" t="inlineStr"/>
      <c r="V1785" t="inlineStr"/>
      <c r="W1785" t="inlineStr"/>
      <c r="X1785" t="inlineStr">
        <is>
          <t>PAP/CMSP/ST01563</t>
        </is>
      </c>
      <c r="Y1785" t="inlineStr">
        <is>
          <t>PAP/CMSP/ST01563</t>
        </is>
      </c>
      <c r="Z1785" t="inlineStr">
        <is>
          <t>2025-04-07 23:42:10</t>
        </is>
      </c>
      <c r="AA1785" t="inlineStr">
        <is>
          <t>2025-04-07 23:41:49</t>
        </is>
      </c>
      <c r="AB1785" t="inlineStr">
        <is>
          <t>2mydarling</t>
        </is>
      </c>
      <c r="AC1785" t="inlineStr">
        <is>
          <t>2025-04-07 23:41:47</t>
        </is>
      </c>
      <c r="AD1785" s="1" t="inlineStr">
        <is>
          <t>https://www.commcarehq.org/a/caris-test/reports/form_data/4621605c-8bca-47f1-b93e-01b1f4233a8d/</t>
        </is>
      </c>
      <c r="AE1785" t="inlineStr">
        <is>
          <t>---</t>
        </is>
      </c>
      <c r="AF1785" t="inlineStr">
        <is>
          <t>3c5a623af057e23a32ae4000_132018</t>
        </is>
      </c>
      <c r="AG1785" t="inlineStr">
        <is>
          <t>---</t>
        </is>
      </c>
      <c r="AH1785" t="inlineStr">
        <is>
          <t>2025-04-07 23:42:10</t>
        </is>
      </c>
      <c r="AI1785" t="inlineStr">
        <is>
          <t>73b90dd477d849b782f6402de60c4373</t>
        </is>
      </c>
      <c r="AJ1785" t="inlineStr">
        <is>
          <t>2025-04-07</t>
        </is>
      </c>
      <c r="AK1785" t="inlineStr">
        <is>
          <t>8</t>
        </is>
      </c>
      <c r="AL1785" t="inlineStr">
        <is>
          <t>---</t>
        </is>
      </c>
      <c r="AM1785" t="inlineStr">
        <is>
          <t>1</t>
        </is>
      </c>
      <c r="AN1785" t="inlineStr">
        <is>
          <t>---</t>
        </is>
      </c>
      <c r="AO1785" t="inlineStr">
        <is>
          <t>1</t>
        </is>
      </c>
      <c r="AP1785" t="inlineStr">
        <is>
          <t>1</t>
        </is>
      </c>
      <c r="AQ1785" t="inlineStr"/>
      <c r="AR1785" t="inlineStr"/>
      <c r="AS1785" t="inlineStr"/>
      <c r="AT1785" t="inlineStr"/>
      <c r="AU1785" t="inlineStr">
        <is>
          <t>---</t>
        </is>
      </c>
      <c r="AV1785" t="inlineStr">
        <is>
          <t>---</t>
        </is>
      </c>
      <c r="AW1785" t="inlineStr">
        <is>
          <t>---</t>
        </is>
      </c>
      <c r="AX1785" t="inlineStr">
        <is>
          <t>---</t>
        </is>
      </c>
      <c r="AY1785" t="inlineStr">
        <is>
          <t>---</t>
        </is>
      </c>
      <c r="AZ1785" t="inlineStr">
        <is>
          <t>---</t>
        </is>
      </c>
      <c r="BA1785" t="inlineStr">
        <is>
          <t>73b90dd477d849b782f6402de60c4373</t>
        </is>
      </c>
      <c r="BB1785" t="inlineStr">
        <is>
          <t>http://openrosa.org/formdesigner/0B48E039-1E80-49A7-AC24-732B6E788E39</t>
        </is>
      </c>
      <c r="BC1785" t="inlineStr">
        <is>
          <t>Ration et autres visites</t>
        </is>
      </c>
      <c r="BD1785" t="inlineStr">
        <is>
          <t>CommCare Android, version "2.55.0"(467579). App v15976. CommCare Version 2.55.0. Build 467579, built on: 2025-01-15</t>
        </is>
      </c>
      <c r="BE1785" t="inlineStr">
        <is>
          <t>commcare_ba43b001-b7fb-4a56-b629-2d01f309ddd8</t>
        </is>
      </c>
      <c r="BF1785" t="inlineStr"/>
      <c r="BG1785" t="inlineStr">
        <is>
          <t>f13d8149fc6d39ebe86af18272310ff9</t>
        </is>
      </c>
      <c r="BH1785" t="inlineStr">
        <is>
          <t>7f92301a232342ecaa860bf392f6b02f</t>
        </is>
      </c>
      <c r="BI1785" t="inlineStr">
        <is>
          <t>15246</t>
        </is>
      </c>
      <c r="BJ1785" t="inlineStr">
        <is>
          <t>XFormInstance</t>
        </is>
      </c>
      <c r="BK1785" t="inlineStr">
        <is>
          <t>3221861c140911f0bdc08d4ba6887086</t>
        </is>
      </c>
      <c r="BL1785" t="b">
        <v>0</v>
      </c>
      <c r="BM1785" t="inlineStr">
        <is>
          <t>---</t>
        </is>
      </c>
      <c r="BN1785" t="inlineStr">
        <is>
          <t>200.113.251.80</t>
        </is>
      </c>
      <c r="BO1785" t="inlineStr">
        <is>
          <t>Mackenson Benjamin</t>
        </is>
      </c>
    </row>
    <row r="1786">
      <c r="A1786" t="inlineStr">
        <is>
          <t>1784</t>
        </is>
      </c>
      <c r="B1786" t="inlineStr">
        <is>
          <t>75faf3f3-c963-4547-a442-98ff4c760c78</t>
        </is>
      </c>
      <c r="C1786" t="inlineStr">
        <is>
          <t>2025-04-07</t>
        </is>
      </c>
      <c r="D1786" t="inlineStr">
        <is>
          <t>8</t>
        </is>
      </c>
      <c r="E1786" t="inlineStr">
        <is>
          <t>---</t>
        </is>
      </c>
      <c r="F1786" t="inlineStr">
        <is>
          <t>1</t>
        </is>
      </c>
      <c r="G1786" t="inlineStr">
        <is>
          <t>---</t>
        </is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---</t>
        </is>
      </c>
      <c r="L1786" t="inlineStr">
        <is>
          <t>---</t>
        </is>
      </c>
      <c r="M1786" t="inlineStr">
        <is>
          <t>---</t>
        </is>
      </c>
      <c r="N1786" t="inlineStr">
        <is>
          <t>---</t>
        </is>
      </c>
      <c r="O1786" t="inlineStr">
        <is>
          <t>---</t>
        </is>
      </c>
      <c r="P1786" t="inlineStr">
        <is>
          <t>---</t>
        </is>
      </c>
      <c r="Q1786" t="inlineStr">
        <is>
          <t>---</t>
        </is>
      </c>
      <c r="R1786" t="inlineStr"/>
      <c r="S1786" t="inlineStr"/>
      <c r="T1786" t="inlineStr"/>
      <c r="U1786" t="inlineStr"/>
      <c r="V1786" t="inlineStr"/>
      <c r="W1786" t="inlineStr"/>
      <c r="X1786" t="inlineStr">
        <is>
          <t>PAP/CMSP/ST01665</t>
        </is>
      </c>
      <c r="Y1786" t="inlineStr">
        <is>
          <t>PAP/CMSP/ST01665</t>
        </is>
      </c>
      <c r="Z1786" t="inlineStr">
        <is>
          <t>2025-04-07 23:43:10</t>
        </is>
      </c>
      <c r="AA1786" t="inlineStr">
        <is>
          <t>2025-04-07 23:42:54</t>
        </is>
      </c>
      <c r="AB1786" t="inlineStr">
        <is>
          <t>2mydarling</t>
        </is>
      </c>
      <c r="AC1786" t="inlineStr">
        <is>
          <t>2025-04-07 23:42:48</t>
        </is>
      </c>
      <c r="AD1786" s="1" t="inlineStr">
        <is>
          <t>https://www.commcarehq.org/a/caris-test/reports/form_data/75faf3f3-c963-4547-a442-98ff4c760c78/</t>
        </is>
      </c>
      <c r="AE1786" t="inlineStr">
        <is>
          <t>---</t>
        </is>
      </c>
      <c r="AF1786" t="inlineStr">
        <is>
          <t>3c5a623af057e23a32ae4000_162679</t>
        </is>
      </c>
      <c r="AG1786" t="inlineStr">
        <is>
          <t>---</t>
        </is>
      </c>
      <c r="AH1786" t="inlineStr">
        <is>
          <t>2025-04-07 23:43:10</t>
        </is>
      </c>
      <c r="AI1786" t="inlineStr">
        <is>
          <t>73b90dd477d849b782f6402de60c4373</t>
        </is>
      </c>
      <c r="AJ1786" t="inlineStr">
        <is>
          <t>2025-04-07</t>
        </is>
      </c>
      <c r="AK1786" t="inlineStr">
        <is>
          <t>8</t>
        </is>
      </c>
      <c r="AL1786" t="inlineStr">
        <is>
          <t>---</t>
        </is>
      </c>
      <c r="AM1786" t="inlineStr">
        <is>
          <t>1</t>
        </is>
      </c>
      <c r="AN1786" t="inlineStr">
        <is>
          <t>---</t>
        </is>
      </c>
      <c r="AO1786" t="inlineStr">
        <is>
          <t>1</t>
        </is>
      </c>
      <c r="AP1786" t="inlineStr">
        <is>
          <t>1</t>
        </is>
      </c>
      <c r="AQ1786" t="inlineStr"/>
      <c r="AR1786" t="inlineStr"/>
      <c r="AS1786" t="inlineStr"/>
      <c r="AT1786" t="inlineStr"/>
      <c r="AU1786" t="inlineStr">
        <is>
          <t>---</t>
        </is>
      </c>
      <c r="AV1786" t="inlineStr">
        <is>
          <t>---</t>
        </is>
      </c>
      <c r="AW1786" t="inlineStr">
        <is>
          <t>---</t>
        </is>
      </c>
      <c r="AX1786" t="inlineStr">
        <is>
          <t>---</t>
        </is>
      </c>
      <c r="AY1786" t="inlineStr">
        <is>
          <t>---</t>
        </is>
      </c>
      <c r="AZ1786" t="inlineStr">
        <is>
          <t>---</t>
        </is>
      </c>
      <c r="BA1786" t="inlineStr">
        <is>
          <t>73b90dd477d849b782f6402de60c4373</t>
        </is>
      </c>
      <c r="BB1786" t="inlineStr">
        <is>
          <t>http://openrosa.org/formdesigner/0B48E039-1E80-49A7-AC24-732B6E788E39</t>
        </is>
      </c>
      <c r="BC1786" t="inlineStr">
        <is>
          <t>Ration et autres visites</t>
        </is>
      </c>
      <c r="BD1786" t="inlineStr">
        <is>
          <t>CommCare Android, version "2.55.0"(467579). App v15976. CommCare Version 2.55.0. Build 467579, built on: 2025-01-15</t>
        </is>
      </c>
      <c r="BE1786" t="inlineStr">
        <is>
          <t>commcare_ba43b001-b7fb-4a56-b629-2d01f309ddd8</t>
        </is>
      </c>
      <c r="BF1786" t="inlineStr"/>
      <c r="BG1786" t="inlineStr">
        <is>
          <t>f13d8149fc6d39ebe86af18272310ff9</t>
        </is>
      </c>
      <c r="BH1786" t="inlineStr">
        <is>
          <t>7f92301a232342ecaa860bf392f6b02f</t>
        </is>
      </c>
      <c r="BI1786" t="inlineStr">
        <is>
          <t>15246</t>
        </is>
      </c>
      <c r="BJ1786" t="inlineStr">
        <is>
          <t>XFormInstance</t>
        </is>
      </c>
      <c r="BK1786" t="inlineStr">
        <is>
          <t>3221861c140911f0bdc08d4ba6887086</t>
        </is>
      </c>
      <c r="BL1786" t="b">
        <v>0</v>
      </c>
      <c r="BM1786" t="inlineStr">
        <is>
          <t>---</t>
        </is>
      </c>
      <c r="BN1786" t="inlineStr">
        <is>
          <t>200.113.251.80</t>
        </is>
      </c>
      <c r="BO1786" t="inlineStr">
        <is>
          <t>Trayvon Jeudi</t>
        </is>
      </c>
    </row>
    <row r="1787">
      <c r="A1787" t="inlineStr">
        <is>
          <t>1785</t>
        </is>
      </c>
      <c r="B1787" t="inlineStr">
        <is>
          <t>d2fafb25-f6ba-477b-b339-d333852798cc</t>
        </is>
      </c>
      <c r="C1787" t="inlineStr">
        <is>
          <t>2025-04-08</t>
        </is>
      </c>
      <c r="D1787" t="inlineStr">
        <is>
          <t>3</t>
        </is>
      </c>
      <c r="E1787" t="inlineStr">
        <is>
          <t>---</t>
        </is>
      </c>
      <c r="F1787" t="inlineStr">
        <is>
          <t>1</t>
        </is>
      </c>
      <c r="G1787" t="inlineStr">
        <is>
          <t>---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---</t>
        </is>
      </c>
      <c r="L1787" t="inlineStr">
        <is>
          <t>---</t>
        </is>
      </c>
      <c r="M1787" t="inlineStr">
        <is>
          <t>---</t>
        </is>
      </c>
      <c r="N1787" t="inlineStr">
        <is>
          <t>---</t>
        </is>
      </c>
      <c r="O1787" t="inlineStr">
        <is>
          <t>---</t>
        </is>
      </c>
      <c r="P1787" t="inlineStr">
        <is>
          <t>---</t>
        </is>
      </c>
      <c r="Q1787" t="inlineStr">
        <is>
          <t>---</t>
        </is>
      </c>
      <c r="R1787" t="inlineStr"/>
      <c r="S1787" t="inlineStr"/>
      <c r="T1787" t="inlineStr"/>
      <c r="U1787" t="inlineStr"/>
      <c r="V1787" t="inlineStr"/>
      <c r="W1787" t="inlineStr">
        <is>
          <t>19.6349351 -72.0869839 44.1 5.12</t>
        </is>
      </c>
      <c r="X1787" t="inlineStr">
        <is>
          <t>CAP/CALT/ST00849</t>
        </is>
      </c>
      <c r="Y1787" t="inlineStr">
        <is>
          <t>CAP/CALT/ST00849</t>
        </is>
      </c>
      <c r="Z1787" t="inlineStr">
        <is>
          <t>2025-04-08 15:48:27</t>
        </is>
      </c>
      <c r="AA1787" t="inlineStr">
        <is>
          <t>2025-04-08 15:48:03</t>
        </is>
      </c>
      <c r="AB1787" t="inlineStr">
        <is>
          <t>1maselaine</t>
        </is>
      </c>
      <c r="AC1787" t="inlineStr">
        <is>
          <t>2025-04-08 15:49:04</t>
        </is>
      </c>
      <c r="AD1787" s="1" t="inlineStr">
        <is>
          <t>https://www.commcarehq.org/a/caris-test/reports/form_data/d2fafb25-f6ba-477b-b339-d333852798cc/</t>
        </is>
      </c>
      <c r="AE1787" t="inlineStr">
        <is>
          <t>---</t>
        </is>
      </c>
      <c r="AF1787" t="inlineStr">
        <is>
          <t>3c5a623af057e23a32ae4000_20998</t>
        </is>
      </c>
      <c r="AG1787" t="inlineStr">
        <is>
          <t>OK</t>
        </is>
      </c>
      <c r="AH1787" t="inlineStr">
        <is>
          <t>2025-04-08 15:48:27</t>
        </is>
      </c>
      <c r="AI1787" t="inlineStr">
        <is>
          <t>1b833c2586eb49459103874b6462448b</t>
        </is>
      </c>
      <c r="AJ1787" t="inlineStr">
        <is>
          <t>2025-04-08</t>
        </is>
      </c>
      <c r="AK1787" t="inlineStr">
        <is>
          <t>3</t>
        </is>
      </c>
      <c r="AL1787" t="inlineStr">
        <is>
          <t>---</t>
        </is>
      </c>
      <c r="AM1787" t="inlineStr">
        <is>
          <t>1</t>
        </is>
      </c>
      <c r="AN1787" t="inlineStr">
        <is>
          <t>---</t>
        </is>
      </c>
      <c r="AO1787" t="inlineStr">
        <is>
          <t>1</t>
        </is>
      </c>
      <c r="AP1787" t="inlineStr">
        <is>
          <t>1</t>
        </is>
      </c>
      <c r="AQ1787" t="inlineStr"/>
      <c r="AR1787" t="inlineStr"/>
      <c r="AS1787" t="inlineStr"/>
      <c r="AT1787" t="inlineStr">
        <is>
          <t>19.6349351 -72.0869839 44.1 5.12</t>
        </is>
      </c>
      <c r="AU1787" t="inlineStr">
        <is>
          <t>---</t>
        </is>
      </c>
      <c r="AV1787" t="inlineStr">
        <is>
          <t>---</t>
        </is>
      </c>
      <c r="AW1787" t="inlineStr">
        <is>
          <t>---</t>
        </is>
      </c>
      <c r="AX1787" t="inlineStr">
        <is>
          <t>---</t>
        </is>
      </c>
      <c r="AY1787" t="inlineStr">
        <is>
          <t>---</t>
        </is>
      </c>
      <c r="AZ1787" t="inlineStr">
        <is>
          <t>---</t>
        </is>
      </c>
      <c r="BA1787" t="inlineStr">
        <is>
          <t>1b833c2586eb49459103874b6462448b</t>
        </is>
      </c>
      <c r="BB1787" t="inlineStr">
        <is>
          <t>http://openrosa.org/formdesigner/0B48E039-1E80-49A7-AC24-732B6E788E39</t>
        </is>
      </c>
      <c r="BC1787" t="inlineStr">
        <is>
          <t>Ration et autres visites</t>
        </is>
      </c>
      <c r="BD1787" t="inlineStr">
        <is>
          <t>CommCare Android, version "2.56"(468040). App v15976. CommCare Version 2.56.0. Build 468040, built on: 2025-02-11</t>
        </is>
      </c>
      <c r="BE1787" t="inlineStr">
        <is>
          <t>commcare_05d78f59-ebda-491c-89b8-6c42bab0e02e</t>
        </is>
      </c>
      <c r="BF1787" t="inlineStr">
        <is>
          <t>19.6348283 -72.0868483 44.1 9.4</t>
        </is>
      </c>
      <c r="BG1787" t="inlineStr">
        <is>
          <t>f13d8149fc6d39ebe86af18272310ff9</t>
        </is>
      </c>
      <c r="BH1787" t="inlineStr">
        <is>
          <t>7f92301a232342ecaa860bf392f6b02f</t>
        </is>
      </c>
      <c r="BI1787" t="inlineStr">
        <is>
          <t>15246</t>
        </is>
      </c>
      <c r="BJ1787" t="inlineStr">
        <is>
          <t>XFormInstance</t>
        </is>
      </c>
      <c r="BK1787" t="inlineStr">
        <is>
          <t>f433beb213bb11f0bdaf8d4ba6887086</t>
        </is>
      </c>
      <c r="BL1787" t="b">
        <v>0</v>
      </c>
      <c r="BM1787" t="inlineStr">
        <is>
          <t>---</t>
        </is>
      </c>
      <c r="BN1787" t="inlineStr">
        <is>
          <t>200.113.253.58</t>
        </is>
      </c>
      <c r="BO1787" t="inlineStr">
        <is>
          <t>Jean  Roselande</t>
        </is>
      </c>
    </row>
    <row r="1788">
      <c r="A1788" t="inlineStr">
        <is>
          <t>1786</t>
        </is>
      </c>
      <c r="B1788" t="inlineStr">
        <is>
          <t>45171a54-d739-4287-b04e-f4c40949bf73</t>
        </is>
      </c>
      <c r="C1788" t="inlineStr">
        <is>
          <t>2025-04-08</t>
        </is>
      </c>
      <c r="D1788" t="inlineStr">
        <is>
          <t>3</t>
        </is>
      </c>
      <c r="E1788" t="inlineStr">
        <is>
          <t>---</t>
        </is>
      </c>
      <c r="F1788" t="inlineStr">
        <is>
          <t>1</t>
        </is>
      </c>
      <c r="G1788" t="inlineStr">
        <is>
          <t>---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---</t>
        </is>
      </c>
      <c r="L1788" t="inlineStr">
        <is>
          <t>---</t>
        </is>
      </c>
      <c r="M1788" t="inlineStr">
        <is>
          <t>---</t>
        </is>
      </c>
      <c r="N1788" t="inlineStr">
        <is>
          <t>---</t>
        </is>
      </c>
      <c r="O1788" t="inlineStr">
        <is>
          <t>---</t>
        </is>
      </c>
      <c r="P1788" t="inlineStr">
        <is>
          <t>---</t>
        </is>
      </c>
      <c r="Q1788" t="inlineStr">
        <is>
          <t>---</t>
        </is>
      </c>
      <c r="R1788" t="inlineStr"/>
      <c r="S1788" t="inlineStr"/>
      <c r="T1788" t="inlineStr"/>
      <c r="U1788" t="inlineStr"/>
      <c r="V1788" t="inlineStr"/>
      <c r="W1788" t="inlineStr">
        <is>
          <t>19.6724242 -72.1247018 -17.61 5.04</t>
        </is>
      </c>
      <c r="X1788" t="inlineStr">
        <is>
          <t>CAP/CALT/ST01305</t>
        </is>
      </c>
      <c r="Y1788" t="inlineStr">
        <is>
          <t>CAP/CALT/ST01305</t>
        </is>
      </c>
      <c r="Z1788" t="inlineStr">
        <is>
          <t>2025-04-08 16:46:05</t>
        </is>
      </c>
      <c r="AA1788" t="inlineStr">
        <is>
          <t>2025-04-08 16:45:41</t>
        </is>
      </c>
      <c r="AB1788" t="inlineStr">
        <is>
          <t>1maselaine</t>
        </is>
      </c>
      <c r="AC1788" t="inlineStr">
        <is>
          <t>2025-04-08 16:47:03</t>
        </is>
      </c>
      <c r="AD1788" s="1" t="inlineStr">
        <is>
          <t>https://www.commcarehq.org/a/caris-test/reports/form_data/45171a54-d739-4287-b04e-f4c40949bf73/</t>
        </is>
      </c>
      <c r="AE1788" t="inlineStr">
        <is>
          <t>---</t>
        </is>
      </c>
      <c r="AF1788" t="inlineStr">
        <is>
          <t>3c5a623af057e23a32ae4000_35410</t>
        </is>
      </c>
      <c r="AG1788" t="inlineStr">
        <is>
          <t>OK</t>
        </is>
      </c>
      <c r="AH1788" t="inlineStr">
        <is>
          <t>2025-04-08 16:46:05</t>
        </is>
      </c>
      <c r="AI1788" t="inlineStr">
        <is>
          <t>1b833c2586eb49459103874b6462448b</t>
        </is>
      </c>
      <c r="AJ1788" t="inlineStr">
        <is>
          <t>2025-04-08</t>
        </is>
      </c>
      <c r="AK1788" t="inlineStr">
        <is>
          <t>3</t>
        </is>
      </c>
      <c r="AL1788" t="inlineStr">
        <is>
          <t>---</t>
        </is>
      </c>
      <c r="AM1788" t="inlineStr">
        <is>
          <t>1</t>
        </is>
      </c>
      <c r="AN1788" t="inlineStr">
        <is>
          <t>---</t>
        </is>
      </c>
      <c r="AO1788" t="inlineStr">
        <is>
          <t>1</t>
        </is>
      </c>
      <c r="AP1788" t="inlineStr">
        <is>
          <t>1</t>
        </is>
      </c>
      <c r="AQ1788" t="inlineStr"/>
      <c r="AR1788" t="inlineStr"/>
      <c r="AS1788" t="inlineStr"/>
      <c r="AT1788" t="inlineStr">
        <is>
          <t>19.6724242 -72.1247018 -17.61 5.04</t>
        </is>
      </c>
      <c r="AU1788" t="inlineStr">
        <is>
          <t>---</t>
        </is>
      </c>
      <c r="AV1788" t="inlineStr">
        <is>
          <t>---</t>
        </is>
      </c>
      <c r="AW1788" t="inlineStr">
        <is>
          <t>---</t>
        </is>
      </c>
      <c r="AX1788" t="inlineStr">
        <is>
          <t>---</t>
        </is>
      </c>
      <c r="AY1788" t="inlineStr">
        <is>
          <t>---</t>
        </is>
      </c>
      <c r="AZ1788" t="inlineStr">
        <is>
          <t>---</t>
        </is>
      </c>
      <c r="BA1788" t="inlineStr">
        <is>
          <t>1b833c2586eb49459103874b6462448b</t>
        </is>
      </c>
      <c r="BB1788" t="inlineStr">
        <is>
          <t>http://openrosa.org/formdesigner/0B48E039-1E80-49A7-AC24-732B6E788E39</t>
        </is>
      </c>
      <c r="BC1788" t="inlineStr">
        <is>
          <t>Ration et autres visites</t>
        </is>
      </c>
      <c r="BD1788" t="inlineStr">
        <is>
          <t>CommCare Android, version "2.56"(468040). App v15976. CommCare Version 2.56.0. Build 468040, built on: 2025-02-11</t>
        </is>
      </c>
      <c r="BE1788" t="inlineStr">
        <is>
          <t>commcare_05d78f59-ebda-491c-89b8-6c42bab0e02e</t>
        </is>
      </c>
      <c r="BF1788" t="inlineStr">
        <is>
          <t>19.67233 -72.1246733 -17.61 6.9</t>
        </is>
      </c>
      <c r="BG1788" t="inlineStr">
        <is>
          <t>f13d8149fc6d39ebe86af18272310ff9</t>
        </is>
      </c>
      <c r="BH1788" t="inlineStr">
        <is>
          <t>7f92301a232342ecaa860bf392f6b02f</t>
        </is>
      </c>
      <c r="BI1788" t="inlineStr">
        <is>
          <t>15246</t>
        </is>
      </c>
      <c r="BJ1788" t="inlineStr">
        <is>
          <t>XFormInstance</t>
        </is>
      </c>
      <c r="BK1788" t="inlineStr">
        <is>
          <t>70b00ff0149111f0b5d72503b5a243dc</t>
        </is>
      </c>
      <c r="BL1788" t="b">
        <v>0</v>
      </c>
      <c r="BM1788" t="inlineStr">
        <is>
          <t>---</t>
        </is>
      </c>
      <c r="BN1788" t="inlineStr">
        <is>
          <t>200.113.214.21</t>
        </is>
      </c>
      <c r="BO1788" t="inlineStr">
        <is>
          <t>POLO JEAN BAPTISTE</t>
        </is>
      </c>
    </row>
    <row r="1789">
      <c r="A1789" t="inlineStr">
        <is>
          <t>1787</t>
        </is>
      </c>
      <c r="B1789" t="inlineStr">
        <is>
          <t>0dcfab73-41ad-4ff6-a4eb-55c3588fab2b</t>
        </is>
      </c>
      <c r="C1789" t="inlineStr">
        <is>
          <t>2025-04-08</t>
        </is>
      </c>
      <c r="D1789" t="inlineStr">
        <is>
          <t>3</t>
        </is>
      </c>
      <c r="E1789" t="inlineStr">
        <is>
          <t>---</t>
        </is>
      </c>
      <c r="F1789" t="inlineStr">
        <is>
          <t>1</t>
        </is>
      </c>
      <c r="G1789" t="inlineStr">
        <is>
          <t>---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---</t>
        </is>
      </c>
      <c r="L1789" t="inlineStr">
        <is>
          <t>---</t>
        </is>
      </c>
      <c r="M1789" t="inlineStr">
        <is>
          <t>---</t>
        </is>
      </c>
      <c r="N1789" t="inlineStr">
        <is>
          <t>---</t>
        </is>
      </c>
      <c r="O1789" t="inlineStr">
        <is>
          <t>---</t>
        </is>
      </c>
      <c r="P1789" t="inlineStr">
        <is>
          <t>---</t>
        </is>
      </c>
      <c r="Q1789" t="inlineStr">
        <is>
          <t>---</t>
        </is>
      </c>
      <c r="R1789" t="inlineStr"/>
      <c r="S1789" t="inlineStr"/>
      <c r="T1789" t="inlineStr"/>
      <c r="U1789" t="inlineStr"/>
      <c r="V1789" t="inlineStr"/>
      <c r="W1789" t="inlineStr">
        <is>
          <t>19.6745995 -72.1266473 -17.61 4.9</t>
        </is>
      </c>
      <c r="X1789" t="inlineStr">
        <is>
          <t>CAP/CALT/ST02617</t>
        </is>
      </c>
      <c r="Y1789" t="inlineStr">
        <is>
          <t>CAP/CALT/ST02617</t>
        </is>
      </c>
      <c r="Z1789" t="inlineStr">
        <is>
          <t>2025-04-08 16:47:01</t>
        </is>
      </c>
      <c r="AA1789" t="inlineStr">
        <is>
          <t>2025-04-08 16:46:35</t>
        </is>
      </c>
      <c r="AB1789" t="inlineStr">
        <is>
          <t>1maselaine</t>
        </is>
      </c>
      <c r="AC1789" t="inlineStr">
        <is>
          <t>2025-04-08 16:47:22</t>
        </is>
      </c>
      <c r="AD1789" s="1" t="inlineStr">
        <is>
          <t>https://www.commcarehq.org/a/caris-test/reports/form_data/0dcfab73-41ad-4ff6-a4eb-55c3588fab2b/</t>
        </is>
      </c>
      <c r="AE1789" t="inlineStr">
        <is>
          <t>---</t>
        </is>
      </c>
      <c r="AF1789" t="inlineStr">
        <is>
          <t>3c5a623af057e23a32ae4000_184165</t>
        </is>
      </c>
      <c r="AG1789" t="inlineStr">
        <is>
          <t>OK</t>
        </is>
      </c>
      <c r="AH1789" t="inlineStr">
        <is>
          <t>2025-04-08 16:47:01</t>
        </is>
      </c>
      <c r="AI1789" t="inlineStr">
        <is>
          <t>1b833c2586eb49459103874b6462448b</t>
        </is>
      </c>
      <c r="AJ1789" t="inlineStr">
        <is>
          <t>2025-04-08</t>
        </is>
      </c>
      <c r="AK1789" t="inlineStr">
        <is>
          <t>3</t>
        </is>
      </c>
      <c r="AL1789" t="inlineStr">
        <is>
          <t>---</t>
        </is>
      </c>
      <c r="AM1789" t="inlineStr">
        <is>
          <t>1</t>
        </is>
      </c>
      <c r="AN1789" t="inlineStr">
        <is>
          <t>---</t>
        </is>
      </c>
      <c r="AO1789" t="inlineStr">
        <is>
          <t>1</t>
        </is>
      </c>
      <c r="AP1789" t="inlineStr">
        <is>
          <t>1</t>
        </is>
      </c>
      <c r="AQ1789" t="inlineStr"/>
      <c r="AR1789" t="inlineStr"/>
      <c r="AS1789" t="inlineStr"/>
      <c r="AT1789" t="inlineStr">
        <is>
          <t>19.6745995 -72.1266473 -17.61 4.9</t>
        </is>
      </c>
      <c r="AU1789" t="inlineStr">
        <is>
          <t>---</t>
        </is>
      </c>
      <c r="AV1789" t="inlineStr">
        <is>
          <t>---</t>
        </is>
      </c>
      <c r="AW1789" t="inlineStr">
        <is>
          <t>---</t>
        </is>
      </c>
      <c r="AX1789" t="inlineStr">
        <is>
          <t>---</t>
        </is>
      </c>
      <c r="AY1789" t="inlineStr">
        <is>
          <t>---</t>
        </is>
      </c>
      <c r="AZ1789" t="inlineStr">
        <is>
          <t>---</t>
        </is>
      </c>
      <c r="BA1789" t="inlineStr">
        <is>
          <t>1b833c2586eb49459103874b6462448b</t>
        </is>
      </c>
      <c r="BB1789" t="inlineStr">
        <is>
          <t>http://openrosa.org/formdesigner/0B48E039-1E80-49A7-AC24-732B6E788E39</t>
        </is>
      </c>
      <c r="BC1789" t="inlineStr">
        <is>
          <t>Ration et autres visites</t>
        </is>
      </c>
      <c r="BD1789" t="inlineStr">
        <is>
          <t>CommCare Android, version "2.56"(468040). App v15976. CommCare Version 2.56.0. Build 468040, built on: 2025-02-11</t>
        </is>
      </c>
      <c r="BE1789" t="inlineStr">
        <is>
          <t>commcare_05d78f59-ebda-491c-89b8-6c42bab0e02e</t>
        </is>
      </c>
      <c r="BF1789" t="inlineStr">
        <is>
          <t>19.6732933 -72.12569 -17.61 9.8</t>
        </is>
      </c>
      <c r="BG1789" t="inlineStr">
        <is>
          <t>f13d8149fc6d39ebe86af18272310ff9</t>
        </is>
      </c>
      <c r="BH1789" t="inlineStr">
        <is>
          <t>7f92301a232342ecaa860bf392f6b02f</t>
        </is>
      </c>
      <c r="BI1789" t="inlineStr">
        <is>
          <t>15246</t>
        </is>
      </c>
      <c r="BJ1789" t="inlineStr">
        <is>
          <t>XFormInstance</t>
        </is>
      </c>
      <c r="BK1789" t="inlineStr">
        <is>
          <t>70b00ff0149111f0b5d72503b5a243dc</t>
        </is>
      </c>
      <c r="BL1789" t="b">
        <v>0</v>
      </c>
      <c r="BM1789" t="inlineStr">
        <is>
          <t>---</t>
        </is>
      </c>
      <c r="BN1789" t="inlineStr">
        <is>
          <t>200.113.214.21</t>
        </is>
      </c>
      <c r="BO1789" t="inlineStr">
        <is>
          <t>Jamesley Rene</t>
        </is>
      </c>
    </row>
    <row r="1790">
      <c r="A1790" t="inlineStr">
        <is>
          <t>1788</t>
        </is>
      </c>
      <c r="B1790" t="inlineStr">
        <is>
          <t>e8848c71-cc65-48be-b905-91a27ab286d7</t>
        </is>
      </c>
      <c r="C1790" t="inlineStr">
        <is>
          <t>2025-04-08</t>
        </is>
      </c>
      <c r="D1790" t="inlineStr">
        <is>
          <t>3</t>
        </is>
      </c>
      <c r="E1790" t="inlineStr">
        <is>
          <t>---</t>
        </is>
      </c>
      <c r="F1790" t="inlineStr">
        <is>
          <t>1</t>
        </is>
      </c>
      <c r="G1790" t="inlineStr">
        <is>
          <t>---</t>
        </is>
      </c>
      <c r="H1790" t="inlineStr">
        <is>
          <t>1</t>
        </is>
      </c>
      <c r="I1790" t="inlineStr">
        <is>
          <t>0</t>
        </is>
      </c>
      <c r="J1790" t="inlineStr">
        <is>
          <t>---</t>
        </is>
      </c>
      <c r="K1790" t="inlineStr">
        <is>
          <t>---</t>
        </is>
      </c>
      <c r="L1790" t="inlineStr">
        <is>
          <t>---</t>
        </is>
      </c>
      <c r="M1790" t="inlineStr">
        <is>
          <t>---</t>
        </is>
      </c>
      <c r="N1790" t="inlineStr">
        <is>
          <t>---</t>
        </is>
      </c>
      <c r="O1790" t="inlineStr">
        <is>
          <t>---</t>
        </is>
      </c>
      <c r="P1790" t="inlineStr">
        <is>
          <t>---</t>
        </is>
      </c>
      <c r="Q1790" t="inlineStr">
        <is>
          <t>---</t>
        </is>
      </c>
      <c r="R1790" t="inlineStr">
        <is>
          <t>---</t>
        </is>
      </c>
      <c r="S1790" t="inlineStr">
        <is>
          <t>---</t>
        </is>
      </c>
      <c r="T1790" t="inlineStr">
        <is>
          <t>---</t>
        </is>
      </c>
      <c r="U1790" t="inlineStr">
        <is>
          <t>---</t>
        </is>
      </c>
      <c r="V1790" t="inlineStr">
        <is>
          <t>---</t>
        </is>
      </c>
      <c r="W1790" t="inlineStr">
        <is>
          <t>18.5430616 -72.4002632 2.9 3.21</t>
        </is>
      </c>
      <c r="X1790" t="inlineStr">
        <is>
          <t>PAP/CHAP/ST03272</t>
        </is>
      </c>
      <c r="Y1790" t="inlineStr">
        <is>
          <t>PAP/CHAP/ST03272</t>
        </is>
      </c>
      <c r="Z1790" t="inlineStr">
        <is>
          <t>2025-04-08 18:31:34</t>
        </is>
      </c>
      <c r="AA1790" t="inlineStr">
        <is>
          <t>2025-04-08 17:06:57</t>
        </is>
      </c>
      <c r="AB1790" t="inlineStr">
        <is>
          <t>2faustin</t>
        </is>
      </c>
      <c r="AC1790" t="inlineStr">
        <is>
          <t>2025-04-08 17:30:23</t>
        </is>
      </c>
      <c r="AD1790" s="1" t="inlineStr">
        <is>
          <t>https://www.commcarehq.org/a/caris-test/reports/form_data/e8848c71-cc65-48be-b905-91a27ab286d7/</t>
        </is>
      </c>
      <c r="AE1790" t="inlineStr">
        <is>
          <t>---</t>
        </is>
      </c>
      <c r="AF1790" t="inlineStr">
        <is>
          <t>3c5a623af057e23a32ae4000_170976</t>
        </is>
      </c>
      <c r="AG1790" t="inlineStr">
        <is>
          <t>OK</t>
        </is>
      </c>
      <c r="AH1790" t="inlineStr">
        <is>
          <t>2025-04-08 18:31:34</t>
        </is>
      </c>
      <c r="AI1790" t="inlineStr">
        <is>
          <t>25302d3773ea035e35c3934e3aa8e141</t>
        </is>
      </c>
      <c r="AJ1790" t="inlineStr">
        <is>
          <t>2025-04-08</t>
        </is>
      </c>
      <c r="AK1790" t="inlineStr">
        <is>
          <t>3</t>
        </is>
      </c>
      <c r="AL1790" t="inlineStr">
        <is>
          <t>---</t>
        </is>
      </c>
      <c r="AM1790" t="inlineStr">
        <is>
          <t>1</t>
        </is>
      </c>
      <c r="AN1790" t="inlineStr">
        <is>
          <t>---</t>
        </is>
      </c>
      <c r="AO1790" t="inlineStr">
        <is>
          <t>1</t>
        </is>
      </c>
      <c r="AP1790" t="inlineStr">
        <is>
          <t>0</t>
        </is>
      </c>
      <c r="AQ1790" t="inlineStr">
        <is>
          <t>---</t>
        </is>
      </c>
      <c r="AR1790" t="inlineStr">
        <is>
          <t>---</t>
        </is>
      </c>
      <c r="AS1790" t="inlineStr">
        <is>
          <t>---</t>
        </is>
      </c>
      <c r="AT1790" t="inlineStr">
        <is>
          <t>18.5430616 -72.4002632 2.9 3.21</t>
        </is>
      </c>
      <c r="AU1790" t="inlineStr">
        <is>
          <t>---</t>
        </is>
      </c>
      <c r="AV1790" t="inlineStr">
        <is>
          <t>---</t>
        </is>
      </c>
      <c r="AW1790" t="inlineStr">
        <is>
          <t>---</t>
        </is>
      </c>
      <c r="AX1790" t="inlineStr">
        <is>
          <t>---</t>
        </is>
      </c>
      <c r="AY1790" t="inlineStr">
        <is>
          <t>---</t>
        </is>
      </c>
      <c r="AZ1790" t="inlineStr">
        <is>
          <t>---</t>
        </is>
      </c>
      <c r="BA1790" t="inlineStr">
        <is>
          <t>25302d3773ea035e35c3934e3aa8e141</t>
        </is>
      </c>
      <c r="BB1790" t="inlineStr">
        <is>
          <t>http://openrosa.org/formdesigner/0B48E039-1E80-49A7-AC24-732B6E788E39</t>
        </is>
      </c>
      <c r="BC1790" t="inlineStr">
        <is>
          <t>Ration et autres visites</t>
        </is>
      </c>
      <c r="BD1790" t="inlineStr">
        <is>
          <t>CommCare Android, version "2.56"(468048). App v15976. CommCare Version 2.56.0. Build 468048, built on: 2025-03-31</t>
        </is>
      </c>
      <c r="BE1790" t="inlineStr">
        <is>
          <t>commcare_6e883702-a4ce-475b-b43e-3900cbde0394</t>
        </is>
      </c>
      <c r="BF1790" t="inlineStr">
        <is>
          <t>18.543096 -72.4002465 18.9 6.43</t>
        </is>
      </c>
      <c r="BG1790" t="inlineStr">
        <is>
          <t>f13d8149fc6d39ebe86af18272310ff9</t>
        </is>
      </c>
      <c r="BH1790" t="inlineStr">
        <is>
          <t>7f92301a232342ecaa860bf392f6b02f</t>
        </is>
      </c>
      <c r="BI1790" t="inlineStr">
        <is>
          <t>15246</t>
        </is>
      </c>
      <c r="BJ1790" t="inlineStr">
        <is>
          <t>XFormInstance</t>
        </is>
      </c>
      <c r="BK1790" t="inlineStr">
        <is>
          <t>a32e2373148511f0b5c32503b5a243dc</t>
        </is>
      </c>
      <c r="BL1790" t="b">
        <v>0</v>
      </c>
      <c r="BM1790" t="inlineStr">
        <is>
          <t>---</t>
        </is>
      </c>
      <c r="BN1790" t="inlineStr">
        <is>
          <t>66.9.168.92</t>
        </is>
      </c>
      <c r="BO1790" t="inlineStr">
        <is>
          <t>Louis Sterline</t>
        </is>
      </c>
    </row>
    <row r="1791">
      <c r="A1791" t="inlineStr">
        <is>
          <t>1789</t>
        </is>
      </c>
      <c r="B1791" t="inlineStr">
        <is>
          <t>c0cc07b5-3dd0-46e5-be97-4917cd704d59</t>
        </is>
      </c>
      <c r="C1791" t="inlineStr">
        <is>
          <t>2025-04-08</t>
        </is>
      </c>
      <c r="D1791" t="inlineStr">
        <is>
          <t>3</t>
        </is>
      </c>
      <c r="E1791" t="inlineStr">
        <is>
          <t>---</t>
        </is>
      </c>
      <c r="F1791" t="inlineStr">
        <is>
          <t>1</t>
        </is>
      </c>
      <c r="G1791" t="inlineStr">
        <is>
          <t>---</t>
        </is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---</t>
        </is>
      </c>
      <c r="L1791" t="inlineStr">
        <is>
          <t>---</t>
        </is>
      </c>
      <c r="M1791" t="inlineStr">
        <is>
          <t>---</t>
        </is>
      </c>
      <c r="N1791" t="inlineStr">
        <is>
          <t>---</t>
        </is>
      </c>
      <c r="O1791" t="inlineStr">
        <is>
          <t>---</t>
        </is>
      </c>
      <c r="P1791" t="inlineStr">
        <is>
          <t>---</t>
        </is>
      </c>
      <c r="Q1791" t="inlineStr">
        <is>
          <t>---</t>
        </is>
      </c>
      <c r="R1791" t="inlineStr">
        <is>
          <t>17.0</t>
        </is>
      </c>
      <c r="S1791" t="inlineStr">
        <is>
          <t>15.8</t>
        </is>
      </c>
      <c r="T1791" t="inlineStr">
        <is>
          <t>108.0</t>
        </is>
      </c>
      <c r="U1791">
        <f>HYPERLINK("https://www.commcarehq.org/a/caris-test/api/form_attachment/v1/c0cc07b5-3dd0-46e5-be97-4917cd704d59/1744137213953.jpg")</f>
        <v/>
      </c>
      <c r="V1791" t="inlineStr"/>
      <c r="W1791" t="inlineStr">
        <is>
          <t>18.5459696 -72.4039688 0.1 5.36</t>
        </is>
      </c>
      <c r="X1791" t="inlineStr">
        <is>
          <t>PAP/CHAP/03096</t>
        </is>
      </c>
      <c r="Y1791" t="inlineStr">
        <is>
          <t>PAP/CHAP/03096</t>
        </is>
      </c>
      <c r="Z1791" t="inlineStr">
        <is>
          <t>2025-04-08 18:33:40</t>
        </is>
      </c>
      <c r="AA1791" t="inlineStr">
        <is>
          <t>2025-04-08 15:29:33</t>
        </is>
      </c>
      <c r="AB1791" t="inlineStr">
        <is>
          <t>2faustin</t>
        </is>
      </c>
      <c r="AC1791" t="inlineStr">
        <is>
          <t>2025-04-08 17:32:28</t>
        </is>
      </c>
      <c r="AD1791" s="1" t="inlineStr">
        <is>
          <t>https://www.commcarehq.org/a/caris-test/reports/form_data/c0cc07b5-3dd0-46e5-be97-4917cd704d59/</t>
        </is>
      </c>
      <c r="AE1791" t="inlineStr">
        <is>
          <t>---</t>
        </is>
      </c>
      <c r="AF1791" t="inlineStr">
        <is>
          <t>3c5a623af057e23a32ae4000_105989</t>
        </is>
      </c>
      <c r="AG1791" t="inlineStr">
        <is>
          <t>OK</t>
        </is>
      </c>
      <c r="AH1791" t="inlineStr">
        <is>
          <t>2025-04-08 18:33:40</t>
        </is>
      </c>
      <c r="AI1791" t="inlineStr">
        <is>
          <t>25302d3773ea035e35c3934e3aa8e141</t>
        </is>
      </c>
      <c r="AJ1791" t="inlineStr">
        <is>
          <t>2025-04-08</t>
        </is>
      </c>
      <c r="AK1791" t="inlineStr">
        <is>
          <t>3</t>
        </is>
      </c>
      <c r="AL1791" t="inlineStr">
        <is>
          <t>---</t>
        </is>
      </c>
      <c r="AM1791" t="inlineStr">
        <is>
          <t>1</t>
        </is>
      </c>
      <c r="AN1791" t="inlineStr">
        <is>
          <t>---</t>
        </is>
      </c>
      <c r="AO1791" t="inlineStr">
        <is>
          <t>1</t>
        </is>
      </c>
      <c r="AP1791" t="inlineStr">
        <is>
          <t>1</t>
        </is>
      </c>
      <c r="AQ1791" t="inlineStr">
        <is>
          <t>17</t>
        </is>
      </c>
      <c r="AR1791" t="inlineStr">
        <is>
          <t>15.8</t>
        </is>
      </c>
      <c r="AS1791" t="inlineStr">
        <is>
          <t>108</t>
        </is>
      </c>
      <c r="AT1791" t="inlineStr">
        <is>
          <t>18.5459696 -72.4039688 0.1 5.36</t>
        </is>
      </c>
      <c r="AU1791" t="inlineStr">
        <is>
          <t>---</t>
        </is>
      </c>
      <c r="AV1791" t="inlineStr">
        <is>
          <t>---</t>
        </is>
      </c>
      <c r="AW1791" t="inlineStr">
        <is>
          <t>---</t>
        </is>
      </c>
      <c r="AX1791" t="inlineStr">
        <is>
          <t>---</t>
        </is>
      </c>
      <c r="AY1791" t="inlineStr">
        <is>
          <t>---</t>
        </is>
      </c>
      <c r="AZ1791" t="inlineStr">
        <is>
          <t>---</t>
        </is>
      </c>
      <c r="BA1791" t="inlineStr">
        <is>
          <t>25302d3773ea035e35c3934e3aa8e141</t>
        </is>
      </c>
      <c r="BB1791" t="inlineStr">
        <is>
          <t>http://openrosa.org/formdesigner/0B48E039-1E80-49A7-AC24-732B6E788E39</t>
        </is>
      </c>
      <c r="BC1791" t="inlineStr">
        <is>
          <t>Ration et autres visites</t>
        </is>
      </c>
      <c r="BD1791" t="inlineStr">
        <is>
          <t>CommCare Android, version "2.56"(468048). App v15976. CommCare Version 2.56.0. Build 468048, built on: 2025-03-31</t>
        </is>
      </c>
      <c r="BE1791" t="inlineStr">
        <is>
          <t>commcare_6e883702-a4ce-475b-b43e-3900cbde0394</t>
        </is>
      </c>
      <c r="BF1791" t="inlineStr">
        <is>
          <t>18.5459688 -72.40396 0.1 5.36</t>
        </is>
      </c>
      <c r="BG1791" t="inlineStr">
        <is>
          <t>f13d8149fc6d39ebe86af18272310ff9</t>
        </is>
      </c>
      <c r="BH1791" t="inlineStr">
        <is>
          <t>7f92301a232342ecaa860bf392f6b02f</t>
        </is>
      </c>
      <c r="BI1791" t="inlineStr">
        <is>
          <t>15246</t>
        </is>
      </c>
      <c r="BJ1791" t="inlineStr">
        <is>
          <t>XFormInstance</t>
        </is>
      </c>
      <c r="BK1791" t="inlineStr">
        <is>
          <t>a32e2373148511f0b5c32503b5a243dc</t>
        </is>
      </c>
      <c r="BL1791" t="b">
        <v>0</v>
      </c>
      <c r="BM1791" t="inlineStr">
        <is>
          <t>---</t>
        </is>
      </c>
      <c r="BN1791" t="inlineStr">
        <is>
          <t>66.9.168.92</t>
        </is>
      </c>
      <c r="BO1791" t="inlineStr">
        <is>
          <t>Emilio Auguste</t>
        </is>
      </c>
    </row>
    <row r="1792">
      <c r="A1792" t="inlineStr">
        <is>
          <t>1790</t>
        </is>
      </c>
      <c r="B1792" t="inlineStr">
        <is>
          <t>ef2d02f7-da52-4295-aed8-32f852a6d035</t>
        </is>
      </c>
      <c r="C1792" t="inlineStr">
        <is>
          <t>2025-04-08</t>
        </is>
      </c>
      <c r="D1792" t="inlineStr">
        <is>
          <t>3</t>
        </is>
      </c>
      <c r="E1792" t="inlineStr">
        <is>
          <t>---</t>
        </is>
      </c>
      <c r="F1792" t="inlineStr">
        <is>
          <t>0</t>
        </is>
      </c>
      <c r="G1792" t="inlineStr">
        <is>
          <t>---</t>
        </is>
      </c>
      <c r="H1792" t="inlineStr">
        <is>
          <t>1</t>
        </is>
      </c>
      <c r="I1792" t="inlineStr">
        <is>
          <t>1</t>
        </is>
      </c>
      <c r="J1792" t="inlineStr">
        <is>
          <t>1</t>
        </is>
      </c>
      <c r="K1792" t="inlineStr">
        <is>
          <t>---</t>
        </is>
      </c>
      <c r="L1792" t="inlineStr">
        <is>
          <t>---</t>
        </is>
      </c>
      <c r="M1792" t="inlineStr">
        <is>
          <t>---</t>
        </is>
      </c>
      <c r="N1792" t="inlineStr">
        <is>
          <t>---</t>
        </is>
      </c>
      <c r="O1792" t="inlineStr">
        <is>
          <t>---</t>
        </is>
      </c>
      <c r="P1792" t="inlineStr">
        <is>
          <t>---</t>
        </is>
      </c>
      <c r="Q1792" t="inlineStr">
        <is>
          <t>---</t>
        </is>
      </c>
      <c r="R1792" t="inlineStr">
        <is>
          <t>16.5</t>
        </is>
      </c>
      <c r="S1792" t="inlineStr">
        <is>
          <t>13.5</t>
        </is>
      </c>
      <c r="T1792" t="inlineStr">
        <is>
          <t>100.0</t>
        </is>
      </c>
      <c r="U1792">
        <f>HYPERLINK("https://www.commcarehq.org/a/caris-test/api/form_attachment/v1/ef2d02f7-da52-4295-aed8-32f852a6d035/1744128427020.jpg")</f>
        <v/>
      </c>
      <c r="V1792" t="inlineStr"/>
      <c r="W1792" t="inlineStr">
        <is>
          <t>18.5376864 -72.4132737 43.06 4.28</t>
        </is>
      </c>
      <c r="X1792" t="inlineStr">
        <is>
          <t>PAP/CHAP/ST03380</t>
        </is>
      </c>
      <c r="Y1792" t="inlineStr">
        <is>
          <t>PAP/CHAP/ST03380</t>
        </is>
      </c>
      <c r="Z1792" t="inlineStr">
        <is>
          <t>2025-04-08 18:33:56</t>
        </is>
      </c>
      <c r="AA1792" t="inlineStr">
        <is>
          <t>2025-04-08 16:06:32</t>
        </is>
      </c>
      <c r="AB1792" t="inlineStr">
        <is>
          <t>2faustin</t>
        </is>
      </c>
      <c r="AC1792" t="inlineStr">
        <is>
          <t>2025-04-08 17:32:44</t>
        </is>
      </c>
      <c r="AD1792" s="1" t="inlineStr">
        <is>
          <t>https://www.commcarehq.org/a/caris-test/reports/form_data/ef2d02f7-da52-4295-aed8-32f852a6d035/</t>
        </is>
      </c>
      <c r="AE1792" t="inlineStr">
        <is>
          <t>---</t>
        </is>
      </c>
      <c r="AF1792" t="inlineStr">
        <is>
          <t>3c5a623af057e23a32ae4000_186770</t>
        </is>
      </c>
      <c r="AG1792" t="inlineStr">
        <is>
          <t>OK</t>
        </is>
      </c>
      <c r="AH1792" t="inlineStr">
        <is>
          <t>2025-04-08 18:33:56</t>
        </is>
      </c>
      <c r="AI1792" t="inlineStr">
        <is>
          <t>25302d3773ea035e35c3934e3aa8e141</t>
        </is>
      </c>
      <c r="AJ1792" t="inlineStr">
        <is>
          <t>2025-04-08</t>
        </is>
      </c>
      <c r="AK1792" t="inlineStr">
        <is>
          <t>3</t>
        </is>
      </c>
      <c r="AL1792" t="inlineStr">
        <is>
          <t>---</t>
        </is>
      </c>
      <c r="AM1792" t="inlineStr">
        <is>
          <t>0</t>
        </is>
      </c>
      <c r="AN1792" t="inlineStr">
        <is>
          <t>---</t>
        </is>
      </c>
      <c r="AO1792" t="inlineStr">
        <is>
          <t>1</t>
        </is>
      </c>
      <c r="AP1792" t="inlineStr">
        <is>
          <t>1</t>
        </is>
      </c>
      <c r="AQ1792" t="inlineStr">
        <is>
          <t>16.5</t>
        </is>
      </c>
      <c r="AR1792" t="inlineStr">
        <is>
          <t>13.5</t>
        </is>
      </c>
      <c r="AS1792" t="inlineStr">
        <is>
          <t>100</t>
        </is>
      </c>
      <c r="AT1792" t="inlineStr">
        <is>
          <t>18.5376864 -72.4132737 43.06 4.28</t>
        </is>
      </c>
      <c r="AU1792" t="inlineStr">
        <is>
          <t>---</t>
        </is>
      </c>
      <c r="AV1792" t="inlineStr">
        <is>
          <t>---</t>
        </is>
      </c>
      <c r="AW1792" t="inlineStr">
        <is>
          <t>---</t>
        </is>
      </c>
      <c r="AX1792" t="inlineStr">
        <is>
          <t>---</t>
        </is>
      </c>
      <c r="AY1792" t="inlineStr">
        <is>
          <t>---</t>
        </is>
      </c>
      <c r="AZ1792" t="inlineStr">
        <is>
          <t>---</t>
        </is>
      </c>
      <c r="BA1792" t="inlineStr">
        <is>
          <t>25302d3773ea035e35c3934e3aa8e141</t>
        </is>
      </c>
      <c r="BB1792" t="inlineStr">
        <is>
          <t>http://openrosa.org/formdesigner/0B48E039-1E80-49A7-AC24-732B6E788E39</t>
        </is>
      </c>
      <c r="BC1792" t="inlineStr">
        <is>
          <t>Ration et autres visites</t>
        </is>
      </c>
      <c r="BD1792" t="inlineStr">
        <is>
          <t>CommCare Android, version "2.56"(468048). App v15976. CommCare Version 2.56.0. Build 468048, built on: 2025-03-31</t>
        </is>
      </c>
      <c r="BE1792" t="inlineStr">
        <is>
          <t>commcare_6e883702-a4ce-475b-b43e-3900cbde0394</t>
        </is>
      </c>
      <c r="BF1792" t="inlineStr">
        <is>
          <t>18.5377448 -72.4133143 40.04 8.57</t>
        </is>
      </c>
      <c r="BG1792" t="inlineStr">
        <is>
          <t>f13d8149fc6d39ebe86af18272310ff9</t>
        </is>
      </c>
      <c r="BH1792" t="inlineStr">
        <is>
          <t>7f92301a232342ecaa860bf392f6b02f</t>
        </is>
      </c>
      <c r="BI1792" t="inlineStr">
        <is>
          <t>15246</t>
        </is>
      </c>
      <c r="BJ1792" t="inlineStr">
        <is>
          <t>XFormInstance</t>
        </is>
      </c>
      <c r="BK1792" t="inlineStr">
        <is>
          <t>a32e2373148511f0b5c32503b5a243dc</t>
        </is>
      </c>
      <c r="BL1792" t="b">
        <v>0</v>
      </c>
      <c r="BM1792" t="inlineStr">
        <is>
          <t>---</t>
        </is>
      </c>
      <c r="BN1792" t="inlineStr">
        <is>
          <t>66.9.168.92</t>
        </is>
      </c>
      <c r="BO1792" t="inlineStr">
        <is>
          <t>Denis Jah-Elle Emeraude</t>
        </is>
      </c>
    </row>
    <row r="1793">
      <c r="A1793" t="inlineStr">
        <is>
          <t>1791</t>
        </is>
      </c>
      <c r="B1793" t="inlineStr">
        <is>
          <t>35cb0073-1055-40c2-8b19-c0863366e6ca</t>
        </is>
      </c>
      <c r="C1793" t="inlineStr">
        <is>
          <t>2025-04-08</t>
        </is>
      </c>
      <c r="D1793" t="inlineStr">
        <is>
          <t>4</t>
        </is>
      </c>
      <c r="E1793" t="inlineStr">
        <is>
          <t>Verification ARV</t>
        </is>
      </c>
      <c r="F1793" t="inlineStr">
        <is>
          <t>1</t>
        </is>
      </c>
      <c r="G1793" t="inlineStr">
        <is>
          <t>pour planifier la visite</t>
        </is>
      </c>
      <c r="H1793" t="inlineStr">
        <is>
          <t>1</t>
        </is>
      </c>
      <c r="I1793" t="inlineStr">
        <is>
          <t>1</t>
        </is>
      </c>
      <c r="J1793" t="inlineStr">
        <is>
          <t>1</t>
        </is>
      </c>
      <c r="K1793" t="inlineStr">
        <is>
          <t>---</t>
        </is>
      </c>
      <c r="L1793" t="inlineStr">
        <is>
          <t>---</t>
        </is>
      </c>
      <c r="M1793" t="inlineStr">
        <is>
          <t>---</t>
        </is>
      </c>
      <c r="N1793" t="inlineStr">
        <is>
          <t>---</t>
        </is>
      </c>
      <c r="O1793" t="inlineStr">
        <is>
          <t>---</t>
        </is>
      </c>
      <c r="P1793" t="inlineStr">
        <is>
          <t>---</t>
        </is>
      </c>
      <c r="Q1793" t="inlineStr">
        <is>
          <t>---</t>
        </is>
      </c>
      <c r="R1793" t="inlineStr">
        <is>
          <t>17.4</t>
        </is>
      </c>
      <c r="S1793" t="inlineStr"/>
      <c r="T1793" t="inlineStr">
        <is>
          <t>123.0</t>
        </is>
      </c>
      <c r="U1793">
        <f>HYPERLINK("https://www.commcarehq.org/a/caris-test/api/form_attachment/v1/35cb0073-1055-40c2-8b19-c0863366e6ca/1744133886623.jpg")</f>
        <v/>
      </c>
      <c r="V1793" t="inlineStr"/>
      <c r="W1793" t="inlineStr"/>
      <c r="X1793" t="inlineStr">
        <is>
          <t>PAP/NPFS/ST02837</t>
        </is>
      </c>
      <c r="Y1793" t="inlineStr">
        <is>
          <t>PAP/NPFS/ST02837</t>
        </is>
      </c>
      <c r="Z1793" t="inlineStr">
        <is>
          <t>2025-04-08 17:38:12</t>
        </is>
      </c>
      <c r="AA1793" t="inlineStr">
        <is>
          <t>2025-04-08 17:31:03</t>
        </is>
      </c>
      <c r="AB1793" t="inlineStr">
        <is>
          <t>2christelle</t>
        </is>
      </c>
      <c r="AC1793" t="inlineStr">
        <is>
          <t>2025-04-08 17:39:44</t>
        </is>
      </c>
      <c r="AD1793" s="1" t="inlineStr">
        <is>
          <t>https://www.commcarehq.org/a/caris-test/reports/form_data/35cb0073-1055-40c2-8b19-c0863366e6ca/</t>
        </is>
      </c>
      <c r="AE1793" t="inlineStr">
        <is>
          <t>---</t>
        </is>
      </c>
      <c r="AF1793" t="inlineStr">
        <is>
          <t>3c5a623af057e23a32ae4000_32896</t>
        </is>
      </c>
      <c r="AG1793" t="inlineStr">
        <is>
          <t>---</t>
        </is>
      </c>
      <c r="AH1793" t="inlineStr">
        <is>
          <t>2025-04-08 17:38:12</t>
        </is>
      </c>
      <c r="AI1793" t="inlineStr">
        <is>
          <t>246df32431d94e4a97fb5b1b8bef6b0e</t>
        </is>
      </c>
      <c r="AJ1793" t="inlineStr">
        <is>
          <t>2025-04-08</t>
        </is>
      </c>
      <c r="AK1793" t="inlineStr">
        <is>
          <t>4</t>
        </is>
      </c>
      <c r="AL1793" t="inlineStr">
        <is>
          <t>Verification ARV</t>
        </is>
      </c>
      <c r="AM1793" t="inlineStr">
        <is>
          <t>1</t>
        </is>
      </c>
      <c r="AN1793" t="inlineStr">
        <is>
          <t>pour planifier la visite</t>
        </is>
      </c>
      <c r="AO1793" t="inlineStr">
        <is>
          <t>1</t>
        </is>
      </c>
      <c r="AP1793" t="inlineStr">
        <is>
          <t>1</t>
        </is>
      </c>
      <c r="AQ1793" t="inlineStr">
        <is>
          <t>17.4</t>
        </is>
      </c>
      <c r="AR1793" t="inlineStr"/>
      <c r="AS1793" t="inlineStr">
        <is>
          <t>123</t>
        </is>
      </c>
      <c r="AT1793" t="inlineStr"/>
      <c r="AU1793" t="inlineStr">
        <is>
          <t>---</t>
        </is>
      </c>
      <c r="AV1793" t="inlineStr">
        <is>
          <t>---</t>
        </is>
      </c>
      <c r="AW1793" t="inlineStr">
        <is>
          <t>---</t>
        </is>
      </c>
      <c r="AX1793" t="inlineStr">
        <is>
          <t>---</t>
        </is>
      </c>
      <c r="AY1793" t="inlineStr">
        <is>
          <t>---</t>
        </is>
      </c>
      <c r="AZ1793" t="inlineStr">
        <is>
          <t>---</t>
        </is>
      </c>
      <c r="BA1793" t="inlineStr">
        <is>
          <t>246df32431d94e4a97fb5b1b8bef6b0e</t>
        </is>
      </c>
      <c r="BB1793" t="inlineStr">
        <is>
          <t>http://openrosa.org/formdesigner/0B48E039-1E80-49A7-AC24-732B6E788E39</t>
        </is>
      </c>
      <c r="BC1793" t="inlineStr">
        <is>
          <t>Ration et autres visites</t>
        </is>
      </c>
      <c r="BD1793" t="inlineStr">
        <is>
          <t>CommCare Android, version "2.56"(468046). App v15976. CommCare Version 2.56.0. Build 468046, built on: 2025-03-15</t>
        </is>
      </c>
      <c r="BE1793" t="inlineStr">
        <is>
          <t>commcare_95f1782f-8426-4434-b328-8386bbd0e352</t>
        </is>
      </c>
      <c r="BF1793" t="inlineStr">
        <is>
          <t>18.5164932 -72.2834963 326.3 7.0</t>
        </is>
      </c>
      <c r="BG1793" t="inlineStr">
        <is>
          <t>f13d8149fc6d39ebe86af18272310ff9</t>
        </is>
      </c>
      <c r="BH1793" t="inlineStr">
        <is>
          <t>7f92301a232342ecaa860bf392f6b02f</t>
        </is>
      </c>
      <c r="BI1793" t="inlineStr">
        <is>
          <t>15246</t>
        </is>
      </c>
      <c r="BJ1793" t="inlineStr">
        <is>
          <t>XFormInstance</t>
        </is>
      </c>
      <c r="BK1793" t="inlineStr">
        <is>
          <t>eeb7fd27148d11f0bde48d4ba6887086</t>
        </is>
      </c>
      <c r="BL1793" t="b">
        <v>0</v>
      </c>
      <c r="BM1793" t="inlineStr">
        <is>
          <t>---</t>
        </is>
      </c>
      <c r="BN1793" t="inlineStr">
        <is>
          <t>200.113.214.117</t>
        </is>
      </c>
      <c r="BO1793" t="inlineStr">
        <is>
          <t>Junia Rose Sejour Lafontant</t>
        </is>
      </c>
    </row>
    <row r="1794">
      <c r="A1794" t="inlineStr">
        <is>
          <t>1792</t>
        </is>
      </c>
      <c r="B1794" t="inlineStr">
        <is>
          <t>f7a25fe2-c5a4-4a19-8a2f-e2199e5a8187</t>
        </is>
      </c>
      <c r="C1794" t="inlineStr">
        <is>
          <t>2025-04-08</t>
        </is>
      </c>
      <c r="D1794" t="inlineStr">
        <is>
          <t>4</t>
        </is>
      </c>
      <c r="E1794" t="inlineStr">
        <is>
          <t>visite de suivi</t>
        </is>
      </c>
      <c r="F1794" t="inlineStr">
        <is>
          <t>0</t>
        </is>
      </c>
      <c r="G1794" t="inlineStr">
        <is>
          <t>n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---</t>
        </is>
      </c>
      <c r="L1794" t="inlineStr">
        <is>
          <t>---</t>
        </is>
      </c>
      <c r="M1794" t="inlineStr">
        <is>
          <t>---</t>
        </is>
      </c>
      <c r="N1794" t="inlineStr">
        <is>
          <t>---</t>
        </is>
      </c>
      <c r="O1794" t="inlineStr">
        <is>
          <t>---</t>
        </is>
      </c>
      <c r="P1794" t="inlineStr">
        <is>
          <t>---</t>
        </is>
      </c>
      <c r="Q1794" t="inlineStr">
        <is>
          <t>---</t>
        </is>
      </c>
      <c r="R1794" t="inlineStr">
        <is>
          <t>13.0</t>
        </is>
      </c>
      <c r="S1794" t="inlineStr">
        <is>
          <t>9.3</t>
        </is>
      </c>
      <c r="T1794" t="inlineStr"/>
      <c r="U1794" t="inlineStr"/>
      <c r="V1794" t="inlineStr"/>
      <c r="W1794" t="inlineStr"/>
      <c r="X1794" t="inlineStr">
        <is>
          <t>LEG/HSCL/ST01128</t>
        </is>
      </c>
      <c r="Y1794" t="inlineStr">
        <is>
          <t>LEG/HSCL/ST01128</t>
        </is>
      </c>
      <c r="Z1794" t="inlineStr">
        <is>
          <t>2025-04-08 18:11:33</t>
        </is>
      </c>
      <c r="AA1794" t="inlineStr">
        <is>
          <t>2025-04-08 18:10:32</t>
        </is>
      </c>
      <c r="AB1794" t="inlineStr">
        <is>
          <t>2francesca</t>
        </is>
      </c>
      <c r="AC1794" t="inlineStr">
        <is>
          <t>2025-04-08 18:10:08</t>
        </is>
      </c>
      <c r="AD1794" s="1" t="inlineStr">
        <is>
          <t>https://www.commcarehq.org/a/caris-test/reports/form_data/f7a25fe2-c5a4-4a19-8a2f-e2199e5a8187/</t>
        </is>
      </c>
      <c r="AE1794" t="inlineStr">
        <is>
          <t>---</t>
        </is>
      </c>
      <c r="AF1794" t="inlineStr">
        <is>
          <t>3c5a623af057e23a32ae4000_193817</t>
        </is>
      </c>
      <c r="AG1794" t="inlineStr">
        <is>
          <t>---</t>
        </is>
      </c>
      <c r="AH1794" t="inlineStr">
        <is>
          <t>2025-04-08 18:11:33</t>
        </is>
      </c>
      <c r="AI1794" t="inlineStr">
        <is>
          <t>e108d3187abb44a0a8a40ae0f9d2582f</t>
        </is>
      </c>
      <c r="AJ1794" t="inlineStr">
        <is>
          <t>2025-04-08</t>
        </is>
      </c>
      <c r="AK1794" t="inlineStr">
        <is>
          <t>4</t>
        </is>
      </c>
      <c r="AL1794" t="inlineStr">
        <is>
          <t>visite de suivi</t>
        </is>
      </c>
      <c r="AM1794" t="inlineStr">
        <is>
          <t>0</t>
        </is>
      </c>
      <c r="AN1794" t="inlineStr">
        <is>
          <t>n</t>
        </is>
      </c>
      <c r="AO1794" t="inlineStr">
        <is>
          <t>1</t>
        </is>
      </c>
      <c r="AP1794" t="inlineStr">
        <is>
          <t>1</t>
        </is>
      </c>
      <c r="AQ1794" t="inlineStr">
        <is>
          <t>13</t>
        </is>
      </c>
      <c r="AR1794" t="inlineStr">
        <is>
          <t>9.3</t>
        </is>
      </c>
      <c r="AS1794" t="inlineStr"/>
      <c r="AT1794" t="inlineStr"/>
      <c r="AU1794" t="inlineStr">
        <is>
          <t>---</t>
        </is>
      </c>
      <c r="AV1794" t="inlineStr">
        <is>
          <t>---</t>
        </is>
      </c>
      <c r="AW1794" t="inlineStr">
        <is>
          <t>---</t>
        </is>
      </c>
      <c r="AX1794" t="inlineStr">
        <is>
          <t>---</t>
        </is>
      </c>
      <c r="AY1794" t="inlineStr">
        <is>
          <t>---</t>
        </is>
      </c>
      <c r="AZ1794" t="inlineStr">
        <is>
          <t>---</t>
        </is>
      </c>
      <c r="BA1794" t="inlineStr">
        <is>
          <t>e108d3187abb44a0a8a40ae0f9d2582f</t>
        </is>
      </c>
      <c r="BB1794" t="inlineStr">
        <is>
          <t>http://openrosa.org/formdesigner/0B48E039-1E80-49A7-AC24-732B6E788E39</t>
        </is>
      </c>
      <c r="BC1794" t="inlineStr">
        <is>
          <t>Ration et autres visites</t>
        </is>
      </c>
      <c r="BD1794" t="inlineStr">
        <is>
          <t>CommCare Android, version "2.55.0"(467579). App v15976. CommCare Version 2.55.0. Build 467579, built on: 2025-01-15</t>
        </is>
      </c>
      <c r="BE1794" t="inlineStr">
        <is>
          <t>commcare_6f56273d-7e7b-484c-afbb-00c7ac82f3b2</t>
        </is>
      </c>
      <c r="BF1794" t="inlineStr">
        <is>
          <t>18.506218 -72.6296086 8.75 13.51</t>
        </is>
      </c>
      <c r="BG1794" t="inlineStr">
        <is>
          <t>f13d8149fc6d39ebe86af18272310ff9</t>
        </is>
      </c>
      <c r="BH1794" t="inlineStr">
        <is>
          <t>7f92301a232342ecaa860bf392f6b02f</t>
        </is>
      </c>
      <c r="BI1794" t="inlineStr">
        <is>
          <t>15246</t>
        </is>
      </c>
      <c r="BJ1794" t="inlineStr">
        <is>
          <t>XFormInstance</t>
        </is>
      </c>
      <c r="BK1794" t="inlineStr">
        <is>
          <t>6eb8c00e14a411f0bdf48d4ba6887086</t>
        </is>
      </c>
      <c r="BL1794" t="b">
        <v>0</v>
      </c>
      <c r="BM1794" t="inlineStr">
        <is>
          <t>---</t>
        </is>
      </c>
      <c r="BN1794" t="inlineStr">
        <is>
          <t>200.113.215.142</t>
        </is>
      </c>
      <c r="BO1794" t="inlineStr">
        <is>
          <t xml:space="preserve">Dort Esther </t>
        </is>
      </c>
    </row>
    <row r="1795">
      <c r="A1795" t="inlineStr">
        <is>
          <t>1793</t>
        </is>
      </c>
      <c r="B1795" t="inlineStr">
        <is>
          <t>56065b50-6dca-4484-8e37-79b316e7670e</t>
        </is>
      </c>
      <c r="C1795" t="inlineStr">
        <is>
          <t>2025-04-08</t>
        </is>
      </c>
      <c r="D1795" t="inlineStr">
        <is>
          <t>3 4</t>
        </is>
      </c>
      <c r="E1795" t="inlineStr">
        <is>
          <t>club</t>
        </is>
      </c>
      <c r="F1795" t="inlineStr">
        <is>
          <t>1</t>
        </is>
      </c>
      <c r="G1795" t="inlineStr">
        <is>
          <t>---</t>
        </is>
      </c>
      <c r="H1795" t="inlineStr">
        <is>
          <t>0</t>
        </is>
      </c>
      <c r="I1795" t="inlineStr">
        <is>
          <t>1</t>
        </is>
      </c>
      <c r="J1795" t="inlineStr">
        <is>
          <t>2</t>
        </is>
      </c>
      <c r="K1795" t="inlineStr">
        <is>
          <t>---</t>
        </is>
      </c>
      <c r="L1795" t="inlineStr">
        <is>
          <t>---</t>
        </is>
      </c>
      <c r="M1795" t="inlineStr">
        <is>
          <t>---</t>
        </is>
      </c>
      <c r="N1795" t="inlineStr">
        <is>
          <t>---</t>
        </is>
      </c>
      <c r="O1795" t="inlineStr">
        <is>
          <t>---</t>
        </is>
      </c>
      <c r="P1795" t="inlineStr">
        <is>
          <t>---</t>
        </is>
      </c>
      <c r="Q1795" t="inlineStr">
        <is>
          <t>---</t>
        </is>
      </c>
      <c r="R1795" t="inlineStr"/>
      <c r="S1795" t="inlineStr"/>
      <c r="T1795" t="inlineStr"/>
      <c r="U1795" t="inlineStr"/>
      <c r="V1795" t="inlineStr"/>
      <c r="W1795" t="inlineStr"/>
      <c r="X1795" t="inlineStr">
        <is>
          <t>PAP/HAHD/PED00920</t>
        </is>
      </c>
      <c r="Y1795" t="inlineStr">
        <is>
          <t>PAP/HAHD/PED00920</t>
        </is>
      </c>
      <c r="Z1795" t="inlineStr">
        <is>
          <t>2025-04-08 18:55:50</t>
        </is>
      </c>
      <c r="AA1795" t="inlineStr">
        <is>
          <t>2025-04-08 18:55:23</t>
        </is>
      </c>
      <c r="AB1795" t="inlineStr">
        <is>
          <t>2miclene</t>
        </is>
      </c>
      <c r="AC1795" t="inlineStr">
        <is>
          <t>2025-04-08 18:55:52</t>
        </is>
      </c>
      <c r="AD1795" s="1" t="inlineStr">
        <is>
          <t>https://www.commcarehq.org/a/caris-test/reports/form_data/56065b50-6dca-4484-8e37-79b316e7670e/</t>
        </is>
      </c>
      <c r="AE1795" t="inlineStr">
        <is>
          <t>---</t>
        </is>
      </c>
      <c r="AF1795" t="inlineStr">
        <is>
          <t>3c5a623af057e23a32ae4000_50775</t>
        </is>
      </c>
      <c r="AG1795" t="inlineStr">
        <is>
          <t>OK</t>
        </is>
      </c>
      <c r="AH1795" t="inlineStr">
        <is>
          <t>2025-04-08 18:55:50</t>
        </is>
      </c>
      <c r="AI1795" t="inlineStr">
        <is>
          <t>64b0a61236f7d987dd45027ebbfc57df</t>
        </is>
      </c>
      <c r="AJ1795" t="inlineStr">
        <is>
          <t>2025-04-08</t>
        </is>
      </c>
      <c r="AK1795" t="inlineStr">
        <is>
          <t>3 4</t>
        </is>
      </c>
      <c r="AL1795" t="inlineStr">
        <is>
          <t>club</t>
        </is>
      </c>
      <c r="AM1795" t="inlineStr">
        <is>
          <t>1</t>
        </is>
      </c>
      <c r="AN1795" t="inlineStr">
        <is>
          <t>---</t>
        </is>
      </c>
      <c r="AO1795" t="inlineStr">
        <is>
          <t>0</t>
        </is>
      </c>
      <c r="AP1795" t="inlineStr">
        <is>
          <t>1</t>
        </is>
      </c>
      <c r="AQ1795" t="inlineStr"/>
      <c r="AR1795" t="inlineStr"/>
      <c r="AS1795" t="inlineStr"/>
      <c r="AT1795" t="inlineStr"/>
      <c r="AU1795" t="inlineStr">
        <is>
          <t>---</t>
        </is>
      </c>
      <c r="AV1795" t="inlineStr">
        <is>
          <t>---</t>
        </is>
      </c>
      <c r="AW1795" t="inlineStr">
        <is>
          <t>---</t>
        </is>
      </c>
      <c r="AX1795" t="inlineStr">
        <is>
          <t>---</t>
        </is>
      </c>
      <c r="AY1795" t="inlineStr">
        <is>
          <t>---</t>
        </is>
      </c>
      <c r="AZ1795" t="inlineStr">
        <is>
          <t>---</t>
        </is>
      </c>
      <c r="BA1795" t="inlineStr">
        <is>
          <t>64b0a61236f7d987dd45027ebbfc57df</t>
        </is>
      </c>
      <c r="BB1795" t="inlineStr">
        <is>
          <t>http://openrosa.org/formdesigner/0B48E039-1E80-49A7-AC24-732B6E788E39</t>
        </is>
      </c>
      <c r="BC1795" t="inlineStr">
        <is>
          <t>Ration et autres visites</t>
        </is>
      </c>
      <c r="BD1795" t="inlineStr">
        <is>
          <t>CommCare Android, version "2.55.0"(467579). App v15976. CommCare Version 2.55.0. Build 467579, built on: 2025-01-15</t>
        </is>
      </c>
      <c r="BE1795" t="inlineStr">
        <is>
          <t>commcare_54a621c2-54d8-40d6-b070-4af9fd73e052</t>
        </is>
      </c>
      <c r="BF1795" t="inlineStr">
        <is>
          <t>18.5416353 -72.3982384 3.0 4.7</t>
        </is>
      </c>
      <c r="BG1795" t="inlineStr">
        <is>
          <t>f13d8149fc6d39ebe86af18272310ff9</t>
        </is>
      </c>
      <c r="BH1795" t="inlineStr">
        <is>
          <t>7f92301a232342ecaa860bf392f6b02f</t>
        </is>
      </c>
      <c r="BI1795" t="inlineStr">
        <is>
          <t>15246</t>
        </is>
      </c>
      <c r="BJ1795" t="inlineStr">
        <is>
          <t>XFormInstance</t>
        </is>
      </c>
      <c r="BK1795" t="inlineStr">
        <is>
          <t>1fbb473e148511f0af85c95ea779295f</t>
        </is>
      </c>
      <c r="BL1795" t="b">
        <v>0</v>
      </c>
      <c r="BM1795" t="inlineStr">
        <is>
          <t>---</t>
        </is>
      </c>
      <c r="BN1795" t="inlineStr">
        <is>
          <t>200.113.214.222</t>
        </is>
      </c>
      <c r="BO1795" t="inlineStr">
        <is>
          <t>Jude Supris</t>
        </is>
      </c>
    </row>
    <row r="1796">
      <c r="A1796" t="inlineStr">
        <is>
          <t>1794</t>
        </is>
      </c>
      <c r="B1796" t="inlineStr">
        <is>
          <t>7b5aef09-0879-4b73-9281-aeba6fd219d7</t>
        </is>
      </c>
      <c r="C1796" t="inlineStr">
        <is>
          <t>2025-04-08</t>
        </is>
      </c>
      <c r="D1796" t="inlineStr">
        <is>
          <t>3</t>
        </is>
      </c>
      <c r="E1796" t="inlineStr">
        <is>
          <t>---</t>
        </is>
      </c>
      <c r="F1796" t="inlineStr">
        <is>
          <t>1</t>
        </is>
      </c>
      <c r="G1796" t="inlineStr">
        <is>
          <t>---</t>
        </is>
      </c>
      <c r="H1796" t="inlineStr">
        <is>
          <t>0</t>
        </is>
      </c>
      <c r="I1796" t="inlineStr">
        <is>
          <t>1</t>
        </is>
      </c>
      <c r="J1796" t="inlineStr">
        <is>
          <t>2</t>
        </is>
      </c>
      <c r="K1796" t="inlineStr">
        <is>
          <t>---</t>
        </is>
      </c>
      <c r="L1796" t="inlineStr">
        <is>
          <t>---</t>
        </is>
      </c>
      <c r="M1796" t="inlineStr">
        <is>
          <t>---</t>
        </is>
      </c>
      <c r="N1796" t="inlineStr">
        <is>
          <t>---</t>
        </is>
      </c>
      <c r="O1796" t="inlineStr">
        <is>
          <t>---</t>
        </is>
      </c>
      <c r="P1796" t="inlineStr">
        <is>
          <t>---</t>
        </is>
      </c>
      <c r="Q1796" t="inlineStr">
        <is>
          <t>---</t>
        </is>
      </c>
      <c r="R1796" t="inlineStr"/>
      <c r="S1796" t="inlineStr"/>
      <c r="T1796" t="inlineStr"/>
      <c r="U1796" t="inlineStr"/>
      <c r="V1796" t="inlineStr"/>
      <c r="W1796" t="inlineStr"/>
      <c r="X1796" t="inlineStr">
        <is>
          <t>PAP/HAHD/ST01188</t>
        </is>
      </c>
      <c r="Y1796" t="inlineStr">
        <is>
          <t>PAP/HAHD/ST01188</t>
        </is>
      </c>
      <c r="Z1796" t="inlineStr">
        <is>
          <t>2025-04-08 18:59:36</t>
        </is>
      </c>
      <c r="AA1796" t="inlineStr">
        <is>
          <t>2025-04-08 18:59:21</t>
        </is>
      </c>
      <c r="AB1796" t="inlineStr">
        <is>
          <t>2miclene</t>
        </is>
      </c>
      <c r="AC1796" t="inlineStr">
        <is>
          <t>2025-04-08 18:59:37</t>
        </is>
      </c>
      <c r="AD1796" s="1" t="inlineStr">
        <is>
          <t>https://www.commcarehq.org/a/caris-test/reports/form_data/7b5aef09-0879-4b73-9281-aeba6fd219d7/</t>
        </is>
      </c>
      <c r="AE1796" t="inlineStr">
        <is>
          <t>---</t>
        </is>
      </c>
      <c r="AF1796" t="inlineStr">
        <is>
          <t>3c5a623af057e23a32ae4000_180548</t>
        </is>
      </c>
      <c r="AG1796" t="inlineStr">
        <is>
          <t>OK</t>
        </is>
      </c>
      <c r="AH1796" t="inlineStr">
        <is>
          <t>2025-04-08 18:59:36</t>
        </is>
      </c>
      <c r="AI1796" t="inlineStr">
        <is>
          <t>64b0a61236f7d987dd45027ebbfc57df</t>
        </is>
      </c>
      <c r="AJ1796" t="inlineStr">
        <is>
          <t>2025-04-08</t>
        </is>
      </c>
      <c r="AK1796" t="inlineStr">
        <is>
          <t>3</t>
        </is>
      </c>
      <c r="AL1796" t="inlineStr">
        <is>
          <t>---</t>
        </is>
      </c>
      <c r="AM1796" t="inlineStr">
        <is>
          <t>1</t>
        </is>
      </c>
      <c r="AN1796" t="inlineStr">
        <is>
          <t>---</t>
        </is>
      </c>
      <c r="AO1796" t="inlineStr">
        <is>
          <t>0</t>
        </is>
      </c>
      <c r="AP1796" t="inlineStr">
        <is>
          <t>1</t>
        </is>
      </c>
      <c r="AQ1796" t="inlineStr"/>
      <c r="AR1796" t="inlineStr"/>
      <c r="AS1796" t="inlineStr"/>
      <c r="AT1796" t="inlineStr"/>
      <c r="AU1796" t="inlineStr">
        <is>
          <t>---</t>
        </is>
      </c>
      <c r="AV1796" t="inlineStr">
        <is>
          <t>---</t>
        </is>
      </c>
      <c r="AW1796" t="inlineStr">
        <is>
          <t>---</t>
        </is>
      </c>
      <c r="AX1796" t="inlineStr">
        <is>
          <t>---</t>
        </is>
      </c>
      <c r="AY1796" t="inlineStr">
        <is>
          <t>---</t>
        </is>
      </c>
      <c r="AZ1796" t="inlineStr">
        <is>
          <t>---</t>
        </is>
      </c>
      <c r="BA1796" t="inlineStr">
        <is>
          <t>64b0a61236f7d987dd45027ebbfc57df</t>
        </is>
      </c>
      <c r="BB1796" t="inlineStr">
        <is>
          <t>http://openrosa.org/formdesigner/0B48E039-1E80-49A7-AC24-732B6E788E39</t>
        </is>
      </c>
      <c r="BC1796" t="inlineStr">
        <is>
          <t>Ration et autres visites</t>
        </is>
      </c>
      <c r="BD1796" t="inlineStr">
        <is>
          <t>CommCare Android, version "2.55.0"(467579). App v15976. CommCare Version 2.55.0. Build 467579, built on: 2025-01-15</t>
        </is>
      </c>
      <c r="BE1796" t="inlineStr">
        <is>
          <t>commcare_54a621c2-54d8-40d6-b070-4af9fd73e052</t>
        </is>
      </c>
      <c r="BF1796" t="inlineStr">
        <is>
          <t>18.5417697 -72.3982407 3.0 9.82</t>
        </is>
      </c>
      <c r="BG1796" t="inlineStr">
        <is>
          <t>f13d8149fc6d39ebe86af18272310ff9</t>
        </is>
      </c>
      <c r="BH1796" t="inlineStr">
        <is>
          <t>7f92301a232342ecaa860bf392f6b02f</t>
        </is>
      </c>
      <c r="BI1796" t="inlineStr">
        <is>
          <t>15246</t>
        </is>
      </c>
      <c r="BJ1796" t="inlineStr">
        <is>
          <t>XFormInstance</t>
        </is>
      </c>
      <c r="BK1796" t="inlineStr">
        <is>
          <t>1fbb473e148511f0af85c95ea779295f</t>
        </is>
      </c>
      <c r="BL1796" t="b">
        <v>0</v>
      </c>
      <c r="BM1796" t="inlineStr">
        <is>
          <t>---</t>
        </is>
      </c>
      <c r="BN1796" t="inlineStr">
        <is>
          <t>200.113.214.222</t>
        </is>
      </c>
      <c r="BO1796" t="inlineStr">
        <is>
          <t>Dawensky Noel Fils</t>
        </is>
      </c>
    </row>
    <row r="1797">
      <c r="A1797" t="inlineStr">
        <is>
          <t>1795</t>
        </is>
      </c>
      <c r="B1797" t="inlineStr">
        <is>
          <t>a9b03ac8-04d2-4b8f-9bbc-d39dd34bd008</t>
        </is>
      </c>
      <c r="C1797" t="inlineStr">
        <is>
          <t>2025-04-08</t>
        </is>
      </c>
      <c r="D1797" t="inlineStr">
        <is>
          <t>4</t>
        </is>
      </c>
      <c r="E1797" t="inlineStr">
        <is>
          <t>club</t>
        </is>
      </c>
      <c r="F1797" t="inlineStr">
        <is>
          <t>1</t>
        </is>
      </c>
      <c r="G1797" t="inlineStr">
        <is>
          <t>trouvé</t>
        </is>
      </c>
      <c r="H1797" t="inlineStr">
        <is>
          <t>1</t>
        </is>
      </c>
      <c r="I1797" t="inlineStr">
        <is>
          <t>1</t>
        </is>
      </c>
      <c r="J1797" t="inlineStr">
        <is>
          <t>2</t>
        </is>
      </c>
      <c r="K1797" t="inlineStr">
        <is>
          <t>---</t>
        </is>
      </c>
      <c r="L1797" t="inlineStr">
        <is>
          <t>---</t>
        </is>
      </c>
      <c r="M1797" t="inlineStr">
        <is>
          <t>---</t>
        </is>
      </c>
      <c r="N1797" t="inlineStr">
        <is>
          <t>---</t>
        </is>
      </c>
      <c r="O1797" t="inlineStr">
        <is>
          <t>---</t>
        </is>
      </c>
      <c r="P1797" t="inlineStr">
        <is>
          <t>---</t>
        </is>
      </c>
      <c r="Q1797" t="inlineStr">
        <is>
          <t>---</t>
        </is>
      </c>
      <c r="R1797" t="inlineStr"/>
      <c r="S1797" t="inlineStr">
        <is>
          <t>26.5</t>
        </is>
      </c>
      <c r="T1797" t="inlineStr"/>
      <c r="U1797" t="inlineStr"/>
      <c r="V1797" t="inlineStr"/>
      <c r="W1797" t="inlineStr"/>
      <c r="X1797" t="inlineStr">
        <is>
          <t>PAP/CHAP/ST02722</t>
        </is>
      </c>
      <c r="Y1797" t="inlineStr">
        <is>
          <t>PAP/CHAP/ST02722</t>
        </is>
      </c>
      <c r="Z1797" t="inlineStr">
        <is>
          <t>2025-04-08 20:00:53</t>
        </is>
      </c>
      <c r="AA1797" t="inlineStr">
        <is>
          <t>2025-04-08 19:54:45</t>
        </is>
      </c>
      <c r="AB1797" t="inlineStr">
        <is>
          <t>2faustin</t>
        </is>
      </c>
      <c r="AC1797" t="inlineStr">
        <is>
          <t>2025-04-08 18:59:41</t>
        </is>
      </c>
      <c r="AD1797" s="1" t="inlineStr">
        <is>
          <t>https://www.commcarehq.org/a/caris-test/reports/form_data/a9b03ac8-04d2-4b8f-9bbc-d39dd34bd008/</t>
        </is>
      </c>
      <c r="AE1797" t="inlineStr">
        <is>
          <t>---</t>
        </is>
      </c>
      <c r="AF1797" t="inlineStr">
        <is>
          <t>3c5a623af057e23a32ae4000_43706</t>
        </is>
      </c>
      <c r="AG1797" t="inlineStr">
        <is>
          <t>---</t>
        </is>
      </c>
      <c r="AH1797" t="inlineStr">
        <is>
          <t>2025-04-08 20:00:53</t>
        </is>
      </c>
      <c r="AI1797" t="inlineStr">
        <is>
          <t>25302d3773ea035e35c3934e3aa8e141</t>
        </is>
      </c>
      <c r="AJ1797" t="inlineStr">
        <is>
          <t>2025-04-08</t>
        </is>
      </c>
      <c r="AK1797" t="inlineStr">
        <is>
          <t>4</t>
        </is>
      </c>
      <c r="AL1797" t="inlineStr">
        <is>
          <t>club</t>
        </is>
      </c>
      <c r="AM1797" t="inlineStr">
        <is>
          <t>1</t>
        </is>
      </c>
      <c r="AN1797" t="inlineStr">
        <is>
          <t>trouvé</t>
        </is>
      </c>
      <c r="AO1797" t="inlineStr">
        <is>
          <t>1</t>
        </is>
      </c>
      <c r="AP1797" t="inlineStr">
        <is>
          <t>1</t>
        </is>
      </c>
      <c r="AQ1797" t="inlineStr"/>
      <c r="AR1797" t="inlineStr">
        <is>
          <t>26.5</t>
        </is>
      </c>
      <c r="AS1797" t="inlineStr"/>
      <c r="AT1797" t="inlineStr"/>
      <c r="AU1797" t="inlineStr">
        <is>
          <t>---</t>
        </is>
      </c>
      <c r="AV1797" t="inlineStr">
        <is>
          <t>---</t>
        </is>
      </c>
      <c r="AW1797" t="inlineStr">
        <is>
          <t>---</t>
        </is>
      </c>
      <c r="AX1797" t="inlineStr">
        <is>
          <t>---</t>
        </is>
      </c>
      <c r="AY1797" t="inlineStr">
        <is>
          <t>---</t>
        </is>
      </c>
      <c r="AZ1797" t="inlineStr">
        <is>
          <t>---</t>
        </is>
      </c>
      <c r="BA1797" t="inlineStr">
        <is>
          <t>25302d3773ea035e35c3934e3aa8e141</t>
        </is>
      </c>
      <c r="BB1797" t="inlineStr">
        <is>
          <t>http://openrosa.org/formdesigner/0B48E039-1E80-49A7-AC24-732B6E788E39</t>
        </is>
      </c>
      <c r="BC1797" t="inlineStr">
        <is>
          <t>Ration et autres visites</t>
        </is>
      </c>
      <c r="BD1797" t="inlineStr">
        <is>
          <t>CommCare Android, version "2.56"(468048). App v15976. CommCare Version 2.56.0. Build 468048, built on: 2025-03-31</t>
        </is>
      </c>
      <c r="BE1797" t="inlineStr">
        <is>
          <t>commcare_6e883702-a4ce-475b-b43e-3900cbde0394</t>
        </is>
      </c>
      <c r="BF1797" t="inlineStr">
        <is>
          <t>18.5417461 -72.3982241 3.0 4.28</t>
        </is>
      </c>
      <c r="BG1797" t="inlineStr">
        <is>
          <t>f13d8149fc6d39ebe86af18272310ff9</t>
        </is>
      </c>
      <c r="BH1797" t="inlineStr">
        <is>
          <t>7f92301a232342ecaa860bf392f6b02f</t>
        </is>
      </c>
      <c r="BI1797" t="inlineStr">
        <is>
          <t>15246</t>
        </is>
      </c>
      <c r="BJ1797" t="inlineStr">
        <is>
          <t>XFormInstance</t>
        </is>
      </c>
      <c r="BK1797" t="inlineStr">
        <is>
          <t>a32e2373148511f0b5c32503b5a243dc</t>
        </is>
      </c>
      <c r="BL1797" t="b">
        <v>0</v>
      </c>
      <c r="BM1797" t="inlineStr">
        <is>
          <t>---</t>
        </is>
      </c>
      <c r="BN1797" t="inlineStr">
        <is>
          <t>66.9.168.92</t>
        </is>
      </c>
      <c r="BO1797" t="inlineStr">
        <is>
          <t>Ulysse  Isadora</t>
        </is>
      </c>
    </row>
    <row r="1798">
      <c r="A1798" t="inlineStr">
        <is>
          <t>1796</t>
        </is>
      </c>
      <c r="B1798" t="inlineStr">
        <is>
          <t>6358d0b4-20c1-4d0d-b5b6-331f867520d6</t>
        </is>
      </c>
      <c r="C1798" t="inlineStr">
        <is>
          <t>2025-04-08</t>
        </is>
      </c>
      <c r="D1798" t="inlineStr">
        <is>
          <t>3</t>
        </is>
      </c>
      <c r="E1798" t="inlineStr">
        <is>
          <t>---</t>
        </is>
      </c>
      <c r="F1798" t="inlineStr">
        <is>
          <t>1</t>
        </is>
      </c>
      <c r="G1798" t="inlineStr">
        <is>
          <t>---</t>
        </is>
      </c>
      <c r="H1798" t="inlineStr">
        <is>
          <t>1</t>
        </is>
      </c>
      <c r="I1798" t="inlineStr">
        <is>
          <t>1</t>
        </is>
      </c>
      <c r="J1798" t="inlineStr"/>
      <c r="K1798" t="inlineStr">
        <is>
          <t>---</t>
        </is>
      </c>
      <c r="L1798" t="inlineStr">
        <is>
          <t>---</t>
        </is>
      </c>
      <c r="M1798" t="inlineStr">
        <is>
          <t>---</t>
        </is>
      </c>
      <c r="N1798" t="inlineStr">
        <is>
          <t>---</t>
        </is>
      </c>
      <c r="O1798" t="inlineStr">
        <is>
          <t>---</t>
        </is>
      </c>
      <c r="P1798" t="inlineStr">
        <is>
          <t>---</t>
        </is>
      </c>
      <c r="Q1798" t="inlineStr">
        <is>
          <t>---</t>
        </is>
      </c>
      <c r="R1798" t="inlineStr"/>
      <c r="S1798" t="inlineStr"/>
      <c r="T1798" t="inlineStr"/>
      <c r="U1798" t="inlineStr"/>
      <c r="V1798" t="inlineStr"/>
      <c r="W1798" t="inlineStr"/>
      <c r="X1798" t="inlineStr">
        <is>
          <t>PAP/SMFO/ST02038</t>
        </is>
      </c>
      <c r="Y1798" t="inlineStr">
        <is>
          <t>PAP/SMFO/ST02038</t>
        </is>
      </c>
      <c r="Z1798" t="inlineStr">
        <is>
          <t>2025-04-08 08:01:17</t>
        </is>
      </c>
      <c r="AA1798" t="inlineStr">
        <is>
          <t>2025-04-08 08:01:01</t>
        </is>
      </c>
      <c r="AB1798" t="inlineStr">
        <is>
          <t>2jure</t>
        </is>
      </c>
      <c r="AC1798" t="inlineStr">
        <is>
          <t>2025-04-08 19:00:42</t>
        </is>
      </c>
      <c r="AD1798" s="1" t="inlineStr">
        <is>
          <t>https://www.commcarehq.org/a/caris-test/reports/form_data/6358d0b4-20c1-4d0d-b5b6-331f867520d6/</t>
        </is>
      </c>
      <c r="AE1798" t="inlineStr">
        <is>
          <t>---</t>
        </is>
      </c>
      <c r="AF1798" t="inlineStr">
        <is>
          <t>3c5a623af057e23a32ae4000_41478</t>
        </is>
      </c>
      <c r="AG1798" t="inlineStr">
        <is>
          <t>OK</t>
        </is>
      </c>
      <c r="AH1798" t="inlineStr">
        <is>
          <t>2025-04-08 08:01:17</t>
        </is>
      </c>
      <c r="AI1798" t="inlineStr">
        <is>
          <t>a5bbdf851c139995e9835931d0a6e6d2</t>
        </is>
      </c>
      <c r="AJ1798" t="inlineStr">
        <is>
          <t>2025-04-08</t>
        </is>
      </c>
      <c r="AK1798" t="inlineStr">
        <is>
          <t>3</t>
        </is>
      </c>
      <c r="AL1798" t="inlineStr">
        <is>
          <t>---</t>
        </is>
      </c>
      <c r="AM1798" t="inlineStr">
        <is>
          <t>1</t>
        </is>
      </c>
      <c r="AN1798" t="inlineStr">
        <is>
          <t>---</t>
        </is>
      </c>
      <c r="AO1798" t="inlineStr">
        <is>
          <t>1</t>
        </is>
      </c>
      <c r="AP1798" t="inlineStr">
        <is>
          <t>1</t>
        </is>
      </c>
      <c r="AQ1798" t="inlineStr"/>
      <c r="AR1798" t="inlineStr"/>
      <c r="AS1798" t="inlineStr"/>
      <c r="AT1798" t="inlineStr"/>
      <c r="AU1798" t="inlineStr">
        <is>
          <t>---</t>
        </is>
      </c>
      <c r="AV1798" t="inlineStr">
        <is>
          <t>---</t>
        </is>
      </c>
      <c r="AW1798" t="inlineStr">
        <is>
          <t>---</t>
        </is>
      </c>
      <c r="AX1798" t="inlineStr">
        <is>
          <t>---</t>
        </is>
      </c>
      <c r="AY1798" t="inlineStr">
        <is>
          <t>---</t>
        </is>
      </c>
      <c r="AZ1798" t="inlineStr">
        <is>
          <t>---</t>
        </is>
      </c>
      <c r="BA1798" t="inlineStr">
        <is>
          <t>a5bbdf851c139995e9835931d0a6e6d2</t>
        </is>
      </c>
      <c r="BB1798" t="inlineStr">
        <is>
          <t>http://openrosa.org/formdesigner/0B48E039-1E80-49A7-AC24-732B6E788E39</t>
        </is>
      </c>
      <c r="BC1798" t="inlineStr">
        <is>
          <t>Ration et autres visites</t>
        </is>
      </c>
      <c r="BD1798" t="inlineStr">
        <is>
          <t>CommCare Android, version "2.56"(468046). App v15976. CommCare Version 2.56.0. Build 468046, built on: 2025-03-15</t>
        </is>
      </c>
      <c r="BE1798" t="inlineStr">
        <is>
          <t>commcare_4991f8fb-4090-4ad8-9141-1cb1e5b2a3c6</t>
        </is>
      </c>
      <c r="BF1798" t="inlineStr">
        <is>
          <t>18.5337281 -72.4119443 0.0 1600.0</t>
        </is>
      </c>
      <c r="BG1798" t="inlineStr">
        <is>
          <t>f13d8149fc6d39ebe86af18272310ff9</t>
        </is>
      </c>
      <c r="BH1798" t="inlineStr">
        <is>
          <t>7f92301a232342ecaa860bf392f6b02f</t>
        </is>
      </c>
      <c r="BI1798" t="inlineStr">
        <is>
          <t>15246</t>
        </is>
      </c>
      <c r="BJ1798" t="inlineStr">
        <is>
          <t>XFormInstance</t>
        </is>
      </c>
      <c r="BK1798" t="inlineStr">
        <is>
          <t>2f1faaf014ab11f0afa2c95ea779295f</t>
        </is>
      </c>
      <c r="BL1798" t="b">
        <v>0</v>
      </c>
      <c r="BM1798" t="inlineStr">
        <is>
          <t>---</t>
        </is>
      </c>
      <c r="BN1798" t="inlineStr">
        <is>
          <t>190.102.76.113</t>
        </is>
      </c>
      <c r="BO1798" t="inlineStr">
        <is>
          <t>Louidjy Lundi</t>
        </is>
      </c>
    </row>
    <row r="1799">
      <c r="A1799" t="inlineStr">
        <is>
          <t>1797</t>
        </is>
      </c>
      <c r="B1799" t="inlineStr">
        <is>
          <t>b2243763-475c-4466-aa63-8cabd3450299</t>
        </is>
      </c>
      <c r="C1799" t="inlineStr">
        <is>
          <t>2025-04-08</t>
        </is>
      </c>
      <c r="D1799" t="inlineStr">
        <is>
          <t>3</t>
        </is>
      </c>
      <c r="E1799" t="inlineStr">
        <is>
          <t>---</t>
        </is>
      </c>
      <c r="F1799" t="inlineStr">
        <is>
          <t>1</t>
        </is>
      </c>
      <c r="G1799" t="inlineStr">
        <is>
          <t>---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---</t>
        </is>
      </c>
      <c r="L1799" t="inlineStr">
        <is>
          <t>---</t>
        </is>
      </c>
      <c r="M1799" t="inlineStr">
        <is>
          <t>---</t>
        </is>
      </c>
      <c r="N1799" t="inlineStr">
        <is>
          <t>---</t>
        </is>
      </c>
      <c r="O1799" t="inlineStr">
        <is>
          <t>---</t>
        </is>
      </c>
      <c r="P1799" t="inlineStr">
        <is>
          <t>---</t>
        </is>
      </c>
      <c r="Q1799" t="inlineStr">
        <is>
          <t>---</t>
        </is>
      </c>
      <c r="R1799" t="inlineStr"/>
      <c r="S1799" t="inlineStr"/>
      <c r="T1799" t="inlineStr"/>
      <c r="U1799" t="inlineStr"/>
      <c r="V1799" t="inlineStr"/>
      <c r="W1799" t="inlineStr">
        <is>
          <t>18.5417227 -72.3982632 3.0 20.0</t>
        </is>
      </c>
      <c r="X1799" t="inlineStr">
        <is>
          <t>PAP/HAHD/ST00332</t>
        </is>
      </c>
      <c r="Y1799" t="inlineStr">
        <is>
          <t>PAP/HAHD/ST00332</t>
        </is>
      </c>
      <c r="Z1799" t="inlineStr">
        <is>
          <t>2025-04-08 19:01:05</t>
        </is>
      </c>
      <c r="AA1799" t="inlineStr">
        <is>
          <t>2025-04-08 19:00:48</t>
        </is>
      </c>
      <c r="AB1799" t="inlineStr">
        <is>
          <t>2miclene</t>
        </is>
      </c>
      <c r="AC1799" t="inlineStr">
        <is>
          <t>2025-04-08 19:01:07</t>
        </is>
      </c>
      <c r="AD1799" s="1" t="inlineStr">
        <is>
          <t>https://www.commcarehq.org/a/caris-test/reports/form_data/b2243763-475c-4466-aa63-8cabd3450299/</t>
        </is>
      </c>
      <c r="AE1799" t="inlineStr">
        <is>
          <t>---</t>
        </is>
      </c>
      <c r="AF1799" t="inlineStr">
        <is>
          <t>44d4c1e05c8d4c4da40bb3859ae4a3e2</t>
        </is>
      </c>
      <c r="AG1799" t="inlineStr">
        <is>
          <t>OK</t>
        </is>
      </c>
      <c r="AH1799" t="inlineStr">
        <is>
          <t>2025-04-08 19:01:05</t>
        </is>
      </c>
      <c r="AI1799" t="inlineStr">
        <is>
          <t>64b0a61236f7d987dd45027ebbfc57df</t>
        </is>
      </c>
      <c r="AJ1799" t="inlineStr">
        <is>
          <t>2025-04-08</t>
        </is>
      </c>
      <c r="AK1799" t="inlineStr">
        <is>
          <t>3</t>
        </is>
      </c>
      <c r="AL1799" t="inlineStr">
        <is>
          <t>---</t>
        </is>
      </c>
      <c r="AM1799" t="inlineStr">
        <is>
          <t>1</t>
        </is>
      </c>
      <c r="AN1799" t="inlineStr">
        <is>
          <t>---</t>
        </is>
      </c>
      <c r="AO1799" t="inlineStr">
        <is>
          <t>1</t>
        </is>
      </c>
      <c r="AP1799" t="inlineStr">
        <is>
          <t>1</t>
        </is>
      </c>
      <c r="AQ1799" t="inlineStr"/>
      <c r="AR1799" t="inlineStr"/>
      <c r="AS1799" t="inlineStr"/>
      <c r="AT1799" t="inlineStr">
        <is>
          <t>18.5417227 -72.3982632 3.0 20.0</t>
        </is>
      </c>
      <c r="AU1799" t="inlineStr">
        <is>
          <t>---</t>
        </is>
      </c>
      <c r="AV1799" t="inlineStr">
        <is>
          <t>---</t>
        </is>
      </c>
      <c r="AW1799" t="inlineStr">
        <is>
          <t>---</t>
        </is>
      </c>
      <c r="AX1799" t="inlineStr">
        <is>
          <t>---</t>
        </is>
      </c>
      <c r="AY1799" t="inlineStr">
        <is>
          <t>---</t>
        </is>
      </c>
      <c r="AZ1799" t="inlineStr">
        <is>
          <t>---</t>
        </is>
      </c>
      <c r="BA1799" t="inlineStr">
        <is>
          <t>64b0a61236f7d987dd45027ebbfc57df</t>
        </is>
      </c>
      <c r="BB1799" t="inlineStr">
        <is>
          <t>http://openrosa.org/formdesigner/0B48E039-1E80-49A7-AC24-732B6E788E39</t>
        </is>
      </c>
      <c r="BC1799" t="inlineStr">
        <is>
          <t>Ration et autres visites</t>
        </is>
      </c>
      <c r="BD1799" t="inlineStr">
        <is>
          <t>CommCare Android, version "2.55.0"(467579). App v15976. CommCare Version 2.55.0. Build 467579, built on: 2025-01-15</t>
        </is>
      </c>
      <c r="BE1799" t="inlineStr">
        <is>
          <t>commcare_54a621c2-54d8-40d6-b070-4af9fd73e052</t>
        </is>
      </c>
      <c r="BF1799" t="inlineStr">
        <is>
          <t>18.541825 -72.3982383 3.0 9.3</t>
        </is>
      </c>
      <c r="BG1799" t="inlineStr">
        <is>
          <t>f13d8149fc6d39ebe86af18272310ff9</t>
        </is>
      </c>
      <c r="BH1799" t="inlineStr">
        <is>
          <t>7f92301a232342ecaa860bf392f6b02f</t>
        </is>
      </c>
      <c r="BI1799" t="inlineStr">
        <is>
          <t>15246</t>
        </is>
      </c>
      <c r="BJ1799" t="inlineStr">
        <is>
          <t>XFormInstance</t>
        </is>
      </c>
      <c r="BK1799" t="inlineStr">
        <is>
          <t>1fbb473e148511f0af85c95ea779295f</t>
        </is>
      </c>
      <c r="BL1799" t="b">
        <v>0</v>
      </c>
      <c r="BM1799" t="inlineStr">
        <is>
          <t>---</t>
        </is>
      </c>
      <c r="BN1799" t="inlineStr">
        <is>
          <t>200.113.214.222</t>
        </is>
      </c>
      <c r="BO1799" t="inlineStr">
        <is>
          <t>Jennifer Syneus</t>
        </is>
      </c>
    </row>
    <row r="1800">
      <c r="A1800" t="inlineStr">
        <is>
          <t>1798</t>
        </is>
      </c>
      <c r="B1800" t="inlineStr">
        <is>
          <t>1fcb30b8-8fbe-4d36-b57e-51e456211f53</t>
        </is>
      </c>
      <c r="C1800" t="inlineStr">
        <is>
          <t>2025-04-08</t>
        </is>
      </c>
      <c r="D1800" t="inlineStr">
        <is>
          <t>1</t>
        </is>
      </c>
      <c r="E1800" t="inlineStr">
        <is>
          <t>---</t>
        </is>
      </c>
      <c r="F1800" t="inlineStr">
        <is>
          <t>1</t>
        </is>
      </c>
      <c r="G1800" t="inlineStr">
        <is>
          <t>---</t>
        </is>
      </c>
      <c r="H1800" t="inlineStr">
        <is>
          <t>1</t>
        </is>
      </c>
      <c r="I1800" t="inlineStr">
        <is>
          <t>1</t>
        </is>
      </c>
      <c r="J1800" t="inlineStr"/>
      <c r="K1800" t="inlineStr">
        <is>
          <t>---</t>
        </is>
      </c>
      <c r="L1800" t="inlineStr">
        <is>
          <t>---</t>
        </is>
      </c>
      <c r="M1800" t="inlineStr"/>
      <c r="N1800" t="inlineStr">
        <is>
          <t>---</t>
        </is>
      </c>
      <c r="O1800" t="inlineStr">
        <is>
          <t>---</t>
        </is>
      </c>
      <c r="P1800" t="inlineStr">
        <is>
          <t>---</t>
        </is>
      </c>
      <c r="Q1800" t="inlineStr">
        <is>
          <t>---</t>
        </is>
      </c>
      <c r="R1800" t="inlineStr"/>
      <c r="S1800" t="inlineStr"/>
      <c r="T1800" t="inlineStr"/>
      <c r="U1800" t="inlineStr"/>
      <c r="V1800" t="inlineStr"/>
      <c r="W1800" t="inlineStr"/>
      <c r="X1800" t="inlineStr">
        <is>
          <t>PAP/SMFO/ST00316</t>
        </is>
      </c>
      <c r="Y1800" t="inlineStr">
        <is>
          <t>PAP/SMFO/ST00316</t>
        </is>
      </c>
      <c r="Z1800" t="inlineStr">
        <is>
          <t>2025-04-08 08:02:07</t>
        </is>
      </c>
      <c r="AA1800" t="inlineStr">
        <is>
          <t>2025-04-08 08:01:49</t>
        </is>
      </c>
      <c r="AB1800" t="inlineStr">
        <is>
          <t>2jure</t>
        </is>
      </c>
      <c r="AC1800" t="inlineStr">
        <is>
          <t>2025-04-08 19:01:31</t>
        </is>
      </c>
      <c r="AD1800" s="1" t="inlineStr">
        <is>
          <t>https://www.commcarehq.org/a/caris-test/reports/form_data/1fcb30b8-8fbe-4d36-b57e-51e456211f53/</t>
        </is>
      </c>
      <c r="AE1800" t="inlineStr">
        <is>
          <t>---</t>
        </is>
      </c>
      <c r="AF1800" t="inlineStr">
        <is>
          <t>d0b18e5aea5d4bc8991dec3a63c564cb</t>
        </is>
      </c>
      <c r="AG1800" t="inlineStr">
        <is>
          <t>---</t>
        </is>
      </c>
      <c r="AH1800" t="inlineStr">
        <is>
          <t>2025-04-08 08:02:07</t>
        </is>
      </c>
      <c r="AI1800" t="inlineStr">
        <is>
          <t>a5bbdf851c139995e9835931d0a6e6d2</t>
        </is>
      </c>
      <c r="AJ1800" t="inlineStr">
        <is>
          <t>2025-04-08</t>
        </is>
      </c>
      <c r="AK1800" t="inlineStr">
        <is>
          <t>1</t>
        </is>
      </c>
      <c r="AL1800" t="inlineStr">
        <is>
          <t>---</t>
        </is>
      </c>
      <c r="AM1800" t="inlineStr">
        <is>
          <t>1</t>
        </is>
      </c>
      <c r="AN1800" t="inlineStr">
        <is>
          <t>---</t>
        </is>
      </c>
      <c r="AO1800" t="inlineStr">
        <is>
          <t>1</t>
        </is>
      </c>
      <c r="AP1800" t="inlineStr">
        <is>
          <t>1</t>
        </is>
      </c>
      <c r="AQ1800" t="inlineStr"/>
      <c r="AR1800" t="inlineStr"/>
      <c r="AS1800" t="inlineStr"/>
      <c r="AT1800" t="inlineStr"/>
      <c r="AU1800" t="inlineStr">
        <is>
          <t>---</t>
        </is>
      </c>
      <c r="AV1800" t="inlineStr">
        <is>
          <t>---</t>
        </is>
      </c>
      <c r="AW1800" t="inlineStr">
        <is>
          <t>---</t>
        </is>
      </c>
      <c r="AX1800" t="inlineStr">
        <is>
          <t>---</t>
        </is>
      </c>
      <c r="AY1800" t="inlineStr">
        <is>
          <t>---</t>
        </is>
      </c>
      <c r="AZ1800" t="inlineStr">
        <is>
          <t>---</t>
        </is>
      </c>
      <c r="BA1800" t="inlineStr">
        <is>
          <t>a5bbdf851c139995e9835931d0a6e6d2</t>
        </is>
      </c>
      <c r="BB1800" t="inlineStr">
        <is>
          <t>http://openrosa.org/formdesigner/0B48E039-1E80-49A7-AC24-732B6E788E39</t>
        </is>
      </c>
      <c r="BC1800" t="inlineStr">
        <is>
          <t>Ration et autres visites</t>
        </is>
      </c>
      <c r="BD1800" t="inlineStr">
        <is>
          <t>CommCare Android, version "2.56"(468046). App v15976. CommCare Version 2.56.0. Build 468046, built on: 2025-03-15</t>
        </is>
      </c>
      <c r="BE1800" t="inlineStr">
        <is>
          <t>commcare_4991f8fb-4090-4ad8-9141-1cb1e5b2a3c6</t>
        </is>
      </c>
      <c r="BF1800" t="inlineStr">
        <is>
          <t>18.5330683 -72.4121459 51.6 37.77</t>
        </is>
      </c>
      <c r="BG1800" t="inlineStr">
        <is>
          <t>f13d8149fc6d39ebe86af18272310ff9</t>
        </is>
      </c>
      <c r="BH1800" t="inlineStr">
        <is>
          <t>7f92301a232342ecaa860bf392f6b02f</t>
        </is>
      </c>
      <c r="BI1800" t="inlineStr">
        <is>
          <t>15246</t>
        </is>
      </c>
      <c r="BJ1800" t="inlineStr">
        <is>
          <t>XFormInstance</t>
        </is>
      </c>
      <c r="BK1800" t="inlineStr">
        <is>
          <t>2f1faaf014ab11f0afa2c95ea779295f</t>
        </is>
      </c>
      <c r="BL1800" t="b">
        <v>0</v>
      </c>
      <c r="BM1800" t="inlineStr">
        <is>
          <t>---</t>
        </is>
      </c>
      <c r="BN1800" t="inlineStr">
        <is>
          <t>190.102.76.113</t>
        </is>
      </c>
      <c r="BO1800" t="inlineStr">
        <is>
          <t>Danielo Eustache</t>
        </is>
      </c>
    </row>
    <row r="1801">
      <c r="A1801" t="inlineStr">
        <is>
          <t>1799</t>
        </is>
      </c>
      <c r="B1801" t="inlineStr">
        <is>
          <t>dd78655a-19b3-492c-93e9-a8abfca71f4f</t>
        </is>
      </c>
      <c r="C1801" t="inlineStr">
        <is>
          <t>2025-04-08</t>
        </is>
      </c>
      <c r="D1801" t="inlineStr">
        <is>
          <t>3</t>
        </is>
      </c>
      <c r="E1801" t="inlineStr">
        <is>
          <t>---</t>
        </is>
      </c>
      <c r="F1801" t="inlineStr">
        <is>
          <t>1</t>
        </is>
      </c>
      <c r="G1801" t="inlineStr">
        <is>
          <t>---</t>
        </is>
      </c>
      <c r="H1801" t="inlineStr">
        <is>
          <t>1</t>
        </is>
      </c>
      <c r="I1801" t="inlineStr">
        <is>
          <t>1</t>
        </is>
      </c>
      <c r="J1801" t="inlineStr"/>
      <c r="K1801" t="inlineStr">
        <is>
          <t>---</t>
        </is>
      </c>
      <c r="L1801" t="inlineStr">
        <is>
          <t>---</t>
        </is>
      </c>
      <c r="M1801" t="inlineStr">
        <is>
          <t>---</t>
        </is>
      </c>
      <c r="N1801" t="inlineStr">
        <is>
          <t>---</t>
        </is>
      </c>
      <c r="O1801" t="inlineStr">
        <is>
          <t>---</t>
        </is>
      </c>
      <c r="P1801" t="inlineStr">
        <is>
          <t>---</t>
        </is>
      </c>
      <c r="Q1801" t="inlineStr">
        <is>
          <t>---</t>
        </is>
      </c>
      <c r="R1801" t="inlineStr"/>
      <c r="S1801" t="inlineStr"/>
      <c r="T1801" t="inlineStr"/>
      <c r="U1801" t="inlineStr"/>
      <c r="V1801" t="inlineStr"/>
      <c r="W1801" t="inlineStr"/>
      <c r="X1801" t="inlineStr">
        <is>
          <t>PAP/SMFO/355</t>
        </is>
      </c>
      <c r="Y1801" t="inlineStr">
        <is>
          <t>PAP/SMFO/355</t>
        </is>
      </c>
      <c r="Z1801" t="inlineStr">
        <is>
          <t>2025-04-08 08:03:16</t>
        </is>
      </c>
      <c r="AA1801" t="inlineStr">
        <is>
          <t>2025-04-08 08:02:42</t>
        </is>
      </c>
      <c r="AB1801" t="inlineStr">
        <is>
          <t>2jure</t>
        </is>
      </c>
      <c r="AC1801" t="inlineStr">
        <is>
          <t>2025-04-08 19:02:40</t>
        </is>
      </c>
      <c r="AD1801" s="1" t="inlineStr">
        <is>
          <t>https://www.commcarehq.org/a/caris-test/reports/form_data/dd78655a-19b3-492c-93e9-a8abfca71f4f/</t>
        </is>
      </c>
      <c r="AE1801" t="inlineStr">
        <is>
          <t>---</t>
        </is>
      </c>
      <c r="AF1801" t="inlineStr">
        <is>
          <t>4e56ef83903048af91fd0754a0c41e4d</t>
        </is>
      </c>
      <c r="AG1801" t="inlineStr">
        <is>
          <t>OK</t>
        </is>
      </c>
      <c r="AH1801" t="inlineStr">
        <is>
          <t>2025-04-08 08:03:16</t>
        </is>
      </c>
      <c r="AI1801" t="inlineStr">
        <is>
          <t>a5bbdf851c139995e9835931d0a6e6d2</t>
        </is>
      </c>
      <c r="AJ1801" t="inlineStr">
        <is>
          <t>2025-04-08</t>
        </is>
      </c>
      <c r="AK1801" t="inlineStr">
        <is>
          <t>3</t>
        </is>
      </c>
      <c r="AL1801" t="inlineStr">
        <is>
          <t>---</t>
        </is>
      </c>
      <c r="AM1801" t="inlineStr">
        <is>
          <t>1</t>
        </is>
      </c>
      <c r="AN1801" t="inlineStr">
        <is>
          <t>---</t>
        </is>
      </c>
      <c r="AO1801" t="inlineStr">
        <is>
          <t>1</t>
        </is>
      </c>
      <c r="AP1801" t="inlineStr">
        <is>
          <t>1</t>
        </is>
      </c>
      <c r="AQ1801" t="inlineStr"/>
      <c r="AR1801" t="inlineStr"/>
      <c r="AS1801" t="inlineStr"/>
      <c r="AT1801" t="inlineStr"/>
      <c r="AU1801" t="inlineStr">
        <is>
          <t>---</t>
        </is>
      </c>
      <c r="AV1801" t="inlineStr">
        <is>
          <t>---</t>
        </is>
      </c>
      <c r="AW1801" t="inlineStr">
        <is>
          <t>---</t>
        </is>
      </c>
      <c r="AX1801" t="inlineStr">
        <is>
          <t>---</t>
        </is>
      </c>
      <c r="AY1801" t="inlineStr">
        <is>
          <t>---</t>
        </is>
      </c>
      <c r="AZ1801" t="inlineStr">
        <is>
          <t>---</t>
        </is>
      </c>
      <c r="BA1801" t="inlineStr">
        <is>
          <t>a5bbdf851c139995e9835931d0a6e6d2</t>
        </is>
      </c>
      <c r="BB1801" t="inlineStr">
        <is>
          <t>http://openrosa.org/formdesigner/0B48E039-1E80-49A7-AC24-732B6E788E39</t>
        </is>
      </c>
      <c r="BC1801" t="inlineStr">
        <is>
          <t>Ration et autres visites</t>
        </is>
      </c>
      <c r="BD1801" t="inlineStr">
        <is>
          <t>CommCare Android, version "2.56"(468046). App v15976. CommCare Version 2.56.0. Build 468046, built on: 2025-03-15</t>
        </is>
      </c>
      <c r="BE1801" t="inlineStr">
        <is>
          <t>commcare_4991f8fb-4090-4ad8-9141-1cb1e5b2a3c6</t>
        </is>
      </c>
      <c r="BF1801" t="inlineStr">
        <is>
          <t>18.5330047 -72.4122111 43.02 21.98</t>
        </is>
      </c>
      <c r="BG1801" t="inlineStr">
        <is>
          <t>f13d8149fc6d39ebe86af18272310ff9</t>
        </is>
      </c>
      <c r="BH1801" t="inlineStr">
        <is>
          <t>7f92301a232342ecaa860bf392f6b02f</t>
        </is>
      </c>
      <c r="BI1801" t="inlineStr">
        <is>
          <t>15246</t>
        </is>
      </c>
      <c r="BJ1801" t="inlineStr">
        <is>
          <t>XFormInstance</t>
        </is>
      </c>
      <c r="BK1801" t="inlineStr">
        <is>
          <t>2f1faaf014ab11f0afa2c95ea779295f</t>
        </is>
      </c>
      <c r="BL1801" t="b">
        <v>0</v>
      </c>
      <c r="BM1801" t="inlineStr">
        <is>
          <t>---</t>
        </is>
      </c>
      <c r="BN1801" t="inlineStr">
        <is>
          <t>190.102.76.113</t>
        </is>
      </c>
      <c r="BO1801" t="inlineStr">
        <is>
          <t>BELANGE WILSON</t>
        </is>
      </c>
    </row>
    <row r="1802">
      <c r="A1802" t="inlineStr">
        <is>
          <t>1800</t>
        </is>
      </c>
      <c r="B1802" t="inlineStr">
        <is>
          <t>901a005f-f18b-44ba-a773-2ba134e39cc6</t>
        </is>
      </c>
      <c r="C1802" t="inlineStr">
        <is>
          <t>2025-04-08</t>
        </is>
      </c>
      <c r="D1802" t="inlineStr">
        <is>
          <t>3</t>
        </is>
      </c>
      <c r="E1802" t="inlineStr">
        <is>
          <t>---</t>
        </is>
      </c>
      <c r="F1802" t="inlineStr">
        <is>
          <t>1</t>
        </is>
      </c>
      <c r="G1802" t="inlineStr">
        <is>
          <t>---</t>
        </is>
      </c>
      <c r="H1802" t="inlineStr">
        <is>
          <t>1</t>
        </is>
      </c>
      <c r="I1802" t="inlineStr">
        <is>
          <t>1</t>
        </is>
      </c>
      <c r="J1802" t="inlineStr"/>
      <c r="K1802" t="inlineStr">
        <is>
          <t>---</t>
        </is>
      </c>
      <c r="L1802" t="inlineStr">
        <is>
          <t>---</t>
        </is>
      </c>
      <c r="M1802" t="inlineStr">
        <is>
          <t>---</t>
        </is>
      </c>
      <c r="N1802" t="inlineStr">
        <is>
          <t>---</t>
        </is>
      </c>
      <c r="O1802" t="inlineStr">
        <is>
          <t>---</t>
        </is>
      </c>
      <c r="P1802" t="inlineStr">
        <is>
          <t>---</t>
        </is>
      </c>
      <c r="Q1802" t="inlineStr">
        <is>
          <t>---</t>
        </is>
      </c>
      <c r="R1802" t="inlineStr"/>
      <c r="S1802" t="inlineStr"/>
      <c r="T1802" t="inlineStr"/>
      <c r="U1802" t="inlineStr"/>
      <c r="V1802" t="inlineStr"/>
      <c r="W1802" t="inlineStr"/>
      <c r="X1802" t="inlineStr">
        <is>
          <t>PAP/SMFO/ST00264</t>
        </is>
      </c>
      <c r="Y1802" t="inlineStr">
        <is>
          <t>PAP/SMFO/ST00264</t>
        </is>
      </c>
      <c r="Z1802" t="inlineStr">
        <is>
          <t>2025-04-08 08:03:59</t>
        </is>
      </c>
      <c r="AA1802" t="inlineStr">
        <is>
          <t>2025-04-08 08:03:47</t>
        </is>
      </c>
      <c r="AB1802" t="inlineStr">
        <is>
          <t>2jure</t>
        </is>
      </c>
      <c r="AC1802" t="inlineStr">
        <is>
          <t>2025-04-08 19:03:26</t>
        </is>
      </c>
      <c r="AD1802" s="1" t="inlineStr">
        <is>
          <t>https://www.commcarehq.org/a/caris-test/reports/form_data/901a005f-f18b-44ba-a773-2ba134e39cc6/</t>
        </is>
      </c>
      <c r="AE1802" t="inlineStr">
        <is>
          <t>---</t>
        </is>
      </c>
      <c r="AF1802" t="inlineStr">
        <is>
          <t>3b105eaa83514b1b991eb1605f02ce4d</t>
        </is>
      </c>
      <c r="AG1802" t="inlineStr">
        <is>
          <t>OK</t>
        </is>
      </c>
      <c r="AH1802" t="inlineStr">
        <is>
          <t>2025-04-08 08:03:59</t>
        </is>
      </c>
      <c r="AI1802" t="inlineStr">
        <is>
          <t>a5bbdf851c139995e9835931d0a6e6d2</t>
        </is>
      </c>
      <c r="AJ1802" t="inlineStr">
        <is>
          <t>2025-04-08</t>
        </is>
      </c>
      <c r="AK1802" t="inlineStr">
        <is>
          <t>3</t>
        </is>
      </c>
      <c r="AL1802" t="inlineStr">
        <is>
          <t>---</t>
        </is>
      </c>
      <c r="AM1802" t="inlineStr">
        <is>
          <t>1</t>
        </is>
      </c>
      <c r="AN1802" t="inlineStr">
        <is>
          <t>---</t>
        </is>
      </c>
      <c r="AO1802" t="inlineStr">
        <is>
          <t>1</t>
        </is>
      </c>
      <c r="AP1802" t="inlineStr">
        <is>
          <t>1</t>
        </is>
      </c>
      <c r="AQ1802" t="inlineStr"/>
      <c r="AR1802" t="inlineStr"/>
      <c r="AS1802" t="inlineStr"/>
      <c r="AT1802" t="inlineStr"/>
      <c r="AU1802" t="inlineStr">
        <is>
          <t>---</t>
        </is>
      </c>
      <c r="AV1802" t="inlineStr">
        <is>
          <t>---</t>
        </is>
      </c>
      <c r="AW1802" t="inlineStr">
        <is>
          <t>---</t>
        </is>
      </c>
      <c r="AX1802" t="inlineStr">
        <is>
          <t>---</t>
        </is>
      </c>
      <c r="AY1802" t="inlineStr">
        <is>
          <t>---</t>
        </is>
      </c>
      <c r="AZ1802" t="inlineStr">
        <is>
          <t>---</t>
        </is>
      </c>
      <c r="BA1802" t="inlineStr">
        <is>
          <t>a5bbdf851c139995e9835931d0a6e6d2</t>
        </is>
      </c>
      <c r="BB1802" t="inlineStr">
        <is>
          <t>http://openrosa.org/formdesigner/0B48E039-1E80-49A7-AC24-732B6E788E39</t>
        </is>
      </c>
      <c r="BC1802" t="inlineStr">
        <is>
          <t>Ration et autres visites</t>
        </is>
      </c>
      <c r="BD1802" t="inlineStr">
        <is>
          <t>CommCare Android, version "2.56"(468046). App v15976. CommCare Version 2.56.0. Build 468046, built on: 2025-03-15</t>
        </is>
      </c>
      <c r="BE1802" t="inlineStr">
        <is>
          <t>commcare_4991f8fb-4090-4ad8-9141-1cb1e5b2a3c6</t>
        </is>
      </c>
      <c r="BF1802" t="inlineStr">
        <is>
          <t>18.5330078 -72.4122223 43.54 66.63</t>
        </is>
      </c>
      <c r="BG1802" t="inlineStr">
        <is>
          <t>f13d8149fc6d39ebe86af18272310ff9</t>
        </is>
      </c>
      <c r="BH1802" t="inlineStr">
        <is>
          <t>7f92301a232342ecaa860bf392f6b02f</t>
        </is>
      </c>
      <c r="BI1802" t="inlineStr">
        <is>
          <t>15246</t>
        </is>
      </c>
      <c r="BJ1802" t="inlineStr">
        <is>
          <t>XFormInstance</t>
        </is>
      </c>
      <c r="BK1802" t="inlineStr">
        <is>
          <t>2f1faaf014ab11f0afa2c95ea779295f</t>
        </is>
      </c>
      <c r="BL1802" t="b">
        <v>0</v>
      </c>
      <c r="BM1802" t="inlineStr">
        <is>
          <t>---</t>
        </is>
      </c>
      <c r="BN1802" t="inlineStr">
        <is>
          <t>190.102.76.113</t>
        </is>
      </c>
      <c r="BO1802" t="inlineStr">
        <is>
          <t>Louvia Jules</t>
        </is>
      </c>
    </row>
    <row r="1803">
      <c r="A1803" t="inlineStr">
        <is>
          <t>1801</t>
        </is>
      </c>
      <c r="B1803" t="inlineStr">
        <is>
          <t>e3a9e08a-5af0-4550-b23d-396082c888ce</t>
        </is>
      </c>
      <c r="C1803" t="inlineStr">
        <is>
          <t>2025-04-08</t>
        </is>
      </c>
      <c r="D1803" t="inlineStr">
        <is>
          <t>3</t>
        </is>
      </c>
      <c r="E1803" t="inlineStr">
        <is>
          <t>---</t>
        </is>
      </c>
      <c r="F1803" t="inlineStr">
        <is>
          <t>0</t>
        </is>
      </c>
      <c r="G1803" t="inlineStr">
        <is>
          <t>---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---</t>
        </is>
      </c>
      <c r="L1803" t="inlineStr">
        <is>
          <t>---</t>
        </is>
      </c>
      <c r="M1803" t="inlineStr">
        <is>
          <t>---</t>
        </is>
      </c>
      <c r="N1803" t="inlineStr">
        <is>
          <t>---</t>
        </is>
      </c>
      <c r="O1803" t="inlineStr">
        <is>
          <t>---</t>
        </is>
      </c>
      <c r="P1803" t="inlineStr">
        <is>
          <t>---</t>
        </is>
      </c>
      <c r="Q1803" t="inlineStr">
        <is>
          <t>---</t>
        </is>
      </c>
      <c r="R1803" t="inlineStr">
        <is>
          <t>14.0</t>
        </is>
      </c>
      <c r="S1803" t="inlineStr">
        <is>
          <t>18.0</t>
        </is>
      </c>
      <c r="T1803" t="inlineStr">
        <is>
          <t>1.07</t>
        </is>
      </c>
      <c r="U1803" t="inlineStr"/>
      <c r="V1803" t="inlineStr"/>
      <c r="W1803" t="inlineStr"/>
      <c r="X1803" t="inlineStr">
        <is>
          <t>GRO/HAMG/ST02626</t>
        </is>
      </c>
      <c r="Y1803" t="inlineStr">
        <is>
          <t>GRO/HAMG/ST02626</t>
        </is>
      </c>
      <c r="Z1803" t="inlineStr">
        <is>
          <t>2025-04-08 19:38:40</t>
        </is>
      </c>
      <c r="AA1803" t="inlineStr">
        <is>
          <t>2025-04-08 19:38:03</t>
        </is>
      </c>
      <c r="AB1803" t="inlineStr">
        <is>
          <t>6norvilus</t>
        </is>
      </c>
      <c r="AC1803" t="inlineStr">
        <is>
          <t>2025-04-08 19:29:30</t>
        </is>
      </c>
      <c r="AD1803" s="1" t="inlineStr">
        <is>
          <t>https://www.commcarehq.org/a/caris-test/reports/form_data/e3a9e08a-5af0-4550-b23d-396082c888ce/</t>
        </is>
      </c>
      <c r="AE1803" t="inlineStr">
        <is>
          <t>---</t>
        </is>
      </c>
      <c r="AF1803" t="inlineStr">
        <is>
          <t>3c5a623af057e23a32ae4000_44038</t>
        </is>
      </c>
      <c r="AG1803" t="inlineStr">
        <is>
          <t>OK</t>
        </is>
      </c>
      <c r="AH1803" t="inlineStr">
        <is>
          <t>2025-04-08 19:38:40</t>
        </is>
      </c>
      <c r="AI1803" t="inlineStr">
        <is>
          <t>60825dc3d2144612a8c0588bc9c618f4</t>
        </is>
      </c>
      <c r="AJ1803" t="inlineStr">
        <is>
          <t>2025-04-08</t>
        </is>
      </c>
      <c r="AK1803" t="inlineStr">
        <is>
          <t>3</t>
        </is>
      </c>
      <c r="AL1803" t="inlineStr">
        <is>
          <t>---</t>
        </is>
      </c>
      <c r="AM1803" t="inlineStr">
        <is>
          <t>0</t>
        </is>
      </c>
      <c r="AN1803" t="inlineStr">
        <is>
          <t>---</t>
        </is>
      </c>
      <c r="AO1803" t="inlineStr">
        <is>
          <t>1</t>
        </is>
      </c>
      <c r="AP1803" t="inlineStr">
        <is>
          <t>1</t>
        </is>
      </c>
      <c r="AQ1803" t="inlineStr">
        <is>
          <t>14</t>
        </is>
      </c>
      <c r="AR1803" t="inlineStr">
        <is>
          <t>18</t>
        </is>
      </c>
      <c r="AS1803" t="inlineStr">
        <is>
          <t>1.07</t>
        </is>
      </c>
      <c r="AT1803" t="inlineStr"/>
      <c r="AU1803" t="inlineStr">
        <is>
          <t>---</t>
        </is>
      </c>
      <c r="AV1803" t="inlineStr">
        <is>
          <t>---</t>
        </is>
      </c>
      <c r="AW1803" t="inlineStr">
        <is>
          <t>---</t>
        </is>
      </c>
      <c r="AX1803" t="inlineStr">
        <is>
          <t>---</t>
        </is>
      </c>
      <c r="AY1803" t="inlineStr">
        <is>
          <t>---</t>
        </is>
      </c>
      <c r="AZ1803" t="inlineStr">
        <is>
          <t>---</t>
        </is>
      </c>
      <c r="BA1803" t="inlineStr">
        <is>
          <t>60825dc3d2144612a8c0588bc9c618f4</t>
        </is>
      </c>
      <c r="BB1803" t="inlineStr">
        <is>
          <t>http://openrosa.org/formdesigner/0B48E039-1E80-49A7-AC24-732B6E788E39</t>
        </is>
      </c>
      <c r="BC1803" t="inlineStr">
        <is>
          <t>Ration et autres visites</t>
        </is>
      </c>
      <c r="BD1803" t="inlineStr">
        <is>
          <t>CommCare Android, version "2.56"(468046). App v15976. CommCare Version 2.56.0. Build 468046, built on: 2025-03-15</t>
        </is>
      </c>
      <c r="BE1803" t="inlineStr">
        <is>
          <t>commcare_52f6c027-3e99-4ba4-b769-4cad75051ed2</t>
        </is>
      </c>
      <c r="BF1803" t="inlineStr"/>
      <c r="BG1803" t="inlineStr">
        <is>
          <t>f13d8149fc6d39ebe86af18272310ff9</t>
        </is>
      </c>
      <c r="BH1803" t="inlineStr">
        <is>
          <t>7f92301a232342ecaa860bf392f6b02f</t>
        </is>
      </c>
      <c r="BI1803" t="inlineStr">
        <is>
          <t>15246</t>
        </is>
      </c>
      <c r="BJ1803" t="inlineStr">
        <is>
          <t>XFormInstance</t>
        </is>
      </c>
      <c r="BK1803" t="inlineStr">
        <is>
          <t>c44cfff2148411f0af85c95ea779295f</t>
        </is>
      </c>
      <c r="BL1803" t="b">
        <v>0</v>
      </c>
      <c r="BM1803" t="inlineStr">
        <is>
          <t>---</t>
        </is>
      </c>
      <c r="BN1803" t="inlineStr">
        <is>
          <t>200.113.214.79</t>
        </is>
      </c>
      <c r="BO1803" t="inlineStr">
        <is>
          <t>Kechenaidine Bernard / FEVRIER</t>
        </is>
      </c>
    </row>
    <row r="1804">
      <c r="A1804" t="inlineStr">
        <is>
          <t>1802</t>
        </is>
      </c>
      <c r="B1804" t="inlineStr">
        <is>
          <t>c133f6f7-c2c1-4c5c-beac-25d7797bf83b</t>
        </is>
      </c>
      <c r="C1804" t="inlineStr">
        <is>
          <t>2025-04-08</t>
        </is>
      </c>
      <c r="D1804" t="inlineStr">
        <is>
          <t>3</t>
        </is>
      </c>
      <c r="E1804" t="inlineStr">
        <is>
          <t>---</t>
        </is>
      </c>
      <c r="F1804" t="inlineStr">
        <is>
          <t>0</t>
        </is>
      </c>
      <c r="G1804" t="inlineStr">
        <is>
          <t>---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---</t>
        </is>
      </c>
      <c r="L1804" t="inlineStr">
        <is>
          <t>---</t>
        </is>
      </c>
      <c r="M1804" t="inlineStr">
        <is>
          <t>---</t>
        </is>
      </c>
      <c r="N1804" t="inlineStr">
        <is>
          <t>---</t>
        </is>
      </c>
      <c r="O1804" t="inlineStr">
        <is>
          <t>---</t>
        </is>
      </c>
      <c r="P1804" t="inlineStr">
        <is>
          <t>---</t>
        </is>
      </c>
      <c r="Q1804" t="inlineStr">
        <is>
          <t>---</t>
        </is>
      </c>
      <c r="R1804" t="inlineStr">
        <is>
          <t>13.0</t>
        </is>
      </c>
      <c r="S1804" t="inlineStr">
        <is>
          <t>18.0</t>
        </is>
      </c>
      <c r="T1804" t="inlineStr">
        <is>
          <t>105.0</t>
        </is>
      </c>
      <c r="U1804" t="inlineStr"/>
      <c r="V1804" t="inlineStr"/>
      <c r="W1804" t="inlineStr"/>
      <c r="X1804" t="inlineStr">
        <is>
          <t>GRO/HAMG/ST03516</t>
        </is>
      </c>
      <c r="Y1804" t="inlineStr">
        <is>
          <t>GRO/HAMG/ST03516</t>
        </is>
      </c>
      <c r="Z1804" t="inlineStr">
        <is>
          <t>2025-04-08 19:39:43</t>
        </is>
      </c>
      <c r="AA1804" t="inlineStr">
        <is>
          <t>2025-04-08 19:38:55</t>
        </is>
      </c>
      <c r="AB1804" t="inlineStr">
        <is>
          <t>6norvilus</t>
        </is>
      </c>
      <c r="AC1804" t="inlineStr">
        <is>
          <t>2025-04-08 19:30:33</t>
        </is>
      </c>
      <c r="AD1804" s="1" t="inlineStr">
        <is>
          <t>https://www.commcarehq.org/a/caris-test/reports/form_data/c133f6f7-c2c1-4c5c-beac-25d7797bf83b/</t>
        </is>
      </c>
      <c r="AE1804" t="inlineStr">
        <is>
          <t>---</t>
        </is>
      </c>
      <c r="AF1804" t="inlineStr">
        <is>
          <t>3c5a623af057e23a32ae4000_186758</t>
        </is>
      </c>
      <c r="AG1804" t="inlineStr">
        <is>
          <t>OK</t>
        </is>
      </c>
      <c r="AH1804" t="inlineStr">
        <is>
          <t>2025-04-08 19:39:43</t>
        </is>
      </c>
      <c r="AI1804" t="inlineStr">
        <is>
          <t>60825dc3d2144612a8c0588bc9c618f4</t>
        </is>
      </c>
      <c r="AJ1804" t="inlineStr">
        <is>
          <t>2025-04-08</t>
        </is>
      </c>
      <c r="AK1804" t="inlineStr">
        <is>
          <t>3</t>
        </is>
      </c>
      <c r="AL1804" t="inlineStr">
        <is>
          <t>---</t>
        </is>
      </c>
      <c r="AM1804" t="inlineStr">
        <is>
          <t>0</t>
        </is>
      </c>
      <c r="AN1804" t="inlineStr">
        <is>
          <t>---</t>
        </is>
      </c>
      <c r="AO1804" t="inlineStr">
        <is>
          <t>1</t>
        </is>
      </c>
      <c r="AP1804" t="inlineStr">
        <is>
          <t>1</t>
        </is>
      </c>
      <c r="AQ1804" t="inlineStr">
        <is>
          <t>13</t>
        </is>
      </c>
      <c r="AR1804" t="inlineStr">
        <is>
          <t>18</t>
        </is>
      </c>
      <c r="AS1804" t="inlineStr">
        <is>
          <t>105</t>
        </is>
      </c>
      <c r="AT1804" t="inlineStr"/>
      <c r="AU1804" t="inlineStr">
        <is>
          <t>---</t>
        </is>
      </c>
      <c r="AV1804" t="inlineStr">
        <is>
          <t>---</t>
        </is>
      </c>
      <c r="AW1804" t="inlineStr">
        <is>
          <t>---</t>
        </is>
      </c>
      <c r="AX1804" t="inlineStr">
        <is>
          <t>---</t>
        </is>
      </c>
      <c r="AY1804" t="inlineStr">
        <is>
          <t>---</t>
        </is>
      </c>
      <c r="AZ1804" t="inlineStr">
        <is>
          <t>---</t>
        </is>
      </c>
      <c r="BA1804" t="inlineStr">
        <is>
          <t>60825dc3d2144612a8c0588bc9c618f4</t>
        </is>
      </c>
      <c r="BB1804" t="inlineStr">
        <is>
          <t>http://openrosa.org/formdesigner/0B48E039-1E80-49A7-AC24-732B6E788E39</t>
        </is>
      </c>
      <c r="BC1804" t="inlineStr">
        <is>
          <t>Ration et autres visites</t>
        </is>
      </c>
      <c r="BD1804" t="inlineStr">
        <is>
          <t>CommCare Android, version "2.56"(468046). App v15976. CommCare Version 2.56.0. Build 468046, built on: 2025-03-15</t>
        </is>
      </c>
      <c r="BE1804" t="inlineStr">
        <is>
          <t>commcare_52f6c027-3e99-4ba4-b769-4cad75051ed2</t>
        </is>
      </c>
      <c r="BF1804" t="inlineStr"/>
      <c r="BG1804" t="inlineStr">
        <is>
          <t>f13d8149fc6d39ebe86af18272310ff9</t>
        </is>
      </c>
      <c r="BH1804" t="inlineStr">
        <is>
          <t>7f92301a232342ecaa860bf392f6b02f</t>
        </is>
      </c>
      <c r="BI1804" t="inlineStr">
        <is>
          <t>15246</t>
        </is>
      </c>
      <c r="BJ1804" t="inlineStr">
        <is>
          <t>XFormInstance</t>
        </is>
      </c>
      <c r="BK1804" t="inlineStr">
        <is>
          <t>c44cfff2148411f0af85c95ea779295f</t>
        </is>
      </c>
      <c r="BL1804" t="b">
        <v>0</v>
      </c>
      <c r="BM1804" t="inlineStr">
        <is>
          <t>---</t>
        </is>
      </c>
      <c r="BN1804" t="inlineStr">
        <is>
          <t>200.113.214.79</t>
        </is>
      </c>
      <c r="BO1804" t="inlineStr">
        <is>
          <t>Abichaelle Jean</t>
        </is>
      </c>
    </row>
    <row r="1805">
      <c r="A1805" t="inlineStr">
        <is>
          <t>1803</t>
        </is>
      </c>
      <c r="B1805" t="inlineStr">
        <is>
          <t>8d04462f-c5e8-45b1-abf4-ee7e2222f188</t>
        </is>
      </c>
      <c r="C1805" t="inlineStr">
        <is>
          <t>2025-04-08</t>
        </is>
      </c>
      <c r="D1805" t="inlineStr">
        <is>
          <t>4</t>
        </is>
      </c>
      <c r="E1805" t="inlineStr">
        <is>
          <t>visite adherence</t>
        </is>
      </c>
      <c r="F1805" t="inlineStr">
        <is>
          <t>0</t>
        </is>
      </c>
      <c r="G1805" t="inlineStr">
        <is>
          <t>visite adherence</t>
        </is>
      </c>
      <c r="H1805" t="inlineStr">
        <is>
          <t>1</t>
        </is>
      </c>
      <c r="I1805" t="inlineStr">
        <is>
          <t>0</t>
        </is>
      </c>
      <c r="J1805" t="inlineStr">
        <is>
          <t>---</t>
        </is>
      </c>
      <c r="K1805" t="inlineStr">
        <is>
          <t>---</t>
        </is>
      </c>
      <c r="L1805" t="inlineStr">
        <is>
          <t>---</t>
        </is>
      </c>
      <c r="M1805" t="inlineStr">
        <is>
          <t>---</t>
        </is>
      </c>
      <c r="N1805" t="inlineStr">
        <is>
          <t>---</t>
        </is>
      </c>
      <c r="O1805" t="inlineStr">
        <is>
          <t>---</t>
        </is>
      </c>
      <c r="P1805" t="inlineStr">
        <is>
          <t>---</t>
        </is>
      </c>
      <c r="Q1805" t="inlineStr">
        <is>
          <t>---</t>
        </is>
      </c>
      <c r="R1805" t="inlineStr">
        <is>
          <t>---</t>
        </is>
      </c>
      <c r="S1805" t="inlineStr">
        <is>
          <t>---</t>
        </is>
      </c>
      <c r="T1805" t="inlineStr">
        <is>
          <t>---</t>
        </is>
      </c>
      <c r="U1805" t="inlineStr">
        <is>
          <t>---</t>
        </is>
      </c>
      <c r="V1805" t="inlineStr">
        <is>
          <t>---</t>
        </is>
      </c>
      <c r="W1805" t="inlineStr"/>
      <c r="X1805" t="inlineStr">
        <is>
          <t>CAP/HSCM/ST00730</t>
        </is>
      </c>
      <c r="Y1805" t="inlineStr">
        <is>
          <t>CAP/HSCM/ST00730</t>
        </is>
      </c>
      <c r="Z1805" t="inlineStr">
        <is>
          <t>2025-04-08 19:30:42</t>
        </is>
      </c>
      <c r="AA1805" t="inlineStr">
        <is>
          <t>2025-04-08 19:29:39</t>
        </is>
      </c>
      <c r="AB1805" t="inlineStr">
        <is>
          <t>1fleurgile</t>
        </is>
      </c>
      <c r="AC1805" t="inlineStr">
        <is>
          <t>2025-04-08 19:34:55</t>
        </is>
      </c>
      <c r="AD1805" s="1" t="inlineStr">
        <is>
          <t>https://www.commcarehq.org/a/caris-test/reports/form_data/8d04462f-c5e8-45b1-abf4-ee7e2222f188/</t>
        </is>
      </c>
      <c r="AE1805" t="inlineStr">
        <is>
          <t>---</t>
        </is>
      </c>
      <c r="AF1805" t="inlineStr">
        <is>
          <t>5ff4da324f1344c08676e8ccb5ace55b</t>
        </is>
      </c>
      <c r="AG1805" t="inlineStr">
        <is>
          <t>---</t>
        </is>
      </c>
      <c r="AH1805" t="inlineStr">
        <is>
          <t>2025-04-08 19:30:42</t>
        </is>
      </c>
      <c r="AI1805" t="inlineStr">
        <is>
          <t>9cfdf7db54419d22491b2c964b5162b3</t>
        </is>
      </c>
      <c r="AJ1805" t="inlineStr">
        <is>
          <t>2025-04-08</t>
        </is>
      </c>
      <c r="AK1805" t="inlineStr">
        <is>
          <t>4</t>
        </is>
      </c>
      <c r="AL1805" t="inlineStr">
        <is>
          <t>visite adherence</t>
        </is>
      </c>
      <c r="AM1805" t="inlineStr">
        <is>
          <t>0</t>
        </is>
      </c>
      <c r="AN1805" t="inlineStr">
        <is>
          <t>visite adherence</t>
        </is>
      </c>
      <c r="AO1805" t="inlineStr">
        <is>
          <t>1</t>
        </is>
      </c>
      <c r="AP1805" t="inlineStr">
        <is>
          <t>0</t>
        </is>
      </c>
      <c r="AQ1805" t="inlineStr">
        <is>
          <t>---</t>
        </is>
      </c>
      <c r="AR1805" t="inlineStr">
        <is>
          <t>---</t>
        </is>
      </c>
      <c r="AS1805" t="inlineStr">
        <is>
          <t>---</t>
        </is>
      </c>
      <c r="AT1805" t="inlineStr"/>
      <c r="AU1805" t="inlineStr">
        <is>
          <t>---</t>
        </is>
      </c>
      <c r="AV1805" t="inlineStr">
        <is>
          <t>---</t>
        </is>
      </c>
      <c r="AW1805" t="inlineStr">
        <is>
          <t>---</t>
        </is>
      </c>
      <c r="AX1805" t="inlineStr">
        <is>
          <t>---</t>
        </is>
      </c>
      <c r="AY1805" t="inlineStr">
        <is>
          <t>---</t>
        </is>
      </c>
      <c r="AZ1805" t="inlineStr">
        <is>
          <t>---</t>
        </is>
      </c>
      <c r="BA1805" t="inlineStr">
        <is>
          <t>9cfdf7db54419d22491b2c964b5162b3</t>
        </is>
      </c>
      <c r="BB1805" t="inlineStr">
        <is>
          <t>http://openrosa.org/formdesigner/0B48E039-1E80-49A7-AC24-732B6E788E39</t>
        </is>
      </c>
      <c r="BC1805" t="inlineStr">
        <is>
          <t>Ration et autres visites</t>
        </is>
      </c>
      <c r="BD1805" t="inlineStr">
        <is>
          <t>CommCare Android, version "2.55.0"(467579). App v15976. CommCare Version 2.55.0. Build 467579, built on: 2025-01-15</t>
        </is>
      </c>
      <c r="BE1805" t="inlineStr">
        <is>
          <t>commcare_76b456dd-7d90-498a-a785-92f136625a61</t>
        </is>
      </c>
      <c r="BF1805" t="inlineStr">
        <is>
          <t>19.7559543 -72.2062213 -20.97 7.79</t>
        </is>
      </c>
      <c r="BG1805" t="inlineStr">
        <is>
          <t>f13d8149fc6d39ebe86af18272310ff9</t>
        </is>
      </c>
      <c r="BH1805" t="inlineStr">
        <is>
          <t>7f92301a232342ecaa860bf392f6b02f</t>
        </is>
      </c>
      <c r="BI1805" t="inlineStr">
        <is>
          <t>15246</t>
        </is>
      </c>
      <c r="BJ1805" t="inlineStr">
        <is>
          <t>XFormInstance</t>
        </is>
      </c>
      <c r="BK1805" t="inlineStr">
        <is>
          <t>b55abdba128211f08837839c77c2df28</t>
        </is>
      </c>
      <c r="BL1805" t="b">
        <v>0</v>
      </c>
      <c r="BM1805" t="inlineStr">
        <is>
          <t>---</t>
        </is>
      </c>
      <c r="BN1805" t="inlineStr">
        <is>
          <t>200.113.215.113</t>
        </is>
      </c>
      <c r="BO1805" t="inlineStr">
        <is>
          <t>Jennifer Pierre Louis</t>
        </is>
      </c>
    </row>
    <row r="1806">
      <c r="A1806" t="inlineStr">
        <is>
          <t>1804</t>
        </is>
      </c>
      <c r="B1806" t="inlineStr">
        <is>
          <t>d0717b82-a7db-4a34-95ac-bdea057ac4ae</t>
        </is>
      </c>
      <c r="C1806" t="inlineStr">
        <is>
          <t>2025-04-07</t>
        </is>
      </c>
      <c r="D1806" t="inlineStr">
        <is>
          <t>4</t>
        </is>
      </c>
      <c r="E1806" t="inlineStr">
        <is>
          <t>suivi adherence</t>
        </is>
      </c>
      <c r="F1806" t="inlineStr">
        <is>
          <t>0</t>
        </is>
      </c>
      <c r="G1806" t="inlineStr">
        <is>
          <t>Suivi adherence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---</t>
        </is>
      </c>
      <c r="L1806" t="inlineStr">
        <is>
          <t>---</t>
        </is>
      </c>
      <c r="M1806" t="inlineStr">
        <is>
          <t>---</t>
        </is>
      </c>
      <c r="N1806" t="inlineStr">
        <is>
          <t>---</t>
        </is>
      </c>
      <c r="O1806" t="inlineStr">
        <is>
          <t>---</t>
        </is>
      </c>
      <c r="P1806" t="inlineStr">
        <is>
          <t>---</t>
        </is>
      </c>
      <c r="Q1806" t="inlineStr">
        <is>
          <t>---</t>
        </is>
      </c>
      <c r="R1806" t="inlineStr"/>
      <c r="S1806" t="inlineStr"/>
      <c r="T1806" t="inlineStr"/>
      <c r="U1806" t="inlineStr"/>
      <c r="V1806" t="inlineStr"/>
      <c r="W1806" t="inlineStr"/>
      <c r="X1806" t="inlineStr">
        <is>
          <t>CAP/HSCM/ST00789</t>
        </is>
      </c>
      <c r="Y1806" t="inlineStr">
        <is>
          <t>CAP/HSCM/ST00789</t>
        </is>
      </c>
      <c r="Z1806" t="inlineStr">
        <is>
          <t>2025-04-08 19:32:22</t>
        </is>
      </c>
      <c r="AA1806" t="inlineStr">
        <is>
          <t>2025-04-08 19:31:40</t>
        </is>
      </c>
      <c r="AB1806" t="inlineStr">
        <is>
          <t>1fleurgile</t>
        </is>
      </c>
      <c r="AC1806" t="inlineStr">
        <is>
          <t>2025-04-08 19:34:56</t>
        </is>
      </c>
      <c r="AD1806" s="1" t="inlineStr">
        <is>
          <t>https://www.commcarehq.org/a/caris-test/reports/form_data/d0717b82-a7db-4a34-95ac-bdea057ac4ae/</t>
        </is>
      </c>
      <c r="AE1806" t="inlineStr">
        <is>
          <t>---</t>
        </is>
      </c>
      <c r="AF1806" t="inlineStr">
        <is>
          <t>23928bc66ce846e0a4b1213aca289928</t>
        </is>
      </c>
      <c r="AG1806" t="inlineStr">
        <is>
          <t>---</t>
        </is>
      </c>
      <c r="AH1806" t="inlineStr">
        <is>
          <t>2025-04-08 19:32:22</t>
        </is>
      </c>
      <c r="AI1806" t="inlineStr">
        <is>
          <t>9cfdf7db54419d22491b2c964b5162b3</t>
        </is>
      </c>
      <c r="AJ1806" t="inlineStr">
        <is>
          <t>2025-04-07</t>
        </is>
      </c>
      <c r="AK1806" t="inlineStr">
        <is>
          <t>4</t>
        </is>
      </c>
      <c r="AL1806" t="inlineStr">
        <is>
          <t>suivi adherence</t>
        </is>
      </c>
      <c r="AM1806" t="inlineStr">
        <is>
          <t>0</t>
        </is>
      </c>
      <c r="AN1806" t="inlineStr">
        <is>
          <t>Suivi adherence</t>
        </is>
      </c>
      <c r="AO1806" t="inlineStr">
        <is>
          <t>1</t>
        </is>
      </c>
      <c r="AP1806" t="inlineStr">
        <is>
          <t>1</t>
        </is>
      </c>
      <c r="AQ1806" t="inlineStr"/>
      <c r="AR1806" t="inlineStr"/>
      <c r="AS1806" t="inlineStr"/>
      <c r="AT1806" t="inlineStr"/>
      <c r="AU1806" t="inlineStr">
        <is>
          <t>---</t>
        </is>
      </c>
      <c r="AV1806" t="inlineStr">
        <is>
          <t>---</t>
        </is>
      </c>
      <c r="AW1806" t="inlineStr">
        <is>
          <t>---</t>
        </is>
      </c>
      <c r="AX1806" t="inlineStr">
        <is>
          <t>---</t>
        </is>
      </c>
      <c r="AY1806" t="inlineStr">
        <is>
          <t>---</t>
        </is>
      </c>
      <c r="AZ1806" t="inlineStr">
        <is>
          <t>---</t>
        </is>
      </c>
      <c r="BA1806" t="inlineStr">
        <is>
          <t>9cfdf7db54419d22491b2c964b5162b3</t>
        </is>
      </c>
      <c r="BB1806" t="inlineStr">
        <is>
          <t>http://openrosa.org/formdesigner/0B48E039-1E80-49A7-AC24-732B6E788E39</t>
        </is>
      </c>
      <c r="BC1806" t="inlineStr">
        <is>
          <t>Ration et autres visites</t>
        </is>
      </c>
      <c r="BD1806" t="inlineStr">
        <is>
          <t>CommCare Android, version "2.55.0"(467579). App v15976. CommCare Version 2.55.0. Build 467579, built on: 2025-01-15</t>
        </is>
      </c>
      <c r="BE1806" t="inlineStr">
        <is>
          <t>commcare_76b456dd-7d90-498a-a785-92f136625a61</t>
        </is>
      </c>
      <c r="BF1806" t="inlineStr">
        <is>
          <t>19.7558735 -72.2061833 -17.23 7.57</t>
        </is>
      </c>
      <c r="BG1806" t="inlineStr">
        <is>
          <t>f13d8149fc6d39ebe86af18272310ff9</t>
        </is>
      </c>
      <c r="BH1806" t="inlineStr">
        <is>
          <t>7f92301a232342ecaa860bf392f6b02f</t>
        </is>
      </c>
      <c r="BI1806" t="inlineStr">
        <is>
          <t>15246</t>
        </is>
      </c>
      <c r="BJ1806" t="inlineStr">
        <is>
          <t>XFormInstance</t>
        </is>
      </c>
      <c r="BK1806" t="inlineStr">
        <is>
          <t>b55abdba128211f08837839c77c2df28</t>
        </is>
      </c>
      <c r="BL1806" t="b">
        <v>0</v>
      </c>
      <c r="BM1806" t="inlineStr">
        <is>
          <t>---</t>
        </is>
      </c>
      <c r="BN1806" t="inlineStr">
        <is>
          <t>200.113.215.113</t>
        </is>
      </c>
      <c r="BO1806" t="inlineStr">
        <is>
          <t>Tabita Charles Pierre</t>
        </is>
      </c>
    </row>
    <row r="1807">
      <c r="A1807" t="inlineStr">
        <is>
          <t>1805</t>
        </is>
      </c>
      <c r="B1807" t="inlineStr">
        <is>
          <t>656c2e9c-ec8b-46d3-bd2d-9e1455ced3db</t>
        </is>
      </c>
      <c r="C1807" t="inlineStr">
        <is>
          <t>2025-04-07</t>
        </is>
      </c>
      <c r="D1807" t="inlineStr">
        <is>
          <t>4</t>
        </is>
      </c>
      <c r="E1807" t="inlineStr">
        <is>
          <t>visite adherence</t>
        </is>
      </c>
      <c r="F1807" t="inlineStr">
        <is>
          <t>0</t>
        </is>
      </c>
      <c r="G1807" t="inlineStr">
        <is>
          <t>suivi adherence</t>
        </is>
      </c>
      <c r="H1807" t="inlineStr">
        <is>
          <t>1</t>
        </is>
      </c>
      <c r="I1807" t="inlineStr">
        <is>
          <t>0</t>
        </is>
      </c>
      <c r="J1807" t="inlineStr">
        <is>
          <t>---</t>
        </is>
      </c>
      <c r="K1807" t="inlineStr">
        <is>
          <t>---</t>
        </is>
      </c>
      <c r="L1807" t="inlineStr">
        <is>
          <t>---</t>
        </is>
      </c>
      <c r="M1807" t="inlineStr">
        <is>
          <t>---</t>
        </is>
      </c>
      <c r="N1807" t="inlineStr">
        <is>
          <t>---</t>
        </is>
      </c>
      <c r="O1807" t="inlineStr">
        <is>
          <t>---</t>
        </is>
      </c>
      <c r="P1807" t="inlineStr">
        <is>
          <t>---</t>
        </is>
      </c>
      <c r="Q1807" t="inlineStr">
        <is>
          <t>---</t>
        </is>
      </c>
      <c r="R1807" t="inlineStr">
        <is>
          <t>---</t>
        </is>
      </c>
      <c r="S1807" t="inlineStr">
        <is>
          <t>---</t>
        </is>
      </c>
      <c r="T1807" t="inlineStr">
        <is>
          <t>---</t>
        </is>
      </c>
      <c r="U1807" t="inlineStr">
        <is>
          <t>---</t>
        </is>
      </c>
      <c r="V1807" t="inlineStr">
        <is>
          <t>---</t>
        </is>
      </c>
      <c r="W1807" t="inlineStr"/>
      <c r="X1807" t="inlineStr">
        <is>
          <t>CAP/HSCM/ST04918</t>
        </is>
      </c>
      <c r="Y1807" t="inlineStr">
        <is>
          <t>CAP/HSCM/ST04918</t>
        </is>
      </c>
      <c r="Z1807" t="inlineStr">
        <is>
          <t>2025-04-08 19:33:41</t>
        </is>
      </c>
      <c r="AA1807" t="inlineStr">
        <is>
          <t>2025-04-08 19:32:50</t>
        </is>
      </c>
      <c r="AB1807" t="inlineStr">
        <is>
          <t>1fleurgile</t>
        </is>
      </c>
      <c r="AC1807" t="inlineStr">
        <is>
          <t>2025-04-08 19:34:57</t>
        </is>
      </c>
      <c r="AD1807" s="1" t="inlineStr">
        <is>
          <t>https://www.commcarehq.org/a/caris-test/reports/form_data/656c2e9c-ec8b-46d3-bd2d-9e1455ced3db/</t>
        </is>
      </c>
      <c r="AE1807" t="inlineStr">
        <is>
          <t>---</t>
        </is>
      </c>
      <c r="AF1807" t="inlineStr">
        <is>
          <t>3c5a623af057e23a32ae4000_197560</t>
        </is>
      </c>
      <c r="AG1807" t="inlineStr">
        <is>
          <t>---</t>
        </is>
      </c>
      <c r="AH1807" t="inlineStr">
        <is>
          <t>2025-04-08 19:33:41</t>
        </is>
      </c>
      <c r="AI1807" t="inlineStr">
        <is>
          <t>9cfdf7db54419d22491b2c964b5162b3</t>
        </is>
      </c>
      <c r="AJ1807" t="inlineStr">
        <is>
          <t>2025-04-07</t>
        </is>
      </c>
      <c r="AK1807" t="inlineStr">
        <is>
          <t>4</t>
        </is>
      </c>
      <c r="AL1807" t="inlineStr">
        <is>
          <t>visite adherence</t>
        </is>
      </c>
      <c r="AM1807" t="inlineStr">
        <is>
          <t>0</t>
        </is>
      </c>
      <c r="AN1807" t="inlineStr">
        <is>
          <t>suivi adherence</t>
        </is>
      </c>
      <c r="AO1807" t="inlineStr">
        <is>
          <t>1</t>
        </is>
      </c>
      <c r="AP1807" t="inlineStr">
        <is>
          <t>0</t>
        </is>
      </c>
      <c r="AQ1807" t="inlineStr">
        <is>
          <t>---</t>
        </is>
      </c>
      <c r="AR1807" t="inlineStr">
        <is>
          <t>---</t>
        </is>
      </c>
      <c r="AS1807" t="inlineStr">
        <is>
          <t>---</t>
        </is>
      </c>
      <c r="AT1807" t="inlineStr"/>
      <c r="AU1807" t="inlineStr">
        <is>
          <t>---</t>
        </is>
      </c>
      <c r="AV1807" t="inlineStr">
        <is>
          <t>---</t>
        </is>
      </c>
      <c r="AW1807" t="inlineStr">
        <is>
          <t>---</t>
        </is>
      </c>
      <c r="AX1807" t="inlineStr">
        <is>
          <t>---</t>
        </is>
      </c>
      <c r="AY1807" t="inlineStr">
        <is>
          <t>---</t>
        </is>
      </c>
      <c r="AZ1807" t="inlineStr">
        <is>
          <t>---</t>
        </is>
      </c>
      <c r="BA1807" t="inlineStr">
        <is>
          <t>9cfdf7db54419d22491b2c964b5162b3</t>
        </is>
      </c>
      <c r="BB1807" t="inlineStr">
        <is>
          <t>http://openrosa.org/formdesigner/0B48E039-1E80-49A7-AC24-732B6E788E39</t>
        </is>
      </c>
      <c r="BC1807" t="inlineStr">
        <is>
          <t>Ration et autres visites</t>
        </is>
      </c>
      <c r="BD1807" t="inlineStr">
        <is>
          <t>CommCare Android, version "2.55.0"(467579). App v15976. CommCare Version 2.55.0. Build 467579, built on: 2025-01-15</t>
        </is>
      </c>
      <c r="BE1807" t="inlineStr">
        <is>
          <t>commcare_76b456dd-7d90-498a-a785-92f136625a61</t>
        </is>
      </c>
      <c r="BF1807" t="inlineStr">
        <is>
          <t>19.7558819 -72.2062006 -13.63 6.31</t>
        </is>
      </c>
      <c r="BG1807" t="inlineStr">
        <is>
          <t>f13d8149fc6d39ebe86af18272310ff9</t>
        </is>
      </c>
      <c r="BH1807" t="inlineStr">
        <is>
          <t>7f92301a232342ecaa860bf392f6b02f</t>
        </is>
      </c>
      <c r="BI1807" t="inlineStr">
        <is>
          <t>15246</t>
        </is>
      </c>
      <c r="BJ1807" t="inlineStr">
        <is>
          <t>XFormInstance</t>
        </is>
      </c>
      <c r="BK1807" t="inlineStr">
        <is>
          <t>b55abdba128211f08837839c77c2df28</t>
        </is>
      </c>
      <c r="BL1807" t="b">
        <v>0</v>
      </c>
      <c r="BM1807" t="inlineStr">
        <is>
          <t>---</t>
        </is>
      </c>
      <c r="BN1807" t="inlineStr">
        <is>
          <t>200.113.215.113</t>
        </is>
      </c>
      <c r="BO1807" t="inlineStr">
        <is>
          <t>Steevenson Archile</t>
        </is>
      </c>
    </row>
    <row r="1808">
      <c r="A1808" t="inlineStr">
        <is>
          <t>1806</t>
        </is>
      </c>
      <c r="B1808" t="inlineStr">
        <is>
          <t>d83bc8eb-1191-4c24-8eda-aea5c3dd537f</t>
        </is>
      </c>
      <c r="C1808" t="inlineStr">
        <is>
          <t>2025-04-08</t>
        </is>
      </c>
      <c r="D1808" t="inlineStr">
        <is>
          <t>4</t>
        </is>
      </c>
      <c r="E1808" t="inlineStr">
        <is>
          <t>Adhérence</t>
        </is>
      </c>
      <c r="F1808" t="inlineStr">
        <is>
          <t>0</t>
        </is>
      </c>
      <c r="G1808" t="inlineStr">
        <is>
          <t>Adhérence</t>
        </is>
      </c>
      <c r="H1808" t="inlineStr">
        <is>
          <t>1</t>
        </is>
      </c>
      <c r="I1808" t="inlineStr">
        <is>
          <t>1</t>
        </is>
      </c>
      <c r="J1808" t="inlineStr"/>
      <c r="K1808" t="inlineStr">
        <is>
          <t>---</t>
        </is>
      </c>
      <c r="L1808" t="inlineStr">
        <is>
          <t>---</t>
        </is>
      </c>
      <c r="M1808" t="inlineStr">
        <is>
          <t>---</t>
        </is>
      </c>
      <c r="N1808" t="inlineStr">
        <is>
          <t>---</t>
        </is>
      </c>
      <c r="O1808" t="inlineStr">
        <is>
          <t>---</t>
        </is>
      </c>
      <c r="P1808" t="inlineStr">
        <is>
          <t>---</t>
        </is>
      </c>
      <c r="Q1808" t="inlineStr">
        <is>
          <t>---</t>
        </is>
      </c>
      <c r="R1808" t="inlineStr"/>
      <c r="S1808" t="inlineStr"/>
      <c r="T1808" t="inlineStr"/>
      <c r="U1808" t="inlineStr"/>
      <c r="V1808" t="inlineStr"/>
      <c r="W1808" t="inlineStr"/>
      <c r="X1808" t="inlineStr">
        <is>
          <t>CAP/HSCM/ST02449</t>
        </is>
      </c>
      <c r="Y1808" t="inlineStr">
        <is>
          <t>CAP/HSCM/ST02449</t>
        </is>
      </c>
      <c r="Z1808" t="inlineStr">
        <is>
          <t>2025-04-08 19:36:08</t>
        </is>
      </c>
      <c r="AA1808" t="inlineStr">
        <is>
          <t>2025-04-08 19:34:38</t>
        </is>
      </c>
      <c r="AB1808" t="inlineStr">
        <is>
          <t>1fleurgile</t>
        </is>
      </c>
      <c r="AC1808" t="inlineStr">
        <is>
          <t>2025-04-08 19:36:10</t>
        </is>
      </c>
      <c r="AD1808" s="1" t="inlineStr">
        <is>
          <t>https://www.commcarehq.org/a/caris-test/reports/form_data/d83bc8eb-1191-4c24-8eda-aea5c3dd537f/</t>
        </is>
      </c>
      <c r="AE1808" t="inlineStr">
        <is>
          <t>---</t>
        </is>
      </c>
      <c r="AF1808" t="inlineStr">
        <is>
          <t>cef18b1392a24f8891e3b6940159fdf2</t>
        </is>
      </c>
      <c r="AG1808" t="inlineStr">
        <is>
          <t>---</t>
        </is>
      </c>
      <c r="AH1808" t="inlineStr">
        <is>
          <t>2025-04-08 19:36:08</t>
        </is>
      </c>
      <c r="AI1808" t="inlineStr">
        <is>
          <t>9cfdf7db54419d22491b2c964b5162b3</t>
        </is>
      </c>
      <c r="AJ1808" t="inlineStr">
        <is>
          <t>2025-04-08</t>
        </is>
      </c>
      <c r="AK1808" t="inlineStr">
        <is>
          <t>4</t>
        </is>
      </c>
      <c r="AL1808" t="inlineStr">
        <is>
          <t>Adhérence</t>
        </is>
      </c>
      <c r="AM1808" t="inlineStr">
        <is>
          <t>0</t>
        </is>
      </c>
      <c r="AN1808" t="inlineStr">
        <is>
          <t>Adhérence</t>
        </is>
      </c>
      <c r="AO1808" t="inlineStr">
        <is>
          <t>1</t>
        </is>
      </c>
      <c r="AP1808" t="inlineStr">
        <is>
          <t>1</t>
        </is>
      </c>
      <c r="AQ1808" t="inlineStr"/>
      <c r="AR1808" t="inlineStr"/>
      <c r="AS1808" t="inlineStr"/>
      <c r="AT1808" t="inlineStr"/>
      <c r="AU1808" t="inlineStr">
        <is>
          <t>---</t>
        </is>
      </c>
      <c r="AV1808" t="inlineStr">
        <is>
          <t>---</t>
        </is>
      </c>
      <c r="AW1808" t="inlineStr">
        <is>
          <t>---</t>
        </is>
      </c>
      <c r="AX1808" t="inlineStr">
        <is>
          <t>---</t>
        </is>
      </c>
      <c r="AY1808" t="inlineStr">
        <is>
          <t>---</t>
        </is>
      </c>
      <c r="AZ1808" t="inlineStr">
        <is>
          <t>---</t>
        </is>
      </c>
      <c r="BA1808" t="inlineStr">
        <is>
          <t>9cfdf7db54419d22491b2c964b5162b3</t>
        </is>
      </c>
      <c r="BB1808" t="inlineStr">
        <is>
          <t>http://openrosa.org/formdesigner/0B48E039-1E80-49A7-AC24-732B6E788E39</t>
        </is>
      </c>
      <c r="BC1808" t="inlineStr">
        <is>
          <t>Ration et autres visites</t>
        </is>
      </c>
      <c r="BD1808" t="inlineStr">
        <is>
          <t>CommCare Android, version "2.55.0"(467579). App v15976. CommCare Version 2.55.0. Build 467579, built on: 2025-01-15</t>
        </is>
      </c>
      <c r="BE1808" t="inlineStr">
        <is>
          <t>commcare_76b456dd-7d90-498a-a785-92f136625a61</t>
        </is>
      </c>
      <c r="BF1808" t="inlineStr">
        <is>
          <t>19.7558822 -72.2062034 -18.05 8.43</t>
        </is>
      </c>
      <c r="BG1808" t="inlineStr">
        <is>
          <t>f13d8149fc6d39ebe86af18272310ff9</t>
        </is>
      </c>
      <c r="BH1808" t="inlineStr">
        <is>
          <t>7f92301a232342ecaa860bf392f6b02f</t>
        </is>
      </c>
      <c r="BI1808" t="inlineStr">
        <is>
          <t>15246</t>
        </is>
      </c>
      <c r="BJ1808" t="inlineStr">
        <is>
          <t>XFormInstance</t>
        </is>
      </c>
      <c r="BK1808" t="inlineStr">
        <is>
          <t>b55abdba128211f08837839c77c2df28</t>
        </is>
      </c>
      <c r="BL1808" t="b">
        <v>0</v>
      </c>
      <c r="BM1808" t="inlineStr">
        <is>
          <t>---</t>
        </is>
      </c>
      <c r="BN1808" t="inlineStr">
        <is>
          <t>200.113.215.113</t>
        </is>
      </c>
      <c r="BO1808" t="inlineStr">
        <is>
          <t>StÃ©phanie Altidor</t>
        </is>
      </c>
    </row>
    <row r="1809">
      <c r="A1809" t="inlineStr">
        <is>
          <t>1807</t>
        </is>
      </c>
      <c r="B1809" t="inlineStr">
        <is>
          <t>aad8f1b3-2d7c-4be7-9c34-bce8a9cadbcb</t>
        </is>
      </c>
      <c r="C1809" t="inlineStr">
        <is>
          <t>2025-04-07</t>
        </is>
      </c>
      <c r="D1809" t="inlineStr">
        <is>
          <t>3 4</t>
        </is>
      </c>
      <c r="E1809" t="inlineStr">
        <is>
          <t>Bonbon.</t>
        </is>
      </c>
      <c r="F1809" t="inlineStr">
        <is>
          <t>0</t>
        </is>
      </c>
      <c r="G1809" t="inlineStr">
        <is>
          <t>---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---</t>
        </is>
      </c>
      <c r="L1809" t="inlineStr">
        <is>
          <t>---</t>
        </is>
      </c>
      <c r="M1809" t="inlineStr">
        <is>
          <t>---</t>
        </is>
      </c>
      <c r="N1809" t="inlineStr">
        <is>
          <t>---</t>
        </is>
      </c>
      <c r="O1809" t="inlineStr">
        <is>
          <t>---</t>
        </is>
      </c>
      <c r="P1809" t="inlineStr">
        <is>
          <t>---</t>
        </is>
      </c>
      <c r="Q1809" t="inlineStr">
        <is>
          <t>---</t>
        </is>
      </c>
      <c r="R1809" t="inlineStr">
        <is>
          <t>17.5</t>
        </is>
      </c>
      <c r="S1809" t="inlineStr">
        <is>
          <t>28.6</t>
        </is>
      </c>
      <c r="T1809" t="inlineStr">
        <is>
          <t>143.0</t>
        </is>
      </c>
      <c r="U1809">
        <f>HYPERLINK("https://www.commcarehq.org/a/caris-test/api/form_attachment/v1/aad8f1b3-2d7c-4be7-9c34-bce8a9cadbcb/1743881243095.jpg")</f>
        <v/>
      </c>
      <c r="V1809" t="inlineStr"/>
      <c r="W1809" t="inlineStr">
        <is>
          <t>18.41976 -72.8666967 31.3 4.7</t>
        </is>
      </c>
      <c r="X1809" t="inlineStr">
        <is>
          <t>PEG/HNDP/ST02077</t>
        </is>
      </c>
      <c r="Y1809" t="inlineStr">
        <is>
          <t>PEG/HNDP/ST02077</t>
        </is>
      </c>
      <c r="Z1809" t="inlineStr">
        <is>
          <t>2025-04-07 19:29:43</t>
        </is>
      </c>
      <c r="AA1809" t="inlineStr">
        <is>
          <t>2025-04-05 19:25:39</t>
        </is>
      </c>
      <c r="AB1809" t="inlineStr">
        <is>
          <t>2sfrancois</t>
        </is>
      </c>
      <c r="AC1809" t="inlineStr">
        <is>
          <t>2025-04-08 19:49:01</t>
        </is>
      </c>
      <c r="AD1809" s="1" t="inlineStr">
        <is>
          <t>https://www.commcarehq.org/a/caris-test/reports/form_data/aad8f1b3-2d7c-4be7-9c34-bce8a9cadbcb/</t>
        </is>
      </c>
      <c r="AE1809" t="inlineStr">
        <is>
          <t>---</t>
        </is>
      </c>
      <c r="AF1809" t="inlineStr">
        <is>
          <t>3c5a623af057e23a32ae4000_28552</t>
        </is>
      </c>
      <c r="AG1809" t="inlineStr">
        <is>
          <t>OK</t>
        </is>
      </c>
      <c r="AH1809" t="inlineStr">
        <is>
          <t>2025-04-07 19:29:43</t>
        </is>
      </c>
      <c r="AI1809" t="inlineStr">
        <is>
          <t>ee56fe43774c739691190a6b2f174cb4</t>
        </is>
      </c>
      <c r="AJ1809" t="inlineStr">
        <is>
          <t>2025-04-07</t>
        </is>
      </c>
      <c r="AK1809" t="inlineStr">
        <is>
          <t>3 4</t>
        </is>
      </c>
      <c r="AL1809" t="inlineStr">
        <is>
          <t>Bonbon.</t>
        </is>
      </c>
      <c r="AM1809" t="inlineStr">
        <is>
          <t>0</t>
        </is>
      </c>
      <c r="AN1809" t="inlineStr">
        <is>
          <t>---</t>
        </is>
      </c>
      <c r="AO1809" t="inlineStr">
        <is>
          <t>1</t>
        </is>
      </c>
      <c r="AP1809" t="inlineStr">
        <is>
          <t>1</t>
        </is>
      </c>
      <c r="AQ1809" t="inlineStr">
        <is>
          <t>17.5</t>
        </is>
      </c>
      <c r="AR1809" t="inlineStr">
        <is>
          <t>28.6</t>
        </is>
      </c>
      <c r="AS1809" t="inlineStr">
        <is>
          <t>143</t>
        </is>
      </c>
      <c r="AT1809" t="inlineStr">
        <is>
          <t>18.41976 -72.8666967 31.3 4.7</t>
        </is>
      </c>
      <c r="AU1809" t="inlineStr">
        <is>
          <t>---</t>
        </is>
      </c>
      <c r="AV1809" t="inlineStr">
        <is>
          <t>---</t>
        </is>
      </c>
      <c r="AW1809" t="inlineStr">
        <is>
          <t>---</t>
        </is>
      </c>
      <c r="AX1809" t="inlineStr">
        <is>
          <t>---</t>
        </is>
      </c>
      <c r="AY1809" t="inlineStr">
        <is>
          <t>---</t>
        </is>
      </c>
      <c r="AZ1809" t="inlineStr">
        <is>
          <t>---</t>
        </is>
      </c>
      <c r="BA1809" t="inlineStr">
        <is>
          <t>ee56fe43774c739691190a6b2f174cb4</t>
        </is>
      </c>
      <c r="BB1809" t="inlineStr">
        <is>
          <t>http://openrosa.org/formdesigner/0B48E039-1E80-49A7-AC24-732B6E788E39</t>
        </is>
      </c>
      <c r="BC1809" t="inlineStr">
        <is>
          <t>Ration et autres visites</t>
        </is>
      </c>
      <c r="BD1809" t="inlineStr">
        <is>
          <t>CommCare Android, version "2.56"(468046). App v15976. CommCare Version 2.56.0. Build 468046, built on: 2025-03-15</t>
        </is>
      </c>
      <c r="BE1809" t="inlineStr">
        <is>
          <t>commcare_a169376e-65d8-42db-a32c-2b37fe76f3f2</t>
        </is>
      </c>
      <c r="BF1809" t="inlineStr">
        <is>
          <t>18.4196817 -72.866765 31.3 4.2</t>
        </is>
      </c>
      <c r="BG1809" t="inlineStr">
        <is>
          <t>f13d8149fc6d39ebe86af18272310ff9</t>
        </is>
      </c>
      <c r="BH1809" t="inlineStr">
        <is>
          <t>7f92301a232342ecaa860bf392f6b02f</t>
        </is>
      </c>
      <c r="BI1809" t="inlineStr">
        <is>
          <t>15246</t>
        </is>
      </c>
      <c r="BJ1809" t="inlineStr">
        <is>
          <t>XFormInstance</t>
        </is>
      </c>
      <c r="BK1809" t="inlineStr">
        <is>
          <t>3a1c104e0fd611f08d7d217714180d5a</t>
        </is>
      </c>
      <c r="BL1809" t="b">
        <v>0</v>
      </c>
      <c r="BM1809" t="inlineStr">
        <is>
          <t>---</t>
        </is>
      </c>
      <c r="BN1809" t="inlineStr">
        <is>
          <t>200.113.230.87</t>
        </is>
      </c>
      <c r="BO1809" t="inlineStr">
        <is>
          <t>Elie Louiral</t>
        </is>
      </c>
    </row>
    <row r="1810">
      <c r="A1810" t="inlineStr">
        <is>
          <t>1808</t>
        </is>
      </c>
      <c r="B1810" t="inlineStr">
        <is>
          <t>a05088d5-efd5-4981-8080-2cdded344587</t>
        </is>
      </c>
      <c r="C1810" t="inlineStr">
        <is>
          <t>2025-04-07</t>
        </is>
      </c>
      <c r="D1810" t="inlineStr">
        <is>
          <t>4</t>
        </is>
      </c>
      <c r="E1810" t="inlineStr">
        <is>
          <t>Bonbon.</t>
        </is>
      </c>
      <c r="F1810" t="inlineStr">
        <is>
          <t>0</t>
        </is>
      </c>
      <c r="G1810" t="inlineStr">
        <is>
          <t>Pas de téléphone.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---</t>
        </is>
      </c>
      <c r="L1810" t="inlineStr">
        <is>
          <t>---</t>
        </is>
      </c>
      <c r="M1810" t="inlineStr">
        <is>
          <t>---</t>
        </is>
      </c>
      <c r="N1810" t="inlineStr">
        <is>
          <t>---</t>
        </is>
      </c>
      <c r="O1810" t="inlineStr">
        <is>
          <t>---</t>
        </is>
      </c>
      <c r="P1810" t="inlineStr">
        <is>
          <t>---</t>
        </is>
      </c>
      <c r="Q1810" t="inlineStr">
        <is>
          <t>---</t>
        </is>
      </c>
      <c r="R1810" t="inlineStr">
        <is>
          <t>15.6</t>
        </is>
      </c>
      <c r="S1810" t="inlineStr">
        <is>
          <t>22.15</t>
        </is>
      </c>
      <c r="T1810" t="inlineStr">
        <is>
          <t>129.0</t>
        </is>
      </c>
      <c r="U1810">
        <f>HYPERLINK("https://www.commcarehq.org/a/caris-test/api/form_attachment/v1/a05088d5-efd5-4981-8080-2cdded344587/1744058019889.jpg")</f>
        <v/>
      </c>
      <c r="V1810" t="inlineStr"/>
      <c r="W1810" t="inlineStr">
        <is>
          <t>18.4345146 -72.8480452 47.98 5.15</t>
        </is>
      </c>
      <c r="X1810" t="inlineStr">
        <is>
          <t>PEG/HNDP/ST01680</t>
        </is>
      </c>
      <c r="Y1810" t="inlineStr">
        <is>
          <t>PEG/HNDP/ST01680</t>
        </is>
      </c>
      <c r="Z1810" t="inlineStr">
        <is>
          <t>2025-04-07 20:35:58</t>
        </is>
      </c>
      <c r="AA1810" t="inlineStr">
        <is>
          <t>2025-04-07 20:30:13</t>
        </is>
      </c>
      <c r="AB1810" t="inlineStr">
        <is>
          <t>2sfrancois</t>
        </is>
      </c>
      <c r="AC1810" t="inlineStr">
        <is>
          <t>2025-04-08 19:49:03</t>
        </is>
      </c>
      <c r="AD1810" s="1" t="inlineStr">
        <is>
          <t>https://www.commcarehq.org/a/caris-test/reports/form_data/a05088d5-efd5-4981-8080-2cdded344587/</t>
        </is>
      </c>
      <c r="AE1810" t="inlineStr">
        <is>
          <t>---</t>
        </is>
      </c>
      <c r="AF1810" t="inlineStr">
        <is>
          <t>3c5a623af057e23a32ae4000_27770</t>
        </is>
      </c>
      <c r="AG1810" t="inlineStr">
        <is>
          <t>---</t>
        </is>
      </c>
      <c r="AH1810" t="inlineStr">
        <is>
          <t>2025-04-07 20:35:58</t>
        </is>
      </c>
      <c r="AI1810" t="inlineStr">
        <is>
          <t>ee56fe43774c739691190a6b2f174cb4</t>
        </is>
      </c>
      <c r="AJ1810" t="inlineStr">
        <is>
          <t>2025-04-07</t>
        </is>
      </c>
      <c r="AK1810" t="inlineStr">
        <is>
          <t>4</t>
        </is>
      </c>
      <c r="AL1810" t="inlineStr">
        <is>
          <t>Bonbon.</t>
        </is>
      </c>
      <c r="AM1810" t="inlineStr">
        <is>
          <t>0</t>
        </is>
      </c>
      <c r="AN1810" t="inlineStr">
        <is>
          <t>Pas de téléphone.</t>
        </is>
      </c>
      <c r="AO1810" t="inlineStr">
        <is>
          <t>1</t>
        </is>
      </c>
      <c r="AP1810" t="inlineStr">
        <is>
          <t>1</t>
        </is>
      </c>
      <c r="AQ1810" t="inlineStr">
        <is>
          <t>15.6</t>
        </is>
      </c>
      <c r="AR1810" t="inlineStr">
        <is>
          <t>22.15</t>
        </is>
      </c>
      <c r="AS1810" t="inlineStr">
        <is>
          <t>129</t>
        </is>
      </c>
      <c r="AT1810" t="inlineStr">
        <is>
          <t>18.4345146 -72.8480452 47.98 5.15</t>
        </is>
      </c>
      <c r="AU1810" t="inlineStr">
        <is>
          <t>---</t>
        </is>
      </c>
      <c r="AV1810" t="inlineStr">
        <is>
          <t>---</t>
        </is>
      </c>
      <c r="AW1810" t="inlineStr">
        <is>
          <t>---</t>
        </is>
      </c>
      <c r="AX1810" t="inlineStr">
        <is>
          <t>---</t>
        </is>
      </c>
      <c r="AY1810" t="inlineStr">
        <is>
          <t>---</t>
        </is>
      </c>
      <c r="AZ1810" t="inlineStr">
        <is>
          <t>---</t>
        </is>
      </c>
      <c r="BA1810" t="inlineStr">
        <is>
          <t>ee56fe43774c739691190a6b2f174cb4</t>
        </is>
      </c>
      <c r="BB1810" t="inlineStr">
        <is>
          <t>http://openrosa.org/formdesigner/0B48E039-1E80-49A7-AC24-732B6E788E39</t>
        </is>
      </c>
      <c r="BC1810" t="inlineStr">
        <is>
          <t>Ration et autres visites</t>
        </is>
      </c>
      <c r="BD1810" t="inlineStr">
        <is>
          <t>CommCare Android, version "2.56"(468046). App v15976. CommCare Version 2.56.0. Build 468046, built on: 2025-03-15</t>
        </is>
      </c>
      <c r="BE1810" t="inlineStr">
        <is>
          <t>commcare_a169376e-65d8-42db-a32c-2b37fe76f3f2</t>
        </is>
      </c>
      <c r="BF1810" t="inlineStr">
        <is>
          <t>18.4340983 -72.8482717 48.5 5.4</t>
        </is>
      </c>
      <c r="BG1810" t="inlineStr">
        <is>
          <t>f13d8149fc6d39ebe86af18272310ff9</t>
        </is>
      </c>
      <c r="BH1810" t="inlineStr">
        <is>
          <t>7f92301a232342ecaa860bf392f6b02f</t>
        </is>
      </c>
      <c r="BI1810" t="inlineStr">
        <is>
          <t>15246</t>
        </is>
      </c>
      <c r="BJ1810" t="inlineStr">
        <is>
          <t>XFormInstance</t>
        </is>
      </c>
      <c r="BK1810" t="inlineStr">
        <is>
          <t>3a1c104e0fd611f08d7d217714180d5a</t>
        </is>
      </c>
      <c r="BL1810" t="b">
        <v>0</v>
      </c>
      <c r="BM1810" t="inlineStr">
        <is>
          <t>---</t>
        </is>
      </c>
      <c r="BN1810" t="inlineStr">
        <is>
          <t>200.113.230.87</t>
        </is>
      </c>
      <c r="BO1810" t="inlineStr">
        <is>
          <t>Wallgains Saint Juste</t>
        </is>
      </c>
    </row>
    <row r="1811">
      <c r="A1811" t="inlineStr">
        <is>
          <t>1809</t>
        </is>
      </c>
      <c r="B1811" t="inlineStr">
        <is>
          <t>8a49185f-eb4f-4a71-ad91-d0ba120ed9da</t>
        </is>
      </c>
      <c r="C1811" t="inlineStr">
        <is>
          <t>2025-04-08</t>
        </is>
      </c>
      <c r="D1811" t="inlineStr">
        <is>
          <t>4</t>
        </is>
      </c>
      <c r="E1811" t="inlineStr">
        <is>
          <t>Bonbon</t>
        </is>
      </c>
      <c r="F1811" t="inlineStr">
        <is>
          <t>0</t>
        </is>
      </c>
      <c r="G1811" t="inlineStr">
        <is>
          <t>Le numéro de téléphone n'est pas disponible.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---</t>
        </is>
      </c>
      <c r="L1811" t="inlineStr">
        <is>
          <t>---</t>
        </is>
      </c>
      <c r="M1811" t="inlineStr">
        <is>
          <t>---</t>
        </is>
      </c>
      <c r="N1811" t="inlineStr">
        <is>
          <t>---</t>
        </is>
      </c>
      <c r="O1811" t="inlineStr">
        <is>
          <t>---</t>
        </is>
      </c>
      <c r="P1811" t="inlineStr">
        <is>
          <t>---</t>
        </is>
      </c>
      <c r="Q1811" t="inlineStr">
        <is>
          <t>---</t>
        </is>
      </c>
      <c r="R1811" t="inlineStr">
        <is>
          <t>14.5</t>
        </is>
      </c>
      <c r="S1811" t="inlineStr">
        <is>
          <t>19.95</t>
        </is>
      </c>
      <c r="T1811" t="inlineStr">
        <is>
          <t>115.0</t>
        </is>
      </c>
      <c r="U1811">
        <f>HYPERLINK("https://www.commcarehq.org/a/caris-test/api/form_attachment/v1/8a49185f-eb4f-4a71-ad91-d0ba120ed9da/1744144985574.jpg")</f>
        <v/>
      </c>
      <c r="V1811" t="inlineStr"/>
      <c r="W1811" t="inlineStr">
        <is>
          <t>18.4198855 -72.8791563 -18.7 5.9</t>
        </is>
      </c>
      <c r="X1811" t="inlineStr">
        <is>
          <t>PEG/HNDP/ST02651</t>
        </is>
      </c>
      <c r="Y1811" t="inlineStr">
        <is>
          <t>PEG/HNDP/ST02651</t>
        </is>
      </c>
      <c r="Z1811" t="inlineStr">
        <is>
          <t>2025-04-08 20:47:13</t>
        </is>
      </c>
      <c r="AA1811" t="inlineStr">
        <is>
          <t>2025-04-08 20:39:57</t>
        </is>
      </c>
      <c r="AB1811" t="inlineStr">
        <is>
          <t>2sfrancois</t>
        </is>
      </c>
      <c r="AC1811" t="inlineStr">
        <is>
          <t>2025-04-08 19:49:06</t>
        </is>
      </c>
      <c r="AD1811" s="1" t="inlineStr">
        <is>
          <t>https://www.commcarehq.org/a/caris-test/reports/form_data/8a49185f-eb4f-4a71-ad91-d0ba120ed9da/</t>
        </is>
      </c>
      <c r="AE1811" t="inlineStr">
        <is>
          <t>---</t>
        </is>
      </c>
      <c r="AF1811" t="inlineStr">
        <is>
          <t>3c5a623af057e23a32ae4000_37058</t>
        </is>
      </c>
      <c r="AG1811" t="inlineStr">
        <is>
          <t>---</t>
        </is>
      </c>
      <c r="AH1811" t="inlineStr">
        <is>
          <t>2025-04-08 20:47:13</t>
        </is>
      </c>
      <c r="AI1811" t="inlineStr">
        <is>
          <t>ee56fe43774c739691190a6b2f174cb4</t>
        </is>
      </c>
      <c r="AJ1811" t="inlineStr">
        <is>
          <t>2025-04-08</t>
        </is>
      </c>
      <c r="AK1811" t="inlineStr">
        <is>
          <t>4</t>
        </is>
      </c>
      <c r="AL1811" t="inlineStr">
        <is>
          <t>Bonbon</t>
        </is>
      </c>
      <c r="AM1811" t="inlineStr">
        <is>
          <t>0</t>
        </is>
      </c>
      <c r="AN1811" t="inlineStr">
        <is>
          <t>Le numéro de téléphone n'est pas disponible.</t>
        </is>
      </c>
      <c r="AO1811" t="inlineStr">
        <is>
          <t>1</t>
        </is>
      </c>
      <c r="AP1811" t="inlineStr">
        <is>
          <t>1</t>
        </is>
      </c>
      <c r="AQ1811" t="inlineStr">
        <is>
          <t>14.5</t>
        </is>
      </c>
      <c r="AR1811" t="inlineStr">
        <is>
          <t>19.95</t>
        </is>
      </c>
      <c r="AS1811" t="inlineStr">
        <is>
          <t>115</t>
        </is>
      </c>
      <c r="AT1811" t="inlineStr">
        <is>
          <t>18.4198855 -72.8791563 -18.7 5.9</t>
        </is>
      </c>
      <c r="AU1811" t="inlineStr">
        <is>
          <t>---</t>
        </is>
      </c>
      <c r="AV1811" t="inlineStr">
        <is>
          <t>---</t>
        </is>
      </c>
      <c r="AW1811" t="inlineStr">
        <is>
          <t>---</t>
        </is>
      </c>
      <c r="AX1811" t="inlineStr">
        <is>
          <t>---</t>
        </is>
      </c>
      <c r="AY1811" t="inlineStr">
        <is>
          <t>---</t>
        </is>
      </c>
      <c r="AZ1811" t="inlineStr">
        <is>
          <t>---</t>
        </is>
      </c>
      <c r="BA1811" t="inlineStr">
        <is>
          <t>ee56fe43774c739691190a6b2f174cb4</t>
        </is>
      </c>
      <c r="BB1811" t="inlineStr">
        <is>
          <t>http://openrosa.org/formdesigner/0B48E039-1E80-49A7-AC24-732B6E788E39</t>
        </is>
      </c>
      <c r="BC1811" t="inlineStr">
        <is>
          <t>Ration et autres visites</t>
        </is>
      </c>
      <c r="BD1811" t="inlineStr">
        <is>
          <t>CommCare Android, version "2.56"(468046). App v15976. CommCare Version 2.56.0. Build 468046, built on: 2025-03-15</t>
        </is>
      </c>
      <c r="BE1811" t="inlineStr">
        <is>
          <t>commcare_a169376e-65d8-42db-a32c-2b37fe76f3f2</t>
        </is>
      </c>
      <c r="BF1811" t="inlineStr"/>
      <c r="BG1811" t="inlineStr">
        <is>
          <t>f13d8149fc6d39ebe86af18272310ff9</t>
        </is>
      </c>
      <c r="BH1811" t="inlineStr">
        <is>
          <t>7f92301a232342ecaa860bf392f6b02f</t>
        </is>
      </c>
      <c r="BI1811" t="inlineStr">
        <is>
          <t>15246</t>
        </is>
      </c>
      <c r="BJ1811" t="inlineStr">
        <is>
          <t>XFormInstance</t>
        </is>
      </c>
      <c r="BK1811" t="inlineStr">
        <is>
          <t>3a1c104e0fd611f08d7d217714180d5a</t>
        </is>
      </c>
      <c r="BL1811" t="b">
        <v>0</v>
      </c>
      <c r="BM1811" t="inlineStr">
        <is>
          <t>---</t>
        </is>
      </c>
      <c r="BN1811" t="inlineStr">
        <is>
          <t>200.113.230.87</t>
        </is>
      </c>
      <c r="BO1811" t="inlineStr">
        <is>
          <t>Steeve Cevigner</t>
        </is>
      </c>
    </row>
    <row r="1812">
      <c r="A1812" t="inlineStr">
        <is>
          <t>1810</t>
        </is>
      </c>
      <c r="B1812" t="inlineStr">
        <is>
          <t>ec698934-088b-43a1-9f23-07da7d5287b8</t>
        </is>
      </c>
      <c r="C1812" t="inlineStr">
        <is>
          <t>2025-04-08</t>
        </is>
      </c>
      <c r="D1812" t="inlineStr">
        <is>
          <t>4</t>
        </is>
      </c>
      <c r="E1812" t="inlineStr">
        <is>
          <t>Adhérence</t>
        </is>
      </c>
      <c r="F1812" t="inlineStr">
        <is>
          <t>0</t>
        </is>
      </c>
      <c r="G1812" t="inlineStr">
        <is>
          <t>Adhérence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---</t>
        </is>
      </c>
      <c r="L1812" t="inlineStr">
        <is>
          <t>---</t>
        </is>
      </c>
      <c r="M1812" t="inlineStr">
        <is>
          <t>---</t>
        </is>
      </c>
      <c r="N1812" t="inlineStr">
        <is>
          <t>---</t>
        </is>
      </c>
      <c r="O1812" t="inlineStr">
        <is>
          <t>---</t>
        </is>
      </c>
      <c r="P1812" t="inlineStr">
        <is>
          <t>---</t>
        </is>
      </c>
      <c r="Q1812" t="inlineStr">
        <is>
          <t>---</t>
        </is>
      </c>
      <c r="R1812" t="inlineStr"/>
      <c r="S1812" t="inlineStr"/>
      <c r="T1812" t="inlineStr"/>
      <c r="U1812" t="inlineStr"/>
      <c r="V1812" t="inlineStr"/>
      <c r="W1812" t="inlineStr"/>
      <c r="X1812" t="inlineStr">
        <is>
          <t>CAP/HSCM/ST01306</t>
        </is>
      </c>
      <c r="Y1812" t="inlineStr">
        <is>
          <t>CAP/HSCM/ST01306</t>
        </is>
      </c>
      <c r="Z1812" t="inlineStr">
        <is>
          <t>2025-04-08 20:04:23</t>
        </is>
      </c>
      <c r="AA1812" t="inlineStr">
        <is>
          <t>2025-04-08 20:03:51</t>
        </is>
      </c>
      <c r="AB1812" t="inlineStr">
        <is>
          <t>1fleurgile</t>
        </is>
      </c>
      <c r="AC1812" t="inlineStr">
        <is>
          <t>2025-04-08 20:04:25</t>
        </is>
      </c>
      <c r="AD1812" s="1" t="inlineStr">
        <is>
          <t>https://www.commcarehq.org/a/caris-test/reports/form_data/ec698934-088b-43a1-9f23-07da7d5287b8/</t>
        </is>
      </c>
      <c r="AE1812" t="inlineStr">
        <is>
          <t>---</t>
        </is>
      </c>
      <c r="AF1812" t="inlineStr">
        <is>
          <t>7af27705dda646508dcc642f1a23b246</t>
        </is>
      </c>
      <c r="AG1812" t="inlineStr">
        <is>
          <t>---</t>
        </is>
      </c>
      <c r="AH1812" t="inlineStr">
        <is>
          <t>2025-04-08 20:04:23</t>
        </is>
      </c>
      <c r="AI1812" t="inlineStr">
        <is>
          <t>9cfdf7db54419d22491b2c964b5162b3</t>
        </is>
      </c>
      <c r="AJ1812" t="inlineStr">
        <is>
          <t>2025-04-08</t>
        </is>
      </c>
      <c r="AK1812" t="inlineStr">
        <is>
          <t>4</t>
        </is>
      </c>
      <c r="AL1812" t="inlineStr">
        <is>
          <t>Adhérence</t>
        </is>
      </c>
      <c r="AM1812" t="inlineStr">
        <is>
          <t>0</t>
        </is>
      </c>
      <c r="AN1812" t="inlineStr">
        <is>
          <t>Adhérence</t>
        </is>
      </c>
      <c r="AO1812" t="inlineStr">
        <is>
          <t>1</t>
        </is>
      </c>
      <c r="AP1812" t="inlineStr">
        <is>
          <t>1</t>
        </is>
      </c>
      <c r="AQ1812" t="inlineStr"/>
      <c r="AR1812" t="inlineStr"/>
      <c r="AS1812" t="inlineStr"/>
      <c r="AT1812" t="inlineStr"/>
      <c r="AU1812" t="inlineStr">
        <is>
          <t>---</t>
        </is>
      </c>
      <c r="AV1812" t="inlineStr">
        <is>
          <t>---</t>
        </is>
      </c>
      <c r="AW1812" t="inlineStr">
        <is>
          <t>---</t>
        </is>
      </c>
      <c r="AX1812" t="inlineStr">
        <is>
          <t>---</t>
        </is>
      </c>
      <c r="AY1812" t="inlineStr">
        <is>
          <t>---</t>
        </is>
      </c>
      <c r="AZ1812" t="inlineStr">
        <is>
          <t>---</t>
        </is>
      </c>
      <c r="BA1812" t="inlineStr">
        <is>
          <t>9cfdf7db54419d22491b2c964b5162b3</t>
        </is>
      </c>
      <c r="BB1812" t="inlineStr">
        <is>
          <t>http://openrosa.org/formdesigner/0B48E039-1E80-49A7-AC24-732B6E788E39</t>
        </is>
      </c>
      <c r="BC1812" t="inlineStr">
        <is>
          <t>Ration et autres visites</t>
        </is>
      </c>
      <c r="BD1812" t="inlineStr">
        <is>
          <t>CommCare Android, version "2.55.0"(467579). App v15976. CommCare Version 2.55.0. Build 467579, built on: 2025-01-15</t>
        </is>
      </c>
      <c r="BE1812" t="inlineStr">
        <is>
          <t>commcare_76b456dd-7d90-498a-a785-92f136625a61</t>
        </is>
      </c>
      <c r="BF1812" t="inlineStr">
        <is>
          <t>19.7558875 -72.2062186 -30.4 5.05</t>
        </is>
      </c>
      <c r="BG1812" t="inlineStr">
        <is>
          <t>f13d8149fc6d39ebe86af18272310ff9</t>
        </is>
      </c>
      <c r="BH1812" t="inlineStr">
        <is>
          <t>7f92301a232342ecaa860bf392f6b02f</t>
        </is>
      </c>
      <c r="BI1812" t="inlineStr">
        <is>
          <t>15246</t>
        </is>
      </c>
      <c r="BJ1812" t="inlineStr">
        <is>
          <t>XFormInstance</t>
        </is>
      </c>
      <c r="BK1812" t="inlineStr">
        <is>
          <t>b55abdba128211f08837839c77c2df28</t>
        </is>
      </c>
      <c r="BL1812" t="b">
        <v>0</v>
      </c>
      <c r="BM1812" t="inlineStr">
        <is>
          <t>---</t>
        </is>
      </c>
      <c r="BN1812" t="inlineStr">
        <is>
          <t>200.113.215.73</t>
        </is>
      </c>
      <c r="BO1812" t="inlineStr">
        <is>
          <t>Samuel Fleurimond</t>
        </is>
      </c>
    </row>
    <row r="1813">
      <c r="A1813" t="inlineStr">
        <is>
          <t>1811</t>
        </is>
      </c>
      <c r="B1813" t="inlineStr">
        <is>
          <t>c5a19f50-1dd8-4795-b5c5-ee0749f18606</t>
        </is>
      </c>
      <c r="C1813" t="inlineStr">
        <is>
          <t>2025-04-08</t>
        </is>
      </c>
      <c r="D1813" t="inlineStr">
        <is>
          <t>3</t>
        </is>
      </c>
      <c r="E1813" t="inlineStr">
        <is>
          <t>---</t>
        </is>
      </c>
      <c r="F1813" t="inlineStr">
        <is>
          <t>0</t>
        </is>
      </c>
      <c r="G1813" t="inlineStr">
        <is>
          <t>---</t>
        </is>
      </c>
      <c r="H1813" t="inlineStr">
        <is>
          <t>0</t>
        </is>
      </c>
      <c r="I1813" t="inlineStr">
        <is>
          <t>1</t>
        </is>
      </c>
      <c r="J1813" t="inlineStr">
        <is>
          <t>2</t>
        </is>
      </c>
      <c r="K1813" t="inlineStr">
        <is>
          <t>---</t>
        </is>
      </c>
      <c r="L1813" t="inlineStr">
        <is>
          <t>---</t>
        </is>
      </c>
      <c r="M1813" t="inlineStr">
        <is>
          <t>---</t>
        </is>
      </c>
      <c r="N1813" t="inlineStr">
        <is>
          <t>---</t>
        </is>
      </c>
      <c r="O1813" t="inlineStr">
        <is>
          <t>---</t>
        </is>
      </c>
      <c r="P1813" t="inlineStr">
        <is>
          <t>---</t>
        </is>
      </c>
      <c r="Q1813" t="inlineStr">
        <is>
          <t>---</t>
        </is>
      </c>
      <c r="R1813" t="inlineStr"/>
      <c r="S1813" t="inlineStr"/>
      <c r="T1813" t="inlineStr"/>
      <c r="U1813" t="inlineStr"/>
      <c r="V1813" t="inlineStr"/>
      <c r="W1813" t="inlineStr"/>
      <c r="X1813" t="inlineStr">
        <is>
          <t>LEG/HSCL/ST00417</t>
        </is>
      </c>
      <c r="Y1813" t="inlineStr">
        <is>
          <t>LEG/HSCL/ST00417</t>
        </is>
      </c>
      <c r="Z1813" t="inlineStr">
        <is>
          <t>2025-04-08 20:40:02</t>
        </is>
      </c>
      <c r="AA1813" t="inlineStr">
        <is>
          <t>2025-04-08 20:39:32</t>
        </is>
      </c>
      <c r="AB1813" t="inlineStr">
        <is>
          <t>2francesca</t>
        </is>
      </c>
      <c r="AC1813" t="inlineStr">
        <is>
          <t>2025-04-08 20:38:44</t>
        </is>
      </c>
      <c r="AD1813" s="1" t="inlineStr">
        <is>
          <t>https://www.commcarehq.org/a/caris-test/reports/form_data/c5a19f50-1dd8-4795-b5c5-ee0749f18606/</t>
        </is>
      </c>
      <c r="AE1813" t="inlineStr">
        <is>
          <t>---</t>
        </is>
      </c>
      <c r="AF1813" t="inlineStr">
        <is>
          <t>3c5a623af057e23a32ae4000_53110</t>
        </is>
      </c>
      <c r="AG1813" t="inlineStr">
        <is>
          <t>OK</t>
        </is>
      </c>
      <c r="AH1813" t="inlineStr">
        <is>
          <t>2025-04-08 20:40:02</t>
        </is>
      </c>
      <c r="AI1813" t="inlineStr">
        <is>
          <t>e108d3187abb44a0a8a40ae0f9d2582f</t>
        </is>
      </c>
      <c r="AJ1813" t="inlineStr">
        <is>
          <t>2025-04-08</t>
        </is>
      </c>
      <c r="AK1813" t="inlineStr">
        <is>
          <t>3</t>
        </is>
      </c>
      <c r="AL1813" t="inlineStr">
        <is>
          <t>---</t>
        </is>
      </c>
      <c r="AM1813" t="inlineStr">
        <is>
          <t>0</t>
        </is>
      </c>
      <c r="AN1813" t="inlineStr">
        <is>
          <t>---</t>
        </is>
      </c>
      <c r="AO1813" t="inlineStr">
        <is>
          <t>0</t>
        </is>
      </c>
      <c r="AP1813" t="inlineStr">
        <is>
          <t>1</t>
        </is>
      </c>
      <c r="AQ1813" t="inlineStr"/>
      <c r="AR1813" t="inlineStr"/>
      <c r="AS1813" t="inlineStr"/>
      <c r="AT1813" t="inlineStr"/>
      <c r="AU1813" t="inlineStr">
        <is>
          <t>---</t>
        </is>
      </c>
      <c r="AV1813" t="inlineStr">
        <is>
          <t>---</t>
        </is>
      </c>
      <c r="AW1813" t="inlineStr">
        <is>
          <t>---</t>
        </is>
      </c>
      <c r="AX1813" t="inlineStr">
        <is>
          <t>---</t>
        </is>
      </c>
      <c r="AY1813" t="inlineStr">
        <is>
          <t>---</t>
        </is>
      </c>
      <c r="AZ1813" t="inlineStr">
        <is>
          <t>---</t>
        </is>
      </c>
      <c r="BA1813" t="inlineStr">
        <is>
          <t>e108d3187abb44a0a8a40ae0f9d2582f</t>
        </is>
      </c>
      <c r="BB1813" t="inlineStr">
        <is>
          <t>http://openrosa.org/formdesigner/0B48E039-1E80-49A7-AC24-732B6E788E39</t>
        </is>
      </c>
      <c r="BC1813" t="inlineStr">
        <is>
          <t>Ration et autres visites</t>
        </is>
      </c>
      <c r="BD1813" t="inlineStr">
        <is>
          <t>CommCare Android, version "2.55.0"(467579). App v15976. CommCare Version 2.55.0. Build 467579, built on: 2025-01-15</t>
        </is>
      </c>
      <c r="BE1813" t="inlineStr">
        <is>
          <t>commcare_6f56273d-7e7b-484c-afbb-00c7ac82f3b2</t>
        </is>
      </c>
      <c r="BF1813" t="inlineStr">
        <is>
          <t>18.5009898 -72.5816576 35.39 13.12</t>
        </is>
      </c>
      <c r="BG1813" t="inlineStr">
        <is>
          <t>f13d8149fc6d39ebe86af18272310ff9</t>
        </is>
      </c>
      <c r="BH1813" t="inlineStr">
        <is>
          <t>7f92301a232342ecaa860bf392f6b02f</t>
        </is>
      </c>
      <c r="BI1813" t="inlineStr">
        <is>
          <t>15246</t>
        </is>
      </c>
      <c r="BJ1813" t="inlineStr">
        <is>
          <t>XFormInstance</t>
        </is>
      </c>
      <c r="BK1813" t="inlineStr">
        <is>
          <t>6eb8c00e14a411f0bdf48d4ba6887086</t>
        </is>
      </c>
      <c r="BL1813" t="b">
        <v>0</v>
      </c>
      <c r="BM1813" t="inlineStr">
        <is>
          <t>---</t>
        </is>
      </c>
      <c r="BN1813" t="inlineStr">
        <is>
          <t>200.113.248.36</t>
        </is>
      </c>
      <c r="BO1813" t="inlineStr">
        <is>
          <t>Jovensley Charles</t>
        </is>
      </c>
    </row>
    <row r="1814">
      <c r="A1814" t="inlineStr">
        <is>
          <t>1812</t>
        </is>
      </c>
      <c r="B1814" t="inlineStr">
        <is>
          <t>fa78fc15-10a1-4b98-bb2f-6d30b8233d6b</t>
        </is>
      </c>
      <c r="C1814" t="inlineStr">
        <is>
          <t>2025-04-08</t>
        </is>
      </c>
      <c r="D1814" t="inlineStr">
        <is>
          <t>3</t>
        </is>
      </c>
      <c r="E1814" t="inlineStr">
        <is>
          <t>---</t>
        </is>
      </c>
      <c r="F1814" t="inlineStr">
        <is>
          <t>0</t>
        </is>
      </c>
      <c r="G1814" t="inlineStr">
        <is>
          <t>---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---</t>
        </is>
      </c>
      <c r="L1814" t="inlineStr">
        <is>
          <t>---</t>
        </is>
      </c>
      <c r="M1814" t="inlineStr">
        <is>
          <t>---</t>
        </is>
      </c>
      <c r="N1814" t="inlineStr">
        <is>
          <t>---</t>
        </is>
      </c>
      <c r="O1814" t="inlineStr">
        <is>
          <t>---</t>
        </is>
      </c>
      <c r="P1814" t="inlineStr">
        <is>
          <t>---</t>
        </is>
      </c>
      <c r="Q1814" t="inlineStr">
        <is>
          <t>---</t>
        </is>
      </c>
      <c r="R1814" t="inlineStr"/>
      <c r="S1814" t="inlineStr"/>
      <c r="T1814" t="inlineStr"/>
      <c r="U1814" t="inlineStr"/>
      <c r="V1814" t="inlineStr"/>
      <c r="W1814" t="inlineStr"/>
      <c r="X1814" t="inlineStr">
        <is>
          <t>CAP/CALT/ST00796</t>
        </is>
      </c>
      <c r="Y1814" t="inlineStr">
        <is>
          <t>CAP/CALT/ST00796</t>
        </is>
      </c>
      <c r="Z1814" t="inlineStr">
        <is>
          <t>2025-04-08 20:55:37</t>
        </is>
      </c>
      <c r="AA1814" t="inlineStr">
        <is>
          <t>2025-04-08 20:55:26</t>
        </is>
      </c>
      <c r="AB1814" t="inlineStr">
        <is>
          <t>1irania</t>
        </is>
      </c>
      <c r="AC1814" t="inlineStr">
        <is>
          <t>2025-04-08 20:55:39</t>
        </is>
      </c>
      <c r="AD1814" s="1" t="inlineStr">
        <is>
          <t>https://www.commcarehq.org/a/caris-test/reports/form_data/fa78fc15-10a1-4b98-bb2f-6d30b8233d6b/</t>
        </is>
      </c>
      <c r="AE1814" t="inlineStr">
        <is>
          <t>---</t>
        </is>
      </c>
      <c r="AF1814" t="inlineStr">
        <is>
          <t>3c5a623af057e23a32ae4000_26437</t>
        </is>
      </c>
      <c r="AG1814" t="inlineStr">
        <is>
          <t>OK</t>
        </is>
      </c>
      <c r="AH1814" t="inlineStr">
        <is>
          <t>2025-04-08 20:55:37</t>
        </is>
      </c>
      <c r="AI1814" t="inlineStr">
        <is>
          <t>42a82b7de9e609ae71648670ad4c56aa</t>
        </is>
      </c>
      <c r="AJ1814" t="inlineStr">
        <is>
          <t>2025-04-08</t>
        </is>
      </c>
      <c r="AK1814" t="inlineStr">
        <is>
          <t>3</t>
        </is>
      </c>
      <c r="AL1814" t="inlineStr">
        <is>
          <t>---</t>
        </is>
      </c>
      <c r="AM1814" t="inlineStr">
        <is>
          <t>0</t>
        </is>
      </c>
      <c r="AN1814" t="inlineStr">
        <is>
          <t>---</t>
        </is>
      </c>
      <c r="AO1814" t="inlineStr">
        <is>
          <t>1</t>
        </is>
      </c>
      <c r="AP1814" t="inlineStr">
        <is>
          <t>1</t>
        </is>
      </c>
      <c r="AQ1814" t="inlineStr"/>
      <c r="AR1814" t="inlineStr"/>
      <c r="AS1814" t="inlineStr"/>
      <c r="AT1814" t="inlineStr"/>
      <c r="AU1814" t="inlineStr">
        <is>
          <t>---</t>
        </is>
      </c>
      <c r="AV1814" t="inlineStr">
        <is>
          <t>---</t>
        </is>
      </c>
      <c r="AW1814" t="inlineStr">
        <is>
          <t>---</t>
        </is>
      </c>
      <c r="AX1814" t="inlineStr">
        <is>
          <t>---</t>
        </is>
      </c>
      <c r="AY1814" t="inlineStr">
        <is>
          <t>---</t>
        </is>
      </c>
      <c r="AZ1814" t="inlineStr">
        <is>
          <t>---</t>
        </is>
      </c>
      <c r="BA1814" t="inlineStr">
        <is>
          <t>42a82b7de9e609ae71648670ad4c56aa</t>
        </is>
      </c>
      <c r="BB1814" t="inlineStr">
        <is>
          <t>http://openrosa.org/formdesigner/0B48E039-1E80-49A7-AC24-732B6E788E39</t>
        </is>
      </c>
      <c r="BC1814" t="inlineStr">
        <is>
          <t>Ration et autres visites</t>
        </is>
      </c>
      <c r="BD1814" t="inlineStr">
        <is>
          <t>CommCare Android, version "2.56"(468027). App v15976. CommCare Version 2.56.0. Build 468027, built on: 2025-01-18</t>
        </is>
      </c>
      <c r="BE1814" t="inlineStr">
        <is>
          <t>commcare_6c8d6b29-ddee-4573-a4bf-ff173bbf52d8</t>
        </is>
      </c>
      <c r="BF1814" t="inlineStr">
        <is>
          <t>19.6166115 -72.028052 8.8 52.84</t>
        </is>
      </c>
      <c r="BG1814" t="inlineStr">
        <is>
          <t>f13d8149fc6d39ebe86af18272310ff9</t>
        </is>
      </c>
      <c r="BH1814" t="inlineStr">
        <is>
          <t>7f92301a232342ecaa860bf392f6b02f</t>
        </is>
      </c>
      <c r="BI1814" t="inlineStr">
        <is>
          <t>15246</t>
        </is>
      </c>
      <c r="BJ1814" t="inlineStr">
        <is>
          <t>XFormInstance</t>
        </is>
      </c>
      <c r="BK1814" t="inlineStr">
        <is>
          <t>076b6cb6148411f0af84c95ea779295f</t>
        </is>
      </c>
      <c r="BL1814" t="b">
        <v>0</v>
      </c>
      <c r="BM1814" t="inlineStr">
        <is>
          <t>---</t>
        </is>
      </c>
      <c r="BN1814" t="inlineStr">
        <is>
          <t>200.113.230.230</t>
        </is>
      </c>
      <c r="BO1814" t="inlineStr">
        <is>
          <t>Maculene Louis</t>
        </is>
      </c>
    </row>
    <row r="1815">
      <c r="A1815" t="inlineStr">
        <is>
          <t>1813</t>
        </is>
      </c>
      <c r="B1815" t="inlineStr">
        <is>
          <t>1682e0f8-8943-435b-8df2-ee13c30eae2e</t>
        </is>
      </c>
      <c r="C1815" t="inlineStr">
        <is>
          <t>2025-04-08</t>
        </is>
      </c>
      <c r="D1815" t="inlineStr">
        <is>
          <t>4</t>
        </is>
      </c>
      <c r="E1815" t="inlineStr">
        <is>
          <t>l' enfant est tonbé ,je la rend visite pour voir comment elle va</t>
        </is>
      </c>
      <c r="F1815" t="inlineStr">
        <is>
          <t>1</t>
        </is>
      </c>
      <c r="G1815" t="inlineStr">
        <is>
          <t>pour planifier la visite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---</t>
        </is>
      </c>
      <c r="L1815" t="inlineStr">
        <is>
          <t>---</t>
        </is>
      </c>
      <c r="M1815" t="inlineStr">
        <is>
          <t>---</t>
        </is>
      </c>
      <c r="N1815" t="inlineStr">
        <is>
          <t>---</t>
        </is>
      </c>
      <c r="O1815" t="inlineStr">
        <is>
          <t>---</t>
        </is>
      </c>
      <c r="P1815" t="inlineStr">
        <is>
          <t>---</t>
        </is>
      </c>
      <c r="Q1815" t="inlineStr">
        <is>
          <t>---</t>
        </is>
      </c>
      <c r="R1815" t="inlineStr">
        <is>
          <t>20.1</t>
        </is>
      </c>
      <c r="S1815" t="inlineStr"/>
      <c r="T1815" t="inlineStr">
        <is>
          <t>140.8</t>
        </is>
      </c>
      <c r="U1815">
        <f>HYPERLINK("https://www.commcarehq.org/a/caris-test/api/form_attachment/v1/1682e0f8-8943-435b-8df2-ee13c30eae2e/1744146805247.jpg")</f>
        <v/>
      </c>
      <c r="V1815" t="inlineStr"/>
      <c r="W1815" t="inlineStr"/>
      <c r="X1815" t="inlineStr">
        <is>
          <t>PAP/NPFS/ST02424</t>
        </is>
      </c>
      <c r="Y1815" t="inlineStr">
        <is>
          <t>PAP/NPFS/ST02424</t>
        </is>
      </c>
      <c r="Z1815" t="inlineStr">
        <is>
          <t>2025-04-08 21:13:28</t>
        </is>
      </c>
      <c r="AA1815" t="inlineStr">
        <is>
          <t>2025-04-08 20:13:27</t>
        </is>
      </c>
      <c r="AB1815" t="inlineStr">
        <is>
          <t>2christelle</t>
        </is>
      </c>
      <c r="AC1815" t="inlineStr">
        <is>
          <t>2025-04-08 21:15:01</t>
        </is>
      </c>
      <c r="AD1815" s="1" t="inlineStr">
        <is>
          <t>https://www.commcarehq.org/a/caris-test/reports/form_data/1682e0f8-8943-435b-8df2-ee13c30eae2e/</t>
        </is>
      </c>
      <c r="AE1815" t="inlineStr">
        <is>
          <t>---</t>
        </is>
      </c>
      <c r="AF1815" t="inlineStr">
        <is>
          <t>3c5a623af057e23a32ae4000_24544</t>
        </is>
      </c>
      <c r="AG1815" t="inlineStr">
        <is>
          <t>---</t>
        </is>
      </c>
      <c r="AH1815" t="inlineStr">
        <is>
          <t>2025-04-08 21:13:28</t>
        </is>
      </c>
      <c r="AI1815" t="inlineStr">
        <is>
          <t>246df32431d94e4a97fb5b1b8bef6b0e</t>
        </is>
      </c>
      <c r="AJ1815" t="inlineStr">
        <is>
          <t>2025-04-08</t>
        </is>
      </c>
      <c r="AK1815" t="inlineStr">
        <is>
          <t>4</t>
        </is>
      </c>
      <c r="AL1815" t="inlineStr">
        <is>
          <t>l' enfant est tonbé ,je la rend visite pour voir comment elle va</t>
        </is>
      </c>
      <c r="AM1815" t="inlineStr">
        <is>
          <t>1</t>
        </is>
      </c>
      <c r="AN1815" t="inlineStr">
        <is>
          <t>pour planifier la visite</t>
        </is>
      </c>
      <c r="AO1815" t="inlineStr">
        <is>
          <t>1</t>
        </is>
      </c>
      <c r="AP1815" t="inlineStr">
        <is>
          <t>1</t>
        </is>
      </c>
      <c r="AQ1815" t="inlineStr">
        <is>
          <t>20.1</t>
        </is>
      </c>
      <c r="AR1815" t="inlineStr"/>
      <c r="AS1815" t="inlineStr">
        <is>
          <t>140.8</t>
        </is>
      </c>
      <c r="AT1815" t="inlineStr"/>
      <c r="AU1815" t="inlineStr">
        <is>
          <t>---</t>
        </is>
      </c>
      <c r="AV1815" t="inlineStr">
        <is>
          <t>---</t>
        </is>
      </c>
      <c r="AW1815" t="inlineStr">
        <is>
          <t>---</t>
        </is>
      </c>
      <c r="AX1815" t="inlineStr">
        <is>
          <t>---</t>
        </is>
      </c>
      <c r="AY1815" t="inlineStr">
        <is>
          <t>---</t>
        </is>
      </c>
      <c r="AZ1815" t="inlineStr">
        <is>
          <t>---</t>
        </is>
      </c>
      <c r="BA1815" t="inlineStr">
        <is>
          <t>246df32431d94e4a97fb5b1b8bef6b0e</t>
        </is>
      </c>
      <c r="BB1815" t="inlineStr">
        <is>
          <t>http://openrosa.org/formdesigner/0B48E039-1E80-49A7-AC24-732B6E788E39</t>
        </is>
      </c>
      <c r="BC1815" t="inlineStr">
        <is>
          <t>Ration et autres visites</t>
        </is>
      </c>
      <c r="BD1815" t="inlineStr">
        <is>
          <t>CommCare Android, version "2.56"(468046). App v15976. CommCare Version 2.56.0. Build 468046, built on: 2025-03-15</t>
        </is>
      </c>
      <c r="BE1815" t="inlineStr">
        <is>
          <t>commcare_95f1782f-8426-4434-b328-8386bbd0e352</t>
        </is>
      </c>
      <c r="BF1815" t="inlineStr">
        <is>
          <t>18.5339711 -72.2918338 186.9 8.5</t>
        </is>
      </c>
      <c r="BG1815" t="inlineStr">
        <is>
          <t>f13d8149fc6d39ebe86af18272310ff9</t>
        </is>
      </c>
      <c r="BH1815" t="inlineStr">
        <is>
          <t>7f92301a232342ecaa860bf392f6b02f</t>
        </is>
      </c>
      <c r="BI1815" t="inlineStr">
        <is>
          <t>15246</t>
        </is>
      </c>
      <c r="BJ1815" t="inlineStr">
        <is>
          <t>XFormInstance</t>
        </is>
      </c>
      <c r="BK1815" t="inlineStr">
        <is>
          <t>eeb7fd27148d11f0bde48d4ba6887086</t>
        </is>
      </c>
      <c r="BL1815" t="b">
        <v>0</v>
      </c>
      <c r="BM1815" t="inlineStr">
        <is>
          <t>---</t>
        </is>
      </c>
      <c r="BN1815" t="inlineStr">
        <is>
          <t>200.113.214.117</t>
        </is>
      </c>
      <c r="BO1815" t="inlineStr">
        <is>
          <t>Racheline Cherestal</t>
        </is>
      </c>
    </row>
    <row r="1816">
      <c r="A1816" t="inlineStr">
        <is>
          <t>1814</t>
        </is>
      </c>
      <c r="B1816" t="inlineStr">
        <is>
          <t>5a7e62b0-a916-47a8-b634-0f3098db0273</t>
        </is>
      </c>
      <c r="C1816" t="inlineStr">
        <is>
          <t>2025-04-08</t>
        </is>
      </c>
      <c r="D1816" t="inlineStr">
        <is>
          <t>3</t>
        </is>
      </c>
      <c r="E1816" t="inlineStr">
        <is>
          <t>---</t>
        </is>
      </c>
      <c r="F1816" t="inlineStr">
        <is>
          <t>0</t>
        </is>
      </c>
      <c r="G1816" t="inlineStr">
        <is>
          <t>---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---</t>
        </is>
      </c>
      <c r="L1816" t="inlineStr">
        <is>
          <t>---</t>
        </is>
      </c>
      <c r="M1816" t="inlineStr">
        <is>
          <t>---</t>
        </is>
      </c>
      <c r="N1816" t="inlineStr">
        <is>
          <t>---</t>
        </is>
      </c>
      <c r="O1816" t="inlineStr">
        <is>
          <t>---</t>
        </is>
      </c>
      <c r="P1816" t="inlineStr">
        <is>
          <t>---</t>
        </is>
      </c>
      <c r="Q1816" t="inlineStr">
        <is>
          <t>---</t>
        </is>
      </c>
      <c r="R1816" t="inlineStr"/>
      <c r="S1816" t="inlineStr"/>
      <c r="T1816" t="inlineStr"/>
      <c r="U1816" t="inlineStr"/>
      <c r="V1816" t="inlineStr"/>
      <c r="W1816" t="inlineStr"/>
      <c r="X1816" t="inlineStr">
        <is>
          <t>GON/CSKS/ST01939</t>
        </is>
      </c>
      <c r="Y1816" t="inlineStr">
        <is>
          <t>GON/CSKS/ST01939</t>
        </is>
      </c>
      <c r="Z1816" t="inlineStr">
        <is>
          <t>2025-04-08 23:24:18</t>
        </is>
      </c>
      <c r="AA1816" t="inlineStr">
        <is>
          <t>2025-04-08 23:24:00</t>
        </is>
      </c>
      <c r="AB1816" t="inlineStr">
        <is>
          <t>6dorena</t>
        </is>
      </c>
      <c r="AC1816" t="inlineStr">
        <is>
          <t>2025-04-08 22:24:30</t>
        </is>
      </c>
      <c r="AD1816" s="1" t="inlineStr">
        <is>
          <t>https://www.commcarehq.org/a/caris-test/reports/form_data/5a7e62b0-a916-47a8-b634-0f3098db0273/</t>
        </is>
      </c>
      <c r="AE1816" t="inlineStr">
        <is>
          <t>---</t>
        </is>
      </c>
      <c r="AF1816" t="inlineStr">
        <is>
          <t>3c5a623af057e23a32ae4000_45672</t>
        </is>
      </c>
      <c r="AG1816" t="inlineStr">
        <is>
          <t>OK</t>
        </is>
      </c>
      <c r="AH1816" t="inlineStr">
        <is>
          <t>2025-04-08 23:24:18</t>
        </is>
      </c>
      <c r="AI1816" t="inlineStr">
        <is>
          <t>3964b2205a0f20868524be13aab0b786</t>
        </is>
      </c>
      <c r="AJ1816" t="inlineStr">
        <is>
          <t>2025-04-08</t>
        </is>
      </c>
      <c r="AK1816" t="inlineStr">
        <is>
          <t>3</t>
        </is>
      </c>
      <c r="AL1816" t="inlineStr">
        <is>
          <t>---</t>
        </is>
      </c>
      <c r="AM1816" t="inlineStr">
        <is>
          <t>0</t>
        </is>
      </c>
      <c r="AN1816" t="inlineStr">
        <is>
          <t>---</t>
        </is>
      </c>
      <c r="AO1816" t="inlineStr">
        <is>
          <t>1</t>
        </is>
      </c>
      <c r="AP1816" t="inlineStr">
        <is>
          <t>1</t>
        </is>
      </c>
      <c r="AQ1816" t="inlineStr"/>
      <c r="AR1816" t="inlineStr"/>
      <c r="AS1816" t="inlineStr"/>
      <c r="AT1816" t="inlineStr"/>
      <c r="AU1816" t="inlineStr">
        <is>
          <t>---</t>
        </is>
      </c>
      <c r="AV1816" t="inlineStr">
        <is>
          <t>---</t>
        </is>
      </c>
      <c r="AW1816" t="inlineStr">
        <is>
          <t>---</t>
        </is>
      </c>
      <c r="AX1816" t="inlineStr">
        <is>
          <t>---</t>
        </is>
      </c>
      <c r="AY1816" t="inlineStr">
        <is>
          <t>---</t>
        </is>
      </c>
      <c r="AZ1816" t="inlineStr">
        <is>
          <t>---</t>
        </is>
      </c>
      <c r="BA1816" t="inlineStr">
        <is>
          <t>3964b2205a0f20868524be13aab0b786</t>
        </is>
      </c>
      <c r="BB1816" t="inlineStr">
        <is>
          <t>http://openrosa.org/formdesigner/0B48E039-1E80-49A7-AC24-732B6E788E39</t>
        </is>
      </c>
      <c r="BC1816" t="inlineStr">
        <is>
          <t>Ration et autres visites</t>
        </is>
      </c>
      <c r="BD1816" t="inlineStr">
        <is>
          <t>CommCare Android, version "2.55.0"(467579). App v15976. CommCare Version 2.55.0. Build 467579, built on: 2025-01-15</t>
        </is>
      </c>
      <c r="BE1816" t="inlineStr">
        <is>
          <t>commcare_8bfa4fa8-c694-426a-969e-07ff9318179f</t>
        </is>
      </c>
      <c r="BF1816" t="inlineStr">
        <is>
          <t>19.472031 -72.6708052 8.0 9.3</t>
        </is>
      </c>
      <c r="BG1816" t="inlineStr">
        <is>
          <t>f13d8149fc6d39ebe86af18272310ff9</t>
        </is>
      </c>
      <c r="BH1816" t="inlineStr">
        <is>
          <t>7f92301a232342ecaa860bf392f6b02f</t>
        </is>
      </c>
      <c r="BI1816" t="inlineStr">
        <is>
          <t>15246</t>
        </is>
      </c>
      <c r="BJ1816" t="inlineStr">
        <is>
          <t>XFormInstance</t>
        </is>
      </c>
      <c r="BK1816" t="inlineStr">
        <is>
          <t>91baab9e14bd11f0afa7c95ea779295f</t>
        </is>
      </c>
      <c r="BL1816" t="b">
        <v>0</v>
      </c>
      <c r="BM1816" t="inlineStr">
        <is>
          <t>---</t>
        </is>
      </c>
      <c r="BN1816" t="inlineStr">
        <is>
          <t>200.113.253.135</t>
        </is>
      </c>
      <c r="BO1816" t="inlineStr">
        <is>
          <t>Quinsberley Arelus</t>
        </is>
      </c>
    </row>
    <row r="1817">
      <c r="A1817" t="inlineStr">
        <is>
          <t>1815</t>
        </is>
      </c>
      <c r="B1817" t="inlineStr">
        <is>
          <t>5ea187ba-c98c-4398-b4f3-a6ae2eb5d3e5</t>
        </is>
      </c>
      <c r="C1817" t="inlineStr">
        <is>
          <t>2025-04-08</t>
        </is>
      </c>
      <c r="D1817" t="inlineStr">
        <is>
          <t>3</t>
        </is>
      </c>
      <c r="E1817" t="inlineStr">
        <is>
          <t>---</t>
        </is>
      </c>
      <c r="F1817" t="inlineStr">
        <is>
          <t>0</t>
        </is>
      </c>
      <c r="G1817" t="inlineStr">
        <is>
          <t>---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---</t>
        </is>
      </c>
      <c r="L1817" t="inlineStr">
        <is>
          <t>---</t>
        </is>
      </c>
      <c r="M1817" t="inlineStr">
        <is>
          <t>---</t>
        </is>
      </c>
      <c r="N1817" t="inlineStr">
        <is>
          <t>---</t>
        </is>
      </c>
      <c r="O1817" t="inlineStr">
        <is>
          <t>---</t>
        </is>
      </c>
      <c r="P1817" t="inlineStr">
        <is>
          <t>---</t>
        </is>
      </c>
      <c r="Q1817" t="inlineStr">
        <is>
          <t>---</t>
        </is>
      </c>
      <c r="R1817" t="inlineStr"/>
      <c r="S1817" t="inlineStr"/>
      <c r="T1817" t="inlineStr"/>
      <c r="U1817" t="inlineStr"/>
      <c r="V1817" t="inlineStr"/>
      <c r="W1817" t="inlineStr"/>
      <c r="X1817" t="inlineStr">
        <is>
          <t>GON/CSKS/ST01497</t>
        </is>
      </c>
      <c r="Y1817" t="inlineStr">
        <is>
          <t>GON/CSKS/ST01497</t>
        </is>
      </c>
      <c r="Z1817" t="inlineStr">
        <is>
          <t>2025-04-08 23:24:47</t>
        </is>
      </c>
      <c r="AA1817" t="inlineStr">
        <is>
          <t>2025-04-08 23:24:35</t>
        </is>
      </c>
      <c r="AB1817" t="inlineStr">
        <is>
          <t>6dorena</t>
        </is>
      </c>
      <c r="AC1817" t="inlineStr">
        <is>
          <t>2025-04-08 22:24:53</t>
        </is>
      </c>
      <c r="AD1817" s="1" t="inlineStr">
        <is>
          <t>https://www.commcarehq.org/a/caris-test/reports/form_data/5ea187ba-c98c-4398-b4f3-a6ae2eb5d3e5/</t>
        </is>
      </c>
      <c r="AE1817" t="inlineStr">
        <is>
          <t>---</t>
        </is>
      </c>
      <c r="AF1817" t="inlineStr">
        <is>
          <t>3c5a623af057e23a32ae4000_33868</t>
        </is>
      </c>
      <c r="AG1817" t="inlineStr">
        <is>
          <t>OK</t>
        </is>
      </c>
      <c r="AH1817" t="inlineStr">
        <is>
          <t>2025-04-08 23:24:47</t>
        </is>
      </c>
      <c r="AI1817" t="inlineStr">
        <is>
          <t>3964b2205a0f20868524be13aab0b786</t>
        </is>
      </c>
      <c r="AJ1817" t="inlineStr">
        <is>
          <t>2025-04-08</t>
        </is>
      </c>
      <c r="AK1817" t="inlineStr">
        <is>
          <t>3</t>
        </is>
      </c>
      <c r="AL1817" t="inlineStr">
        <is>
          <t>---</t>
        </is>
      </c>
      <c r="AM1817" t="inlineStr">
        <is>
          <t>0</t>
        </is>
      </c>
      <c r="AN1817" t="inlineStr">
        <is>
          <t>---</t>
        </is>
      </c>
      <c r="AO1817" t="inlineStr">
        <is>
          <t>1</t>
        </is>
      </c>
      <c r="AP1817" t="inlineStr">
        <is>
          <t>1</t>
        </is>
      </c>
      <c r="AQ1817" t="inlineStr"/>
      <c r="AR1817" t="inlineStr"/>
      <c r="AS1817" t="inlineStr"/>
      <c r="AT1817" t="inlineStr"/>
      <c r="AU1817" t="inlineStr">
        <is>
          <t>---</t>
        </is>
      </c>
      <c r="AV1817" t="inlineStr">
        <is>
          <t>---</t>
        </is>
      </c>
      <c r="AW1817" t="inlineStr">
        <is>
          <t>---</t>
        </is>
      </c>
      <c r="AX1817" t="inlineStr">
        <is>
          <t>---</t>
        </is>
      </c>
      <c r="AY1817" t="inlineStr">
        <is>
          <t>---</t>
        </is>
      </c>
      <c r="AZ1817" t="inlineStr">
        <is>
          <t>---</t>
        </is>
      </c>
      <c r="BA1817" t="inlineStr">
        <is>
          <t>3964b2205a0f20868524be13aab0b786</t>
        </is>
      </c>
      <c r="BB1817" t="inlineStr">
        <is>
          <t>http://openrosa.org/formdesigner/0B48E039-1E80-49A7-AC24-732B6E788E39</t>
        </is>
      </c>
      <c r="BC1817" t="inlineStr">
        <is>
          <t>Ration et autres visites</t>
        </is>
      </c>
      <c r="BD1817" t="inlineStr">
        <is>
          <t>CommCare Android, version "2.55.0"(467579). App v15976. CommCare Version 2.55.0. Build 467579, built on: 2025-01-15</t>
        </is>
      </c>
      <c r="BE1817" t="inlineStr">
        <is>
          <t>commcare_8bfa4fa8-c694-426a-969e-07ff9318179f</t>
        </is>
      </c>
      <c r="BF1817" t="inlineStr">
        <is>
          <t>19.4720143 -72.6708142 2.0 9.75</t>
        </is>
      </c>
      <c r="BG1817" t="inlineStr">
        <is>
          <t>f13d8149fc6d39ebe86af18272310ff9</t>
        </is>
      </c>
      <c r="BH1817" t="inlineStr">
        <is>
          <t>7f92301a232342ecaa860bf392f6b02f</t>
        </is>
      </c>
      <c r="BI1817" t="inlineStr">
        <is>
          <t>15246</t>
        </is>
      </c>
      <c r="BJ1817" t="inlineStr">
        <is>
          <t>XFormInstance</t>
        </is>
      </c>
      <c r="BK1817" t="inlineStr">
        <is>
          <t>91baab9e14bd11f0afa7c95ea779295f</t>
        </is>
      </c>
      <c r="BL1817" t="b">
        <v>0</v>
      </c>
      <c r="BM1817" t="inlineStr">
        <is>
          <t>---</t>
        </is>
      </c>
      <c r="BN1817" t="inlineStr">
        <is>
          <t>200.113.253.135</t>
        </is>
      </c>
      <c r="BO1817" t="inlineStr">
        <is>
          <t>Miguelson Etienne</t>
        </is>
      </c>
    </row>
    <row r="1818">
      <c r="A1818" t="inlineStr">
        <is>
          <t>1816</t>
        </is>
      </c>
      <c r="B1818" t="inlineStr">
        <is>
          <t>ec957446-ca49-4db2-a9bc-288bf547ab05</t>
        </is>
      </c>
      <c r="C1818" t="inlineStr">
        <is>
          <t>2025-04-08</t>
        </is>
      </c>
      <c r="D1818" t="inlineStr">
        <is>
          <t>3</t>
        </is>
      </c>
      <c r="E1818" t="inlineStr">
        <is>
          <t>---</t>
        </is>
      </c>
      <c r="F1818" t="inlineStr">
        <is>
          <t>0</t>
        </is>
      </c>
      <c r="G1818" t="inlineStr">
        <is>
          <t>---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---</t>
        </is>
      </c>
      <c r="L1818" t="inlineStr">
        <is>
          <t>---</t>
        </is>
      </c>
      <c r="M1818" t="inlineStr">
        <is>
          <t>---</t>
        </is>
      </c>
      <c r="N1818" t="inlineStr">
        <is>
          <t>---</t>
        </is>
      </c>
      <c r="O1818" t="inlineStr">
        <is>
          <t>---</t>
        </is>
      </c>
      <c r="P1818" t="inlineStr">
        <is>
          <t>---</t>
        </is>
      </c>
      <c r="Q1818" t="inlineStr">
        <is>
          <t>---</t>
        </is>
      </c>
      <c r="R1818" t="inlineStr"/>
      <c r="S1818" t="inlineStr"/>
      <c r="T1818" t="inlineStr"/>
      <c r="U1818" t="inlineStr"/>
      <c r="V1818" t="inlineStr"/>
      <c r="W1818" t="inlineStr"/>
      <c r="X1818" t="inlineStr">
        <is>
          <t>GON/CSKS/ST00985</t>
        </is>
      </c>
      <c r="Y1818" t="inlineStr">
        <is>
          <t>GON/CSKS/ST00985</t>
        </is>
      </c>
      <c r="Z1818" t="inlineStr">
        <is>
          <t>2025-04-08 23:25:11</t>
        </is>
      </c>
      <c r="AA1818" t="inlineStr">
        <is>
          <t>2025-04-08 23:25:00</t>
        </is>
      </c>
      <c r="AB1818" t="inlineStr">
        <is>
          <t>6dorena</t>
        </is>
      </c>
      <c r="AC1818" t="inlineStr">
        <is>
          <t>2025-04-08 22:25:17</t>
        </is>
      </c>
      <c r="AD1818" s="1" t="inlineStr">
        <is>
          <t>https://www.commcarehq.org/a/caris-test/reports/form_data/ec957446-ca49-4db2-a9bc-288bf547ab05/</t>
        </is>
      </c>
      <c r="AE1818" t="inlineStr">
        <is>
          <t>---</t>
        </is>
      </c>
      <c r="AF1818" t="inlineStr">
        <is>
          <t>3c5a623af057e23a32ae4000_23485</t>
        </is>
      </c>
      <c r="AG1818" t="inlineStr">
        <is>
          <t>OK</t>
        </is>
      </c>
      <c r="AH1818" t="inlineStr">
        <is>
          <t>2025-04-08 23:25:11</t>
        </is>
      </c>
      <c r="AI1818" t="inlineStr">
        <is>
          <t>3964b2205a0f20868524be13aab0b786</t>
        </is>
      </c>
      <c r="AJ1818" t="inlineStr">
        <is>
          <t>2025-04-08</t>
        </is>
      </c>
      <c r="AK1818" t="inlineStr">
        <is>
          <t>3</t>
        </is>
      </c>
      <c r="AL1818" t="inlineStr">
        <is>
          <t>---</t>
        </is>
      </c>
      <c r="AM1818" t="inlineStr">
        <is>
          <t>0</t>
        </is>
      </c>
      <c r="AN1818" t="inlineStr">
        <is>
          <t>---</t>
        </is>
      </c>
      <c r="AO1818" t="inlineStr">
        <is>
          <t>1</t>
        </is>
      </c>
      <c r="AP1818" t="inlineStr">
        <is>
          <t>1</t>
        </is>
      </c>
      <c r="AQ1818" t="inlineStr"/>
      <c r="AR1818" t="inlineStr"/>
      <c r="AS1818" t="inlineStr"/>
      <c r="AT1818" t="inlineStr"/>
      <c r="AU1818" t="inlineStr">
        <is>
          <t>---</t>
        </is>
      </c>
      <c r="AV1818" t="inlineStr">
        <is>
          <t>---</t>
        </is>
      </c>
      <c r="AW1818" t="inlineStr">
        <is>
          <t>---</t>
        </is>
      </c>
      <c r="AX1818" t="inlineStr">
        <is>
          <t>---</t>
        </is>
      </c>
      <c r="AY1818" t="inlineStr">
        <is>
          <t>---</t>
        </is>
      </c>
      <c r="AZ1818" t="inlineStr">
        <is>
          <t>---</t>
        </is>
      </c>
      <c r="BA1818" t="inlineStr">
        <is>
          <t>3964b2205a0f20868524be13aab0b786</t>
        </is>
      </c>
      <c r="BB1818" t="inlineStr">
        <is>
          <t>http://openrosa.org/formdesigner/0B48E039-1E80-49A7-AC24-732B6E788E39</t>
        </is>
      </c>
      <c r="BC1818" t="inlineStr">
        <is>
          <t>Ration et autres visites</t>
        </is>
      </c>
      <c r="BD1818" t="inlineStr">
        <is>
          <t>CommCare Android, version "2.55.0"(467579). App v15976. CommCare Version 2.55.0. Build 467579, built on: 2025-01-15</t>
        </is>
      </c>
      <c r="BE1818" t="inlineStr">
        <is>
          <t>commcare_8bfa4fa8-c694-426a-969e-07ff9318179f</t>
        </is>
      </c>
      <c r="BF1818" t="inlineStr">
        <is>
          <t>19.4720973 -72.6708982 -1.0 9.75</t>
        </is>
      </c>
      <c r="BG1818" t="inlineStr">
        <is>
          <t>f13d8149fc6d39ebe86af18272310ff9</t>
        </is>
      </c>
      <c r="BH1818" t="inlineStr">
        <is>
          <t>7f92301a232342ecaa860bf392f6b02f</t>
        </is>
      </c>
      <c r="BI1818" t="inlineStr">
        <is>
          <t>15246</t>
        </is>
      </c>
      <c r="BJ1818" t="inlineStr">
        <is>
          <t>XFormInstance</t>
        </is>
      </c>
      <c r="BK1818" t="inlineStr">
        <is>
          <t>91baab9e14bd11f0afa7c95ea779295f</t>
        </is>
      </c>
      <c r="BL1818" t="b">
        <v>0</v>
      </c>
      <c r="BM1818" t="inlineStr">
        <is>
          <t>---</t>
        </is>
      </c>
      <c r="BN1818" t="inlineStr">
        <is>
          <t>200.113.253.135</t>
        </is>
      </c>
      <c r="BO1818" t="inlineStr">
        <is>
          <t>Gessica/Jessikar Delphin</t>
        </is>
      </c>
    </row>
    <row r="1819">
      <c r="A1819" t="inlineStr">
        <is>
          <t>1817</t>
        </is>
      </c>
      <c r="B1819" t="inlineStr">
        <is>
          <t>112509d9-f972-4523-963a-a417ff7e25d7</t>
        </is>
      </c>
      <c r="C1819" t="inlineStr">
        <is>
          <t>2025-04-08</t>
        </is>
      </c>
      <c r="D1819" t="inlineStr">
        <is>
          <t>3</t>
        </is>
      </c>
      <c r="E1819" t="inlineStr">
        <is>
          <t>---</t>
        </is>
      </c>
      <c r="F1819" t="inlineStr">
        <is>
          <t>0</t>
        </is>
      </c>
      <c r="G1819" t="inlineStr">
        <is>
          <t>---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---</t>
        </is>
      </c>
      <c r="L1819" t="inlineStr">
        <is>
          <t>---</t>
        </is>
      </c>
      <c r="M1819" t="inlineStr">
        <is>
          <t>---</t>
        </is>
      </c>
      <c r="N1819" t="inlineStr">
        <is>
          <t>---</t>
        </is>
      </c>
      <c r="O1819" t="inlineStr">
        <is>
          <t>---</t>
        </is>
      </c>
      <c r="P1819" t="inlineStr">
        <is>
          <t>---</t>
        </is>
      </c>
      <c r="Q1819" t="inlineStr">
        <is>
          <t>---</t>
        </is>
      </c>
      <c r="R1819" t="inlineStr"/>
      <c r="S1819" t="inlineStr"/>
      <c r="T1819" t="inlineStr"/>
      <c r="U1819" t="inlineStr"/>
      <c r="V1819" t="inlineStr"/>
      <c r="W1819" t="inlineStr"/>
      <c r="X1819" t="inlineStr">
        <is>
          <t>GON/CSKS/ST01115</t>
        </is>
      </c>
      <c r="Y1819" t="inlineStr">
        <is>
          <t>GON/CSKS/ST01115</t>
        </is>
      </c>
      <c r="Z1819" t="inlineStr">
        <is>
          <t>2025-04-08 23:25:38</t>
        </is>
      </c>
      <c r="AA1819" t="inlineStr">
        <is>
          <t>2025-04-08 23:25:27</t>
        </is>
      </c>
      <c r="AB1819" t="inlineStr">
        <is>
          <t>6dorena</t>
        </is>
      </c>
      <c r="AC1819" t="inlineStr">
        <is>
          <t>2025-04-08 22:25:44</t>
        </is>
      </c>
      <c r="AD1819" s="1" t="inlineStr">
        <is>
          <t>https://www.commcarehq.org/a/caris-test/reports/form_data/112509d9-f972-4523-963a-a417ff7e25d7/</t>
        </is>
      </c>
      <c r="AE1819" t="inlineStr">
        <is>
          <t>---</t>
        </is>
      </c>
      <c r="AF1819" t="inlineStr">
        <is>
          <t>3c5a623af057e23a32ae4000_27073</t>
        </is>
      </c>
      <c r="AG1819" t="inlineStr">
        <is>
          <t>OK</t>
        </is>
      </c>
      <c r="AH1819" t="inlineStr">
        <is>
          <t>2025-04-08 23:25:38</t>
        </is>
      </c>
      <c r="AI1819" t="inlineStr">
        <is>
          <t>3964b2205a0f20868524be13aab0b786</t>
        </is>
      </c>
      <c r="AJ1819" t="inlineStr">
        <is>
          <t>2025-04-08</t>
        </is>
      </c>
      <c r="AK1819" t="inlineStr">
        <is>
          <t>3</t>
        </is>
      </c>
      <c r="AL1819" t="inlineStr">
        <is>
          <t>---</t>
        </is>
      </c>
      <c r="AM1819" t="inlineStr">
        <is>
          <t>0</t>
        </is>
      </c>
      <c r="AN1819" t="inlineStr">
        <is>
          <t>---</t>
        </is>
      </c>
      <c r="AO1819" t="inlineStr">
        <is>
          <t>1</t>
        </is>
      </c>
      <c r="AP1819" t="inlineStr">
        <is>
          <t>1</t>
        </is>
      </c>
      <c r="AQ1819" t="inlineStr"/>
      <c r="AR1819" t="inlineStr"/>
      <c r="AS1819" t="inlineStr"/>
      <c r="AT1819" t="inlineStr"/>
      <c r="AU1819" t="inlineStr">
        <is>
          <t>---</t>
        </is>
      </c>
      <c r="AV1819" t="inlineStr">
        <is>
          <t>---</t>
        </is>
      </c>
      <c r="AW1819" t="inlineStr">
        <is>
          <t>---</t>
        </is>
      </c>
      <c r="AX1819" t="inlineStr">
        <is>
          <t>---</t>
        </is>
      </c>
      <c r="AY1819" t="inlineStr">
        <is>
          <t>---</t>
        </is>
      </c>
      <c r="AZ1819" t="inlineStr">
        <is>
          <t>---</t>
        </is>
      </c>
      <c r="BA1819" t="inlineStr">
        <is>
          <t>3964b2205a0f20868524be13aab0b786</t>
        </is>
      </c>
      <c r="BB1819" t="inlineStr">
        <is>
          <t>http://openrosa.org/formdesigner/0B48E039-1E80-49A7-AC24-732B6E788E39</t>
        </is>
      </c>
      <c r="BC1819" t="inlineStr">
        <is>
          <t>Ration et autres visites</t>
        </is>
      </c>
      <c r="BD1819" t="inlineStr">
        <is>
          <t>CommCare Android, version "2.55.0"(467579). App v15976. CommCare Version 2.55.0. Build 467579, built on: 2025-01-15</t>
        </is>
      </c>
      <c r="BE1819" t="inlineStr">
        <is>
          <t>commcare_8bfa4fa8-c694-426a-969e-07ff9318179f</t>
        </is>
      </c>
      <c r="BF1819" t="inlineStr">
        <is>
          <t>19.4720428 -72.6708384 2.0 9.9</t>
        </is>
      </c>
      <c r="BG1819" t="inlineStr">
        <is>
          <t>f13d8149fc6d39ebe86af18272310ff9</t>
        </is>
      </c>
      <c r="BH1819" t="inlineStr">
        <is>
          <t>7f92301a232342ecaa860bf392f6b02f</t>
        </is>
      </c>
      <c r="BI1819" t="inlineStr">
        <is>
          <t>15246</t>
        </is>
      </c>
      <c r="BJ1819" t="inlineStr">
        <is>
          <t>XFormInstance</t>
        </is>
      </c>
      <c r="BK1819" t="inlineStr">
        <is>
          <t>91baab9e14bd11f0afa7c95ea779295f</t>
        </is>
      </c>
      <c r="BL1819" t="b">
        <v>0</v>
      </c>
      <c r="BM1819" t="inlineStr">
        <is>
          <t>---</t>
        </is>
      </c>
      <c r="BN1819" t="inlineStr">
        <is>
          <t>200.113.253.135</t>
        </is>
      </c>
      <c r="BO1819" t="inlineStr">
        <is>
          <t>Regidson / Regison Joseph</t>
        </is>
      </c>
    </row>
    <row r="1820">
      <c r="A1820" t="inlineStr">
        <is>
          <t>1818</t>
        </is>
      </c>
      <c r="B1820" t="inlineStr">
        <is>
          <t>de6b4e90-b643-437e-93fd-bfbfa1faaeac</t>
        </is>
      </c>
      <c r="C1820" t="inlineStr">
        <is>
          <t>2025-04-08</t>
        </is>
      </c>
      <c r="D1820" t="inlineStr">
        <is>
          <t>3</t>
        </is>
      </c>
      <c r="E1820" t="inlineStr">
        <is>
          <t>---</t>
        </is>
      </c>
      <c r="F1820" t="inlineStr">
        <is>
          <t>0</t>
        </is>
      </c>
      <c r="G1820" t="inlineStr">
        <is>
          <t>---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---</t>
        </is>
      </c>
      <c r="L1820" t="inlineStr">
        <is>
          <t>---</t>
        </is>
      </c>
      <c r="M1820" t="inlineStr">
        <is>
          <t>---</t>
        </is>
      </c>
      <c r="N1820" t="inlineStr">
        <is>
          <t>---</t>
        </is>
      </c>
      <c r="O1820" t="inlineStr">
        <is>
          <t>---</t>
        </is>
      </c>
      <c r="P1820" t="inlineStr">
        <is>
          <t>---</t>
        </is>
      </c>
      <c r="Q1820" t="inlineStr">
        <is>
          <t>---</t>
        </is>
      </c>
      <c r="R1820" t="inlineStr"/>
      <c r="S1820" t="inlineStr"/>
      <c r="T1820" t="inlineStr"/>
      <c r="U1820" t="inlineStr"/>
      <c r="V1820" t="inlineStr"/>
      <c r="W1820" t="inlineStr"/>
      <c r="X1820" t="inlineStr">
        <is>
          <t>GON/CSKS/00186</t>
        </is>
      </c>
      <c r="Y1820" t="inlineStr">
        <is>
          <t>GON/CSKS/00186</t>
        </is>
      </c>
      <c r="Z1820" t="inlineStr">
        <is>
          <t>2025-04-08 23:26:09</t>
        </is>
      </c>
      <c r="AA1820" t="inlineStr">
        <is>
          <t>2025-04-08 23:25:56</t>
        </is>
      </c>
      <c r="AB1820" t="inlineStr">
        <is>
          <t>6dorena</t>
        </is>
      </c>
      <c r="AC1820" t="inlineStr">
        <is>
          <t>2025-04-08 22:26:15</t>
        </is>
      </c>
      <c r="AD1820" s="1" t="inlineStr">
        <is>
          <t>https://www.commcarehq.org/a/caris-test/reports/form_data/de6b4e90-b643-437e-93fd-bfbfa1faaeac/</t>
        </is>
      </c>
      <c r="AE1820" t="inlineStr">
        <is>
          <t>---</t>
        </is>
      </c>
      <c r="AF1820" t="inlineStr">
        <is>
          <t>3c5a623af057e23a32ae4000_14367</t>
        </is>
      </c>
      <c r="AG1820" t="inlineStr">
        <is>
          <t>OK</t>
        </is>
      </c>
      <c r="AH1820" t="inlineStr">
        <is>
          <t>2025-04-08 23:26:09</t>
        </is>
      </c>
      <c r="AI1820" t="inlineStr">
        <is>
          <t>3964b2205a0f20868524be13aab0b786</t>
        </is>
      </c>
      <c r="AJ1820" t="inlineStr">
        <is>
          <t>2025-04-08</t>
        </is>
      </c>
      <c r="AK1820" t="inlineStr">
        <is>
          <t>3</t>
        </is>
      </c>
      <c r="AL1820" t="inlineStr">
        <is>
          <t>---</t>
        </is>
      </c>
      <c r="AM1820" t="inlineStr">
        <is>
          <t>0</t>
        </is>
      </c>
      <c r="AN1820" t="inlineStr">
        <is>
          <t>---</t>
        </is>
      </c>
      <c r="AO1820" t="inlineStr">
        <is>
          <t>1</t>
        </is>
      </c>
      <c r="AP1820" t="inlineStr">
        <is>
          <t>1</t>
        </is>
      </c>
      <c r="AQ1820" t="inlineStr"/>
      <c r="AR1820" t="inlineStr"/>
      <c r="AS1820" t="inlineStr"/>
      <c r="AT1820" t="inlineStr"/>
      <c r="AU1820" t="inlineStr">
        <is>
          <t>---</t>
        </is>
      </c>
      <c r="AV1820" t="inlineStr">
        <is>
          <t>---</t>
        </is>
      </c>
      <c r="AW1820" t="inlineStr">
        <is>
          <t>---</t>
        </is>
      </c>
      <c r="AX1820" t="inlineStr">
        <is>
          <t>---</t>
        </is>
      </c>
      <c r="AY1820" t="inlineStr">
        <is>
          <t>---</t>
        </is>
      </c>
      <c r="AZ1820" t="inlineStr">
        <is>
          <t>---</t>
        </is>
      </c>
      <c r="BA1820" t="inlineStr">
        <is>
          <t>3964b2205a0f20868524be13aab0b786</t>
        </is>
      </c>
      <c r="BB1820" t="inlineStr">
        <is>
          <t>http://openrosa.org/formdesigner/0B48E039-1E80-49A7-AC24-732B6E788E39</t>
        </is>
      </c>
      <c r="BC1820" t="inlineStr">
        <is>
          <t>Ration et autres visites</t>
        </is>
      </c>
      <c r="BD1820" t="inlineStr">
        <is>
          <t>CommCare Android, version "2.55.0"(467579). App v15976. CommCare Version 2.55.0. Build 467579, built on: 2025-01-15</t>
        </is>
      </c>
      <c r="BE1820" t="inlineStr">
        <is>
          <t>commcare_8bfa4fa8-c694-426a-969e-07ff9318179f</t>
        </is>
      </c>
      <c r="BF1820" t="inlineStr">
        <is>
          <t>19.4720221 -72.6708751 -8.0 9.8</t>
        </is>
      </c>
      <c r="BG1820" t="inlineStr">
        <is>
          <t>f13d8149fc6d39ebe86af18272310ff9</t>
        </is>
      </c>
      <c r="BH1820" t="inlineStr">
        <is>
          <t>7f92301a232342ecaa860bf392f6b02f</t>
        </is>
      </c>
      <c r="BI1820" t="inlineStr">
        <is>
          <t>15246</t>
        </is>
      </c>
      <c r="BJ1820" t="inlineStr">
        <is>
          <t>XFormInstance</t>
        </is>
      </c>
      <c r="BK1820" t="inlineStr">
        <is>
          <t>91baab9e14bd11f0afa7c95ea779295f</t>
        </is>
      </c>
      <c r="BL1820" t="b">
        <v>0</v>
      </c>
      <c r="BM1820" t="inlineStr">
        <is>
          <t>---</t>
        </is>
      </c>
      <c r="BN1820" t="inlineStr">
        <is>
          <t>200.113.253.135</t>
        </is>
      </c>
      <c r="BO1820" t="inlineStr">
        <is>
          <t>Edwens Jeanniton</t>
        </is>
      </c>
    </row>
    <row r="1821">
      <c r="A1821" t="inlineStr">
        <is>
          <t>1819</t>
        </is>
      </c>
      <c r="B1821" t="inlineStr">
        <is>
          <t>e311c981-6e17-4f48-aa16-1aaae77433ac</t>
        </is>
      </c>
      <c r="C1821" t="inlineStr">
        <is>
          <t>2025-04-08</t>
        </is>
      </c>
      <c r="D1821" t="inlineStr">
        <is>
          <t>3</t>
        </is>
      </c>
      <c r="E1821" t="inlineStr">
        <is>
          <t>---</t>
        </is>
      </c>
      <c r="F1821" t="inlineStr">
        <is>
          <t>0</t>
        </is>
      </c>
      <c r="G1821" t="inlineStr">
        <is>
          <t>---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---</t>
        </is>
      </c>
      <c r="L1821" t="inlineStr">
        <is>
          <t>---</t>
        </is>
      </c>
      <c r="M1821" t="inlineStr">
        <is>
          <t>---</t>
        </is>
      </c>
      <c r="N1821" t="inlineStr">
        <is>
          <t>---</t>
        </is>
      </c>
      <c r="O1821" t="inlineStr">
        <is>
          <t>---</t>
        </is>
      </c>
      <c r="P1821" t="inlineStr">
        <is>
          <t>---</t>
        </is>
      </c>
      <c r="Q1821" t="inlineStr">
        <is>
          <t>---</t>
        </is>
      </c>
      <c r="R1821" t="inlineStr"/>
      <c r="S1821" t="inlineStr"/>
      <c r="T1821" t="inlineStr"/>
      <c r="U1821" t="inlineStr"/>
      <c r="V1821" t="inlineStr"/>
      <c r="W1821" t="inlineStr"/>
      <c r="X1821" t="inlineStr">
        <is>
          <t>GON/CSKS/ST02243</t>
        </is>
      </c>
      <c r="Y1821" t="inlineStr">
        <is>
          <t>GON/CSKS/ST02243</t>
        </is>
      </c>
      <c r="Z1821" t="inlineStr">
        <is>
          <t>2025-04-08 23:26:36</t>
        </is>
      </c>
      <c r="AA1821" t="inlineStr">
        <is>
          <t>2025-04-08 23:26:26</t>
        </is>
      </c>
      <c r="AB1821" t="inlineStr">
        <is>
          <t>6dorena</t>
        </is>
      </c>
      <c r="AC1821" t="inlineStr">
        <is>
          <t>2025-04-08 22:26:43</t>
        </is>
      </c>
      <c r="AD1821" s="1" t="inlineStr">
        <is>
          <t>https://www.commcarehq.org/a/caris-test/reports/form_data/e311c981-6e17-4f48-aa16-1aaae77433ac/</t>
        </is>
      </c>
      <c r="AE1821" t="inlineStr">
        <is>
          <t>---</t>
        </is>
      </c>
      <c r="AF1821" t="inlineStr">
        <is>
          <t>3c5a623af057e23a32ae4000_71231</t>
        </is>
      </c>
      <c r="AG1821" t="inlineStr">
        <is>
          <t>OK</t>
        </is>
      </c>
      <c r="AH1821" t="inlineStr">
        <is>
          <t>2025-04-08 23:26:36</t>
        </is>
      </c>
      <c r="AI1821" t="inlineStr">
        <is>
          <t>3964b2205a0f20868524be13aab0b786</t>
        </is>
      </c>
      <c r="AJ1821" t="inlineStr">
        <is>
          <t>2025-04-08</t>
        </is>
      </c>
      <c r="AK1821" t="inlineStr">
        <is>
          <t>3</t>
        </is>
      </c>
      <c r="AL1821" t="inlineStr">
        <is>
          <t>---</t>
        </is>
      </c>
      <c r="AM1821" t="inlineStr">
        <is>
          <t>0</t>
        </is>
      </c>
      <c r="AN1821" t="inlineStr">
        <is>
          <t>---</t>
        </is>
      </c>
      <c r="AO1821" t="inlineStr">
        <is>
          <t>1</t>
        </is>
      </c>
      <c r="AP1821" t="inlineStr">
        <is>
          <t>1</t>
        </is>
      </c>
      <c r="AQ1821" t="inlineStr"/>
      <c r="AR1821" t="inlineStr"/>
      <c r="AS1821" t="inlineStr"/>
      <c r="AT1821" t="inlineStr"/>
      <c r="AU1821" t="inlineStr">
        <is>
          <t>---</t>
        </is>
      </c>
      <c r="AV1821" t="inlineStr">
        <is>
          <t>---</t>
        </is>
      </c>
      <c r="AW1821" t="inlineStr">
        <is>
          <t>---</t>
        </is>
      </c>
      <c r="AX1821" t="inlineStr">
        <is>
          <t>---</t>
        </is>
      </c>
      <c r="AY1821" t="inlineStr">
        <is>
          <t>---</t>
        </is>
      </c>
      <c r="AZ1821" t="inlineStr">
        <is>
          <t>---</t>
        </is>
      </c>
      <c r="BA1821" t="inlineStr">
        <is>
          <t>3964b2205a0f20868524be13aab0b786</t>
        </is>
      </c>
      <c r="BB1821" t="inlineStr">
        <is>
          <t>http://openrosa.org/formdesigner/0B48E039-1E80-49A7-AC24-732B6E788E39</t>
        </is>
      </c>
      <c r="BC1821" t="inlineStr">
        <is>
          <t>Ration et autres visites</t>
        </is>
      </c>
      <c r="BD1821" t="inlineStr">
        <is>
          <t>CommCare Android, version "2.55.0"(467579). App v15976. CommCare Version 2.55.0. Build 467579, built on: 2025-01-15</t>
        </is>
      </c>
      <c r="BE1821" t="inlineStr">
        <is>
          <t>commcare_8bfa4fa8-c694-426a-969e-07ff9318179f</t>
        </is>
      </c>
      <c r="BF1821" t="inlineStr">
        <is>
          <t>19.4720411 -72.6708244 -4.0 9.19</t>
        </is>
      </c>
      <c r="BG1821" t="inlineStr">
        <is>
          <t>f13d8149fc6d39ebe86af18272310ff9</t>
        </is>
      </c>
      <c r="BH1821" t="inlineStr">
        <is>
          <t>7f92301a232342ecaa860bf392f6b02f</t>
        </is>
      </c>
      <c r="BI1821" t="inlineStr">
        <is>
          <t>15246</t>
        </is>
      </c>
      <c r="BJ1821" t="inlineStr">
        <is>
          <t>XFormInstance</t>
        </is>
      </c>
      <c r="BK1821" t="inlineStr">
        <is>
          <t>91baab9e14bd11f0afa7c95ea779295f</t>
        </is>
      </c>
      <c r="BL1821" t="b">
        <v>0</v>
      </c>
      <c r="BM1821" t="inlineStr">
        <is>
          <t>---</t>
        </is>
      </c>
      <c r="BN1821" t="inlineStr">
        <is>
          <t>200.113.253.135</t>
        </is>
      </c>
      <c r="BO1821" t="inlineStr">
        <is>
          <t>Kenley Zamor</t>
        </is>
      </c>
    </row>
    <row r="1822">
      <c r="A1822" t="inlineStr">
        <is>
          <t>1820</t>
        </is>
      </c>
      <c r="B1822" t="inlineStr">
        <is>
          <t>a3ba5421-5e40-4200-8c95-cb454ac23b80</t>
        </is>
      </c>
      <c r="C1822" t="inlineStr">
        <is>
          <t>2025-04-08</t>
        </is>
      </c>
      <c r="D1822" t="inlineStr">
        <is>
          <t>3</t>
        </is>
      </c>
      <c r="E1822" t="inlineStr">
        <is>
          <t>---</t>
        </is>
      </c>
      <c r="F1822" t="inlineStr">
        <is>
          <t>0</t>
        </is>
      </c>
      <c r="G1822" t="inlineStr">
        <is>
          <t>---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---</t>
        </is>
      </c>
      <c r="L1822" t="inlineStr">
        <is>
          <t>---</t>
        </is>
      </c>
      <c r="M1822" t="inlineStr">
        <is>
          <t>---</t>
        </is>
      </c>
      <c r="N1822" t="inlineStr">
        <is>
          <t>---</t>
        </is>
      </c>
      <c r="O1822" t="inlineStr">
        <is>
          <t>---</t>
        </is>
      </c>
      <c r="P1822" t="inlineStr">
        <is>
          <t>---</t>
        </is>
      </c>
      <c r="Q1822" t="inlineStr">
        <is>
          <t>---</t>
        </is>
      </c>
      <c r="R1822" t="inlineStr"/>
      <c r="S1822" t="inlineStr"/>
      <c r="T1822" t="inlineStr"/>
      <c r="U1822" t="inlineStr"/>
      <c r="V1822" t="inlineStr"/>
      <c r="W1822" t="inlineStr"/>
      <c r="X1822" t="inlineStr">
        <is>
          <t>GON/CSKS/00178</t>
        </is>
      </c>
      <c r="Y1822" t="inlineStr">
        <is>
          <t>GON/CSKS/00178</t>
        </is>
      </c>
      <c r="Z1822" t="inlineStr">
        <is>
          <t>2025-04-08 23:27:01</t>
        </is>
      </c>
      <c r="AA1822" t="inlineStr">
        <is>
          <t>2025-04-08 23:26:51</t>
        </is>
      </c>
      <c r="AB1822" t="inlineStr">
        <is>
          <t>6dorena</t>
        </is>
      </c>
      <c r="AC1822" t="inlineStr">
        <is>
          <t>2025-04-08 22:27:07</t>
        </is>
      </c>
      <c r="AD1822" s="1" t="inlineStr">
        <is>
          <t>https://www.commcarehq.org/a/caris-test/reports/form_data/a3ba5421-5e40-4200-8c95-cb454ac23b80/</t>
        </is>
      </c>
      <c r="AE1822" t="inlineStr">
        <is>
          <t>---</t>
        </is>
      </c>
      <c r="AF1822" t="inlineStr">
        <is>
          <t>53d74acbc8c14bf7a76124819f02b59c</t>
        </is>
      </c>
      <c r="AG1822" t="inlineStr">
        <is>
          <t>OK</t>
        </is>
      </c>
      <c r="AH1822" t="inlineStr">
        <is>
          <t>2025-04-08 23:27:01</t>
        </is>
      </c>
      <c r="AI1822" t="inlineStr">
        <is>
          <t>3964b2205a0f20868524be13aab0b786</t>
        </is>
      </c>
      <c r="AJ1822" t="inlineStr">
        <is>
          <t>2025-04-08</t>
        </is>
      </c>
      <c r="AK1822" t="inlineStr">
        <is>
          <t>3</t>
        </is>
      </c>
      <c r="AL1822" t="inlineStr">
        <is>
          <t>---</t>
        </is>
      </c>
      <c r="AM1822" t="inlineStr">
        <is>
          <t>0</t>
        </is>
      </c>
      <c r="AN1822" t="inlineStr">
        <is>
          <t>---</t>
        </is>
      </c>
      <c r="AO1822" t="inlineStr">
        <is>
          <t>1</t>
        </is>
      </c>
      <c r="AP1822" t="inlineStr">
        <is>
          <t>1</t>
        </is>
      </c>
      <c r="AQ1822" t="inlineStr"/>
      <c r="AR1822" t="inlineStr"/>
      <c r="AS1822" t="inlineStr"/>
      <c r="AT1822" t="inlineStr"/>
      <c r="AU1822" t="inlineStr">
        <is>
          <t>---</t>
        </is>
      </c>
      <c r="AV1822" t="inlineStr">
        <is>
          <t>---</t>
        </is>
      </c>
      <c r="AW1822" t="inlineStr">
        <is>
          <t>---</t>
        </is>
      </c>
      <c r="AX1822" t="inlineStr">
        <is>
          <t>---</t>
        </is>
      </c>
      <c r="AY1822" t="inlineStr">
        <is>
          <t>---</t>
        </is>
      </c>
      <c r="AZ1822" t="inlineStr">
        <is>
          <t>---</t>
        </is>
      </c>
      <c r="BA1822" t="inlineStr">
        <is>
          <t>3964b2205a0f20868524be13aab0b786</t>
        </is>
      </c>
      <c r="BB1822" t="inlineStr">
        <is>
          <t>http://openrosa.org/formdesigner/0B48E039-1E80-49A7-AC24-732B6E788E39</t>
        </is>
      </c>
      <c r="BC1822" t="inlineStr">
        <is>
          <t>Ration et autres visites</t>
        </is>
      </c>
      <c r="BD1822" t="inlineStr">
        <is>
          <t>CommCare Android, version "2.55.0"(467579). App v15976. CommCare Version 2.55.0. Build 467579, built on: 2025-01-15</t>
        </is>
      </c>
      <c r="BE1822" t="inlineStr">
        <is>
          <t>commcare_8bfa4fa8-c694-426a-969e-07ff9318179f</t>
        </is>
      </c>
      <c r="BF1822" t="inlineStr">
        <is>
          <t>19.4720211 -72.6708374 -4.0 9.0</t>
        </is>
      </c>
      <c r="BG1822" t="inlineStr">
        <is>
          <t>f13d8149fc6d39ebe86af18272310ff9</t>
        </is>
      </c>
      <c r="BH1822" t="inlineStr">
        <is>
          <t>7f92301a232342ecaa860bf392f6b02f</t>
        </is>
      </c>
      <c r="BI1822" t="inlineStr">
        <is>
          <t>15246</t>
        </is>
      </c>
      <c r="BJ1822" t="inlineStr">
        <is>
          <t>XFormInstance</t>
        </is>
      </c>
      <c r="BK1822" t="inlineStr">
        <is>
          <t>91baab9e14bd11f0afa7c95ea779295f</t>
        </is>
      </c>
      <c r="BL1822" t="b">
        <v>0</v>
      </c>
      <c r="BM1822" t="inlineStr">
        <is>
          <t>---</t>
        </is>
      </c>
      <c r="BN1822" t="inlineStr">
        <is>
          <t>200.113.253.135</t>
        </is>
      </c>
      <c r="BO1822" t="inlineStr">
        <is>
          <t>Katchina Fils- Aime</t>
        </is>
      </c>
    </row>
    <row r="1823">
      <c r="A1823" t="inlineStr">
        <is>
          <t>1821</t>
        </is>
      </c>
      <c r="B1823" t="inlineStr">
        <is>
          <t>2b8fb51c-4e7f-41f4-9054-f6009a9a6a2f</t>
        </is>
      </c>
      <c r="C1823" t="inlineStr">
        <is>
          <t>2025-04-08</t>
        </is>
      </c>
      <c r="D1823" t="inlineStr">
        <is>
          <t>3</t>
        </is>
      </c>
      <c r="E1823" t="inlineStr">
        <is>
          <t>---</t>
        </is>
      </c>
      <c r="F1823" t="inlineStr">
        <is>
          <t>1</t>
        </is>
      </c>
      <c r="G1823" t="inlineStr">
        <is>
          <t>---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---</t>
        </is>
      </c>
      <c r="L1823" t="inlineStr">
        <is>
          <t>---</t>
        </is>
      </c>
      <c r="M1823" t="inlineStr">
        <is>
          <t>---</t>
        </is>
      </c>
      <c r="N1823" t="inlineStr">
        <is>
          <t>---</t>
        </is>
      </c>
      <c r="O1823" t="inlineStr">
        <is>
          <t>---</t>
        </is>
      </c>
      <c r="P1823" t="inlineStr">
        <is>
          <t>---</t>
        </is>
      </c>
      <c r="Q1823" t="inlineStr">
        <is>
          <t>---</t>
        </is>
      </c>
      <c r="R1823" t="inlineStr"/>
      <c r="S1823" t="inlineStr"/>
      <c r="T1823" t="inlineStr"/>
      <c r="U1823" t="inlineStr"/>
      <c r="V1823" t="inlineStr"/>
      <c r="W1823" t="inlineStr"/>
      <c r="X1823" t="inlineStr">
        <is>
          <t>GON/CSKS/ST02856</t>
        </is>
      </c>
      <c r="Y1823" t="inlineStr">
        <is>
          <t>GON/CSKS/ST02856</t>
        </is>
      </c>
      <c r="Z1823" t="inlineStr">
        <is>
          <t>2025-04-08 23:27:36</t>
        </is>
      </c>
      <c r="AA1823" t="inlineStr">
        <is>
          <t>2025-04-08 23:27:21</t>
        </is>
      </c>
      <c r="AB1823" t="inlineStr">
        <is>
          <t>6dorena</t>
        </is>
      </c>
      <c r="AC1823" t="inlineStr">
        <is>
          <t>2025-04-08 22:27:41</t>
        </is>
      </c>
      <c r="AD1823" s="1" t="inlineStr">
        <is>
          <t>https://www.commcarehq.org/a/caris-test/reports/form_data/2b8fb51c-4e7f-41f4-9054-f6009a9a6a2f/</t>
        </is>
      </c>
      <c r="AE1823" t="inlineStr">
        <is>
          <t>---</t>
        </is>
      </c>
      <c r="AF1823" t="inlineStr">
        <is>
          <t>3c5a623af057e23a32ae4000_180216</t>
        </is>
      </c>
      <c r="AG1823" t="inlineStr">
        <is>
          <t>OK</t>
        </is>
      </c>
      <c r="AH1823" t="inlineStr">
        <is>
          <t>2025-04-08 23:27:36</t>
        </is>
      </c>
      <c r="AI1823" t="inlineStr">
        <is>
          <t>3964b2205a0f20868524be13aab0b786</t>
        </is>
      </c>
      <c r="AJ1823" t="inlineStr">
        <is>
          <t>2025-04-08</t>
        </is>
      </c>
      <c r="AK1823" t="inlineStr">
        <is>
          <t>3</t>
        </is>
      </c>
      <c r="AL1823" t="inlineStr">
        <is>
          <t>---</t>
        </is>
      </c>
      <c r="AM1823" t="inlineStr">
        <is>
          <t>1</t>
        </is>
      </c>
      <c r="AN1823" t="inlineStr">
        <is>
          <t>---</t>
        </is>
      </c>
      <c r="AO1823" t="inlineStr">
        <is>
          <t>1</t>
        </is>
      </c>
      <c r="AP1823" t="inlineStr">
        <is>
          <t>1</t>
        </is>
      </c>
      <c r="AQ1823" t="inlineStr"/>
      <c r="AR1823" t="inlineStr"/>
      <c r="AS1823" t="inlineStr"/>
      <c r="AT1823" t="inlineStr"/>
      <c r="AU1823" t="inlineStr">
        <is>
          <t>---</t>
        </is>
      </c>
      <c r="AV1823" t="inlineStr">
        <is>
          <t>---</t>
        </is>
      </c>
      <c r="AW1823" t="inlineStr">
        <is>
          <t>---</t>
        </is>
      </c>
      <c r="AX1823" t="inlineStr">
        <is>
          <t>---</t>
        </is>
      </c>
      <c r="AY1823" t="inlineStr">
        <is>
          <t>---</t>
        </is>
      </c>
      <c r="AZ1823" t="inlineStr">
        <is>
          <t>---</t>
        </is>
      </c>
      <c r="BA1823" t="inlineStr">
        <is>
          <t>3964b2205a0f20868524be13aab0b786</t>
        </is>
      </c>
      <c r="BB1823" t="inlineStr">
        <is>
          <t>http://openrosa.org/formdesigner/0B48E039-1E80-49A7-AC24-732B6E788E39</t>
        </is>
      </c>
      <c r="BC1823" t="inlineStr">
        <is>
          <t>Ration et autres visites</t>
        </is>
      </c>
      <c r="BD1823" t="inlineStr">
        <is>
          <t>CommCare Android, version "2.55.0"(467579). App v15976. CommCare Version 2.55.0. Build 467579, built on: 2025-01-15</t>
        </is>
      </c>
      <c r="BE1823" t="inlineStr">
        <is>
          <t>commcare_8bfa4fa8-c694-426a-969e-07ff9318179f</t>
        </is>
      </c>
      <c r="BF1823" t="inlineStr">
        <is>
          <t>19.4720245 -72.6708671 -4.0 8.9</t>
        </is>
      </c>
      <c r="BG1823" t="inlineStr">
        <is>
          <t>f13d8149fc6d39ebe86af18272310ff9</t>
        </is>
      </c>
      <c r="BH1823" t="inlineStr">
        <is>
          <t>7f92301a232342ecaa860bf392f6b02f</t>
        </is>
      </c>
      <c r="BI1823" t="inlineStr">
        <is>
          <t>15246</t>
        </is>
      </c>
      <c r="BJ1823" t="inlineStr">
        <is>
          <t>XFormInstance</t>
        </is>
      </c>
      <c r="BK1823" t="inlineStr">
        <is>
          <t>91baab9e14bd11f0afa7c95ea779295f</t>
        </is>
      </c>
      <c r="BL1823" t="b">
        <v>0</v>
      </c>
      <c r="BM1823" t="inlineStr">
        <is>
          <t>---</t>
        </is>
      </c>
      <c r="BN1823" t="inlineStr">
        <is>
          <t>200.113.253.135</t>
        </is>
      </c>
      <c r="BO1823" t="inlineStr">
        <is>
          <t>Killa Louisius</t>
        </is>
      </c>
    </row>
    <row r="1824">
      <c r="A1824" t="inlineStr">
        <is>
          <t>1822</t>
        </is>
      </c>
      <c r="B1824" t="inlineStr">
        <is>
          <t>2ae1695c-4a4f-4346-b689-9d228708b43a</t>
        </is>
      </c>
      <c r="C1824" t="inlineStr">
        <is>
          <t>2025-04-08</t>
        </is>
      </c>
      <c r="D1824" t="inlineStr">
        <is>
          <t>3</t>
        </is>
      </c>
      <c r="E1824" t="inlineStr">
        <is>
          <t>---</t>
        </is>
      </c>
      <c r="F1824" t="inlineStr">
        <is>
          <t>0</t>
        </is>
      </c>
      <c r="G1824" t="inlineStr">
        <is>
          <t>---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---</t>
        </is>
      </c>
      <c r="L1824" t="inlineStr">
        <is>
          <t>---</t>
        </is>
      </c>
      <c r="M1824" t="inlineStr">
        <is>
          <t>---</t>
        </is>
      </c>
      <c r="N1824" t="inlineStr">
        <is>
          <t>---</t>
        </is>
      </c>
      <c r="O1824" t="inlineStr">
        <is>
          <t>---</t>
        </is>
      </c>
      <c r="P1824" t="inlineStr">
        <is>
          <t>---</t>
        </is>
      </c>
      <c r="Q1824" t="inlineStr">
        <is>
          <t>---</t>
        </is>
      </c>
      <c r="R1824" t="inlineStr"/>
      <c r="S1824" t="inlineStr"/>
      <c r="T1824" t="inlineStr"/>
      <c r="U1824" t="inlineStr"/>
      <c r="V1824" t="inlineStr"/>
      <c r="W1824" t="inlineStr"/>
      <c r="X1824" t="inlineStr">
        <is>
          <t>GON/CSKS/ST01181</t>
        </is>
      </c>
      <c r="Y1824" t="inlineStr">
        <is>
          <t>GON/CSKS/ST01181</t>
        </is>
      </c>
      <c r="Z1824" t="inlineStr">
        <is>
          <t>2025-04-08 23:28:07</t>
        </is>
      </c>
      <c r="AA1824" t="inlineStr">
        <is>
          <t>2025-04-08 23:27:53</t>
        </is>
      </c>
      <c r="AB1824" t="inlineStr">
        <is>
          <t>6dorena</t>
        </is>
      </c>
      <c r="AC1824" t="inlineStr">
        <is>
          <t>2025-04-08 22:28:16</t>
        </is>
      </c>
      <c r="AD1824" s="1" t="inlineStr">
        <is>
          <t>https://www.commcarehq.org/a/caris-test/reports/form_data/2ae1695c-4a4f-4346-b689-9d228708b43a/</t>
        </is>
      </c>
      <c r="AE1824" t="inlineStr">
        <is>
          <t>---</t>
        </is>
      </c>
      <c r="AF1824" t="inlineStr">
        <is>
          <t>3c5a623af057e23a32ae4000_28347</t>
        </is>
      </c>
      <c r="AG1824" t="inlineStr">
        <is>
          <t>OK</t>
        </is>
      </c>
      <c r="AH1824" t="inlineStr">
        <is>
          <t>2025-04-08 23:28:07</t>
        </is>
      </c>
      <c r="AI1824" t="inlineStr">
        <is>
          <t>3964b2205a0f20868524be13aab0b786</t>
        </is>
      </c>
      <c r="AJ1824" t="inlineStr">
        <is>
          <t>2025-04-08</t>
        </is>
      </c>
      <c r="AK1824" t="inlineStr">
        <is>
          <t>3</t>
        </is>
      </c>
      <c r="AL1824" t="inlineStr">
        <is>
          <t>---</t>
        </is>
      </c>
      <c r="AM1824" t="inlineStr">
        <is>
          <t>0</t>
        </is>
      </c>
      <c r="AN1824" t="inlineStr">
        <is>
          <t>---</t>
        </is>
      </c>
      <c r="AO1824" t="inlineStr">
        <is>
          <t>1</t>
        </is>
      </c>
      <c r="AP1824" t="inlineStr">
        <is>
          <t>1</t>
        </is>
      </c>
      <c r="AQ1824" t="inlineStr"/>
      <c r="AR1824" t="inlineStr"/>
      <c r="AS1824" t="inlineStr"/>
      <c r="AT1824" t="inlineStr"/>
      <c r="AU1824" t="inlineStr">
        <is>
          <t>---</t>
        </is>
      </c>
      <c r="AV1824" t="inlineStr">
        <is>
          <t>---</t>
        </is>
      </c>
      <c r="AW1824" t="inlineStr">
        <is>
          <t>---</t>
        </is>
      </c>
      <c r="AX1824" t="inlineStr">
        <is>
          <t>---</t>
        </is>
      </c>
      <c r="AY1824" t="inlineStr">
        <is>
          <t>---</t>
        </is>
      </c>
      <c r="AZ1824" t="inlineStr">
        <is>
          <t>---</t>
        </is>
      </c>
      <c r="BA1824" t="inlineStr">
        <is>
          <t>3964b2205a0f20868524be13aab0b786</t>
        </is>
      </c>
      <c r="BB1824" t="inlineStr">
        <is>
          <t>http://openrosa.org/formdesigner/0B48E039-1E80-49A7-AC24-732B6E788E39</t>
        </is>
      </c>
      <c r="BC1824" t="inlineStr">
        <is>
          <t>Ration et autres visites</t>
        </is>
      </c>
      <c r="BD1824" t="inlineStr">
        <is>
          <t>CommCare Android, version "2.55.0"(467579). App v15976. CommCare Version 2.55.0. Build 467579, built on: 2025-01-15</t>
        </is>
      </c>
      <c r="BE1824" t="inlineStr">
        <is>
          <t>commcare_8bfa4fa8-c694-426a-969e-07ff9318179f</t>
        </is>
      </c>
      <c r="BF1824" t="inlineStr">
        <is>
          <t>19.4720239 -72.6708762 -4.0 9.4</t>
        </is>
      </c>
      <c r="BG1824" t="inlineStr">
        <is>
          <t>f13d8149fc6d39ebe86af18272310ff9</t>
        </is>
      </c>
      <c r="BH1824" t="inlineStr">
        <is>
          <t>7f92301a232342ecaa860bf392f6b02f</t>
        </is>
      </c>
      <c r="BI1824" t="inlineStr">
        <is>
          <t>15246</t>
        </is>
      </c>
      <c r="BJ1824" t="inlineStr">
        <is>
          <t>XFormInstance</t>
        </is>
      </c>
      <c r="BK1824" t="inlineStr">
        <is>
          <t>91baab9e14bd11f0afa7c95ea779295f</t>
        </is>
      </c>
      <c r="BL1824" t="b">
        <v>0</v>
      </c>
      <c r="BM1824" t="inlineStr">
        <is>
          <t>---</t>
        </is>
      </c>
      <c r="BN1824" t="inlineStr">
        <is>
          <t>200.113.253.135</t>
        </is>
      </c>
      <c r="BO1824" t="inlineStr">
        <is>
          <t>Ceradine Toussaint</t>
        </is>
      </c>
    </row>
    <row r="1825">
      <c r="A1825" t="inlineStr">
        <is>
          <t>1823</t>
        </is>
      </c>
      <c r="B1825" t="inlineStr">
        <is>
          <t>5ffa6dd2-18f9-4665-bc84-d69490b83d8b</t>
        </is>
      </c>
      <c r="C1825" t="inlineStr">
        <is>
          <t>2025-04-03</t>
        </is>
      </c>
      <c r="D1825" t="inlineStr">
        <is>
          <t>3</t>
        </is>
      </c>
      <c r="E1825" t="inlineStr">
        <is>
          <t>---</t>
        </is>
      </c>
      <c r="F1825" t="inlineStr">
        <is>
          <t>1</t>
        </is>
      </c>
      <c r="G1825" t="inlineStr">
        <is>
          <t>---</t>
        </is>
      </c>
      <c r="H1825" t="inlineStr">
        <is>
          <t>1</t>
        </is>
      </c>
      <c r="I1825" t="inlineStr">
        <is>
          <t>0</t>
        </is>
      </c>
      <c r="J1825" t="inlineStr">
        <is>
          <t>---</t>
        </is>
      </c>
      <c r="K1825" t="inlineStr">
        <is>
          <t>---</t>
        </is>
      </c>
      <c r="L1825" t="inlineStr">
        <is>
          <t>---</t>
        </is>
      </c>
      <c r="M1825" t="inlineStr">
        <is>
          <t>---</t>
        </is>
      </c>
      <c r="N1825" t="inlineStr">
        <is>
          <t>---</t>
        </is>
      </c>
      <c r="O1825" t="inlineStr">
        <is>
          <t>---</t>
        </is>
      </c>
      <c r="P1825" t="inlineStr">
        <is>
          <t>---</t>
        </is>
      </c>
      <c r="Q1825" t="inlineStr">
        <is>
          <t>---</t>
        </is>
      </c>
      <c r="R1825" t="inlineStr">
        <is>
          <t>---</t>
        </is>
      </c>
      <c r="S1825" t="inlineStr">
        <is>
          <t>---</t>
        </is>
      </c>
      <c r="T1825" t="inlineStr">
        <is>
          <t>---</t>
        </is>
      </c>
      <c r="U1825" t="inlineStr">
        <is>
          <t>---</t>
        </is>
      </c>
      <c r="V1825" t="inlineStr">
        <is>
          <t>---</t>
        </is>
      </c>
      <c r="W1825" t="inlineStr">
        <is>
          <t>18.4466614 -72.6730782 -2.27 7.2</t>
        </is>
      </c>
      <c r="X1825" t="inlineStr">
        <is>
          <t>LEG/HSCL/ST01114</t>
        </is>
      </c>
      <c r="Y1825" t="inlineStr">
        <is>
          <t>LEG/HSCL/ST01114</t>
        </is>
      </c>
      <c r="Z1825" t="inlineStr">
        <is>
          <t>2025-04-03 18:58:51</t>
        </is>
      </c>
      <c r="AA1825" t="inlineStr">
        <is>
          <t>2025-04-03 18:58:18</t>
        </is>
      </c>
      <c r="AB1825" t="inlineStr">
        <is>
          <t>2toussaint</t>
        </is>
      </c>
      <c r="AC1825" t="inlineStr">
        <is>
          <t>2025-04-08 22:41:59</t>
        </is>
      </c>
      <c r="AD1825" s="1" t="inlineStr">
        <is>
          <t>https://www.commcarehq.org/a/caris-test/reports/form_data/5ffa6dd2-18f9-4665-bc84-d69490b83d8b/</t>
        </is>
      </c>
      <c r="AE1825" t="inlineStr">
        <is>
          <t>---</t>
        </is>
      </c>
      <c r="AF1825" t="inlineStr">
        <is>
          <t>3c5a623af057e23a32ae4000_188261</t>
        </is>
      </c>
      <c r="AG1825" t="inlineStr">
        <is>
          <t>OK</t>
        </is>
      </c>
      <c r="AH1825" t="inlineStr">
        <is>
          <t>2025-04-03 18:58:51</t>
        </is>
      </c>
      <c r="AI1825" t="inlineStr">
        <is>
          <t>bf15ded1c441caeee7b3790beacaa107</t>
        </is>
      </c>
      <c r="AJ1825" t="inlineStr">
        <is>
          <t>2025-04-03</t>
        </is>
      </c>
      <c r="AK1825" t="inlineStr">
        <is>
          <t>3</t>
        </is>
      </c>
      <c r="AL1825" t="inlineStr">
        <is>
          <t>---</t>
        </is>
      </c>
      <c r="AM1825" t="inlineStr">
        <is>
          <t>1</t>
        </is>
      </c>
      <c r="AN1825" t="inlineStr">
        <is>
          <t>---</t>
        </is>
      </c>
      <c r="AO1825" t="inlineStr">
        <is>
          <t>1</t>
        </is>
      </c>
      <c r="AP1825" t="inlineStr">
        <is>
          <t>0</t>
        </is>
      </c>
      <c r="AQ1825" t="inlineStr">
        <is>
          <t>---</t>
        </is>
      </c>
      <c r="AR1825" t="inlineStr">
        <is>
          <t>---</t>
        </is>
      </c>
      <c r="AS1825" t="inlineStr">
        <is>
          <t>---</t>
        </is>
      </c>
      <c r="AT1825" t="inlineStr">
        <is>
          <t>18.4466614 -72.6730782 -2.27 7.2</t>
        </is>
      </c>
      <c r="AU1825" t="inlineStr">
        <is>
          <t>---</t>
        </is>
      </c>
      <c r="AV1825" t="inlineStr">
        <is>
          <t>---</t>
        </is>
      </c>
      <c r="AW1825" t="inlineStr">
        <is>
          <t>---</t>
        </is>
      </c>
      <c r="AX1825" t="inlineStr">
        <is>
          <t>---</t>
        </is>
      </c>
      <c r="AY1825" t="inlineStr">
        <is>
          <t>---</t>
        </is>
      </c>
      <c r="AZ1825" t="inlineStr">
        <is>
          <t>---</t>
        </is>
      </c>
      <c r="BA1825" t="inlineStr">
        <is>
          <t>bf15ded1c441caeee7b3790beacaa107</t>
        </is>
      </c>
      <c r="BB1825" t="inlineStr">
        <is>
          <t>http://openrosa.org/formdesigner/0B48E039-1E80-49A7-AC24-732B6E788E39</t>
        </is>
      </c>
      <c r="BC1825" t="inlineStr">
        <is>
          <t>Ration et autres visites</t>
        </is>
      </c>
      <c r="BD1825" t="inlineStr">
        <is>
          <t>CommCare Android, version "2.55.0"(467579). App v15976. CommCare Version 2.55.0. Build 467579, built on: 2025-01-15</t>
        </is>
      </c>
      <c r="BE1825" t="inlineStr">
        <is>
          <t>commcare_6ba4fa04-2ee5-4472-8c22-35182b767bd8</t>
        </is>
      </c>
      <c r="BF1825" t="inlineStr">
        <is>
          <t>18.4466714 -72.6730543 3.76 8.6</t>
        </is>
      </c>
      <c r="BG1825" t="inlineStr">
        <is>
          <t>f13d8149fc6d39ebe86af18272310ff9</t>
        </is>
      </c>
      <c r="BH1825" t="inlineStr">
        <is>
          <t>7f92301a232342ecaa860bf392f6b02f</t>
        </is>
      </c>
      <c r="BI1825" t="inlineStr">
        <is>
          <t>15246</t>
        </is>
      </c>
      <c r="BJ1825" t="inlineStr">
        <is>
          <t>XFormInstance</t>
        </is>
      </c>
      <c r="BK1825" t="inlineStr">
        <is>
          <t>a0ed03e8101211f0a4ec21b00009636d</t>
        </is>
      </c>
      <c r="BL1825" t="b">
        <v>0</v>
      </c>
      <c r="BM1825" t="inlineStr">
        <is>
          <t>---</t>
        </is>
      </c>
      <c r="BN1825" t="inlineStr">
        <is>
          <t>200.113.234.133</t>
        </is>
      </c>
      <c r="BO1825" t="inlineStr">
        <is>
          <t>Luckenson Jn Jacques</t>
        </is>
      </c>
    </row>
    <row r="1826">
      <c r="A1826" t="inlineStr">
        <is>
          <t>1824</t>
        </is>
      </c>
      <c r="B1826" t="inlineStr">
        <is>
          <t>d87367bf-5476-4491-9ae3-53d77a099878</t>
        </is>
      </c>
      <c r="C1826" t="inlineStr">
        <is>
          <t>2025-04-03</t>
        </is>
      </c>
      <c r="D1826" t="inlineStr">
        <is>
          <t>3 4</t>
        </is>
      </c>
      <c r="E1826" t="inlineStr">
        <is>
          <t>pour vérification des médicaments</t>
        </is>
      </c>
      <c r="F1826" t="inlineStr">
        <is>
          <t>1</t>
        </is>
      </c>
      <c r="G1826" t="inlineStr">
        <is>
          <t>---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---</t>
        </is>
      </c>
      <c r="L1826" t="inlineStr">
        <is>
          <t>---</t>
        </is>
      </c>
      <c r="M1826" t="inlineStr">
        <is>
          <t>---</t>
        </is>
      </c>
      <c r="N1826" t="inlineStr">
        <is>
          <t>---</t>
        </is>
      </c>
      <c r="O1826" t="inlineStr">
        <is>
          <t>---</t>
        </is>
      </c>
      <c r="P1826" t="inlineStr">
        <is>
          <t>---</t>
        </is>
      </c>
      <c r="Q1826" t="inlineStr">
        <is>
          <t>---</t>
        </is>
      </c>
      <c r="R1826" t="inlineStr"/>
      <c r="S1826" t="inlineStr"/>
      <c r="T1826" t="inlineStr"/>
      <c r="U1826">
        <f>HYPERLINK("https://www.commcarehq.org/a/caris-test/api/form_attachment/v1/d87367bf-5476-4491-9ae3-53d77a099878/1743710445022.jpg")</f>
        <v/>
      </c>
      <c r="V1826" t="inlineStr"/>
      <c r="W1826" t="inlineStr">
        <is>
          <t>18.4508305 -72.6680803 -8.94 9.02</t>
        </is>
      </c>
      <c r="X1826" t="inlineStr">
        <is>
          <t>LEG/HSCL/ST01255</t>
        </is>
      </c>
      <c r="Y1826" t="inlineStr">
        <is>
          <t>LEG/HSCL/ST01255</t>
        </is>
      </c>
      <c r="Z1826" t="inlineStr">
        <is>
          <t>2025-04-03 20:01:45</t>
        </is>
      </c>
      <c r="AA1826" t="inlineStr">
        <is>
          <t>2025-04-03 19:21:16</t>
        </is>
      </c>
      <c r="AB1826" t="inlineStr">
        <is>
          <t>2toussaint</t>
        </is>
      </c>
      <c r="AC1826" t="inlineStr">
        <is>
          <t>2025-04-08 22:42:01</t>
        </is>
      </c>
      <c r="AD1826" s="1" t="inlineStr">
        <is>
          <t>https://www.commcarehq.org/a/caris-test/reports/form_data/d87367bf-5476-4491-9ae3-53d77a099878/</t>
        </is>
      </c>
      <c r="AE1826" t="inlineStr">
        <is>
          <t>---</t>
        </is>
      </c>
      <c r="AF1826" t="inlineStr">
        <is>
          <t>3c5a623af057e23a32ae4000_194549</t>
        </is>
      </c>
      <c r="AG1826" t="inlineStr">
        <is>
          <t>OK</t>
        </is>
      </c>
      <c r="AH1826" t="inlineStr">
        <is>
          <t>2025-04-03 20:01:45</t>
        </is>
      </c>
      <c r="AI1826" t="inlineStr">
        <is>
          <t>bf15ded1c441caeee7b3790beacaa107</t>
        </is>
      </c>
      <c r="AJ1826" t="inlineStr">
        <is>
          <t>2025-04-03</t>
        </is>
      </c>
      <c r="AK1826" t="inlineStr">
        <is>
          <t>3 4</t>
        </is>
      </c>
      <c r="AL1826" t="inlineStr">
        <is>
          <t>pour vérification des médicaments</t>
        </is>
      </c>
      <c r="AM1826" t="inlineStr">
        <is>
          <t>1</t>
        </is>
      </c>
      <c r="AN1826" t="inlineStr">
        <is>
          <t>---</t>
        </is>
      </c>
      <c r="AO1826" t="inlineStr">
        <is>
          <t>1</t>
        </is>
      </c>
      <c r="AP1826" t="inlineStr">
        <is>
          <t>1</t>
        </is>
      </c>
      <c r="AQ1826" t="inlineStr"/>
      <c r="AR1826" t="inlineStr"/>
      <c r="AS1826" t="inlineStr"/>
      <c r="AT1826" t="inlineStr">
        <is>
          <t>18.4508305 -72.6680803 -8.94 9.02</t>
        </is>
      </c>
      <c r="AU1826" t="inlineStr">
        <is>
          <t>---</t>
        </is>
      </c>
      <c r="AV1826" t="inlineStr">
        <is>
          <t>---</t>
        </is>
      </c>
      <c r="AW1826" t="inlineStr">
        <is>
          <t>---</t>
        </is>
      </c>
      <c r="AX1826" t="inlineStr">
        <is>
          <t>---</t>
        </is>
      </c>
      <c r="AY1826" t="inlineStr">
        <is>
          <t>---</t>
        </is>
      </c>
      <c r="AZ1826" t="inlineStr">
        <is>
          <t>---</t>
        </is>
      </c>
      <c r="BA1826" t="inlineStr">
        <is>
          <t>bf15ded1c441caeee7b3790beacaa107</t>
        </is>
      </c>
      <c r="BB1826" t="inlineStr">
        <is>
          <t>http://openrosa.org/formdesigner/0B48E039-1E80-49A7-AC24-732B6E788E39</t>
        </is>
      </c>
      <c r="BC1826" t="inlineStr">
        <is>
          <t>Ration et autres visites</t>
        </is>
      </c>
      <c r="BD1826" t="inlineStr">
        <is>
          <t>CommCare Android, version "2.55.0"(467579). App v15976. CommCare Version 2.55.0. Build 467579, built on: 2025-01-15</t>
        </is>
      </c>
      <c r="BE1826" t="inlineStr">
        <is>
          <t>commcare_6ba4fa04-2ee5-4472-8c22-35182b767bd8</t>
        </is>
      </c>
      <c r="BF1826" t="inlineStr">
        <is>
          <t>18.4508058 -72.6681127 -8.94 9.71</t>
        </is>
      </c>
      <c r="BG1826" t="inlineStr">
        <is>
          <t>f13d8149fc6d39ebe86af18272310ff9</t>
        </is>
      </c>
      <c r="BH1826" t="inlineStr">
        <is>
          <t>7f92301a232342ecaa860bf392f6b02f</t>
        </is>
      </c>
      <c r="BI1826" t="inlineStr">
        <is>
          <t>15246</t>
        </is>
      </c>
      <c r="BJ1826" t="inlineStr">
        <is>
          <t>XFormInstance</t>
        </is>
      </c>
      <c r="BK1826" t="inlineStr">
        <is>
          <t>a0ed03e8101211f0a4ec21b00009636d</t>
        </is>
      </c>
      <c r="BL1826" t="b">
        <v>0</v>
      </c>
      <c r="BM1826" t="inlineStr">
        <is>
          <t>---</t>
        </is>
      </c>
      <c r="BN1826" t="inlineStr">
        <is>
          <t>200.113.234.133</t>
        </is>
      </c>
      <c r="BO1826" t="inlineStr">
        <is>
          <t>Neicka Charlot</t>
        </is>
      </c>
    </row>
    <row r="1827">
      <c r="A1827" t="inlineStr">
        <is>
          <t>1825</t>
        </is>
      </c>
      <c r="B1827" t="inlineStr">
        <is>
          <t>fea9a2a6-3415-43ee-ab84-66000a330d1a</t>
        </is>
      </c>
      <c r="C1827" t="inlineStr">
        <is>
          <t>2025-04-08</t>
        </is>
      </c>
      <c r="D1827" t="inlineStr">
        <is>
          <t>3</t>
        </is>
      </c>
      <c r="E1827" t="inlineStr">
        <is>
          <t>---</t>
        </is>
      </c>
      <c r="F1827" t="inlineStr">
        <is>
          <t>1</t>
        </is>
      </c>
      <c r="G1827" t="inlineStr">
        <is>
          <t>---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---</t>
        </is>
      </c>
      <c r="L1827" t="inlineStr">
        <is>
          <t>---</t>
        </is>
      </c>
      <c r="M1827" t="inlineStr">
        <is>
          <t>---</t>
        </is>
      </c>
      <c r="N1827" t="inlineStr">
        <is>
          <t>---</t>
        </is>
      </c>
      <c r="O1827" t="inlineStr">
        <is>
          <t>---</t>
        </is>
      </c>
      <c r="P1827" t="inlineStr">
        <is>
          <t>---</t>
        </is>
      </c>
      <c r="Q1827" t="inlineStr">
        <is>
          <t>---</t>
        </is>
      </c>
      <c r="R1827" t="inlineStr"/>
      <c r="S1827" t="inlineStr"/>
      <c r="T1827" t="inlineStr"/>
      <c r="U1827">
        <f>HYPERLINK("https://www.commcarehq.org/a/caris-test/api/form_attachment/v1/fea9a2a6-3415-43ee-ab84-66000a330d1a/1744144789013.jpg")</f>
        <v/>
      </c>
      <c r="V1827" t="inlineStr"/>
      <c r="W1827" t="inlineStr">
        <is>
          <t>18.4565394 -72.6312405 13.19 3.86</t>
        </is>
      </c>
      <c r="X1827" t="inlineStr">
        <is>
          <t>LEG/HSCL/ST00671</t>
        </is>
      </c>
      <c r="Y1827" t="inlineStr">
        <is>
          <t>LEG/HSCL/ST00671</t>
        </is>
      </c>
      <c r="Z1827" t="inlineStr">
        <is>
          <t>2025-04-08 17:54:07</t>
        </is>
      </c>
      <c r="AA1827" t="inlineStr">
        <is>
          <t>2025-04-08 20:31:35</t>
        </is>
      </c>
      <c r="AB1827" t="inlineStr">
        <is>
          <t>2toussaint</t>
        </is>
      </c>
      <c r="AC1827" t="inlineStr">
        <is>
          <t>2025-04-08 22:44:23</t>
        </is>
      </c>
      <c r="AD1827" s="1" t="inlineStr">
        <is>
          <t>https://www.commcarehq.org/a/caris-test/reports/form_data/fea9a2a6-3415-43ee-ab84-66000a330d1a/</t>
        </is>
      </c>
      <c r="AE1827" t="inlineStr">
        <is>
          <t>---</t>
        </is>
      </c>
      <c r="AF1827" t="inlineStr">
        <is>
          <t>3c5a623af057e23a32ae4000_124098</t>
        </is>
      </c>
      <c r="AG1827" t="inlineStr">
        <is>
          <t>OK</t>
        </is>
      </c>
      <c r="AH1827" t="inlineStr">
        <is>
          <t>2025-04-08 17:54:07</t>
        </is>
      </c>
      <c r="AI1827" t="inlineStr">
        <is>
          <t>bf15ded1c441caeee7b3790beacaa107</t>
        </is>
      </c>
      <c r="AJ1827" t="inlineStr">
        <is>
          <t>2025-04-08</t>
        </is>
      </c>
      <c r="AK1827" t="inlineStr">
        <is>
          <t>3</t>
        </is>
      </c>
      <c r="AL1827" t="inlineStr">
        <is>
          <t>---</t>
        </is>
      </c>
      <c r="AM1827" t="inlineStr">
        <is>
          <t>1</t>
        </is>
      </c>
      <c r="AN1827" t="inlineStr">
        <is>
          <t>---</t>
        </is>
      </c>
      <c r="AO1827" t="inlineStr">
        <is>
          <t>1</t>
        </is>
      </c>
      <c r="AP1827" t="inlineStr">
        <is>
          <t>1</t>
        </is>
      </c>
      <c r="AQ1827" t="inlineStr"/>
      <c r="AR1827" t="inlineStr"/>
      <c r="AS1827" t="inlineStr"/>
      <c r="AT1827" t="inlineStr">
        <is>
          <t>18.4565394 -72.6312405 13.19 3.86</t>
        </is>
      </c>
      <c r="AU1827" t="inlineStr">
        <is>
          <t>---</t>
        </is>
      </c>
      <c r="AV1827" t="inlineStr">
        <is>
          <t>---</t>
        </is>
      </c>
      <c r="AW1827" t="inlineStr">
        <is>
          <t>---</t>
        </is>
      </c>
      <c r="AX1827" t="inlineStr">
        <is>
          <t>---</t>
        </is>
      </c>
      <c r="AY1827" t="inlineStr">
        <is>
          <t>---</t>
        </is>
      </c>
      <c r="AZ1827" t="inlineStr">
        <is>
          <t>---</t>
        </is>
      </c>
      <c r="BA1827" t="inlineStr">
        <is>
          <t>bf15ded1c441caeee7b3790beacaa107</t>
        </is>
      </c>
      <c r="BB1827" t="inlineStr">
        <is>
          <t>http://openrosa.org/formdesigner/0B48E039-1E80-49A7-AC24-732B6E788E39</t>
        </is>
      </c>
      <c r="BC1827" t="inlineStr">
        <is>
          <t>Ration et autres visites</t>
        </is>
      </c>
      <c r="BD1827" t="inlineStr">
        <is>
          <t>CommCare Android, version "2.55.0"(467579). App v15976. CommCare Version 2.55.0. Build 467579, built on: 2025-01-15</t>
        </is>
      </c>
      <c r="BE1827" t="inlineStr">
        <is>
          <t>commcare_6ba4fa04-2ee5-4472-8c22-35182b767bd8</t>
        </is>
      </c>
      <c r="BF1827" t="inlineStr">
        <is>
          <t>18.4565682 -72.6312433 -3.48 6.15</t>
        </is>
      </c>
      <c r="BG1827" t="inlineStr">
        <is>
          <t>f13d8149fc6d39ebe86af18272310ff9</t>
        </is>
      </c>
      <c r="BH1827" t="inlineStr">
        <is>
          <t>7f92301a232342ecaa860bf392f6b02f</t>
        </is>
      </c>
      <c r="BI1827" t="inlineStr">
        <is>
          <t>15246</t>
        </is>
      </c>
      <c r="BJ1827" t="inlineStr">
        <is>
          <t>XFormInstance</t>
        </is>
      </c>
      <c r="BK1827" t="inlineStr">
        <is>
          <t>a0ed03e8101211f0a4ec21b00009636d</t>
        </is>
      </c>
      <c r="BL1827" t="b">
        <v>0</v>
      </c>
      <c r="BM1827" t="inlineStr">
        <is>
          <t>---</t>
        </is>
      </c>
      <c r="BN1827" t="inlineStr">
        <is>
          <t>200.113.234.133</t>
        </is>
      </c>
      <c r="BO1827" t="inlineStr">
        <is>
          <t>---</t>
        </is>
      </c>
    </row>
    <row r="1828">
      <c r="A1828" t="inlineStr">
        <is>
          <t>1826</t>
        </is>
      </c>
      <c r="B1828" t="inlineStr">
        <is>
          <t>d67cbd18-6a7d-48bc-b792-33e7a900e3ef</t>
        </is>
      </c>
      <c r="C1828" t="inlineStr">
        <is>
          <t>2025-04-08</t>
        </is>
      </c>
      <c r="D1828" t="inlineStr">
        <is>
          <t>4</t>
        </is>
      </c>
      <c r="E1828" t="inlineStr">
        <is>
          <t>Pour DACK</t>
        </is>
      </c>
      <c r="F1828" t="inlineStr">
        <is>
          <t>1</t>
        </is>
      </c>
      <c r="G1828" t="inlineStr">
        <is>
          <t>Pour DACK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---</t>
        </is>
      </c>
      <c r="L1828" t="inlineStr">
        <is>
          <t>---</t>
        </is>
      </c>
      <c r="M1828" t="inlineStr">
        <is>
          <t>---</t>
        </is>
      </c>
      <c r="N1828" t="inlineStr">
        <is>
          <t>---</t>
        </is>
      </c>
      <c r="O1828" t="inlineStr">
        <is>
          <t>---</t>
        </is>
      </c>
      <c r="P1828" t="inlineStr">
        <is>
          <t>---</t>
        </is>
      </c>
      <c r="Q1828" t="inlineStr">
        <is>
          <t>---</t>
        </is>
      </c>
      <c r="R1828" t="inlineStr"/>
      <c r="S1828" t="inlineStr"/>
      <c r="T1828" t="inlineStr"/>
      <c r="U1828" t="inlineStr"/>
      <c r="V1828" t="inlineStr"/>
      <c r="W1828" t="inlineStr"/>
      <c r="X1828" t="inlineStr">
        <is>
          <t>PDP/CMEB/ST04480</t>
        </is>
      </c>
      <c r="Y1828" t="inlineStr">
        <is>
          <t>PDP/CMEB/ST04480</t>
        </is>
      </c>
      <c r="Z1828" t="inlineStr">
        <is>
          <t>2025-04-08 18:10:19</t>
        </is>
      </c>
      <c r="AA1828" t="inlineStr">
        <is>
          <t>2025-04-08 18:09:54</t>
        </is>
      </c>
      <c r="AB1828" t="inlineStr">
        <is>
          <t>5edeline</t>
        </is>
      </c>
      <c r="AC1828" t="inlineStr">
        <is>
          <t>2025-04-08 23:12:00</t>
        </is>
      </c>
      <c r="AD1828" s="1" t="inlineStr">
        <is>
          <t>https://www.commcarehq.org/a/caris-test/reports/form_data/d67cbd18-6a7d-48bc-b792-33e7a900e3ef/</t>
        </is>
      </c>
      <c r="AE1828" t="inlineStr">
        <is>
          <t>---</t>
        </is>
      </c>
      <c r="AF1828" t="inlineStr">
        <is>
          <t>3c5a623af057e23a32ae4000_176924</t>
        </is>
      </c>
      <c r="AG1828" t="inlineStr">
        <is>
          <t>---</t>
        </is>
      </c>
      <c r="AH1828" t="inlineStr">
        <is>
          <t>2025-04-08 18:10:19</t>
        </is>
      </c>
      <c r="AI1828" t="inlineStr">
        <is>
          <t>49c83a0dcc274f1a85f9433f3309532d</t>
        </is>
      </c>
      <c r="AJ1828" t="inlineStr">
        <is>
          <t>2025-04-08</t>
        </is>
      </c>
      <c r="AK1828" t="inlineStr">
        <is>
          <t>4</t>
        </is>
      </c>
      <c r="AL1828" t="inlineStr">
        <is>
          <t>Pour DACK</t>
        </is>
      </c>
      <c r="AM1828" t="inlineStr">
        <is>
          <t>1</t>
        </is>
      </c>
      <c r="AN1828" t="inlineStr">
        <is>
          <t>Pour DACK</t>
        </is>
      </c>
      <c r="AO1828" t="inlineStr">
        <is>
          <t>1</t>
        </is>
      </c>
      <c r="AP1828" t="inlineStr">
        <is>
          <t>1</t>
        </is>
      </c>
      <c r="AQ1828" t="inlineStr"/>
      <c r="AR1828" t="inlineStr"/>
      <c r="AS1828" t="inlineStr"/>
      <c r="AT1828" t="inlineStr"/>
      <c r="AU1828" t="inlineStr">
        <is>
          <t>---</t>
        </is>
      </c>
      <c r="AV1828" t="inlineStr">
        <is>
          <t>---</t>
        </is>
      </c>
      <c r="AW1828" t="inlineStr">
        <is>
          <t>---</t>
        </is>
      </c>
      <c r="AX1828" t="inlineStr">
        <is>
          <t>---</t>
        </is>
      </c>
      <c r="AY1828" t="inlineStr">
        <is>
          <t>---</t>
        </is>
      </c>
      <c r="AZ1828" t="inlineStr">
        <is>
          <t>---</t>
        </is>
      </c>
      <c r="BA1828" t="inlineStr">
        <is>
          <t>49c83a0dcc274f1a85f9433f3309532d</t>
        </is>
      </c>
      <c r="BB1828" t="inlineStr">
        <is>
          <t>http://openrosa.org/formdesigner/0B48E039-1E80-49A7-AC24-732B6E788E39</t>
        </is>
      </c>
      <c r="BC1828" t="inlineStr">
        <is>
          <t>Ration et autres visites</t>
        </is>
      </c>
      <c r="BD1828" t="inlineStr">
        <is>
          <t>CommCare Android, version "2.56"(468051). App v15976. CommCare Version 2.56.0. Build 468051, built on: 2025-04-04</t>
        </is>
      </c>
      <c r="BE1828" t="inlineStr">
        <is>
          <t>commcare_f5c01cb3-ad69-46f7-81c0-4740896f4262</t>
        </is>
      </c>
      <c r="BF1828" t="inlineStr">
        <is>
          <t>19.9338784 -72.8450975 -22.21 147.4</t>
        </is>
      </c>
      <c r="BG1828" t="inlineStr">
        <is>
          <t>f13d8149fc6d39ebe86af18272310ff9</t>
        </is>
      </c>
      <c r="BH1828" t="inlineStr">
        <is>
          <t>7f92301a232342ecaa860bf392f6b02f</t>
        </is>
      </c>
      <c r="BI1828" t="inlineStr">
        <is>
          <t>15246</t>
        </is>
      </c>
      <c r="BJ1828" t="inlineStr">
        <is>
          <t>XFormInstance</t>
        </is>
      </c>
      <c r="BK1828" t="inlineStr">
        <is>
          <t>4e7d2baa148011f088e9839c77c2df28</t>
        </is>
      </c>
      <c r="BL1828" t="b">
        <v>0</v>
      </c>
      <c r="BM1828" t="inlineStr">
        <is>
          <t>---</t>
        </is>
      </c>
      <c r="BN1828" t="inlineStr">
        <is>
          <t>190.115.179.36</t>
        </is>
      </c>
      <c r="BO1828" t="inlineStr">
        <is>
          <t>Djordanson (Arisca) Laurent</t>
        </is>
      </c>
    </row>
    <row r="1829">
      <c r="A1829" t="inlineStr">
        <is>
          <t>1827</t>
        </is>
      </c>
      <c r="B1829" t="inlineStr">
        <is>
          <t>f98ca1a7-1fde-43ce-9b04-f9fbeaa08302</t>
        </is>
      </c>
      <c r="C1829" t="inlineStr">
        <is>
          <t>2025-04-08</t>
        </is>
      </c>
      <c r="D1829" t="inlineStr">
        <is>
          <t>4</t>
        </is>
      </c>
      <c r="E1829" t="inlineStr">
        <is>
          <t>Pour DACK,CV,DOTS</t>
        </is>
      </c>
      <c r="F1829" t="inlineStr">
        <is>
          <t>1</t>
        </is>
      </c>
      <c r="G1829" t="inlineStr">
        <is>
          <t>Pour DACK ,CV,DOTS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---</t>
        </is>
      </c>
      <c r="L1829" t="inlineStr">
        <is>
          <t>---</t>
        </is>
      </c>
      <c r="M1829" t="inlineStr">
        <is>
          <t>---</t>
        </is>
      </c>
      <c r="N1829" t="inlineStr">
        <is>
          <t>---</t>
        </is>
      </c>
      <c r="O1829" t="inlineStr">
        <is>
          <t>---</t>
        </is>
      </c>
      <c r="P1829" t="inlineStr">
        <is>
          <t>---</t>
        </is>
      </c>
      <c r="Q1829" t="inlineStr">
        <is>
          <t>---</t>
        </is>
      </c>
      <c r="R1829" t="inlineStr"/>
      <c r="S1829" t="inlineStr"/>
      <c r="T1829" t="inlineStr"/>
      <c r="U1829" t="inlineStr"/>
      <c r="V1829" t="inlineStr"/>
      <c r="W1829" t="inlineStr"/>
      <c r="X1829" t="inlineStr">
        <is>
          <t>PDP/CMEB/PED00615</t>
        </is>
      </c>
      <c r="Y1829" t="inlineStr">
        <is>
          <t>PDP/CMEB/PED00615</t>
        </is>
      </c>
      <c r="Z1829" t="inlineStr">
        <is>
          <t>2025-04-08 18:11:21</t>
        </is>
      </c>
      <c r="AA1829" t="inlineStr">
        <is>
          <t>2025-04-08 18:10:34</t>
        </is>
      </c>
      <c r="AB1829" t="inlineStr">
        <is>
          <t>5edeline</t>
        </is>
      </c>
      <c r="AC1829" t="inlineStr">
        <is>
          <t>2025-04-08 23:13:02</t>
        </is>
      </c>
      <c r="AD1829" s="1" t="inlineStr">
        <is>
          <t>https://www.commcarehq.org/a/caris-test/reports/form_data/f98ca1a7-1fde-43ce-9b04-f9fbeaa08302/</t>
        </is>
      </c>
      <c r="AE1829" t="inlineStr">
        <is>
          <t>---</t>
        </is>
      </c>
      <c r="AF1829" t="inlineStr">
        <is>
          <t>3c5a623af057e23a32ae4000_32950</t>
        </is>
      </c>
      <c r="AG1829" t="inlineStr">
        <is>
          <t>---</t>
        </is>
      </c>
      <c r="AH1829" t="inlineStr">
        <is>
          <t>2025-04-08 18:11:21</t>
        </is>
      </c>
      <c r="AI1829" t="inlineStr">
        <is>
          <t>49c83a0dcc274f1a85f9433f3309532d</t>
        </is>
      </c>
      <c r="AJ1829" t="inlineStr">
        <is>
          <t>2025-04-08</t>
        </is>
      </c>
      <c r="AK1829" t="inlineStr">
        <is>
          <t>4</t>
        </is>
      </c>
      <c r="AL1829" t="inlineStr">
        <is>
          <t>Pour DACK,CV,DOTS</t>
        </is>
      </c>
      <c r="AM1829" t="inlineStr">
        <is>
          <t>1</t>
        </is>
      </c>
      <c r="AN1829" t="inlineStr">
        <is>
          <t>Pour DACK ,CV,DOTS</t>
        </is>
      </c>
      <c r="AO1829" t="inlineStr">
        <is>
          <t>1</t>
        </is>
      </c>
      <c r="AP1829" t="inlineStr">
        <is>
          <t>1</t>
        </is>
      </c>
      <c r="AQ1829" t="inlineStr"/>
      <c r="AR1829" t="inlineStr"/>
      <c r="AS1829" t="inlineStr"/>
      <c r="AT1829" t="inlineStr"/>
      <c r="AU1829" t="inlineStr">
        <is>
          <t>---</t>
        </is>
      </c>
      <c r="AV1829" t="inlineStr">
        <is>
          <t>---</t>
        </is>
      </c>
      <c r="AW1829" t="inlineStr">
        <is>
          <t>---</t>
        </is>
      </c>
      <c r="AX1829" t="inlineStr">
        <is>
          <t>---</t>
        </is>
      </c>
      <c r="AY1829" t="inlineStr">
        <is>
          <t>---</t>
        </is>
      </c>
      <c r="AZ1829" t="inlineStr">
        <is>
          <t>---</t>
        </is>
      </c>
      <c r="BA1829" t="inlineStr">
        <is>
          <t>49c83a0dcc274f1a85f9433f3309532d</t>
        </is>
      </c>
      <c r="BB1829" t="inlineStr">
        <is>
          <t>http://openrosa.org/formdesigner/0B48E039-1E80-49A7-AC24-732B6E788E39</t>
        </is>
      </c>
      <c r="BC1829" t="inlineStr">
        <is>
          <t>Ration et autres visites</t>
        </is>
      </c>
      <c r="BD1829" t="inlineStr">
        <is>
          <t>CommCare Android, version "2.56"(468051). App v15976. CommCare Version 2.56.0. Build 468051, built on: 2025-04-04</t>
        </is>
      </c>
      <c r="BE1829" t="inlineStr">
        <is>
          <t>commcare_f5c01cb3-ad69-46f7-81c0-4740896f4262</t>
        </is>
      </c>
      <c r="BF1829" t="inlineStr">
        <is>
          <t>19.9338783 -72.8451012 -22.21 92.9</t>
        </is>
      </c>
      <c r="BG1829" t="inlineStr">
        <is>
          <t>f13d8149fc6d39ebe86af18272310ff9</t>
        </is>
      </c>
      <c r="BH1829" t="inlineStr">
        <is>
          <t>7f92301a232342ecaa860bf392f6b02f</t>
        </is>
      </c>
      <c r="BI1829" t="inlineStr">
        <is>
          <t>15246</t>
        </is>
      </c>
      <c r="BJ1829" t="inlineStr">
        <is>
          <t>XFormInstance</t>
        </is>
      </c>
      <c r="BK1829" t="inlineStr">
        <is>
          <t>4e7d2baa148011f088e9839c77c2df28</t>
        </is>
      </c>
      <c r="BL1829" t="b">
        <v>0</v>
      </c>
      <c r="BM1829" t="inlineStr">
        <is>
          <t>---</t>
        </is>
      </c>
      <c r="BN1829" t="inlineStr">
        <is>
          <t>190.115.179.36</t>
        </is>
      </c>
      <c r="BO1829" t="inlineStr">
        <is>
          <t>Dachenica Brave</t>
        </is>
      </c>
    </row>
    <row r="1830">
      <c r="A1830" t="inlineStr">
        <is>
          <t>1828</t>
        </is>
      </c>
      <c r="B1830" t="inlineStr">
        <is>
          <t>7b9a1588-35df-478b-84c1-4a968a6e4720</t>
        </is>
      </c>
      <c r="C1830" t="inlineStr">
        <is>
          <t>2025-04-08</t>
        </is>
      </c>
      <c r="D1830" t="inlineStr">
        <is>
          <t>4</t>
        </is>
      </c>
      <c r="E1830" t="inlineStr">
        <is>
          <t>Bonbon</t>
        </is>
      </c>
      <c r="F1830" t="inlineStr">
        <is>
          <t>0</t>
        </is>
      </c>
      <c r="G1830" t="inlineStr">
        <is>
          <t>pas de téléphone.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---</t>
        </is>
      </c>
      <c r="L1830" t="inlineStr">
        <is>
          <t>---</t>
        </is>
      </c>
      <c r="M1830" t="inlineStr">
        <is>
          <t>---</t>
        </is>
      </c>
      <c r="N1830" t="inlineStr">
        <is>
          <t>---</t>
        </is>
      </c>
      <c r="O1830" t="inlineStr">
        <is>
          <t>---</t>
        </is>
      </c>
      <c r="P1830" t="inlineStr">
        <is>
          <t>---</t>
        </is>
      </c>
      <c r="Q1830" t="inlineStr">
        <is>
          <t>---</t>
        </is>
      </c>
      <c r="R1830" t="inlineStr">
        <is>
          <t>13.0</t>
        </is>
      </c>
      <c r="S1830" t="inlineStr">
        <is>
          <t>13.4</t>
        </is>
      </c>
      <c r="T1830" t="inlineStr">
        <is>
          <t>99.0</t>
        </is>
      </c>
      <c r="U1830">
        <f>HYPERLINK("https://www.commcarehq.org/a/caris-test/api/form_attachment/v1/7b9a1588-35df-478b-84c1-4a968a6e4720/1744141212097.jpg")</f>
        <v/>
      </c>
      <c r="V1830" t="inlineStr"/>
      <c r="W1830" t="inlineStr"/>
      <c r="X1830" t="inlineStr">
        <is>
          <t>PEG/HNDP/ST02943</t>
        </is>
      </c>
      <c r="Y1830" t="inlineStr">
        <is>
          <t>PEG/HNDP/ST02943</t>
        </is>
      </c>
      <c r="Z1830" t="inlineStr">
        <is>
          <t>2025-04-08 19:41:18</t>
        </is>
      </c>
      <c r="AA1830" t="inlineStr">
        <is>
          <t>2025-04-08 19:35:37</t>
        </is>
      </c>
      <c r="AB1830" t="inlineStr">
        <is>
          <t>2sfrancois</t>
        </is>
      </c>
      <c r="AC1830" t="inlineStr">
        <is>
          <t>2025-04-09 01:39:24</t>
        </is>
      </c>
      <c r="AD1830" s="1" t="inlineStr">
        <is>
          <t>https://www.commcarehq.org/a/caris-test/reports/form_data/7b9a1588-35df-478b-84c1-4a968a6e4720/</t>
        </is>
      </c>
      <c r="AE1830" t="inlineStr">
        <is>
          <t>---</t>
        </is>
      </c>
      <c r="AF1830" t="inlineStr">
        <is>
          <t>3c5a623af057e23a32ae4000_49388</t>
        </is>
      </c>
      <c r="AG1830" t="inlineStr">
        <is>
          <t>---</t>
        </is>
      </c>
      <c r="AH1830" t="inlineStr">
        <is>
          <t>2025-04-08 19:41:18</t>
        </is>
      </c>
      <c r="AI1830" t="inlineStr">
        <is>
          <t>ee56fe43774c739691190a6b2f174cb4</t>
        </is>
      </c>
      <c r="AJ1830" t="inlineStr">
        <is>
          <t>2025-04-08</t>
        </is>
      </c>
      <c r="AK1830" t="inlineStr">
        <is>
          <t>4</t>
        </is>
      </c>
      <c r="AL1830" t="inlineStr">
        <is>
          <t>Bonbon</t>
        </is>
      </c>
      <c r="AM1830" t="inlineStr">
        <is>
          <t>0</t>
        </is>
      </c>
      <c r="AN1830" t="inlineStr">
        <is>
          <t>pas de téléphone.</t>
        </is>
      </c>
      <c r="AO1830" t="inlineStr">
        <is>
          <t>1</t>
        </is>
      </c>
      <c r="AP1830" t="inlineStr">
        <is>
          <t>1</t>
        </is>
      </c>
      <c r="AQ1830" t="inlineStr">
        <is>
          <t>13</t>
        </is>
      </c>
      <c r="AR1830" t="inlineStr">
        <is>
          <t>13.4</t>
        </is>
      </c>
      <c r="AS1830" t="inlineStr">
        <is>
          <t>99</t>
        </is>
      </c>
      <c r="AT1830" t="inlineStr"/>
      <c r="AU1830" t="inlineStr">
        <is>
          <t>---</t>
        </is>
      </c>
      <c r="AV1830" t="inlineStr">
        <is>
          <t>---</t>
        </is>
      </c>
      <c r="AW1830" t="inlineStr">
        <is>
          <t>---</t>
        </is>
      </c>
      <c r="AX1830" t="inlineStr">
        <is>
          <t>---</t>
        </is>
      </c>
      <c r="AY1830" t="inlineStr">
        <is>
          <t>---</t>
        </is>
      </c>
      <c r="AZ1830" t="inlineStr">
        <is>
          <t>---</t>
        </is>
      </c>
      <c r="BA1830" t="inlineStr">
        <is>
          <t>ee56fe43774c739691190a6b2f174cb4</t>
        </is>
      </c>
      <c r="BB1830" t="inlineStr">
        <is>
          <t>http://openrosa.org/formdesigner/0B48E039-1E80-49A7-AC24-732B6E788E39</t>
        </is>
      </c>
      <c r="BC1830" t="inlineStr">
        <is>
          <t>Ration et autres visites</t>
        </is>
      </c>
      <c r="BD1830" t="inlineStr">
        <is>
          <t>CommCare Android, version "2.56"(468046). App v15976. CommCare Version 2.56.0. Build 468046, built on: 2025-03-15</t>
        </is>
      </c>
      <c r="BE1830" t="inlineStr">
        <is>
          <t>commcare_a169376e-65d8-42db-a32c-2b37fe76f3f2</t>
        </is>
      </c>
      <c r="BF1830" t="inlineStr">
        <is>
          <t>18.4294597 -72.8610482 0.0 1799.99</t>
        </is>
      </c>
      <c r="BG1830" t="inlineStr">
        <is>
          <t>f13d8149fc6d39ebe86af18272310ff9</t>
        </is>
      </c>
      <c r="BH1830" t="inlineStr">
        <is>
          <t>7f92301a232342ecaa860bf392f6b02f</t>
        </is>
      </c>
      <c r="BI1830" t="inlineStr">
        <is>
          <t>15246</t>
        </is>
      </c>
      <c r="BJ1830" t="inlineStr">
        <is>
          <t>XFormInstance</t>
        </is>
      </c>
      <c r="BK1830" t="inlineStr">
        <is>
          <t>69753d2814b511f0afa6c95ea779295f</t>
        </is>
      </c>
      <c r="BL1830" t="b">
        <v>0</v>
      </c>
      <c r="BM1830" t="inlineStr">
        <is>
          <t>---</t>
        </is>
      </c>
      <c r="BN1830" t="inlineStr">
        <is>
          <t>200.113.230.152</t>
        </is>
      </c>
      <c r="BO1830" t="inlineStr">
        <is>
          <t>Sahralie Saintil</t>
        </is>
      </c>
    </row>
    <row r="1831">
      <c r="A1831" t="inlineStr">
        <is>
          <t>1829</t>
        </is>
      </c>
      <c r="B1831" t="inlineStr">
        <is>
          <t>aba3a96b-1be7-4bc6-a996-671271e98385</t>
        </is>
      </c>
      <c r="C1831" t="inlineStr">
        <is>
          <t>2025-04-08</t>
        </is>
      </c>
      <c r="D1831" t="inlineStr">
        <is>
          <t>3</t>
        </is>
      </c>
      <c r="E1831" t="inlineStr">
        <is>
          <t>---</t>
        </is>
      </c>
      <c r="F1831" t="inlineStr">
        <is>
          <t>1</t>
        </is>
      </c>
      <c r="G1831" t="inlineStr">
        <is>
          <t>---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---</t>
        </is>
      </c>
      <c r="L1831" t="inlineStr">
        <is>
          <t>---</t>
        </is>
      </c>
      <c r="M1831" t="inlineStr">
        <is>
          <t>---</t>
        </is>
      </c>
      <c r="N1831" t="inlineStr">
        <is>
          <t>---</t>
        </is>
      </c>
      <c r="O1831" t="inlineStr">
        <is>
          <t>---</t>
        </is>
      </c>
      <c r="P1831" t="inlineStr">
        <is>
          <t>---</t>
        </is>
      </c>
      <c r="Q1831" t="inlineStr">
        <is>
          <t>---</t>
        </is>
      </c>
      <c r="R1831" t="inlineStr"/>
      <c r="S1831" t="inlineStr"/>
      <c r="T1831" t="inlineStr"/>
      <c r="U1831" t="inlineStr"/>
      <c r="V1831" t="inlineStr"/>
      <c r="W1831" t="inlineStr"/>
      <c r="X1831" t="inlineStr">
        <is>
          <t>CAP/CMBV/ST03167E</t>
        </is>
      </c>
      <c r="Y1831" t="inlineStr">
        <is>
          <t>CAP/CMBV/ST03167E</t>
        </is>
      </c>
      <c r="Z1831" t="inlineStr">
        <is>
          <t>2025-04-09 03:14:51</t>
        </is>
      </c>
      <c r="AA1831" t="inlineStr">
        <is>
          <t>2025-04-09 03:14:27</t>
        </is>
      </c>
      <c r="AB1831" t="inlineStr">
        <is>
          <t>1plyviose</t>
        </is>
      </c>
      <c r="AC1831" t="inlineStr">
        <is>
          <t>2025-04-09 03:15:46</t>
        </is>
      </c>
      <c r="AD1831" s="1" t="inlineStr">
        <is>
          <t>https://www.commcarehq.org/a/caris-test/reports/form_data/aba3a96b-1be7-4bc6-a996-671271e98385/</t>
        </is>
      </c>
      <c r="AE1831" t="inlineStr">
        <is>
          <t>---</t>
        </is>
      </c>
      <c r="AF1831" t="inlineStr">
        <is>
          <t>3c5a623af057e23a32ae4000_42794</t>
        </is>
      </c>
      <c r="AG1831" t="inlineStr">
        <is>
          <t>OK</t>
        </is>
      </c>
      <c r="AH1831" t="inlineStr">
        <is>
          <t>2025-04-09 03:14:51</t>
        </is>
      </c>
      <c r="AI1831" t="inlineStr">
        <is>
          <t>aab7a2415e99453fbcb8ebd109e92b4f</t>
        </is>
      </c>
      <c r="AJ1831" t="inlineStr">
        <is>
          <t>2025-04-08</t>
        </is>
      </c>
      <c r="AK1831" t="inlineStr">
        <is>
          <t>3</t>
        </is>
      </c>
      <c r="AL1831" t="inlineStr">
        <is>
          <t>---</t>
        </is>
      </c>
      <c r="AM1831" t="inlineStr">
        <is>
          <t>1</t>
        </is>
      </c>
      <c r="AN1831" t="inlineStr">
        <is>
          <t>---</t>
        </is>
      </c>
      <c r="AO1831" t="inlineStr">
        <is>
          <t>1</t>
        </is>
      </c>
      <c r="AP1831" t="inlineStr">
        <is>
          <t>1</t>
        </is>
      </c>
      <c r="AQ1831" t="inlineStr"/>
      <c r="AR1831" t="inlineStr"/>
      <c r="AS1831" t="inlineStr"/>
      <c r="AT1831" t="inlineStr"/>
      <c r="AU1831" t="inlineStr">
        <is>
          <t>---</t>
        </is>
      </c>
      <c r="AV1831" t="inlineStr">
        <is>
          <t>---</t>
        </is>
      </c>
      <c r="AW1831" t="inlineStr">
        <is>
          <t>---</t>
        </is>
      </c>
      <c r="AX1831" t="inlineStr">
        <is>
          <t>---</t>
        </is>
      </c>
      <c r="AY1831" t="inlineStr">
        <is>
          <t>---</t>
        </is>
      </c>
      <c r="AZ1831" t="inlineStr">
        <is>
          <t>---</t>
        </is>
      </c>
      <c r="BA1831" t="inlineStr">
        <is>
          <t>aab7a2415e99453fbcb8ebd109e92b4f</t>
        </is>
      </c>
      <c r="BB1831" t="inlineStr">
        <is>
          <t>http://openrosa.org/formdesigner/0B48E039-1E80-49A7-AC24-732B6E788E39</t>
        </is>
      </c>
      <c r="BC1831" t="inlineStr">
        <is>
          <t>Ration et autres visites</t>
        </is>
      </c>
      <c r="BD1831" t="inlineStr">
        <is>
          <t>CommCare Android, version "2.55.0"(467579). App v15976. CommCare Version 2.55.0. Build 467579, built on: 2025-01-15</t>
        </is>
      </c>
      <c r="BE1831" t="inlineStr">
        <is>
          <t>commcare_d17d77c2-a7e5-4f4b-9b21-6b80894e9762</t>
        </is>
      </c>
      <c r="BF1831" t="inlineStr"/>
      <c r="BG1831" t="inlineStr">
        <is>
          <t>f13d8149fc6d39ebe86af18272310ff9</t>
        </is>
      </c>
      <c r="BH1831" t="inlineStr">
        <is>
          <t>7f92301a232342ecaa860bf392f6b02f</t>
        </is>
      </c>
      <c r="BI1831" t="inlineStr">
        <is>
          <t>15246</t>
        </is>
      </c>
      <c r="BJ1831" t="inlineStr">
        <is>
          <t>XFormInstance</t>
        </is>
      </c>
      <c r="BK1831" t="inlineStr">
        <is>
          <t>a9dfe78a149411f08900839c77c2df28</t>
        </is>
      </c>
      <c r="BL1831" t="b">
        <v>0</v>
      </c>
      <c r="BM1831" t="inlineStr">
        <is>
          <t>---</t>
        </is>
      </c>
      <c r="BN1831" t="inlineStr">
        <is>
          <t>200.113.248.77</t>
        </is>
      </c>
      <c r="BO1831" t="inlineStr">
        <is>
          <t>Stessy Keicha Noel</t>
        </is>
      </c>
    </row>
    <row r="1832">
      <c r="A1832" t="inlineStr">
        <is>
          <t>1830</t>
        </is>
      </c>
      <c r="B1832" t="inlineStr">
        <is>
          <t>7ecc3829-5173-436f-84d3-8460c105c998</t>
        </is>
      </c>
      <c r="C1832" t="inlineStr">
        <is>
          <t>2025-04-08</t>
        </is>
      </c>
      <c r="D1832" t="inlineStr">
        <is>
          <t>3</t>
        </is>
      </c>
      <c r="E1832" t="inlineStr">
        <is>
          <t>---</t>
        </is>
      </c>
      <c r="F1832" t="inlineStr">
        <is>
          <t>0</t>
        </is>
      </c>
      <c r="G1832" t="inlineStr">
        <is>
          <t>---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---</t>
        </is>
      </c>
      <c r="L1832" t="inlineStr">
        <is>
          <t>---</t>
        </is>
      </c>
      <c r="M1832" t="inlineStr">
        <is>
          <t>---</t>
        </is>
      </c>
      <c r="N1832" t="inlineStr">
        <is>
          <t>---</t>
        </is>
      </c>
      <c r="O1832" t="inlineStr">
        <is>
          <t>---</t>
        </is>
      </c>
      <c r="P1832" t="inlineStr">
        <is>
          <t>---</t>
        </is>
      </c>
      <c r="Q1832" t="inlineStr">
        <is>
          <t>---</t>
        </is>
      </c>
      <c r="R1832" t="inlineStr"/>
      <c r="S1832" t="inlineStr"/>
      <c r="T1832" t="inlineStr"/>
      <c r="U1832" t="inlineStr"/>
      <c r="V1832" t="inlineStr"/>
      <c r="W1832" t="inlineStr"/>
      <c r="X1832" t="inlineStr">
        <is>
          <t>CAP/CMBV/ST01507</t>
        </is>
      </c>
      <c r="Y1832" t="inlineStr">
        <is>
          <t>CAP/CMBV/ST01507</t>
        </is>
      </c>
      <c r="Z1832" t="inlineStr">
        <is>
          <t>2025-04-09 03:15:38</t>
        </is>
      </c>
      <c r="AA1832" t="inlineStr">
        <is>
          <t>2025-04-09 03:15:19</t>
        </is>
      </c>
      <c r="AB1832" t="inlineStr">
        <is>
          <t>1plyviose</t>
        </is>
      </c>
      <c r="AC1832" t="inlineStr">
        <is>
          <t>2025-04-09 03:16:33</t>
        </is>
      </c>
      <c r="AD1832" s="1" t="inlineStr">
        <is>
          <t>https://www.commcarehq.org/a/caris-test/reports/form_data/7ecc3829-5173-436f-84d3-8460c105c998/</t>
        </is>
      </c>
      <c r="AE1832" t="inlineStr">
        <is>
          <t>---</t>
        </is>
      </c>
      <c r="AF1832" t="inlineStr">
        <is>
          <t>3c5a623af057e23a32ae4000_34403</t>
        </is>
      </c>
      <c r="AG1832" t="inlineStr">
        <is>
          <t>OK</t>
        </is>
      </c>
      <c r="AH1832" t="inlineStr">
        <is>
          <t>2025-04-09 03:15:38</t>
        </is>
      </c>
      <c r="AI1832" t="inlineStr">
        <is>
          <t>aab7a2415e99453fbcb8ebd109e92b4f</t>
        </is>
      </c>
      <c r="AJ1832" t="inlineStr">
        <is>
          <t>2025-04-08</t>
        </is>
      </c>
      <c r="AK1832" t="inlineStr">
        <is>
          <t>3</t>
        </is>
      </c>
      <c r="AL1832" t="inlineStr">
        <is>
          <t>---</t>
        </is>
      </c>
      <c r="AM1832" t="inlineStr">
        <is>
          <t>0</t>
        </is>
      </c>
      <c r="AN1832" t="inlineStr">
        <is>
          <t>---</t>
        </is>
      </c>
      <c r="AO1832" t="inlineStr">
        <is>
          <t>1</t>
        </is>
      </c>
      <c r="AP1832" t="inlineStr">
        <is>
          <t>1</t>
        </is>
      </c>
      <c r="AQ1832" t="inlineStr"/>
      <c r="AR1832" t="inlineStr"/>
      <c r="AS1832" t="inlineStr"/>
      <c r="AT1832" t="inlineStr"/>
      <c r="AU1832" t="inlineStr">
        <is>
          <t>---</t>
        </is>
      </c>
      <c r="AV1832" t="inlineStr">
        <is>
          <t>---</t>
        </is>
      </c>
      <c r="AW1832" t="inlineStr">
        <is>
          <t>---</t>
        </is>
      </c>
      <c r="AX1832" t="inlineStr">
        <is>
          <t>---</t>
        </is>
      </c>
      <c r="AY1832" t="inlineStr">
        <is>
          <t>---</t>
        </is>
      </c>
      <c r="AZ1832" t="inlineStr">
        <is>
          <t>---</t>
        </is>
      </c>
      <c r="BA1832" t="inlineStr">
        <is>
          <t>aab7a2415e99453fbcb8ebd109e92b4f</t>
        </is>
      </c>
      <c r="BB1832" t="inlineStr">
        <is>
          <t>http://openrosa.org/formdesigner/0B48E039-1E80-49A7-AC24-732B6E788E39</t>
        </is>
      </c>
      <c r="BC1832" t="inlineStr">
        <is>
          <t>Ration et autres visites</t>
        </is>
      </c>
      <c r="BD1832" t="inlineStr">
        <is>
          <t>CommCare Android, version "2.55.0"(467579). App v15976. CommCare Version 2.55.0. Build 467579, built on: 2025-01-15</t>
        </is>
      </c>
      <c r="BE1832" t="inlineStr">
        <is>
          <t>commcare_d17d77c2-a7e5-4f4b-9b21-6b80894e9762</t>
        </is>
      </c>
      <c r="BF1832" t="inlineStr"/>
      <c r="BG1832" t="inlineStr">
        <is>
          <t>f13d8149fc6d39ebe86af18272310ff9</t>
        </is>
      </c>
      <c r="BH1832" t="inlineStr">
        <is>
          <t>7f92301a232342ecaa860bf392f6b02f</t>
        </is>
      </c>
      <c r="BI1832" t="inlineStr">
        <is>
          <t>15246</t>
        </is>
      </c>
      <c r="BJ1832" t="inlineStr">
        <is>
          <t>XFormInstance</t>
        </is>
      </c>
      <c r="BK1832" t="inlineStr">
        <is>
          <t>a9dfe78a149411f08900839c77c2df28</t>
        </is>
      </c>
      <c r="BL1832" t="b">
        <v>0</v>
      </c>
      <c r="BM1832" t="inlineStr">
        <is>
          <t>---</t>
        </is>
      </c>
      <c r="BN1832" t="inlineStr">
        <is>
          <t>200.113.248.77</t>
        </is>
      </c>
      <c r="BO1832" t="inlineStr">
        <is>
          <t>Brunel Joseph</t>
        </is>
      </c>
    </row>
    <row r="1833">
      <c r="A1833" t="inlineStr">
        <is>
          <t>1831</t>
        </is>
      </c>
      <c r="B1833" t="inlineStr">
        <is>
          <t>f41c8904-fac7-418b-bde1-91f1d69bbb07</t>
        </is>
      </c>
      <c r="C1833" t="inlineStr">
        <is>
          <t>2025-04-09</t>
        </is>
      </c>
      <c r="D1833" t="inlineStr">
        <is>
          <t>3</t>
        </is>
      </c>
      <c r="E1833" t="inlineStr">
        <is>
          <t>---</t>
        </is>
      </c>
      <c r="F1833" t="inlineStr">
        <is>
          <t>1</t>
        </is>
      </c>
      <c r="G1833" t="inlineStr">
        <is>
          <t>---</t>
        </is>
      </c>
      <c r="H1833" t="inlineStr">
        <is>
          <t>1</t>
        </is>
      </c>
      <c r="I1833" t="inlineStr">
        <is>
          <t>0</t>
        </is>
      </c>
      <c r="J1833" t="inlineStr">
        <is>
          <t>---</t>
        </is>
      </c>
      <c r="K1833" t="inlineStr">
        <is>
          <t>---</t>
        </is>
      </c>
      <c r="L1833" t="inlineStr">
        <is>
          <t>---</t>
        </is>
      </c>
      <c r="M1833" t="inlineStr">
        <is>
          <t>---</t>
        </is>
      </c>
      <c r="N1833" t="inlineStr">
        <is>
          <t>---</t>
        </is>
      </c>
      <c r="O1833" t="inlineStr">
        <is>
          <t>---</t>
        </is>
      </c>
      <c r="P1833" t="inlineStr">
        <is>
          <t>---</t>
        </is>
      </c>
      <c r="Q1833" t="inlineStr">
        <is>
          <t>---</t>
        </is>
      </c>
      <c r="R1833" t="inlineStr">
        <is>
          <t>---</t>
        </is>
      </c>
      <c r="S1833" t="inlineStr">
        <is>
          <t>---</t>
        </is>
      </c>
      <c r="T1833" t="inlineStr">
        <is>
          <t>---</t>
        </is>
      </c>
      <c r="U1833" t="inlineStr">
        <is>
          <t>---</t>
        </is>
      </c>
      <c r="V1833" t="inlineStr">
        <is>
          <t>---</t>
        </is>
      </c>
      <c r="W1833" t="inlineStr">
        <is>
          <t>18.5186277 -72.6085565 -6.96 6.26</t>
        </is>
      </c>
      <c r="X1833" t="inlineStr">
        <is>
          <t>LEG/HSCL/ST00588</t>
        </is>
      </c>
      <c r="Y1833" t="inlineStr">
        <is>
          <t>LEG/HSCL/ST00588</t>
        </is>
      </c>
      <c r="Z1833" t="inlineStr">
        <is>
          <t>2025-04-09 15:52:27</t>
        </is>
      </c>
      <c r="AA1833" t="inlineStr">
        <is>
          <t>2025-04-09 15:51:54</t>
        </is>
      </c>
      <c r="AB1833" t="inlineStr">
        <is>
          <t>2toussaint</t>
        </is>
      </c>
      <c r="AC1833" t="inlineStr">
        <is>
          <t>2025-04-09 15:11:11</t>
        </is>
      </c>
      <c r="AD1833" s="1" t="inlineStr">
        <is>
          <t>https://www.commcarehq.org/a/caris-test/reports/form_data/f41c8904-fac7-418b-bde1-91f1d69bbb07/</t>
        </is>
      </c>
      <c r="AE1833" t="inlineStr">
        <is>
          <t>---</t>
        </is>
      </c>
      <c r="AF1833" t="inlineStr">
        <is>
          <t>3c5a623af057e23a32ae4000_124104</t>
        </is>
      </c>
      <c r="AG1833" t="inlineStr">
        <is>
          <t>OK</t>
        </is>
      </c>
      <c r="AH1833" t="inlineStr">
        <is>
          <t>2025-04-09 15:52:27</t>
        </is>
      </c>
      <c r="AI1833" t="inlineStr">
        <is>
          <t>bf15ded1c441caeee7b3790beacaa107</t>
        </is>
      </c>
      <c r="AJ1833" t="inlineStr">
        <is>
          <t>2025-04-09</t>
        </is>
      </c>
      <c r="AK1833" t="inlineStr">
        <is>
          <t>3</t>
        </is>
      </c>
      <c r="AL1833" t="inlineStr">
        <is>
          <t>---</t>
        </is>
      </c>
      <c r="AM1833" t="inlineStr">
        <is>
          <t>1</t>
        </is>
      </c>
      <c r="AN1833" t="inlineStr">
        <is>
          <t>---</t>
        </is>
      </c>
      <c r="AO1833" t="inlineStr">
        <is>
          <t>1</t>
        </is>
      </c>
      <c r="AP1833" t="inlineStr">
        <is>
          <t>0</t>
        </is>
      </c>
      <c r="AQ1833" t="inlineStr">
        <is>
          <t>---</t>
        </is>
      </c>
      <c r="AR1833" t="inlineStr">
        <is>
          <t>---</t>
        </is>
      </c>
      <c r="AS1833" t="inlineStr">
        <is>
          <t>---</t>
        </is>
      </c>
      <c r="AT1833" t="inlineStr">
        <is>
          <t>18.5186277 -72.6085565 -6.96 6.26</t>
        </is>
      </c>
      <c r="AU1833" t="inlineStr">
        <is>
          <t>---</t>
        </is>
      </c>
      <c r="AV1833" t="inlineStr">
        <is>
          <t>---</t>
        </is>
      </c>
      <c r="AW1833" t="inlineStr">
        <is>
          <t>---</t>
        </is>
      </c>
      <c r="AX1833" t="inlineStr">
        <is>
          <t>---</t>
        </is>
      </c>
      <c r="AY1833" t="inlineStr">
        <is>
          <t>---</t>
        </is>
      </c>
      <c r="AZ1833" t="inlineStr">
        <is>
          <t>---</t>
        </is>
      </c>
      <c r="BA1833" t="inlineStr">
        <is>
          <t>bf15ded1c441caeee7b3790beacaa107</t>
        </is>
      </c>
      <c r="BB1833" t="inlineStr">
        <is>
          <t>http://openrosa.org/formdesigner/0B48E039-1E80-49A7-AC24-732B6E788E39</t>
        </is>
      </c>
      <c r="BC1833" t="inlineStr">
        <is>
          <t>Ration et autres visites</t>
        </is>
      </c>
      <c r="BD1833" t="inlineStr">
        <is>
          <t>CommCare Android, version "2.55.0"(467579). App v15976. CommCare Version 2.55.0. Build 467579, built on: 2025-01-15</t>
        </is>
      </c>
      <c r="BE1833" t="inlineStr">
        <is>
          <t>commcare_6ba4fa04-2ee5-4472-8c22-35182b767bd8</t>
        </is>
      </c>
      <c r="BF1833" t="inlineStr">
        <is>
          <t>18.5186277 -72.6085565 -6.96 6.26</t>
        </is>
      </c>
      <c r="BG1833" t="inlineStr">
        <is>
          <t>f13d8149fc6d39ebe86af18272310ff9</t>
        </is>
      </c>
      <c r="BH1833" t="inlineStr">
        <is>
          <t>7f92301a232342ecaa860bf392f6b02f</t>
        </is>
      </c>
      <c r="BI1833" t="inlineStr">
        <is>
          <t>15246</t>
        </is>
      </c>
      <c r="BJ1833" t="inlineStr">
        <is>
          <t>XFormInstance</t>
        </is>
      </c>
      <c r="BK1833" t="inlineStr">
        <is>
          <t>483d6a3a14cf11f0afa9c95ea779295f</t>
        </is>
      </c>
      <c r="BL1833" t="b">
        <v>0</v>
      </c>
      <c r="BM1833" t="inlineStr">
        <is>
          <t>---</t>
        </is>
      </c>
      <c r="BN1833" t="inlineStr">
        <is>
          <t>200.113.234.21</t>
        </is>
      </c>
      <c r="BO1833" t="inlineStr">
        <is>
          <t>Joel Jean Julien</t>
        </is>
      </c>
    </row>
    <row r="1834">
      <c r="A1834" t="inlineStr">
        <is>
          <t>1832</t>
        </is>
      </c>
      <c r="B1834" t="inlineStr">
        <is>
          <t>ba571b15-76a8-4c0d-a360-e8a35d6d4fb8</t>
        </is>
      </c>
      <c r="C1834" t="inlineStr">
        <is>
          <t>2025-04-09</t>
        </is>
      </c>
      <c r="D1834" t="inlineStr">
        <is>
          <t>4</t>
        </is>
      </c>
      <c r="E1834" t="inlineStr">
        <is>
          <t>suivi médical</t>
        </is>
      </c>
      <c r="F1834" t="inlineStr">
        <is>
          <t>0</t>
        </is>
      </c>
      <c r="G1834" t="inlineStr">
        <is>
          <t>n</t>
        </is>
      </c>
      <c r="H1834" t="inlineStr">
        <is>
          <t>0</t>
        </is>
      </c>
      <c r="I1834" t="inlineStr">
        <is>
          <t>1</t>
        </is>
      </c>
      <c r="J1834" t="inlineStr">
        <is>
          <t>2</t>
        </is>
      </c>
      <c r="K1834" t="inlineStr">
        <is>
          <t>---</t>
        </is>
      </c>
      <c r="L1834" t="inlineStr">
        <is>
          <t>---</t>
        </is>
      </c>
      <c r="M1834" t="inlineStr">
        <is>
          <t>---</t>
        </is>
      </c>
      <c r="N1834" t="inlineStr">
        <is>
          <t>---</t>
        </is>
      </c>
      <c r="O1834" t="inlineStr">
        <is>
          <t>---</t>
        </is>
      </c>
      <c r="P1834" t="inlineStr">
        <is>
          <t>---</t>
        </is>
      </c>
      <c r="Q1834" t="inlineStr">
        <is>
          <t>---</t>
        </is>
      </c>
      <c r="R1834" t="inlineStr">
        <is>
          <t>17.7</t>
        </is>
      </c>
      <c r="S1834" t="inlineStr">
        <is>
          <t>33.5</t>
        </is>
      </c>
      <c r="T1834" t="inlineStr">
        <is>
          <t>148.0</t>
        </is>
      </c>
      <c r="U1834">
        <f>HYPERLINK("https://www.commcarehq.org/a/caris-test/api/form_attachment/v1/ba571b15-76a8-4c0d-a360-e8a35d6d4fb8/1744218000727.jpg")</f>
        <v/>
      </c>
      <c r="V1834" t="inlineStr"/>
      <c r="W1834" t="inlineStr">
        <is>
          <t>18.5071705 -72.6313735 3.65 330.91</t>
        </is>
      </c>
      <c r="X1834" t="inlineStr">
        <is>
          <t>LEG/HSCL/ST00671</t>
        </is>
      </c>
      <c r="Y1834" t="inlineStr">
        <is>
          <t>LEG/HSCL/ST00671</t>
        </is>
      </c>
      <c r="Z1834" t="inlineStr">
        <is>
          <t>2025-04-09 17:01:05</t>
        </is>
      </c>
      <c r="AA1834" t="inlineStr">
        <is>
          <t>2025-04-09 16:59:45</t>
        </is>
      </c>
      <c r="AB1834" t="inlineStr">
        <is>
          <t>2francesca</t>
        </is>
      </c>
      <c r="AC1834" t="inlineStr">
        <is>
          <t>2025-04-09 17:01:47</t>
        </is>
      </c>
      <c r="AD1834" s="1" t="inlineStr">
        <is>
          <t>https://www.commcarehq.org/a/caris-test/reports/form_data/ba571b15-76a8-4c0d-a360-e8a35d6d4fb8/</t>
        </is>
      </c>
      <c r="AE1834" t="inlineStr">
        <is>
          <t>---</t>
        </is>
      </c>
      <c r="AF1834" t="inlineStr">
        <is>
          <t>3c5a623af057e23a32ae4000_124098</t>
        </is>
      </c>
      <c r="AG1834" t="inlineStr">
        <is>
          <t>---</t>
        </is>
      </c>
      <c r="AH1834" t="inlineStr">
        <is>
          <t>2025-04-09 17:01:05</t>
        </is>
      </c>
      <c r="AI1834" t="inlineStr">
        <is>
          <t>e108d3187abb44a0a8a40ae0f9d2582f</t>
        </is>
      </c>
      <c r="AJ1834" t="inlineStr">
        <is>
          <t>2025-04-09</t>
        </is>
      </c>
      <c r="AK1834" t="inlineStr">
        <is>
          <t>4</t>
        </is>
      </c>
      <c r="AL1834" t="inlineStr">
        <is>
          <t>suivi médical</t>
        </is>
      </c>
      <c r="AM1834" t="inlineStr">
        <is>
          <t>0</t>
        </is>
      </c>
      <c r="AN1834" t="inlineStr">
        <is>
          <t>n</t>
        </is>
      </c>
      <c r="AO1834" t="inlineStr">
        <is>
          <t>0</t>
        </is>
      </c>
      <c r="AP1834" t="inlineStr">
        <is>
          <t>1</t>
        </is>
      </c>
      <c r="AQ1834" t="inlineStr">
        <is>
          <t>17.7</t>
        </is>
      </c>
      <c r="AR1834" t="inlineStr">
        <is>
          <t>33.5</t>
        </is>
      </c>
      <c r="AS1834" t="inlineStr">
        <is>
          <t>148</t>
        </is>
      </c>
      <c r="AT1834" t="inlineStr">
        <is>
          <t>18.5071705 -72.6313735 3.65 330.91</t>
        </is>
      </c>
      <c r="AU1834" t="inlineStr">
        <is>
          <t>---</t>
        </is>
      </c>
      <c r="AV1834" t="inlineStr">
        <is>
          <t>---</t>
        </is>
      </c>
      <c r="AW1834" t="inlineStr">
        <is>
          <t>---</t>
        </is>
      </c>
      <c r="AX1834" t="inlineStr">
        <is>
          <t>---</t>
        </is>
      </c>
      <c r="AY1834" t="inlineStr">
        <is>
          <t>---</t>
        </is>
      </c>
      <c r="AZ1834" t="inlineStr">
        <is>
          <t>---</t>
        </is>
      </c>
      <c r="BA1834" t="inlineStr">
        <is>
          <t>e108d3187abb44a0a8a40ae0f9d2582f</t>
        </is>
      </c>
      <c r="BB1834" t="inlineStr">
        <is>
          <t>http://openrosa.org/formdesigner/0B48E039-1E80-49A7-AC24-732B6E788E39</t>
        </is>
      </c>
      <c r="BC1834" t="inlineStr">
        <is>
          <t>Ration et autres visites</t>
        </is>
      </c>
      <c r="BD1834" t="inlineStr">
        <is>
          <t>CommCare Android, version "2.55.0"(467579). App v15976. CommCare Version 2.55.0. Build 467579, built on: 2025-01-15</t>
        </is>
      </c>
      <c r="BE1834" t="inlineStr">
        <is>
          <t>commcare_6f56273d-7e7b-484c-afbb-00c7ac82f3b2</t>
        </is>
      </c>
      <c r="BF1834" t="inlineStr">
        <is>
          <t>18.5071705 -72.6313735 3.65 330.91</t>
        </is>
      </c>
      <c r="BG1834" t="inlineStr">
        <is>
          <t>f13d8149fc6d39ebe86af18272310ff9</t>
        </is>
      </c>
      <c r="BH1834" t="inlineStr">
        <is>
          <t>7f92301a232342ecaa860bf392f6b02f</t>
        </is>
      </c>
      <c r="BI1834" t="inlineStr">
        <is>
          <t>15246</t>
        </is>
      </c>
      <c r="BJ1834" t="inlineStr">
        <is>
          <t>XFormInstance</t>
        </is>
      </c>
      <c r="BK1834" t="inlineStr">
        <is>
          <t>6eb8c00e14a411f0bdf48d4ba6887086</t>
        </is>
      </c>
      <c r="BL1834" t="b">
        <v>0</v>
      </c>
      <c r="BM1834" t="inlineStr">
        <is>
          <t>---</t>
        </is>
      </c>
      <c r="BN1834" t="inlineStr">
        <is>
          <t>200.113.215.22</t>
        </is>
      </c>
      <c r="BO1834" t="inlineStr">
        <is>
          <t>---</t>
        </is>
      </c>
    </row>
    <row r="1835">
      <c r="A1835" t="inlineStr">
        <is>
          <t>1833</t>
        </is>
      </c>
      <c r="B1835" t="inlineStr">
        <is>
          <t>64557bdd-3e56-4088-aa3b-3a2f9a7d9151</t>
        </is>
      </c>
      <c r="C1835" t="inlineStr">
        <is>
          <t>2025-04-07</t>
        </is>
      </c>
      <c r="D1835" t="inlineStr">
        <is>
          <t>3</t>
        </is>
      </c>
      <c r="E1835" t="inlineStr">
        <is>
          <t>---</t>
        </is>
      </c>
      <c r="F1835" t="inlineStr">
        <is>
          <t>1</t>
        </is>
      </c>
      <c r="G1835" t="inlineStr">
        <is>
          <t>---</t>
        </is>
      </c>
      <c r="H1835" t="inlineStr">
        <is>
          <t>1</t>
        </is>
      </c>
      <c r="I1835" t="inlineStr">
        <is>
          <t>0</t>
        </is>
      </c>
      <c r="J1835" t="inlineStr">
        <is>
          <t>---</t>
        </is>
      </c>
      <c r="K1835" t="inlineStr">
        <is>
          <t>---</t>
        </is>
      </c>
      <c r="L1835" t="inlineStr">
        <is>
          <t>---</t>
        </is>
      </c>
      <c r="M1835" t="inlineStr">
        <is>
          <t>---</t>
        </is>
      </c>
      <c r="N1835" t="inlineStr">
        <is>
          <t>---</t>
        </is>
      </c>
      <c r="O1835" t="inlineStr">
        <is>
          <t>---</t>
        </is>
      </c>
      <c r="P1835" t="inlineStr">
        <is>
          <t>---</t>
        </is>
      </c>
      <c r="Q1835" t="inlineStr">
        <is>
          <t>---</t>
        </is>
      </c>
      <c r="R1835" t="inlineStr">
        <is>
          <t>---</t>
        </is>
      </c>
      <c r="S1835" t="inlineStr">
        <is>
          <t>---</t>
        </is>
      </c>
      <c r="T1835" t="inlineStr">
        <is>
          <t>---</t>
        </is>
      </c>
      <c r="U1835" t="inlineStr">
        <is>
          <t>---</t>
        </is>
      </c>
      <c r="V1835" t="inlineStr">
        <is>
          <t>---</t>
        </is>
      </c>
      <c r="W1835" t="inlineStr"/>
      <c r="X1835" t="inlineStr">
        <is>
          <t>CAP/CMSO/ST02273</t>
        </is>
      </c>
      <c r="Y1835" t="inlineStr">
        <is>
          <t>CAP/CMSO/ST02273</t>
        </is>
      </c>
      <c r="Z1835" t="inlineStr">
        <is>
          <t>2025-04-07 17:26:53</t>
        </is>
      </c>
      <c r="AA1835" t="inlineStr">
        <is>
          <t>2025-04-07 17:26:39</t>
        </is>
      </c>
      <c r="AB1835" t="inlineStr">
        <is>
          <t>1rose</t>
        </is>
      </c>
      <c r="AC1835" t="inlineStr">
        <is>
          <t>2025-04-09 17:21:18</t>
        </is>
      </c>
      <c r="AD1835" s="1" t="inlineStr">
        <is>
          <t>https://www.commcarehq.org/a/caris-test/reports/form_data/64557bdd-3e56-4088-aa3b-3a2f9a7d9151/</t>
        </is>
      </c>
      <c r="AE1835" t="inlineStr">
        <is>
          <t>---</t>
        </is>
      </c>
      <c r="AF1835" t="inlineStr">
        <is>
          <t>3c5a623af057e23a32ae4000_35636</t>
        </is>
      </c>
      <c r="AG1835" t="inlineStr">
        <is>
          <t>OK</t>
        </is>
      </c>
      <c r="AH1835" t="inlineStr">
        <is>
          <t>2025-04-07 17:26:53</t>
        </is>
      </c>
      <c r="AI1835" t="inlineStr">
        <is>
          <t>2dea52d1789dbc2c3c784b18002f6f8d</t>
        </is>
      </c>
      <c r="AJ1835" t="inlineStr">
        <is>
          <t>2025-04-07</t>
        </is>
      </c>
      <c r="AK1835" t="inlineStr">
        <is>
          <t>3</t>
        </is>
      </c>
      <c r="AL1835" t="inlineStr">
        <is>
          <t>---</t>
        </is>
      </c>
      <c r="AM1835" t="inlineStr">
        <is>
          <t>1</t>
        </is>
      </c>
      <c r="AN1835" t="inlineStr">
        <is>
          <t>---</t>
        </is>
      </c>
      <c r="AO1835" t="inlineStr">
        <is>
          <t>1</t>
        </is>
      </c>
      <c r="AP1835" t="inlineStr">
        <is>
          <t>0</t>
        </is>
      </c>
      <c r="AQ1835" t="inlineStr">
        <is>
          <t>---</t>
        </is>
      </c>
      <c r="AR1835" t="inlineStr">
        <is>
          <t>---</t>
        </is>
      </c>
      <c r="AS1835" t="inlineStr">
        <is>
          <t>---</t>
        </is>
      </c>
      <c r="AT1835" t="inlineStr"/>
      <c r="AU1835" t="inlineStr">
        <is>
          <t>---</t>
        </is>
      </c>
      <c r="AV1835" t="inlineStr">
        <is>
          <t>---</t>
        </is>
      </c>
      <c r="AW1835" t="inlineStr">
        <is>
          <t>---</t>
        </is>
      </c>
      <c r="AX1835" t="inlineStr">
        <is>
          <t>---</t>
        </is>
      </c>
      <c r="AY1835" t="inlineStr">
        <is>
          <t>---</t>
        </is>
      </c>
      <c r="AZ1835" t="inlineStr">
        <is>
          <t>---</t>
        </is>
      </c>
      <c r="BA1835" t="inlineStr">
        <is>
          <t>2dea52d1789dbc2c3c784b18002f6f8d</t>
        </is>
      </c>
      <c r="BB1835" t="inlineStr">
        <is>
          <t>http://openrosa.org/formdesigner/0B48E039-1E80-49A7-AC24-732B6E788E39</t>
        </is>
      </c>
      <c r="BC1835" t="inlineStr">
        <is>
          <t>Ration et autres visites</t>
        </is>
      </c>
      <c r="BD1835" t="inlineStr">
        <is>
          <t>CommCare Android, version "2.56"(468046). App v15976. CommCare Version 2.56.0. Build 468046, built on: 2025-03-15</t>
        </is>
      </c>
      <c r="BE1835" t="inlineStr">
        <is>
          <t>commcare_6f11ce87-99a9-46e8-b6bd-276036be1616</t>
        </is>
      </c>
      <c r="BF1835" t="inlineStr">
        <is>
          <t>19.549045 -71.7204724 8.19 9.3</t>
        </is>
      </c>
      <c r="BG1835" t="inlineStr">
        <is>
          <t>f13d8149fc6d39ebe86af18272310ff9</t>
        </is>
      </c>
      <c r="BH1835" t="inlineStr">
        <is>
          <t>7f92301a232342ecaa860bf392f6b02f</t>
        </is>
      </c>
      <c r="BI1835" t="inlineStr">
        <is>
          <t>15246</t>
        </is>
      </c>
      <c r="BJ1835" t="inlineStr">
        <is>
          <t>XFormInstance</t>
        </is>
      </c>
      <c r="BK1835" t="inlineStr">
        <is>
          <t>c85d328c156411f0b045c95ea779295f</t>
        </is>
      </c>
      <c r="BL1835" t="b">
        <v>0</v>
      </c>
      <c r="BM1835" t="inlineStr">
        <is>
          <t>---</t>
        </is>
      </c>
      <c r="BN1835" t="inlineStr">
        <is>
          <t>200.113.230.242</t>
        </is>
      </c>
      <c r="BO1835" t="inlineStr">
        <is>
          <t>Woudeley Calistin</t>
        </is>
      </c>
    </row>
    <row r="1836">
      <c r="A1836" t="inlineStr">
        <is>
          <t>1834</t>
        </is>
      </c>
      <c r="B1836" t="inlineStr">
        <is>
          <t>0c1053ae-23ba-4b10-aede-20a941cddd36</t>
        </is>
      </c>
      <c r="C1836" t="inlineStr">
        <is>
          <t>2025-04-07</t>
        </is>
      </c>
      <c r="D1836" t="inlineStr">
        <is>
          <t>3</t>
        </is>
      </c>
      <c r="E1836" t="inlineStr">
        <is>
          <t>---</t>
        </is>
      </c>
      <c r="F1836" t="inlineStr">
        <is>
          <t>1</t>
        </is>
      </c>
      <c r="G1836" t="inlineStr">
        <is>
          <t>---</t>
        </is>
      </c>
      <c r="H1836" t="inlineStr">
        <is>
          <t>1</t>
        </is>
      </c>
      <c r="I1836" t="inlineStr">
        <is>
          <t>0</t>
        </is>
      </c>
      <c r="J1836" t="inlineStr">
        <is>
          <t>---</t>
        </is>
      </c>
      <c r="K1836" t="inlineStr">
        <is>
          <t>---</t>
        </is>
      </c>
      <c r="L1836" t="inlineStr">
        <is>
          <t>---</t>
        </is>
      </c>
      <c r="M1836" t="inlineStr">
        <is>
          <t>---</t>
        </is>
      </c>
      <c r="N1836" t="inlineStr">
        <is>
          <t>---</t>
        </is>
      </c>
      <c r="O1836" t="inlineStr">
        <is>
          <t>---</t>
        </is>
      </c>
      <c r="P1836" t="inlineStr">
        <is>
          <t>---</t>
        </is>
      </c>
      <c r="Q1836" t="inlineStr">
        <is>
          <t>---</t>
        </is>
      </c>
      <c r="R1836" t="inlineStr">
        <is>
          <t>---</t>
        </is>
      </c>
      <c r="S1836" t="inlineStr">
        <is>
          <t>---</t>
        </is>
      </c>
      <c r="T1836" t="inlineStr">
        <is>
          <t>---</t>
        </is>
      </c>
      <c r="U1836" t="inlineStr">
        <is>
          <t>---</t>
        </is>
      </c>
      <c r="V1836" t="inlineStr">
        <is>
          <t>---</t>
        </is>
      </c>
      <c r="W1836" t="inlineStr"/>
      <c r="X1836" t="inlineStr">
        <is>
          <t>CAP/CMSO/ST03110</t>
        </is>
      </c>
      <c r="Y1836" t="inlineStr">
        <is>
          <t>CAP/CMSO/ST03110</t>
        </is>
      </c>
      <c r="Z1836" t="inlineStr">
        <is>
          <t>2025-04-07 17:27:51</t>
        </is>
      </c>
      <c r="AA1836" t="inlineStr">
        <is>
          <t>2025-04-07 17:27:39</t>
        </is>
      </c>
      <c r="AB1836" t="inlineStr">
        <is>
          <t>1rose</t>
        </is>
      </c>
      <c r="AC1836" t="inlineStr">
        <is>
          <t>2025-04-09 17:22:15</t>
        </is>
      </c>
      <c r="AD1836" s="1" t="inlineStr">
        <is>
          <t>https://www.commcarehq.org/a/caris-test/reports/form_data/0c1053ae-23ba-4b10-aede-20a941cddd36/</t>
        </is>
      </c>
      <c r="AE1836" t="inlineStr">
        <is>
          <t>---</t>
        </is>
      </c>
      <c r="AF1836" t="inlineStr">
        <is>
          <t>3c5a623af057e23a32ae4000_188246</t>
        </is>
      </c>
      <c r="AG1836" t="inlineStr">
        <is>
          <t>OK</t>
        </is>
      </c>
      <c r="AH1836" t="inlineStr">
        <is>
          <t>2025-04-07 17:27:51</t>
        </is>
      </c>
      <c r="AI1836" t="inlineStr">
        <is>
          <t>2dea52d1789dbc2c3c784b18002f6f8d</t>
        </is>
      </c>
      <c r="AJ1836" t="inlineStr">
        <is>
          <t>2025-04-07</t>
        </is>
      </c>
      <c r="AK1836" t="inlineStr">
        <is>
          <t>3</t>
        </is>
      </c>
      <c r="AL1836" t="inlineStr">
        <is>
          <t>---</t>
        </is>
      </c>
      <c r="AM1836" t="inlineStr">
        <is>
          <t>1</t>
        </is>
      </c>
      <c r="AN1836" t="inlineStr">
        <is>
          <t>---</t>
        </is>
      </c>
      <c r="AO1836" t="inlineStr">
        <is>
          <t>1</t>
        </is>
      </c>
      <c r="AP1836" t="inlineStr">
        <is>
          <t>0</t>
        </is>
      </c>
      <c r="AQ1836" t="inlineStr">
        <is>
          <t>---</t>
        </is>
      </c>
      <c r="AR1836" t="inlineStr">
        <is>
          <t>---</t>
        </is>
      </c>
      <c r="AS1836" t="inlineStr">
        <is>
          <t>---</t>
        </is>
      </c>
      <c r="AT1836" t="inlineStr"/>
      <c r="AU1836" t="inlineStr">
        <is>
          <t>---</t>
        </is>
      </c>
      <c r="AV1836" t="inlineStr">
        <is>
          <t>---</t>
        </is>
      </c>
      <c r="AW1836" t="inlineStr">
        <is>
          <t>---</t>
        </is>
      </c>
      <c r="AX1836" t="inlineStr">
        <is>
          <t>---</t>
        </is>
      </c>
      <c r="AY1836" t="inlineStr">
        <is>
          <t>---</t>
        </is>
      </c>
      <c r="AZ1836" t="inlineStr">
        <is>
          <t>---</t>
        </is>
      </c>
      <c r="BA1836" t="inlineStr">
        <is>
          <t>2dea52d1789dbc2c3c784b18002f6f8d</t>
        </is>
      </c>
      <c r="BB1836" t="inlineStr">
        <is>
          <t>http://openrosa.org/formdesigner/0B48E039-1E80-49A7-AC24-732B6E788E39</t>
        </is>
      </c>
      <c r="BC1836" t="inlineStr">
        <is>
          <t>Ration et autres visites</t>
        </is>
      </c>
      <c r="BD1836" t="inlineStr">
        <is>
          <t>CommCare Android, version "2.56"(468046). App v15976. CommCare Version 2.56.0. Build 468046, built on: 2025-03-15</t>
        </is>
      </c>
      <c r="BE1836" t="inlineStr">
        <is>
          <t>commcare_6f11ce87-99a9-46e8-b6bd-276036be1616</t>
        </is>
      </c>
      <c r="BF1836" t="inlineStr">
        <is>
          <t>19.549083 -71.7205202 8.19 10.0</t>
        </is>
      </c>
      <c r="BG1836" t="inlineStr">
        <is>
          <t>f13d8149fc6d39ebe86af18272310ff9</t>
        </is>
      </c>
      <c r="BH1836" t="inlineStr">
        <is>
          <t>7f92301a232342ecaa860bf392f6b02f</t>
        </is>
      </c>
      <c r="BI1836" t="inlineStr">
        <is>
          <t>15246</t>
        </is>
      </c>
      <c r="BJ1836" t="inlineStr">
        <is>
          <t>XFormInstance</t>
        </is>
      </c>
      <c r="BK1836" t="inlineStr">
        <is>
          <t>c85d328c156411f0b045c95ea779295f</t>
        </is>
      </c>
      <c r="BL1836" t="b">
        <v>0</v>
      </c>
      <c r="BM1836" t="inlineStr">
        <is>
          <t>---</t>
        </is>
      </c>
      <c r="BN1836" t="inlineStr">
        <is>
          <t>200.113.230.242</t>
        </is>
      </c>
      <c r="BO1836" t="inlineStr">
        <is>
          <t>Love Malaica Dot</t>
        </is>
      </c>
    </row>
    <row r="1837">
      <c r="A1837" t="inlineStr">
        <is>
          <t>1835</t>
        </is>
      </c>
      <c r="B1837" t="inlineStr">
        <is>
          <t>c2071853-d21d-4c86-996a-a9935d77488a</t>
        </is>
      </c>
      <c r="C1837" t="inlineStr">
        <is>
          <t>2025-04-07</t>
        </is>
      </c>
      <c r="D1837" t="inlineStr">
        <is>
          <t>3</t>
        </is>
      </c>
      <c r="E1837" t="inlineStr">
        <is>
          <t>---</t>
        </is>
      </c>
      <c r="F1837" t="inlineStr">
        <is>
          <t>0</t>
        </is>
      </c>
      <c r="G1837" t="inlineStr">
        <is>
          <t>---</t>
        </is>
      </c>
      <c r="H1837" t="inlineStr">
        <is>
          <t>1</t>
        </is>
      </c>
      <c r="I1837" t="inlineStr">
        <is>
          <t>1</t>
        </is>
      </c>
      <c r="J1837" t="inlineStr"/>
      <c r="K1837" t="inlineStr">
        <is>
          <t>---</t>
        </is>
      </c>
      <c r="L1837" t="inlineStr">
        <is>
          <t>---</t>
        </is>
      </c>
      <c r="M1837" t="inlineStr">
        <is>
          <t>---</t>
        </is>
      </c>
      <c r="N1837" t="inlineStr">
        <is>
          <t>---</t>
        </is>
      </c>
      <c r="O1837" t="inlineStr">
        <is>
          <t>---</t>
        </is>
      </c>
      <c r="P1837" t="inlineStr">
        <is>
          <t>---</t>
        </is>
      </c>
      <c r="Q1837" t="inlineStr">
        <is>
          <t>---</t>
        </is>
      </c>
      <c r="R1837" t="inlineStr"/>
      <c r="S1837" t="inlineStr"/>
      <c r="T1837" t="inlineStr"/>
      <c r="U1837" t="inlineStr"/>
      <c r="V1837" t="inlineStr"/>
      <c r="W1837" t="inlineStr"/>
      <c r="X1837" t="inlineStr">
        <is>
          <t>CAP/CMSO/ST03480</t>
        </is>
      </c>
      <c r="Y1837" t="inlineStr">
        <is>
          <t>CAP/CMSO/ST03480</t>
        </is>
      </c>
      <c r="Z1837" t="inlineStr">
        <is>
          <t>2025-04-07 17:28:31</t>
        </is>
      </c>
      <c r="AA1837" t="inlineStr">
        <is>
          <t>2025-04-07 17:28:17</t>
        </is>
      </c>
      <c r="AB1837" t="inlineStr">
        <is>
          <t>1rose</t>
        </is>
      </c>
      <c r="AC1837" t="inlineStr">
        <is>
          <t>2025-04-09 17:22:55</t>
        </is>
      </c>
      <c r="AD1837" s="1" t="inlineStr">
        <is>
          <t>https://www.commcarehq.org/a/caris-test/reports/form_data/c2071853-d21d-4c86-996a-a9935d77488a/</t>
        </is>
      </c>
      <c r="AE1837" t="inlineStr">
        <is>
          <t>---</t>
        </is>
      </c>
      <c r="AF1837" t="inlineStr">
        <is>
          <t>3c5a623af057e23a32ae4000_188184</t>
        </is>
      </c>
      <c r="AG1837" t="inlineStr">
        <is>
          <t>OK</t>
        </is>
      </c>
      <c r="AH1837" t="inlineStr">
        <is>
          <t>2025-04-07 17:28:31</t>
        </is>
      </c>
      <c r="AI1837" t="inlineStr">
        <is>
          <t>2dea52d1789dbc2c3c784b18002f6f8d</t>
        </is>
      </c>
      <c r="AJ1837" t="inlineStr">
        <is>
          <t>2025-04-07</t>
        </is>
      </c>
      <c r="AK1837" t="inlineStr">
        <is>
          <t>3</t>
        </is>
      </c>
      <c r="AL1837" t="inlineStr">
        <is>
          <t>---</t>
        </is>
      </c>
      <c r="AM1837" t="inlineStr">
        <is>
          <t>0</t>
        </is>
      </c>
      <c r="AN1837" t="inlineStr">
        <is>
          <t>---</t>
        </is>
      </c>
      <c r="AO1837" t="inlineStr">
        <is>
          <t>1</t>
        </is>
      </c>
      <c r="AP1837" t="inlineStr">
        <is>
          <t>1</t>
        </is>
      </c>
      <c r="AQ1837" t="inlineStr"/>
      <c r="AR1837" t="inlineStr"/>
      <c r="AS1837" t="inlineStr"/>
      <c r="AT1837" t="inlineStr"/>
      <c r="AU1837" t="inlineStr">
        <is>
          <t>---</t>
        </is>
      </c>
      <c r="AV1837" t="inlineStr">
        <is>
          <t>---</t>
        </is>
      </c>
      <c r="AW1837" t="inlineStr">
        <is>
          <t>---</t>
        </is>
      </c>
      <c r="AX1837" t="inlineStr">
        <is>
          <t>---</t>
        </is>
      </c>
      <c r="AY1837" t="inlineStr">
        <is>
          <t>---</t>
        </is>
      </c>
      <c r="AZ1837" t="inlineStr">
        <is>
          <t>---</t>
        </is>
      </c>
      <c r="BA1837" t="inlineStr">
        <is>
          <t>2dea52d1789dbc2c3c784b18002f6f8d</t>
        </is>
      </c>
      <c r="BB1837" t="inlineStr">
        <is>
          <t>http://openrosa.org/formdesigner/0B48E039-1E80-49A7-AC24-732B6E788E39</t>
        </is>
      </c>
      <c r="BC1837" t="inlineStr">
        <is>
          <t>Ration et autres visites</t>
        </is>
      </c>
      <c r="BD1837" t="inlineStr">
        <is>
          <t>CommCare Android, version "2.56"(468046). App v15976. CommCare Version 2.56.0. Build 468046, built on: 2025-03-15</t>
        </is>
      </c>
      <c r="BE1837" t="inlineStr">
        <is>
          <t>commcare_6f11ce87-99a9-46e8-b6bd-276036be1616</t>
        </is>
      </c>
      <c r="BF1837" t="inlineStr">
        <is>
          <t>19.5491279 -71.7204502 8.19 9.6</t>
        </is>
      </c>
      <c r="BG1837" t="inlineStr">
        <is>
          <t>f13d8149fc6d39ebe86af18272310ff9</t>
        </is>
      </c>
      <c r="BH1837" t="inlineStr">
        <is>
          <t>7f92301a232342ecaa860bf392f6b02f</t>
        </is>
      </c>
      <c r="BI1837" t="inlineStr">
        <is>
          <t>15246</t>
        </is>
      </c>
      <c r="BJ1837" t="inlineStr">
        <is>
          <t>XFormInstance</t>
        </is>
      </c>
      <c r="BK1837" t="inlineStr">
        <is>
          <t>c85d328c156411f0b045c95ea779295f</t>
        </is>
      </c>
      <c r="BL1837" t="b">
        <v>0</v>
      </c>
      <c r="BM1837" t="inlineStr">
        <is>
          <t>---</t>
        </is>
      </c>
      <c r="BN1837" t="inlineStr">
        <is>
          <t>200.113.230.242</t>
        </is>
      </c>
      <c r="BO1837" t="inlineStr">
        <is>
          <t>Nehemie Cherestal</t>
        </is>
      </c>
    </row>
    <row r="1838">
      <c r="A1838" t="inlineStr">
        <is>
          <t>1836</t>
        </is>
      </c>
      <c r="B1838" t="inlineStr">
        <is>
          <t>db3cf4c3-595c-4492-801a-773e02db0463</t>
        </is>
      </c>
      <c r="C1838" t="inlineStr">
        <is>
          <t>2025-04-09</t>
        </is>
      </c>
      <c r="D1838" t="inlineStr">
        <is>
          <t>3</t>
        </is>
      </c>
      <c r="E1838" t="inlineStr">
        <is>
          <t>---</t>
        </is>
      </c>
      <c r="F1838" t="inlineStr">
        <is>
          <t>0</t>
        </is>
      </c>
      <c r="G1838" t="inlineStr">
        <is>
          <t>---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---</t>
        </is>
      </c>
      <c r="L1838" t="inlineStr">
        <is>
          <t>---</t>
        </is>
      </c>
      <c r="M1838" t="inlineStr">
        <is>
          <t>---</t>
        </is>
      </c>
      <c r="N1838" t="inlineStr">
        <is>
          <t>---</t>
        </is>
      </c>
      <c r="O1838" t="inlineStr">
        <is>
          <t>---</t>
        </is>
      </c>
      <c r="P1838" t="inlineStr">
        <is>
          <t>---</t>
        </is>
      </c>
      <c r="Q1838" t="inlineStr">
        <is>
          <t>---</t>
        </is>
      </c>
      <c r="R1838" t="inlineStr"/>
      <c r="S1838" t="inlineStr"/>
      <c r="T1838" t="inlineStr"/>
      <c r="U1838">
        <f>HYPERLINK("https://www.commcarehq.org/a/caris-test/api/form_attachment/v1/db3cf4c3-595c-4492-801a-773e02db0463/1744222512944.jpg")</f>
        <v/>
      </c>
      <c r="V1838" t="inlineStr"/>
      <c r="W1838" t="inlineStr">
        <is>
          <t>18.5099106 -72.6364389 -10.7 120.61</t>
        </is>
      </c>
      <c r="X1838" t="inlineStr">
        <is>
          <t>LEG/HSCL/ST00486</t>
        </is>
      </c>
      <c r="Y1838" t="inlineStr">
        <is>
          <t>LEG/HSCL/ST00486</t>
        </is>
      </c>
      <c r="Z1838" t="inlineStr">
        <is>
          <t>2025-04-09 18:15:16</t>
        </is>
      </c>
      <c r="AA1838" t="inlineStr">
        <is>
          <t>2025-04-09 18:00:04</t>
        </is>
      </c>
      <c r="AB1838" t="inlineStr">
        <is>
          <t>2francesca</t>
        </is>
      </c>
      <c r="AC1838" t="inlineStr">
        <is>
          <t>2025-04-09 18:13:50</t>
        </is>
      </c>
      <c r="AD1838" s="1" t="inlineStr">
        <is>
          <t>https://www.commcarehq.org/a/caris-test/reports/form_data/db3cf4c3-595c-4492-801a-773e02db0463/</t>
        </is>
      </c>
      <c r="AE1838" t="inlineStr">
        <is>
          <t>---</t>
        </is>
      </c>
      <c r="AF1838" t="inlineStr">
        <is>
          <t>3c5a623af057e23a32ae4000_77378</t>
        </is>
      </c>
      <c r="AG1838" t="inlineStr">
        <is>
          <t>OK</t>
        </is>
      </c>
      <c r="AH1838" t="inlineStr">
        <is>
          <t>2025-04-09 18:15:16</t>
        </is>
      </c>
      <c r="AI1838" t="inlineStr">
        <is>
          <t>e108d3187abb44a0a8a40ae0f9d2582f</t>
        </is>
      </c>
      <c r="AJ1838" t="inlineStr">
        <is>
          <t>2025-04-09</t>
        </is>
      </c>
      <c r="AK1838" t="inlineStr">
        <is>
          <t>3</t>
        </is>
      </c>
      <c r="AL1838" t="inlineStr">
        <is>
          <t>---</t>
        </is>
      </c>
      <c r="AM1838" t="inlineStr">
        <is>
          <t>0</t>
        </is>
      </c>
      <c r="AN1838" t="inlineStr">
        <is>
          <t>---</t>
        </is>
      </c>
      <c r="AO1838" t="inlineStr">
        <is>
          <t>1</t>
        </is>
      </c>
      <c r="AP1838" t="inlineStr">
        <is>
          <t>1</t>
        </is>
      </c>
      <c r="AQ1838" t="inlineStr"/>
      <c r="AR1838" t="inlineStr"/>
      <c r="AS1838" t="inlineStr"/>
      <c r="AT1838" t="inlineStr">
        <is>
          <t>18.5099106 -72.6364389 -10.7 120.61</t>
        </is>
      </c>
      <c r="AU1838" t="inlineStr">
        <is>
          <t>---</t>
        </is>
      </c>
      <c r="AV1838" t="inlineStr">
        <is>
          <t>---</t>
        </is>
      </c>
      <c r="AW1838" t="inlineStr">
        <is>
          <t>---</t>
        </is>
      </c>
      <c r="AX1838" t="inlineStr">
        <is>
          <t>---</t>
        </is>
      </c>
      <c r="AY1838" t="inlineStr">
        <is>
          <t>---</t>
        </is>
      </c>
      <c r="AZ1838" t="inlineStr">
        <is>
          <t>---</t>
        </is>
      </c>
      <c r="BA1838" t="inlineStr">
        <is>
          <t>e108d3187abb44a0a8a40ae0f9d2582f</t>
        </is>
      </c>
      <c r="BB1838" t="inlineStr">
        <is>
          <t>http://openrosa.org/formdesigner/0B48E039-1E80-49A7-AC24-732B6E788E39</t>
        </is>
      </c>
      <c r="BC1838" t="inlineStr">
        <is>
          <t>Ration et autres visites</t>
        </is>
      </c>
      <c r="BD1838" t="inlineStr">
        <is>
          <t>CommCare Android, version "2.55.0"(467579). App v15976. CommCare Version 2.55.0. Build 467579, built on: 2025-01-15</t>
        </is>
      </c>
      <c r="BE1838" t="inlineStr">
        <is>
          <t>commcare_6f56273d-7e7b-484c-afbb-00c7ac82f3b2</t>
        </is>
      </c>
      <c r="BF1838" t="inlineStr">
        <is>
          <t>18.5190915 -72.6314703 -13.03 7.03</t>
        </is>
      </c>
      <c r="BG1838" t="inlineStr">
        <is>
          <t>f13d8149fc6d39ebe86af18272310ff9</t>
        </is>
      </c>
      <c r="BH1838" t="inlineStr">
        <is>
          <t>7f92301a232342ecaa860bf392f6b02f</t>
        </is>
      </c>
      <c r="BI1838" t="inlineStr">
        <is>
          <t>15246</t>
        </is>
      </c>
      <c r="BJ1838" t="inlineStr">
        <is>
          <t>XFormInstance</t>
        </is>
      </c>
      <c r="BK1838" t="inlineStr">
        <is>
          <t>6eb8c00e14a411f0bdf48d4ba6887086</t>
        </is>
      </c>
      <c r="BL1838" t="b">
        <v>0</v>
      </c>
      <c r="BM1838" t="inlineStr">
        <is>
          <t>---</t>
        </is>
      </c>
      <c r="BN1838" t="inlineStr">
        <is>
          <t>200.113.248.16</t>
        </is>
      </c>
      <c r="BO1838" t="inlineStr">
        <is>
          <t>Lovenson Pierre</t>
        </is>
      </c>
    </row>
    <row r="1839">
      <c r="A1839" t="inlineStr">
        <is>
          <t>1837</t>
        </is>
      </c>
      <c r="B1839" t="inlineStr">
        <is>
          <t>ee7152c9-63eb-4051-a37e-d043220e2611</t>
        </is>
      </c>
      <c r="C1839" t="inlineStr">
        <is>
          <t>2025-04-08</t>
        </is>
      </c>
      <c r="D1839" t="inlineStr">
        <is>
          <t>3</t>
        </is>
      </c>
      <c r="E1839" t="inlineStr">
        <is>
          <t>---</t>
        </is>
      </c>
      <c r="F1839" t="inlineStr">
        <is>
          <t>1</t>
        </is>
      </c>
      <c r="G1839" t="inlineStr">
        <is>
          <t>---</t>
        </is>
      </c>
      <c r="H1839" t="inlineStr">
        <is>
          <t>1</t>
        </is>
      </c>
      <c r="I1839" t="inlineStr">
        <is>
          <t>0</t>
        </is>
      </c>
      <c r="J1839" t="inlineStr">
        <is>
          <t>---</t>
        </is>
      </c>
      <c r="K1839" t="inlineStr">
        <is>
          <t>---</t>
        </is>
      </c>
      <c r="L1839" t="inlineStr">
        <is>
          <t>---</t>
        </is>
      </c>
      <c r="M1839" t="inlineStr">
        <is>
          <t>---</t>
        </is>
      </c>
      <c r="N1839" t="inlineStr">
        <is>
          <t>---</t>
        </is>
      </c>
      <c r="O1839" t="inlineStr">
        <is>
          <t>---</t>
        </is>
      </c>
      <c r="P1839" t="inlineStr">
        <is>
          <t>---</t>
        </is>
      </c>
      <c r="Q1839" t="inlineStr">
        <is>
          <t>---</t>
        </is>
      </c>
      <c r="R1839" t="inlineStr">
        <is>
          <t>---</t>
        </is>
      </c>
      <c r="S1839" t="inlineStr">
        <is>
          <t>---</t>
        </is>
      </c>
      <c r="T1839" t="inlineStr">
        <is>
          <t>---</t>
        </is>
      </c>
      <c r="U1839" t="inlineStr">
        <is>
          <t>---</t>
        </is>
      </c>
      <c r="V1839" t="inlineStr">
        <is>
          <t>---</t>
        </is>
      </c>
      <c r="W1839" t="inlineStr"/>
      <c r="X1839" t="inlineStr">
        <is>
          <t>CAP/UCMN/ST00130</t>
        </is>
      </c>
      <c r="Y1839" t="inlineStr">
        <is>
          <t>CAP/UCMN/ST00130</t>
        </is>
      </c>
      <c r="Z1839" t="inlineStr">
        <is>
          <t>2025-04-08 18:26:45</t>
        </is>
      </c>
      <c r="AA1839" t="inlineStr">
        <is>
          <t>2025-04-09 18:25:45</t>
        </is>
      </c>
      <c r="AB1839" t="inlineStr">
        <is>
          <t>1rose</t>
        </is>
      </c>
      <c r="AC1839" t="inlineStr">
        <is>
          <t>2025-04-09 18:21:11</t>
        </is>
      </c>
      <c r="AD1839" s="1" t="inlineStr">
        <is>
          <t>https://www.commcarehq.org/a/caris-test/reports/form_data/ee7152c9-63eb-4051-a37e-d043220e2611/</t>
        </is>
      </c>
      <c r="AE1839" t="inlineStr">
        <is>
          <t>---</t>
        </is>
      </c>
      <c r="AF1839" t="inlineStr">
        <is>
          <t>3c5a623af057e23a32ae4000_185329</t>
        </is>
      </c>
      <c r="AG1839" t="inlineStr">
        <is>
          <t>OK</t>
        </is>
      </c>
      <c r="AH1839" t="inlineStr">
        <is>
          <t>2025-04-08 18:26:45</t>
        </is>
      </c>
      <c r="AI1839" t="inlineStr">
        <is>
          <t>2dea52d1789dbc2c3c784b18002f6f8d</t>
        </is>
      </c>
      <c r="AJ1839" t="inlineStr">
        <is>
          <t>2025-04-08</t>
        </is>
      </c>
      <c r="AK1839" t="inlineStr">
        <is>
          <t>3</t>
        </is>
      </c>
      <c r="AL1839" t="inlineStr">
        <is>
          <t>---</t>
        </is>
      </c>
      <c r="AM1839" t="inlineStr">
        <is>
          <t>1</t>
        </is>
      </c>
      <c r="AN1839" t="inlineStr">
        <is>
          <t>---</t>
        </is>
      </c>
      <c r="AO1839" t="inlineStr">
        <is>
          <t>1</t>
        </is>
      </c>
      <c r="AP1839" t="inlineStr">
        <is>
          <t>0</t>
        </is>
      </c>
      <c r="AQ1839" t="inlineStr">
        <is>
          <t>---</t>
        </is>
      </c>
      <c r="AR1839" t="inlineStr">
        <is>
          <t>---</t>
        </is>
      </c>
      <c r="AS1839" t="inlineStr">
        <is>
          <t>---</t>
        </is>
      </c>
      <c r="AT1839" t="inlineStr"/>
      <c r="AU1839" t="inlineStr">
        <is>
          <t>---</t>
        </is>
      </c>
      <c r="AV1839" t="inlineStr">
        <is>
          <t>---</t>
        </is>
      </c>
      <c r="AW1839" t="inlineStr">
        <is>
          <t>---</t>
        </is>
      </c>
      <c r="AX1839" t="inlineStr">
        <is>
          <t>---</t>
        </is>
      </c>
      <c r="AY1839" t="inlineStr">
        <is>
          <t>---</t>
        </is>
      </c>
      <c r="AZ1839" t="inlineStr">
        <is>
          <t>---</t>
        </is>
      </c>
      <c r="BA1839" t="inlineStr">
        <is>
          <t>2dea52d1789dbc2c3c784b18002f6f8d</t>
        </is>
      </c>
      <c r="BB1839" t="inlineStr">
        <is>
          <t>http://openrosa.org/formdesigner/0B48E039-1E80-49A7-AC24-732B6E788E39</t>
        </is>
      </c>
      <c r="BC1839" t="inlineStr">
        <is>
          <t>Ration et autres visites</t>
        </is>
      </c>
      <c r="BD1839" t="inlineStr">
        <is>
          <t>CommCare Android, version "2.56"(468046). App v15976. CommCare Version 2.56.0. Build 468046, built on: 2025-03-15</t>
        </is>
      </c>
      <c r="BE1839" t="inlineStr">
        <is>
          <t>commcare_6f11ce87-99a9-46e8-b6bd-276036be1616</t>
        </is>
      </c>
      <c r="BF1839" t="inlineStr">
        <is>
          <t>19.5491231 -71.720458 8.19 8.3</t>
        </is>
      </c>
      <c r="BG1839" t="inlineStr">
        <is>
          <t>f13d8149fc6d39ebe86af18272310ff9</t>
        </is>
      </c>
      <c r="BH1839" t="inlineStr">
        <is>
          <t>7f92301a232342ecaa860bf392f6b02f</t>
        </is>
      </c>
      <c r="BI1839" t="inlineStr">
        <is>
          <t>15246</t>
        </is>
      </c>
      <c r="BJ1839" t="inlineStr">
        <is>
          <t>XFormInstance</t>
        </is>
      </c>
      <c r="BK1839" t="inlineStr">
        <is>
          <t>93de627a156811f0b049c95ea779295f</t>
        </is>
      </c>
      <c r="BL1839" t="b">
        <v>0</v>
      </c>
      <c r="BM1839" t="inlineStr">
        <is>
          <t>---</t>
        </is>
      </c>
      <c r="BN1839" t="inlineStr">
        <is>
          <t>200.113.230.242</t>
        </is>
      </c>
      <c r="BO1839" t="inlineStr">
        <is>
          <t>Dickenson Joseph</t>
        </is>
      </c>
    </row>
    <row r="1840">
      <c r="A1840" t="inlineStr">
        <is>
          <t>1838</t>
        </is>
      </c>
      <c r="B1840" t="inlineStr">
        <is>
          <t>f26efbd8-62d8-4948-a58f-e03bdac06952</t>
        </is>
      </c>
      <c r="C1840" t="inlineStr">
        <is>
          <t>2025-04-08</t>
        </is>
      </c>
      <c r="D1840" t="inlineStr">
        <is>
          <t>4</t>
        </is>
      </c>
      <c r="E1840" t="inlineStr">
        <is>
          <t>routine</t>
        </is>
      </c>
      <c r="F1840" t="inlineStr">
        <is>
          <t>0</t>
        </is>
      </c>
      <c r="G1840" t="inlineStr">
        <is>
          <t>,</t>
        </is>
      </c>
      <c r="H1840" t="inlineStr">
        <is>
          <t>1</t>
        </is>
      </c>
      <c r="I1840" t="inlineStr">
        <is>
          <t>0</t>
        </is>
      </c>
      <c r="J1840" t="inlineStr">
        <is>
          <t>---</t>
        </is>
      </c>
      <c r="K1840" t="inlineStr">
        <is>
          <t>---</t>
        </is>
      </c>
      <c r="L1840" t="inlineStr">
        <is>
          <t>---</t>
        </is>
      </c>
      <c r="M1840" t="inlineStr">
        <is>
          <t>---</t>
        </is>
      </c>
      <c r="N1840" t="inlineStr">
        <is>
          <t>---</t>
        </is>
      </c>
      <c r="O1840" t="inlineStr">
        <is>
          <t>---</t>
        </is>
      </c>
      <c r="P1840" t="inlineStr">
        <is>
          <t>---</t>
        </is>
      </c>
      <c r="Q1840" t="inlineStr">
        <is>
          <t>---</t>
        </is>
      </c>
      <c r="R1840" t="inlineStr">
        <is>
          <t>---</t>
        </is>
      </c>
      <c r="S1840" t="inlineStr">
        <is>
          <t>---</t>
        </is>
      </c>
      <c r="T1840" t="inlineStr">
        <is>
          <t>---</t>
        </is>
      </c>
      <c r="U1840" t="inlineStr">
        <is>
          <t>---</t>
        </is>
      </c>
      <c r="V1840" t="inlineStr">
        <is>
          <t>---</t>
        </is>
      </c>
      <c r="W1840" t="inlineStr"/>
      <c r="X1840" t="inlineStr">
        <is>
          <t>CAP/CMSO/ST02751</t>
        </is>
      </c>
      <c r="Y1840" t="inlineStr">
        <is>
          <t>CAP/CMSO/ST02751</t>
        </is>
      </c>
      <c r="Z1840" t="inlineStr">
        <is>
          <t>2025-04-08 18:28:31</t>
        </is>
      </c>
      <c r="AA1840" t="inlineStr">
        <is>
          <t>2025-04-08 18:28:01</t>
        </is>
      </c>
      <c r="AB1840" t="inlineStr">
        <is>
          <t>1rose</t>
        </is>
      </c>
      <c r="AC1840" t="inlineStr">
        <is>
          <t>2025-04-09 18:22:56</t>
        </is>
      </c>
      <c r="AD1840" s="1" t="inlineStr">
        <is>
          <t>https://www.commcarehq.org/a/caris-test/reports/form_data/f26efbd8-62d8-4948-a58f-e03bdac06952/</t>
        </is>
      </c>
      <c r="AE1840" t="inlineStr">
        <is>
          <t>---</t>
        </is>
      </c>
      <c r="AF1840" t="inlineStr">
        <is>
          <t>3c5a623af057e23a32ae4000_50783</t>
        </is>
      </c>
      <c r="AG1840" t="inlineStr">
        <is>
          <t>---</t>
        </is>
      </c>
      <c r="AH1840" t="inlineStr">
        <is>
          <t>2025-04-08 18:28:31</t>
        </is>
      </c>
      <c r="AI1840" t="inlineStr">
        <is>
          <t>2dea52d1789dbc2c3c784b18002f6f8d</t>
        </is>
      </c>
      <c r="AJ1840" t="inlineStr">
        <is>
          <t>2025-04-08</t>
        </is>
      </c>
      <c r="AK1840" t="inlineStr">
        <is>
          <t>4</t>
        </is>
      </c>
      <c r="AL1840" t="inlineStr">
        <is>
          <t>routine</t>
        </is>
      </c>
      <c r="AM1840" t="inlineStr">
        <is>
          <t>0</t>
        </is>
      </c>
      <c r="AN1840" t="inlineStr">
        <is>
          <t>,</t>
        </is>
      </c>
      <c r="AO1840" t="inlineStr">
        <is>
          <t>1</t>
        </is>
      </c>
      <c r="AP1840" t="inlineStr">
        <is>
          <t>0</t>
        </is>
      </c>
      <c r="AQ1840" t="inlineStr">
        <is>
          <t>---</t>
        </is>
      </c>
      <c r="AR1840" t="inlineStr">
        <is>
          <t>---</t>
        </is>
      </c>
      <c r="AS1840" t="inlineStr">
        <is>
          <t>---</t>
        </is>
      </c>
      <c r="AT1840" t="inlineStr"/>
      <c r="AU1840" t="inlineStr">
        <is>
          <t>---</t>
        </is>
      </c>
      <c r="AV1840" t="inlineStr">
        <is>
          <t>---</t>
        </is>
      </c>
      <c r="AW1840" t="inlineStr">
        <is>
          <t>---</t>
        </is>
      </c>
      <c r="AX1840" t="inlineStr">
        <is>
          <t>---</t>
        </is>
      </c>
      <c r="AY1840" t="inlineStr">
        <is>
          <t>---</t>
        </is>
      </c>
      <c r="AZ1840" t="inlineStr">
        <is>
          <t>---</t>
        </is>
      </c>
      <c r="BA1840" t="inlineStr">
        <is>
          <t>2dea52d1789dbc2c3c784b18002f6f8d</t>
        </is>
      </c>
      <c r="BB1840" t="inlineStr">
        <is>
          <t>http://openrosa.org/formdesigner/0B48E039-1E80-49A7-AC24-732B6E788E39</t>
        </is>
      </c>
      <c r="BC1840" t="inlineStr">
        <is>
          <t>Ration et autres visites</t>
        </is>
      </c>
      <c r="BD1840" t="inlineStr">
        <is>
          <t>CommCare Android, version "2.56"(468046). App v15976. CommCare Version 2.56.0. Build 468046, built on: 2025-03-15</t>
        </is>
      </c>
      <c r="BE1840" t="inlineStr">
        <is>
          <t>commcare_6f11ce87-99a9-46e8-b6bd-276036be1616</t>
        </is>
      </c>
      <c r="BF1840" t="inlineStr">
        <is>
          <t>19.549152 -71.7204204 8.19 8.19</t>
        </is>
      </c>
      <c r="BG1840" t="inlineStr">
        <is>
          <t>f13d8149fc6d39ebe86af18272310ff9</t>
        </is>
      </c>
      <c r="BH1840" t="inlineStr">
        <is>
          <t>7f92301a232342ecaa860bf392f6b02f</t>
        </is>
      </c>
      <c r="BI1840" t="inlineStr">
        <is>
          <t>15246</t>
        </is>
      </c>
      <c r="BJ1840" t="inlineStr">
        <is>
          <t>XFormInstance</t>
        </is>
      </c>
      <c r="BK1840" t="inlineStr">
        <is>
          <t>93de627a156811f0b049c95ea779295f</t>
        </is>
      </c>
      <c r="BL1840" t="b">
        <v>0</v>
      </c>
      <c r="BM1840" t="inlineStr">
        <is>
          <t>---</t>
        </is>
      </c>
      <c r="BN1840" t="inlineStr">
        <is>
          <t>200.113.230.242</t>
        </is>
      </c>
      <c r="BO1840" t="inlineStr">
        <is>
          <t>MANOUCHEKA Prospere</t>
        </is>
      </c>
    </row>
    <row r="1841">
      <c r="A1841" t="inlineStr">
        <is>
          <t>1839</t>
        </is>
      </c>
      <c r="B1841" t="inlineStr">
        <is>
          <t>e11d4a2b-7677-4c7e-8877-fd5bb7310652</t>
        </is>
      </c>
      <c r="C1841" t="inlineStr">
        <is>
          <t>2025-04-08</t>
        </is>
      </c>
      <c r="D1841" t="inlineStr">
        <is>
          <t>3</t>
        </is>
      </c>
      <c r="E1841" t="inlineStr">
        <is>
          <t>---</t>
        </is>
      </c>
      <c r="F1841" t="inlineStr">
        <is>
          <t>1</t>
        </is>
      </c>
      <c r="G1841" t="inlineStr">
        <is>
          <t>---</t>
        </is>
      </c>
      <c r="H1841" t="inlineStr">
        <is>
          <t>0</t>
        </is>
      </c>
      <c r="I1841" t="inlineStr">
        <is>
          <t>0</t>
        </is>
      </c>
      <c r="J1841" t="inlineStr">
        <is>
          <t>---</t>
        </is>
      </c>
      <c r="K1841" t="inlineStr">
        <is>
          <t>---</t>
        </is>
      </c>
      <c r="L1841" t="inlineStr">
        <is>
          <t>---</t>
        </is>
      </c>
      <c r="M1841" t="inlineStr">
        <is>
          <t>---</t>
        </is>
      </c>
      <c r="N1841" t="inlineStr">
        <is>
          <t>---</t>
        </is>
      </c>
      <c r="O1841" t="inlineStr">
        <is>
          <t>---</t>
        </is>
      </c>
      <c r="P1841" t="inlineStr">
        <is>
          <t>---</t>
        </is>
      </c>
      <c r="Q1841" t="inlineStr">
        <is>
          <t>---</t>
        </is>
      </c>
      <c r="R1841" t="inlineStr">
        <is>
          <t>---</t>
        </is>
      </c>
      <c r="S1841" t="inlineStr">
        <is>
          <t>---</t>
        </is>
      </c>
      <c r="T1841" t="inlineStr">
        <is>
          <t>---</t>
        </is>
      </c>
      <c r="U1841" t="inlineStr">
        <is>
          <t>---</t>
        </is>
      </c>
      <c r="V1841" t="inlineStr">
        <is>
          <t>---</t>
        </is>
      </c>
      <c r="W1841" t="inlineStr"/>
      <c r="X1841" t="inlineStr">
        <is>
          <t>CAP/CMSO/00217</t>
        </is>
      </c>
      <c r="Y1841" t="inlineStr">
        <is>
          <t>CAP/CMSO/00217</t>
        </is>
      </c>
      <c r="Z1841" t="inlineStr">
        <is>
          <t>2025-04-08 18:29:54</t>
        </is>
      </c>
      <c r="AA1841" t="inlineStr">
        <is>
          <t>2025-04-08 18:29:28</t>
        </is>
      </c>
      <c r="AB1841" t="inlineStr">
        <is>
          <t>1rose</t>
        </is>
      </c>
      <c r="AC1841" t="inlineStr">
        <is>
          <t>2025-04-09 18:24:20</t>
        </is>
      </c>
      <c r="AD1841" s="1" t="inlineStr">
        <is>
          <t>https://www.commcarehq.org/a/caris-test/reports/form_data/e11d4a2b-7677-4c7e-8877-fd5bb7310652/</t>
        </is>
      </c>
      <c r="AE1841" t="inlineStr">
        <is>
          <t>---</t>
        </is>
      </c>
      <c r="AF1841" t="inlineStr">
        <is>
          <t>3c5a623af057e23a32ae4000_32947</t>
        </is>
      </c>
      <c r="AG1841" t="inlineStr">
        <is>
          <t>OK</t>
        </is>
      </c>
      <c r="AH1841" t="inlineStr">
        <is>
          <t>2025-04-08 18:29:54</t>
        </is>
      </c>
      <c r="AI1841" t="inlineStr">
        <is>
          <t>2dea52d1789dbc2c3c784b18002f6f8d</t>
        </is>
      </c>
      <c r="AJ1841" t="inlineStr">
        <is>
          <t>2025-04-08</t>
        </is>
      </c>
      <c r="AK1841" t="inlineStr">
        <is>
          <t>3</t>
        </is>
      </c>
      <c r="AL1841" t="inlineStr">
        <is>
          <t>---</t>
        </is>
      </c>
      <c r="AM1841" t="inlineStr">
        <is>
          <t>1</t>
        </is>
      </c>
      <c r="AN1841" t="inlineStr">
        <is>
          <t>---</t>
        </is>
      </c>
      <c r="AO1841" t="inlineStr">
        <is>
          <t>0</t>
        </is>
      </c>
      <c r="AP1841" t="inlineStr">
        <is>
          <t>0</t>
        </is>
      </c>
      <c r="AQ1841" t="inlineStr">
        <is>
          <t>---</t>
        </is>
      </c>
      <c r="AR1841" t="inlineStr">
        <is>
          <t>---</t>
        </is>
      </c>
      <c r="AS1841" t="inlineStr">
        <is>
          <t>---</t>
        </is>
      </c>
      <c r="AT1841" t="inlineStr"/>
      <c r="AU1841" t="inlineStr">
        <is>
          <t>---</t>
        </is>
      </c>
      <c r="AV1841" t="inlineStr">
        <is>
          <t>---</t>
        </is>
      </c>
      <c r="AW1841" t="inlineStr">
        <is>
          <t>---</t>
        </is>
      </c>
      <c r="AX1841" t="inlineStr">
        <is>
          <t>---</t>
        </is>
      </c>
      <c r="AY1841" t="inlineStr">
        <is>
          <t>---</t>
        </is>
      </c>
      <c r="AZ1841" t="inlineStr">
        <is>
          <t>---</t>
        </is>
      </c>
      <c r="BA1841" t="inlineStr">
        <is>
          <t>2dea52d1789dbc2c3c784b18002f6f8d</t>
        </is>
      </c>
      <c r="BB1841" t="inlineStr">
        <is>
          <t>http://openrosa.org/formdesigner/0B48E039-1E80-49A7-AC24-732B6E788E39</t>
        </is>
      </c>
      <c r="BC1841" t="inlineStr">
        <is>
          <t>Ration et autres visites</t>
        </is>
      </c>
      <c r="BD1841" t="inlineStr">
        <is>
          <t>CommCare Android, version "2.56"(468046). App v15976. CommCare Version 2.56.0. Build 468046, built on: 2025-03-15</t>
        </is>
      </c>
      <c r="BE1841" t="inlineStr">
        <is>
          <t>commcare_6f11ce87-99a9-46e8-b6bd-276036be1616</t>
        </is>
      </c>
      <c r="BF1841" t="inlineStr">
        <is>
          <t>19.5491203 -71.7204768 8.19 9.8</t>
        </is>
      </c>
      <c r="BG1841" t="inlineStr">
        <is>
          <t>f13d8149fc6d39ebe86af18272310ff9</t>
        </is>
      </c>
      <c r="BH1841" t="inlineStr">
        <is>
          <t>7f92301a232342ecaa860bf392f6b02f</t>
        </is>
      </c>
      <c r="BI1841" t="inlineStr">
        <is>
          <t>15246</t>
        </is>
      </c>
      <c r="BJ1841" t="inlineStr">
        <is>
          <t>XFormInstance</t>
        </is>
      </c>
      <c r="BK1841" t="inlineStr">
        <is>
          <t>93de627a156811f0b049c95ea779295f</t>
        </is>
      </c>
      <c r="BL1841" t="b">
        <v>0</v>
      </c>
      <c r="BM1841" t="inlineStr">
        <is>
          <t>---</t>
        </is>
      </c>
      <c r="BN1841" t="inlineStr">
        <is>
          <t>200.113.230.242</t>
        </is>
      </c>
      <c r="BO1841" t="inlineStr">
        <is>
          <t>Alinska Trezius</t>
        </is>
      </c>
    </row>
    <row r="1842">
      <c r="A1842" t="inlineStr">
        <is>
          <t>1840</t>
        </is>
      </c>
      <c r="B1842" t="inlineStr">
        <is>
          <t>4c6d5eea-7e88-4c13-b373-a87042f5adbf</t>
        </is>
      </c>
      <c r="C1842" t="inlineStr">
        <is>
          <t>2025-04-09</t>
        </is>
      </c>
      <c r="D1842" t="inlineStr">
        <is>
          <t>4</t>
        </is>
      </c>
      <c r="E1842" t="inlineStr">
        <is>
          <t>approvisionnement aux ARV</t>
        </is>
      </c>
      <c r="F1842" t="inlineStr">
        <is>
          <t>1</t>
        </is>
      </c>
      <c r="G1842" t="inlineStr">
        <is>
          <t>,</t>
        </is>
      </c>
      <c r="H1842" t="inlineStr">
        <is>
          <t>1</t>
        </is>
      </c>
      <c r="I1842" t="inlineStr">
        <is>
          <t>0</t>
        </is>
      </c>
      <c r="J1842" t="inlineStr">
        <is>
          <t>---</t>
        </is>
      </c>
      <c r="K1842" t="inlineStr">
        <is>
          <t>---</t>
        </is>
      </c>
      <c r="L1842" t="inlineStr">
        <is>
          <t>---</t>
        </is>
      </c>
      <c r="M1842" t="inlineStr">
        <is>
          <t>---</t>
        </is>
      </c>
      <c r="N1842" t="inlineStr">
        <is>
          <t>---</t>
        </is>
      </c>
      <c r="O1842" t="inlineStr">
        <is>
          <t>---</t>
        </is>
      </c>
      <c r="P1842" t="inlineStr">
        <is>
          <t>---</t>
        </is>
      </c>
      <c r="Q1842" t="inlineStr">
        <is>
          <t>---</t>
        </is>
      </c>
      <c r="R1842" t="inlineStr">
        <is>
          <t>---</t>
        </is>
      </c>
      <c r="S1842" t="inlineStr">
        <is>
          <t>---</t>
        </is>
      </c>
      <c r="T1842" t="inlineStr">
        <is>
          <t>---</t>
        </is>
      </c>
      <c r="U1842" t="inlineStr">
        <is>
          <t>---</t>
        </is>
      </c>
      <c r="V1842" t="inlineStr">
        <is>
          <t>---</t>
        </is>
      </c>
      <c r="W1842" t="inlineStr"/>
      <c r="X1842" t="inlineStr">
        <is>
          <t>CAP/CMSO/ST03268</t>
        </is>
      </c>
      <c r="Y1842" t="inlineStr">
        <is>
          <t>CAP/CMSO/ST03268</t>
        </is>
      </c>
      <c r="Z1842" t="inlineStr">
        <is>
          <t>2025-04-09 18:42:33</t>
        </is>
      </c>
      <c r="AA1842" t="inlineStr">
        <is>
          <t>2025-04-09 18:41:41</t>
        </is>
      </c>
      <c r="AB1842" t="inlineStr">
        <is>
          <t>1rose</t>
        </is>
      </c>
      <c r="AC1842" t="inlineStr">
        <is>
          <t>2025-04-09 18:36:59</t>
        </is>
      </c>
      <c r="AD1842" s="1" t="inlineStr">
        <is>
          <t>https://www.commcarehq.org/a/caris-test/reports/form_data/4c6d5eea-7e88-4c13-b373-a87042f5adbf/</t>
        </is>
      </c>
      <c r="AE1842" t="inlineStr">
        <is>
          <t>---</t>
        </is>
      </c>
      <c r="AF1842" t="inlineStr">
        <is>
          <t>3c5a623af057e23a32ae4000_173898</t>
        </is>
      </c>
      <c r="AG1842" t="inlineStr">
        <is>
          <t>---</t>
        </is>
      </c>
      <c r="AH1842" t="inlineStr">
        <is>
          <t>2025-04-09 18:42:33</t>
        </is>
      </c>
      <c r="AI1842" t="inlineStr">
        <is>
          <t>2dea52d1789dbc2c3c784b18002f6f8d</t>
        </is>
      </c>
      <c r="AJ1842" t="inlineStr">
        <is>
          <t>2025-04-09</t>
        </is>
      </c>
      <c r="AK1842" t="inlineStr">
        <is>
          <t>4</t>
        </is>
      </c>
      <c r="AL1842" t="inlineStr">
        <is>
          <t>approvisionnement aux ARV</t>
        </is>
      </c>
      <c r="AM1842" t="inlineStr">
        <is>
          <t>1</t>
        </is>
      </c>
      <c r="AN1842" t="inlineStr">
        <is>
          <t>,</t>
        </is>
      </c>
      <c r="AO1842" t="inlineStr">
        <is>
          <t>1</t>
        </is>
      </c>
      <c r="AP1842" t="inlineStr">
        <is>
          <t>0</t>
        </is>
      </c>
      <c r="AQ1842" t="inlineStr">
        <is>
          <t>---</t>
        </is>
      </c>
      <c r="AR1842" t="inlineStr">
        <is>
          <t>---</t>
        </is>
      </c>
      <c r="AS1842" t="inlineStr">
        <is>
          <t>---</t>
        </is>
      </c>
      <c r="AT1842" t="inlineStr"/>
      <c r="AU1842" t="inlineStr">
        <is>
          <t>---</t>
        </is>
      </c>
      <c r="AV1842" t="inlineStr">
        <is>
          <t>---</t>
        </is>
      </c>
      <c r="AW1842" t="inlineStr">
        <is>
          <t>---</t>
        </is>
      </c>
      <c r="AX1842" t="inlineStr">
        <is>
          <t>---</t>
        </is>
      </c>
      <c r="AY1842" t="inlineStr">
        <is>
          <t>---</t>
        </is>
      </c>
      <c r="AZ1842" t="inlineStr">
        <is>
          <t>---</t>
        </is>
      </c>
      <c r="BA1842" t="inlineStr">
        <is>
          <t>2dea52d1789dbc2c3c784b18002f6f8d</t>
        </is>
      </c>
      <c r="BB1842" t="inlineStr">
        <is>
          <t>http://openrosa.org/formdesigner/0B48E039-1E80-49A7-AC24-732B6E788E39</t>
        </is>
      </c>
      <c r="BC1842" t="inlineStr">
        <is>
          <t>Ration et autres visites</t>
        </is>
      </c>
      <c r="BD1842" t="inlineStr">
        <is>
          <t>CommCare Android, version "2.56"(468046). App v15976. CommCare Version 2.56.0. Build 468046, built on: 2025-03-15</t>
        </is>
      </c>
      <c r="BE1842" t="inlineStr">
        <is>
          <t>commcare_6f11ce87-99a9-46e8-b6bd-276036be1616</t>
        </is>
      </c>
      <c r="BF1842" t="inlineStr">
        <is>
          <t>19.5490965 -71.720474 8.19 7.7</t>
        </is>
      </c>
      <c r="BG1842" t="inlineStr">
        <is>
          <t>f13d8149fc6d39ebe86af18272310ff9</t>
        </is>
      </c>
      <c r="BH1842" t="inlineStr">
        <is>
          <t>7f92301a232342ecaa860bf392f6b02f</t>
        </is>
      </c>
      <c r="BI1842" t="inlineStr">
        <is>
          <t>15246</t>
        </is>
      </c>
      <c r="BJ1842" t="inlineStr">
        <is>
          <t>XFormInstance</t>
        </is>
      </c>
      <c r="BK1842" t="inlineStr">
        <is>
          <t>93de627a156811f0b049c95ea779295f</t>
        </is>
      </c>
      <c r="BL1842" t="b">
        <v>0</v>
      </c>
      <c r="BM1842" t="inlineStr">
        <is>
          <t>---</t>
        </is>
      </c>
      <c r="BN1842" t="inlineStr">
        <is>
          <t>200.113.230.242</t>
        </is>
      </c>
      <c r="BO1842" t="inlineStr">
        <is>
          <t>Ivie Jean Baptiste</t>
        </is>
      </c>
    </row>
    <row r="1843">
      <c r="A1843" t="inlineStr">
        <is>
          <t>1841</t>
        </is>
      </c>
      <c r="B1843" t="inlineStr">
        <is>
          <t>013b99f3-4052-4aae-b9a8-b8c3a737add8</t>
        </is>
      </c>
      <c r="C1843" t="inlineStr">
        <is>
          <t>2025-04-09</t>
        </is>
      </c>
      <c r="D1843" t="inlineStr">
        <is>
          <t>4</t>
        </is>
      </c>
      <c r="E1843" t="inlineStr">
        <is>
          <t>routine</t>
        </is>
      </c>
      <c r="F1843" t="inlineStr">
        <is>
          <t>0</t>
        </is>
      </c>
      <c r="G1843" t="inlineStr">
        <is>
          <t>,</t>
        </is>
      </c>
      <c r="H1843" t="inlineStr">
        <is>
          <t>1</t>
        </is>
      </c>
      <c r="I1843" t="inlineStr">
        <is>
          <t>0</t>
        </is>
      </c>
      <c r="J1843" t="inlineStr">
        <is>
          <t>---</t>
        </is>
      </c>
      <c r="K1843" t="inlineStr">
        <is>
          <t>---</t>
        </is>
      </c>
      <c r="L1843" t="inlineStr">
        <is>
          <t>---</t>
        </is>
      </c>
      <c r="M1843" t="inlineStr">
        <is>
          <t>---</t>
        </is>
      </c>
      <c r="N1843" t="inlineStr">
        <is>
          <t>---</t>
        </is>
      </c>
      <c r="O1843" t="inlineStr">
        <is>
          <t>---</t>
        </is>
      </c>
      <c r="P1843" t="inlineStr">
        <is>
          <t>---</t>
        </is>
      </c>
      <c r="Q1843" t="inlineStr">
        <is>
          <t>---</t>
        </is>
      </c>
      <c r="R1843" t="inlineStr">
        <is>
          <t>---</t>
        </is>
      </c>
      <c r="S1843" t="inlineStr">
        <is>
          <t>---</t>
        </is>
      </c>
      <c r="T1843" t="inlineStr">
        <is>
          <t>---</t>
        </is>
      </c>
      <c r="U1843" t="inlineStr">
        <is>
          <t>---</t>
        </is>
      </c>
      <c r="V1843" t="inlineStr">
        <is>
          <t>---</t>
        </is>
      </c>
      <c r="W1843" t="inlineStr"/>
      <c r="X1843" t="inlineStr">
        <is>
          <t>CAP/CMSO/ST00626</t>
        </is>
      </c>
      <c r="Y1843" t="inlineStr">
        <is>
          <t>CAP/CMSO/ST00626</t>
        </is>
      </c>
      <c r="Z1843" t="inlineStr">
        <is>
          <t>2025-04-09 18:43:53</t>
        </is>
      </c>
      <c r="AA1843" t="inlineStr">
        <is>
          <t>2025-04-09 18:43:30</t>
        </is>
      </c>
      <c r="AB1843" t="inlineStr">
        <is>
          <t>1rose</t>
        </is>
      </c>
      <c r="AC1843" t="inlineStr">
        <is>
          <t>2025-04-09 18:38:19</t>
        </is>
      </c>
      <c r="AD1843" s="1" t="inlineStr">
        <is>
          <t>https://www.commcarehq.org/a/caris-test/reports/form_data/013b99f3-4052-4aae-b9a8-b8c3a737add8/</t>
        </is>
      </c>
      <c r="AE1843" t="inlineStr">
        <is>
          <t>---</t>
        </is>
      </c>
      <c r="AF1843" t="inlineStr">
        <is>
          <t>a7eeed7b2fe24a3cb4476441ab9139ac</t>
        </is>
      </c>
      <c r="AG1843" t="inlineStr">
        <is>
          <t>---</t>
        </is>
      </c>
      <c r="AH1843" t="inlineStr">
        <is>
          <t>2025-04-09 18:43:53</t>
        </is>
      </c>
      <c r="AI1843" t="inlineStr">
        <is>
          <t>2dea52d1789dbc2c3c784b18002f6f8d</t>
        </is>
      </c>
      <c r="AJ1843" t="inlineStr">
        <is>
          <t>2025-04-09</t>
        </is>
      </c>
      <c r="AK1843" t="inlineStr">
        <is>
          <t>4</t>
        </is>
      </c>
      <c r="AL1843" t="inlineStr">
        <is>
          <t>routine</t>
        </is>
      </c>
      <c r="AM1843" t="inlineStr">
        <is>
          <t>0</t>
        </is>
      </c>
      <c r="AN1843" t="inlineStr">
        <is>
          <t>,</t>
        </is>
      </c>
      <c r="AO1843" t="inlineStr">
        <is>
          <t>1</t>
        </is>
      </c>
      <c r="AP1843" t="inlineStr">
        <is>
          <t>0</t>
        </is>
      </c>
      <c r="AQ1843" t="inlineStr">
        <is>
          <t>---</t>
        </is>
      </c>
      <c r="AR1843" t="inlineStr">
        <is>
          <t>---</t>
        </is>
      </c>
      <c r="AS1843" t="inlineStr">
        <is>
          <t>---</t>
        </is>
      </c>
      <c r="AT1843" t="inlineStr"/>
      <c r="AU1843" t="inlineStr">
        <is>
          <t>---</t>
        </is>
      </c>
      <c r="AV1843" t="inlineStr">
        <is>
          <t>---</t>
        </is>
      </c>
      <c r="AW1843" t="inlineStr">
        <is>
          <t>---</t>
        </is>
      </c>
      <c r="AX1843" t="inlineStr">
        <is>
          <t>---</t>
        </is>
      </c>
      <c r="AY1843" t="inlineStr">
        <is>
          <t>---</t>
        </is>
      </c>
      <c r="AZ1843" t="inlineStr">
        <is>
          <t>---</t>
        </is>
      </c>
      <c r="BA1843" t="inlineStr">
        <is>
          <t>2dea52d1789dbc2c3c784b18002f6f8d</t>
        </is>
      </c>
      <c r="BB1843" t="inlineStr">
        <is>
          <t>http://openrosa.org/formdesigner/0B48E039-1E80-49A7-AC24-732B6E788E39</t>
        </is>
      </c>
      <c r="BC1843" t="inlineStr">
        <is>
          <t>Ration et autres visites</t>
        </is>
      </c>
      <c r="BD1843" t="inlineStr">
        <is>
          <t>CommCare Android, version "2.56"(468046). App v15976. CommCare Version 2.56.0. Build 468046, built on: 2025-03-15</t>
        </is>
      </c>
      <c r="BE1843" t="inlineStr">
        <is>
          <t>commcare_6f11ce87-99a9-46e8-b6bd-276036be1616</t>
        </is>
      </c>
      <c r="BF1843" t="inlineStr">
        <is>
          <t>19.549159 -71.7204164 8.19 9.64</t>
        </is>
      </c>
      <c r="BG1843" t="inlineStr">
        <is>
          <t>f13d8149fc6d39ebe86af18272310ff9</t>
        </is>
      </c>
      <c r="BH1843" t="inlineStr">
        <is>
          <t>7f92301a232342ecaa860bf392f6b02f</t>
        </is>
      </c>
      <c r="BI1843" t="inlineStr">
        <is>
          <t>15246</t>
        </is>
      </c>
      <c r="BJ1843" t="inlineStr">
        <is>
          <t>XFormInstance</t>
        </is>
      </c>
      <c r="BK1843" t="inlineStr">
        <is>
          <t>93de627a156811f0b049c95ea779295f</t>
        </is>
      </c>
      <c r="BL1843" t="b">
        <v>0</v>
      </c>
      <c r="BM1843" t="inlineStr">
        <is>
          <t>---</t>
        </is>
      </c>
      <c r="BN1843" t="inlineStr">
        <is>
          <t>200.113.230.242</t>
        </is>
      </c>
      <c r="BO1843" t="inlineStr">
        <is>
          <t>Damas Romince</t>
        </is>
      </c>
    </row>
    <row r="1844">
      <c r="A1844" t="inlineStr">
        <is>
          <t>1842</t>
        </is>
      </c>
      <c r="B1844" t="inlineStr">
        <is>
          <t>f1221aa0-84a8-4311-b315-eef128d9f5b2</t>
        </is>
      </c>
      <c r="C1844" t="inlineStr">
        <is>
          <t>2025-04-09</t>
        </is>
      </c>
      <c r="D1844" t="inlineStr">
        <is>
          <t>8</t>
        </is>
      </c>
      <c r="E1844" t="inlineStr">
        <is>
          <t>---</t>
        </is>
      </c>
      <c r="F1844" t="inlineStr">
        <is>
          <t>1</t>
        </is>
      </c>
      <c r="G1844" t="inlineStr">
        <is>
          <t>---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---</t>
        </is>
      </c>
      <c r="L1844" t="inlineStr">
        <is>
          <t>---</t>
        </is>
      </c>
      <c r="M1844" t="inlineStr">
        <is>
          <t>---</t>
        </is>
      </c>
      <c r="N1844" t="inlineStr">
        <is>
          <t>---</t>
        </is>
      </c>
      <c r="O1844" t="inlineStr">
        <is>
          <t>---</t>
        </is>
      </c>
      <c r="P1844" t="inlineStr">
        <is>
          <t>---</t>
        </is>
      </c>
      <c r="Q1844" t="inlineStr">
        <is>
          <t>---</t>
        </is>
      </c>
      <c r="R1844" t="inlineStr"/>
      <c r="S1844" t="inlineStr">
        <is>
          <t>56.4</t>
        </is>
      </c>
      <c r="T1844" t="inlineStr">
        <is>
          <t>158.0</t>
        </is>
      </c>
      <c r="U1844">
        <f>HYPERLINK("https://www.commcarehq.org/a/caris-test/api/form_attachment/v1/f1221aa0-84a8-4311-b315-eef128d9f5b2/1744229598838.jpg")</f>
        <v/>
      </c>
      <c r="V1844" t="inlineStr"/>
      <c r="W1844" t="inlineStr"/>
      <c r="X1844" t="inlineStr">
        <is>
          <t>PAP/OMFP/ST04656</t>
        </is>
      </c>
      <c r="Y1844" t="inlineStr">
        <is>
          <t>PAP/OMFP/ST04656</t>
        </is>
      </c>
      <c r="Z1844" t="inlineStr">
        <is>
          <t>2025-04-09 20:13:20</t>
        </is>
      </c>
      <c r="AA1844" t="inlineStr">
        <is>
          <t>2025-04-09 20:12:27</t>
        </is>
      </c>
      <c r="AB1844" t="inlineStr">
        <is>
          <t>2florence</t>
        </is>
      </c>
      <c r="AC1844" t="inlineStr">
        <is>
          <t>2025-04-09 20:13:27</t>
        </is>
      </c>
      <c r="AD1844" s="1" t="inlineStr">
        <is>
          <t>https://www.commcarehq.org/a/caris-test/reports/form_data/f1221aa0-84a8-4311-b315-eef128d9f5b2/</t>
        </is>
      </c>
      <c r="AE1844" t="inlineStr">
        <is>
          <t>---</t>
        </is>
      </c>
      <c r="AF1844" t="inlineStr">
        <is>
          <t>3c5a623af057e23a32ae4000_40343</t>
        </is>
      </c>
      <c r="AG1844" t="inlineStr">
        <is>
          <t>---</t>
        </is>
      </c>
      <c r="AH1844" t="inlineStr">
        <is>
          <t>2025-04-09 20:13:20</t>
        </is>
      </c>
      <c r="AI1844" t="inlineStr">
        <is>
          <t>754ca7bec29f95351d5cefde12319a10</t>
        </is>
      </c>
      <c r="AJ1844" t="inlineStr">
        <is>
          <t>2025-04-09</t>
        </is>
      </c>
      <c r="AK1844" t="inlineStr">
        <is>
          <t>8</t>
        </is>
      </c>
      <c r="AL1844" t="inlineStr">
        <is>
          <t>---</t>
        </is>
      </c>
      <c r="AM1844" t="inlineStr">
        <is>
          <t>1</t>
        </is>
      </c>
      <c r="AN1844" t="inlineStr">
        <is>
          <t>---</t>
        </is>
      </c>
      <c r="AO1844" t="inlineStr">
        <is>
          <t>1</t>
        </is>
      </c>
      <c r="AP1844" t="inlineStr">
        <is>
          <t>1</t>
        </is>
      </c>
      <c r="AQ1844" t="inlineStr"/>
      <c r="AR1844" t="inlineStr">
        <is>
          <t>56.4</t>
        </is>
      </c>
      <c r="AS1844" t="inlineStr">
        <is>
          <t>158</t>
        </is>
      </c>
      <c r="AT1844" t="inlineStr"/>
      <c r="AU1844" t="inlineStr">
        <is>
          <t>---</t>
        </is>
      </c>
      <c r="AV1844" t="inlineStr">
        <is>
          <t>---</t>
        </is>
      </c>
      <c r="AW1844" t="inlineStr">
        <is>
          <t>---</t>
        </is>
      </c>
      <c r="AX1844" t="inlineStr">
        <is>
          <t>---</t>
        </is>
      </c>
      <c r="AY1844" t="inlineStr">
        <is>
          <t>---</t>
        </is>
      </c>
      <c r="AZ1844" t="inlineStr">
        <is>
          <t>---</t>
        </is>
      </c>
      <c r="BA1844" t="inlineStr">
        <is>
          <t>754ca7bec29f95351d5cefde12319a10</t>
        </is>
      </c>
      <c r="BB1844" t="inlineStr">
        <is>
          <t>http://openrosa.org/formdesigner/0B48E039-1E80-49A7-AC24-732B6E788E39</t>
        </is>
      </c>
      <c r="BC1844" t="inlineStr">
        <is>
          <t>Ration et autres visites</t>
        </is>
      </c>
      <c r="BD1844" t="inlineStr">
        <is>
          <t>CommCare Android, version "2.56"(468046). App v15976. CommCare Version 2.56.0. Build 468046, built on: 2025-03-15</t>
        </is>
      </c>
      <c r="BE1844" t="inlineStr">
        <is>
          <t>commcare_808796cd-33b0-4127-827b-be4077a90425</t>
        </is>
      </c>
      <c r="BF1844" t="inlineStr"/>
      <c r="BG1844" t="inlineStr">
        <is>
          <t>f13d8149fc6d39ebe86af18272310ff9</t>
        </is>
      </c>
      <c r="BH1844" t="inlineStr">
        <is>
          <t>7f92301a232342ecaa860bf392f6b02f</t>
        </is>
      </c>
      <c r="BI1844" t="inlineStr">
        <is>
          <t>15246</t>
        </is>
      </c>
      <c r="BJ1844" t="inlineStr">
        <is>
          <t>XFormInstance</t>
        </is>
      </c>
      <c r="BK1844" t="inlineStr">
        <is>
          <t>48f67bc4157e11f0b056c95ea779295f</t>
        </is>
      </c>
      <c r="BL1844" t="b">
        <v>0</v>
      </c>
      <c r="BM1844" t="inlineStr">
        <is>
          <t>---</t>
        </is>
      </c>
      <c r="BN1844" t="inlineStr">
        <is>
          <t>200.113.214.168</t>
        </is>
      </c>
      <c r="BO1844" t="inlineStr">
        <is>
          <t>Naika Charles</t>
        </is>
      </c>
    </row>
    <row r="1845">
      <c r="A1845" t="inlineStr">
        <is>
          <t>1843</t>
        </is>
      </c>
      <c r="B1845" t="inlineStr">
        <is>
          <t>c38c8aa4-31c4-4c0c-a9c3-6961f499d222</t>
        </is>
      </c>
      <c r="C1845" t="inlineStr">
        <is>
          <t>2025-04-09</t>
        </is>
      </c>
      <c r="D1845" t="inlineStr">
        <is>
          <t>8</t>
        </is>
      </c>
      <c r="E1845" t="inlineStr">
        <is>
          <t>---</t>
        </is>
      </c>
      <c r="F1845" t="inlineStr">
        <is>
          <t>1</t>
        </is>
      </c>
      <c r="G1845" t="inlineStr">
        <is>
          <t>---</t>
        </is>
      </c>
      <c r="H1845" t="inlineStr">
        <is>
          <t>1</t>
        </is>
      </c>
      <c r="I1845" t="inlineStr">
        <is>
          <t>1</t>
        </is>
      </c>
      <c r="J1845" t="inlineStr">
        <is>
          <t>2</t>
        </is>
      </c>
      <c r="K1845" t="inlineStr">
        <is>
          <t>---</t>
        </is>
      </c>
      <c r="L1845" t="inlineStr">
        <is>
          <t>---</t>
        </is>
      </c>
      <c r="M1845" t="inlineStr">
        <is>
          <t>---</t>
        </is>
      </c>
      <c r="N1845" t="inlineStr">
        <is>
          <t>---</t>
        </is>
      </c>
      <c r="O1845" t="inlineStr">
        <is>
          <t>---</t>
        </is>
      </c>
      <c r="P1845" t="inlineStr">
        <is>
          <t>---</t>
        </is>
      </c>
      <c r="Q1845" t="inlineStr">
        <is>
          <t>---</t>
        </is>
      </c>
      <c r="R1845" t="inlineStr"/>
      <c r="S1845" t="inlineStr">
        <is>
          <t>28.5</t>
        </is>
      </c>
      <c r="T1845" t="inlineStr">
        <is>
          <t>130.0</t>
        </is>
      </c>
      <c r="U1845">
        <f>HYPERLINK("https://www.commcarehq.org/a/caris-test/api/form_attachment/v1/c38c8aa4-31c4-4c0c-a9c3-6961f499d222/1744229731021.jpg")</f>
        <v/>
      </c>
      <c r="V1845" t="inlineStr"/>
      <c r="W1845" t="inlineStr"/>
      <c r="X1845" t="inlineStr">
        <is>
          <t>PAP/OMFP/ST05334</t>
        </is>
      </c>
      <c r="Y1845" t="inlineStr">
        <is>
          <t>PAP/OMFP/ST05334</t>
        </is>
      </c>
      <c r="Z1845" t="inlineStr">
        <is>
          <t>2025-04-09 20:15:32</t>
        </is>
      </c>
      <c r="AA1845" t="inlineStr">
        <is>
          <t>2025-04-09 20:14:32</t>
        </is>
      </c>
      <c r="AB1845" t="inlineStr">
        <is>
          <t>2florence</t>
        </is>
      </c>
      <c r="AC1845" t="inlineStr">
        <is>
          <t>2025-04-09 20:15:33</t>
        </is>
      </c>
      <c r="AD1845" s="1" t="inlineStr">
        <is>
          <t>https://www.commcarehq.org/a/caris-test/reports/form_data/c38c8aa4-31c4-4c0c-a9c3-6961f499d222/</t>
        </is>
      </c>
      <c r="AE1845" t="inlineStr">
        <is>
          <t>---</t>
        </is>
      </c>
      <c r="AF1845" t="inlineStr">
        <is>
          <t>3c5a623af057e23a32ae4000_126065</t>
        </is>
      </c>
      <c r="AG1845" t="inlineStr">
        <is>
          <t>---</t>
        </is>
      </c>
      <c r="AH1845" t="inlineStr">
        <is>
          <t>2025-04-09 20:15:32</t>
        </is>
      </c>
      <c r="AI1845" t="inlineStr">
        <is>
          <t>754ca7bec29f95351d5cefde12319a10</t>
        </is>
      </c>
      <c r="AJ1845" t="inlineStr">
        <is>
          <t>2025-04-09</t>
        </is>
      </c>
      <c r="AK1845" t="inlineStr">
        <is>
          <t>8</t>
        </is>
      </c>
      <c r="AL1845" t="inlineStr">
        <is>
          <t>---</t>
        </is>
      </c>
      <c r="AM1845" t="inlineStr">
        <is>
          <t>1</t>
        </is>
      </c>
      <c r="AN1845" t="inlineStr">
        <is>
          <t>---</t>
        </is>
      </c>
      <c r="AO1845" t="inlineStr">
        <is>
          <t>1</t>
        </is>
      </c>
      <c r="AP1845" t="inlineStr">
        <is>
          <t>1</t>
        </is>
      </c>
      <c r="AQ1845" t="inlineStr"/>
      <c r="AR1845" t="inlineStr">
        <is>
          <t>28.5</t>
        </is>
      </c>
      <c r="AS1845" t="inlineStr">
        <is>
          <t>130</t>
        </is>
      </c>
      <c r="AT1845" t="inlineStr"/>
      <c r="AU1845" t="inlineStr">
        <is>
          <t>---</t>
        </is>
      </c>
      <c r="AV1845" t="inlineStr">
        <is>
          <t>---</t>
        </is>
      </c>
      <c r="AW1845" t="inlineStr">
        <is>
          <t>---</t>
        </is>
      </c>
      <c r="AX1845" t="inlineStr">
        <is>
          <t>---</t>
        </is>
      </c>
      <c r="AY1845" t="inlineStr">
        <is>
          <t>---</t>
        </is>
      </c>
      <c r="AZ1845" t="inlineStr">
        <is>
          <t>---</t>
        </is>
      </c>
      <c r="BA1845" t="inlineStr">
        <is>
          <t>754ca7bec29f95351d5cefde12319a10</t>
        </is>
      </c>
      <c r="BB1845" t="inlineStr">
        <is>
          <t>http://openrosa.org/formdesigner/0B48E039-1E80-49A7-AC24-732B6E788E39</t>
        </is>
      </c>
      <c r="BC1845" t="inlineStr">
        <is>
          <t>Ration et autres visites</t>
        </is>
      </c>
      <c r="BD1845" t="inlineStr">
        <is>
          <t>CommCare Android, version "2.56"(468046). App v15976. CommCare Version 2.56.0. Build 468046, built on: 2025-03-15</t>
        </is>
      </c>
      <c r="BE1845" t="inlineStr">
        <is>
          <t>commcare_808796cd-33b0-4127-827b-be4077a90425</t>
        </is>
      </c>
      <c r="BF1845" t="inlineStr"/>
      <c r="BG1845" t="inlineStr">
        <is>
          <t>f13d8149fc6d39ebe86af18272310ff9</t>
        </is>
      </c>
      <c r="BH1845" t="inlineStr">
        <is>
          <t>7f92301a232342ecaa860bf392f6b02f</t>
        </is>
      </c>
      <c r="BI1845" t="inlineStr">
        <is>
          <t>15246</t>
        </is>
      </c>
      <c r="BJ1845" t="inlineStr">
        <is>
          <t>XFormInstance</t>
        </is>
      </c>
      <c r="BK1845" t="inlineStr">
        <is>
          <t>48f67bc4157e11f0b056c95ea779295f</t>
        </is>
      </c>
      <c r="BL1845" t="b">
        <v>0</v>
      </c>
      <c r="BM1845" t="inlineStr">
        <is>
          <t>---</t>
        </is>
      </c>
      <c r="BN1845" t="inlineStr">
        <is>
          <t>200.113.214.219</t>
        </is>
      </c>
      <c r="BO1845" t="inlineStr">
        <is>
          <t>Laurent Keisha</t>
        </is>
      </c>
    </row>
    <row r="1846">
      <c r="A1846" t="inlineStr">
        <is>
          <t>1844</t>
        </is>
      </c>
      <c r="B1846" t="inlineStr">
        <is>
          <t>80718867-fb93-4029-ad64-8c34e87b5b28</t>
        </is>
      </c>
      <c r="C1846" t="inlineStr">
        <is>
          <t>2025-04-09</t>
        </is>
      </c>
      <c r="D1846" t="inlineStr">
        <is>
          <t>8</t>
        </is>
      </c>
      <c r="E1846" t="inlineStr">
        <is>
          <t>---</t>
        </is>
      </c>
      <c r="F1846" t="inlineStr">
        <is>
          <t>1</t>
        </is>
      </c>
      <c r="G1846" t="inlineStr">
        <is>
          <t>---</t>
        </is>
      </c>
      <c r="H1846" t="inlineStr">
        <is>
          <t>1</t>
        </is>
      </c>
      <c r="I1846" t="inlineStr">
        <is>
          <t>1</t>
        </is>
      </c>
      <c r="J1846" t="inlineStr">
        <is>
          <t>2</t>
        </is>
      </c>
      <c r="K1846" t="inlineStr">
        <is>
          <t>---</t>
        </is>
      </c>
      <c r="L1846" t="inlineStr">
        <is>
          <t>---</t>
        </is>
      </c>
      <c r="M1846" t="inlineStr">
        <is>
          <t>---</t>
        </is>
      </c>
      <c r="N1846" t="inlineStr">
        <is>
          <t>---</t>
        </is>
      </c>
      <c r="O1846" t="inlineStr">
        <is>
          <t>---</t>
        </is>
      </c>
      <c r="P1846" t="inlineStr">
        <is>
          <t>---</t>
        </is>
      </c>
      <c r="Q1846" t="inlineStr">
        <is>
          <t>---</t>
        </is>
      </c>
      <c r="R1846" t="inlineStr"/>
      <c r="S1846" t="inlineStr">
        <is>
          <t>48.5</t>
        </is>
      </c>
      <c r="T1846" t="inlineStr">
        <is>
          <t>160.0</t>
        </is>
      </c>
      <c r="U1846">
        <f>HYPERLINK("https://www.commcarehq.org/a/caris-test/api/form_attachment/v1/80718867-fb93-4029-ad64-8c34e87b5b28/1744229944409.jpg")</f>
        <v/>
      </c>
      <c r="V1846" t="inlineStr"/>
      <c r="W1846" t="inlineStr"/>
      <c r="X1846" t="inlineStr">
        <is>
          <t>PAP/OMFP/ST05835</t>
        </is>
      </c>
      <c r="Y1846" t="inlineStr">
        <is>
          <t>PAP/OMFP/ST05835</t>
        </is>
      </c>
      <c r="Z1846" t="inlineStr">
        <is>
          <t>2025-04-09 20:19:06</t>
        </is>
      </c>
      <c r="AA1846" t="inlineStr">
        <is>
          <t>2025-04-09 20:18:26</t>
        </is>
      </c>
      <c r="AB1846" t="inlineStr">
        <is>
          <t>2florence</t>
        </is>
      </c>
      <c r="AC1846" t="inlineStr">
        <is>
          <t>2025-04-09 20:19:07</t>
        </is>
      </c>
      <c r="AD1846" s="1" t="inlineStr">
        <is>
          <t>https://www.commcarehq.org/a/caris-test/reports/form_data/80718867-fb93-4029-ad64-8c34e87b5b28/</t>
        </is>
      </c>
      <c r="AE1846" t="inlineStr">
        <is>
          <t>---</t>
        </is>
      </c>
      <c r="AF1846" t="inlineStr">
        <is>
          <t>3c5a623af057e23a32ae4000_191803</t>
        </is>
      </c>
      <c r="AG1846" t="inlineStr">
        <is>
          <t>---</t>
        </is>
      </c>
      <c r="AH1846" t="inlineStr">
        <is>
          <t>2025-04-09 20:19:06</t>
        </is>
      </c>
      <c r="AI1846" t="inlineStr">
        <is>
          <t>754ca7bec29f95351d5cefde12319a10</t>
        </is>
      </c>
      <c r="AJ1846" t="inlineStr">
        <is>
          <t>2025-04-09</t>
        </is>
      </c>
      <c r="AK1846" t="inlineStr">
        <is>
          <t>8</t>
        </is>
      </c>
      <c r="AL1846" t="inlineStr">
        <is>
          <t>---</t>
        </is>
      </c>
      <c r="AM1846" t="inlineStr">
        <is>
          <t>1</t>
        </is>
      </c>
      <c r="AN1846" t="inlineStr">
        <is>
          <t>---</t>
        </is>
      </c>
      <c r="AO1846" t="inlineStr">
        <is>
          <t>1</t>
        </is>
      </c>
      <c r="AP1846" t="inlineStr">
        <is>
          <t>1</t>
        </is>
      </c>
      <c r="AQ1846" t="inlineStr"/>
      <c r="AR1846" t="inlineStr">
        <is>
          <t>48.5</t>
        </is>
      </c>
      <c r="AS1846" t="inlineStr">
        <is>
          <t>160</t>
        </is>
      </c>
      <c r="AT1846" t="inlineStr"/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inlineStr">
        <is>
          <t>---</t>
        </is>
      </c>
      <c r="BA1846" t="inlineStr">
        <is>
          <t>754ca7bec29f95351d5cefde12319a10</t>
        </is>
      </c>
      <c r="BB1846" t="inlineStr">
        <is>
          <t>http://openrosa.org/formdesigner/0B48E039-1E80-49A7-AC24-732B6E788E39</t>
        </is>
      </c>
      <c r="BC1846" t="inlineStr">
        <is>
          <t>Ration et autres visites</t>
        </is>
      </c>
      <c r="BD1846" t="inlineStr">
        <is>
          <t>CommCare Android, version "2.56"(468046). App v15976. CommCare Version 2.56.0. Build 468046, built on: 2025-03-15</t>
        </is>
      </c>
      <c r="BE1846" t="inlineStr">
        <is>
          <t>commcare_808796cd-33b0-4127-827b-be4077a90425</t>
        </is>
      </c>
      <c r="BF1846" t="inlineStr"/>
      <c r="BG1846" t="inlineStr">
        <is>
          <t>f13d8149fc6d39ebe86af18272310ff9</t>
        </is>
      </c>
      <c r="BH1846" t="inlineStr">
        <is>
          <t>7f92301a232342ecaa860bf392f6b02f</t>
        </is>
      </c>
      <c r="BI1846" t="inlineStr">
        <is>
          <t>15246</t>
        </is>
      </c>
      <c r="BJ1846" t="inlineStr">
        <is>
          <t>XFormInstance</t>
        </is>
      </c>
      <c r="BK1846" t="inlineStr">
        <is>
          <t>48f67bc4157e11f0b056c95ea779295f</t>
        </is>
      </c>
      <c r="BL1846" t="b">
        <v>0</v>
      </c>
      <c r="BM1846" t="inlineStr">
        <is>
          <t>---</t>
        </is>
      </c>
      <c r="BN1846" t="inlineStr">
        <is>
          <t>200.113.214.219</t>
        </is>
      </c>
      <c r="BO1846" t="inlineStr">
        <is>
          <t>Lafortune Roberta</t>
        </is>
      </c>
    </row>
    <row r="1847">
      <c r="A1847" t="inlineStr">
        <is>
          <t>1845</t>
        </is>
      </c>
      <c r="B1847" t="inlineStr">
        <is>
          <t>7d8c5a25-5b29-4dbc-a62b-36fcf848511f</t>
        </is>
      </c>
      <c r="C1847" t="inlineStr">
        <is>
          <t>2025-04-09</t>
        </is>
      </c>
      <c r="D1847" t="inlineStr">
        <is>
          <t>4</t>
        </is>
      </c>
      <c r="E1847" t="inlineStr">
        <is>
          <t>Suivi d'adehence</t>
        </is>
      </c>
      <c r="F1847" t="inlineStr">
        <is>
          <t>0</t>
        </is>
      </c>
      <c r="G1847" t="inlineStr">
        <is>
          <t>Suivi d'adéhence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---</t>
        </is>
      </c>
      <c r="L1847" t="inlineStr">
        <is>
          <t>---</t>
        </is>
      </c>
      <c r="M1847" t="inlineStr">
        <is>
          <t>---</t>
        </is>
      </c>
      <c r="N1847" t="inlineStr">
        <is>
          <t>---</t>
        </is>
      </c>
      <c r="O1847" t="inlineStr">
        <is>
          <t>---</t>
        </is>
      </c>
      <c r="P1847" t="inlineStr">
        <is>
          <t>---</t>
        </is>
      </c>
      <c r="Q1847" t="inlineStr">
        <is>
          <t>---</t>
        </is>
      </c>
      <c r="R1847" t="inlineStr"/>
      <c r="S1847" t="inlineStr"/>
      <c r="T1847" t="inlineStr"/>
      <c r="U1847">
        <f>HYPERLINK("https://www.commcarehq.org/a/caris-test/api/form_attachment/v1/7d8c5a25-5b29-4dbc-a62b-36fcf848511f/1744232462647.heic")</f>
        <v/>
      </c>
      <c r="V1847" t="inlineStr"/>
      <c r="W1847" t="inlineStr"/>
      <c r="X1847" t="inlineStr">
        <is>
          <t>PAP/HAHD/ST00409</t>
        </is>
      </c>
      <c r="Y1847" t="inlineStr">
        <is>
          <t>PAP/HAHD/ST00409</t>
        </is>
      </c>
      <c r="Z1847" t="inlineStr">
        <is>
          <t>2025-04-09 21:01:20</t>
        </is>
      </c>
      <c r="AA1847" t="inlineStr">
        <is>
          <t>2025-04-09 21:00:24</t>
        </is>
      </c>
      <c r="AB1847" t="inlineStr">
        <is>
          <t>2yves</t>
        </is>
      </c>
      <c r="AC1847" t="inlineStr">
        <is>
          <t>2025-04-09 21:01:32</t>
        </is>
      </c>
      <c r="AD1847" s="1" t="inlineStr">
        <is>
          <t>https://www.commcarehq.org/a/caris-test/reports/form_data/7d8c5a25-5b29-4dbc-a62b-36fcf848511f/</t>
        </is>
      </c>
      <c r="AE1847" t="inlineStr">
        <is>
          <t>---</t>
        </is>
      </c>
      <c r="AF1847" t="inlineStr">
        <is>
          <t>b80e4eb2b980449c9af972a2615bd805</t>
        </is>
      </c>
      <c r="AG1847" t="inlineStr">
        <is>
          <t>---</t>
        </is>
      </c>
      <c r="AH1847" t="inlineStr">
        <is>
          <t>2025-04-09 21:01:20</t>
        </is>
      </c>
      <c r="AI1847" t="inlineStr">
        <is>
          <t>e6ee151a4dd54941b4385b43113f68bc</t>
        </is>
      </c>
      <c r="AJ1847" t="inlineStr">
        <is>
          <t>2025-04-09</t>
        </is>
      </c>
      <c r="AK1847" t="inlineStr">
        <is>
          <t>4</t>
        </is>
      </c>
      <c r="AL1847" t="inlineStr">
        <is>
          <t>Suivi d'adehence</t>
        </is>
      </c>
      <c r="AM1847" t="inlineStr">
        <is>
          <t>0</t>
        </is>
      </c>
      <c r="AN1847" t="inlineStr">
        <is>
          <t>Suivi d'adéhence</t>
        </is>
      </c>
      <c r="AO1847" t="inlineStr">
        <is>
          <t>1</t>
        </is>
      </c>
      <c r="AP1847" t="inlineStr">
        <is>
          <t>1</t>
        </is>
      </c>
      <c r="AQ1847" t="inlineStr"/>
      <c r="AR1847" t="inlineStr"/>
      <c r="AS1847" t="inlineStr"/>
      <c r="AT1847" t="inlineStr"/>
      <c r="AU1847" t="inlineStr">
        <is>
          <t>---</t>
        </is>
      </c>
      <c r="AV1847" t="inlineStr">
        <is>
          <t>---</t>
        </is>
      </c>
      <c r="AW1847" t="inlineStr">
        <is>
          <t>---</t>
        </is>
      </c>
      <c r="AX1847" t="inlineStr">
        <is>
          <t>---</t>
        </is>
      </c>
      <c r="AY1847" t="inlineStr">
        <is>
          <t>---</t>
        </is>
      </c>
      <c r="AZ1847" t="inlineStr">
        <is>
          <t>---</t>
        </is>
      </c>
      <c r="BA1847" t="inlineStr">
        <is>
          <t>e6ee151a4dd54941b4385b43113f68bc</t>
        </is>
      </c>
      <c r="BB1847" t="inlineStr">
        <is>
          <t>http://openrosa.org/formdesigner/0B48E039-1E80-49A7-AC24-732B6E788E39</t>
        </is>
      </c>
      <c r="BC1847" t="inlineStr">
        <is>
          <t>Ration et autres visites</t>
        </is>
      </c>
      <c r="BD1847" t="inlineStr">
        <is>
          <t>CommCare Android, version "2.55.0"(467579). App v15976. CommCare Version 2.55.0. Build 467579, built on: 2025-01-15</t>
        </is>
      </c>
      <c r="BE1847" t="inlineStr">
        <is>
          <t>commcare_3d9b4508-ec94-43e7-89c9-02e72ce74d1c</t>
        </is>
      </c>
      <c r="BF1847" t="inlineStr">
        <is>
          <t>18.5358744 -72.3908126 -14.31 10.0</t>
        </is>
      </c>
      <c r="BG1847" t="inlineStr">
        <is>
          <t>f13d8149fc6d39ebe86af18272310ff9</t>
        </is>
      </c>
      <c r="BH1847" t="inlineStr">
        <is>
          <t>7f92301a232342ecaa860bf392f6b02f</t>
        </is>
      </c>
      <c r="BI1847" t="inlineStr">
        <is>
          <t>15246</t>
        </is>
      </c>
      <c r="BJ1847" t="inlineStr">
        <is>
          <t>XFormInstance</t>
        </is>
      </c>
      <c r="BK1847" t="inlineStr">
        <is>
          <t>3a6d66f413de11f0af43c95ea779295f</t>
        </is>
      </c>
      <c r="BL1847" t="b">
        <v>0</v>
      </c>
      <c r="BM1847" t="inlineStr">
        <is>
          <t>---</t>
        </is>
      </c>
      <c r="BN1847" t="inlineStr">
        <is>
          <t>200.113.253.132</t>
        </is>
      </c>
      <c r="BO1847" t="inlineStr">
        <is>
          <t>Esperantha Euphremie Desrosiers</t>
        </is>
      </c>
    </row>
    <row r="1848">
      <c r="A1848" t="inlineStr">
        <is>
          <t>1846</t>
        </is>
      </c>
      <c r="B1848" t="inlineStr">
        <is>
          <t>f115fc29-035a-4813-9cf2-e10837cc08d0</t>
        </is>
      </c>
      <c r="C1848" t="inlineStr">
        <is>
          <t>2025-04-08</t>
        </is>
      </c>
      <c r="D1848" t="inlineStr">
        <is>
          <t>3</t>
        </is>
      </c>
      <c r="E1848" t="inlineStr">
        <is>
          <t>---</t>
        </is>
      </c>
      <c r="F1848" t="inlineStr">
        <is>
          <t>1</t>
        </is>
      </c>
      <c r="G1848" t="inlineStr">
        <is>
          <t>---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---</t>
        </is>
      </c>
      <c r="L1848" t="inlineStr">
        <is>
          <t>---</t>
        </is>
      </c>
      <c r="M1848" t="inlineStr">
        <is>
          <t>---</t>
        </is>
      </c>
      <c r="N1848" t="inlineStr">
        <is>
          <t>---</t>
        </is>
      </c>
      <c r="O1848" t="inlineStr">
        <is>
          <t>---</t>
        </is>
      </c>
      <c r="P1848" t="inlineStr">
        <is>
          <t>---</t>
        </is>
      </c>
      <c r="Q1848" t="inlineStr">
        <is>
          <t>---</t>
        </is>
      </c>
      <c r="R1848" t="inlineStr">
        <is>
          <t>15.5</t>
        </is>
      </c>
      <c r="S1848" t="inlineStr">
        <is>
          <t>13.2</t>
        </is>
      </c>
      <c r="T1848" t="inlineStr">
        <is>
          <t>102.0</t>
        </is>
      </c>
      <c r="U1848" t="inlineStr"/>
      <c r="V1848" t="inlineStr"/>
      <c r="W1848" t="inlineStr"/>
      <c r="X1848" t="inlineStr">
        <is>
          <t>GON/CSKS/PED00229</t>
        </is>
      </c>
      <c r="Y1848" t="inlineStr">
        <is>
          <t>GON/CSKS/PED00229</t>
        </is>
      </c>
      <c r="Z1848" t="inlineStr">
        <is>
          <t>2025-04-09 22:10:47</t>
        </is>
      </c>
      <c r="AA1848" t="inlineStr">
        <is>
          <t>2025-04-09 22:09:41</t>
        </is>
      </c>
      <c r="AB1848" t="inlineStr">
        <is>
          <t>6dorena</t>
        </is>
      </c>
      <c r="AC1848" t="inlineStr">
        <is>
          <t>2025-04-09 21:10:53</t>
        </is>
      </c>
      <c r="AD1848" s="1" t="inlineStr">
        <is>
          <t>https://www.commcarehq.org/a/caris-test/reports/form_data/f115fc29-035a-4813-9cf2-e10837cc08d0/</t>
        </is>
      </c>
      <c r="AE1848" t="inlineStr">
        <is>
          <t>---</t>
        </is>
      </c>
      <c r="AF1848" t="inlineStr">
        <is>
          <t>3c5a623af057e23a32ae4000_50995</t>
        </is>
      </c>
      <c r="AG1848" t="inlineStr">
        <is>
          <t>OK</t>
        </is>
      </c>
      <c r="AH1848" t="inlineStr">
        <is>
          <t>2025-04-09 22:10:47</t>
        </is>
      </c>
      <c r="AI1848" t="inlineStr">
        <is>
          <t>3964b2205a0f20868524be13aab0b786</t>
        </is>
      </c>
      <c r="AJ1848" t="inlineStr">
        <is>
          <t>2025-04-08</t>
        </is>
      </c>
      <c r="AK1848" t="inlineStr">
        <is>
          <t>3</t>
        </is>
      </c>
      <c r="AL1848" t="inlineStr">
        <is>
          <t>---</t>
        </is>
      </c>
      <c r="AM1848" t="inlineStr">
        <is>
          <t>1</t>
        </is>
      </c>
      <c r="AN1848" t="inlineStr">
        <is>
          <t>---</t>
        </is>
      </c>
      <c r="AO1848" t="inlineStr">
        <is>
          <t>1</t>
        </is>
      </c>
      <c r="AP1848" t="inlineStr">
        <is>
          <t>1</t>
        </is>
      </c>
      <c r="AQ1848" t="inlineStr">
        <is>
          <t>15.5</t>
        </is>
      </c>
      <c r="AR1848" t="inlineStr">
        <is>
          <t>13.2</t>
        </is>
      </c>
      <c r="AS1848" t="inlineStr">
        <is>
          <t>102</t>
        </is>
      </c>
      <c r="AT1848" t="inlineStr"/>
      <c r="AU1848" t="inlineStr">
        <is>
          <t>---</t>
        </is>
      </c>
      <c r="AV1848" t="inlineStr">
        <is>
          <t>---</t>
        </is>
      </c>
      <c r="AW1848" t="inlineStr">
        <is>
          <t>---</t>
        </is>
      </c>
      <c r="AX1848" t="inlineStr">
        <is>
          <t>---</t>
        </is>
      </c>
      <c r="AY1848" t="inlineStr">
        <is>
          <t>---</t>
        </is>
      </c>
      <c r="AZ1848" t="inlineStr">
        <is>
          <t>---</t>
        </is>
      </c>
      <c r="BA1848" t="inlineStr">
        <is>
          <t>3964b2205a0f20868524be13aab0b786</t>
        </is>
      </c>
      <c r="BB1848" t="inlineStr">
        <is>
          <t>http://openrosa.org/formdesigner/0B48E039-1E80-49A7-AC24-732B6E788E39</t>
        </is>
      </c>
      <c r="BC1848" t="inlineStr">
        <is>
          <t>Ration et autres visites</t>
        </is>
      </c>
      <c r="BD1848" t="inlineStr">
        <is>
          <t>CommCare Android, version "2.55.0"(467579). App v15976. CommCare Version 2.55.0. Build 467579, built on: 2025-01-15</t>
        </is>
      </c>
      <c r="BE1848" t="inlineStr">
        <is>
          <t>commcare_8bfa4fa8-c694-426a-969e-07ff9318179f</t>
        </is>
      </c>
      <c r="BF1848" t="inlineStr">
        <is>
          <t>19.4720317 -72.6707855 -3.81 8.6</t>
        </is>
      </c>
      <c r="BG1848" t="inlineStr">
        <is>
          <t>f13d8149fc6d39ebe86af18272310ff9</t>
        </is>
      </c>
      <c r="BH1848" t="inlineStr">
        <is>
          <t>7f92301a232342ecaa860bf392f6b02f</t>
        </is>
      </c>
      <c r="BI1848" t="inlineStr">
        <is>
          <t>15246</t>
        </is>
      </c>
      <c r="BJ1848" t="inlineStr">
        <is>
          <t>XFormInstance</t>
        </is>
      </c>
      <c r="BK1848" t="inlineStr">
        <is>
          <t>91baab9e14bd11f0afa7c95ea779295f</t>
        </is>
      </c>
      <c r="BL1848" t="b">
        <v>0</v>
      </c>
      <c r="BM1848" t="inlineStr">
        <is>
          <t>---</t>
        </is>
      </c>
      <c r="BN1848" t="inlineStr">
        <is>
          <t>200.113.253.232</t>
        </is>
      </c>
      <c r="BO1848" t="inlineStr">
        <is>
          <t>Djekerwens Séjour</t>
        </is>
      </c>
    </row>
    <row r="1849">
      <c r="A1849" t="inlineStr">
        <is>
          <t>1847</t>
        </is>
      </c>
      <c r="B1849" t="inlineStr">
        <is>
          <t>38cd8b33-3461-4cd9-9eba-6ab41b52f6f6</t>
        </is>
      </c>
      <c r="C1849" t="inlineStr">
        <is>
          <t>2025-04-09</t>
        </is>
      </c>
      <c r="D1849" t="inlineStr">
        <is>
          <t>3</t>
        </is>
      </c>
      <c r="E1849" t="inlineStr">
        <is>
          <t>---</t>
        </is>
      </c>
      <c r="F1849" t="inlineStr">
        <is>
          <t>0</t>
        </is>
      </c>
      <c r="G1849" t="inlineStr">
        <is>
          <t>---</t>
        </is>
      </c>
      <c r="H1849" t="inlineStr">
        <is>
          <t>1</t>
        </is>
      </c>
      <c r="I1849" t="inlineStr">
        <is>
          <t>1</t>
        </is>
      </c>
      <c r="J1849" t="inlineStr">
        <is>
          <t>1</t>
        </is>
      </c>
      <c r="K1849" t="inlineStr">
        <is>
          <t>---</t>
        </is>
      </c>
      <c r="L1849" t="inlineStr">
        <is>
          <t>---</t>
        </is>
      </c>
      <c r="M1849" t="inlineStr">
        <is>
          <t>---</t>
        </is>
      </c>
      <c r="N1849" t="inlineStr">
        <is>
          <t>---</t>
        </is>
      </c>
      <c r="O1849" t="inlineStr">
        <is>
          <t>---</t>
        </is>
      </c>
      <c r="P1849" t="inlineStr">
        <is>
          <t>---</t>
        </is>
      </c>
      <c r="Q1849" t="inlineStr">
        <is>
          <t>---</t>
        </is>
      </c>
      <c r="R1849" t="inlineStr">
        <is>
          <t>15.0</t>
        </is>
      </c>
      <c r="S1849" t="inlineStr">
        <is>
          <t>16.3</t>
        </is>
      </c>
      <c r="T1849" t="inlineStr">
        <is>
          <t>107.0</t>
        </is>
      </c>
      <c r="U1849" t="inlineStr"/>
      <c r="V1849" t="inlineStr"/>
      <c r="W1849" t="inlineStr"/>
      <c r="X1849" t="inlineStr">
        <is>
          <t>GON/CSKS/PED00256</t>
        </is>
      </c>
      <c r="Y1849" t="inlineStr">
        <is>
          <t>GON/CSKS/PED00256</t>
        </is>
      </c>
      <c r="Z1849" t="inlineStr">
        <is>
          <t>2025-04-09 22:12:22</t>
        </is>
      </c>
      <c r="AA1849" t="inlineStr">
        <is>
          <t>2025-04-09 22:11:05</t>
        </is>
      </c>
      <c r="AB1849" t="inlineStr">
        <is>
          <t>6dorena</t>
        </is>
      </c>
      <c r="AC1849" t="inlineStr">
        <is>
          <t>2025-04-09 21:12:29</t>
        </is>
      </c>
      <c r="AD1849" s="1" t="inlineStr">
        <is>
          <t>https://www.commcarehq.org/a/caris-test/reports/form_data/38cd8b33-3461-4cd9-9eba-6ab41b52f6f6/</t>
        </is>
      </c>
      <c r="AE1849" t="inlineStr">
        <is>
          <t>---</t>
        </is>
      </c>
      <c r="AF1849" t="inlineStr">
        <is>
          <t>3c5a623af057e23a32ae4000_83666</t>
        </is>
      </c>
      <c r="AG1849" t="inlineStr">
        <is>
          <t>OK</t>
        </is>
      </c>
      <c r="AH1849" t="inlineStr">
        <is>
          <t>2025-04-09 22:12:22</t>
        </is>
      </c>
      <c r="AI1849" t="inlineStr">
        <is>
          <t>3964b2205a0f20868524be13aab0b786</t>
        </is>
      </c>
      <c r="AJ1849" t="inlineStr">
        <is>
          <t>2025-04-09</t>
        </is>
      </c>
      <c r="AK1849" t="inlineStr">
        <is>
          <t>3</t>
        </is>
      </c>
      <c r="AL1849" t="inlineStr">
        <is>
          <t>---</t>
        </is>
      </c>
      <c r="AM1849" t="inlineStr">
        <is>
          <t>0</t>
        </is>
      </c>
      <c r="AN1849" t="inlineStr">
        <is>
          <t>---</t>
        </is>
      </c>
      <c r="AO1849" t="inlineStr">
        <is>
          <t>1</t>
        </is>
      </c>
      <c r="AP1849" t="inlineStr">
        <is>
          <t>1</t>
        </is>
      </c>
      <c r="AQ1849" t="inlineStr">
        <is>
          <t>15</t>
        </is>
      </c>
      <c r="AR1849" t="inlineStr">
        <is>
          <t>16.3</t>
        </is>
      </c>
      <c r="AS1849" t="inlineStr">
        <is>
          <t>107</t>
        </is>
      </c>
      <c r="AT1849" t="inlineStr"/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inlineStr">
        <is>
          <t>---</t>
        </is>
      </c>
      <c r="BA1849" t="inlineStr">
        <is>
          <t>3964b2205a0f20868524be13aab0b786</t>
        </is>
      </c>
      <c r="BB1849" t="inlineStr">
        <is>
          <t>http://openrosa.org/formdesigner/0B48E039-1E80-49A7-AC24-732B6E788E39</t>
        </is>
      </c>
      <c r="BC1849" t="inlineStr">
        <is>
          <t>Ration et autres visites</t>
        </is>
      </c>
      <c r="BD1849" t="inlineStr">
        <is>
          <t>CommCare Android, version "2.55.0"(467579). App v15976. CommCare Version 2.55.0. Build 467579, built on: 2025-01-15</t>
        </is>
      </c>
      <c r="BE1849" t="inlineStr">
        <is>
          <t>commcare_8bfa4fa8-c694-426a-969e-07ff9318179f</t>
        </is>
      </c>
      <c r="BF1849" t="inlineStr">
        <is>
          <t>19.4720739 -72.6708246 -3.81 10.0</t>
        </is>
      </c>
      <c r="BG1849" t="inlineStr">
        <is>
          <t>f13d8149fc6d39ebe86af18272310ff9</t>
        </is>
      </c>
      <c r="BH1849" t="inlineStr">
        <is>
          <t>7f92301a232342ecaa860bf392f6b02f</t>
        </is>
      </c>
      <c r="BI1849" t="inlineStr">
        <is>
          <t>15246</t>
        </is>
      </c>
      <c r="BJ1849" t="inlineStr">
        <is>
          <t>XFormInstance</t>
        </is>
      </c>
      <c r="BK1849" t="inlineStr">
        <is>
          <t>91baab9e14bd11f0afa7c95ea779295f</t>
        </is>
      </c>
      <c r="BL1849" t="b">
        <v>0</v>
      </c>
      <c r="BM1849" t="inlineStr">
        <is>
          <t>---</t>
        </is>
      </c>
      <c r="BN1849" t="inlineStr">
        <is>
          <t>200.113.253.232</t>
        </is>
      </c>
      <c r="BO1849" t="inlineStr">
        <is>
          <t>Louvenson Sanon</t>
        </is>
      </c>
    </row>
    <row r="1850">
      <c r="A1850" t="inlineStr">
        <is>
          <t>1848</t>
        </is>
      </c>
      <c r="B1850" t="inlineStr">
        <is>
          <t>e12561f0-f6ee-43f0-9de0-8bda3700c8af</t>
        </is>
      </c>
      <c r="C1850" t="inlineStr">
        <is>
          <t>2025-04-09</t>
        </is>
      </c>
      <c r="D1850" t="inlineStr">
        <is>
          <t>3</t>
        </is>
      </c>
      <c r="E1850" t="inlineStr">
        <is>
          <t>---</t>
        </is>
      </c>
      <c r="F1850" t="inlineStr">
        <is>
          <t>0</t>
        </is>
      </c>
      <c r="G1850" t="inlineStr">
        <is>
          <t>---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---</t>
        </is>
      </c>
      <c r="L1850" t="inlineStr">
        <is>
          <t>---</t>
        </is>
      </c>
      <c r="M1850" t="inlineStr">
        <is>
          <t>---</t>
        </is>
      </c>
      <c r="N1850" t="inlineStr">
        <is>
          <t>---</t>
        </is>
      </c>
      <c r="O1850" t="inlineStr">
        <is>
          <t>---</t>
        </is>
      </c>
      <c r="P1850" t="inlineStr">
        <is>
          <t>---</t>
        </is>
      </c>
      <c r="Q1850" t="inlineStr">
        <is>
          <t>---</t>
        </is>
      </c>
      <c r="R1850" t="inlineStr">
        <is>
          <t>14.6</t>
        </is>
      </c>
      <c r="S1850" t="inlineStr">
        <is>
          <t>16.0</t>
        </is>
      </c>
      <c r="T1850" t="inlineStr">
        <is>
          <t>98.0</t>
        </is>
      </c>
      <c r="U1850" t="inlineStr"/>
      <c r="V1850" t="inlineStr"/>
      <c r="W1850" t="inlineStr"/>
      <c r="X1850" t="inlineStr">
        <is>
          <t>GON/CSKS/PED00300</t>
        </is>
      </c>
      <c r="Y1850" t="inlineStr">
        <is>
          <t>GON/CSKS/PED00300</t>
        </is>
      </c>
      <c r="Z1850" t="inlineStr">
        <is>
          <t>2025-04-09 22:13:29</t>
        </is>
      </c>
      <c r="AA1850" t="inlineStr">
        <is>
          <t>2025-04-09 22:12:37</t>
        </is>
      </c>
      <c r="AB1850" t="inlineStr">
        <is>
          <t>6dorena</t>
        </is>
      </c>
      <c r="AC1850" t="inlineStr">
        <is>
          <t>2025-04-09 21:13:36</t>
        </is>
      </c>
      <c r="AD1850" s="1" t="inlineStr">
        <is>
          <t>https://www.commcarehq.org/a/caris-test/reports/form_data/e12561f0-f6ee-43f0-9de0-8bda3700c8af/</t>
        </is>
      </c>
      <c r="AE1850" t="inlineStr">
        <is>
          <t>---</t>
        </is>
      </c>
      <c r="AF1850" t="inlineStr">
        <is>
          <t>3c5a623af057e23a32ae4000_132085</t>
        </is>
      </c>
      <c r="AG1850" t="inlineStr">
        <is>
          <t>OK</t>
        </is>
      </c>
      <c r="AH1850" t="inlineStr">
        <is>
          <t>2025-04-09 22:13:29</t>
        </is>
      </c>
      <c r="AI1850" t="inlineStr">
        <is>
          <t>3964b2205a0f20868524be13aab0b786</t>
        </is>
      </c>
      <c r="AJ1850" t="inlineStr">
        <is>
          <t>2025-04-09</t>
        </is>
      </c>
      <c r="AK1850" t="inlineStr">
        <is>
          <t>3</t>
        </is>
      </c>
      <c r="AL1850" t="inlineStr">
        <is>
          <t>---</t>
        </is>
      </c>
      <c r="AM1850" t="inlineStr">
        <is>
          <t>0</t>
        </is>
      </c>
      <c r="AN1850" t="inlineStr">
        <is>
          <t>---</t>
        </is>
      </c>
      <c r="AO1850" t="inlineStr">
        <is>
          <t>1</t>
        </is>
      </c>
      <c r="AP1850" t="inlineStr">
        <is>
          <t>1</t>
        </is>
      </c>
      <c r="AQ1850" t="inlineStr">
        <is>
          <t>14.6</t>
        </is>
      </c>
      <c r="AR1850" t="inlineStr">
        <is>
          <t>16</t>
        </is>
      </c>
      <c r="AS1850" t="inlineStr">
        <is>
          <t>98</t>
        </is>
      </c>
      <c r="AT1850" t="inlineStr"/>
      <c r="AU1850" t="inlineStr">
        <is>
          <t>---</t>
        </is>
      </c>
      <c r="AV1850" t="inlineStr">
        <is>
          <t>---</t>
        </is>
      </c>
      <c r="AW1850" t="inlineStr">
        <is>
          <t>---</t>
        </is>
      </c>
      <c r="AX1850" t="inlineStr">
        <is>
          <t>---</t>
        </is>
      </c>
      <c r="AY1850" t="inlineStr">
        <is>
          <t>---</t>
        </is>
      </c>
      <c r="AZ1850" t="inlineStr">
        <is>
          <t>---</t>
        </is>
      </c>
      <c r="BA1850" t="inlineStr">
        <is>
          <t>3964b2205a0f20868524be13aab0b786</t>
        </is>
      </c>
      <c r="BB1850" t="inlineStr">
        <is>
          <t>http://openrosa.org/formdesigner/0B48E039-1E80-49A7-AC24-732B6E788E39</t>
        </is>
      </c>
      <c r="BC1850" t="inlineStr">
        <is>
          <t>Ration et autres visites</t>
        </is>
      </c>
      <c r="BD1850" t="inlineStr">
        <is>
          <t>CommCare Android, version "2.55.0"(467579). App v15976. CommCare Version 2.55.0. Build 467579, built on: 2025-01-15</t>
        </is>
      </c>
      <c r="BE1850" t="inlineStr">
        <is>
          <t>commcare_8bfa4fa8-c694-426a-969e-07ff9318179f</t>
        </is>
      </c>
      <c r="BF1850" t="inlineStr">
        <is>
          <t>19.4720739 -72.6708382 -3.81 9.8</t>
        </is>
      </c>
      <c r="BG1850" t="inlineStr">
        <is>
          <t>f13d8149fc6d39ebe86af18272310ff9</t>
        </is>
      </c>
      <c r="BH1850" t="inlineStr">
        <is>
          <t>7f92301a232342ecaa860bf392f6b02f</t>
        </is>
      </c>
      <c r="BI1850" t="inlineStr">
        <is>
          <t>15246</t>
        </is>
      </c>
      <c r="BJ1850" t="inlineStr">
        <is>
          <t>XFormInstance</t>
        </is>
      </c>
      <c r="BK1850" t="inlineStr">
        <is>
          <t>91baab9e14bd11f0afa7c95ea779295f</t>
        </is>
      </c>
      <c r="BL1850" t="b">
        <v>0</v>
      </c>
      <c r="BM1850" t="inlineStr">
        <is>
          <t>---</t>
        </is>
      </c>
      <c r="BN1850" t="inlineStr">
        <is>
          <t>200.113.253.232</t>
        </is>
      </c>
      <c r="BO1850" t="inlineStr">
        <is>
          <t>Wisdarlie Jacques</t>
        </is>
      </c>
    </row>
    <row r="1851">
      <c r="A1851" t="inlineStr">
        <is>
          <t>1849</t>
        </is>
      </c>
      <c r="B1851" t="inlineStr">
        <is>
          <t>3ab5826c-1c81-4f29-bea2-041c044dc32f</t>
        </is>
      </c>
      <c r="C1851" t="inlineStr">
        <is>
          <t>2025-04-09</t>
        </is>
      </c>
      <c r="D1851" t="inlineStr">
        <is>
          <t>3</t>
        </is>
      </c>
      <c r="E1851" t="inlineStr">
        <is>
          <t>---</t>
        </is>
      </c>
      <c r="F1851" t="inlineStr">
        <is>
          <t>0</t>
        </is>
      </c>
      <c r="G1851" t="inlineStr">
        <is>
          <t>---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---</t>
        </is>
      </c>
      <c r="L1851" t="inlineStr">
        <is>
          <t>---</t>
        </is>
      </c>
      <c r="M1851" t="inlineStr">
        <is>
          <t>---</t>
        </is>
      </c>
      <c r="N1851" t="inlineStr">
        <is>
          <t>---</t>
        </is>
      </c>
      <c r="O1851" t="inlineStr">
        <is>
          <t>---</t>
        </is>
      </c>
      <c r="P1851" t="inlineStr">
        <is>
          <t>---</t>
        </is>
      </c>
      <c r="Q1851" t="inlineStr">
        <is>
          <t>---</t>
        </is>
      </c>
      <c r="R1851" t="inlineStr">
        <is>
          <t>20.0</t>
        </is>
      </c>
      <c r="S1851" t="inlineStr">
        <is>
          <t>37.0</t>
        </is>
      </c>
      <c r="T1851" t="inlineStr">
        <is>
          <t>1.52</t>
        </is>
      </c>
      <c r="U1851" t="inlineStr"/>
      <c r="V1851" t="inlineStr"/>
      <c r="W1851" t="inlineStr"/>
      <c r="X1851" t="inlineStr">
        <is>
          <t>GRO/HAMG/ST02212</t>
        </is>
      </c>
      <c r="Y1851" t="inlineStr">
        <is>
          <t>GRO/HAMG/ST02212</t>
        </is>
      </c>
      <c r="Z1851" t="inlineStr">
        <is>
          <t>2025-04-09 22:25:53</t>
        </is>
      </c>
      <c r="AA1851" t="inlineStr">
        <is>
          <t>2025-04-09 22:25:17</t>
        </is>
      </c>
      <c r="AB1851" t="inlineStr">
        <is>
          <t>6norvilus</t>
        </is>
      </c>
      <c r="AC1851" t="inlineStr">
        <is>
          <t>2025-04-09 22:16:42</t>
        </is>
      </c>
      <c r="AD1851" s="1" t="inlineStr">
        <is>
          <t>https://www.commcarehq.org/a/caris-test/reports/form_data/3ab5826c-1c81-4f29-bea2-041c044dc32f/</t>
        </is>
      </c>
      <c r="AE1851" t="inlineStr">
        <is>
          <t>---</t>
        </is>
      </c>
      <c r="AF1851" t="inlineStr">
        <is>
          <t>3c5a623af057e23a32ae4000_30117</t>
        </is>
      </c>
      <c r="AG1851" t="inlineStr">
        <is>
          <t>OK</t>
        </is>
      </c>
      <c r="AH1851" t="inlineStr">
        <is>
          <t>2025-04-09 22:25:53</t>
        </is>
      </c>
      <c r="AI1851" t="inlineStr">
        <is>
          <t>60825dc3d2144612a8c0588bc9c618f4</t>
        </is>
      </c>
      <c r="AJ1851" t="inlineStr">
        <is>
          <t>2025-04-09</t>
        </is>
      </c>
      <c r="AK1851" t="inlineStr">
        <is>
          <t>3</t>
        </is>
      </c>
      <c r="AL1851" t="inlineStr">
        <is>
          <t>---</t>
        </is>
      </c>
      <c r="AM1851" t="inlineStr">
        <is>
          <t>0</t>
        </is>
      </c>
      <c r="AN1851" t="inlineStr">
        <is>
          <t>---</t>
        </is>
      </c>
      <c r="AO1851" t="inlineStr">
        <is>
          <t>1</t>
        </is>
      </c>
      <c r="AP1851" t="inlineStr">
        <is>
          <t>1</t>
        </is>
      </c>
      <c r="AQ1851" t="inlineStr">
        <is>
          <t>20</t>
        </is>
      </c>
      <c r="AR1851" t="inlineStr">
        <is>
          <t>37</t>
        </is>
      </c>
      <c r="AS1851" t="inlineStr">
        <is>
          <t>1.52</t>
        </is>
      </c>
      <c r="AT1851" t="inlineStr"/>
      <c r="AU1851" t="inlineStr">
        <is>
          <t>---</t>
        </is>
      </c>
      <c r="AV1851" t="inlineStr">
        <is>
          <t>---</t>
        </is>
      </c>
      <c r="AW1851" t="inlineStr">
        <is>
          <t>---</t>
        </is>
      </c>
      <c r="AX1851" t="inlineStr">
        <is>
          <t>---</t>
        </is>
      </c>
      <c r="AY1851" t="inlineStr">
        <is>
          <t>---</t>
        </is>
      </c>
      <c r="AZ1851" t="inlineStr">
        <is>
          <t>---</t>
        </is>
      </c>
      <c r="BA1851" t="inlineStr">
        <is>
          <t>60825dc3d2144612a8c0588bc9c618f4</t>
        </is>
      </c>
      <c r="BB1851" t="inlineStr">
        <is>
          <t>http://openrosa.org/formdesigner/0B48E039-1E80-49A7-AC24-732B6E788E39</t>
        </is>
      </c>
      <c r="BC1851" t="inlineStr">
        <is>
          <t>Ration et autres visites</t>
        </is>
      </c>
      <c r="BD1851" t="inlineStr">
        <is>
          <t>CommCare Android, version "2.56"(468046). App v15976. CommCare Version 2.56.0. Build 468046, built on: 2025-03-15</t>
        </is>
      </c>
      <c r="BE1851" t="inlineStr">
        <is>
          <t>commcare_52f6c027-3e99-4ba4-b769-4cad75051ed2</t>
        </is>
      </c>
      <c r="BF1851" t="inlineStr"/>
      <c r="BG1851" t="inlineStr">
        <is>
          <t>f13d8149fc6d39ebe86af18272310ff9</t>
        </is>
      </c>
      <c r="BH1851" t="inlineStr">
        <is>
          <t>7f92301a232342ecaa860bf392f6b02f</t>
        </is>
      </c>
      <c r="BI1851" t="inlineStr">
        <is>
          <t>15246</t>
        </is>
      </c>
      <c r="BJ1851" t="inlineStr">
        <is>
          <t>XFormInstance</t>
        </is>
      </c>
      <c r="BK1851" t="inlineStr">
        <is>
          <t>f65f3004155a11f0be5f8d4ba6887086</t>
        </is>
      </c>
      <c r="BL1851" t="b">
        <v>0</v>
      </c>
      <c r="BM1851" t="inlineStr">
        <is>
          <t>---</t>
        </is>
      </c>
      <c r="BN1851" t="inlineStr">
        <is>
          <t>200.113.214.45</t>
        </is>
      </c>
      <c r="BO1851" t="inlineStr">
        <is>
          <t>Tasienne/exavier Toussaint/tafaline</t>
        </is>
      </c>
    </row>
    <row r="1852">
      <c r="A1852" t="inlineStr">
        <is>
          <t>1850</t>
        </is>
      </c>
      <c r="B1852" t="inlineStr">
        <is>
          <t>e9babe05-df6b-4836-9ce5-ebdb1ca2ea12</t>
        </is>
      </c>
      <c r="C1852" t="inlineStr">
        <is>
          <t>2025-04-09</t>
        </is>
      </c>
      <c r="D1852" t="inlineStr">
        <is>
          <t>3</t>
        </is>
      </c>
      <c r="E1852" t="inlineStr">
        <is>
          <t>---</t>
        </is>
      </c>
      <c r="F1852" t="inlineStr">
        <is>
          <t>0</t>
        </is>
      </c>
      <c r="G1852" t="inlineStr">
        <is>
          <t>---</t>
        </is>
      </c>
      <c r="H1852" t="inlineStr">
        <is>
          <t>1</t>
        </is>
      </c>
      <c r="I1852" t="inlineStr">
        <is>
          <t>1</t>
        </is>
      </c>
      <c r="J1852" t="inlineStr">
        <is>
          <t>1</t>
        </is>
      </c>
      <c r="K1852" t="inlineStr">
        <is>
          <t>---</t>
        </is>
      </c>
      <c r="L1852" t="inlineStr">
        <is>
          <t>---</t>
        </is>
      </c>
      <c r="M1852" t="inlineStr">
        <is>
          <t>---</t>
        </is>
      </c>
      <c r="N1852" t="inlineStr">
        <is>
          <t>---</t>
        </is>
      </c>
      <c r="O1852" t="inlineStr">
        <is>
          <t>---</t>
        </is>
      </c>
      <c r="P1852" t="inlineStr">
        <is>
          <t>---</t>
        </is>
      </c>
      <c r="Q1852" t="inlineStr">
        <is>
          <t>---</t>
        </is>
      </c>
      <c r="R1852" t="inlineStr">
        <is>
          <t>25.0</t>
        </is>
      </c>
      <c r="S1852" t="inlineStr">
        <is>
          <t>56.0</t>
        </is>
      </c>
      <c r="T1852" t="inlineStr">
        <is>
          <t>162.0</t>
        </is>
      </c>
      <c r="U1852" t="inlineStr"/>
      <c r="V1852" t="inlineStr"/>
      <c r="W1852" t="inlineStr"/>
      <c r="X1852" t="inlineStr">
        <is>
          <t>GRO/HAMG/ST00514</t>
        </is>
      </c>
      <c r="Y1852" t="inlineStr">
        <is>
          <t>GRO/HAMG/ST00514</t>
        </is>
      </c>
      <c r="Z1852" t="inlineStr">
        <is>
          <t>2025-04-09 22:26:33</t>
        </is>
      </c>
      <c r="AA1852" t="inlineStr">
        <is>
          <t>2025-04-09 22:26:06</t>
        </is>
      </c>
      <c r="AB1852" t="inlineStr">
        <is>
          <t>6norvilus</t>
        </is>
      </c>
      <c r="AC1852" t="inlineStr">
        <is>
          <t>2025-04-09 22:17:21</t>
        </is>
      </c>
      <c r="AD1852" s="1" t="inlineStr">
        <is>
          <t>https://www.commcarehq.org/a/caris-test/reports/form_data/e9babe05-df6b-4836-9ce5-ebdb1ca2ea12/</t>
        </is>
      </c>
      <c r="AE1852" t="inlineStr">
        <is>
          <t>---</t>
        </is>
      </c>
      <c r="AF1852" t="inlineStr">
        <is>
          <t>3c5a623af057e23a32ae4000_14902</t>
        </is>
      </c>
      <c r="AG1852" t="inlineStr">
        <is>
          <t>OK</t>
        </is>
      </c>
      <c r="AH1852" t="inlineStr">
        <is>
          <t>2025-04-09 22:26:33</t>
        </is>
      </c>
      <c r="AI1852" t="inlineStr">
        <is>
          <t>60825dc3d2144612a8c0588bc9c618f4</t>
        </is>
      </c>
      <c r="AJ1852" t="inlineStr">
        <is>
          <t>2025-04-09</t>
        </is>
      </c>
      <c r="AK1852" t="inlineStr">
        <is>
          <t>3</t>
        </is>
      </c>
      <c r="AL1852" t="inlineStr">
        <is>
          <t>---</t>
        </is>
      </c>
      <c r="AM1852" t="inlineStr">
        <is>
          <t>0</t>
        </is>
      </c>
      <c r="AN1852" t="inlineStr">
        <is>
          <t>---</t>
        </is>
      </c>
      <c r="AO1852" t="inlineStr">
        <is>
          <t>1</t>
        </is>
      </c>
      <c r="AP1852" t="inlineStr">
        <is>
          <t>1</t>
        </is>
      </c>
      <c r="AQ1852" t="inlineStr">
        <is>
          <t>25</t>
        </is>
      </c>
      <c r="AR1852" t="inlineStr">
        <is>
          <t>56</t>
        </is>
      </c>
      <c r="AS1852" t="inlineStr">
        <is>
          <t>162</t>
        </is>
      </c>
      <c r="AT1852" t="inlineStr"/>
      <c r="AU1852" t="inlineStr">
        <is>
          <t>---</t>
        </is>
      </c>
      <c r="AV1852" t="inlineStr">
        <is>
          <t>---</t>
        </is>
      </c>
      <c r="AW1852" t="inlineStr">
        <is>
          <t>---</t>
        </is>
      </c>
      <c r="AX1852" t="inlineStr">
        <is>
          <t>---</t>
        </is>
      </c>
      <c r="AY1852" t="inlineStr">
        <is>
          <t>---</t>
        </is>
      </c>
      <c r="AZ1852" t="inlineStr">
        <is>
          <t>---</t>
        </is>
      </c>
      <c r="BA1852" t="inlineStr">
        <is>
          <t>60825dc3d2144612a8c0588bc9c618f4</t>
        </is>
      </c>
      <c r="BB1852" t="inlineStr">
        <is>
          <t>http://openrosa.org/formdesigner/0B48E039-1E80-49A7-AC24-732B6E788E39</t>
        </is>
      </c>
      <c r="BC1852" t="inlineStr">
        <is>
          <t>Ration et autres visites</t>
        </is>
      </c>
      <c r="BD1852" t="inlineStr">
        <is>
          <t>CommCare Android, version "2.56"(468046). App v15976. CommCare Version 2.56.0. Build 468046, built on: 2025-03-15</t>
        </is>
      </c>
      <c r="BE1852" t="inlineStr">
        <is>
          <t>commcare_52f6c027-3e99-4ba4-b769-4cad75051ed2</t>
        </is>
      </c>
      <c r="BF1852" t="inlineStr"/>
      <c r="BG1852" t="inlineStr">
        <is>
          <t>f13d8149fc6d39ebe86af18272310ff9</t>
        </is>
      </c>
      <c r="BH1852" t="inlineStr">
        <is>
          <t>7f92301a232342ecaa860bf392f6b02f</t>
        </is>
      </c>
      <c r="BI1852" t="inlineStr">
        <is>
          <t>15246</t>
        </is>
      </c>
      <c r="BJ1852" t="inlineStr">
        <is>
          <t>XFormInstance</t>
        </is>
      </c>
      <c r="BK1852" t="inlineStr">
        <is>
          <t>f65f3004155a11f0be5f8d4ba6887086</t>
        </is>
      </c>
      <c r="BL1852" t="b">
        <v>0</v>
      </c>
      <c r="BM1852" t="inlineStr">
        <is>
          <t>---</t>
        </is>
      </c>
      <c r="BN1852" t="inlineStr">
        <is>
          <t>200.113.214.45</t>
        </is>
      </c>
      <c r="BO1852" t="inlineStr">
        <is>
          <t>Djaika Reel</t>
        </is>
      </c>
    </row>
    <row r="1853">
      <c r="A1853" t="inlineStr">
        <is>
          <t>1851</t>
        </is>
      </c>
      <c r="B1853" t="inlineStr">
        <is>
          <t>d7204645-ce59-4e07-8007-7e71f82a3c29</t>
        </is>
      </c>
      <c r="C1853" t="inlineStr">
        <is>
          <t>2025-04-09</t>
        </is>
      </c>
      <c r="D1853" t="inlineStr">
        <is>
          <t>3</t>
        </is>
      </c>
      <c r="E1853" t="inlineStr">
        <is>
          <t>---</t>
        </is>
      </c>
      <c r="F1853" t="inlineStr">
        <is>
          <t>0</t>
        </is>
      </c>
      <c r="G1853" t="inlineStr">
        <is>
          <t>---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---</t>
        </is>
      </c>
      <c r="L1853" t="inlineStr">
        <is>
          <t>---</t>
        </is>
      </c>
      <c r="M1853" t="inlineStr">
        <is>
          <t>---</t>
        </is>
      </c>
      <c r="N1853" t="inlineStr">
        <is>
          <t>---</t>
        </is>
      </c>
      <c r="O1853" t="inlineStr">
        <is>
          <t>---</t>
        </is>
      </c>
      <c r="P1853" t="inlineStr">
        <is>
          <t>---</t>
        </is>
      </c>
      <c r="Q1853" t="inlineStr">
        <is>
          <t>---</t>
        </is>
      </c>
      <c r="R1853" t="inlineStr">
        <is>
          <t>18.0</t>
        </is>
      </c>
      <c r="S1853" t="inlineStr">
        <is>
          <t>25.0</t>
        </is>
      </c>
      <c r="T1853" t="inlineStr">
        <is>
          <t>1.23</t>
        </is>
      </c>
      <c r="U1853" t="inlineStr"/>
      <c r="V1853" t="inlineStr"/>
      <c r="W1853" t="inlineStr"/>
      <c r="X1853" t="inlineStr">
        <is>
          <t>GRO/HAMG/ST02567</t>
        </is>
      </c>
      <c r="Y1853" t="inlineStr">
        <is>
          <t>GRO/HAMG/ST02567</t>
        </is>
      </c>
      <c r="Z1853" t="inlineStr">
        <is>
          <t>2025-04-09 22:27:22</t>
        </is>
      </c>
      <c r="AA1853" t="inlineStr">
        <is>
          <t>2025-04-09 22:26:47</t>
        </is>
      </c>
      <c r="AB1853" t="inlineStr">
        <is>
          <t>6norvilus</t>
        </is>
      </c>
      <c r="AC1853" t="inlineStr">
        <is>
          <t>2025-04-09 22:18:11</t>
        </is>
      </c>
      <c r="AD1853" s="1" t="inlineStr">
        <is>
          <t>https://www.commcarehq.org/a/caris-test/reports/form_data/d7204645-ce59-4e07-8007-7e71f82a3c29/</t>
        </is>
      </c>
      <c r="AE1853" t="inlineStr">
        <is>
          <t>---</t>
        </is>
      </c>
      <c r="AF1853" t="inlineStr">
        <is>
          <t>3c5a623af057e23a32ae4000_173087</t>
        </is>
      </c>
      <c r="AG1853" t="inlineStr">
        <is>
          <t>OK</t>
        </is>
      </c>
      <c r="AH1853" t="inlineStr">
        <is>
          <t>2025-04-09 22:27:22</t>
        </is>
      </c>
      <c r="AI1853" t="inlineStr">
        <is>
          <t>60825dc3d2144612a8c0588bc9c618f4</t>
        </is>
      </c>
      <c r="AJ1853" t="inlineStr">
        <is>
          <t>2025-04-09</t>
        </is>
      </c>
      <c r="AK1853" t="inlineStr">
        <is>
          <t>3</t>
        </is>
      </c>
      <c r="AL1853" t="inlineStr">
        <is>
          <t>---</t>
        </is>
      </c>
      <c r="AM1853" t="inlineStr">
        <is>
          <t>0</t>
        </is>
      </c>
      <c r="AN1853" t="inlineStr">
        <is>
          <t>---</t>
        </is>
      </c>
      <c r="AO1853" t="inlineStr">
        <is>
          <t>1</t>
        </is>
      </c>
      <c r="AP1853" t="inlineStr">
        <is>
          <t>1</t>
        </is>
      </c>
      <c r="AQ1853" t="inlineStr">
        <is>
          <t>18</t>
        </is>
      </c>
      <c r="AR1853" t="inlineStr">
        <is>
          <t>25</t>
        </is>
      </c>
      <c r="AS1853" t="inlineStr">
        <is>
          <t>1.23</t>
        </is>
      </c>
      <c r="AT1853" t="inlineStr"/>
      <c r="AU1853" t="inlineStr">
        <is>
          <t>---</t>
        </is>
      </c>
      <c r="AV1853" t="inlineStr">
        <is>
          <t>---</t>
        </is>
      </c>
      <c r="AW1853" t="inlineStr">
        <is>
          <t>---</t>
        </is>
      </c>
      <c r="AX1853" t="inlineStr">
        <is>
          <t>---</t>
        </is>
      </c>
      <c r="AY1853" t="inlineStr">
        <is>
          <t>---</t>
        </is>
      </c>
      <c r="AZ1853" t="inlineStr">
        <is>
          <t>---</t>
        </is>
      </c>
      <c r="BA1853" t="inlineStr">
        <is>
          <t>60825dc3d2144612a8c0588bc9c618f4</t>
        </is>
      </c>
      <c r="BB1853" t="inlineStr">
        <is>
          <t>http://openrosa.org/formdesigner/0B48E039-1E80-49A7-AC24-732B6E788E39</t>
        </is>
      </c>
      <c r="BC1853" t="inlineStr">
        <is>
          <t>Ration et autres visites</t>
        </is>
      </c>
      <c r="BD1853" t="inlineStr">
        <is>
          <t>CommCare Android, version "2.56"(468046). App v15976. CommCare Version 2.56.0. Build 468046, built on: 2025-03-15</t>
        </is>
      </c>
      <c r="BE1853" t="inlineStr">
        <is>
          <t>commcare_52f6c027-3e99-4ba4-b769-4cad75051ed2</t>
        </is>
      </c>
      <c r="BF1853" t="inlineStr"/>
      <c r="BG1853" t="inlineStr">
        <is>
          <t>f13d8149fc6d39ebe86af18272310ff9</t>
        </is>
      </c>
      <c r="BH1853" t="inlineStr">
        <is>
          <t>7f92301a232342ecaa860bf392f6b02f</t>
        </is>
      </c>
      <c r="BI1853" t="inlineStr">
        <is>
          <t>15246</t>
        </is>
      </c>
      <c r="BJ1853" t="inlineStr">
        <is>
          <t>XFormInstance</t>
        </is>
      </c>
      <c r="BK1853" t="inlineStr">
        <is>
          <t>f65f3004155a11f0be5f8d4ba6887086</t>
        </is>
      </c>
      <c r="BL1853" t="b">
        <v>0</v>
      </c>
      <c r="BM1853" t="inlineStr">
        <is>
          <t>---</t>
        </is>
      </c>
      <c r="BN1853" t="inlineStr">
        <is>
          <t>200.113.214.45</t>
        </is>
      </c>
      <c r="BO1853" t="inlineStr">
        <is>
          <t>Djoudnaica Thelemacque</t>
        </is>
      </c>
    </row>
    <row r="1854">
      <c r="A1854" t="inlineStr">
        <is>
          <t>1852</t>
        </is>
      </c>
      <c r="B1854" t="inlineStr">
        <is>
          <t>fa0f590e-69aa-4888-8557-7a380eb53bb6</t>
        </is>
      </c>
      <c r="C1854" t="inlineStr">
        <is>
          <t>2025-04-09</t>
        </is>
      </c>
      <c r="D1854" t="inlineStr">
        <is>
          <t>4</t>
        </is>
      </c>
      <c r="E1854" t="inlineStr">
        <is>
          <t>Rendez -vous club raté</t>
        </is>
      </c>
      <c r="F1854" t="inlineStr">
        <is>
          <t>1</t>
        </is>
      </c>
      <c r="G1854" t="inlineStr">
        <is>
          <t>non trouvé</t>
        </is>
      </c>
      <c r="H1854" t="inlineStr">
        <is>
          <t>1</t>
        </is>
      </c>
      <c r="I1854" t="inlineStr">
        <is>
          <t>0</t>
        </is>
      </c>
      <c r="J1854" t="inlineStr">
        <is>
          <t>---</t>
        </is>
      </c>
      <c r="K1854" t="inlineStr">
        <is>
          <t>---</t>
        </is>
      </c>
      <c r="L1854" t="inlineStr">
        <is>
          <t>---</t>
        </is>
      </c>
      <c r="M1854" t="inlineStr">
        <is>
          <t>---</t>
        </is>
      </c>
      <c r="N1854" t="inlineStr">
        <is>
          <t>---</t>
        </is>
      </c>
      <c r="O1854" t="inlineStr">
        <is>
          <t>---</t>
        </is>
      </c>
      <c r="P1854" t="inlineStr">
        <is>
          <t>---</t>
        </is>
      </c>
      <c r="Q1854" t="inlineStr">
        <is>
          <t>---</t>
        </is>
      </c>
      <c r="R1854" t="inlineStr">
        <is>
          <t>---</t>
        </is>
      </c>
      <c r="S1854" t="inlineStr">
        <is>
          <t>---</t>
        </is>
      </c>
      <c r="T1854" t="inlineStr">
        <is>
          <t>---</t>
        </is>
      </c>
      <c r="U1854" t="inlineStr">
        <is>
          <t>---</t>
        </is>
      </c>
      <c r="V1854" t="inlineStr">
        <is>
          <t>---</t>
        </is>
      </c>
      <c r="W1854" t="inlineStr">
        <is>
          <t>18.5436733 -72.3924477 -27.01 3.21</t>
        </is>
      </c>
      <c r="X1854" t="inlineStr">
        <is>
          <t>PAP/CHAP/2694</t>
        </is>
      </c>
      <c r="Y1854" t="inlineStr">
        <is>
          <t>PAP/CHAP/2694</t>
        </is>
      </c>
      <c r="Z1854" t="inlineStr">
        <is>
          <t>2025-04-09 17:38:29</t>
        </is>
      </c>
      <c r="AA1854" t="inlineStr">
        <is>
          <t>2025-04-09 17:37:42</t>
        </is>
      </c>
      <c r="AB1854" t="inlineStr">
        <is>
          <t>2faustin</t>
        </is>
      </c>
      <c r="AC1854" t="inlineStr">
        <is>
          <t>2025-04-09 22:36:25</t>
        </is>
      </c>
      <c r="AD1854" s="1" t="inlineStr">
        <is>
          <t>https://www.commcarehq.org/a/caris-test/reports/form_data/fa0f590e-69aa-4888-8557-7a380eb53bb6/</t>
        </is>
      </c>
      <c r="AE1854" t="inlineStr">
        <is>
          <t>---</t>
        </is>
      </c>
      <c r="AF1854" t="inlineStr">
        <is>
          <t>3c5a623af057e23a32ae4000_42418</t>
        </is>
      </c>
      <c r="AG1854" t="inlineStr">
        <is>
          <t>---</t>
        </is>
      </c>
      <c r="AH1854" t="inlineStr">
        <is>
          <t>2025-04-09 17:38:29</t>
        </is>
      </c>
      <c r="AI1854" t="inlineStr">
        <is>
          <t>25302d3773ea035e35c3934e3aa8e141</t>
        </is>
      </c>
      <c r="AJ1854" t="inlineStr">
        <is>
          <t>2025-04-09</t>
        </is>
      </c>
      <c r="AK1854" t="inlineStr">
        <is>
          <t>4</t>
        </is>
      </c>
      <c r="AL1854" t="inlineStr">
        <is>
          <t>Rendez -vous club raté</t>
        </is>
      </c>
      <c r="AM1854" t="inlineStr">
        <is>
          <t>1</t>
        </is>
      </c>
      <c r="AN1854" t="inlineStr">
        <is>
          <t>non trouvé</t>
        </is>
      </c>
      <c r="AO1854" t="inlineStr">
        <is>
          <t>1</t>
        </is>
      </c>
      <c r="AP1854" t="inlineStr">
        <is>
          <t>0</t>
        </is>
      </c>
      <c r="AQ1854" t="inlineStr">
        <is>
          <t>---</t>
        </is>
      </c>
      <c r="AR1854" t="inlineStr">
        <is>
          <t>---</t>
        </is>
      </c>
      <c r="AS1854" t="inlineStr">
        <is>
          <t>---</t>
        </is>
      </c>
      <c r="AT1854" t="inlineStr">
        <is>
          <t>18.5436733 -72.3924477 -27.01 3.21</t>
        </is>
      </c>
      <c r="AU1854" t="inlineStr">
        <is>
          <t>---</t>
        </is>
      </c>
      <c r="AV1854" t="inlineStr">
        <is>
          <t>---</t>
        </is>
      </c>
      <c r="AW1854" t="inlineStr">
        <is>
          <t>---</t>
        </is>
      </c>
      <c r="AX1854" t="inlineStr">
        <is>
          <t>---</t>
        </is>
      </c>
      <c r="AY1854" t="inlineStr">
        <is>
          <t>---</t>
        </is>
      </c>
      <c r="AZ1854" t="inlineStr">
        <is>
          <t>---</t>
        </is>
      </c>
      <c r="BA1854" t="inlineStr">
        <is>
          <t>25302d3773ea035e35c3934e3aa8e141</t>
        </is>
      </c>
      <c r="BB1854" t="inlineStr">
        <is>
          <t>http://openrosa.org/formdesigner/0B48E039-1E80-49A7-AC24-732B6E788E39</t>
        </is>
      </c>
      <c r="BC1854" t="inlineStr">
        <is>
          <t>Ration et autres visites</t>
        </is>
      </c>
      <c r="BD1854" t="inlineStr">
        <is>
          <t>CommCare Android, version "2.56"(468048). App v15976. CommCare Version 2.56.0. Build 468048, built on: 2025-03-31</t>
        </is>
      </c>
      <c r="BE1854" t="inlineStr">
        <is>
          <t>commcare_6e883702-a4ce-475b-b43e-3900cbde0394</t>
        </is>
      </c>
      <c r="BF1854" t="inlineStr">
        <is>
          <t>18.5436874 -72.3924356 -30.53 6.43</t>
        </is>
      </c>
      <c r="BG1854" t="inlineStr">
        <is>
          <t>f13d8149fc6d39ebe86af18272310ff9</t>
        </is>
      </c>
      <c r="BH1854" t="inlineStr">
        <is>
          <t>7f92301a232342ecaa860bf392f6b02f</t>
        </is>
      </c>
      <c r="BI1854" t="inlineStr">
        <is>
          <t>15246</t>
        </is>
      </c>
      <c r="BJ1854" t="inlineStr">
        <is>
          <t>XFormInstance</t>
        </is>
      </c>
      <c r="BK1854" t="inlineStr">
        <is>
          <t>15718a76154911f0be428d4ba6887086</t>
        </is>
      </c>
      <c r="BL1854" t="b">
        <v>0</v>
      </c>
      <c r="BM1854" t="inlineStr">
        <is>
          <t>---</t>
        </is>
      </c>
      <c r="BN1854" t="inlineStr">
        <is>
          <t>200.113.234.219</t>
        </is>
      </c>
      <c r="BO1854" t="inlineStr">
        <is>
          <t>Nahinjie Germeil</t>
        </is>
      </c>
    </row>
    <row r="1855">
      <c r="A1855" t="inlineStr">
        <is>
          <t>1853</t>
        </is>
      </c>
      <c r="B1855" t="inlineStr">
        <is>
          <t>d2881339-81bb-439a-98ef-ea5791f8ce58</t>
        </is>
      </c>
      <c r="C1855" t="inlineStr">
        <is>
          <t>2025-04-09</t>
        </is>
      </c>
      <c r="D1855" t="inlineStr">
        <is>
          <t>4</t>
        </is>
      </c>
      <c r="E1855" t="inlineStr">
        <is>
          <t>club</t>
        </is>
      </c>
      <c r="F1855" t="inlineStr">
        <is>
          <t>0</t>
        </is>
      </c>
      <c r="G1855" t="inlineStr">
        <is>
          <t>.</t>
        </is>
      </c>
      <c r="H1855" t="inlineStr">
        <is>
          <t>1</t>
        </is>
      </c>
      <c r="I1855" t="inlineStr">
        <is>
          <t>1</t>
        </is>
      </c>
      <c r="J1855" t="inlineStr">
        <is>
          <t>2</t>
        </is>
      </c>
      <c r="K1855" t="inlineStr">
        <is>
          <t>---</t>
        </is>
      </c>
      <c r="L1855" t="inlineStr">
        <is>
          <t>---</t>
        </is>
      </c>
      <c r="M1855" t="inlineStr">
        <is>
          <t>---</t>
        </is>
      </c>
      <c r="N1855" t="inlineStr">
        <is>
          <t>---</t>
        </is>
      </c>
      <c r="O1855" t="inlineStr">
        <is>
          <t>---</t>
        </is>
      </c>
      <c r="P1855" t="inlineStr">
        <is>
          <t>---</t>
        </is>
      </c>
      <c r="Q1855" t="inlineStr">
        <is>
          <t>---</t>
        </is>
      </c>
      <c r="R1855" t="inlineStr">
        <is>
          <t>18.3</t>
        </is>
      </c>
      <c r="S1855" t="inlineStr">
        <is>
          <t>26.5</t>
        </is>
      </c>
      <c r="T1855" t="inlineStr">
        <is>
          <t>137.0</t>
        </is>
      </c>
      <c r="U1855" t="inlineStr"/>
      <c r="V1855" t="inlineStr"/>
      <c r="W1855" t="inlineStr"/>
      <c r="X1855" t="inlineStr">
        <is>
          <t>PAP/CHAP/ST02682</t>
        </is>
      </c>
      <c r="Y1855" t="inlineStr">
        <is>
          <t>PAP/CHAP/ST02682</t>
        </is>
      </c>
      <c r="Z1855" t="inlineStr">
        <is>
          <t>2025-04-10 00:02:03</t>
        </is>
      </c>
      <c r="AA1855" t="inlineStr">
        <is>
          <t>2025-04-09 23:57:25</t>
        </is>
      </c>
      <c r="AB1855" t="inlineStr">
        <is>
          <t>2faustin</t>
        </is>
      </c>
      <c r="AC1855" t="inlineStr">
        <is>
          <t>2025-04-09 23:00:06</t>
        </is>
      </c>
      <c r="AD1855" s="1" t="inlineStr">
        <is>
          <t>https://www.commcarehq.org/a/caris-test/reports/form_data/d2881339-81bb-439a-98ef-ea5791f8ce58/</t>
        </is>
      </c>
      <c r="AE1855" t="inlineStr">
        <is>
          <t>---</t>
        </is>
      </c>
      <c r="AF1855" t="inlineStr">
        <is>
          <t>3c5a623af057e23a32ae4000_47979</t>
        </is>
      </c>
      <c r="AG1855" t="inlineStr">
        <is>
          <t>---</t>
        </is>
      </c>
      <c r="AH1855" t="inlineStr">
        <is>
          <t>2025-04-10 00:02:03</t>
        </is>
      </c>
      <c r="AI1855" t="inlineStr">
        <is>
          <t>25302d3773ea035e35c3934e3aa8e141</t>
        </is>
      </c>
      <c r="AJ1855" t="inlineStr">
        <is>
          <t>2025-04-09</t>
        </is>
      </c>
      <c r="AK1855" t="inlineStr">
        <is>
          <t>4</t>
        </is>
      </c>
      <c r="AL1855" t="inlineStr">
        <is>
          <t>club</t>
        </is>
      </c>
      <c r="AM1855" t="inlineStr">
        <is>
          <t>0</t>
        </is>
      </c>
      <c r="AN1855" t="inlineStr">
        <is>
          <t>.</t>
        </is>
      </c>
      <c r="AO1855" t="inlineStr">
        <is>
          <t>1</t>
        </is>
      </c>
      <c r="AP1855" t="inlineStr">
        <is>
          <t>1</t>
        </is>
      </c>
      <c r="AQ1855" t="inlineStr">
        <is>
          <t>18.3</t>
        </is>
      </c>
      <c r="AR1855" t="inlineStr">
        <is>
          <t>26.5</t>
        </is>
      </c>
      <c r="AS1855" t="inlineStr">
        <is>
          <t>137</t>
        </is>
      </c>
      <c r="AT1855" t="inlineStr"/>
      <c r="AU1855" t="inlineStr">
        <is>
          <t>---</t>
        </is>
      </c>
      <c r="AV1855" t="inlineStr">
        <is>
          <t>---</t>
        </is>
      </c>
      <c r="AW1855" t="inlineStr">
        <is>
          <t>---</t>
        </is>
      </c>
      <c r="AX1855" t="inlineStr">
        <is>
          <t>---</t>
        </is>
      </c>
      <c r="AY1855" t="inlineStr">
        <is>
          <t>---</t>
        </is>
      </c>
      <c r="AZ1855" t="inlineStr">
        <is>
          <t>---</t>
        </is>
      </c>
      <c r="BA1855" t="inlineStr">
        <is>
          <t>25302d3773ea035e35c3934e3aa8e141</t>
        </is>
      </c>
      <c r="BB1855" t="inlineStr">
        <is>
          <t>http://openrosa.org/formdesigner/0B48E039-1E80-49A7-AC24-732B6E788E39</t>
        </is>
      </c>
      <c r="BC1855" t="inlineStr">
        <is>
          <t>Ration et autres visites</t>
        </is>
      </c>
      <c r="BD1855" t="inlineStr">
        <is>
          <t>CommCare Android, version "2.56"(468048). App v15976. CommCare Version 2.56.0. Build 468048, built on: 2025-03-31</t>
        </is>
      </c>
      <c r="BE1855" t="inlineStr">
        <is>
          <t>commcare_6e883702-a4ce-475b-b43e-3900cbde0394</t>
        </is>
      </c>
      <c r="BF1855" t="inlineStr">
        <is>
          <t>18.5454638 -72.406713 -5.37 7.5</t>
        </is>
      </c>
      <c r="BG1855" t="inlineStr">
        <is>
          <t>f13d8149fc6d39ebe86af18272310ff9</t>
        </is>
      </c>
      <c r="BH1855" t="inlineStr">
        <is>
          <t>7f92301a232342ecaa860bf392f6b02f</t>
        </is>
      </c>
      <c r="BI1855" t="inlineStr">
        <is>
          <t>15246</t>
        </is>
      </c>
      <c r="BJ1855" t="inlineStr">
        <is>
          <t>XFormInstance</t>
        </is>
      </c>
      <c r="BK1855" t="inlineStr">
        <is>
          <t>15718a76154911f0be428d4ba6887086</t>
        </is>
      </c>
      <c r="BL1855" t="b">
        <v>0</v>
      </c>
      <c r="BM1855" t="inlineStr">
        <is>
          <t>---</t>
        </is>
      </c>
      <c r="BN1855" t="inlineStr">
        <is>
          <t>200.113.234.219</t>
        </is>
      </c>
      <c r="BO1855" t="inlineStr">
        <is>
          <t>Darencha Casimir</t>
        </is>
      </c>
    </row>
    <row r="1856">
      <c r="A1856" t="inlineStr">
        <is>
          <t>1854</t>
        </is>
      </c>
      <c r="B1856" t="inlineStr">
        <is>
          <t>9b1242e1-3a5f-46f6-87ec-701380d15951</t>
        </is>
      </c>
      <c r="C1856" t="inlineStr">
        <is>
          <t>2025-04-09</t>
        </is>
      </c>
      <c r="D1856" t="inlineStr">
        <is>
          <t>4</t>
        </is>
      </c>
      <c r="E1856" t="inlineStr">
        <is>
          <t>En club</t>
        </is>
      </c>
      <c r="F1856" t="inlineStr">
        <is>
          <t>0</t>
        </is>
      </c>
      <c r="G1856" t="inlineStr">
        <is>
          <t>.</t>
        </is>
      </c>
      <c r="H1856" t="inlineStr">
        <is>
          <t>1</t>
        </is>
      </c>
      <c r="I1856" t="inlineStr">
        <is>
          <t>1</t>
        </is>
      </c>
      <c r="J1856" t="inlineStr">
        <is>
          <t>2</t>
        </is>
      </c>
      <c r="K1856" t="inlineStr">
        <is>
          <t>---</t>
        </is>
      </c>
      <c r="L1856" t="inlineStr">
        <is>
          <t>---</t>
        </is>
      </c>
      <c r="M1856" t="inlineStr">
        <is>
          <t>---</t>
        </is>
      </c>
      <c r="N1856" t="inlineStr">
        <is>
          <t>---</t>
        </is>
      </c>
      <c r="O1856" t="inlineStr">
        <is>
          <t>---</t>
        </is>
      </c>
      <c r="P1856" t="inlineStr">
        <is>
          <t>---</t>
        </is>
      </c>
      <c r="Q1856" t="inlineStr">
        <is>
          <t>---</t>
        </is>
      </c>
      <c r="R1856" t="inlineStr">
        <is>
          <t>20.9</t>
        </is>
      </c>
      <c r="S1856" t="inlineStr">
        <is>
          <t>36.8</t>
        </is>
      </c>
      <c r="T1856" t="inlineStr">
        <is>
          <t>147.0</t>
        </is>
      </c>
      <c r="U1856" t="inlineStr"/>
      <c r="V1856" t="inlineStr"/>
      <c r="W1856" t="inlineStr"/>
      <c r="X1856" t="inlineStr">
        <is>
          <t>PAP/CHAP/ST03486</t>
        </is>
      </c>
      <c r="Y1856" t="inlineStr">
        <is>
          <t>PAP/CHAP/ST03486</t>
        </is>
      </c>
      <c r="Z1856" t="inlineStr">
        <is>
          <t>2025-04-10 00:03:04</t>
        </is>
      </c>
      <c r="AA1856" t="inlineStr">
        <is>
          <t>2025-04-10 00:02:19</t>
        </is>
      </c>
      <c r="AB1856" t="inlineStr">
        <is>
          <t>2faustin</t>
        </is>
      </c>
      <c r="AC1856" t="inlineStr">
        <is>
          <t>2025-04-09 23:01:06</t>
        </is>
      </c>
      <c r="AD1856" s="1" t="inlineStr">
        <is>
          <t>https://www.commcarehq.org/a/caris-test/reports/form_data/9b1242e1-3a5f-46f6-87ec-701380d15951/</t>
        </is>
      </c>
      <c r="AE1856" t="inlineStr">
        <is>
          <t>---</t>
        </is>
      </c>
      <c r="AF1856" t="inlineStr">
        <is>
          <t>3c5a623af057e23a32ae4000_186775</t>
        </is>
      </c>
      <c r="AG1856" t="inlineStr">
        <is>
          <t>---</t>
        </is>
      </c>
      <c r="AH1856" t="inlineStr">
        <is>
          <t>2025-04-10 00:03:04</t>
        </is>
      </c>
      <c r="AI1856" t="inlineStr">
        <is>
          <t>25302d3773ea035e35c3934e3aa8e141</t>
        </is>
      </c>
      <c r="AJ1856" t="inlineStr">
        <is>
          <t>2025-04-09</t>
        </is>
      </c>
      <c r="AK1856" t="inlineStr">
        <is>
          <t>4</t>
        </is>
      </c>
      <c r="AL1856" t="inlineStr">
        <is>
          <t>En club</t>
        </is>
      </c>
      <c r="AM1856" t="inlineStr">
        <is>
          <t>0</t>
        </is>
      </c>
      <c r="AN1856" t="inlineStr">
        <is>
          <t>.</t>
        </is>
      </c>
      <c r="AO1856" t="inlineStr">
        <is>
          <t>1</t>
        </is>
      </c>
      <c r="AP1856" t="inlineStr">
        <is>
          <t>1</t>
        </is>
      </c>
      <c r="AQ1856" t="inlineStr">
        <is>
          <t>20.9</t>
        </is>
      </c>
      <c r="AR1856" t="inlineStr">
        <is>
          <t>36.8</t>
        </is>
      </c>
      <c r="AS1856" t="inlineStr">
        <is>
          <t>147</t>
        </is>
      </c>
      <c r="AT1856" t="inlineStr"/>
      <c r="AU1856" t="inlineStr">
        <is>
          <t>---</t>
        </is>
      </c>
      <c r="AV1856" t="inlineStr">
        <is>
          <t>---</t>
        </is>
      </c>
      <c r="AW1856" t="inlineStr">
        <is>
          <t>---</t>
        </is>
      </c>
      <c r="AX1856" t="inlineStr">
        <is>
          <t>---</t>
        </is>
      </c>
      <c r="AY1856" t="inlineStr">
        <is>
          <t>---</t>
        </is>
      </c>
      <c r="AZ1856" t="inlineStr">
        <is>
          <t>---</t>
        </is>
      </c>
      <c r="BA1856" t="inlineStr">
        <is>
          <t>25302d3773ea035e35c3934e3aa8e141</t>
        </is>
      </c>
      <c r="BB1856" t="inlineStr">
        <is>
          <t>http://openrosa.org/formdesigner/0B48E039-1E80-49A7-AC24-732B6E788E39</t>
        </is>
      </c>
      <c r="BC1856" t="inlineStr">
        <is>
          <t>Ration et autres visites</t>
        </is>
      </c>
      <c r="BD1856" t="inlineStr">
        <is>
          <t>CommCare Android, version "2.56"(468048). App v15976. CommCare Version 2.56.0. Build 468048, built on: 2025-03-31</t>
        </is>
      </c>
      <c r="BE1856" t="inlineStr">
        <is>
          <t>commcare_6e883702-a4ce-475b-b43e-3900cbde0394</t>
        </is>
      </c>
      <c r="BF1856" t="inlineStr">
        <is>
          <t>18.5454877 -72.4066522 8.06 4.28</t>
        </is>
      </c>
      <c r="BG1856" t="inlineStr">
        <is>
          <t>f13d8149fc6d39ebe86af18272310ff9</t>
        </is>
      </c>
      <c r="BH1856" t="inlineStr">
        <is>
          <t>7f92301a232342ecaa860bf392f6b02f</t>
        </is>
      </c>
      <c r="BI1856" t="inlineStr">
        <is>
          <t>15246</t>
        </is>
      </c>
      <c r="BJ1856" t="inlineStr">
        <is>
          <t>XFormInstance</t>
        </is>
      </c>
      <c r="BK1856" t="inlineStr">
        <is>
          <t>15718a76154911f0be428d4ba6887086</t>
        </is>
      </c>
      <c r="BL1856" t="b">
        <v>0</v>
      </c>
      <c r="BM1856" t="inlineStr">
        <is>
          <t>---</t>
        </is>
      </c>
      <c r="BN1856" t="inlineStr">
        <is>
          <t>200.113.234.219</t>
        </is>
      </c>
      <c r="BO1856" t="inlineStr">
        <is>
          <t>Baptiste Claudeny</t>
        </is>
      </c>
    </row>
    <row r="1857">
      <c r="A1857" t="inlineStr">
        <is>
          <t>1855</t>
        </is>
      </c>
      <c r="B1857" t="inlineStr">
        <is>
          <t>da3fa422-80d0-4c55-91df-25abd8449dca</t>
        </is>
      </c>
      <c r="C1857" t="inlineStr">
        <is>
          <t>2025-04-09</t>
        </is>
      </c>
      <c r="D1857" t="inlineStr">
        <is>
          <t>4</t>
        </is>
      </c>
      <c r="E1857" t="inlineStr">
        <is>
          <t>suivi en club</t>
        </is>
      </c>
      <c r="F1857" t="inlineStr">
        <is>
          <t>0</t>
        </is>
      </c>
      <c r="G1857" t="inlineStr">
        <is>
          <t>.</t>
        </is>
      </c>
      <c r="H1857" t="inlineStr">
        <is>
          <t>1</t>
        </is>
      </c>
      <c r="I1857" t="inlineStr">
        <is>
          <t>1</t>
        </is>
      </c>
      <c r="J1857" t="inlineStr">
        <is>
          <t>2</t>
        </is>
      </c>
      <c r="K1857" t="inlineStr">
        <is>
          <t>---</t>
        </is>
      </c>
      <c r="L1857" t="inlineStr">
        <is>
          <t>---</t>
        </is>
      </c>
      <c r="M1857" t="inlineStr">
        <is>
          <t>---</t>
        </is>
      </c>
      <c r="N1857" t="inlineStr">
        <is>
          <t>---</t>
        </is>
      </c>
      <c r="O1857" t="inlineStr">
        <is>
          <t>---</t>
        </is>
      </c>
      <c r="P1857" t="inlineStr">
        <is>
          <t>---</t>
        </is>
      </c>
      <c r="Q1857" t="inlineStr">
        <is>
          <t>---</t>
        </is>
      </c>
      <c r="R1857" t="inlineStr">
        <is>
          <t>16.9</t>
        </is>
      </c>
      <c r="S1857" t="inlineStr">
        <is>
          <t>26.8</t>
        </is>
      </c>
      <c r="T1857" t="inlineStr">
        <is>
          <t>139.0</t>
        </is>
      </c>
      <c r="U1857" t="inlineStr"/>
      <c r="V1857" t="inlineStr"/>
      <c r="W1857" t="inlineStr"/>
      <c r="X1857" t="inlineStr">
        <is>
          <t>PAP/CHAP/ST03017</t>
        </is>
      </c>
      <c r="Y1857" t="inlineStr">
        <is>
          <t>PAP/CHAP/ST03017</t>
        </is>
      </c>
      <c r="Z1857" t="inlineStr">
        <is>
          <t>2025-04-10 00:04:05</t>
        </is>
      </c>
      <c r="AA1857" t="inlineStr">
        <is>
          <t>2025-04-10 00:03:23</t>
        </is>
      </c>
      <c r="AB1857" t="inlineStr">
        <is>
          <t>2faustin</t>
        </is>
      </c>
      <c r="AC1857" t="inlineStr">
        <is>
          <t>2025-04-09 23:02:07</t>
        </is>
      </c>
      <c r="AD1857" s="1" t="inlineStr">
        <is>
          <t>https://www.commcarehq.org/a/caris-test/reports/form_data/da3fa422-80d0-4c55-91df-25abd8449dca/</t>
        </is>
      </c>
      <c r="AE1857" t="inlineStr">
        <is>
          <t>---</t>
        </is>
      </c>
      <c r="AF1857" t="inlineStr">
        <is>
          <t>3c5a623af057e23a32ae4000_183046</t>
        </is>
      </c>
      <c r="AG1857" t="inlineStr">
        <is>
          <t>---</t>
        </is>
      </c>
      <c r="AH1857" t="inlineStr">
        <is>
          <t>2025-04-10 00:04:05</t>
        </is>
      </c>
      <c r="AI1857" t="inlineStr">
        <is>
          <t>25302d3773ea035e35c3934e3aa8e141</t>
        </is>
      </c>
      <c r="AJ1857" t="inlineStr">
        <is>
          <t>2025-04-09</t>
        </is>
      </c>
      <c r="AK1857" t="inlineStr">
        <is>
          <t>4</t>
        </is>
      </c>
      <c r="AL1857" t="inlineStr">
        <is>
          <t>suivi en club</t>
        </is>
      </c>
      <c r="AM1857" t="inlineStr">
        <is>
          <t>0</t>
        </is>
      </c>
      <c r="AN1857" t="inlineStr">
        <is>
          <t>.</t>
        </is>
      </c>
      <c r="AO1857" t="inlineStr">
        <is>
          <t>1</t>
        </is>
      </c>
      <c r="AP1857" t="inlineStr">
        <is>
          <t>1</t>
        </is>
      </c>
      <c r="AQ1857" t="inlineStr">
        <is>
          <t>16.9</t>
        </is>
      </c>
      <c r="AR1857" t="inlineStr">
        <is>
          <t>26.8</t>
        </is>
      </c>
      <c r="AS1857" t="inlineStr">
        <is>
          <t>139</t>
        </is>
      </c>
      <c r="AT1857" t="inlineStr"/>
      <c r="AU1857" t="inlineStr">
        <is>
          <t>---</t>
        </is>
      </c>
      <c r="AV1857" t="inlineStr">
        <is>
          <t>---</t>
        </is>
      </c>
      <c r="AW1857" t="inlineStr">
        <is>
          <t>---</t>
        </is>
      </c>
      <c r="AX1857" t="inlineStr">
        <is>
          <t>---</t>
        </is>
      </c>
      <c r="AY1857" t="inlineStr">
        <is>
          <t>---</t>
        </is>
      </c>
      <c r="AZ1857" t="inlineStr">
        <is>
          <t>---</t>
        </is>
      </c>
      <c r="BA1857" t="inlineStr">
        <is>
          <t>25302d3773ea035e35c3934e3aa8e141</t>
        </is>
      </c>
      <c r="BB1857" t="inlineStr">
        <is>
          <t>http://openrosa.org/formdesigner/0B48E039-1E80-49A7-AC24-732B6E788E39</t>
        </is>
      </c>
      <c r="BC1857" t="inlineStr">
        <is>
          <t>Ration et autres visites</t>
        </is>
      </c>
      <c r="BD1857" t="inlineStr">
        <is>
          <t>CommCare Android, version "2.56"(468048). App v15976. CommCare Version 2.56.0. Build 468048, built on: 2025-03-31</t>
        </is>
      </c>
      <c r="BE1857" t="inlineStr">
        <is>
          <t>commcare_6e883702-a4ce-475b-b43e-3900cbde0394</t>
        </is>
      </c>
      <c r="BF1857" t="inlineStr">
        <is>
          <t>18.5454885 -72.4066474 5.09 8.57</t>
        </is>
      </c>
      <c r="BG1857" t="inlineStr">
        <is>
          <t>f13d8149fc6d39ebe86af18272310ff9</t>
        </is>
      </c>
      <c r="BH1857" t="inlineStr">
        <is>
          <t>7f92301a232342ecaa860bf392f6b02f</t>
        </is>
      </c>
      <c r="BI1857" t="inlineStr">
        <is>
          <t>15246</t>
        </is>
      </c>
      <c r="BJ1857" t="inlineStr">
        <is>
          <t>XFormInstance</t>
        </is>
      </c>
      <c r="BK1857" t="inlineStr">
        <is>
          <t>15718a76154911f0be428d4ba6887086</t>
        </is>
      </c>
      <c r="BL1857" t="b">
        <v>0</v>
      </c>
      <c r="BM1857" t="inlineStr">
        <is>
          <t>---</t>
        </is>
      </c>
      <c r="BN1857" t="inlineStr">
        <is>
          <t>200.113.234.219</t>
        </is>
      </c>
      <c r="BO1857" t="inlineStr">
        <is>
          <t>---</t>
        </is>
      </c>
    </row>
    <row r="1858">
      <c r="A1858" t="inlineStr">
        <is>
          <t>1856</t>
        </is>
      </c>
      <c r="B1858" t="inlineStr">
        <is>
          <t>2e57cdf2-62fe-4bda-b40f-0adc71c54670</t>
        </is>
      </c>
      <c r="C1858" t="inlineStr">
        <is>
          <t>2025-04-09</t>
        </is>
      </c>
      <c r="D1858" t="inlineStr">
        <is>
          <t>1</t>
        </is>
      </c>
      <c r="E1858" t="inlineStr">
        <is>
          <t>---</t>
        </is>
      </c>
      <c r="F1858" t="inlineStr">
        <is>
          <t>1</t>
        </is>
      </c>
      <c r="G1858" t="inlineStr">
        <is>
          <t>---</t>
        </is>
      </c>
      <c r="H1858" t="inlineStr">
        <is>
          <t>0</t>
        </is>
      </c>
      <c r="I1858" t="inlineStr">
        <is>
          <t>1</t>
        </is>
      </c>
      <c r="J1858" t="inlineStr">
        <is>
          <t>1</t>
        </is>
      </c>
      <c r="K1858" t="inlineStr">
        <is>
          <t>---</t>
        </is>
      </c>
      <c r="L1858" t="inlineStr">
        <is>
          <t>---</t>
        </is>
      </c>
      <c r="M1858" t="inlineStr">
        <is>
          <t>---</t>
        </is>
      </c>
      <c r="N1858" t="inlineStr">
        <is>
          <t>---</t>
        </is>
      </c>
      <c r="O1858" t="inlineStr">
        <is>
          <t>---</t>
        </is>
      </c>
      <c r="P1858" t="inlineStr">
        <is>
          <t>---</t>
        </is>
      </c>
      <c r="Q1858" t="inlineStr">
        <is>
          <t>---</t>
        </is>
      </c>
      <c r="R1858" t="inlineStr"/>
      <c r="S1858" t="inlineStr"/>
      <c r="T1858" t="inlineStr"/>
      <c r="U1858">
        <f>HYPERLINK("https://www.commcarehq.org/a/caris-test/api/form_attachment/v1/2e57cdf2-62fe-4bda-b40f-0adc71c54670/1744244720005.jpg")</f>
        <v/>
      </c>
      <c r="V1858" t="inlineStr"/>
      <c r="W1858" t="inlineStr"/>
      <c r="X1858" t="inlineStr">
        <is>
          <t>PAP/HAHD/ST00853</t>
        </is>
      </c>
      <c r="Y1858" t="inlineStr">
        <is>
          <t>PAP/HAHD/ST00853</t>
        </is>
      </c>
      <c r="Z1858" t="inlineStr">
        <is>
          <t>2025-04-10 00:25:25</t>
        </is>
      </c>
      <c r="AA1858" t="inlineStr">
        <is>
          <t>2025-04-10 00:24:14</t>
        </is>
      </c>
      <c r="AB1858" t="inlineStr">
        <is>
          <t>2miclene</t>
        </is>
      </c>
      <c r="AC1858" t="inlineStr">
        <is>
          <t>2025-04-10 00:25:26</t>
        </is>
      </c>
      <c r="AD1858" s="1" t="inlineStr">
        <is>
          <t>https://www.commcarehq.org/a/caris-test/reports/form_data/2e57cdf2-62fe-4bda-b40f-0adc71c54670/</t>
        </is>
      </c>
      <c r="AE1858" t="inlineStr">
        <is>
          <t>---</t>
        </is>
      </c>
      <c r="AF1858" t="inlineStr">
        <is>
          <t>3c5a623af057e23a32ae4000_38921</t>
        </is>
      </c>
      <c r="AG1858" t="inlineStr">
        <is>
          <t>---</t>
        </is>
      </c>
      <c r="AH1858" t="inlineStr">
        <is>
          <t>2025-04-10 00:25:25</t>
        </is>
      </c>
      <c r="AI1858" t="inlineStr">
        <is>
          <t>64b0a61236f7d987dd45027ebbfc57df</t>
        </is>
      </c>
      <c r="AJ1858" t="inlineStr">
        <is>
          <t>2025-04-09</t>
        </is>
      </c>
      <c r="AK1858" t="inlineStr">
        <is>
          <t>1</t>
        </is>
      </c>
      <c r="AL1858" t="inlineStr">
        <is>
          <t>---</t>
        </is>
      </c>
      <c r="AM1858" t="inlineStr">
        <is>
          <t>1</t>
        </is>
      </c>
      <c r="AN1858" t="inlineStr">
        <is>
          <t>---</t>
        </is>
      </c>
      <c r="AO1858" t="inlineStr">
        <is>
          <t>0</t>
        </is>
      </c>
      <c r="AP1858" t="inlineStr">
        <is>
          <t>1</t>
        </is>
      </c>
      <c r="AQ1858" t="inlineStr"/>
      <c r="AR1858" t="inlineStr"/>
      <c r="AS1858" t="inlineStr"/>
      <c r="AT1858" t="inlineStr"/>
      <c r="AU1858" t="inlineStr">
        <is>
          <t>---</t>
        </is>
      </c>
      <c r="AV1858" t="inlineStr">
        <is>
          <t>---</t>
        </is>
      </c>
      <c r="AW1858" t="inlineStr">
        <is>
          <t>---</t>
        </is>
      </c>
      <c r="AX1858" t="inlineStr">
        <is>
          <t>---</t>
        </is>
      </c>
      <c r="AY1858" t="inlineStr">
        <is>
          <t>---</t>
        </is>
      </c>
      <c r="AZ1858" t="inlineStr">
        <is>
          <t>---</t>
        </is>
      </c>
      <c r="BA1858" t="inlineStr">
        <is>
          <t>64b0a61236f7d987dd45027ebbfc57df</t>
        </is>
      </c>
      <c r="BB1858" t="inlineStr">
        <is>
          <t>http://openrosa.org/formdesigner/0B48E039-1E80-49A7-AC24-732B6E788E39</t>
        </is>
      </c>
      <c r="BC1858" t="inlineStr">
        <is>
          <t>Ration et autres visites</t>
        </is>
      </c>
      <c r="BD1858" t="inlineStr">
        <is>
          <t>CommCare Android, version "2.55.0"(467579). App v15976. CommCare Version 2.55.0. Build 467579, built on: 2025-01-15</t>
        </is>
      </c>
      <c r="BE1858" t="inlineStr">
        <is>
          <t>commcare_54a621c2-54d8-40d6-b070-4af9fd73e052</t>
        </is>
      </c>
      <c r="BF1858" t="inlineStr"/>
      <c r="BG1858" t="inlineStr">
        <is>
          <t>f13d8149fc6d39ebe86af18272310ff9</t>
        </is>
      </c>
      <c r="BH1858" t="inlineStr">
        <is>
          <t>7f92301a232342ecaa860bf392f6b02f</t>
        </is>
      </c>
      <c r="BI1858" t="inlineStr">
        <is>
          <t>15246</t>
        </is>
      </c>
      <c r="BJ1858" t="inlineStr">
        <is>
          <t>XFormInstance</t>
        </is>
      </c>
      <c r="BK1858" t="inlineStr">
        <is>
          <t>ebbae1ea14ae11f0890c839c77c2df28</t>
        </is>
      </c>
      <c r="BL1858" t="b">
        <v>0</v>
      </c>
      <c r="BM1858" t="inlineStr">
        <is>
          <t>---</t>
        </is>
      </c>
      <c r="BN1858" t="inlineStr">
        <is>
          <t>200.113.214.172</t>
        </is>
      </c>
      <c r="BO1858" t="inlineStr">
        <is>
          <t>Durandisse Aleesha</t>
        </is>
      </c>
    </row>
    <row r="1859">
      <c r="A1859" t="inlineStr">
        <is>
          <t>1857</t>
        </is>
      </c>
      <c r="B1859" t="inlineStr">
        <is>
          <t>940e6470-6a24-4bee-8bf7-a623b5bf1b14</t>
        </is>
      </c>
      <c r="C1859" t="inlineStr">
        <is>
          <t>2025-04-09</t>
        </is>
      </c>
      <c r="D1859" t="inlineStr">
        <is>
          <t>1</t>
        </is>
      </c>
      <c r="E1859" t="inlineStr">
        <is>
          <t>---</t>
        </is>
      </c>
      <c r="F1859" t="inlineStr">
        <is>
          <t>1</t>
        </is>
      </c>
      <c r="G1859" t="inlineStr">
        <is>
          <t>---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---</t>
        </is>
      </c>
      <c r="L1859" t="inlineStr">
        <is>
          <t>---</t>
        </is>
      </c>
      <c r="M1859" t="inlineStr"/>
      <c r="N1859" t="inlineStr">
        <is>
          <t>---</t>
        </is>
      </c>
      <c r="O1859" t="inlineStr">
        <is>
          <t>---</t>
        </is>
      </c>
      <c r="P1859" t="inlineStr">
        <is>
          <t>---</t>
        </is>
      </c>
      <c r="Q1859" t="inlineStr">
        <is>
          <t>---</t>
        </is>
      </c>
      <c r="R1859" t="inlineStr"/>
      <c r="S1859" t="inlineStr"/>
      <c r="T1859" t="inlineStr"/>
      <c r="U1859">
        <f>HYPERLINK("https://www.commcarehq.org/a/caris-test/api/form_attachment/v1/940e6470-6a24-4bee-8bf7-a623b5bf1b14/1744244757657.jpg")</f>
        <v/>
      </c>
      <c r="V1859" t="inlineStr"/>
      <c r="W1859" t="inlineStr"/>
      <c r="X1859" t="inlineStr">
        <is>
          <t>PAP/HAHD/ST00854</t>
        </is>
      </c>
      <c r="Y1859" t="inlineStr">
        <is>
          <t>PAP/HAHD/ST00854</t>
        </is>
      </c>
      <c r="Z1859" t="inlineStr">
        <is>
          <t>2025-04-10 00:25:58</t>
        </is>
      </c>
      <c r="AA1859" t="inlineStr">
        <is>
          <t>2025-04-10 00:25:37</t>
        </is>
      </c>
      <c r="AB1859" t="inlineStr">
        <is>
          <t>2miclene</t>
        </is>
      </c>
      <c r="AC1859" t="inlineStr">
        <is>
          <t>2025-04-10 00:26:01</t>
        </is>
      </c>
      <c r="AD1859" s="1" t="inlineStr">
        <is>
          <t>https://www.commcarehq.org/a/caris-test/reports/form_data/940e6470-6a24-4bee-8bf7-a623b5bf1b14/</t>
        </is>
      </c>
      <c r="AE1859" t="inlineStr">
        <is>
          <t>---</t>
        </is>
      </c>
      <c r="AF1859" t="inlineStr">
        <is>
          <t>3c5a623af057e23a32ae4000_38918</t>
        </is>
      </c>
      <c r="AG1859" t="inlineStr">
        <is>
          <t>---</t>
        </is>
      </c>
      <c r="AH1859" t="inlineStr">
        <is>
          <t>2025-04-10 00:25:58</t>
        </is>
      </c>
      <c r="AI1859" t="inlineStr">
        <is>
          <t>64b0a61236f7d987dd45027ebbfc57df</t>
        </is>
      </c>
      <c r="AJ1859" t="inlineStr">
        <is>
          <t>2025-04-09</t>
        </is>
      </c>
      <c r="AK1859" t="inlineStr">
        <is>
          <t>1</t>
        </is>
      </c>
      <c r="AL1859" t="inlineStr">
        <is>
          <t>---</t>
        </is>
      </c>
      <c r="AM1859" t="inlineStr">
        <is>
          <t>1</t>
        </is>
      </c>
      <c r="AN1859" t="inlineStr">
        <is>
          <t>---</t>
        </is>
      </c>
      <c r="AO1859" t="inlineStr">
        <is>
          <t>1</t>
        </is>
      </c>
      <c r="AP1859" t="inlineStr">
        <is>
          <t>1</t>
        </is>
      </c>
      <c r="AQ1859" t="inlineStr"/>
      <c r="AR1859" t="inlineStr"/>
      <c r="AS1859" t="inlineStr"/>
      <c r="AT1859" t="inlineStr"/>
      <c r="AU1859" t="inlineStr">
        <is>
          <t>---</t>
        </is>
      </c>
      <c r="AV1859" t="inlineStr">
        <is>
          <t>---</t>
        </is>
      </c>
      <c r="AW1859" t="inlineStr">
        <is>
          <t>---</t>
        </is>
      </c>
      <c r="AX1859" t="inlineStr">
        <is>
          <t>---</t>
        </is>
      </c>
      <c r="AY1859" t="inlineStr">
        <is>
          <t>---</t>
        </is>
      </c>
      <c r="AZ1859" t="inlineStr">
        <is>
          <t>---</t>
        </is>
      </c>
      <c r="BA1859" t="inlineStr">
        <is>
          <t>64b0a61236f7d987dd45027ebbfc57df</t>
        </is>
      </c>
      <c r="BB1859" t="inlineStr">
        <is>
          <t>http://openrosa.org/formdesigner/0B48E039-1E80-49A7-AC24-732B6E788E39</t>
        </is>
      </c>
      <c r="BC1859" t="inlineStr">
        <is>
          <t>Ration et autres visites</t>
        </is>
      </c>
      <c r="BD1859" t="inlineStr">
        <is>
          <t>CommCare Android, version "2.55.0"(467579). App v15976. CommCare Version 2.55.0. Build 467579, built on: 2025-01-15</t>
        </is>
      </c>
      <c r="BE1859" t="inlineStr">
        <is>
          <t>commcare_54a621c2-54d8-40d6-b070-4af9fd73e052</t>
        </is>
      </c>
      <c r="BF1859" t="inlineStr"/>
      <c r="BG1859" t="inlineStr">
        <is>
          <t>f13d8149fc6d39ebe86af18272310ff9</t>
        </is>
      </c>
      <c r="BH1859" t="inlineStr">
        <is>
          <t>7f92301a232342ecaa860bf392f6b02f</t>
        </is>
      </c>
      <c r="BI1859" t="inlineStr">
        <is>
          <t>15246</t>
        </is>
      </c>
      <c r="BJ1859" t="inlineStr">
        <is>
          <t>XFormInstance</t>
        </is>
      </c>
      <c r="BK1859" t="inlineStr">
        <is>
          <t>ebbae1ea14ae11f0890c839c77c2df28</t>
        </is>
      </c>
      <c r="BL1859" t="b">
        <v>0</v>
      </c>
      <c r="BM1859" t="inlineStr">
        <is>
          <t>---</t>
        </is>
      </c>
      <c r="BN1859" t="inlineStr">
        <is>
          <t>200.113.214.172</t>
        </is>
      </c>
      <c r="BO1859" t="inlineStr">
        <is>
          <t>Jessica Durandisse</t>
        </is>
      </c>
    </row>
    <row r="1860">
      <c r="A1860" t="inlineStr">
        <is>
          <t>1858</t>
        </is>
      </c>
      <c r="B1860" t="inlineStr">
        <is>
          <t>11407ad3-3fb6-4844-a9f2-c884eac516bf</t>
        </is>
      </c>
      <c r="C1860" t="inlineStr">
        <is>
          <t>2025-04-09</t>
        </is>
      </c>
      <c r="D1860" t="inlineStr">
        <is>
          <t>4</t>
        </is>
      </c>
      <c r="E1860" t="inlineStr">
        <is>
          <t>bonbons</t>
        </is>
      </c>
      <c r="F1860" t="inlineStr">
        <is>
          <t>1</t>
        </is>
      </c>
      <c r="G1860" t="inlineStr">
        <is>
          <t>bonbons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---</t>
        </is>
      </c>
      <c r="L1860" t="inlineStr">
        <is>
          <t>---</t>
        </is>
      </c>
      <c r="M1860" t="inlineStr">
        <is>
          <t>---</t>
        </is>
      </c>
      <c r="N1860" t="inlineStr">
        <is>
          <t>---</t>
        </is>
      </c>
      <c r="O1860" t="inlineStr">
        <is>
          <t>---</t>
        </is>
      </c>
      <c r="P1860" t="inlineStr">
        <is>
          <t>---</t>
        </is>
      </c>
      <c r="Q1860" t="inlineStr">
        <is>
          <t>---</t>
        </is>
      </c>
      <c r="R1860" t="inlineStr"/>
      <c r="S1860" t="inlineStr"/>
      <c r="T1860" t="inlineStr"/>
      <c r="U1860">
        <f>HYPERLINK("https://www.commcarehq.org/a/caris-test/api/form_attachment/v1/11407ad3-3fb6-4844-a9f2-c884eac516bf/1744244810657.jpg")</f>
        <v/>
      </c>
      <c r="V1860" t="inlineStr"/>
      <c r="W1860" t="inlineStr"/>
      <c r="X1860" t="inlineStr">
        <is>
          <t>PAP/HAHD/ST00375</t>
        </is>
      </c>
      <c r="Y1860" t="inlineStr">
        <is>
          <t>PAP/HAHD/ST00375</t>
        </is>
      </c>
      <c r="Z1860" t="inlineStr">
        <is>
          <t>2025-04-10 00:26:57</t>
        </is>
      </c>
      <c r="AA1860" t="inlineStr">
        <is>
          <t>2025-04-10 00:26:11</t>
        </is>
      </c>
      <c r="AB1860" t="inlineStr">
        <is>
          <t>2miclene</t>
        </is>
      </c>
      <c r="AC1860" t="inlineStr">
        <is>
          <t>2025-04-10 00:26:59</t>
        </is>
      </c>
      <c r="AD1860" s="1" t="inlineStr">
        <is>
          <t>https://www.commcarehq.org/a/caris-test/reports/form_data/11407ad3-3fb6-4844-a9f2-c884eac516bf/</t>
        </is>
      </c>
      <c r="AE1860" t="inlineStr">
        <is>
          <t>---</t>
        </is>
      </c>
      <c r="AF1860" t="inlineStr">
        <is>
          <t>7bb276a841f7492e811c08507b0047bd</t>
        </is>
      </c>
      <c r="AG1860" t="inlineStr">
        <is>
          <t>---</t>
        </is>
      </c>
      <c r="AH1860" t="inlineStr">
        <is>
          <t>2025-04-10 00:26:57</t>
        </is>
      </c>
      <c r="AI1860" t="inlineStr">
        <is>
          <t>64b0a61236f7d987dd45027ebbfc57df</t>
        </is>
      </c>
      <c r="AJ1860" t="inlineStr">
        <is>
          <t>2025-04-09</t>
        </is>
      </c>
      <c r="AK1860" t="inlineStr">
        <is>
          <t>4</t>
        </is>
      </c>
      <c r="AL1860" t="inlineStr">
        <is>
          <t>bonbons</t>
        </is>
      </c>
      <c r="AM1860" t="inlineStr">
        <is>
          <t>1</t>
        </is>
      </c>
      <c r="AN1860" t="inlineStr">
        <is>
          <t>bonbons</t>
        </is>
      </c>
      <c r="AO1860" t="inlineStr">
        <is>
          <t>1</t>
        </is>
      </c>
      <c r="AP1860" t="inlineStr">
        <is>
          <t>1</t>
        </is>
      </c>
      <c r="AQ1860" t="inlineStr"/>
      <c r="AR1860" t="inlineStr"/>
      <c r="AS1860" t="inlineStr"/>
      <c r="AT1860" t="inlineStr"/>
      <c r="AU1860" t="inlineStr">
        <is>
          <t>---</t>
        </is>
      </c>
      <c r="AV1860" t="inlineStr">
        <is>
          <t>---</t>
        </is>
      </c>
      <c r="AW1860" t="inlineStr">
        <is>
          <t>---</t>
        </is>
      </c>
      <c r="AX1860" t="inlineStr">
        <is>
          <t>---</t>
        </is>
      </c>
      <c r="AY1860" t="inlineStr">
        <is>
          <t>---</t>
        </is>
      </c>
      <c r="AZ1860" t="inlineStr">
        <is>
          <t>---</t>
        </is>
      </c>
      <c r="BA1860" t="inlineStr">
        <is>
          <t>64b0a61236f7d987dd45027ebbfc57df</t>
        </is>
      </c>
      <c r="BB1860" t="inlineStr">
        <is>
          <t>http://openrosa.org/formdesigner/0B48E039-1E80-49A7-AC24-732B6E788E39</t>
        </is>
      </c>
      <c r="BC1860" t="inlineStr">
        <is>
          <t>Ration et autres visites</t>
        </is>
      </c>
      <c r="BD1860" t="inlineStr">
        <is>
          <t>CommCare Android, version "2.55.0"(467579). App v15976. CommCare Version 2.55.0. Build 467579, built on: 2025-01-15</t>
        </is>
      </c>
      <c r="BE1860" t="inlineStr">
        <is>
          <t>commcare_54a621c2-54d8-40d6-b070-4af9fd73e052</t>
        </is>
      </c>
      <c r="BF1860" t="inlineStr"/>
      <c r="BG1860" t="inlineStr">
        <is>
          <t>f13d8149fc6d39ebe86af18272310ff9</t>
        </is>
      </c>
      <c r="BH1860" t="inlineStr">
        <is>
          <t>7f92301a232342ecaa860bf392f6b02f</t>
        </is>
      </c>
      <c r="BI1860" t="inlineStr">
        <is>
          <t>15246</t>
        </is>
      </c>
      <c r="BJ1860" t="inlineStr">
        <is>
          <t>XFormInstance</t>
        </is>
      </c>
      <c r="BK1860" t="inlineStr">
        <is>
          <t>ebbae1ea14ae11f0890c839c77c2df28</t>
        </is>
      </c>
      <c r="BL1860" t="b">
        <v>0</v>
      </c>
      <c r="BM1860" t="inlineStr">
        <is>
          <t>---</t>
        </is>
      </c>
      <c r="BN1860" t="inlineStr">
        <is>
          <t>200.113.214.172</t>
        </is>
      </c>
      <c r="BO1860" t="inlineStr">
        <is>
          <t>Francklin Pierre</t>
        </is>
      </c>
    </row>
    <row r="1861">
      <c r="A1861" t="inlineStr">
        <is>
          <t>1859</t>
        </is>
      </c>
      <c r="B1861" t="inlineStr">
        <is>
          <t>4c9730c6-1b8a-4720-b678-df2d977ea3b9</t>
        </is>
      </c>
      <c r="C1861" t="inlineStr">
        <is>
          <t>2025-04-09</t>
        </is>
      </c>
      <c r="D1861" t="inlineStr">
        <is>
          <t>3</t>
        </is>
      </c>
      <c r="E1861" t="inlineStr">
        <is>
          <t>---</t>
        </is>
      </c>
      <c r="F1861" t="inlineStr">
        <is>
          <t>0</t>
        </is>
      </c>
      <c r="G1861" t="inlineStr">
        <is>
          <t>---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---</t>
        </is>
      </c>
      <c r="L1861" t="inlineStr">
        <is>
          <t>---</t>
        </is>
      </c>
      <c r="M1861" t="inlineStr">
        <is>
          <t>---</t>
        </is>
      </c>
      <c r="N1861" t="inlineStr">
        <is>
          <t>---</t>
        </is>
      </c>
      <c r="O1861" t="inlineStr">
        <is>
          <t>---</t>
        </is>
      </c>
      <c r="P1861" t="inlineStr">
        <is>
          <t>---</t>
        </is>
      </c>
      <c r="Q1861" t="inlineStr">
        <is>
          <t>---</t>
        </is>
      </c>
      <c r="R1861" t="inlineStr"/>
      <c r="S1861" t="inlineStr"/>
      <c r="T1861" t="inlineStr"/>
      <c r="U1861" t="inlineStr"/>
      <c r="V1861" t="inlineStr"/>
      <c r="W1861" t="inlineStr"/>
      <c r="X1861" t="inlineStr">
        <is>
          <t>CAP/CDSF/AJ1114R</t>
        </is>
      </c>
      <c r="Y1861" t="inlineStr">
        <is>
          <t>CAP/CDSF/AJ1114R</t>
        </is>
      </c>
      <c r="Z1861" t="inlineStr">
        <is>
          <t>2025-04-10 01:05:30</t>
        </is>
      </c>
      <c r="AA1861" t="inlineStr">
        <is>
          <t>2025-04-10 01:05:08</t>
        </is>
      </c>
      <c r="AB1861" t="inlineStr">
        <is>
          <t>1fleurgile</t>
        </is>
      </c>
      <c r="AC1861" t="inlineStr">
        <is>
          <t>2025-04-10 01:09:55</t>
        </is>
      </c>
      <c r="AD1861" s="1" t="inlineStr">
        <is>
          <t>https://www.commcarehq.org/a/caris-test/reports/form_data/4c9730c6-1b8a-4720-b678-df2d977ea3b9/</t>
        </is>
      </c>
      <c r="AE1861" t="inlineStr">
        <is>
          <t>---</t>
        </is>
      </c>
      <c r="AF1861" t="inlineStr">
        <is>
          <t>3c5a623af057e23a32ae4000_16769</t>
        </is>
      </c>
      <c r="AG1861" t="inlineStr">
        <is>
          <t>OK</t>
        </is>
      </c>
      <c r="AH1861" t="inlineStr">
        <is>
          <t>2025-04-10 01:05:30</t>
        </is>
      </c>
      <c r="AI1861" t="inlineStr">
        <is>
          <t>9cfdf7db54419d22491b2c964b5162b3</t>
        </is>
      </c>
      <c r="AJ1861" t="inlineStr">
        <is>
          <t>2025-04-09</t>
        </is>
      </c>
      <c r="AK1861" t="inlineStr">
        <is>
          <t>3</t>
        </is>
      </c>
      <c r="AL1861" t="inlineStr">
        <is>
          <t>---</t>
        </is>
      </c>
      <c r="AM1861" t="inlineStr">
        <is>
          <t>0</t>
        </is>
      </c>
      <c r="AN1861" t="inlineStr">
        <is>
          <t>---</t>
        </is>
      </c>
      <c r="AO1861" t="inlineStr">
        <is>
          <t>1</t>
        </is>
      </c>
      <c r="AP1861" t="inlineStr">
        <is>
          <t>1</t>
        </is>
      </c>
      <c r="AQ1861" t="inlineStr"/>
      <c r="AR1861" t="inlineStr"/>
      <c r="AS1861" t="inlineStr"/>
      <c r="AT1861" t="inlineStr"/>
      <c r="AU1861" t="inlineStr">
        <is>
          <t>---</t>
        </is>
      </c>
      <c r="AV1861" t="inlineStr">
        <is>
          <t>---</t>
        </is>
      </c>
      <c r="AW1861" t="inlineStr">
        <is>
          <t>---</t>
        </is>
      </c>
      <c r="AX1861" t="inlineStr">
        <is>
          <t>---</t>
        </is>
      </c>
      <c r="AY1861" t="inlineStr">
        <is>
          <t>---</t>
        </is>
      </c>
      <c r="AZ1861" t="inlineStr">
        <is>
          <t>---</t>
        </is>
      </c>
      <c r="BA1861" t="inlineStr">
        <is>
          <t>9cfdf7db54419d22491b2c964b5162b3</t>
        </is>
      </c>
      <c r="BB1861" t="inlineStr">
        <is>
          <t>http://openrosa.org/formdesigner/0B48E039-1E80-49A7-AC24-732B6E788E39</t>
        </is>
      </c>
      <c r="BC1861" t="inlineStr">
        <is>
          <t>Ration et autres visites</t>
        </is>
      </c>
      <c r="BD1861" t="inlineStr">
        <is>
          <t>CommCare Android, version "2.55.0"(467579). App v15976. CommCare Version 2.55.0. Build 467579, built on: 2025-01-15</t>
        </is>
      </c>
      <c r="BE1861" t="inlineStr">
        <is>
          <t>commcare_76b456dd-7d90-498a-a785-92f136625a61</t>
        </is>
      </c>
      <c r="BF1861" t="inlineStr">
        <is>
          <t>19.7265469 -72.2201678 -21.21 9.78</t>
        </is>
      </c>
      <c r="BG1861" t="inlineStr">
        <is>
          <t>f13d8149fc6d39ebe86af18272310ff9</t>
        </is>
      </c>
      <c r="BH1861" t="inlineStr">
        <is>
          <t>7f92301a232342ecaa860bf392f6b02f</t>
        </is>
      </c>
      <c r="BI1861" t="inlineStr">
        <is>
          <t>15246</t>
        </is>
      </c>
      <c r="BJ1861" t="inlineStr">
        <is>
          <t>XFormInstance</t>
        </is>
      </c>
      <c r="BK1861" t="inlineStr">
        <is>
          <t>b55abdba128211f08837839c77c2df28</t>
        </is>
      </c>
      <c r="BL1861" t="b">
        <v>0</v>
      </c>
      <c r="BM1861" t="inlineStr">
        <is>
          <t>---</t>
        </is>
      </c>
      <c r="BN1861" t="inlineStr">
        <is>
          <t>200.113.215.62</t>
        </is>
      </c>
      <c r="BO1861" t="inlineStr">
        <is>
          <t>Asline Joseph</t>
        </is>
      </c>
    </row>
    <row r="1862">
      <c r="A1862" t="inlineStr">
        <is>
          <t>1860</t>
        </is>
      </c>
      <c r="B1862" t="inlineStr">
        <is>
          <t>8ba39326-93b7-43d2-a451-f47bf17c65c5</t>
        </is>
      </c>
      <c r="C1862" t="inlineStr">
        <is>
          <t>2025-04-09</t>
        </is>
      </c>
      <c r="D1862" t="inlineStr">
        <is>
          <t>4</t>
        </is>
      </c>
      <c r="E1862" t="inlineStr">
        <is>
          <t>Adhérence</t>
        </is>
      </c>
      <c r="F1862" t="inlineStr">
        <is>
          <t>0</t>
        </is>
      </c>
      <c r="G1862" t="inlineStr">
        <is>
          <t>Adhérence</t>
        </is>
      </c>
      <c r="H1862" t="inlineStr">
        <is>
          <t>0</t>
        </is>
      </c>
      <c r="I1862" t="inlineStr">
        <is>
          <t>0</t>
        </is>
      </c>
      <c r="J1862" t="inlineStr">
        <is>
          <t>---</t>
        </is>
      </c>
      <c r="K1862" t="inlineStr">
        <is>
          <t>---</t>
        </is>
      </c>
      <c r="L1862" t="inlineStr">
        <is>
          <t>---</t>
        </is>
      </c>
      <c r="M1862" t="inlineStr">
        <is>
          <t>---</t>
        </is>
      </c>
      <c r="N1862" t="inlineStr">
        <is>
          <t>---</t>
        </is>
      </c>
      <c r="O1862" t="inlineStr">
        <is>
          <t>---</t>
        </is>
      </c>
      <c r="P1862" t="inlineStr">
        <is>
          <t>---</t>
        </is>
      </c>
      <c r="Q1862" t="inlineStr">
        <is>
          <t>---</t>
        </is>
      </c>
      <c r="R1862" t="inlineStr">
        <is>
          <t>---</t>
        </is>
      </c>
      <c r="S1862" t="inlineStr">
        <is>
          <t>---</t>
        </is>
      </c>
      <c r="T1862" t="inlineStr">
        <is>
          <t>---</t>
        </is>
      </c>
      <c r="U1862" t="inlineStr">
        <is>
          <t>---</t>
        </is>
      </c>
      <c r="V1862" t="inlineStr">
        <is>
          <t>---</t>
        </is>
      </c>
      <c r="W1862" t="inlineStr"/>
      <c r="X1862" t="inlineStr">
        <is>
          <t>CAP/HSCM/ST1757</t>
        </is>
      </c>
      <c r="Y1862" t="inlineStr">
        <is>
          <t>CAP/HSCM/ST1757</t>
        </is>
      </c>
      <c r="Z1862" t="inlineStr">
        <is>
          <t>2025-04-10 01:08:00</t>
        </is>
      </c>
      <c r="AA1862" t="inlineStr">
        <is>
          <t>2025-04-10 01:06:53</t>
        </is>
      </c>
      <c r="AB1862" t="inlineStr">
        <is>
          <t>1fleurgile</t>
        </is>
      </c>
      <c r="AC1862" t="inlineStr">
        <is>
          <t>2025-04-10 01:09:56</t>
        </is>
      </c>
      <c r="AD1862" s="1" t="inlineStr">
        <is>
          <t>https://www.commcarehq.org/a/caris-test/reports/form_data/8ba39326-93b7-43d2-a451-f47bf17c65c5/</t>
        </is>
      </c>
      <c r="AE1862" t="inlineStr">
        <is>
          <t>---</t>
        </is>
      </c>
      <c r="AF1862" t="inlineStr">
        <is>
          <t>687b577157ac4b24842583b24973366e</t>
        </is>
      </c>
      <c r="AG1862" t="inlineStr">
        <is>
          <t>---</t>
        </is>
      </c>
      <c r="AH1862" t="inlineStr">
        <is>
          <t>2025-04-10 01:08:00</t>
        </is>
      </c>
      <c r="AI1862" t="inlineStr">
        <is>
          <t>9cfdf7db54419d22491b2c964b5162b3</t>
        </is>
      </c>
      <c r="AJ1862" t="inlineStr">
        <is>
          <t>2025-04-09</t>
        </is>
      </c>
      <c r="AK1862" t="inlineStr">
        <is>
          <t>4</t>
        </is>
      </c>
      <c r="AL1862" t="inlineStr">
        <is>
          <t>Adhérence</t>
        </is>
      </c>
      <c r="AM1862" t="inlineStr">
        <is>
          <t>0</t>
        </is>
      </c>
      <c r="AN1862" t="inlineStr">
        <is>
          <t>Adhérence</t>
        </is>
      </c>
      <c r="AO1862" t="inlineStr">
        <is>
          <t>0</t>
        </is>
      </c>
      <c r="AP1862" t="inlineStr">
        <is>
          <t>0</t>
        </is>
      </c>
      <c r="AQ1862" t="inlineStr">
        <is>
          <t>---</t>
        </is>
      </c>
      <c r="AR1862" t="inlineStr">
        <is>
          <t>---</t>
        </is>
      </c>
      <c r="AS1862" t="inlineStr">
        <is>
          <t>---</t>
        </is>
      </c>
      <c r="AT1862" t="inlineStr"/>
      <c r="AU1862" t="inlineStr">
        <is>
          <t>---</t>
        </is>
      </c>
      <c r="AV1862" t="inlineStr">
        <is>
          <t>---</t>
        </is>
      </c>
      <c r="AW1862" t="inlineStr">
        <is>
          <t>---</t>
        </is>
      </c>
      <c r="AX1862" t="inlineStr">
        <is>
          <t>---</t>
        </is>
      </c>
      <c r="AY1862" t="inlineStr">
        <is>
          <t>---</t>
        </is>
      </c>
      <c r="AZ1862" t="inlineStr">
        <is>
          <t>---</t>
        </is>
      </c>
      <c r="BA1862" t="inlineStr">
        <is>
          <t>9cfdf7db54419d22491b2c964b5162b3</t>
        </is>
      </c>
      <c r="BB1862" t="inlineStr">
        <is>
          <t>http://openrosa.org/formdesigner/0B48E039-1E80-49A7-AC24-732B6E788E39</t>
        </is>
      </c>
      <c r="BC1862" t="inlineStr">
        <is>
          <t>Ration et autres visites</t>
        </is>
      </c>
      <c r="BD1862" t="inlineStr">
        <is>
          <t>CommCare Android, version "2.55.0"(467579). App v15976. CommCare Version 2.55.0. Build 467579, built on: 2025-01-15</t>
        </is>
      </c>
      <c r="BE1862" t="inlineStr">
        <is>
          <t>commcare_76b456dd-7d90-498a-a785-92f136625a61</t>
        </is>
      </c>
      <c r="BF1862" t="inlineStr">
        <is>
          <t>19.7265659 -72.2200355 -34.74 9.43</t>
        </is>
      </c>
      <c r="BG1862" t="inlineStr">
        <is>
          <t>f13d8149fc6d39ebe86af18272310ff9</t>
        </is>
      </c>
      <c r="BH1862" t="inlineStr">
        <is>
          <t>7f92301a232342ecaa860bf392f6b02f</t>
        </is>
      </c>
      <c r="BI1862" t="inlineStr">
        <is>
          <t>15246</t>
        </is>
      </c>
      <c r="BJ1862" t="inlineStr">
        <is>
          <t>XFormInstance</t>
        </is>
      </c>
      <c r="BK1862" t="inlineStr">
        <is>
          <t>b55abdba128211f08837839c77c2df28</t>
        </is>
      </c>
      <c r="BL1862" t="b">
        <v>0</v>
      </c>
      <c r="BM1862" t="inlineStr">
        <is>
          <t>---</t>
        </is>
      </c>
      <c r="BN1862" t="inlineStr">
        <is>
          <t>200.113.215.62</t>
        </is>
      </c>
      <c r="BO1862" t="inlineStr">
        <is>
          <t>Roudeline Jean</t>
        </is>
      </c>
    </row>
    <row r="1863">
      <c r="A1863" t="inlineStr">
        <is>
          <t>1861</t>
        </is>
      </c>
      <c r="B1863" t="inlineStr">
        <is>
          <t>dc50c5ab-a4b8-416d-99e0-6297893c3455</t>
        </is>
      </c>
      <c r="C1863" t="inlineStr">
        <is>
          <t>2025-04-09</t>
        </is>
      </c>
      <c r="D1863" t="inlineStr">
        <is>
          <t>4</t>
        </is>
      </c>
      <c r="E1863" t="inlineStr">
        <is>
          <t>Adhérence</t>
        </is>
      </c>
      <c r="F1863" t="inlineStr">
        <is>
          <t>0</t>
        </is>
      </c>
      <c r="G1863" t="inlineStr">
        <is>
          <t>Adherence</t>
        </is>
      </c>
      <c r="H1863" t="inlineStr">
        <is>
          <t>1</t>
        </is>
      </c>
      <c r="I1863" t="inlineStr">
        <is>
          <t>0</t>
        </is>
      </c>
      <c r="J1863" t="inlineStr">
        <is>
          <t>---</t>
        </is>
      </c>
      <c r="K1863" t="inlineStr">
        <is>
          <t>---</t>
        </is>
      </c>
      <c r="L1863" t="inlineStr">
        <is>
          <t>---</t>
        </is>
      </c>
      <c r="M1863" t="inlineStr">
        <is>
          <t>---</t>
        </is>
      </c>
      <c r="N1863" t="inlineStr">
        <is>
          <t>---</t>
        </is>
      </c>
      <c r="O1863" t="inlineStr">
        <is>
          <t>---</t>
        </is>
      </c>
      <c r="P1863" t="inlineStr">
        <is>
          <t>---</t>
        </is>
      </c>
      <c r="Q1863" t="inlineStr">
        <is>
          <t>---</t>
        </is>
      </c>
      <c r="R1863" t="inlineStr">
        <is>
          <t>---</t>
        </is>
      </c>
      <c r="S1863" t="inlineStr">
        <is>
          <t>---</t>
        </is>
      </c>
      <c r="T1863" t="inlineStr">
        <is>
          <t>---</t>
        </is>
      </c>
      <c r="U1863" t="inlineStr">
        <is>
          <t>---</t>
        </is>
      </c>
      <c r="V1863" t="inlineStr">
        <is>
          <t>---</t>
        </is>
      </c>
      <c r="W1863" t="inlineStr"/>
      <c r="X1863" t="inlineStr">
        <is>
          <t>CAP/HSCM/ST01756</t>
        </is>
      </c>
      <c r="Y1863" t="inlineStr">
        <is>
          <t>CAP/HSCM/ST01756</t>
        </is>
      </c>
      <c r="Z1863" t="inlineStr">
        <is>
          <t>2025-04-10 01:09:50</t>
        </is>
      </c>
      <c r="AA1863" t="inlineStr">
        <is>
          <t>2025-04-10 01:08:36</t>
        </is>
      </c>
      <c r="AB1863" t="inlineStr">
        <is>
          <t>1fleurgile</t>
        </is>
      </c>
      <c r="AC1863" t="inlineStr">
        <is>
          <t>2025-04-10 01:09:57</t>
        </is>
      </c>
      <c r="AD1863" s="1" t="inlineStr">
        <is>
          <t>https://www.commcarehq.org/a/caris-test/reports/form_data/dc50c5ab-a4b8-416d-99e0-6297893c3455/</t>
        </is>
      </c>
      <c r="AE1863" t="inlineStr">
        <is>
          <t>---</t>
        </is>
      </c>
      <c r="AF1863" t="inlineStr">
        <is>
          <t>1e96af0a425f4ac1a718b22516d40e67</t>
        </is>
      </c>
      <c r="AG1863" t="inlineStr">
        <is>
          <t>---</t>
        </is>
      </c>
      <c r="AH1863" t="inlineStr">
        <is>
          <t>2025-04-10 01:09:50</t>
        </is>
      </c>
      <c r="AI1863" t="inlineStr">
        <is>
          <t>9cfdf7db54419d22491b2c964b5162b3</t>
        </is>
      </c>
      <c r="AJ1863" t="inlineStr">
        <is>
          <t>2025-04-09</t>
        </is>
      </c>
      <c r="AK1863" t="inlineStr">
        <is>
          <t>4</t>
        </is>
      </c>
      <c r="AL1863" t="inlineStr">
        <is>
          <t>Adhérence</t>
        </is>
      </c>
      <c r="AM1863" t="inlineStr">
        <is>
          <t>0</t>
        </is>
      </c>
      <c r="AN1863" t="inlineStr">
        <is>
          <t>Adherence</t>
        </is>
      </c>
      <c r="AO1863" t="inlineStr">
        <is>
          <t>1</t>
        </is>
      </c>
      <c r="AP1863" t="inlineStr">
        <is>
          <t>0</t>
        </is>
      </c>
      <c r="AQ1863" t="inlineStr">
        <is>
          <t>---</t>
        </is>
      </c>
      <c r="AR1863" t="inlineStr">
        <is>
          <t>---</t>
        </is>
      </c>
      <c r="AS1863" t="inlineStr">
        <is>
          <t>---</t>
        </is>
      </c>
      <c r="AT1863" t="inlineStr"/>
      <c r="AU1863" t="inlineStr">
        <is>
          <t>---</t>
        </is>
      </c>
      <c r="AV1863" t="inlineStr">
        <is>
          <t>---</t>
        </is>
      </c>
      <c r="AW1863" t="inlineStr">
        <is>
          <t>---</t>
        </is>
      </c>
      <c r="AX1863" t="inlineStr">
        <is>
          <t>---</t>
        </is>
      </c>
      <c r="AY1863" t="inlineStr">
        <is>
          <t>---</t>
        </is>
      </c>
      <c r="AZ1863" t="inlineStr">
        <is>
          <t>---</t>
        </is>
      </c>
      <c r="BA1863" t="inlineStr">
        <is>
          <t>9cfdf7db54419d22491b2c964b5162b3</t>
        </is>
      </c>
      <c r="BB1863" t="inlineStr">
        <is>
          <t>http://openrosa.org/formdesigner/0B48E039-1E80-49A7-AC24-732B6E788E39</t>
        </is>
      </c>
      <c r="BC1863" t="inlineStr">
        <is>
          <t>Ration et autres visites</t>
        </is>
      </c>
      <c r="BD1863" t="inlineStr">
        <is>
          <t>CommCare Android, version "2.55.0"(467579). App v15976. CommCare Version 2.55.0. Build 467579, built on: 2025-01-15</t>
        </is>
      </c>
      <c r="BE1863" t="inlineStr">
        <is>
          <t>commcare_76b456dd-7d90-498a-a785-92f136625a61</t>
        </is>
      </c>
      <c r="BF1863" t="inlineStr">
        <is>
          <t>19.726544 -72.2201553 -38.02 9.2</t>
        </is>
      </c>
      <c r="BG1863" t="inlineStr">
        <is>
          <t>f13d8149fc6d39ebe86af18272310ff9</t>
        </is>
      </c>
      <c r="BH1863" t="inlineStr">
        <is>
          <t>7f92301a232342ecaa860bf392f6b02f</t>
        </is>
      </c>
      <c r="BI1863" t="inlineStr">
        <is>
          <t>15246</t>
        </is>
      </c>
      <c r="BJ1863" t="inlineStr">
        <is>
          <t>XFormInstance</t>
        </is>
      </c>
      <c r="BK1863" t="inlineStr">
        <is>
          <t>b55abdba128211f08837839c77c2df28</t>
        </is>
      </c>
      <c r="BL1863" t="b">
        <v>0</v>
      </c>
      <c r="BM1863" t="inlineStr">
        <is>
          <t>---</t>
        </is>
      </c>
      <c r="BN1863" t="inlineStr">
        <is>
          <t>200.113.215.62</t>
        </is>
      </c>
      <c r="BO1863" t="inlineStr">
        <is>
          <t>Rood Endel Jean</t>
        </is>
      </c>
    </row>
    <row r="1864">
      <c r="A1864" t="inlineStr">
        <is>
          <t>1862</t>
        </is>
      </c>
      <c r="B1864" t="inlineStr">
        <is>
          <t>dece674c-4cce-4089-b379-c9be2798eff2</t>
        </is>
      </c>
      <c r="C1864" t="inlineStr">
        <is>
          <t>2025-04-09</t>
        </is>
      </c>
      <c r="D1864" t="inlineStr">
        <is>
          <t>4</t>
        </is>
      </c>
      <c r="E1864" t="inlineStr">
        <is>
          <t>Adhérence</t>
        </is>
      </c>
      <c r="F1864" t="inlineStr">
        <is>
          <t>0</t>
        </is>
      </c>
      <c r="G1864" t="inlineStr">
        <is>
          <t>Adhérence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---</t>
        </is>
      </c>
      <c r="L1864" t="inlineStr">
        <is>
          <t>---</t>
        </is>
      </c>
      <c r="M1864" t="inlineStr">
        <is>
          <t>---</t>
        </is>
      </c>
      <c r="N1864" t="inlineStr">
        <is>
          <t>---</t>
        </is>
      </c>
      <c r="O1864" t="inlineStr">
        <is>
          <t>---</t>
        </is>
      </c>
      <c r="P1864" t="inlineStr">
        <is>
          <t>---</t>
        </is>
      </c>
      <c r="Q1864" t="inlineStr">
        <is>
          <t>---</t>
        </is>
      </c>
      <c r="R1864" t="inlineStr"/>
      <c r="S1864" t="inlineStr">
        <is>
          <t>25.0</t>
        </is>
      </c>
      <c r="T1864" t="inlineStr">
        <is>
          <t>127.0</t>
        </is>
      </c>
      <c r="U1864" t="inlineStr"/>
      <c r="V1864" t="inlineStr"/>
      <c r="W1864" t="inlineStr"/>
      <c r="X1864" t="inlineStr">
        <is>
          <t>CAP/HSCM/ST03686</t>
        </is>
      </c>
      <c r="Y1864" t="inlineStr">
        <is>
          <t>CAP/HSCM/ST03686</t>
        </is>
      </c>
      <c r="Z1864" t="inlineStr">
        <is>
          <t>2025-04-10 01:16:46</t>
        </is>
      </c>
      <c r="AA1864" t="inlineStr">
        <is>
          <t>2025-04-10 01:14:46</t>
        </is>
      </c>
      <c r="AB1864" t="inlineStr">
        <is>
          <t>1fleurgile</t>
        </is>
      </c>
      <c r="AC1864" t="inlineStr">
        <is>
          <t>2025-04-10 01:16:47</t>
        </is>
      </c>
      <c r="AD1864" s="1" t="inlineStr">
        <is>
          <t>https://www.commcarehq.org/a/caris-test/reports/form_data/dece674c-4cce-4089-b379-c9be2798eff2/</t>
        </is>
      </c>
      <c r="AE1864" t="inlineStr">
        <is>
          <t>---</t>
        </is>
      </c>
      <c r="AF1864" t="inlineStr">
        <is>
          <t>3c5a623af057e23a32ae4000_32527</t>
        </is>
      </c>
      <c r="AG1864" t="inlineStr">
        <is>
          <t>---</t>
        </is>
      </c>
      <c r="AH1864" t="inlineStr">
        <is>
          <t>2025-04-10 01:16:46</t>
        </is>
      </c>
      <c r="AI1864" t="inlineStr">
        <is>
          <t>9cfdf7db54419d22491b2c964b5162b3</t>
        </is>
      </c>
      <c r="AJ1864" t="inlineStr">
        <is>
          <t>2025-04-09</t>
        </is>
      </c>
      <c r="AK1864" t="inlineStr">
        <is>
          <t>4</t>
        </is>
      </c>
      <c r="AL1864" t="inlineStr">
        <is>
          <t>Adhérence</t>
        </is>
      </c>
      <c r="AM1864" t="inlineStr">
        <is>
          <t>0</t>
        </is>
      </c>
      <c r="AN1864" t="inlineStr">
        <is>
          <t>Adhérence</t>
        </is>
      </c>
      <c r="AO1864" t="inlineStr">
        <is>
          <t>1</t>
        </is>
      </c>
      <c r="AP1864" t="inlineStr">
        <is>
          <t>1</t>
        </is>
      </c>
      <c r="AQ1864" t="inlineStr"/>
      <c r="AR1864" t="inlineStr">
        <is>
          <t>25</t>
        </is>
      </c>
      <c r="AS1864" t="inlineStr">
        <is>
          <t>127</t>
        </is>
      </c>
      <c r="AT1864" t="inlineStr"/>
      <c r="AU1864" t="inlineStr">
        <is>
          <t>---</t>
        </is>
      </c>
      <c r="AV1864" t="inlineStr">
        <is>
          <t>---</t>
        </is>
      </c>
      <c r="AW1864" t="inlineStr">
        <is>
          <t>---</t>
        </is>
      </c>
      <c r="AX1864" t="inlineStr">
        <is>
          <t>---</t>
        </is>
      </c>
      <c r="AY1864" t="inlineStr">
        <is>
          <t>---</t>
        </is>
      </c>
      <c r="AZ1864" t="inlineStr">
        <is>
          <t>---</t>
        </is>
      </c>
      <c r="BA1864" t="inlineStr">
        <is>
          <t>9cfdf7db54419d22491b2c964b5162b3</t>
        </is>
      </c>
      <c r="BB1864" t="inlineStr">
        <is>
          <t>http://openrosa.org/formdesigner/0B48E039-1E80-49A7-AC24-732B6E788E39</t>
        </is>
      </c>
      <c r="BC1864" t="inlineStr">
        <is>
          <t>Ration et autres visites</t>
        </is>
      </c>
      <c r="BD1864" t="inlineStr">
        <is>
          <t>CommCare Android, version "2.55.0"(467579). App v15976. CommCare Version 2.55.0. Build 467579, built on: 2025-01-15</t>
        </is>
      </c>
      <c r="BE1864" t="inlineStr">
        <is>
          <t>commcare_76b456dd-7d90-498a-a785-92f136625a61</t>
        </is>
      </c>
      <c r="BF1864" t="inlineStr">
        <is>
          <t>19.7266277 -72.2201116 -25.67 8.11</t>
        </is>
      </c>
      <c r="BG1864" t="inlineStr">
        <is>
          <t>f13d8149fc6d39ebe86af18272310ff9</t>
        </is>
      </c>
      <c r="BH1864" t="inlineStr">
        <is>
          <t>7f92301a232342ecaa860bf392f6b02f</t>
        </is>
      </c>
      <c r="BI1864" t="inlineStr">
        <is>
          <t>15246</t>
        </is>
      </c>
      <c r="BJ1864" t="inlineStr">
        <is>
          <t>XFormInstance</t>
        </is>
      </c>
      <c r="BK1864" t="inlineStr">
        <is>
          <t>b55abdba128211f08837839c77c2df28</t>
        </is>
      </c>
      <c r="BL1864" t="b">
        <v>0</v>
      </c>
      <c r="BM1864" t="inlineStr">
        <is>
          <t>---</t>
        </is>
      </c>
      <c r="BN1864" t="inlineStr">
        <is>
          <t>200.113.215.62</t>
        </is>
      </c>
      <c r="BO1864" t="inlineStr">
        <is>
          <t>Philippe Djaisly</t>
        </is>
      </c>
    </row>
    <row r="1865">
      <c r="A1865" t="inlineStr">
        <is>
          <t>1863</t>
        </is>
      </c>
      <c r="B1865" t="inlineStr">
        <is>
          <t>936dd9cf-4772-4673-81f4-51234346ac5c</t>
        </is>
      </c>
      <c r="C1865" t="inlineStr">
        <is>
          <t>2025-04-09</t>
        </is>
      </c>
      <c r="D1865" t="inlineStr">
        <is>
          <t>4</t>
        </is>
      </c>
      <c r="E1865" t="inlineStr">
        <is>
          <t>Pour rendez- vous</t>
        </is>
      </c>
      <c r="F1865" t="inlineStr">
        <is>
          <t>0</t>
        </is>
      </c>
      <c r="G1865" t="inlineStr">
        <is>
          <t>non disponible par téléphone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---</t>
        </is>
      </c>
      <c r="L1865" t="inlineStr">
        <is>
          <t>---</t>
        </is>
      </c>
      <c r="M1865" t="inlineStr">
        <is>
          <t>---</t>
        </is>
      </c>
      <c r="N1865" t="inlineStr">
        <is>
          <t>---</t>
        </is>
      </c>
      <c r="O1865" t="inlineStr">
        <is>
          <t>---</t>
        </is>
      </c>
      <c r="P1865" t="inlineStr">
        <is>
          <t>---</t>
        </is>
      </c>
      <c r="Q1865" t="inlineStr">
        <is>
          <t>---</t>
        </is>
      </c>
      <c r="R1865" t="inlineStr">
        <is>
          <t>19.0</t>
        </is>
      </c>
      <c r="S1865" t="inlineStr"/>
      <c r="T1865" t="inlineStr">
        <is>
          <t>134.0</t>
        </is>
      </c>
      <c r="U1865" t="inlineStr"/>
      <c r="V1865" t="inlineStr"/>
      <c r="W1865" t="inlineStr"/>
      <c r="X1865" t="inlineStr">
        <is>
          <t>PAP/NPFS/ST02580</t>
        </is>
      </c>
      <c r="Y1865" t="inlineStr">
        <is>
          <t>PAP/NPFS/ST02580</t>
        </is>
      </c>
      <c r="Z1865" t="inlineStr">
        <is>
          <t>2025-04-10 01:30:58</t>
        </is>
      </c>
      <c r="AA1865" t="inlineStr">
        <is>
          <t>2025-04-10 01:29:25</t>
        </is>
      </c>
      <c r="AB1865" t="inlineStr">
        <is>
          <t>2christelle</t>
        </is>
      </c>
      <c r="AC1865" t="inlineStr">
        <is>
          <t>2025-04-10 01:42:11</t>
        </is>
      </c>
      <c r="AD1865" s="1" t="inlineStr">
        <is>
          <t>https://www.commcarehq.org/a/caris-test/reports/form_data/936dd9cf-4772-4673-81f4-51234346ac5c/</t>
        </is>
      </c>
      <c r="AE1865" t="inlineStr">
        <is>
          <t>---</t>
        </is>
      </c>
      <c r="AF1865" t="inlineStr">
        <is>
          <t>3c5a623af057e23a32ae4000_25070</t>
        </is>
      </c>
      <c r="AG1865" t="inlineStr">
        <is>
          <t>---</t>
        </is>
      </c>
      <c r="AH1865" t="inlineStr">
        <is>
          <t>2025-04-10 01:30:58</t>
        </is>
      </c>
      <c r="AI1865" t="inlineStr">
        <is>
          <t>246df32431d94e4a97fb5b1b8bef6b0e</t>
        </is>
      </c>
      <c r="AJ1865" t="inlineStr">
        <is>
          <t>2025-04-09</t>
        </is>
      </c>
      <c r="AK1865" t="inlineStr">
        <is>
          <t>4</t>
        </is>
      </c>
      <c r="AL1865" t="inlineStr">
        <is>
          <t>Pour rendez- vous</t>
        </is>
      </c>
      <c r="AM1865" t="inlineStr">
        <is>
          <t>0</t>
        </is>
      </c>
      <c r="AN1865" t="inlineStr">
        <is>
          <t>non disponible par téléphone</t>
        </is>
      </c>
      <c r="AO1865" t="inlineStr">
        <is>
          <t>1</t>
        </is>
      </c>
      <c r="AP1865" t="inlineStr">
        <is>
          <t>1</t>
        </is>
      </c>
      <c r="AQ1865" t="inlineStr">
        <is>
          <t>19</t>
        </is>
      </c>
      <c r="AR1865" t="inlineStr"/>
      <c r="AS1865" t="inlineStr">
        <is>
          <t>134</t>
        </is>
      </c>
      <c r="AT1865" t="inlineStr"/>
      <c r="AU1865" t="inlineStr">
        <is>
          <t>---</t>
        </is>
      </c>
      <c r="AV1865" t="inlineStr">
        <is>
          <t>---</t>
        </is>
      </c>
      <c r="AW1865" t="inlineStr">
        <is>
          <t>---</t>
        </is>
      </c>
      <c r="AX1865" t="inlineStr">
        <is>
          <t>---</t>
        </is>
      </c>
      <c r="AY1865" t="inlineStr">
        <is>
          <t>---</t>
        </is>
      </c>
      <c r="AZ1865" t="inlineStr">
        <is>
          <t>---</t>
        </is>
      </c>
      <c r="BA1865" t="inlineStr">
        <is>
          <t>246df32431d94e4a97fb5b1b8bef6b0e</t>
        </is>
      </c>
      <c r="BB1865" t="inlineStr">
        <is>
          <t>http://openrosa.org/formdesigner/0B48E039-1E80-49A7-AC24-732B6E788E39</t>
        </is>
      </c>
      <c r="BC1865" t="inlineStr">
        <is>
          <t>Ration et autres visites</t>
        </is>
      </c>
      <c r="BD1865" t="inlineStr">
        <is>
          <t>CommCare Android, version "2.56"(468046). App v15976. CommCare Version 2.56.0. Build 468046, built on: 2025-03-15</t>
        </is>
      </c>
      <c r="BE1865" t="inlineStr">
        <is>
          <t>commcare_95f1782f-8426-4434-b328-8386bbd0e352</t>
        </is>
      </c>
      <c r="BF1865" t="inlineStr">
        <is>
          <t>18.4766267 -72.2828249 0.0 1799.99</t>
        </is>
      </c>
      <c r="BG1865" t="inlineStr">
        <is>
          <t>f13d8149fc6d39ebe86af18272310ff9</t>
        </is>
      </c>
      <c r="BH1865" t="inlineStr">
        <is>
          <t>7f92301a232342ecaa860bf392f6b02f</t>
        </is>
      </c>
      <c r="BI1865" t="inlineStr">
        <is>
          <t>15246</t>
        </is>
      </c>
      <c r="BJ1865" t="inlineStr">
        <is>
          <t>XFormInstance</t>
        </is>
      </c>
      <c r="BK1865" t="inlineStr">
        <is>
          <t>e3d63110153e11f0be308d4ba6887086</t>
        </is>
      </c>
      <c r="BL1865" t="b">
        <v>0</v>
      </c>
      <c r="BM1865" t="inlineStr">
        <is>
          <t>---</t>
        </is>
      </c>
      <c r="BN1865" t="inlineStr">
        <is>
          <t>200.113.230.33</t>
        </is>
      </c>
      <c r="BO1865" t="inlineStr">
        <is>
          <t>Dieunie Chery</t>
        </is>
      </c>
    </row>
    <row r="1866">
      <c r="A1866" t="inlineStr">
        <is>
          <t>1864</t>
        </is>
      </c>
      <c r="B1866" t="inlineStr">
        <is>
          <t>4593ada0-d24c-47fd-9794-72fabd67e478</t>
        </is>
      </c>
      <c r="C1866" t="inlineStr">
        <is>
          <t>2025-04-09</t>
        </is>
      </c>
      <c r="D1866" t="inlineStr">
        <is>
          <t>4</t>
        </is>
      </c>
      <c r="E1866" t="inlineStr">
        <is>
          <t>Vérification médicament</t>
        </is>
      </c>
      <c r="F1866" t="inlineStr">
        <is>
          <t>1</t>
        </is>
      </c>
      <c r="G1866" t="inlineStr">
        <is>
          <t>pour planifier la visite</t>
        </is>
      </c>
      <c r="H1866" t="inlineStr">
        <is>
          <t>1</t>
        </is>
      </c>
      <c r="I1866" t="inlineStr">
        <is>
          <t>0</t>
        </is>
      </c>
      <c r="J1866" t="inlineStr">
        <is>
          <t>---</t>
        </is>
      </c>
      <c r="K1866" t="inlineStr">
        <is>
          <t>---</t>
        </is>
      </c>
      <c r="L1866" t="inlineStr">
        <is>
          <t>---</t>
        </is>
      </c>
      <c r="M1866" t="inlineStr">
        <is>
          <t>---</t>
        </is>
      </c>
      <c r="N1866" t="inlineStr">
        <is>
          <t>---</t>
        </is>
      </c>
      <c r="O1866" t="inlineStr">
        <is>
          <t>---</t>
        </is>
      </c>
      <c r="P1866" t="inlineStr">
        <is>
          <t>---</t>
        </is>
      </c>
      <c r="Q1866" t="inlineStr">
        <is>
          <t>---</t>
        </is>
      </c>
      <c r="R1866" t="inlineStr">
        <is>
          <t>---</t>
        </is>
      </c>
      <c r="S1866" t="inlineStr">
        <is>
          <t>---</t>
        </is>
      </c>
      <c r="T1866" t="inlineStr">
        <is>
          <t>---</t>
        </is>
      </c>
      <c r="U1866" t="inlineStr">
        <is>
          <t>---</t>
        </is>
      </c>
      <c r="V1866" t="inlineStr">
        <is>
          <t>---</t>
        </is>
      </c>
      <c r="W1866" t="inlineStr"/>
      <c r="X1866" t="inlineStr">
        <is>
          <t>PAP/NPFS/ST04376</t>
        </is>
      </c>
      <c r="Y1866" t="inlineStr">
        <is>
          <t>PAP/NPFS/ST04376</t>
        </is>
      </c>
      <c r="Z1866" t="inlineStr">
        <is>
          <t>2025-04-10 01:32:06</t>
        </is>
      </c>
      <c r="AA1866" t="inlineStr">
        <is>
          <t>2025-04-10 01:31:12</t>
        </is>
      </c>
      <c r="AB1866" t="inlineStr">
        <is>
          <t>2christelle</t>
        </is>
      </c>
      <c r="AC1866" t="inlineStr">
        <is>
          <t>2025-04-10 01:42:12</t>
        </is>
      </c>
      <c r="AD1866" s="1" t="inlineStr">
        <is>
          <t>https://www.commcarehq.org/a/caris-test/reports/form_data/4593ada0-d24c-47fd-9794-72fabd67e478/</t>
        </is>
      </c>
      <c r="AE1866" t="inlineStr">
        <is>
          <t>---</t>
        </is>
      </c>
      <c r="AF1866" t="inlineStr">
        <is>
          <t>3c5a623af057e23a32ae4000_194626</t>
        </is>
      </c>
      <c r="AG1866" t="inlineStr">
        <is>
          <t>---</t>
        </is>
      </c>
      <c r="AH1866" t="inlineStr">
        <is>
          <t>2025-04-10 01:32:06</t>
        </is>
      </c>
      <c r="AI1866" t="inlineStr">
        <is>
          <t>246df32431d94e4a97fb5b1b8bef6b0e</t>
        </is>
      </c>
      <c r="AJ1866" t="inlineStr">
        <is>
          <t>2025-04-09</t>
        </is>
      </c>
      <c r="AK1866" t="inlineStr">
        <is>
          <t>4</t>
        </is>
      </c>
      <c r="AL1866" t="inlineStr">
        <is>
          <t>Vérification médicament</t>
        </is>
      </c>
      <c r="AM1866" t="inlineStr">
        <is>
          <t>1</t>
        </is>
      </c>
      <c r="AN1866" t="inlineStr">
        <is>
          <t>pour planifier la visite</t>
        </is>
      </c>
      <c r="AO1866" t="inlineStr">
        <is>
          <t>1</t>
        </is>
      </c>
      <c r="AP1866" t="inlineStr">
        <is>
          <t>0</t>
        </is>
      </c>
      <c r="AQ1866" t="inlineStr">
        <is>
          <t>---</t>
        </is>
      </c>
      <c r="AR1866" t="inlineStr">
        <is>
          <t>---</t>
        </is>
      </c>
      <c r="AS1866" t="inlineStr">
        <is>
          <t>---</t>
        </is>
      </c>
      <c r="AT1866" t="inlineStr"/>
      <c r="AU1866" t="inlineStr">
        <is>
          <t>---</t>
        </is>
      </c>
      <c r="AV1866" t="inlineStr">
        <is>
          <t>---</t>
        </is>
      </c>
      <c r="AW1866" t="inlineStr">
        <is>
          <t>---</t>
        </is>
      </c>
      <c r="AX1866" t="inlineStr">
        <is>
          <t>---</t>
        </is>
      </c>
      <c r="AY1866" t="inlineStr">
        <is>
          <t>---</t>
        </is>
      </c>
      <c r="AZ1866" t="inlineStr">
        <is>
          <t>---</t>
        </is>
      </c>
      <c r="BA1866" t="inlineStr">
        <is>
          <t>246df32431d94e4a97fb5b1b8bef6b0e</t>
        </is>
      </c>
      <c r="BB1866" t="inlineStr">
        <is>
          <t>http://openrosa.org/formdesigner/0B48E039-1E80-49A7-AC24-732B6E788E39</t>
        </is>
      </c>
      <c r="BC1866" t="inlineStr">
        <is>
          <t>Ration et autres visites</t>
        </is>
      </c>
      <c r="BD1866" t="inlineStr">
        <is>
          <t>CommCare Android, version "2.56"(468046). App v15976. CommCare Version 2.56.0. Build 468046, built on: 2025-03-15</t>
        </is>
      </c>
      <c r="BE1866" t="inlineStr">
        <is>
          <t>commcare_95f1782f-8426-4434-b328-8386bbd0e352</t>
        </is>
      </c>
      <c r="BF1866" t="inlineStr">
        <is>
          <t>18.4766267 -72.2828249 0.0 1799.99</t>
        </is>
      </c>
      <c r="BG1866" t="inlineStr">
        <is>
          <t>f13d8149fc6d39ebe86af18272310ff9</t>
        </is>
      </c>
      <c r="BH1866" t="inlineStr">
        <is>
          <t>7f92301a232342ecaa860bf392f6b02f</t>
        </is>
      </c>
      <c r="BI1866" t="inlineStr">
        <is>
          <t>15246</t>
        </is>
      </c>
      <c r="BJ1866" t="inlineStr">
        <is>
          <t>XFormInstance</t>
        </is>
      </c>
      <c r="BK1866" t="inlineStr">
        <is>
          <t>e3d63110153e11f0be308d4ba6887086</t>
        </is>
      </c>
      <c r="BL1866" t="b">
        <v>0</v>
      </c>
      <c r="BM1866" t="inlineStr">
        <is>
          <t>---</t>
        </is>
      </c>
      <c r="BN1866" t="inlineStr">
        <is>
          <t>200.113.230.33</t>
        </is>
      </c>
      <c r="BO1866" t="inlineStr">
        <is>
          <t>Carl Marck Jameson  Edouard</t>
        </is>
      </c>
    </row>
    <row r="1867">
      <c r="A1867" t="inlineStr">
        <is>
          <t>1865</t>
        </is>
      </c>
      <c r="B1867" t="inlineStr">
        <is>
          <t>407f72f5-1e42-43d9-a8bc-aa2f64746889</t>
        </is>
      </c>
      <c r="C1867" t="inlineStr">
        <is>
          <t>2025-04-08</t>
        </is>
      </c>
      <c r="D1867" t="inlineStr">
        <is>
          <t>3</t>
        </is>
      </c>
      <c r="E1867" t="inlineStr">
        <is>
          <t>---</t>
        </is>
      </c>
      <c r="F1867" t="inlineStr">
        <is>
          <t>0</t>
        </is>
      </c>
      <c r="G1867" t="inlineStr">
        <is>
          <t>---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---</t>
        </is>
      </c>
      <c r="L1867" t="inlineStr">
        <is>
          <t>---</t>
        </is>
      </c>
      <c r="M1867" t="inlineStr">
        <is>
          <t>---</t>
        </is>
      </c>
      <c r="N1867" t="inlineStr">
        <is>
          <t>---</t>
        </is>
      </c>
      <c r="O1867" t="inlineStr">
        <is>
          <t>---</t>
        </is>
      </c>
      <c r="P1867" t="inlineStr">
        <is>
          <t>---</t>
        </is>
      </c>
      <c r="Q1867" t="inlineStr">
        <is>
          <t>---</t>
        </is>
      </c>
      <c r="R1867" t="inlineStr"/>
      <c r="S1867" t="inlineStr">
        <is>
          <t>50.6</t>
        </is>
      </c>
      <c r="T1867" t="inlineStr">
        <is>
          <t>162.0</t>
        </is>
      </c>
      <c r="U1867" t="inlineStr"/>
      <c r="V1867" t="inlineStr"/>
      <c r="W1867" t="inlineStr"/>
      <c r="X1867" t="inlineStr">
        <is>
          <t>GON/CDIR/ST00820</t>
        </is>
      </c>
      <c r="Y1867" t="inlineStr">
        <is>
          <t>GON/CDIR/ST00820</t>
        </is>
      </c>
      <c r="Z1867" t="inlineStr">
        <is>
          <t>2025-04-10 01:43:08</t>
        </is>
      </c>
      <c r="AA1867" t="inlineStr">
        <is>
          <t>2025-04-10 01:41:17</t>
        </is>
      </c>
      <c r="AB1867" t="inlineStr">
        <is>
          <t>6cheranor</t>
        </is>
      </c>
      <c r="AC1867" t="inlineStr">
        <is>
          <t>2025-04-10 01:43:15</t>
        </is>
      </c>
      <c r="AD1867" s="1" t="inlineStr">
        <is>
          <t>https://www.commcarehq.org/a/caris-test/reports/form_data/407f72f5-1e42-43d9-a8bc-aa2f64746889/</t>
        </is>
      </c>
      <c r="AE1867" t="inlineStr">
        <is>
          <t>---</t>
        </is>
      </c>
      <c r="AF1867" t="inlineStr">
        <is>
          <t>73fdf5ed72144e15b41df73243f7025e</t>
        </is>
      </c>
      <c r="AG1867" t="inlineStr">
        <is>
          <t>OK</t>
        </is>
      </c>
      <c r="AH1867" t="inlineStr">
        <is>
          <t>2025-04-10 01:43:08</t>
        </is>
      </c>
      <c r="AI1867" t="inlineStr">
        <is>
          <t>29b7f1edbe6082f038dd4ec8d0ae7a9d</t>
        </is>
      </c>
      <c r="AJ1867" t="inlineStr">
        <is>
          <t>2025-04-08</t>
        </is>
      </c>
      <c r="AK1867" t="inlineStr">
        <is>
          <t>3</t>
        </is>
      </c>
      <c r="AL1867" t="inlineStr">
        <is>
          <t>---</t>
        </is>
      </c>
      <c r="AM1867" t="inlineStr">
        <is>
          <t>0</t>
        </is>
      </c>
      <c r="AN1867" t="inlineStr">
        <is>
          <t>---</t>
        </is>
      </c>
      <c r="AO1867" t="inlineStr">
        <is>
          <t>1</t>
        </is>
      </c>
      <c r="AP1867" t="inlineStr">
        <is>
          <t>1</t>
        </is>
      </c>
      <c r="AQ1867" t="inlineStr"/>
      <c r="AR1867" t="inlineStr">
        <is>
          <t>50.6</t>
        </is>
      </c>
      <c r="AS1867" t="inlineStr">
        <is>
          <t>162</t>
        </is>
      </c>
      <c r="AT1867" t="inlineStr"/>
      <c r="AU1867" t="inlineStr">
        <is>
          <t>---</t>
        </is>
      </c>
      <c r="AV1867" t="inlineStr">
        <is>
          <t>---</t>
        </is>
      </c>
      <c r="AW1867" t="inlineStr">
        <is>
          <t>---</t>
        </is>
      </c>
      <c r="AX1867" t="inlineStr">
        <is>
          <t>---</t>
        </is>
      </c>
      <c r="AY1867" t="inlineStr">
        <is>
          <t>---</t>
        </is>
      </c>
      <c r="AZ1867" t="inlineStr">
        <is>
          <t>---</t>
        </is>
      </c>
      <c r="BA1867" t="inlineStr">
        <is>
          <t>29b7f1edbe6082f038dd4ec8d0ae7a9d</t>
        </is>
      </c>
      <c r="BB1867" t="inlineStr">
        <is>
          <t>http://openrosa.org/formdesigner/0B48E039-1E80-49A7-AC24-732B6E788E39</t>
        </is>
      </c>
      <c r="BC1867" t="inlineStr">
        <is>
          <t>Ration et autres visites</t>
        </is>
      </c>
      <c r="BD1867" t="inlineStr">
        <is>
          <t>CommCare Android, version "2.55.0"(467579). App v15976. CommCare Version 2.55.0. Build 467579, built on: 2025-01-15</t>
        </is>
      </c>
      <c r="BE1867" t="inlineStr">
        <is>
          <t>commcare_e5a4e59a-31e9-47c0-99a3-baf23089b238</t>
        </is>
      </c>
      <c r="BF1867" t="inlineStr"/>
      <c r="BG1867" t="inlineStr">
        <is>
          <t>f13d8149fc6d39ebe86af18272310ff9</t>
        </is>
      </c>
      <c r="BH1867" t="inlineStr">
        <is>
          <t>7f92301a232342ecaa860bf392f6b02f</t>
        </is>
      </c>
      <c r="BI1867" t="inlineStr">
        <is>
          <t>15246</t>
        </is>
      </c>
      <c r="BJ1867" t="inlineStr">
        <is>
          <t>XFormInstance</t>
        </is>
      </c>
      <c r="BK1867" t="inlineStr">
        <is>
          <t>60a75d9a126f11f0b4e92503b5a243dc</t>
        </is>
      </c>
      <c r="BL1867" t="b">
        <v>0</v>
      </c>
      <c r="BM1867" t="inlineStr">
        <is>
          <t>---</t>
        </is>
      </c>
      <c r="BN1867" t="inlineStr">
        <is>
          <t>200.113.238.87</t>
        </is>
      </c>
      <c r="BO1867" t="inlineStr">
        <is>
          <t>Katina Destave</t>
        </is>
      </c>
    </row>
    <row r="1868">
      <c r="A1868" t="inlineStr">
        <is>
          <t>1866</t>
        </is>
      </c>
      <c r="B1868" t="inlineStr">
        <is>
          <t>566ddb7c-2678-404d-8b61-793631b7db03</t>
        </is>
      </c>
      <c r="C1868" t="inlineStr">
        <is>
          <t>2025-04-09</t>
        </is>
      </c>
      <c r="D1868" t="inlineStr">
        <is>
          <t>4</t>
        </is>
      </c>
      <c r="E1868" t="inlineStr">
        <is>
          <t>DAC</t>
        </is>
      </c>
      <c r="F1868" t="inlineStr">
        <is>
          <t>0</t>
        </is>
      </c>
      <c r="G1868" t="inlineStr">
        <is>
          <t>DAC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---</t>
        </is>
      </c>
      <c r="L1868" t="inlineStr">
        <is>
          <t>---</t>
        </is>
      </c>
      <c r="M1868" t="inlineStr">
        <is>
          <t>---</t>
        </is>
      </c>
      <c r="N1868" t="inlineStr">
        <is>
          <t>---</t>
        </is>
      </c>
      <c r="O1868" t="inlineStr">
        <is>
          <t>---</t>
        </is>
      </c>
      <c r="P1868" t="inlineStr">
        <is>
          <t>---</t>
        </is>
      </c>
      <c r="Q1868" t="inlineStr">
        <is>
          <t>---</t>
        </is>
      </c>
      <c r="R1868" t="inlineStr">
        <is>
          <t>15.8</t>
        </is>
      </c>
      <c r="S1868" t="inlineStr">
        <is>
          <t>16.0</t>
        </is>
      </c>
      <c r="T1868" t="inlineStr">
        <is>
          <t>108.0</t>
        </is>
      </c>
      <c r="U1868" t="inlineStr"/>
      <c r="V1868" t="inlineStr"/>
      <c r="W1868" t="inlineStr"/>
      <c r="X1868" t="inlineStr">
        <is>
          <t>GON/CDIR/PED00218</t>
        </is>
      </c>
      <c r="Y1868" t="inlineStr">
        <is>
          <t>GON/CDIR/PED00218</t>
        </is>
      </c>
      <c r="Z1868" t="inlineStr">
        <is>
          <t>2025-04-10 01:59:27</t>
        </is>
      </c>
      <c r="AA1868" t="inlineStr">
        <is>
          <t>2025-04-10 01:51:00</t>
        </is>
      </c>
      <c r="AB1868" t="inlineStr">
        <is>
          <t>6cheranor</t>
        </is>
      </c>
      <c r="AC1868" t="inlineStr">
        <is>
          <t>2025-04-10 02:00:19</t>
        </is>
      </c>
      <c r="AD1868" s="1" t="inlineStr">
        <is>
          <t>https://www.commcarehq.org/a/caris-test/reports/form_data/566ddb7c-2678-404d-8b61-793631b7db03/</t>
        </is>
      </c>
      <c r="AE1868" t="inlineStr">
        <is>
          <t>---</t>
        </is>
      </c>
      <c r="AF1868" t="inlineStr">
        <is>
          <t>3c5a623af057e23a32ae4000_46825</t>
        </is>
      </c>
      <c r="AG1868" t="inlineStr">
        <is>
          <t>---</t>
        </is>
      </c>
      <c r="AH1868" t="inlineStr">
        <is>
          <t>2025-04-10 01:59:27</t>
        </is>
      </c>
      <c r="AI1868" t="inlineStr">
        <is>
          <t>29b7f1edbe6082f038dd4ec8d0ae7a9d</t>
        </is>
      </c>
      <c r="AJ1868" t="inlineStr">
        <is>
          <t>2025-04-09</t>
        </is>
      </c>
      <c r="AK1868" t="inlineStr">
        <is>
          <t>4</t>
        </is>
      </c>
      <c r="AL1868" t="inlineStr">
        <is>
          <t>DAC</t>
        </is>
      </c>
      <c r="AM1868" t="inlineStr">
        <is>
          <t>0</t>
        </is>
      </c>
      <c r="AN1868" t="inlineStr">
        <is>
          <t>DAC</t>
        </is>
      </c>
      <c r="AO1868" t="inlineStr">
        <is>
          <t>1</t>
        </is>
      </c>
      <c r="AP1868" t="inlineStr">
        <is>
          <t>1</t>
        </is>
      </c>
      <c r="AQ1868" t="inlineStr">
        <is>
          <t>15.8</t>
        </is>
      </c>
      <c r="AR1868" t="inlineStr">
        <is>
          <t>16</t>
        </is>
      </c>
      <c r="AS1868" t="inlineStr">
        <is>
          <t>108</t>
        </is>
      </c>
      <c r="AT1868" t="inlineStr"/>
      <c r="AU1868" t="inlineStr">
        <is>
          <t>---</t>
        </is>
      </c>
      <c r="AV1868" t="inlineStr">
        <is>
          <t>---</t>
        </is>
      </c>
      <c r="AW1868" t="inlineStr">
        <is>
          <t>---</t>
        </is>
      </c>
      <c r="AX1868" t="inlineStr">
        <is>
          <t>---</t>
        </is>
      </c>
      <c r="AY1868" t="inlineStr">
        <is>
          <t>---</t>
        </is>
      </c>
      <c r="AZ1868" t="inlineStr">
        <is>
          <t>---</t>
        </is>
      </c>
      <c r="BA1868" t="inlineStr">
        <is>
          <t>29b7f1edbe6082f038dd4ec8d0ae7a9d</t>
        </is>
      </c>
      <c r="BB1868" t="inlineStr">
        <is>
          <t>http://openrosa.org/formdesigner/0B48E039-1E80-49A7-AC24-732B6E788E39</t>
        </is>
      </c>
      <c r="BC1868" t="inlineStr">
        <is>
          <t>Ration et autres visites</t>
        </is>
      </c>
      <c r="BD1868" t="inlineStr">
        <is>
          <t>CommCare Android, version "2.55.0"(467579). App v15976. CommCare Version 2.55.0. Build 467579, built on: 2025-01-15</t>
        </is>
      </c>
      <c r="BE1868" t="inlineStr">
        <is>
          <t>commcare_e5a4e59a-31e9-47c0-99a3-baf23089b238</t>
        </is>
      </c>
      <c r="BF1868" t="inlineStr"/>
      <c r="BG1868" t="inlineStr">
        <is>
          <t>f13d8149fc6d39ebe86af18272310ff9</t>
        </is>
      </c>
      <c r="BH1868" t="inlineStr">
        <is>
          <t>7f92301a232342ecaa860bf392f6b02f</t>
        </is>
      </c>
      <c r="BI1868" t="inlineStr">
        <is>
          <t>15246</t>
        </is>
      </c>
      <c r="BJ1868" t="inlineStr">
        <is>
          <t>XFormInstance</t>
        </is>
      </c>
      <c r="BK1868" t="inlineStr">
        <is>
          <t>60a75d9a126f11f0b4e92503b5a243dc</t>
        </is>
      </c>
      <c r="BL1868" t="b">
        <v>0</v>
      </c>
      <c r="BM1868" t="inlineStr">
        <is>
          <t>---</t>
        </is>
      </c>
      <c r="BN1868" t="inlineStr">
        <is>
          <t>200.113.238.87</t>
        </is>
      </c>
      <c r="BO1868" t="inlineStr">
        <is>
          <t>Prevencia saralandine Alcindor</t>
        </is>
      </c>
    </row>
    <row r="1869">
      <c r="A1869" t="inlineStr">
        <is>
          <t>1867</t>
        </is>
      </c>
      <c r="B1869" t="inlineStr">
        <is>
          <t>9ca35b82-d322-4829-b377-57eea0a82aff</t>
        </is>
      </c>
      <c r="C1869" t="inlineStr">
        <is>
          <t>2025-04-09</t>
        </is>
      </c>
      <c r="D1869" t="inlineStr">
        <is>
          <t>4</t>
        </is>
      </c>
      <c r="E1869" t="inlineStr">
        <is>
          <t>DAC</t>
        </is>
      </c>
      <c r="F1869" t="inlineStr">
        <is>
          <t>0</t>
        </is>
      </c>
      <c r="G1869" t="inlineStr">
        <is>
          <t>DAC</t>
        </is>
      </c>
      <c r="H1869" t="inlineStr">
        <is>
          <t>1</t>
        </is>
      </c>
      <c r="I1869" t="inlineStr">
        <is>
          <t>1</t>
        </is>
      </c>
      <c r="J1869" t="inlineStr"/>
      <c r="K1869" t="inlineStr">
        <is>
          <t>---</t>
        </is>
      </c>
      <c r="L1869" t="inlineStr">
        <is>
          <t>---</t>
        </is>
      </c>
      <c r="M1869" t="inlineStr">
        <is>
          <t>---</t>
        </is>
      </c>
      <c r="N1869" t="inlineStr">
        <is>
          <t>---</t>
        </is>
      </c>
      <c r="O1869" t="inlineStr">
        <is>
          <t>---</t>
        </is>
      </c>
      <c r="P1869" t="inlineStr">
        <is>
          <t>---</t>
        </is>
      </c>
      <c r="Q1869" t="inlineStr">
        <is>
          <t>---</t>
        </is>
      </c>
      <c r="R1869" t="inlineStr"/>
      <c r="S1869" t="inlineStr"/>
      <c r="T1869" t="inlineStr"/>
      <c r="U1869" t="inlineStr"/>
      <c r="V1869" t="inlineStr"/>
      <c r="W1869" t="inlineStr"/>
      <c r="X1869" t="inlineStr">
        <is>
          <t>GON/CDIR/PED00115</t>
        </is>
      </c>
      <c r="Y1869" t="inlineStr">
        <is>
          <t>GON/CDIR/PED00115</t>
        </is>
      </c>
      <c r="Z1869" t="inlineStr">
        <is>
          <t>2025-04-10 02:02:38</t>
        </is>
      </c>
      <c r="AA1869" t="inlineStr">
        <is>
          <t>2025-04-10 02:00:02</t>
        </is>
      </c>
      <c r="AB1869" t="inlineStr">
        <is>
          <t>6cheranor</t>
        </is>
      </c>
      <c r="AC1869" t="inlineStr">
        <is>
          <t>2025-04-10 02:02:41</t>
        </is>
      </c>
      <c r="AD1869" s="1" t="inlineStr">
        <is>
          <t>https://www.commcarehq.org/a/caris-test/reports/form_data/9ca35b82-d322-4829-b377-57eea0a82aff/</t>
        </is>
      </c>
      <c r="AE1869" t="inlineStr">
        <is>
          <t>---</t>
        </is>
      </c>
      <c r="AF1869" t="inlineStr">
        <is>
          <t>3c5a623af057e23a32ae4000_30214</t>
        </is>
      </c>
      <c r="AG1869" t="inlineStr">
        <is>
          <t>---</t>
        </is>
      </c>
      <c r="AH1869" t="inlineStr">
        <is>
          <t>2025-04-10 02:02:38</t>
        </is>
      </c>
      <c r="AI1869" t="inlineStr">
        <is>
          <t>29b7f1edbe6082f038dd4ec8d0ae7a9d</t>
        </is>
      </c>
      <c r="AJ1869" t="inlineStr">
        <is>
          <t>2025-04-09</t>
        </is>
      </c>
      <c r="AK1869" t="inlineStr">
        <is>
          <t>4</t>
        </is>
      </c>
      <c r="AL1869" t="inlineStr">
        <is>
          <t>DAC</t>
        </is>
      </c>
      <c r="AM1869" t="inlineStr">
        <is>
          <t>0</t>
        </is>
      </c>
      <c r="AN1869" t="inlineStr">
        <is>
          <t>DAC</t>
        </is>
      </c>
      <c r="AO1869" t="inlineStr">
        <is>
          <t>1</t>
        </is>
      </c>
      <c r="AP1869" t="inlineStr">
        <is>
          <t>1</t>
        </is>
      </c>
      <c r="AQ1869" t="inlineStr"/>
      <c r="AR1869" t="inlineStr"/>
      <c r="AS1869" t="inlineStr"/>
      <c r="AT1869" t="inlineStr"/>
      <c r="AU1869" t="inlineStr">
        <is>
          <t>---</t>
        </is>
      </c>
      <c r="AV1869" t="inlineStr">
        <is>
          <t>---</t>
        </is>
      </c>
      <c r="AW1869" t="inlineStr">
        <is>
          <t>---</t>
        </is>
      </c>
      <c r="AX1869" t="inlineStr">
        <is>
          <t>---</t>
        </is>
      </c>
      <c r="AY1869" t="inlineStr">
        <is>
          <t>---</t>
        </is>
      </c>
      <c r="AZ1869" t="inlineStr">
        <is>
          <t>---</t>
        </is>
      </c>
      <c r="BA1869" t="inlineStr">
        <is>
          <t>29b7f1edbe6082f038dd4ec8d0ae7a9d</t>
        </is>
      </c>
      <c r="BB1869" t="inlineStr">
        <is>
          <t>http://openrosa.org/formdesigner/0B48E039-1E80-49A7-AC24-732B6E788E39</t>
        </is>
      </c>
      <c r="BC1869" t="inlineStr">
        <is>
          <t>Ration et autres visites</t>
        </is>
      </c>
      <c r="BD1869" t="inlineStr">
        <is>
          <t>CommCare Android, version "2.55.0"(467579). App v15976. CommCare Version 2.55.0. Build 467579, built on: 2025-01-15</t>
        </is>
      </c>
      <c r="BE1869" t="inlineStr">
        <is>
          <t>commcare_e5a4e59a-31e9-47c0-99a3-baf23089b238</t>
        </is>
      </c>
      <c r="BF1869" t="inlineStr"/>
      <c r="BG1869" t="inlineStr">
        <is>
          <t>f13d8149fc6d39ebe86af18272310ff9</t>
        </is>
      </c>
      <c r="BH1869" t="inlineStr">
        <is>
          <t>7f92301a232342ecaa860bf392f6b02f</t>
        </is>
      </c>
      <c r="BI1869" t="inlineStr">
        <is>
          <t>15246</t>
        </is>
      </c>
      <c r="BJ1869" t="inlineStr">
        <is>
          <t>XFormInstance</t>
        </is>
      </c>
      <c r="BK1869" t="inlineStr">
        <is>
          <t>60a75d9a126f11f0b4e92503b5a243dc</t>
        </is>
      </c>
      <c r="BL1869" t="b">
        <v>0</v>
      </c>
      <c r="BM1869" t="inlineStr">
        <is>
          <t>---</t>
        </is>
      </c>
      <c r="BN1869" t="inlineStr">
        <is>
          <t>200.113.238.87</t>
        </is>
      </c>
      <c r="BO1869" t="inlineStr">
        <is>
          <t>Gabriella P. Francesca Alcindor</t>
        </is>
      </c>
    </row>
    <row r="1870">
      <c r="A1870" t="inlineStr">
        <is>
          <t>1868</t>
        </is>
      </c>
      <c r="B1870" t="inlineStr">
        <is>
          <t>ea829139-55be-4094-a4c6-e7682b1f8220</t>
        </is>
      </c>
      <c r="C1870" t="inlineStr">
        <is>
          <t>2025-04-09</t>
        </is>
      </c>
      <c r="D1870" t="inlineStr">
        <is>
          <t>3 4</t>
        </is>
      </c>
      <c r="E1870" t="inlineStr">
        <is>
          <t>DAC</t>
        </is>
      </c>
      <c r="F1870" t="inlineStr">
        <is>
          <t>0</t>
        </is>
      </c>
      <c r="G1870" t="inlineStr">
        <is>
          <t>---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---</t>
        </is>
      </c>
      <c r="L1870" t="inlineStr">
        <is>
          <t>---</t>
        </is>
      </c>
      <c r="M1870" t="inlineStr">
        <is>
          <t>---</t>
        </is>
      </c>
      <c r="N1870" t="inlineStr">
        <is>
          <t>---</t>
        </is>
      </c>
      <c r="O1870" t="inlineStr">
        <is>
          <t>---</t>
        </is>
      </c>
      <c r="P1870" t="inlineStr">
        <is>
          <t>---</t>
        </is>
      </c>
      <c r="Q1870" t="inlineStr">
        <is>
          <t>---</t>
        </is>
      </c>
      <c r="R1870" t="inlineStr"/>
      <c r="S1870" t="inlineStr"/>
      <c r="T1870" t="inlineStr"/>
      <c r="U1870" t="inlineStr"/>
      <c r="V1870" t="inlineStr"/>
      <c r="W1870" t="inlineStr"/>
      <c r="X1870" t="inlineStr">
        <is>
          <t>GON/CDIR/PED00168</t>
        </is>
      </c>
      <c r="Y1870" t="inlineStr">
        <is>
          <t>GON/CDIR/PED00168</t>
        </is>
      </c>
      <c r="Z1870" t="inlineStr">
        <is>
          <t>2025-04-10 02:06:24</t>
        </is>
      </c>
      <c r="AA1870" t="inlineStr">
        <is>
          <t>2025-04-10 02:04:33</t>
        </is>
      </c>
      <c r="AB1870" t="inlineStr">
        <is>
          <t>6cheranor</t>
        </is>
      </c>
      <c r="AC1870" t="inlineStr">
        <is>
          <t>2025-04-10 02:06:28</t>
        </is>
      </c>
      <c r="AD1870" s="1" t="inlineStr">
        <is>
          <t>https://www.commcarehq.org/a/caris-test/reports/form_data/ea829139-55be-4094-a4c6-e7682b1f8220/</t>
        </is>
      </c>
      <c r="AE1870" t="inlineStr">
        <is>
          <t>---</t>
        </is>
      </c>
      <c r="AF1870" t="inlineStr">
        <is>
          <t>3c5a623af057e23a32ae4000_38214</t>
        </is>
      </c>
      <c r="AG1870" t="inlineStr">
        <is>
          <t>OK</t>
        </is>
      </c>
      <c r="AH1870" t="inlineStr">
        <is>
          <t>2025-04-10 02:06:24</t>
        </is>
      </c>
      <c r="AI1870" t="inlineStr">
        <is>
          <t>29b7f1edbe6082f038dd4ec8d0ae7a9d</t>
        </is>
      </c>
      <c r="AJ1870" t="inlineStr">
        <is>
          <t>2025-04-09</t>
        </is>
      </c>
      <c r="AK1870" t="inlineStr">
        <is>
          <t>3 4</t>
        </is>
      </c>
      <c r="AL1870" t="inlineStr">
        <is>
          <t>DAC</t>
        </is>
      </c>
      <c r="AM1870" t="inlineStr">
        <is>
          <t>0</t>
        </is>
      </c>
      <c r="AN1870" t="inlineStr">
        <is>
          <t>---</t>
        </is>
      </c>
      <c r="AO1870" t="inlineStr">
        <is>
          <t>1</t>
        </is>
      </c>
      <c r="AP1870" t="inlineStr">
        <is>
          <t>1</t>
        </is>
      </c>
      <c r="AQ1870" t="inlineStr"/>
      <c r="AR1870" t="inlineStr"/>
      <c r="AS1870" t="inlineStr"/>
      <c r="AT1870" t="inlineStr"/>
      <c r="AU1870" t="inlineStr">
        <is>
          <t>---</t>
        </is>
      </c>
      <c r="AV1870" t="inlineStr">
        <is>
          <t>---</t>
        </is>
      </c>
      <c r="AW1870" t="inlineStr">
        <is>
          <t>---</t>
        </is>
      </c>
      <c r="AX1870" t="inlineStr">
        <is>
          <t>---</t>
        </is>
      </c>
      <c r="AY1870" t="inlineStr">
        <is>
          <t>---</t>
        </is>
      </c>
      <c r="AZ1870" t="inlineStr">
        <is>
          <t>---</t>
        </is>
      </c>
      <c r="BA1870" t="inlineStr">
        <is>
          <t>29b7f1edbe6082f038dd4ec8d0ae7a9d</t>
        </is>
      </c>
      <c r="BB1870" t="inlineStr">
        <is>
          <t>http://openrosa.org/formdesigner/0B48E039-1E80-49A7-AC24-732B6E788E39</t>
        </is>
      </c>
      <c r="BC1870" t="inlineStr">
        <is>
          <t>Ration et autres visites</t>
        </is>
      </c>
      <c r="BD1870" t="inlineStr">
        <is>
          <t>CommCare Android, version "2.55.0"(467579). App v15976. CommCare Version 2.55.0. Build 467579, built on: 2025-01-15</t>
        </is>
      </c>
      <c r="BE1870" t="inlineStr">
        <is>
          <t>commcare_e5a4e59a-31e9-47c0-99a3-baf23089b238</t>
        </is>
      </c>
      <c r="BF1870" t="inlineStr"/>
      <c r="BG1870" t="inlineStr">
        <is>
          <t>f13d8149fc6d39ebe86af18272310ff9</t>
        </is>
      </c>
      <c r="BH1870" t="inlineStr">
        <is>
          <t>7f92301a232342ecaa860bf392f6b02f</t>
        </is>
      </c>
      <c r="BI1870" t="inlineStr">
        <is>
          <t>15246</t>
        </is>
      </c>
      <c r="BJ1870" t="inlineStr">
        <is>
          <t>XFormInstance</t>
        </is>
      </c>
      <c r="BK1870" t="inlineStr">
        <is>
          <t>60a75d9a126f11f0b4e92503b5a243dc</t>
        </is>
      </c>
      <c r="BL1870" t="b">
        <v>0</v>
      </c>
      <c r="BM1870" t="inlineStr">
        <is>
          <t>---</t>
        </is>
      </c>
      <c r="BN1870" t="inlineStr">
        <is>
          <t>200.113.238.87</t>
        </is>
      </c>
      <c r="BO1870" t="inlineStr">
        <is>
          <t>Gabriella Joseph</t>
        </is>
      </c>
    </row>
    <row r="1871">
      <c r="A1871" t="inlineStr">
        <is>
          <t>1869</t>
        </is>
      </c>
      <c r="B1871" t="inlineStr">
        <is>
          <t>067968b5-e99a-4a7f-8bc6-e9ec46d3784d</t>
        </is>
      </c>
      <c r="C1871" t="inlineStr">
        <is>
          <t>2025-04-09</t>
        </is>
      </c>
      <c r="D1871" t="inlineStr">
        <is>
          <t>3 4</t>
        </is>
      </c>
      <c r="E1871" t="inlineStr">
        <is>
          <t>DACi</t>
        </is>
      </c>
      <c r="F1871" t="inlineStr">
        <is>
          <t>0</t>
        </is>
      </c>
      <c r="G1871" t="inlineStr">
        <is>
          <t>---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---</t>
        </is>
      </c>
      <c r="L1871" t="inlineStr">
        <is>
          <t>---</t>
        </is>
      </c>
      <c r="M1871" t="inlineStr">
        <is>
          <t>---</t>
        </is>
      </c>
      <c r="N1871" t="inlineStr">
        <is>
          <t>---</t>
        </is>
      </c>
      <c r="O1871" t="inlineStr">
        <is>
          <t>---</t>
        </is>
      </c>
      <c r="P1871" t="inlineStr">
        <is>
          <t>---</t>
        </is>
      </c>
      <c r="Q1871" t="inlineStr">
        <is>
          <t>---</t>
        </is>
      </c>
      <c r="R1871" t="inlineStr"/>
      <c r="S1871" t="inlineStr"/>
      <c r="T1871" t="inlineStr"/>
      <c r="U1871" t="inlineStr"/>
      <c r="V1871" t="inlineStr"/>
      <c r="W1871" t="inlineStr"/>
      <c r="X1871" t="inlineStr">
        <is>
          <t>GON/CDIR/PED00191</t>
        </is>
      </c>
      <c r="Y1871" t="inlineStr">
        <is>
          <t>GON/CDIR/PED00191</t>
        </is>
      </c>
      <c r="Z1871" t="inlineStr">
        <is>
          <t>2025-04-10 02:09:44</t>
        </is>
      </c>
      <c r="AA1871" t="inlineStr">
        <is>
          <t>2025-04-10 02:06:49</t>
        </is>
      </c>
      <c r="AB1871" t="inlineStr">
        <is>
          <t>6cheranor</t>
        </is>
      </c>
      <c r="AC1871" t="inlineStr">
        <is>
          <t>2025-04-10 02:09:47</t>
        </is>
      </c>
      <c r="AD1871" s="1" t="inlineStr">
        <is>
          <t>https://www.commcarehq.org/a/caris-test/reports/form_data/067968b5-e99a-4a7f-8bc6-e9ec46d3784d/</t>
        </is>
      </c>
      <c r="AE1871" t="inlineStr">
        <is>
          <t>---</t>
        </is>
      </c>
      <c r="AF1871" t="inlineStr">
        <is>
          <t>3c5a623af057e23a32ae4000_43433</t>
        </is>
      </c>
      <c r="AG1871" t="inlineStr">
        <is>
          <t>OK</t>
        </is>
      </c>
      <c r="AH1871" t="inlineStr">
        <is>
          <t>2025-04-10 02:09:44</t>
        </is>
      </c>
      <c r="AI1871" t="inlineStr">
        <is>
          <t>29b7f1edbe6082f038dd4ec8d0ae7a9d</t>
        </is>
      </c>
      <c r="AJ1871" t="inlineStr">
        <is>
          <t>2025-04-09</t>
        </is>
      </c>
      <c r="AK1871" t="inlineStr">
        <is>
          <t>3 4</t>
        </is>
      </c>
      <c r="AL1871" t="inlineStr">
        <is>
          <t>DACi</t>
        </is>
      </c>
      <c r="AM1871" t="inlineStr">
        <is>
          <t>0</t>
        </is>
      </c>
      <c r="AN1871" t="inlineStr">
        <is>
          <t>---</t>
        </is>
      </c>
      <c r="AO1871" t="inlineStr">
        <is>
          <t>1</t>
        </is>
      </c>
      <c r="AP1871" t="inlineStr">
        <is>
          <t>1</t>
        </is>
      </c>
      <c r="AQ1871" t="inlineStr"/>
      <c r="AR1871" t="inlineStr"/>
      <c r="AS1871" t="inlineStr"/>
      <c r="AT1871" t="inlineStr"/>
      <c r="AU1871" t="inlineStr">
        <is>
          <t>---</t>
        </is>
      </c>
      <c r="AV1871" t="inlineStr">
        <is>
          <t>---</t>
        </is>
      </c>
      <c r="AW1871" t="inlineStr">
        <is>
          <t>---</t>
        </is>
      </c>
      <c r="AX1871" t="inlineStr">
        <is>
          <t>---</t>
        </is>
      </c>
      <c r="AY1871" t="inlineStr">
        <is>
          <t>---</t>
        </is>
      </c>
      <c r="AZ1871" t="inlineStr">
        <is>
          <t>---</t>
        </is>
      </c>
      <c r="BA1871" t="inlineStr">
        <is>
          <t>29b7f1edbe6082f038dd4ec8d0ae7a9d</t>
        </is>
      </c>
      <c r="BB1871" t="inlineStr">
        <is>
          <t>http://openrosa.org/formdesigner/0B48E039-1E80-49A7-AC24-732B6E788E39</t>
        </is>
      </c>
      <c r="BC1871" t="inlineStr">
        <is>
          <t>Ration et autres visites</t>
        </is>
      </c>
      <c r="BD1871" t="inlineStr">
        <is>
          <t>CommCare Android, version "2.55.0"(467579). App v15976. CommCare Version 2.55.0. Build 467579, built on: 2025-01-15</t>
        </is>
      </c>
      <c r="BE1871" t="inlineStr">
        <is>
          <t>commcare_e5a4e59a-31e9-47c0-99a3-baf23089b238</t>
        </is>
      </c>
      <c r="BF1871" t="inlineStr"/>
      <c r="BG1871" t="inlineStr">
        <is>
          <t>f13d8149fc6d39ebe86af18272310ff9</t>
        </is>
      </c>
      <c r="BH1871" t="inlineStr">
        <is>
          <t>7f92301a232342ecaa860bf392f6b02f</t>
        </is>
      </c>
      <c r="BI1871" t="inlineStr">
        <is>
          <t>15246</t>
        </is>
      </c>
      <c r="BJ1871" t="inlineStr">
        <is>
          <t>XFormInstance</t>
        </is>
      </c>
      <c r="BK1871" t="inlineStr">
        <is>
          <t>60a75d9a126f11f0b4e92503b5a243dc</t>
        </is>
      </c>
      <c r="BL1871" t="b">
        <v>0</v>
      </c>
      <c r="BM1871" t="inlineStr">
        <is>
          <t>---</t>
        </is>
      </c>
      <c r="BN1871" t="inlineStr">
        <is>
          <t>200.113.238.87</t>
        </is>
      </c>
      <c r="BO1871" t="inlineStr">
        <is>
          <t>Marie-Flore Phanord</t>
        </is>
      </c>
    </row>
    <row r="1872">
      <c r="A1872" t="inlineStr">
        <is>
          <t>1870</t>
        </is>
      </c>
      <c r="B1872" t="inlineStr">
        <is>
          <t>6bd4b203-f1b0-4d6c-8d6e-791fbfc5254f</t>
        </is>
      </c>
      <c r="C1872" t="inlineStr">
        <is>
          <t>2025-04-09</t>
        </is>
      </c>
      <c r="D1872" t="inlineStr">
        <is>
          <t>3</t>
        </is>
      </c>
      <c r="E1872" t="inlineStr">
        <is>
          <t>---</t>
        </is>
      </c>
      <c r="F1872" t="inlineStr">
        <is>
          <t>1</t>
        </is>
      </c>
      <c r="G1872" t="inlineStr">
        <is>
          <t>---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---</t>
        </is>
      </c>
      <c r="L1872" t="inlineStr">
        <is>
          <t>---</t>
        </is>
      </c>
      <c r="M1872" t="inlineStr">
        <is>
          <t>---</t>
        </is>
      </c>
      <c r="N1872" t="inlineStr">
        <is>
          <t>---</t>
        </is>
      </c>
      <c r="O1872" t="inlineStr">
        <is>
          <t>---</t>
        </is>
      </c>
      <c r="P1872" t="inlineStr">
        <is>
          <t>---</t>
        </is>
      </c>
      <c r="Q1872" t="inlineStr">
        <is>
          <t>---</t>
        </is>
      </c>
      <c r="R1872" t="inlineStr"/>
      <c r="S1872" t="inlineStr"/>
      <c r="T1872" t="inlineStr"/>
      <c r="U1872" t="inlineStr"/>
      <c r="V1872" t="inlineStr"/>
      <c r="W1872" t="inlineStr"/>
      <c r="X1872" t="inlineStr">
        <is>
          <t>CAP/CDSF/ST02882</t>
        </is>
      </c>
      <c r="Y1872" t="inlineStr">
        <is>
          <t>CAP/CDSF/ST02882</t>
        </is>
      </c>
      <c r="Z1872" t="inlineStr">
        <is>
          <t>2025-04-10 02:16:49</t>
        </is>
      </c>
      <c r="AA1872" t="inlineStr">
        <is>
          <t>2025-04-10 02:16:31</t>
        </is>
      </c>
      <c r="AB1872" t="inlineStr">
        <is>
          <t>1plyviose</t>
        </is>
      </c>
      <c r="AC1872" t="inlineStr">
        <is>
          <t>2025-04-10 02:16:49</t>
        </is>
      </c>
      <c r="AD1872" s="1" t="inlineStr">
        <is>
          <t>https://www.commcarehq.org/a/caris-test/reports/form_data/6bd4b203-f1b0-4d6c-8d6e-791fbfc5254f/</t>
        </is>
      </c>
      <c r="AE1872" t="inlineStr">
        <is>
          <t>---</t>
        </is>
      </c>
      <c r="AF1872" t="inlineStr">
        <is>
          <t>3c5a623af057e23a32ae4000_50647</t>
        </is>
      </c>
      <c r="AG1872" t="inlineStr">
        <is>
          <t>OK</t>
        </is>
      </c>
      <c r="AH1872" t="inlineStr">
        <is>
          <t>2025-04-10 02:16:49</t>
        </is>
      </c>
      <c r="AI1872" t="inlineStr">
        <is>
          <t>aab7a2415e99453fbcb8ebd109e92b4f</t>
        </is>
      </c>
      <c r="AJ1872" t="inlineStr">
        <is>
          <t>2025-04-09</t>
        </is>
      </c>
      <c r="AK1872" t="inlineStr">
        <is>
          <t>3</t>
        </is>
      </c>
      <c r="AL1872" t="inlineStr">
        <is>
          <t>---</t>
        </is>
      </c>
      <c r="AM1872" t="inlineStr">
        <is>
          <t>1</t>
        </is>
      </c>
      <c r="AN1872" t="inlineStr">
        <is>
          <t>---</t>
        </is>
      </c>
      <c r="AO1872" t="inlineStr">
        <is>
          <t>1</t>
        </is>
      </c>
      <c r="AP1872" t="inlineStr">
        <is>
          <t>1</t>
        </is>
      </c>
      <c r="AQ1872" t="inlineStr"/>
      <c r="AR1872" t="inlineStr"/>
      <c r="AS1872" t="inlineStr"/>
      <c r="AT1872" t="inlineStr"/>
      <c r="AU1872" t="inlineStr">
        <is>
          <t>---</t>
        </is>
      </c>
      <c r="AV1872" t="inlineStr">
        <is>
          <t>---</t>
        </is>
      </c>
      <c r="AW1872" t="inlineStr">
        <is>
          <t>---</t>
        </is>
      </c>
      <c r="AX1872" t="inlineStr">
        <is>
          <t>---</t>
        </is>
      </c>
      <c r="AY1872" t="inlineStr">
        <is>
          <t>---</t>
        </is>
      </c>
      <c r="AZ1872" t="inlineStr">
        <is>
          <t>---</t>
        </is>
      </c>
      <c r="BA1872" t="inlineStr">
        <is>
          <t>aab7a2415e99453fbcb8ebd109e92b4f</t>
        </is>
      </c>
      <c r="BB1872" t="inlineStr">
        <is>
          <t>http://openrosa.org/formdesigner/0B48E039-1E80-49A7-AC24-732B6E788E39</t>
        </is>
      </c>
      <c r="BC1872" t="inlineStr">
        <is>
          <t>Ration et autres visites</t>
        </is>
      </c>
      <c r="BD1872" t="inlineStr">
        <is>
          <t>CommCare Android, version "2.55.0"(467579). App v15976. CommCare Version 2.55.0. Build 467579, built on: 2025-01-15</t>
        </is>
      </c>
      <c r="BE1872" t="inlineStr">
        <is>
          <t>commcare_d17d77c2-a7e5-4f4b-9b21-6b80894e9762</t>
        </is>
      </c>
      <c r="BF1872" t="inlineStr"/>
      <c r="BG1872" t="inlineStr">
        <is>
          <t>f13d8149fc6d39ebe86af18272310ff9</t>
        </is>
      </c>
      <c r="BH1872" t="inlineStr">
        <is>
          <t>7f92301a232342ecaa860bf392f6b02f</t>
        </is>
      </c>
      <c r="BI1872" t="inlineStr">
        <is>
          <t>15246</t>
        </is>
      </c>
      <c r="BJ1872" t="inlineStr">
        <is>
          <t>XFormInstance</t>
        </is>
      </c>
      <c r="BK1872" t="inlineStr">
        <is>
          <t>7cbad74e15af11f0898f839c77c2df28</t>
        </is>
      </c>
      <c r="BL1872" t="b">
        <v>0</v>
      </c>
      <c r="BM1872" t="inlineStr">
        <is>
          <t>---</t>
        </is>
      </c>
      <c r="BN1872" t="inlineStr">
        <is>
          <t>200.113.215.215</t>
        </is>
      </c>
      <c r="BO1872" t="inlineStr">
        <is>
          <t>Rose-Catourcia Saint-Juste</t>
        </is>
      </c>
    </row>
    <row r="1873">
      <c r="A1873" t="inlineStr">
        <is>
          <t>1871</t>
        </is>
      </c>
      <c r="B1873" t="inlineStr">
        <is>
          <t>0a8bffda-6628-4ee3-b985-444f851f061a</t>
        </is>
      </c>
      <c r="C1873" t="inlineStr">
        <is>
          <t>2025-04-10</t>
        </is>
      </c>
      <c r="D1873" t="inlineStr">
        <is>
          <t>8</t>
        </is>
      </c>
      <c r="E1873" t="inlineStr">
        <is>
          <t>---</t>
        </is>
      </c>
      <c r="F1873" t="inlineStr">
        <is>
          <t>1</t>
        </is>
      </c>
      <c r="G1873" t="inlineStr">
        <is>
          <t>---</t>
        </is>
      </c>
      <c r="H1873" t="inlineStr">
        <is>
          <t>1</t>
        </is>
      </c>
      <c r="I1873" t="inlineStr">
        <is>
          <t>1</t>
        </is>
      </c>
      <c r="J1873" t="inlineStr">
        <is>
          <t>2</t>
        </is>
      </c>
      <c r="K1873" t="inlineStr">
        <is>
          <t>---</t>
        </is>
      </c>
      <c r="L1873" t="inlineStr">
        <is>
          <t>---</t>
        </is>
      </c>
      <c r="M1873" t="inlineStr">
        <is>
          <t>---</t>
        </is>
      </c>
      <c r="N1873" t="inlineStr">
        <is>
          <t>---</t>
        </is>
      </c>
      <c r="O1873" t="inlineStr">
        <is>
          <t>---</t>
        </is>
      </c>
      <c r="P1873" t="inlineStr">
        <is>
          <t>---</t>
        </is>
      </c>
      <c r="Q1873" t="inlineStr">
        <is>
          <t>---</t>
        </is>
      </c>
      <c r="R1873" t="inlineStr"/>
      <c r="S1873" t="inlineStr">
        <is>
          <t>26.6</t>
        </is>
      </c>
      <c r="T1873" t="inlineStr">
        <is>
          <t>123.0</t>
        </is>
      </c>
      <c r="U1873" t="inlineStr"/>
      <c r="V1873" t="inlineStr"/>
      <c r="W1873" t="inlineStr"/>
      <c r="X1873" t="inlineStr">
        <is>
          <t>PDP/CMEB/ST03261</t>
        </is>
      </c>
      <c r="Y1873" t="inlineStr">
        <is>
          <t>PDP/CMEB/ST03261</t>
        </is>
      </c>
      <c r="Z1873" t="inlineStr">
        <is>
          <t>2025-04-10 11:57:10</t>
        </is>
      </c>
      <c r="AA1873" t="inlineStr">
        <is>
          <t>2025-04-10 11:56:38</t>
        </is>
      </c>
      <c r="AB1873" t="inlineStr">
        <is>
          <t>5lally</t>
        </is>
      </c>
      <c r="AC1873" t="inlineStr">
        <is>
          <t>2025-04-10 11:56:47</t>
        </is>
      </c>
      <c r="AD1873" s="1" t="inlineStr">
        <is>
          <t>https://www.commcarehq.org/a/caris-test/reports/form_data/0a8bffda-6628-4ee3-b985-444f851f061a/</t>
        </is>
      </c>
      <c r="AE1873" t="inlineStr">
        <is>
          <t>---</t>
        </is>
      </c>
      <c r="AF1873" t="inlineStr">
        <is>
          <t>03a8fbdb6f0345e1ac66c5a09aca0d89</t>
        </is>
      </c>
      <c r="AG1873" t="inlineStr">
        <is>
          <t>---</t>
        </is>
      </c>
      <c r="AH1873" t="inlineStr">
        <is>
          <t>2025-04-10 11:57:10</t>
        </is>
      </c>
      <c r="AI1873" t="inlineStr">
        <is>
          <t>1a48299a1e8c4513b37f86ba0458bf1d</t>
        </is>
      </c>
      <c r="AJ1873" t="inlineStr">
        <is>
          <t>2025-04-10</t>
        </is>
      </c>
      <c r="AK1873" t="inlineStr">
        <is>
          <t>8</t>
        </is>
      </c>
      <c r="AL1873" t="inlineStr">
        <is>
          <t>---</t>
        </is>
      </c>
      <c r="AM1873" t="inlineStr">
        <is>
          <t>1</t>
        </is>
      </c>
      <c r="AN1873" t="inlineStr">
        <is>
          <t>---</t>
        </is>
      </c>
      <c r="AO1873" t="inlineStr">
        <is>
          <t>1</t>
        </is>
      </c>
      <c r="AP1873" t="inlineStr">
        <is>
          <t>1</t>
        </is>
      </c>
      <c r="AQ1873" t="inlineStr"/>
      <c r="AR1873" t="inlineStr">
        <is>
          <t>26.6</t>
        </is>
      </c>
      <c r="AS1873" t="inlineStr">
        <is>
          <t>123</t>
        </is>
      </c>
      <c r="AT1873" t="inlineStr"/>
      <c r="AU1873" t="inlineStr">
        <is>
          <t>---</t>
        </is>
      </c>
      <c r="AV1873" t="inlineStr">
        <is>
          <t>---</t>
        </is>
      </c>
      <c r="AW1873" t="inlineStr">
        <is>
          <t>---</t>
        </is>
      </c>
      <c r="AX1873" t="inlineStr">
        <is>
          <t>---</t>
        </is>
      </c>
      <c r="AY1873" t="inlineStr">
        <is>
          <t>---</t>
        </is>
      </c>
      <c r="AZ1873" t="inlineStr">
        <is>
          <t>---</t>
        </is>
      </c>
      <c r="BA1873" t="inlineStr">
        <is>
          <t>1a48299a1e8c4513b37f86ba0458bf1d</t>
        </is>
      </c>
      <c r="BB1873" t="inlineStr">
        <is>
          <t>http://openrosa.org/formdesigner/0B48E039-1E80-49A7-AC24-732B6E788E39</t>
        </is>
      </c>
      <c r="BC1873" t="inlineStr">
        <is>
          <t>Ration et autres visites</t>
        </is>
      </c>
      <c r="BD1873" t="inlineStr">
        <is>
          <t>CommCare Android, version "2.56"(468051). App v15976. CommCare Version 2.56.0. Build 468051, built on: 2025-04-04</t>
        </is>
      </c>
      <c r="BE1873" t="inlineStr">
        <is>
          <t>commcare_a3391c69-c101-4fc9-9ecf-f9be9e98e738</t>
        </is>
      </c>
      <c r="BF1873" t="inlineStr">
        <is>
          <t>19.9442538 -72.7768191 7.0 10.0</t>
        </is>
      </c>
      <c r="BG1873" t="inlineStr">
        <is>
          <t>f13d8149fc6d39ebe86af18272310ff9</t>
        </is>
      </c>
      <c r="BH1873" t="inlineStr">
        <is>
          <t>7f92301a232342ecaa860bf392f6b02f</t>
        </is>
      </c>
      <c r="BI1873" t="inlineStr">
        <is>
          <t>15246</t>
        </is>
      </c>
      <c r="BJ1873" t="inlineStr">
        <is>
          <t>XFormInstance</t>
        </is>
      </c>
      <c r="BK1873" t="inlineStr">
        <is>
          <t>99878c03160211f0b081c95ea779295f</t>
        </is>
      </c>
      <c r="BL1873" t="b">
        <v>0</v>
      </c>
      <c r="BM1873" t="inlineStr">
        <is>
          <t>---</t>
        </is>
      </c>
      <c r="BN1873" t="inlineStr">
        <is>
          <t>200.113.238.46</t>
        </is>
      </c>
      <c r="BO1873" t="inlineStr">
        <is>
          <t>Chris Brown Marc Sonley Beaubrun</t>
        </is>
      </c>
    </row>
    <row r="1874">
      <c r="A1874" t="inlineStr">
        <is>
          <t>1872</t>
        </is>
      </c>
      <c r="B1874" t="inlineStr">
        <is>
          <t>f8612485-7d56-4219-90c3-8bf0e67e6b31</t>
        </is>
      </c>
      <c r="C1874" t="inlineStr">
        <is>
          <t>2025-04-09</t>
        </is>
      </c>
      <c r="D1874" t="inlineStr">
        <is>
          <t>3 4</t>
        </is>
      </c>
      <c r="E1874" t="inlineStr">
        <is>
          <t>DAC</t>
        </is>
      </c>
      <c r="F1874" t="inlineStr">
        <is>
          <t>0</t>
        </is>
      </c>
      <c r="G1874" t="inlineStr">
        <is>
          <t>---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---</t>
        </is>
      </c>
      <c r="L1874" t="inlineStr">
        <is>
          <t>---</t>
        </is>
      </c>
      <c r="M1874" t="inlineStr">
        <is>
          <t>---</t>
        </is>
      </c>
      <c r="N1874" t="inlineStr">
        <is>
          <t>---</t>
        </is>
      </c>
      <c r="O1874" t="inlineStr">
        <is>
          <t>---</t>
        </is>
      </c>
      <c r="P1874" t="inlineStr">
        <is>
          <t>---</t>
        </is>
      </c>
      <c r="Q1874" t="inlineStr">
        <is>
          <t>---</t>
        </is>
      </c>
      <c r="R1874" t="inlineStr">
        <is>
          <t>15.2</t>
        </is>
      </c>
      <c r="S1874" t="inlineStr">
        <is>
          <t>15.1</t>
        </is>
      </c>
      <c r="T1874" t="inlineStr">
        <is>
          <t>102.0</t>
        </is>
      </c>
      <c r="U1874">
        <f>HYPERLINK("https://www.commcarehq.org/a/caris-test/api/form_attachment/v1/f8612485-7d56-4219-90c3-8bf0e67e6b31/1744288804302.jpg")</f>
        <v/>
      </c>
      <c r="V1874" t="inlineStr"/>
      <c r="W1874" t="inlineStr"/>
      <c r="X1874" t="inlineStr">
        <is>
          <t>GON/CDIR/PED00282</t>
        </is>
      </c>
      <c r="Y1874" t="inlineStr">
        <is>
          <t>GON/CDIR/PED00282</t>
        </is>
      </c>
      <c r="Z1874" t="inlineStr">
        <is>
          <t>2025-04-10 12:41:06</t>
        </is>
      </c>
      <c r="AA1874" t="inlineStr">
        <is>
          <t>2025-04-10 12:34:24</t>
        </is>
      </c>
      <c r="AB1874" t="inlineStr">
        <is>
          <t>6cheranor</t>
        </is>
      </c>
      <c r="AC1874" t="inlineStr">
        <is>
          <t>2025-04-10 12:41:11</t>
        </is>
      </c>
      <c r="AD1874" s="1" t="inlineStr">
        <is>
          <t>https://www.commcarehq.org/a/caris-test/reports/form_data/f8612485-7d56-4219-90c3-8bf0e67e6b31/</t>
        </is>
      </c>
      <c r="AE1874" t="inlineStr">
        <is>
          <t>---</t>
        </is>
      </c>
      <c r="AF1874" t="inlineStr">
        <is>
          <t>3c5a623af057e23a32ae4000_107137</t>
        </is>
      </c>
      <c r="AG1874" t="inlineStr">
        <is>
          <t>OK</t>
        </is>
      </c>
      <c r="AH1874" t="inlineStr">
        <is>
          <t>2025-04-10 12:41:06</t>
        </is>
      </c>
      <c r="AI1874" t="inlineStr">
        <is>
          <t>29b7f1edbe6082f038dd4ec8d0ae7a9d</t>
        </is>
      </c>
      <c r="AJ1874" t="inlineStr">
        <is>
          <t>2025-04-09</t>
        </is>
      </c>
      <c r="AK1874" t="inlineStr">
        <is>
          <t>3 4</t>
        </is>
      </c>
      <c r="AL1874" t="inlineStr">
        <is>
          <t>DAC</t>
        </is>
      </c>
      <c r="AM1874" t="inlineStr">
        <is>
          <t>0</t>
        </is>
      </c>
      <c r="AN1874" t="inlineStr">
        <is>
          <t>---</t>
        </is>
      </c>
      <c r="AO1874" t="inlineStr">
        <is>
          <t>1</t>
        </is>
      </c>
      <c r="AP1874" t="inlineStr">
        <is>
          <t>1</t>
        </is>
      </c>
      <c r="AQ1874" t="inlineStr">
        <is>
          <t>15.2</t>
        </is>
      </c>
      <c r="AR1874" t="inlineStr">
        <is>
          <t>15.1</t>
        </is>
      </c>
      <c r="AS1874" t="inlineStr">
        <is>
          <t>102</t>
        </is>
      </c>
      <c r="AT1874" t="inlineStr"/>
      <c r="AU1874" t="inlineStr">
        <is>
          <t>---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inlineStr">
        <is>
          <t>---</t>
        </is>
      </c>
      <c r="BA1874" t="inlineStr">
        <is>
          <t>29b7f1edbe6082f038dd4ec8d0ae7a9d</t>
        </is>
      </c>
      <c r="BB1874" t="inlineStr">
        <is>
          <t>http://openrosa.org/formdesigner/0B48E039-1E80-49A7-AC24-732B6E788E39</t>
        </is>
      </c>
      <c r="BC1874" t="inlineStr">
        <is>
          <t>Ration et autres visites</t>
        </is>
      </c>
      <c r="BD1874" t="inlineStr">
        <is>
          <t>CommCare Android, version "2.55.0"(467579). App v15976. CommCare Version 2.55.0. Build 467579, built on: 2025-01-15</t>
        </is>
      </c>
      <c r="BE1874" t="inlineStr">
        <is>
          <t>commcare_e5a4e59a-31e9-47c0-99a3-baf23089b238</t>
        </is>
      </c>
      <c r="BF1874" t="inlineStr"/>
      <c r="BG1874" t="inlineStr">
        <is>
          <t>f13d8149fc6d39ebe86af18272310ff9</t>
        </is>
      </c>
      <c r="BH1874" t="inlineStr">
        <is>
          <t>7f92301a232342ecaa860bf392f6b02f</t>
        </is>
      </c>
      <c r="BI1874" t="inlineStr">
        <is>
          <t>15246</t>
        </is>
      </c>
      <c r="BJ1874" t="inlineStr">
        <is>
          <t>XFormInstance</t>
        </is>
      </c>
      <c r="BK1874" t="inlineStr">
        <is>
          <t>ff0f531c160611f0be9f8d4ba6887086</t>
        </is>
      </c>
      <c r="BL1874" t="b">
        <v>0</v>
      </c>
      <c r="BM1874" t="inlineStr">
        <is>
          <t>---</t>
        </is>
      </c>
      <c r="BN1874" t="inlineStr">
        <is>
          <t>200.113.238.55</t>
        </is>
      </c>
      <c r="BO1874" t="inlineStr">
        <is>
          <t>Edeline Louis</t>
        </is>
      </c>
    </row>
    <row r="1875">
      <c r="A1875" t="inlineStr">
        <is>
          <t>1873</t>
        </is>
      </c>
      <c r="B1875" t="inlineStr">
        <is>
          <t>ad57576c-5d7c-4315-bb07-596f341381c6</t>
        </is>
      </c>
      <c r="C1875" t="inlineStr">
        <is>
          <t>2025-04-09</t>
        </is>
      </c>
      <c r="D1875" t="inlineStr">
        <is>
          <t>4</t>
        </is>
      </c>
      <c r="E1875" t="inlineStr">
        <is>
          <t>Apporter les médicaments R/V 9/07/25</t>
        </is>
      </c>
      <c r="F1875" t="inlineStr">
        <is>
          <t>0</t>
        </is>
      </c>
      <c r="G1875" t="inlineStr">
        <is>
          <t>DAC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---</t>
        </is>
      </c>
      <c r="L1875" t="inlineStr">
        <is>
          <t>---</t>
        </is>
      </c>
      <c r="M1875" t="inlineStr">
        <is>
          <t>---</t>
        </is>
      </c>
      <c r="N1875" t="inlineStr">
        <is>
          <t>---</t>
        </is>
      </c>
      <c r="O1875" t="inlineStr">
        <is>
          <t>---</t>
        </is>
      </c>
      <c r="P1875" t="inlineStr">
        <is>
          <t>---</t>
        </is>
      </c>
      <c r="Q1875" t="inlineStr">
        <is>
          <t>---</t>
        </is>
      </c>
      <c r="R1875" t="inlineStr"/>
      <c r="S1875" t="inlineStr"/>
      <c r="T1875" t="inlineStr"/>
      <c r="U1875">
        <f>HYPERLINK("https://www.commcarehq.org/a/caris-test/api/form_attachment/v1/ad57576c-5d7c-4315-bb07-596f341381c6/1744289112170.jpg")</f>
        <v/>
      </c>
      <c r="V1875" t="inlineStr"/>
      <c r="W1875" t="inlineStr"/>
      <c r="X1875" t="inlineStr">
        <is>
          <t>GON/CDIR/ST01570</t>
        </is>
      </c>
      <c r="Y1875" t="inlineStr">
        <is>
          <t>GON/CDIR/ST01570</t>
        </is>
      </c>
      <c r="Z1875" t="inlineStr">
        <is>
          <t>2025-04-10 12:45:30</t>
        </is>
      </c>
      <c r="AA1875" t="inlineStr">
        <is>
          <t>2025-04-10 12:42:11</t>
        </is>
      </c>
      <c r="AB1875" t="inlineStr">
        <is>
          <t>6cheranor</t>
        </is>
      </c>
      <c r="AC1875" t="inlineStr">
        <is>
          <t>2025-04-10 12:45:34</t>
        </is>
      </c>
      <c r="AD1875" s="1" t="inlineStr">
        <is>
          <t>https://www.commcarehq.org/a/caris-test/reports/form_data/ad57576c-5d7c-4315-bb07-596f341381c6/</t>
        </is>
      </c>
      <c r="AE1875" t="inlineStr">
        <is>
          <t>---</t>
        </is>
      </c>
      <c r="AF1875" t="inlineStr">
        <is>
          <t>3c5a623af057e23a32ae4000_45077</t>
        </is>
      </c>
      <c r="AG1875" t="inlineStr">
        <is>
          <t>---</t>
        </is>
      </c>
      <c r="AH1875" t="inlineStr">
        <is>
          <t>2025-04-10 12:45:30</t>
        </is>
      </c>
      <c r="AI1875" t="inlineStr">
        <is>
          <t>29b7f1edbe6082f038dd4ec8d0ae7a9d</t>
        </is>
      </c>
      <c r="AJ1875" t="inlineStr">
        <is>
          <t>2025-04-09</t>
        </is>
      </c>
      <c r="AK1875" t="inlineStr">
        <is>
          <t>4</t>
        </is>
      </c>
      <c r="AL1875" t="inlineStr">
        <is>
          <t>Apporter les médicaments R/V 9/07/25</t>
        </is>
      </c>
      <c r="AM1875" t="inlineStr">
        <is>
          <t>0</t>
        </is>
      </c>
      <c r="AN1875" t="inlineStr">
        <is>
          <t>DAC</t>
        </is>
      </c>
      <c r="AO1875" t="inlineStr">
        <is>
          <t>1</t>
        </is>
      </c>
      <c r="AP1875" t="inlineStr">
        <is>
          <t>1</t>
        </is>
      </c>
      <c r="AQ1875" t="inlineStr"/>
      <c r="AR1875" t="inlineStr"/>
      <c r="AS1875" t="inlineStr"/>
      <c r="AT1875" t="inlineStr"/>
      <c r="AU1875" t="inlineStr">
        <is>
          <t>---</t>
        </is>
      </c>
      <c r="AV1875" t="inlineStr">
        <is>
          <t>---</t>
        </is>
      </c>
      <c r="AW1875" t="inlineStr">
        <is>
          <t>---</t>
        </is>
      </c>
      <c r="AX1875" t="inlineStr">
        <is>
          <t>---</t>
        </is>
      </c>
      <c r="AY1875" t="inlineStr">
        <is>
          <t>---</t>
        </is>
      </c>
      <c r="AZ1875" t="inlineStr">
        <is>
          <t>---</t>
        </is>
      </c>
      <c r="BA1875" t="inlineStr">
        <is>
          <t>29b7f1edbe6082f038dd4ec8d0ae7a9d</t>
        </is>
      </c>
      <c r="BB1875" t="inlineStr">
        <is>
          <t>http://openrosa.org/formdesigner/0B48E039-1E80-49A7-AC24-732B6E788E39</t>
        </is>
      </c>
      <c r="BC1875" t="inlineStr">
        <is>
          <t>Ration et autres visites</t>
        </is>
      </c>
      <c r="BD1875" t="inlineStr">
        <is>
          <t>CommCare Android, version "2.55.0"(467579). App v15976. CommCare Version 2.55.0. Build 467579, built on: 2025-01-15</t>
        </is>
      </c>
      <c r="BE1875" t="inlineStr">
        <is>
          <t>commcare_e5a4e59a-31e9-47c0-99a3-baf23089b238</t>
        </is>
      </c>
      <c r="BF1875" t="inlineStr"/>
      <c r="BG1875" t="inlineStr">
        <is>
          <t>f13d8149fc6d39ebe86af18272310ff9</t>
        </is>
      </c>
      <c r="BH1875" t="inlineStr">
        <is>
          <t>7f92301a232342ecaa860bf392f6b02f</t>
        </is>
      </c>
      <c r="BI1875" t="inlineStr">
        <is>
          <t>15246</t>
        </is>
      </c>
      <c r="BJ1875" t="inlineStr">
        <is>
          <t>XFormInstance</t>
        </is>
      </c>
      <c r="BK1875" t="inlineStr">
        <is>
          <t>ff0f531c160611f0be9f8d4ba6887086</t>
        </is>
      </c>
      <c r="BL1875" t="b">
        <v>0</v>
      </c>
      <c r="BM1875" t="inlineStr">
        <is>
          <t>---</t>
        </is>
      </c>
      <c r="BN1875" t="inlineStr">
        <is>
          <t>200.113.238.55</t>
        </is>
      </c>
      <c r="BO1875" t="inlineStr">
        <is>
          <t>Bednaicka Jacques/ Prophète</t>
        </is>
      </c>
    </row>
    <row r="1876">
      <c r="A1876" t="inlineStr">
        <is>
          <t>1874</t>
        </is>
      </c>
      <c r="B1876" t="inlineStr">
        <is>
          <t>76a3b38a-2691-4a17-af87-f2d673879c60</t>
        </is>
      </c>
      <c r="C1876" t="inlineStr">
        <is>
          <t>2025-04-09</t>
        </is>
      </c>
      <c r="D1876" t="inlineStr">
        <is>
          <t>3 4</t>
        </is>
      </c>
      <c r="E1876" t="inlineStr">
        <is>
          <t>apporter les médicaments R/V 9/07/25</t>
        </is>
      </c>
      <c r="F1876" t="inlineStr">
        <is>
          <t>0</t>
        </is>
      </c>
      <c r="G1876" t="inlineStr">
        <is>
          <t>---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---</t>
        </is>
      </c>
      <c r="L1876" t="inlineStr">
        <is>
          <t>---</t>
        </is>
      </c>
      <c r="M1876" t="inlineStr">
        <is>
          <t>---</t>
        </is>
      </c>
      <c r="N1876" t="inlineStr">
        <is>
          <t>---</t>
        </is>
      </c>
      <c r="O1876" t="inlineStr">
        <is>
          <t>---</t>
        </is>
      </c>
      <c r="P1876" t="inlineStr">
        <is>
          <t>---</t>
        </is>
      </c>
      <c r="Q1876" t="inlineStr">
        <is>
          <t>---</t>
        </is>
      </c>
      <c r="R1876" t="inlineStr">
        <is>
          <t>16.8</t>
        </is>
      </c>
      <c r="S1876" t="inlineStr">
        <is>
          <t>17.2</t>
        </is>
      </c>
      <c r="T1876" t="inlineStr">
        <is>
          <t>109.0</t>
        </is>
      </c>
      <c r="U1876">
        <f>HYPERLINK("https://www.commcarehq.org/a/caris-test/api/form_attachment/v1/76a3b38a-2691-4a17-af87-f2d673879c60/1744289528807.jpg")</f>
        <v/>
      </c>
      <c r="V1876" t="inlineStr"/>
      <c r="W1876" t="inlineStr"/>
      <c r="X1876" t="inlineStr">
        <is>
          <t>GON/CDIR/PED00217</t>
        </is>
      </c>
      <c r="Y1876" t="inlineStr">
        <is>
          <t>GON/CDIR/PED00217</t>
        </is>
      </c>
      <c r="Z1876" t="inlineStr">
        <is>
          <t>2025-04-10 12:52:35</t>
        </is>
      </c>
      <c r="AA1876" t="inlineStr">
        <is>
          <t>2025-04-10 12:45:50</t>
        </is>
      </c>
      <c r="AB1876" t="inlineStr">
        <is>
          <t>6cheranor</t>
        </is>
      </c>
      <c r="AC1876" t="inlineStr">
        <is>
          <t>2025-04-10 12:52:38</t>
        </is>
      </c>
      <c r="AD1876" s="1" t="inlineStr">
        <is>
          <t>https://www.commcarehq.org/a/caris-test/reports/form_data/76a3b38a-2691-4a17-af87-f2d673879c60/</t>
        </is>
      </c>
      <c r="AE1876" t="inlineStr">
        <is>
          <t>---</t>
        </is>
      </c>
      <c r="AF1876" t="inlineStr">
        <is>
          <t>3c5a623af057e23a32ae4000_46826</t>
        </is>
      </c>
      <c r="AG1876" t="inlineStr">
        <is>
          <t>OK</t>
        </is>
      </c>
      <c r="AH1876" t="inlineStr">
        <is>
          <t>2025-04-10 12:52:35</t>
        </is>
      </c>
      <c r="AI1876" t="inlineStr">
        <is>
          <t>29b7f1edbe6082f038dd4ec8d0ae7a9d</t>
        </is>
      </c>
      <c r="AJ1876" t="inlineStr">
        <is>
          <t>2025-04-09</t>
        </is>
      </c>
      <c r="AK1876" t="inlineStr">
        <is>
          <t>3 4</t>
        </is>
      </c>
      <c r="AL1876" t="inlineStr">
        <is>
          <t>apporter les médicaments R/V 9/07/25</t>
        </is>
      </c>
      <c r="AM1876" t="inlineStr">
        <is>
          <t>0</t>
        </is>
      </c>
      <c r="AN1876" t="inlineStr">
        <is>
          <t>---</t>
        </is>
      </c>
      <c r="AO1876" t="inlineStr">
        <is>
          <t>1</t>
        </is>
      </c>
      <c r="AP1876" t="inlineStr">
        <is>
          <t>1</t>
        </is>
      </c>
      <c r="AQ1876" t="inlineStr">
        <is>
          <t>16.8</t>
        </is>
      </c>
      <c r="AR1876" t="inlineStr">
        <is>
          <t>17.2</t>
        </is>
      </c>
      <c r="AS1876" t="inlineStr">
        <is>
          <t>109</t>
        </is>
      </c>
      <c r="AT1876" t="inlineStr"/>
      <c r="AU1876" t="inlineStr">
        <is>
          <t>---</t>
        </is>
      </c>
      <c r="AV1876" t="inlineStr">
        <is>
          <t>---</t>
        </is>
      </c>
      <c r="AW1876" t="inlineStr">
        <is>
          <t>---</t>
        </is>
      </c>
      <c r="AX1876" t="inlineStr">
        <is>
          <t>---</t>
        </is>
      </c>
      <c r="AY1876" t="inlineStr">
        <is>
          <t>---</t>
        </is>
      </c>
      <c r="AZ1876" t="inlineStr">
        <is>
          <t>---</t>
        </is>
      </c>
      <c r="BA1876" t="inlineStr">
        <is>
          <t>29b7f1edbe6082f038dd4ec8d0ae7a9d</t>
        </is>
      </c>
      <c r="BB1876" t="inlineStr">
        <is>
          <t>http://openrosa.org/formdesigner/0B48E039-1E80-49A7-AC24-732B6E788E39</t>
        </is>
      </c>
      <c r="BC1876" t="inlineStr">
        <is>
          <t>Ration et autres visites</t>
        </is>
      </c>
      <c r="BD1876" t="inlineStr">
        <is>
          <t>CommCare Android, version "2.55.0"(467579). App v15976. CommCare Version 2.55.0. Build 467579, built on: 2025-01-15</t>
        </is>
      </c>
      <c r="BE1876" t="inlineStr">
        <is>
          <t>commcare_e5a4e59a-31e9-47c0-99a3-baf23089b238</t>
        </is>
      </c>
      <c r="BF1876" t="inlineStr"/>
      <c r="BG1876" t="inlineStr">
        <is>
          <t>f13d8149fc6d39ebe86af18272310ff9</t>
        </is>
      </c>
      <c r="BH1876" t="inlineStr">
        <is>
          <t>7f92301a232342ecaa860bf392f6b02f</t>
        </is>
      </c>
      <c r="BI1876" t="inlineStr">
        <is>
          <t>15246</t>
        </is>
      </c>
      <c r="BJ1876" t="inlineStr">
        <is>
          <t>XFormInstance</t>
        </is>
      </c>
      <c r="BK1876" t="inlineStr">
        <is>
          <t>ff0f531c160611f0be9f8d4ba6887086</t>
        </is>
      </c>
      <c r="BL1876" t="b">
        <v>0</v>
      </c>
      <c r="BM1876" t="inlineStr">
        <is>
          <t>---</t>
        </is>
      </c>
      <c r="BN1876" t="inlineStr">
        <is>
          <t>200.113.238.55</t>
        </is>
      </c>
      <c r="BO1876" t="inlineStr">
        <is>
          <t>Jordens Mith Fils-Aimé</t>
        </is>
      </c>
    </row>
    <row r="1877">
      <c r="A1877" t="inlineStr">
        <is>
          <t>1875</t>
        </is>
      </c>
      <c r="B1877" t="inlineStr">
        <is>
          <t>e9257041-0173-4a96-b52a-c111abdaeb81</t>
        </is>
      </c>
      <c r="C1877" t="inlineStr">
        <is>
          <t>2025-04-09</t>
        </is>
      </c>
      <c r="D1877" t="inlineStr">
        <is>
          <t>3 4</t>
        </is>
      </c>
      <c r="E1877" t="inlineStr">
        <is>
          <t>apporter les médicaments</t>
        </is>
      </c>
      <c r="F1877" t="inlineStr">
        <is>
          <t>0</t>
        </is>
      </c>
      <c r="G1877" t="inlineStr">
        <is>
          <t>---</t>
        </is>
      </c>
      <c r="H1877" t="inlineStr">
        <is>
          <t>1</t>
        </is>
      </c>
      <c r="I1877" t="inlineStr">
        <is>
          <t>0</t>
        </is>
      </c>
      <c r="J1877" t="inlineStr">
        <is>
          <t>---</t>
        </is>
      </c>
      <c r="K1877" t="inlineStr">
        <is>
          <t>---</t>
        </is>
      </c>
      <c r="L1877" t="inlineStr">
        <is>
          <t>---</t>
        </is>
      </c>
      <c r="M1877" t="inlineStr">
        <is>
          <t>---</t>
        </is>
      </c>
      <c r="N1877" t="inlineStr">
        <is>
          <t>---</t>
        </is>
      </c>
      <c r="O1877" t="inlineStr">
        <is>
          <t>---</t>
        </is>
      </c>
      <c r="P1877" t="inlineStr">
        <is>
          <t>---</t>
        </is>
      </c>
      <c r="Q1877" t="inlineStr">
        <is>
          <t>---</t>
        </is>
      </c>
      <c r="R1877" t="inlineStr">
        <is>
          <t>---</t>
        </is>
      </c>
      <c r="S1877" t="inlineStr">
        <is>
          <t>---</t>
        </is>
      </c>
      <c r="T1877" t="inlineStr">
        <is>
          <t>---</t>
        </is>
      </c>
      <c r="U1877" t="inlineStr">
        <is>
          <t>---</t>
        </is>
      </c>
      <c r="V1877" t="inlineStr">
        <is>
          <t>---</t>
        </is>
      </c>
      <c r="W1877" t="inlineStr"/>
      <c r="X1877" t="inlineStr">
        <is>
          <t>GON/CDIR/PED00233</t>
        </is>
      </c>
      <c r="Y1877" t="inlineStr">
        <is>
          <t>GON/CDIR/PED00233</t>
        </is>
      </c>
      <c r="Z1877" t="inlineStr">
        <is>
          <t>2025-04-10 12:54:05</t>
        </is>
      </c>
      <c r="AA1877" t="inlineStr">
        <is>
          <t>2025-04-10 12:53:05</t>
        </is>
      </c>
      <c r="AB1877" t="inlineStr">
        <is>
          <t>6cheranor</t>
        </is>
      </c>
      <c r="AC1877" t="inlineStr">
        <is>
          <t>2025-04-10 12:54:09</t>
        </is>
      </c>
      <c r="AD1877" s="1" t="inlineStr">
        <is>
          <t>https://www.commcarehq.org/a/caris-test/reports/form_data/e9257041-0173-4a96-b52a-c111abdaeb81/</t>
        </is>
      </c>
      <c r="AE1877" t="inlineStr">
        <is>
          <t>---</t>
        </is>
      </c>
      <c r="AF1877" t="inlineStr">
        <is>
          <t>3c5a623af057e23a32ae4000_50037</t>
        </is>
      </c>
      <c r="AG1877" t="inlineStr">
        <is>
          <t>OK</t>
        </is>
      </c>
      <c r="AH1877" t="inlineStr">
        <is>
          <t>2025-04-10 12:54:05</t>
        </is>
      </c>
      <c r="AI1877" t="inlineStr">
        <is>
          <t>29b7f1edbe6082f038dd4ec8d0ae7a9d</t>
        </is>
      </c>
      <c r="AJ1877" t="inlineStr">
        <is>
          <t>2025-04-09</t>
        </is>
      </c>
      <c r="AK1877" t="inlineStr">
        <is>
          <t>3 4</t>
        </is>
      </c>
      <c r="AL1877" t="inlineStr">
        <is>
          <t>apporter les médicaments</t>
        </is>
      </c>
      <c r="AM1877" t="inlineStr">
        <is>
          <t>0</t>
        </is>
      </c>
      <c r="AN1877" t="inlineStr">
        <is>
          <t>---</t>
        </is>
      </c>
      <c r="AO1877" t="inlineStr">
        <is>
          <t>1</t>
        </is>
      </c>
      <c r="AP1877" t="inlineStr">
        <is>
          <t>0</t>
        </is>
      </c>
      <c r="AQ1877" t="inlineStr">
        <is>
          <t>---</t>
        </is>
      </c>
      <c r="AR1877" t="inlineStr">
        <is>
          <t>---</t>
        </is>
      </c>
      <c r="AS1877" t="inlineStr">
        <is>
          <t>---</t>
        </is>
      </c>
      <c r="AT1877" t="inlineStr"/>
      <c r="AU1877" t="inlineStr">
        <is>
          <t>---</t>
        </is>
      </c>
      <c r="AV1877" t="inlineStr">
        <is>
          <t>---</t>
        </is>
      </c>
      <c r="AW1877" t="inlineStr">
        <is>
          <t>---</t>
        </is>
      </c>
      <c r="AX1877" t="inlineStr">
        <is>
          <t>---</t>
        </is>
      </c>
      <c r="AY1877" t="inlineStr">
        <is>
          <t>---</t>
        </is>
      </c>
      <c r="AZ1877" t="inlineStr">
        <is>
          <t>---</t>
        </is>
      </c>
      <c r="BA1877" t="inlineStr">
        <is>
          <t>29b7f1edbe6082f038dd4ec8d0ae7a9d</t>
        </is>
      </c>
      <c r="BB1877" t="inlineStr">
        <is>
          <t>http://openrosa.org/formdesigner/0B48E039-1E80-49A7-AC24-732B6E788E39</t>
        </is>
      </c>
      <c r="BC1877" t="inlineStr">
        <is>
          <t>Ration et autres visites</t>
        </is>
      </c>
      <c r="BD1877" t="inlineStr">
        <is>
          <t>CommCare Android, version "2.55.0"(467579). App v15976. CommCare Version 2.55.0. Build 467579, built on: 2025-01-15</t>
        </is>
      </c>
      <c r="BE1877" t="inlineStr">
        <is>
          <t>commcare_e5a4e59a-31e9-47c0-99a3-baf23089b238</t>
        </is>
      </c>
      <c r="BF1877" t="inlineStr"/>
      <c r="BG1877" t="inlineStr">
        <is>
          <t>f13d8149fc6d39ebe86af18272310ff9</t>
        </is>
      </c>
      <c r="BH1877" t="inlineStr">
        <is>
          <t>7f92301a232342ecaa860bf392f6b02f</t>
        </is>
      </c>
      <c r="BI1877" t="inlineStr">
        <is>
          <t>15246</t>
        </is>
      </c>
      <c r="BJ1877" t="inlineStr">
        <is>
          <t>XFormInstance</t>
        </is>
      </c>
      <c r="BK1877" t="inlineStr">
        <is>
          <t>ff0f531c160611f0be9f8d4ba6887086</t>
        </is>
      </c>
      <c r="BL1877" t="b">
        <v>0</v>
      </c>
      <c r="BM1877" t="inlineStr">
        <is>
          <t>---</t>
        </is>
      </c>
      <c r="BN1877" t="inlineStr">
        <is>
          <t>200.113.238.55</t>
        </is>
      </c>
      <c r="BO1877" t="inlineStr">
        <is>
          <t>Wilvens Alcida</t>
        </is>
      </c>
    </row>
    <row r="1878">
      <c r="A1878" t="inlineStr">
        <is>
          <t>1876</t>
        </is>
      </c>
      <c r="B1878" t="inlineStr">
        <is>
          <t>2ae1a810-9383-4bea-bf1d-8d8f5e7032a6</t>
        </is>
      </c>
      <c r="C1878" t="inlineStr">
        <is>
          <t>2025-04-10</t>
        </is>
      </c>
      <c r="D1878" t="inlineStr">
        <is>
          <t>1</t>
        </is>
      </c>
      <c r="E1878" t="inlineStr">
        <is>
          <t>---</t>
        </is>
      </c>
      <c r="F1878" t="inlineStr">
        <is>
          <t>0</t>
        </is>
      </c>
      <c r="G1878" t="inlineStr">
        <is>
          <t>---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---</t>
        </is>
      </c>
      <c r="L1878" t="inlineStr">
        <is>
          <t>---</t>
        </is>
      </c>
      <c r="M1878" t="inlineStr">
        <is>
          <t>1</t>
        </is>
      </c>
      <c r="N1878">
        <f>HYPERLINK("https://www.commcarehq.org/a/caris-test/api/form_attachment/v1/2ae1a810-9383-4bea-bf1d-8d8f5e7032a6/1744295354357.jpg")</f>
        <v/>
      </c>
      <c r="O1878" t="inlineStr">
        <is>
          <t>---</t>
        </is>
      </c>
      <c r="P1878" t="inlineStr">
        <is>
          <t>---</t>
        </is>
      </c>
      <c r="Q1878" t="inlineStr">
        <is>
          <t>---</t>
        </is>
      </c>
      <c r="R1878" t="inlineStr">
        <is>
          <t>17.7</t>
        </is>
      </c>
      <c r="S1878" t="inlineStr">
        <is>
          <t>33.5</t>
        </is>
      </c>
      <c r="T1878" t="inlineStr">
        <is>
          <t>148.0</t>
        </is>
      </c>
      <c r="U1878" t="inlineStr"/>
      <c r="V1878" t="inlineStr"/>
      <c r="W1878" t="inlineStr">
        <is>
          <t>18.4437284 -72.6242234 0.52 140.63</t>
        </is>
      </c>
      <c r="X1878" t="inlineStr">
        <is>
          <t>LEG/HSCL/ST00671</t>
        </is>
      </c>
      <c r="Y1878" t="inlineStr">
        <is>
          <t>LEG/HSCL/ST00671</t>
        </is>
      </c>
      <c r="Z1878" t="inlineStr">
        <is>
          <t>2025-04-10 14:29:23</t>
        </is>
      </c>
      <c r="AA1878" t="inlineStr">
        <is>
          <t>2025-04-10 13:50:18</t>
        </is>
      </c>
      <c r="AB1878" t="inlineStr">
        <is>
          <t>2francesca</t>
        </is>
      </c>
      <c r="AC1878" t="inlineStr">
        <is>
          <t>2025-04-10 14:29:14</t>
        </is>
      </c>
      <c r="AD1878" s="1" t="inlineStr">
        <is>
          <t>https://www.commcarehq.org/a/caris-test/reports/form_data/2ae1a810-9383-4bea-bf1d-8d8f5e7032a6/</t>
        </is>
      </c>
      <c r="AE1878" t="inlineStr">
        <is>
          <t>---</t>
        </is>
      </c>
      <c r="AF1878" t="inlineStr">
        <is>
          <t>3c5a623af057e23a32ae4000_124098</t>
        </is>
      </c>
      <c r="AG1878" t="inlineStr">
        <is>
          <t>---</t>
        </is>
      </c>
      <c r="AH1878" t="inlineStr">
        <is>
          <t>2025-04-10 14:29:23</t>
        </is>
      </c>
      <c r="AI1878" t="inlineStr">
        <is>
          <t>e108d3187abb44a0a8a40ae0f9d2582f</t>
        </is>
      </c>
      <c r="AJ1878" t="inlineStr">
        <is>
          <t>2025-04-10</t>
        </is>
      </c>
      <c r="AK1878" t="inlineStr">
        <is>
          <t>1</t>
        </is>
      </c>
      <c r="AL1878" t="inlineStr">
        <is>
          <t>---</t>
        </is>
      </c>
      <c r="AM1878" t="inlineStr">
        <is>
          <t>0</t>
        </is>
      </c>
      <c r="AN1878" t="inlineStr">
        <is>
          <t>---</t>
        </is>
      </c>
      <c r="AO1878" t="inlineStr">
        <is>
          <t>1</t>
        </is>
      </c>
      <c r="AP1878" t="inlineStr">
        <is>
          <t>1</t>
        </is>
      </c>
      <c r="AQ1878" t="inlineStr">
        <is>
          <t>17.7</t>
        </is>
      </c>
      <c r="AR1878" t="inlineStr">
        <is>
          <t>33.5</t>
        </is>
      </c>
      <c r="AS1878" t="inlineStr">
        <is>
          <t>148</t>
        </is>
      </c>
      <c r="AT1878" t="inlineStr">
        <is>
          <t>18.4437284 -72.6242234 0.52 140.63</t>
        </is>
      </c>
      <c r="AU1878" t="inlineStr">
        <is>
          <t>---</t>
        </is>
      </c>
      <c r="AV1878" t="inlineStr">
        <is>
          <t>---</t>
        </is>
      </c>
      <c r="AW1878" t="inlineStr">
        <is>
          <t>---</t>
        </is>
      </c>
      <c r="AX1878" t="inlineStr">
        <is>
          <t>---</t>
        </is>
      </c>
      <c r="AY1878" t="inlineStr">
        <is>
          <t>---</t>
        </is>
      </c>
      <c r="AZ1878" t="inlineStr">
        <is>
          <t>---</t>
        </is>
      </c>
      <c r="BA1878" t="inlineStr">
        <is>
          <t>e108d3187abb44a0a8a40ae0f9d2582f</t>
        </is>
      </c>
      <c r="BB1878" t="inlineStr">
        <is>
          <t>http://openrosa.org/formdesigner/0B48E039-1E80-49A7-AC24-732B6E788E39</t>
        </is>
      </c>
      <c r="BC1878" t="inlineStr">
        <is>
          <t>Ration et autres visites</t>
        </is>
      </c>
      <c r="BD1878" t="inlineStr">
        <is>
          <t>CommCare Android, version "2.55.0"(467579). App v15976. CommCare Version 2.55.0. Build 467579, built on: 2025-01-15</t>
        </is>
      </c>
      <c r="BE1878" t="inlineStr">
        <is>
          <t>commcare_6f56273d-7e7b-484c-afbb-00c7ac82f3b2</t>
        </is>
      </c>
      <c r="BF1878" t="inlineStr">
        <is>
          <t>18.4909124 -72.631652 0.52 6.08</t>
        </is>
      </c>
      <c r="BG1878" t="inlineStr">
        <is>
          <t>f13d8149fc6d39ebe86af18272310ff9</t>
        </is>
      </c>
      <c r="BH1878" t="inlineStr">
        <is>
          <t>7f92301a232342ecaa860bf392f6b02f</t>
        </is>
      </c>
      <c r="BI1878" t="inlineStr">
        <is>
          <t>15246</t>
        </is>
      </c>
      <c r="BJ1878" t="inlineStr">
        <is>
          <t>XFormInstance</t>
        </is>
      </c>
      <c r="BK1878" t="inlineStr">
        <is>
          <t>74577498159d11f0b6b52503b5a243dc</t>
        </is>
      </c>
      <c r="BL1878" t="b">
        <v>0</v>
      </c>
      <c r="BM1878" t="inlineStr">
        <is>
          <t>---</t>
        </is>
      </c>
      <c r="BN1878" t="inlineStr">
        <is>
          <t>200.113.248.127</t>
        </is>
      </c>
      <c r="BO1878" t="inlineStr">
        <is>
          <t>---</t>
        </is>
      </c>
    </row>
    <row r="1879">
      <c r="A1879" t="inlineStr">
        <is>
          <t>1877</t>
        </is>
      </c>
      <c r="B1879" t="inlineStr">
        <is>
          <t>c97d4463-133c-446b-b6b1-ac37c713d1ff</t>
        </is>
      </c>
      <c r="C1879" t="inlineStr">
        <is>
          <t>2025-04-10</t>
        </is>
      </c>
      <c r="D1879" t="inlineStr">
        <is>
          <t>8 10 4</t>
        </is>
      </c>
      <c r="E1879" t="inlineStr">
        <is>
          <t>cv,39,rv,6.01,25</t>
        </is>
      </c>
      <c r="F1879" t="inlineStr">
        <is>
          <t>1</t>
        </is>
      </c>
      <c r="G1879" t="inlineStr">
        <is>
          <t>---</t>
        </is>
      </c>
      <c r="H1879" t="inlineStr">
        <is>
          <t>1</t>
        </is>
      </c>
      <c r="I1879" t="inlineStr">
        <is>
          <t>1</t>
        </is>
      </c>
      <c r="J1879" t="inlineStr"/>
      <c r="K1879" t="inlineStr">
        <is>
          <t>---</t>
        </is>
      </c>
      <c r="L1879" t="inlineStr">
        <is>
          <t>---</t>
        </is>
      </c>
      <c r="M1879" t="inlineStr">
        <is>
          <t>---</t>
        </is>
      </c>
      <c r="N1879" t="inlineStr">
        <is>
          <t>---</t>
        </is>
      </c>
      <c r="O1879" t="inlineStr">
        <is>
          <t>---</t>
        </is>
      </c>
      <c r="P1879" t="inlineStr">
        <is>
          <t>---</t>
        </is>
      </c>
      <c r="Q1879" t="inlineStr">
        <is>
          <t>---</t>
        </is>
      </c>
      <c r="R1879" t="inlineStr"/>
      <c r="S1879" t="inlineStr"/>
      <c r="T1879" t="inlineStr"/>
      <c r="U1879" t="inlineStr"/>
      <c r="V1879" t="inlineStr"/>
      <c r="W1879" t="inlineStr"/>
      <c r="X1879" t="inlineStr">
        <is>
          <t>PAP/NPFS/ST00003</t>
        </is>
      </c>
      <c r="Y1879" t="inlineStr">
        <is>
          <t>PAP/NPFS/ST00003</t>
        </is>
      </c>
      <c r="Z1879" t="inlineStr">
        <is>
          <t>2025-04-10 18:09:05</t>
        </is>
      </c>
      <c r="AA1879" t="inlineStr">
        <is>
          <t>2025-04-10 18:03:59</t>
        </is>
      </c>
      <c r="AB1879" t="inlineStr">
        <is>
          <t>2paula</t>
        </is>
      </c>
      <c r="AC1879" t="inlineStr">
        <is>
          <t>2025-04-10 18:21:03</t>
        </is>
      </c>
      <c r="AD1879" s="1" t="inlineStr">
        <is>
          <t>https://www.commcarehq.org/a/caris-test/reports/form_data/c97d4463-133c-446b-b6b1-ac37c713d1ff/</t>
        </is>
      </c>
      <c r="AE1879" t="inlineStr">
        <is>
          <t>---</t>
        </is>
      </c>
      <c r="AF1879" t="inlineStr">
        <is>
          <t>3c5a623af057e23a32ae4000_17149</t>
        </is>
      </c>
      <c r="AG1879" t="inlineStr">
        <is>
          <t>---</t>
        </is>
      </c>
      <c r="AH1879" t="inlineStr">
        <is>
          <t>2025-04-10 18:09:05</t>
        </is>
      </c>
      <c r="AI1879" t="inlineStr">
        <is>
          <t>e5870524d7474eb1ae50f2c4107b4683</t>
        </is>
      </c>
      <c r="AJ1879" t="inlineStr">
        <is>
          <t>2025-04-10</t>
        </is>
      </c>
      <c r="AK1879" t="inlineStr">
        <is>
          <t>8 10 4</t>
        </is>
      </c>
      <c r="AL1879" t="inlineStr">
        <is>
          <t>cv,39,rv,6.01,25</t>
        </is>
      </c>
      <c r="AM1879" t="inlineStr">
        <is>
          <t>1</t>
        </is>
      </c>
      <c r="AN1879" t="inlineStr">
        <is>
          <t>---</t>
        </is>
      </c>
      <c r="AO1879" t="inlineStr">
        <is>
          <t>1</t>
        </is>
      </c>
      <c r="AP1879" t="inlineStr">
        <is>
          <t>1</t>
        </is>
      </c>
      <c r="AQ1879" t="inlineStr"/>
      <c r="AR1879" t="inlineStr"/>
      <c r="AS1879" t="inlineStr"/>
      <c r="AT1879" t="inlineStr"/>
      <c r="AU1879" t="inlineStr">
        <is>
          <t>---</t>
        </is>
      </c>
      <c r="AV1879" t="inlineStr">
        <is>
          <t>---</t>
        </is>
      </c>
      <c r="AW1879" t="inlineStr">
        <is>
          <t>---</t>
        </is>
      </c>
      <c r="AX1879" t="inlineStr">
        <is>
          <t>---</t>
        </is>
      </c>
      <c r="AY1879" t="inlineStr">
        <is>
          <t>---</t>
        </is>
      </c>
      <c r="AZ1879" t="inlineStr">
        <is>
          <t>---</t>
        </is>
      </c>
      <c r="BA1879" t="inlineStr">
        <is>
          <t>e5870524d7474eb1ae50f2c4107b4683</t>
        </is>
      </c>
      <c r="BB1879" t="inlineStr">
        <is>
          <t>http://openrosa.org/formdesigner/0B48E039-1E80-49A7-AC24-732B6E788E39</t>
        </is>
      </c>
      <c r="BC1879" t="inlineStr">
        <is>
          <t>Ration et autres visites</t>
        </is>
      </c>
      <c r="BD1879" t="inlineStr">
        <is>
          <t>CommCare Android, version "2.56"(468046). App v15976. CommCare Version 2.56.0. Build 468046, built on: 2025-03-15</t>
        </is>
      </c>
      <c r="BE1879" t="inlineStr">
        <is>
          <t>commcare_1a638df5-b750-4196-ba65-fa624981c493</t>
        </is>
      </c>
      <c r="BF1879" t="inlineStr">
        <is>
          <t>18.5902817 -72.23729 12.89 8.5</t>
        </is>
      </c>
      <c r="BG1879" t="inlineStr">
        <is>
          <t>f13d8149fc6d39ebe86af18272310ff9</t>
        </is>
      </c>
      <c r="BH1879" t="inlineStr">
        <is>
          <t>7f92301a232342ecaa860bf392f6b02f</t>
        </is>
      </c>
      <c r="BI1879" t="inlineStr">
        <is>
          <t>15246</t>
        </is>
      </c>
      <c r="BJ1879" t="inlineStr">
        <is>
          <t>XFormInstance</t>
        </is>
      </c>
      <c r="BK1879" t="inlineStr">
        <is>
          <t>e7b7c78013d111f0af3dc95ea779295f</t>
        </is>
      </c>
      <c r="BL1879" t="b">
        <v>0</v>
      </c>
      <c r="BM1879" t="inlineStr">
        <is>
          <t>---</t>
        </is>
      </c>
      <c r="BN1879" t="inlineStr">
        <is>
          <t>200.113.248.68</t>
        </is>
      </c>
      <c r="BO1879" t="inlineStr">
        <is>
          <t>Christopher Etienne</t>
        </is>
      </c>
    </row>
    <row r="1880">
      <c r="A1880" t="inlineStr">
        <is>
          <t>1878</t>
        </is>
      </c>
      <c r="B1880" t="inlineStr">
        <is>
          <t>e95f62af-bcb6-4fa7-a083-1e22e3cbede2</t>
        </is>
      </c>
      <c r="C1880" t="inlineStr">
        <is>
          <t>2025-04-09</t>
        </is>
      </c>
      <c r="D1880" t="inlineStr">
        <is>
          <t>8 10 4</t>
        </is>
      </c>
      <c r="E1880" t="inlineStr">
        <is>
          <t>rv,01 ́04.25
cv39,17,6,25b</t>
        </is>
      </c>
      <c r="F1880" t="inlineStr">
        <is>
          <t>1</t>
        </is>
      </c>
      <c r="G1880" t="inlineStr">
        <is>
          <t>---</t>
        </is>
      </c>
      <c r="H1880" t="inlineStr">
        <is>
          <t>1</t>
        </is>
      </c>
      <c r="I1880" t="inlineStr">
        <is>
          <t>1</t>
        </is>
      </c>
      <c r="J1880" t="inlineStr">
        <is>
          <t>2</t>
        </is>
      </c>
      <c r="K1880" t="inlineStr">
        <is>
          <t>---</t>
        </is>
      </c>
      <c r="L1880" t="inlineStr">
        <is>
          <t>---</t>
        </is>
      </c>
      <c r="M1880" t="inlineStr">
        <is>
          <t>---</t>
        </is>
      </c>
      <c r="N1880" t="inlineStr">
        <is>
          <t>---</t>
        </is>
      </c>
      <c r="O1880" t="inlineStr">
        <is>
          <t>---</t>
        </is>
      </c>
      <c r="P1880" t="inlineStr">
        <is>
          <t>---</t>
        </is>
      </c>
      <c r="Q1880" t="inlineStr">
        <is>
          <t>---</t>
        </is>
      </c>
      <c r="R1880" t="inlineStr"/>
      <c r="S1880" t="inlineStr"/>
      <c r="T1880" t="inlineStr"/>
      <c r="U1880" t="inlineStr"/>
      <c r="V1880" t="inlineStr"/>
      <c r="W1880" t="inlineStr"/>
      <c r="X1880" t="inlineStr">
        <is>
          <t>PAP/NPFS/ST00074</t>
        </is>
      </c>
      <c r="Y1880" t="inlineStr">
        <is>
          <t>PAP/NPFS/ST00074</t>
        </is>
      </c>
      <c r="Z1880" t="inlineStr">
        <is>
          <t>2025-04-10 18:16:11</t>
        </is>
      </c>
      <c r="AA1880" t="inlineStr">
        <is>
          <t>2025-04-10 18:09:49</t>
        </is>
      </c>
      <c r="AB1880" t="inlineStr">
        <is>
          <t>2paula</t>
        </is>
      </c>
      <c r="AC1880" t="inlineStr">
        <is>
          <t>2025-04-10 18:21:04</t>
        </is>
      </c>
      <c r="AD1880" s="1" t="inlineStr">
        <is>
          <t>https://www.commcarehq.org/a/caris-test/reports/form_data/e95f62af-bcb6-4fa7-a083-1e22e3cbede2/</t>
        </is>
      </c>
      <c r="AE1880" t="inlineStr">
        <is>
          <t>---</t>
        </is>
      </c>
      <c r="AF1880" t="inlineStr">
        <is>
          <t>d2a440779e204144976cf8ed5c6c01f1</t>
        </is>
      </c>
      <c r="AG1880" t="inlineStr">
        <is>
          <t>---</t>
        </is>
      </c>
      <c r="AH1880" t="inlineStr">
        <is>
          <t>2025-04-10 18:16:11</t>
        </is>
      </c>
      <c r="AI1880" t="inlineStr">
        <is>
          <t>e5870524d7474eb1ae50f2c4107b4683</t>
        </is>
      </c>
      <c r="AJ1880" t="inlineStr">
        <is>
          <t>2025-04-09</t>
        </is>
      </c>
      <c r="AK1880" t="inlineStr">
        <is>
          <t>8 10 4</t>
        </is>
      </c>
      <c r="AL1880" t="inlineStr">
        <is>
          <t>rv,01 ́04.25
cv39,17,6,25b</t>
        </is>
      </c>
      <c r="AM1880" t="inlineStr">
        <is>
          <t>1</t>
        </is>
      </c>
      <c r="AN1880" t="inlineStr">
        <is>
          <t>---</t>
        </is>
      </c>
      <c r="AO1880" t="inlineStr">
        <is>
          <t>1</t>
        </is>
      </c>
      <c r="AP1880" t="inlineStr">
        <is>
          <t>1</t>
        </is>
      </c>
      <c r="AQ1880" t="inlineStr"/>
      <c r="AR1880" t="inlineStr"/>
      <c r="AS1880" t="inlineStr"/>
      <c r="AT1880" t="inlineStr"/>
      <c r="AU1880" t="inlineStr">
        <is>
          <t>---</t>
        </is>
      </c>
      <c r="AV1880" t="inlineStr">
        <is>
          <t>---</t>
        </is>
      </c>
      <c r="AW1880" t="inlineStr">
        <is>
          <t>---</t>
        </is>
      </c>
      <c r="AX1880" t="inlineStr">
        <is>
          <t>---</t>
        </is>
      </c>
      <c r="AY1880" t="inlineStr">
        <is>
          <t>---</t>
        </is>
      </c>
      <c r="AZ1880" t="inlineStr">
        <is>
          <t>---</t>
        </is>
      </c>
      <c r="BA1880" t="inlineStr">
        <is>
          <t>e5870524d7474eb1ae50f2c4107b4683</t>
        </is>
      </c>
      <c r="BB1880" t="inlineStr">
        <is>
          <t>http://openrosa.org/formdesigner/0B48E039-1E80-49A7-AC24-732B6E788E39</t>
        </is>
      </c>
      <c r="BC1880" t="inlineStr">
        <is>
          <t>Ration et autres visites</t>
        </is>
      </c>
      <c r="BD1880" t="inlineStr">
        <is>
          <t>CommCare Android, version "2.56"(468046). App v15976. CommCare Version 2.56.0. Build 468046, built on: 2025-03-15</t>
        </is>
      </c>
      <c r="BE1880" t="inlineStr">
        <is>
          <t>commcare_1a638df5-b750-4196-ba65-fa624981c493</t>
        </is>
      </c>
      <c r="BF1880" t="inlineStr">
        <is>
          <t>18.5903483 -72.2371333 13.1 7.8</t>
        </is>
      </c>
      <c r="BG1880" t="inlineStr">
        <is>
          <t>f13d8149fc6d39ebe86af18272310ff9</t>
        </is>
      </c>
      <c r="BH1880" t="inlineStr">
        <is>
          <t>7f92301a232342ecaa860bf392f6b02f</t>
        </is>
      </c>
      <c r="BI1880" t="inlineStr">
        <is>
          <t>15246</t>
        </is>
      </c>
      <c r="BJ1880" t="inlineStr">
        <is>
          <t>XFormInstance</t>
        </is>
      </c>
      <c r="BK1880" t="inlineStr">
        <is>
          <t>e7b7c78013d111f0af3dc95ea779295f</t>
        </is>
      </c>
      <c r="BL1880" t="b">
        <v>0</v>
      </c>
      <c r="BM1880" t="inlineStr">
        <is>
          <t>---</t>
        </is>
      </c>
      <c r="BN1880" t="inlineStr">
        <is>
          <t>200.113.248.68</t>
        </is>
      </c>
      <c r="BO1880" t="inlineStr">
        <is>
          <t>Daphcar Bernadin</t>
        </is>
      </c>
    </row>
    <row r="1881">
      <c r="A1881" t="inlineStr">
        <is>
          <t>1879</t>
        </is>
      </c>
      <c r="B1881" t="inlineStr">
        <is>
          <t>b3f30c2b-dd70-4cac-b5d6-9dc2b66c2b79</t>
        </is>
      </c>
      <c r="C1881" t="inlineStr">
        <is>
          <t>2025-04-08</t>
        </is>
      </c>
      <c r="D1881" t="inlineStr">
        <is>
          <t>8 10 4</t>
        </is>
      </c>
      <c r="E1881" t="inlineStr">
        <is>
          <t>cv39,12,02,25,rv11,04,25</t>
        </is>
      </c>
      <c r="F1881" t="inlineStr">
        <is>
          <t>1</t>
        </is>
      </c>
      <c r="G1881" t="inlineStr">
        <is>
          <t>---</t>
        </is>
      </c>
      <c r="H1881" t="inlineStr">
        <is>
          <t>1</t>
        </is>
      </c>
      <c r="I1881" t="inlineStr">
        <is>
          <t>1</t>
        </is>
      </c>
      <c r="J1881" t="inlineStr"/>
      <c r="K1881" t="inlineStr">
        <is>
          <t>---</t>
        </is>
      </c>
      <c r="L1881" t="inlineStr">
        <is>
          <t>---</t>
        </is>
      </c>
      <c r="M1881" t="inlineStr">
        <is>
          <t>---</t>
        </is>
      </c>
      <c r="N1881" t="inlineStr">
        <is>
          <t>---</t>
        </is>
      </c>
      <c r="O1881" t="inlineStr">
        <is>
          <t>---</t>
        </is>
      </c>
      <c r="P1881" t="inlineStr">
        <is>
          <t>---</t>
        </is>
      </c>
      <c r="Q1881" t="inlineStr">
        <is>
          <t>---</t>
        </is>
      </c>
      <c r="R1881" t="inlineStr"/>
      <c r="S1881" t="inlineStr"/>
      <c r="T1881" t="inlineStr"/>
      <c r="U1881" t="inlineStr"/>
      <c r="V1881" t="inlineStr"/>
      <c r="W1881" t="inlineStr"/>
      <c r="X1881" t="inlineStr">
        <is>
          <t>PAP/NPFS/ST00096</t>
        </is>
      </c>
      <c r="Y1881" t="inlineStr">
        <is>
          <t>PAP/NPFS/ST00096</t>
        </is>
      </c>
      <c r="Z1881" t="inlineStr">
        <is>
          <t>2025-04-10 18:20:53</t>
        </is>
      </c>
      <c r="AA1881" t="inlineStr">
        <is>
          <t>2025-04-10 18:17:05</t>
        </is>
      </c>
      <c r="AB1881" t="inlineStr">
        <is>
          <t>2paula</t>
        </is>
      </c>
      <c r="AC1881" t="inlineStr">
        <is>
          <t>2025-04-10 18:21:05</t>
        </is>
      </c>
      <c r="AD1881" s="1" t="inlineStr">
        <is>
          <t>https://www.commcarehq.org/a/caris-test/reports/form_data/b3f30c2b-dd70-4cac-b5d6-9dc2b66c2b79/</t>
        </is>
      </c>
      <c r="AE1881" t="inlineStr">
        <is>
          <t>---</t>
        </is>
      </c>
      <c r="AF1881" t="inlineStr">
        <is>
          <t>356eafba31d24a3a93a68e311930274b</t>
        </is>
      </c>
      <c r="AG1881" t="inlineStr">
        <is>
          <t>---</t>
        </is>
      </c>
      <c r="AH1881" t="inlineStr">
        <is>
          <t>2025-04-10 18:20:53</t>
        </is>
      </c>
      <c r="AI1881" t="inlineStr">
        <is>
          <t>e5870524d7474eb1ae50f2c4107b4683</t>
        </is>
      </c>
      <c r="AJ1881" t="inlineStr">
        <is>
          <t>2025-04-08</t>
        </is>
      </c>
      <c r="AK1881" t="inlineStr">
        <is>
          <t>8 10 4</t>
        </is>
      </c>
      <c r="AL1881" t="inlineStr">
        <is>
          <t>cv39,12,02,25,rv11,04,25</t>
        </is>
      </c>
      <c r="AM1881" t="inlineStr">
        <is>
          <t>1</t>
        </is>
      </c>
      <c r="AN1881" t="inlineStr">
        <is>
          <t>---</t>
        </is>
      </c>
      <c r="AO1881" t="inlineStr">
        <is>
          <t>1</t>
        </is>
      </c>
      <c r="AP1881" t="inlineStr">
        <is>
          <t>1</t>
        </is>
      </c>
      <c r="AQ1881" t="inlineStr"/>
      <c r="AR1881" t="inlineStr"/>
      <c r="AS1881" t="inlineStr"/>
      <c r="AT1881" t="inlineStr"/>
      <c r="AU1881" t="inlineStr">
        <is>
          <t>---</t>
        </is>
      </c>
      <c r="AV1881" t="inlineStr">
        <is>
          <t>---</t>
        </is>
      </c>
      <c r="AW1881" t="inlineStr">
        <is>
          <t>---</t>
        </is>
      </c>
      <c r="AX1881" t="inlineStr">
        <is>
          <t>---</t>
        </is>
      </c>
      <c r="AY1881" t="inlineStr">
        <is>
          <t>---</t>
        </is>
      </c>
      <c r="AZ1881" t="inlineStr">
        <is>
          <t>---</t>
        </is>
      </c>
      <c r="BA1881" t="inlineStr">
        <is>
          <t>e5870524d7474eb1ae50f2c4107b4683</t>
        </is>
      </c>
      <c r="BB1881" t="inlineStr">
        <is>
          <t>http://openrosa.org/formdesigner/0B48E039-1E80-49A7-AC24-732B6E788E39</t>
        </is>
      </c>
      <c r="BC1881" t="inlineStr">
        <is>
          <t>Ration et autres visites</t>
        </is>
      </c>
      <c r="BD1881" t="inlineStr">
        <is>
          <t>CommCare Android, version "2.56"(468046). App v15976. CommCare Version 2.56.0. Build 468046, built on: 2025-03-15</t>
        </is>
      </c>
      <c r="BE1881" t="inlineStr">
        <is>
          <t>commcare_1a638df5-b750-4196-ba65-fa624981c493</t>
        </is>
      </c>
      <c r="BF1881" t="inlineStr">
        <is>
          <t>18.5904833 -72.23693 46.9 9.69</t>
        </is>
      </c>
      <c r="BG1881" t="inlineStr">
        <is>
          <t>f13d8149fc6d39ebe86af18272310ff9</t>
        </is>
      </c>
      <c r="BH1881" t="inlineStr">
        <is>
          <t>7f92301a232342ecaa860bf392f6b02f</t>
        </is>
      </c>
      <c r="BI1881" t="inlineStr">
        <is>
          <t>15246</t>
        </is>
      </c>
      <c r="BJ1881" t="inlineStr">
        <is>
          <t>XFormInstance</t>
        </is>
      </c>
      <c r="BK1881" t="inlineStr">
        <is>
          <t>e7b7c78013d111f0af3dc95ea779295f</t>
        </is>
      </c>
      <c r="BL1881" t="b">
        <v>0</v>
      </c>
      <c r="BM1881" t="inlineStr">
        <is>
          <t>---</t>
        </is>
      </c>
      <c r="BN1881" t="inlineStr">
        <is>
          <t>200.113.248.68</t>
        </is>
      </c>
      <c r="BO1881" t="inlineStr">
        <is>
          <t>Lovens Junior Pierre</t>
        </is>
      </c>
    </row>
    <row r="1882">
      <c r="A1882" t="inlineStr">
        <is>
          <t>1880</t>
        </is>
      </c>
      <c r="B1882" t="inlineStr">
        <is>
          <t>cefe416b-c29a-4cf5-a037-056e7298c82d</t>
        </is>
      </c>
      <c r="C1882" t="inlineStr">
        <is>
          <t>2025-04-07</t>
        </is>
      </c>
      <c r="D1882" t="inlineStr">
        <is>
          <t>8 10 4</t>
        </is>
      </c>
      <c r="E1882" t="inlineStr">
        <is>
          <t>cv,39,rv wi
23,04 25
medts,23’04,25</t>
        </is>
      </c>
      <c r="F1882" t="inlineStr">
        <is>
          <t>1</t>
        </is>
      </c>
      <c r="G1882" t="inlineStr">
        <is>
          <t>---</t>
        </is>
      </c>
      <c r="H1882" t="inlineStr">
        <is>
          <t>1</t>
        </is>
      </c>
      <c r="I1882" t="inlineStr">
        <is>
          <t>1</t>
        </is>
      </c>
      <c r="J1882" t="inlineStr"/>
      <c r="K1882" t="inlineStr">
        <is>
          <t>---</t>
        </is>
      </c>
      <c r="L1882" t="inlineStr">
        <is>
          <t>---</t>
        </is>
      </c>
      <c r="M1882" t="inlineStr">
        <is>
          <t>---</t>
        </is>
      </c>
      <c r="N1882" t="inlineStr">
        <is>
          <t>---</t>
        </is>
      </c>
      <c r="O1882" t="inlineStr">
        <is>
          <t>---</t>
        </is>
      </c>
      <c r="P1882" t="inlineStr">
        <is>
          <t>---</t>
        </is>
      </c>
      <c r="Q1882" t="inlineStr">
        <is>
          <t>---</t>
        </is>
      </c>
      <c r="R1882" t="inlineStr"/>
      <c r="S1882" t="inlineStr"/>
      <c r="T1882" t="inlineStr"/>
      <c r="U1882" t="inlineStr"/>
      <c r="V1882" t="inlineStr"/>
      <c r="W1882" t="inlineStr"/>
      <c r="X1882" t="inlineStr">
        <is>
          <t>PAP/NPFS/00130</t>
        </is>
      </c>
      <c r="Y1882" t="inlineStr">
        <is>
          <t>PAP/NPFS/00130</t>
        </is>
      </c>
      <c r="Z1882" t="inlineStr">
        <is>
          <t>2025-04-10 18:29:17</t>
        </is>
      </c>
      <c r="AA1882" t="inlineStr">
        <is>
          <t>2025-04-10 18:24:20</t>
        </is>
      </c>
      <c r="AB1882" t="inlineStr">
        <is>
          <t>2paula</t>
        </is>
      </c>
      <c r="AC1882" t="inlineStr">
        <is>
          <t>2025-04-10 18:29:21</t>
        </is>
      </c>
      <c r="AD1882" s="1" t="inlineStr">
        <is>
          <t>https://www.commcarehq.org/a/caris-test/reports/form_data/cefe416b-c29a-4cf5-a037-056e7298c82d/</t>
        </is>
      </c>
      <c r="AE1882" t="inlineStr">
        <is>
          <t>---</t>
        </is>
      </c>
      <c r="AF1882" t="inlineStr">
        <is>
          <t>74f23635a6fe4d29aa0c661dc6f181ac</t>
        </is>
      </c>
      <c r="AG1882" t="inlineStr">
        <is>
          <t>---</t>
        </is>
      </c>
      <c r="AH1882" t="inlineStr">
        <is>
          <t>2025-04-10 18:29:17</t>
        </is>
      </c>
      <c r="AI1882" t="inlineStr">
        <is>
          <t>e5870524d7474eb1ae50f2c4107b4683</t>
        </is>
      </c>
      <c r="AJ1882" t="inlineStr">
        <is>
          <t>2025-04-07</t>
        </is>
      </c>
      <c r="AK1882" t="inlineStr">
        <is>
          <t>8 10 4</t>
        </is>
      </c>
      <c r="AL1882" t="inlineStr">
        <is>
          <t>cv,39,rv wi
23,04 25
medts,23’04,25</t>
        </is>
      </c>
      <c r="AM1882" t="inlineStr">
        <is>
          <t>1</t>
        </is>
      </c>
      <c r="AN1882" t="inlineStr">
        <is>
          <t>---</t>
        </is>
      </c>
      <c r="AO1882" t="inlineStr">
        <is>
          <t>1</t>
        </is>
      </c>
      <c r="AP1882" t="inlineStr">
        <is>
          <t>1</t>
        </is>
      </c>
      <c r="AQ1882" t="inlineStr"/>
      <c r="AR1882" t="inlineStr"/>
      <c r="AS1882" t="inlineStr"/>
      <c r="AT1882" t="inlineStr"/>
      <c r="AU1882" t="inlineStr">
        <is>
          <t>---</t>
        </is>
      </c>
      <c r="AV1882" t="inlineStr">
        <is>
          <t>---</t>
        </is>
      </c>
      <c r="AW1882" t="inlineStr">
        <is>
          <t>---</t>
        </is>
      </c>
      <c r="AX1882" t="inlineStr">
        <is>
          <t>---</t>
        </is>
      </c>
      <c r="AY1882" t="inlineStr">
        <is>
          <t>---</t>
        </is>
      </c>
      <c r="AZ1882" t="inlineStr">
        <is>
          <t>---</t>
        </is>
      </c>
      <c r="BA1882" t="inlineStr">
        <is>
          <t>e5870524d7474eb1ae50f2c4107b4683</t>
        </is>
      </c>
      <c r="BB1882" t="inlineStr">
        <is>
          <t>http://openrosa.org/formdesigner/0B48E039-1E80-49A7-AC24-732B6E788E39</t>
        </is>
      </c>
      <c r="BC1882" t="inlineStr">
        <is>
          <t>Ration et autres visites</t>
        </is>
      </c>
      <c r="BD1882" t="inlineStr">
        <is>
          <t>CommCare Android, version "2.56"(468046). App v15976. CommCare Version 2.56.0. Build 468046, built on: 2025-03-15</t>
        </is>
      </c>
      <c r="BE1882" t="inlineStr">
        <is>
          <t>commcare_1a638df5-b750-4196-ba65-fa624981c493</t>
        </is>
      </c>
      <c r="BF1882" t="inlineStr">
        <is>
          <t>18.5902533 -72.2373583 -15.21 9.19</t>
        </is>
      </c>
      <c r="BG1882" t="inlineStr">
        <is>
          <t>f13d8149fc6d39ebe86af18272310ff9</t>
        </is>
      </c>
      <c r="BH1882" t="inlineStr">
        <is>
          <t>7f92301a232342ecaa860bf392f6b02f</t>
        </is>
      </c>
      <c r="BI1882" t="inlineStr">
        <is>
          <t>15246</t>
        </is>
      </c>
      <c r="BJ1882" t="inlineStr">
        <is>
          <t>XFormInstance</t>
        </is>
      </c>
      <c r="BK1882" t="inlineStr">
        <is>
          <t>e7b7c78013d111f0af3dc95ea779295f</t>
        </is>
      </c>
      <c r="BL1882" t="b">
        <v>0</v>
      </c>
      <c r="BM1882" t="inlineStr">
        <is>
          <t>---</t>
        </is>
      </c>
      <c r="BN1882" t="inlineStr">
        <is>
          <t>200.113.248.68</t>
        </is>
      </c>
      <c r="BO1882" t="inlineStr">
        <is>
          <t>Marvens Marzil</t>
        </is>
      </c>
    </row>
    <row r="1883">
      <c r="A1883" t="inlineStr">
        <is>
          <t>1881</t>
        </is>
      </c>
      <c r="B1883" t="inlineStr">
        <is>
          <t>06bc7e5c-3f22-4cb2-b75f-4693cb027f61</t>
        </is>
      </c>
      <c r="C1883" t="inlineStr">
        <is>
          <t>2025-04-10</t>
        </is>
      </c>
      <c r="D1883" t="inlineStr">
        <is>
          <t>8 10 4</t>
        </is>
      </c>
      <c r="E1883" t="inlineStr">
        <is>
          <t>rv,8,04,25,medts,6,9,26</t>
        </is>
      </c>
      <c r="F1883" t="inlineStr">
        <is>
          <t>1</t>
        </is>
      </c>
      <c r="G1883" t="inlineStr">
        <is>
          <t>---</t>
        </is>
      </c>
      <c r="H1883" t="inlineStr">
        <is>
          <t>1</t>
        </is>
      </c>
      <c r="I1883" t="inlineStr">
        <is>
          <t>1</t>
        </is>
      </c>
      <c r="J1883" t="inlineStr">
        <is>
          <t>2</t>
        </is>
      </c>
      <c r="K1883" t="inlineStr">
        <is>
          <t>---</t>
        </is>
      </c>
      <c r="L1883" t="inlineStr">
        <is>
          <t>---</t>
        </is>
      </c>
      <c r="M1883" t="inlineStr">
        <is>
          <t>---</t>
        </is>
      </c>
      <c r="N1883" t="inlineStr">
        <is>
          <t>---</t>
        </is>
      </c>
      <c r="O1883" t="inlineStr">
        <is>
          <t>---</t>
        </is>
      </c>
      <c r="P1883" t="inlineStr">
        <is>
          <t>---</t>
        </is>
      </c>
      <c r="Q1883" t="inlineStr">
        <is>
          <t>---</t>
        </is>
      </c>
      <c r="R1883" t="inlineStr"/>
      <c r="S1883" t="inlineStr"/>
      <c r="T1883" t="inlineStr"/>
      <c r="U1883" t="inlineStr"/>
      <c r="V1883" t="inlineStr"/>
      <c r="W1883" t="inlineStr"/>
      <c r="X1883" t="inlineStr">
        <is>
          <t>PAP/NPFS/ST00139</t>
        </is>
      </c>
      <c r="Y1883" t="inlineStr">
        <is>
          <t>PAP/NPFS/ST00139</t>
        </is>
      </c>
      <c r="Z1883" t="inlineStr">
        <is>
          <t>2025-04-10 18:34:23</t>
        </is>
      </c>
      <c r="AA1883" t="inlineStr">
        <is>
          <t>2025-04-10 18:30:06</t>
        </is>
      </c>
      <c r="AB1883" t="inlineStr">
        <is>
          <t>2paula</t>
        </is>
      </c>
      <c r="AC1883" t="inlineStr">
        <is>
          <t>2025-04-10 19:00:43</t>
        </is>
      </c>
      <c r="AD1883" s="1" t="inlineStr">
        <is>
          <t>https://www.commcarehq.org/a/caris-test/reports/form_data/06bc7e5c-3f22-4cb2-b75f-4693cb027f61/</t>
        </is>
      </c>
      <c r="AE1883" t="inlineStr">
        <is>
          <t>---</t>
        </is>
      </c>
      <c r="AF1883" t="inlineStr">
        <is>
          <t>23284faad1e642739245bd6384d2f5ae</t>
        </is>
      </c>
      <c r="AG1883" t="inlineStr">
        <is>
          <t>---</t>
        </is>
      </c>
      <c r="AH1883" t="inlineStr">
        <is>
          <t>2025-04-10 18:34:23</t>
        </is>
      </c>
      <c r="AI1883" t="inlineStr">
        <is>
          <t>e5870524d7474eb1ae50f2c4107b4683</t>
        </is>
      </c>
      <c r="AJ1883" t="inlineStr">
        <is>
          <t>2025-04-10</t>
        </is>
      </c>
      <c r="AK1883" t="inlineStr">
        <is>
          <t>8 10 4</t>
        </is>
      </c>
      <c r="AL1883" t="inlineStr">
        <is>
          <t>rv,8,04,25,medts,6,9,26</t>
        </is>
      </c>
      <c r="AM1883" t="inlineStr">
        <is>
          <t>1</t>
        </is>
      </c>
      <c r="AN1883" t="inlineStr">
        <is>
          <t>---</t>
        </is>
      </c>
      <c r="AO1883" t="inlineStr">
        <is>
          <t>1</t>
        </is>
      </c>
      <c r="AP1883" t="inlineStr">
        <is>
          <t>1</t>
        </is>
      </c>
      <c r="AQ1883" t="inlineStr"/>
      <c r="AR1883" t="inlineStr"/>
      <c r="AS1883" t="inlineStr"/>
      <c r="AT1883" t="inlineStr"/>
      <c r="AU1883" t="inlineStr">
        <is>
          <t>---</t>
        </is>
      </c>
      <c r="AV1883" t="inlineStr">
        <is>
          <t>---</t>
        </is>
      </c>
      <c r="AW1883" t="inlineStr">
        <is>
          <t>---</t>
        </is>
      </c>
      <c r="AX1883" t="inlineStr">
        <is>
          <t>---</t>
        </is>
      </c>
      <c r="AY1883" t="inlineStr">
        <is>
          <t>---</t>
        </is>
      </c>
      <c r="AZ1883" t="inlineStr">
        <is>
          <t>---</t>
        </is>
      </c>
      <c r="BA1883" t="inlineStr">
        <is>
          <t>e5870524d7474eb1ae50f2c4107b4683</t>
        </is>
      </c>
      <c r="BB1883" t="inlineStr">
        <is>
          <t>http://openrosa.org/formdesigner/0B48E039-1E80-49A7-AC24-732B6E788E39</t>
        </is>
      </c>
      <c r="BC1883" t="inlineStr">
        <is>
          <t>Ration et autres visites</t>
        </is>
      </c>
      <c r="BD1883" t="inlineStr">
        <is>
          <t>CommCare Android, version "2.56"(468046). App v15976. CommCare Version 2.56.0. Build 468046, built on: 2025-03-15</t>
        </is>
      </c>
      <c r="BE1883" t="inlineStr">
        <is>
          <t>commcare_1a638df5-b750-4196-ba65-fa624981c493</t>
        </is>
      </c>
      <c r="BF1883" t="inlineStr">
        <is>
          <t>18.5901183 -72.2372133 -44.3 9.19</t>
        </is>
      </c>
      <c r="BG1883" t="inlineStr">
        <is>
          <t>f13d8149fc6d39ebe86af18272310ff9</t>
        </is>
      </c>
      <c r="BH1883" t="inlineStr">
        <is>
          <t>7f92301a232342ecaa860bf392f6b02f</t>
        </is>
      </c>
      <c r="BI1883" t="inlineStr">
        <is>
          <t>15246</t>
        </is>
      </c>
      <c r="BJ1883" t="inlineStr">
        <is>
          <t>XFormInstance</t>
        </is>
      </c>
      <c r="BK1883" t="inlineStr">
        <is>
          <t>e7b7c78013d111f0af3dc95ea779295f</t>
        </is>
      </c>
      <c r="BL1883" t="b">
        <v>0</v>
      </c>
      <c r="BM1883" t="inlineStr">
        <is>
          <t>---</t>
        </is>
      </c>
      <c r="BN1883" t="inlineStr">
        <is>
          <t>200.113.215.241</t>
        </is>
      </c>
      <c r="BO1883" t="inlineStr">
        <is>
          <t>Ofanto Bellegarde</t>
        </is>
      </c>
    </row>
    <row r="1884">
      <c r="A1884" t="inlineStr">
        <is>
          <t>1882</t>
        </is>
      </c>
      <c r="B1884" t="inlineStr">
        <is>
          <t>edd572c1-ccba-44eb-aa87-f66201d6f1b2</t>
        </is>
      </c>
      <c r="C1884" t="inlineStr">
        <is>
          <t>2025-04-10</t>
        </is>
      </c>
      <c r="D1884" t="inlineStr">
        <is>
          <t>8 10 4</t>
        </is>
      </c>
      <c r="E1884" t="inlineStr">
        <is>
          <t>rv 10,4,25,
cv,39,29,042o</t>
        </is>
      </c>
      <c r="F1884" t="inlineStr">
        <is>
          <t>1</t>
        </is>
      </c>
      <c r="G1884" t="inlineStr">
        <is>
          <t>---</t>
        </is>
      </c>
      <c r="H1884" t="inlineStr">
        <is>
          <t>1</t>
        </is>
      </c>
      <c r="I1884" t="inlineStr">
        <is>
          <t>1</t>
        </is>
      </c>
      <c r="J1884" t="inlineStr"/>
      <c r="K1884" t="inlineStr">
        <is>
          <t>---</t>
        </is>
      </c>
      <c r="L1884" t="inlineStr">
        <is>
          <t>---</t>
        </is>
      </c>
      <c r="M1884" t="inlineStr">
        <is>
          <t>---</t>
        </is>
      </c>
      <c r="N1884" t="inlineStr">
        <is>
          <t>---</t>
        </is>
      </c>
      <c r="O1884" t="inlineStr">
        <is>
          <t>---</t>
        </is>
      </c>
      <c r="P1884" t="inlineStr">
        <is>
          <t>---</t>
        </is>
      </c>
      <c r="Q1884" t="inlineStr">
        <is>
          <t>---</t>
        </is>
      </c>
      <c r="R1884" t="inlineStr"/>
      <c r="S1884" t="inlineStr"/>
      <c r="T1884" t="inlineStr"/>
      <c r="U1884" t="inlineStr"/>
      <c r="V1884" t="inlineStr"/>
      <c r="W1884" t="inlineStr"/>
      <c r="X1884" t="inlineStr">
        <is>
          <t>PAP/NPFS/ST00233</t>
        </is>
      </c>
      <c r="Y1884" t="inlineStr">
        <is>
          <t>PAP/NPFS/ST00233</t>
        </is>
      </c>
      <c r="Z1884" t="inlineStr">
        <is>
          <t>2025-04-10 18:43:59</t>
        </is>
      </c>
      <c r="AA1884" t="inlineStr">
        <is>
          <t>2025-04-10 18:41:34</t>
        </is>
      </c>
      <c r="AB1884" t="inlineStr">
        <is>
          <t>2paula</t>
        </is>
      </c>
      <c r="AC1884" t="inlineStr">
        <is>
          <t>2025-04-10 19:00:44</t>
        </is>
      </c>
      <c r="AD1884" s="1" t="inlineStr">
        <is>
          <t>https://www.commcarehq.org/a/caris-test/reports/form_data/edd572c1-ccba-44eb-aa87-f66201d6f1b2/</t>
        </is>
      </c>
      <c r="AE1884" t="inlineStr">
        <is>
          <t>---</t>
        </is>
      </c>
      <c r="AF1884" t="inlineStr">
        <is>
          <t>6830a735f99a439387aeb3672501cc42</t>
        </is>
      </c>
      <c r="AG1884" t="inlineStr">
        <is>
          <t>---</t>
        </is>
      </c>
      <c r="AH1884" t="inlineStr">
        <is>
          <t>2025-04-10 18:43:59</t>
        </is>
      </c>
      <c r="AI1884" t="inlineStr">
        <is>
          <t>e5870524d7474eb1ae50f2c4107b4683</t>
        </is>
      </c>
      <c r="AJ1884" t="inlineStr">
        <is>
          <t>2025-04-10</t>
        </is>
      </c>
      <c r="AK1884" t="inlineStr">
        <is>
          <t>8 10 4</t>
        </is>
      </c>
      <c r="AL1884" t="inlineStr">
        <is>
          <t>rv 10,4,25,
cv,39,29,042o</t>
        </is>
      </c>
      <c r="AM1884" t="inlineStr">
        <is>
          <t>1</t>
        </is>
      </c>
      <c r="AN1884" t="inlineStr">
        <is>
          <t>---</t>
        </is>
      </c>
      <c r="AO1884" t="inlineStr">
        <is>
          <t>1</t>
        </is>
      </c>
      <c r="AP1884" t="inlineStr">
        <is>
          <t>1</t>
        </is>
      </c>
      <c r="AQ1884" t="inlineStr"/>
      <c r="AR1884" t="inlineStr"/>
      <c r="AS1884" t="inlineStr"/>
      <c r="AT1884" t="inlineStr"/>
      <c r="AU1884" t="inlineStr">
        <is>
          <t>---</t>
        </is>
      </c>
      <c r="AV1884" t="inlineStr">
        <is>
          <t>---</t>
        </is>
      </c>
      <c r="AW1884" t="inlineStr">
        <is>
          <t>---</t>
        </is>
      </c>
      <c r="AX1884" t="inlineStr">
        <is>
          <t>---</t>
        </is>
      </c>
      <c r="AY1884" t="inlineStr">
        <is>
          <t>---</t>
        </is>
      </c>
      <c r="AZ1884" t="inlineStr">
        <is>
          <t>---</t>
        </is>
      </c>
      <c r="BA1884" t="inlineStr">
        <is>
          <t>e5870524d7474eb1ae50f2c4107b4683</t>
        </is>
      </c>
      <c r="BB1884" t="inlineStr">
        <is>
          <t>http://openrosa.org/formdesigner/0B48E039-1E80-49A7-AC24-732B6E788E39</t>
        </is>
      </c>
      <c r="BC1884" t="inlineStr">
        <is>
          <t>Ration et autres visites</t>
        </is>
      </c>
      <c r="BD1884" t="inlineStr">
        <is>
          <t>CommCare Android, version "2.56"(468046). App v15976. CommCare Version 2.56.0. Build 468046, built on: 2025-03-15</t>
        </is>
      </c>
      <c r="BE1884" t="inlineStr">
        <is>
          <t>commcare_1a638df5-b750-4196-ba65-fa624981c493</t>
        </is>
      </c>
      <c r="BF1884" t="inlineStr">
        <is>
          <t>18.5903267 -72.2371833 42.49 6.5</t>
        </is>
      </c>
      <c r="BG1884" t="inlineStr">
        <is>
          <t>f13d8149fc6d39ebe86af18272310ff9</t>
        </is>
      </c>
      <c r="BH1884" t="inlineStr">
        <is>
          <t>7f92301a232342ecaa860bf392f6b02f</t>
        </is>
      </c>
      <c r="BI1884" t="inlineStr">
        <is>
          <t>15246</t>
        </is>
      </c>
      <c r="BJ1884" t="inlineStr">
        <is>
          <t>XFormInstance</t>
        </is>
      </c>
      <c r="BK1884" t="inlineStr">
        <is>
          <t>e7b7c78013d111f0af3dc95ea779295f</t>
        </is>
      </c>
      <c r="BL1884" t="b">
        <v>0</v>
      </c>
      <c r="BM1884" t="inlineStr">
        <is>
          <t>---</t>
        </is>
      </c>
      <c r="BN1884" t="inlineStr">
        <is>
          <t>200.113.215.241</t>
        </is>
      </c>
      <c r="BO1884" t="inlineStr">
        <is>
          <t>Misda Calixte</t>
        </is>
      </c>
    </row>
    <row r="1885">
      <c r="A1885" t="inlineStr">
        <is>
          <t>1883</t>
        </is>
      </c>
      <c r="B1885" t="inlineStr">
        <is>
          <t>fb91e044-277d-4a4a-b832-04bf4b07ca15</t>
        </is>
      </c>
      <c r="C1885" t="inlineStr">
        <is>
          <t>2025-04-10</t>
        </is>
      </c>
      <c r="D1885" t="inlineStr">
        <is>
          <t>8 4</t>
        </is>
      </c>
      <c r="E1885" t="inlineStr">
        <is>
          <t>cv ,39
,10,0125
rv,25,06,25</t>
        </is>
      </c>
      <c r="F1885" t="inlineStr">
        <is>
          <t>1</t>
        </is>
      </c>
      <c r="G1885" t="inlineStr">
        <is>
          <t>---</t>
        </is>
      </c>
      <c r="H1885" t="inlineStr">
        <is>
          <t>1</t>
        </is>
      </c>
      <c r="I1885" t="inlineStr">
        <is>
          <t>1</t>
        </is>
      </c>
      <c r="J1885" t="inlineStr"/>
      <c r="K1885" t="inlineStr">
        <is>
          <t>---</t>
        </is>
      </c>
      <c r="L1885" t="inlineStr">
        <is>
          <t>---</t>
        </is>
      </c>
      <c r="M1885" t="inlineStr">
        <is>
          <t>---</t>
        </is>
      </c>
      <c r="N1885" t="inlineStr">
        <is>
          <t>---</t>
        </is>
      </c>
      <c r="O1885" t="inlineStr">
        <is>
          <t>---</t>
        </is>
      </c>
      <c r="P1885" t="inlineStr">
        <is>
          <t>---</t>
        </is>
      </c>
      <c r="Q1885" t="inlineStr">
        <is>
          <t>---</t>
        </is>
      </c>
      <c r="R1885" t="inlineStr"/>
      <c r="S1885" t="inlineStr"/>
      <c r="T1885" t="inlineStr"/>
      <c r="U1885" t="inlineStr"/>
      <c r="V1885" t="inlineStr"/>
      <c r="W1885" t="inlineStr"/>
      <c r="X1885" t="inlineStr">
        <is>
          <t>PAP/NPFS/ST00276</t>
        </is>
      </c>
      <c r="Y1885" t="inlineStr">
        <is>
          <t>PAP/NPFS/ST00276</t>
        </is>
      </c>
      <c r="Z1885" t="inlineStr">
        <is>
          <t>2025-04-10 18:55:05</t>
        </is>
      </c>
      <c r="AA1885" t="inlineStr">
        <is>
          <t>2025-04-10 18:50:04</t>
        </is>
      </c>
      <c r="AB1885" t="inlineStr">
        <is>
          <t>2paula</t>
        </is>
      </c>
      <c r="AC1885" t="inlineStr">
        <is>
          <t>2025-04-10 19:00:47</t>
        </is>
      </c>
      <c r="AD1885" s="1" t="inlineStr">
        <is>
          <t>https://www.commcarehq.org/a/caris-test/reports/form_data/fb91e044-277d-4a4a-b832-04bf4b07ca15/</t>
        </is>
      </c>
      <c r="AE1885" t="inlineStr">
        <is>
          <t>---</t>
        </is>
      </c>
      <c r="AF1885" t="inlineStr">
        <is>
          <t>d89edb3515a84076a200aa1344e5c7e3</t>
        </is>
      </c>
      <c r="AG1885" t="inlineStr">
        <is>
          <t>---</t>
        </is>
      </c>
      <c r="AH1885" t="inlineStr">
        <is>
          <t>2025-04-10 18:55:05</t>
        </is>
      </c>
      <c r="AI1885" t="inlineStr">
        <is>
          <t>e5870524d7474eb1ae50f2c4107b4683</t>
        </is>
      </c>
      <c r="AJ1885" t="inlineStr">
        <is>
          <t>2025-04-10</t>
        </is>
      </c>
      <c r="AK1885" t="inlineStr">
        <is>
          <t>8 4</t>
        </is>
      </c>
      <c r="AL1885" t="inlineStr">
        <is>
          <t>cv ,39
,10,0125
rv,25,06,25</t>
        </is>
      </c>
      <c r="AM1885" t="inlineStr">
        <is>
          <t>1</t>
        </is>
      </c>
      <c r="AN1885" t="inlineStr">
        <is>
          <t>---</t>
        </is>
      </c>
      <c r="AO1885" t="inlineStr">
        <is>
          <t>1</t>
        </is>
      </c>
      <c r="AP1885" t="inlineStr">
        <is>
          <t>1</t>
        </is>
      </c>
      <c r="AQ1885" t="inlineStr"/>
      <c r="AR1885" t="inlineStr"/>
      <c r="AS1885" t="inlineStr"/>
      <c r="AT1885" t="inlineStr"/>
      <c r="AU1885" t="inlineStr">
        <is>
          <t>---</t>
        </is>
      </c>
      <c r="AV1885" t="inlineStr">
        <is>
          <t>---</t>
        </is>
      </c>
      <c r="AW1885" t="inlineStr">
        <is>
          <t>---</t>
        </is>
      </c>
      <c r="AX1885" t="inlineStr">
        <is>
          <t>---</t>
        </is>
      </c>
      <c r="AY1885" t="inlineStr">
        <is>
          <t>---</t>
        </is>
      </c>
      <c r="AZ1885" t="inlineStr">
        <is>
          <t>---</t>
        </is>
      </c>
      <c r="BA1885" t="inlineStr">
        <is>
          <t>e5870524d7474eb1ae50f2c4107b4683</t>
        </is>
      </c>
      <c r="BB1885" t="inlineStr">
        <is>
          <t>http://openrosa.org/formdesigner/0B48E039-1E80-49A7-AC24-732B6E788E39</t>
        </is>
      </c>
      <c r="BC1885" t="inlineStr">
        <is>
          <t>Ration et autres visites</t>
        </is>
      </c>
      <c r="BD1885" t="inlineStr">
        <is>
          <t>CommCare Android, version "2.56"(468046). App v15976. CommCare Version 2.56.0. Build 468046, built on: 2025-03-15</t>
        </is>
      </c>
      <c r="BE1885" t="inlineStr">
        <is>
          <t>commcare_1a638df5-b750-4196-ba65-fa624981c493</t>
        </is>
      </c>
      <c r="BF1885" t="inlineStr">
        <is>
          <t>18.5901776 -72.2372054 58.7 8.0</t>
        </is>
      </c>
      <c r="BG1885" t="inlineStr">
        <is>
          <t>f13d8149fc6d39ebe86af18272310ff9</t>
        </is>
      </c>
      <c r="BH1885" t="inlineStr">
        <is>
          <t>7f92301a232342ecaa860bf392f6b02f</t>
        </is>
      </c>
      <c r="BI1885" t="inlineStr">
        <is>
          <t>15246</t>
        </is>
      </c>
      <c r="BJ1885" t="inlineStr">
        <is>
          <t>XFormInstance</t>
        </is>
      </c>
      <c r="BK1885" t="inlineStr">
        <is>
          <t>e7b7c78013d111f0af3dc95ea779295f</t>
        </is>
      </c>
      <c r="BL1885" t="b">
        <v>0</v>
      </c>
      <c r="BM1885" t="inlineStr">
        <is>
          <t>---</t>
        </is>
      </c>
      <c r="BN1885" t="inlineStr">
        <is>
          <t>200.113.215.241</t>
        </is>
      </c>
      <c r="BO1885" t="inlineStr">
        <is>
          <t>Juvenson Rodney</t>
        </is>
      </c>
    </row>
    <row r="1886">
      <c r="A1886" t="inlineStr">
        <is>
          <t>1884</t>
        </is>
      </c>
      <c r="B1886" t="inlineStr">
        <is>
          <t>e0334377-ab25-4cc2-9f8b-4ff8e30a0741</t>
        </is>
      </c>
      <c r="C1886" t="inlineStr">
        <is>
          <t>2025-04-10</t>
        </is>
      </c>
      <c r="D1886" t="inlineStr">
        <is>
          <t>8 10 4</t>
        </is>
      </c>
      <c r="E1886" t="inlineStr">
        <is>
          <t>rv,20,01,25
3 10,25</t>
        </is>
      </c>
      <c r="F1886" t="inlineStr">
        <is>
          <t>1</t>
        </is>
      </c>
      <c r="G1886" t="inlineStr">
        <is>
          <t>---</t>
        </is>
      </c>
      <c r="H1886" t="inlineStr">
        <is>
          <t>1</t>
        </is>
      </c>
      <c r="I1886" t="inlineStr">
        <is>
          <t>1</t>
        </is>
      </c>
      <c r="J1886" t="inlineStr"/>
      <c r="K1886" t="inlineStr">
        <is>
          <t>---</t>
        </is>
      </c>
      <c r="L1886" t="inlineStr">
        <is>
          <t>---</t>
        </is>
      </c>
      <c r="M1886" t="inlineStr">
        <is>
          <t>---</t>
        </is>
      </c>
      <c r="N1886" t="inlineStr">
        <is>
          <t>---</t>
        </is>
      </c>
      <c r="O1886" t="inlineStr">
        <is>
          <t>---</t>
        </is>
      </c>
      <c r="P1886" t="inlineStr">
        <is>
          <t>---</t>
        </is>
      </c>
      <c r="Q1886" t="inlineStr">
        <is>
          <t>---</t>
        </is>
      </c>
      <c r="R1886" t="inlineStr"/>
      <c r="S1886" t="inlineStr"/>
      <c r="T1886" t="inlineStr"/>
      <c r="U1886" t="inlineStr"/>
      <c r="V1886" t="inlineStr"/>
      <c r="W1886" t="inlineStr"/>
      <c r="X1886" t="inlineStr">
        <is>
          <t>PAP/NPFS/ST00371</t>
        </is>
      </c>
      <c r="Y1886" t="inlineStr">
        <is>
          <t>PAP/NPFS/ST00371</t>
        </is>
      </c>
      <c r="Z1886" t="inlineStr">
        <is>
          <t>2025-04-10 19:00:42</t>
        </is>
      </c>
      <c r="AA1886" t="inlineStr">
        <is>
          <t>2025-04-10 18:58:50</t>
        </is>
      </c>
      <c r="AB1886" t="inlineStr">
        <is>
          <t>2paula</t>
        </is>
      </c>
      <c r="AC1886" t="inlineStr">
        <is>
          <t>2025-04-10 19:00:56</t>
        </is>
      </c>
      <c r="AD1886" s="1" t="inlineStr">
        <is>
          <t>https://www.commcarehq.org/a/caris-test/reports/form_data/e0334377-ab25-4cc2-9f8b-4ff8e30a0741/</t>
        </is>
      </c>
      <c r="AE1886" t="inlineStr">
        <is>
          <t>---</t>
        </is>
      </c>
      <c r="AF1886" t="inlineStr">
        <is>
          <t>8e470d39cdaa4d46915e1ba8ce55c199</t>
        </is>
      </c>
      <c r="AG1886" t="inlineStr">
        <is>
          <t>---</t>
        </is>
      </c>
      <c r="AH1886" t="inlineStr">
        <is>
          <t>2025-04-10 19:00:42</t>
        </is>
      </c>
      <c r="AI1886" t="inlineStr">
        <is>
          <t>e5870524d7474eb1ae50f2c4107b4683</t>
        </is>
      </c>
      <c r="AJ1886" t="inlineStr">
        <is>
          <t>2025-04-10</t>
        </is>
      </c>
      <c r="AK1886" t="inlineStr">
        <is>
          <t>8 10 4</t>
        </is>
      </c>
      <c r="AL1886" t="inlineStr">
        <is>
          <t>rv,20,01,25
3 10,25</t>
        </is>
      </c>
      <c r="AM1886" t="inlineStr">
        <is>
          <t>1</t>
        </is>
      </c>
      <c r="AN1886" t="inlineStr">
        <is>
          <t>---</t>
        </is>
      </c>
      <c r="AO1886" t="inlineStr">
        <is>
          <t>1</t>
        </is>
      </c>
      <c r="AP1886" t="inlineStr">
        <is>
          <t>1</t>
        </is>
      </c>
      <c r="AQ1886" t="inlineStr"/>
      <c r="AR1886" t="inlineStr"/>
      <c r="AS1886" t="inlineStr"/>
      <c r="AT1886" t="inlineStr"/>
      <c r="AU1886" t="inlineStr">
        <is>
          <t>---</t>
        </is>
      </c>
      <c r="AV1886" t="inlineStr">
        <is>
          <t>---</t>
        </is>
      </c>
      <c r="AW1886" t="inlineStr">
        <is>
          <t>---</t>
        </is>
      </c>
      <c r="AX1886" t="inlineStr">
        <is>
          <t>---</t>
        </is>
      </c>
      <c r="AY1886" t="inlineStr">
        <is>
          <t>---</t>
        </is>
      </c>
      <c r="AZ1886" t="inlineStr">
        <is>
          <t>---</t>
        </is>
      </c>
      <c r="BA1886" t="inlineStr">
        <is>
          <t>e5870524d7474eb1ae50f2c4107b4683</t>
        </is>
      </c>
      <c r="BB1886" t="inlineStr">
        <is>
          <t>http://openrosa.org/formdesigner/0B48E039-1E80-49A7-AC24-732B6E788E39</t>
        </is>
      </c>
      <c r="BC1886" t="inlineStr">
        <is>
          <t>Ration et autres visites</t>
        </is>
      </c>
      <c r="BD1886" t="inlineStr">
        <is>
          <t>CommCare Android, version "2.56"(468046). App v15976. CommCare Version 2.56.0. Build 468046, built on: 2025-03-15</t>
        </is>
      </c>
      <c r="BE1886" t="inlineStr">
        <is>
          <t>commcare_1a638df5-b750-4196-ba65-fa624981c493</t>
        </is>
      </c>
      <c r="BF1886" t="inlineStr">
        <is>
          <t>18.5902367 -72.2373267 28.49 8.5</t>
        </is>
      </c>
      <c r="BG1886" t="inlineStr">
        <is>
          <t>f13d8149fc6d39ebe86af18272310ff9</t>
        </is>
      </c>
      <c r="BH1886" t="inlineStr">
        <is>
          <t>7f92301a232342ecaa860bf392f6b02f</t>
        </is>
      </c>
      <c r="BI1886" t="inlineStr">
        <is>
          <t>15246</t>
        </is>
      </c>
      <c r="BJ1886" t="inlineStr">
        <is>
          <t>XFormInstance</t>
        </is>
      </c>
      <c r="BK1886" t="inlineStr">
        <is>
          <t>e7b7c78013d111f0af3dc95ea779295f</t>
        </is>
      </c>
      <c r="BL1886" t="b">
        <v>0</v>
      </c>
      <c r="BM1886" t="inlineStr">
        <is>
          <t>---</t>
        </is>
      </c>
      <c r="BN1886" t="inlineStr">
        <is>
          <t>200.113.215.241</t>
        </is>
      </c>
      <c r="BO1886" t="inlineStr">
        <is>
          <t>Dayana Homere</t>
        </is>
      </c>
    </row>
    <row r="1887">
      <c r="A1887" t="inlineStr">
        <is>
          <t>1885</t>
        </is>
      </c>
      <c r="B1887" t="inlineStr">
        <is>
          <t>a3cc6ee9-42f5-4f3a-a628-ba6df3fba8cd</t>
        </is>
      </c>
      <c r="C1887" t="inlineStr">
        <is>
          <t>2025-04-10</t>
        </is>
      </c>
      <c r="D1887" t="inlineStr">
        <is>
          <t>8 10 4</t>
        </is>
      </c>
      <c r="E1887" t="inlineStr">
        <is>
          <t>cv39,11 3,25
rv3,10,25</t>
        </is>
      </c>
      <c r="F1887" t="inlineStr">
        <is>
          <t>1</t>
        </is>
      </c>
      <c r="G1887" t="inlineStr">
        <is>
          <t>---</t>
        </is>
      </c>
      <c r="H1887" t="inlineStr">
        <is>
          <t>1</t>
        </is>
      </c>
      <c r="I1887" t="inlineStr">
        <is>
          <t>1</t>
        </is>
      </c>
      <c r="J1887" t="inlineStr"/>
      <c r="K1887" t="inlineStr">
        <is>
          <t>---</t>
        </is>
      </c>
      <c r="L1887" t="inlineStr">
        <is>
          <t>---</t>
        </is>
      </c>
      <c r="M1887" t="inlineStr">
        <is>
          <t>---</t>
        </is>
      </c>
      <c r="N1887" t="inlineStr">
        <is>
          <t>---</t>
        </is>
      </c>
      <c r="O1887" t="inlineStr">
        <is>
          <t>---</t>
        </is>
      </c>
      <c r="P1887" t="inlineStr">
        <is>
          <t>---</t>
        </is>
      </c>
      <c r="Q1887" t="inlineStr">
        <is>
          <t>---</t>
        </is>
      </c>
      <c r="R1887" t="inlineStr"/>
      <c r="S1887" t="inlineStr"/>
      <c r="T1887" t="inlineStr"/>
      <c r="U1887" t="inlineStr"/>
      <c r="V1887" t="inlineStr"/>
      <c r="W1887" t="inlineStr"/>
      <c r="X1887" t="inlineStr">
        <is>
          <t>PAP/NPFS/ST00570</t>
        </is>
      </c>
      <c r="Y1887" t="inlineStr">
        <is>
          <t>PAP/NPFS/ST00570</t>
        </is>
      </c>
      <c r="Z1887" t="inlineStr">
        <is>
          <t>2025-04-10 19:03:53</t>
        </is>
      </c>
      <c r="AA1887" t="inlineStr">
        <is>
          <t>2025-04-10 19:01:45</t>
        </is>
      </c>
      <c r="AB1887" t="inlineStr">
        <is>
          <t>2paula</t>
        </is>
      </c>
      <c r="AC1887" t="inlineStr">
        <is>
          <t>2025-04-10 19:04:46</t>
        </is>
      </c>
      <c r="AD1887" s="1" t="inlineStr">
        <is>
          <t>https://www.commcarehq.org/a/caris-test/reports/form_data/a3cc6ee9-42f5-4f3a-a628-ba6df3fba8cd/</t>
        </is>
      </c>
      <c r="AE1887" t="inlineStr">
        <is>
          <t>---</t>
        </is>
      </c>
      <c r="AF1887" t="inlineStr">
        <is>
          <t>554f868ef38b46c0bd1e4a755b798492</t>
        </is>
      </c>
      <c r="AG1887" t="inlineStr">
        <is>
          <t>---</t>
        </is>
      </c>
      <c r="AH1887" t="inlineStr">
        <is>
          <t>2025-04-10 19:03:53</t>
        </is>
      </c>
      <c r="AI1887" t="inlineStr">
        <is>
          <t>e5870524d7474eb1ae50f2c4107b4683</t>
        </is>
      </c>
      <c r="AJ1887" t="inlineStr">
        <is>
          <t>2025-04-10</t>
        </is>
      </c>
      <c r="AK1887" t="inlineStr">
        <is>
          <t>8 10 4</t>
        </is>
      </c>
      <c r="AL1887" t="inlineStr">
        <is>
          <t>cv39,11 3,25
rv3,10,25</t>
        </is>
      </c>
      <c r="AM1887" t="inlineStr">
        <is>
          <t>1</t>
        </is>
      </c>
      <c r="AN1887" t="inlineStr">
        <is>
          <t>---</t>
        </is>
      </c>
      <c r="AO1887" t="inlineStr">
        <is>
          <t>1</t>
        </is>
      </c>
      <c r="AP1887" t="inlineStr">
        <is>
          <t>1</t>
        </is>
      </c>
      <c r="AQ1887" t="inlineStr"/>
      <c r="AR1887" t="inlineStr"/>
      <c r="AS1887" t="inlineStr"/>
      <c r="AT1887" t="inlineStr"/>
      <c r="AU1887" t="inlineStr">
        <is>
          <t>---</t>
        </is>
      </c>
      <c r="AV1887" t="inlineStr">
        <is>
          <t>---</t>
        </is>
      </c>
      <c r="AW1887" t="inlineStr">
        <is>
          <t>---</t>
        </is>
      </c>
      <c r="AX1887" t="inlineStr">
        <is>
          <t>---</t>
        </is>
      </c>
      <c r="AY1887" t="inlineStr">
        <is>
          <t>---</t>
        </is>
      </c>
      <c r="AZ1887" t="inlineStr">
        <is>
          <t>---</t>
        </is>
      </c>
      <c r="BA1887" t="inlineStr">
        <is>
          <t>e5870524d7474eb1ae50f2c4107b4683</t>
        </is>
      </c>
      <c r="BB1887" t="inlineStr">
        <is>
          <t>http://openrosa.org/formdesigner/0B48E039-1E80-49A7-AC24-732B6E788E39</t>
        </is>
      </c>
      <c r="BC1887" t="inlineStr">
        <is>
          <t>Ration et autres visites</t>
        </is>
      </c>
      <c r="BD1887" t="inlineStr">
        <is>
          <t>CommCare Android, version "2.56"(468046). App v15976. CommCare Version 2.56.0. Build 468046, built on: 2025-03-15</t>
        </is>
      </c>
      <c r="BE1887" t="inlineStr">
        <is>
          <t>commcare_1a638df5-b750-4196-ba65-fa624981c493</t>
        </is>
      </c>
      <c r="BF1887" t="inlineStr">
        <is>
          <t>18.59033 -72.2372267 28.4 4.59</t>
        </is>
      </c>
      <c r="BG1887" t="inlineStr">
        <is>
          <t>f13d8149fc6d39ebe86af18272310ff9</t>
        </is>
      </c>
      <c r="BH1887" t="inlineStr">
        <is>
          <t>7f92301a232342ecaa860bf392f6b02f</t>
        </is>
      </c>
      <c r="BI1887" t="inlineStr">
        <is>
          <t>15246</t>
        </is>
      </c>
      <c r="BJ1887" t="inlineStr">
        <is>
          <t>XFormInstance</t>
        </is>
      </c>
      <c r="BK1887" t="inlineStr">
        <is>
          <t>e7b7c78013d111f0af3dc95ea779295f</t>
        </is>
      </c>
      <c r="BL1887" t="b">
        <v>0</v>
      </c>
      <c r="BM1887" t="inlineStr">
        <is>
          <t>---</t>
        </is>
      </c>
      <c r="BN1887" t="inlineStr">
        <is>
          <t>200.113.215.241</t>
        </is>
      </c>
      <c r="BO1887" t="inlineStr">
        <is>
          <t>Francaut Edouard</t>
        </is>
      </c>
    </row>
    <row r="1888">
      <c r="A1888" t="inlineStr">
        <is>
          <t>1886</t>
        </is>
      </c>
      <c r="B1888" t="inlineStr">
        <is>
          <t>31c42657-4ea0-4835-80fa-440426c051b4</t>
        </is>
      </c>
      <c r="C1888" t="inlineStr">
        <is>
          <t>2025-04-10</t>
        </is>
      </c>
      <c r="D1888" t="inlineStr">
        <is>
          <t>4</t>
        </is>
      </c>
      <c r="E1888" t="inlineStr">
        <is>
          <t>visite adhérence</t>
        </is>
      </c>
      <c r="F1888" t="inlineStr">
        <is>
          <t>0</t>
        </is>
      </c>
      <c r="G1888" t="inlineStr">
        <is>
          <t>Adhérence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---</t>
        </is>
      </c>
      <c r="L1888" t="inlineStr">
        <is>
          <t>---</t>
        </is>
      </c>
      <c r="M1888" t="inlineStr">
        <is>
          <t>---</t>
        </is>
      </c>
      <c r="N1888" t="inlineStr">
        <is>
          <t>---</t>
        </is>
      </c>
      <c r="O1888" t="inlineStr">
        <is>
          <t>---</t>
        </is>
      </c>
      <c r="P1888" t="inlineStr">
        <is>
          <t>---</t>
        </is>
      </c>
      <c r="Q1888" t="inlineStr">
        <is>
          <t>---</t>
        </is>
      </c>
      <c r="R1888" t="inlineStr"/>
      <c r="S1888" t="inlineStr"/>
      <c r="T1888" t="inlineStr"/>
      <c r="U1888" t="inlineStr"/>
      <c r="V1888" t="inlineStr"/>
      <c r="W1888" t="inlineStr"/>
      <c r="X1888" t="inlineStr">
        <is>
          <t>CAP/HSCM/ST01295</t>
        </is>
      </c>
      <c r="Y1888" t="inlineStr">
        <is>
          <t>CAP/HSCM/ST01295</t>
        </is>
      </c>
      <c r="Z1888" t="inlineStr">
        <is>
          <t>2025-04-10 19:57:08</t>
        </is>
      </c>
      <c r="AA1888" t="inlineStr">
        <is>
          <t>2025-04-10 19:56:20</t>
        </is>
      </c>
      <c r="AB1888" t="inlineStr">
        <is>
          <t>1fleurgile</t>
        </is>
      </c>
      <c r="AC1888" t="inlineStr">
        <is>
          <t>2025-04-10 20:20:41</t>
        </is>
      </c>
      <c r="AD1888" s="1" t="inlineStr">
        <is>
          <t>https://www.commcarehq.org/a/caris-test/reports/form_data/31c42657-4ea0-4835-80fa-440426c051b4/</t>
        </is>
      </c>
      <c r="AE1888" t="inlineStr">
        <is>
          <t>---</t>
        </is>
      </c>
      <c r="AF1888" t="inlineStr">
        <is>
          <t>ad686baa91c2413da17154e9cb0a5449</t>
        </is>
      </c>
      <c r="AG1888" t="inlineStr">
        <is>
          <t>---</t>
        </is>
      </c>
      <c r="AH1888" t="inlineStr">
        <is>
          <t>2025-04-10 19:57:08</t>
        </is>
      </c>
      <c r="AI1888" t="inlineStr">
        <is>
          <t>9cfdf7db54419d22491b2c964b5162b3</t>
        </is>
      </c>
      <c r="AJ1888" t="inlineStr">
        <is>
          <t>2025-04-10</t>
        </is>
      </c>
      <c r="AK1888" t="inlineStr">
        <is>
          <t>4</t>
        </is>
      </c>
      <c r="AL1888" t="inlineStr">
        <is>
          <t>visite adhérence</t>
        </is>
      </c>
      <c r="AM1888" t="inlineStr">
        <is>
          <t>0</t>
        </is>
      </c>
      <c r="AN1888" t="inlineStr">
        <is>
          <t>Adhérence</t>
        </is>
      </c>
      <c r="AO1888" t="inlineStr">
        <is>
          <t>1</t>
        </is>
      </c>
      <c r="AP1888" t="inlineStr">
        <is>
          <t>1</t>
        </is>
      </c>
      <c r="AQ1888" t="inlineStr"/>
      <c r="AR1888" t="inlineStr"/>
      <c r="AS1888" t="inlineStr"/>
      <c r="AT1888" t="inlineStr"/>
      <c r="AU1888" t="inlineStr">
        <is>
          <t>---</t>
        </is>
      </c>
      <c r="AV1888" t="inlineStr">
        <is>
          <t>---</t>
        </is>
      </c>
      <c r="AW1888" t="inlineStr">
        <is>
          <t>---</t>
        </is>
      </c>
      <c r="AX1888" t="inlineStr">
        <is>
          <t>---</t>
        </is>
      </c>
      <c r="AY1888" t="inlineStr">
        <is>
          <t>---</t>
        </is>
      </c>
      <c r="AZ1888" t="inlineStr">
        <is>
          <t>---</t>
        </is>
      </c>
      <c r="BA1888" t="inlineStr">
        <is>
          <t>9cfdf7db54419d22491b2c964b5162b3</t>
        </is>
      </c>
      <c r="BB1888" t="inlineStr">
        <is>
          <t>http://openrosa.org/formdesigner/0B48E039-1E80-49A7-AC24-732B6E788E39</t>
        </is>
      </c>
      <c r="BC1888" t="inlineStr">
        <is>
          <t>Ration et autres visites</t>
        </is>
      </c>
      <c r="BD1888" t="inlineStr">
        <is>
          <t>CommCare Android, version "2.55.0"(467579). App v15976. CommCare Version 2.55.0. Build 467579, built on: 2025-01-15</t>
        </is>
      </c>
      <c r="BE1888" t="inlineStr">
        <is>
          <t>commcare_76b456dd-7d90-498a-a785-92f136625a61</t>
        </is>
      </c>
      <c r="BF1888" t="inlineStr">
        <is>
          <t>19.7558905 -72.2063674 -23.8 8.5</t>
        </is>
      </c>
      <c r="BG1888" t="inlineStr">
        <is>
          <t>f13d8149fc6d39ebe86af18272310ff9</t>
        </is>
      </c>
      <c r="BH1888" t="inlineStr">
        <is>
          <t>7f92301a232342ecaa860bf392f6b02f</t>
        </is>
      </c>
      <c r="BI1888" t="inlineStr">
        <is>
          <t>15246</t>
        </is>
      </c>
      <c r="BJ1888" t="inlineStr">
        <is>
          <t>XFormInstance</t>
        </is>
      </c>
      <c r="BK1888" t="inlineStr">
        <is>
          <t>85ed72e615a911f0b057c95ea779295f</t>
        </is>
      </c>
      <c r="BL1888" t="b">
        <v>0</v>
      </c>
      <c r="BM1888" t="inlineStr">
        <is>
          <t>---</t>
        </is>
      </c>
      <c r="BN1888" t="inlineStr">
        <is>
          <t>200.113.248.219</t>
        </is>
      </c>
      <c r="BO1888" t="inlineStr">
        <is>
          <t>Shinaïdine Evaris</t>
        </is>
      </c>
    </row>
    <row r="1889">
      <c r="A1889" t="inlineStr">
        <is>
          <t>1887</t>
        </is>
      </c>
      <c r="B1889" t="inlineStr">
        <is>
          <t>91a208e0-f703-4934-bd9f-8310703456d4</t>
        </is>
      </c>
      <c r="C1889" t="inlineStr">
        <is>
          <t>2025-04-10</t>
        </is>
      </c>
      <c r="D1889" t="inlineStr">
        <is>
          <t>1</t>
        </is>
      </c>
      <c r="E1889" t="inlineStr">
        <is>
          <t>---</t>
        </is>
      </c>
      <c r="F1889" t="inlineStr">
        <is>
          <t>1</t>
        </is>
      </c>
      <c r="G1889" t="inlineStr">
        <is>
          <t>---</t>
        </is>
      </c>
      <c r="H1889" t="inlineStr">
        <is>
          <t>1</t>
        </is>
      </c>
      <c r="I1889" t="inlineStr">
        <is>
          <t>0</t>
        </is>
      </c>
      <c r="J1889" t="inlineStr">
        <is>
          <t>---</t>
        </is>
      </c>
      <c r="K1889" t="inlineStr">
        <is>
          <t>---</t>
        </is>
      </c>
      <c r="L1889" t="inlineStr">
        <is>
          <t>---</t>
        </is>
      </c>
      <c r="M1889" t="inlineStr">
        <is>
          <t>---</t>
        </is>
      </c>
      <c r="N1889" t="inlineStr">
        <is>
          <t>---</t>
        </is>
      </c>
      <c r="O1889" t="inlineStr">
        <is>
          <t>---</t>
        </is>
      </c>
      <c r="P1889" t="inlineStr">
        <is>
          <t>---</t>
        </is>
      </c>
      <c r="Q1889" t="inlineStr">
        <is>
          <t>---</t>
        </is>
      </c>
      <c r="R1889" t="inlineStr">
        <is>
          <t>---</t>
        </is>
      </c>
      <c r="S1889" t="inlineStr">
        <is>
          <t>---</t>
        </is>
      </c>
      <c r="T1889" t="inlineStr">
        <is>
          <t>---</t>
        </is>
      </c>
      <c r="U1889" t="inlineStr">
        <is>
          <t>---</t>
        </is>
      </c>
      <c r="V1889" t="inlineStr">
        <is>
          <t>---</t>
        </is>
      </c>
      <c r="W1889" t="inlineStr">
        <is>
          <t>18.5184744 -72.6085395 0.91 9.77</t>
        </is>
      </c>
      <c r="X1889" t="inlineStr">
        <is>
          <t>LEG/HSCL/ST00588</t>
        </is>
      </c>
      <c r="Y1889" t="inlineStr">
        <is>
          <t>LEG/HSCL/ST00588</t>
        </is>
      </c>
      <c r="Z1889" t="inlineStr">
        <is>
          <t>2025-04-10 16:09:28</t>
        </is>
      </c>
      <c r="AA1889" t="inlineStr">
        <is>
          <t>2025-04-10 16:08:40</t>
        </is>
      </c>
      <c r="AB1889" t="inlineStr">
        <is>
          <t>2toussaint</t>
        </is>
      </c>
      <c r="AC1889" t="inlineStr">
        <is>
          <t>2025-04-10 20:21:31</t>
        </is>
      </c>
      <c r="AD1889" s="1" t="inlineStr">
        <is>
          <t>https://www.commcarehq.org/a/caris-test/reports/form_data/91a208e0-f703-4934-bd9f-8310703456d4/</t>
        </is>
      </c>
      <c r="AE1889" t="inlineStr">
        <is>
          <t>---</t>
        </is>
      </c>
      <c r="AF1889" t="inlineStr">
        <is>
          <t>3c5a623af057e23a32ae4000_124104</t>
        </is>
      </c>
      <c r="AG1889" t="inlineStr">
        <is>
          <t>---</t>
        </is>
      </c>
      <c r="AH1889" t="inlineStr">
        <is>
          <t>2025-04-10 16:09:28</t>
        </is>
      </c>
      <c r="AI1889" t="inlineStr">
        <is>
          <t>bf15ded1c441caeee7b3790beacaa107</t>
        </is>
      </c>
      <c r="AJ1889" t="inlineStr">
        <is>
          <t>2025-04-10</t>
        </is>
      </c>
      <c r="AK1889" t="inlineStr">
        <is>
          <t>1</t>
        </is>
      </c>
      <c r="AL1889" t="inlineStr">
        <is>
          <t>---</t>
        </is>
      </c>
      <c r="AM1889" t="inlineStr">
        <is>
          <t>1</t>
        </is>
      </c>
      <c r="AN1889" t="inlineStr">
        <is>
          <t>---</t>
        </is>
      </c>
      <c r="AO1889" t="inlineStr">
        <is>
          <t>1</t>
        </is>
      </c>
      <c r="AP1889" t="inlineStr">
        <is>
          <t>0</t>
        </is>
      </c>
      <c r="AQ1889" t="inlineStr">
        <is>
          <t>---</t>
        </is>
      </c>
      <c r="AR1889" t="inlineStr">
        <is>
          <t>---</t>
        </is>
      </c>
      <c r="AS1889" t="inlineStr">
        <is>
          <t>---</t>
        </is>
      </c>
      <c r="AT1889" t="inlineStr">
        <is>
          <t>18.5184744 -72.6085395 0.91 9.77</t>
        </is>
      </c>
      <c r="AU1889" t="inlineStr">
        <is>
          <t>---</t>
        </is>
      </c>
      <c r="AV1889" t="inlineStr">
        <is>
          <t>---</t>
        </is>
      </c>
      <c r="AW1889" t="inlineStr">
        <is>
          <t>---</t>
        </is>
      </c>
      <c r="AX1889" t="inlineStr">
        <is>
          <t>---</t>
        </is>
      </c>
      <c r="AY1889" t="inlineStr">
        <is>
          <t>---</t>
        </is>
      </c>
      <c r="AZ1889" t="inlineStr">
        <is>
          <t>---</t>
        </is>
      </c>
      <c r="BA1889" t="inlineStr">
        <is>
          <t>bf15ded1c441caeee7b3790beacaa107</t>
        </is>
      </c>
      <c r="BB1889" t="inlineStr">
        <is>
          <t>http://openrosa.org/formdesigner/0B48E039-1E80-49A7-AC24-732B6E788E39</t>
        </is>
      </c>
      <c r="BC1889" t="inlineStr">
        <is>
          <t>Ration et autres visites</t>
        </is>
      </c>
      <c r="BD1889" t="inlineStr">
        <is>
          <t>CommCare Android, version "2.55.0"(467579). App v15976. CommCare Version 2.55.0. Build 467579, built on: 2025-01-15</t>
        </is>
      </c>
      <c r="BE1889" t="inlineStr">
        <is>
          <t>commcare_6ba4fa04-2ee5-4472-8c22-35182b767bd8</t>
        </is>
      </c>
      <c r="BF1889" t="inlineStr">
        <is>
          <t>18.5184932 -72.6084009 -14.48 8.66</t>
        </is>
      </c>
      <c r="BG1889" t="inlineStr">
        <is>
          <t>f13d8149fc6d39ebe86af18272310ff9</t>
        </is>
      </c>
      <c r="BH1889" t="inlineStr">
        <is>
          <t>7f92301a232342ecaa860bf392f6b02f</t>
        </is>
      </c>
      <c r="BI1889" t="inlineStr">
        <is>
          <t>15246</t>
        </is>
      </c>
      <c r="BJ1889" t="inlineStr">
        <is>
          <t>XFormInstance</t>
        </is>
      </c>
      <c r="BK1889" t="inlineStr">
        <is>
          <t>4dbe54b4159311f0be798d4ba6887086</t>
        </is>
      </c>
      <c r="BL1889" t="b">
        <v>0</v>
      </c>
      <c r="BM1889" t="inlineStr">
        <is>
          <t>---</t>
        </is>
      </c>
      <c r="BN1889" t="inlineStr">
        <is>
          <t>200.113.234.195</t>
        </is>
      </c>
      <c r="BO1889" t="inlineStr">
        <is>
          <t>Joel Jean Julien</t>
        </is>
      </c>
    </row>
    <row r="1890">
      <c r="A1890" t="inlineStr">
        <is>
          <t>1888</t>
        </is>
      </c>
      <c r="B1890" t="inlineStr">
        <is>
          <t>fc783590-193d-4523-8b63-ead21172b520</t>
        </is>
      </c>
      <c r="C1890" t="inlineStr">
        <is>
          <t>2025-04-10</t>
        </is>
      </c>
      <c r="D1890" t="inlineStr">
        <is>
          <t>3</t>
        </is>
      </c>
      <c r="E1890" t="inlineStr">
        <is>
          <t>---</t>
        </is>
      </c>
      <c r="F1890" t="inlineStr">
        <is>
          <t>1</t>
        </is>
      </c>
      <c r="G1890" t="inlineStr">
        <is>
          <t>---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---</t>
        </is>
      </c>
      <c r="L1890" t="inlineStr">
        <is>
          <t>---</t>
        </is>
      </c>
      <c r="M1890" t="inlineStr">
        <is>
          <t>---</t>
        </is>
      </c>
      <c r="N1890" t="inlineStr">
        <is>
          <t>---</t>
        </is>
      </c>
      <c r="O1890" t="inlineStr">
        <is>
          <t>---</t>
        </is>
      </c>
      <c r="P1890" t="inlineStr">
        <is>
          <t>---</t>
        </is>
      </c>
      <c r="Q1890" t="inlineStr">
        <is>
          <t>---</t>
        </is>
      </c>
      <c r="R1890" t="inlineStr"/>
      <c r="S1890" t="inlineStr"/>
      <c r="T1890" t="inlineStr"/>
      <c r="U1890" t="inlineStr"/>
      <c r="V1890" t="inlineStr"/>
      <c r="W1890" t="inlineStr">
        <is>
          <t>18.5132817 -72.6143145 -11.28 11.35</t>
        </is>
      </c>
      <c r="X1890" t="inlineStr">
        <is>
          <t>LEG/HSCL/ST00926</t>
        </is>
      </c>
      <c r="Y1890" t="inlineStr">
        <is>
          <t>LEG/HSCL/ST00926</t>
        </is>
      </c>
      <c r="Z1890" t="inlineStr">
        <is>
          <t>2025-04-10 17:11:01</t>
        </is>
      </c>
      <c r="AA1890" t="inlineStr">
        <is>
          <t>2025-04-10 16:37:51</t>
        </is>
      </c>
      <c r="AB1890" t="inlineStr">
        <is>
          <t>2toussaint</t>
        </is>
      </c>
      <c r="AC1890" t="inlineStr">
        <is>
          <t>2025-04-10 20:21:38</t>
        </is>
      </c>
      <c r="AD1890" s="1" t="inlineStr">
        <is>
          <t>https://www.commcarehq.org/a/caris-test/reports/form_data/fc783590-193d-4523-8b63-ead21172b520/</t>
        </is>
      </c>
      <c r="AE1890" t="inlineStr">
        <is>
          <t>---</t>
        </is>
      </c>
      <c r="AF1890" t="inlineStr">
        <is>
          <t>3c5a623af057e23a32ae4000_163743</t>
        </is>
      </c>
      <c r="AG1890" t="inlineStr">
        <is>
          <t>OK</t>
        </is>
      </c>
      <c r="AH1890" t="inlineStr">
        <is>
          <t>2025-04-10 17:11:01</t>
        </is>
      </c>
      <c r="AI1890" t="inlineStr">
        <is>
          <t>bf15ded1c441caeee7b3790beacaa107</t>
        </is>
      </c>
      <c r="AJ1890" t="inlineStr">
        <is>
          <t>2025-04-10</t>
        </is>
      </c>
      <c r="AK1890" t="inlineStr">
        <is>
          <t>3</t>
        </is>
      </c>
      <c r="AL1890" t="inlineStr">
        <is>
          <t>---</t>
        </is>
      </c>
      <c r="AM1890" t="inlineStr">
        <is>
          <t>1</t>
        </is>
      </c>
      <c r="AN1890" t="inlineStr">
        <is>
          <t>---</t>
        </is>
      </c>
      <c r="AO1890" t="inlineStr">
        <is>
          <t>1</t>
        </is>
      </c>
      <c r="AP1890" t="inlineStr">
        <is>
          <t>1</t>
        </is>
      </c>
      <c r="AQ1890" t="inlineStr"/>
      <c r="AR1890" t="inlineStr"/>
      <c r="AS1890" t="inlineStr"/>
      <c r="AT1890" t="inlineStr">
        <is>
          <t>18.5132817 -72.6143145 -11.28 11.35</t>
        </is>
      </c>
      <c r="AU1890" t="inlineStr">
        <is>
          <t>---</t>
        </is>
      </c>
      <c r="AV1890" t="inlineStr">
        <is>
          <t>---</t>
        </is>
      </c>
      <c r="AW1890" t="inlineStr">
        <is>
          <t>---</t>
        </is>
      </c>
      <c r="AX1890" t="inlineStr">
        <is>
          <t>---</t>
        </is>
      </c>
      <c r="AY1890" t="inlineStr">
        <is>
          <t>---</t>
        </is>
      </c>
      <c r="AZ1890" t="inlineStr">
        <is>
          <t>---</t>
        </is>
      </c>
      <c r="BA1890" t="inlineStr">
        <is>
          <t>bf15ded1c441caeee7b3790beacaa107</t>
        </is>
      </c>
      <c r="BB1890" t="inlineStr">
        <is>
          <t>http://openrosa.org/formdesigner/0B48E039-1E80-49A7-AC24-732B6E788E39</t>
        </is>
      </c>
      <c r="BC1890" t="inlineStr">
        <is>
          <t>Ration et autres visites</t>
        </is>
      </c>
      <c r="BD1890" t="inlineStr">
        <is>
          <t>CommCare Android, version "2.55.0"(467579). App v15976. CommCare Version 2.55.0. Build 467579, built on: 2025-01-15</t>
        </is>
      </c>
      <c r="BE1890" t="inlineStr">
        <is>
          <t>commcare_6ba4fa04-2ee5-4472-8c22-35182b767bd8</t>
        </is>
      </c>
      <c r="BF1890" t="inlineStr">
        <is>
          <t>18.5134385 -72.6142338 0.91 9.71</t>
        </is>
      </c>
      <c r="BG1890" t="inlineStr">
        <is>
          <t>f13d8149fc6d39ebe86af18272310ff9</t>
        </is>
      </c>
      <c r="BH1890" t="inlineStr">
        <is>
          <t>7f92301a232342ecaa860bf392f6b02f</t>
        </is>
      </c>
      <c r="BI1890" t="inlineStr">
        <is>
          <t>15246</t>
        </is>
      </c>
      <c r="BJ1890" t="inlineStr">
        <is>
          <t>XFormInstance</t>
        </is>
      </c>
      <c r="BK1890" t="inlineStr">
        <is>
          <t>4dbe54b4159311f0be798d4ba6887086</t>
        </is>
      </c>
      <c r="BL1890" t="b">
        <v>0</v>
      </c>
      <c r="BM1890" t="inlineStr">
        <is>
          <t>---</t>
        </is>
      </c>
      <c r="BN1890" t="inlineStr">
        <is>
          <t>200.113.234.195</t>
        </is>
      </c>
      <c r="BO1890" t="inlineStr">
        <is>
          <t>Ladde Samanialine Guerdanaelle</t>
        </is>
      </c>
    </row>
    <row r="1891">
      <c r="A1891" t="inlineStr">
        <is>
          <t>1889</t>
        </is>
      </c>
      <c r="B1891" t="inlineStr">
        <is>
          <t>dd1b0f5b-e7f8-48e9-96fd-90be8dde7c2e</t>
        </is>
      </c>
      <c r="C1891" t="inlineStr">
        <is>
          <t>2025-04-10</t>
        </is>
      </c>
      <c r="D1891" t="inlineStr">
        <is>
          <t>3</t>
        </is>
      </c>
      <c r="E1891" t="inlineStr">
        <is>
          <t>---</t>
        </is>
      </c>
      <c r="F1891" t="inlineStr">
        <is>
          <t>1</t>
        </is>
      </c>
      <c r="G1891" t="inlineStr">
        <is>
          <t>---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---</t>
        </is>
      </c>
      <c r="L1891" t="inlineStr">
        <is>
          <t>---</t>
        </is>
      </c>
      <c r="M1891" t="inlineStr">
        <is>
          <t>---</t>
        </is>
      </c>
      <c r="N1891" t="inlineStr">
        <is>
          <t>---</t>
        </is>
      </c>
      <c r="O1891" t="inlineStr">
        <is>
          <t>---</t>
        </is>
      </c>
      <c r="P1891" t="inlineStr">
        <is>
          <t>---</t>
        </is>
      </c>
      <c r="Q1891" t="inlineStr">
        <is>
          <t>---</t>
        </is>
      </c>
      <c r="R1891" t="inlineStr"/>
      <c r="S1891" t="inlineStr"/>
      <c r="T1891" t="inlineStr"/>
      <c r="U1891" t="inlineStr"/>
      <c r="V1891" t="inlineStr"/>
      <c r="W1891" t="inlineStr"/>
      <c r="X1891" t="inlineStr">
        <is>
          <t>PAP/HAHD/ST00523</t>
        </is>
      </c>
      <c r="Y1891" t="inlineStr">
        <is>
          <t>PAP/HAHD/ST00523</t>
        </is>
      </c>
      <c r="Z1891" t="inlineStr">
        <is>
          <t>2025-04-10 21:05:27</t>
        </is>
      </c>
      <c r="AA1891" t="inlineStr">
        <is>
          <t>2025-04-10 21:05:13</t>
        </is>
      </c>
      <c r="AB1891" t="inlineStr">
        <is>
          <t>2miclene</t>
        </is>
      </c>
      <c r="AC1891" t="inlineStr">
        <is>
          <t>2025-04-10 22:22:58</t>
        </is>
      </c>
      <c r="AD1891" s="1" t="inlineStr">
        <is>
          <t>https://www.commcarehq.org/a/caris-test/reports/form_data/dd1b0f5b-e7f8-48e9-96fd-90be8dde7c2e/</t>
        </is>
      </c>
      <c r="AE1891" t="inlineStr">
        <is>
          <t>---</t>
        </is>
      </c>
      <c r="AF1891" t="inlineStr">
        <is>
          <t>ea9249cc41404423844ededc884f83b3</t>
        </is>
      </c>
      <c r="AG1891" t="inlineStr">
        <is>
          <t>OK</t>
        </is>
      </c>
      <c r="AH1891" t="inlineStr">
        <is>
          <t>2025-04-10 21:05:27</t>
        </is>
      </c>
      <c r="AI1891" t="inlineStr">
        <is>
          <t>64b0a61236f7d987dd45027ebbfc57df</t>
        </is>
      </c>
      <c r="AJ1891" t="inlineStr">
        <is>
          <t>2025-04-10</t>
        </is>
      </c>
      <c r="AK1891" t="inlineStr">
        <is>
          <t>3</t>
        </is>
      </c>
      <c r="AL1891" t="inlineStr">
        <is>
          <t>---</t>
        </is>
      </c>
      <c r="AM1891" t="inlineStr">
        <is>
          <t>1</t>
        </is>
      </c>
      <c r="AN1891" t="inlineStr">
        <is>
          <t>---</t>
        </is>
      </c>
      <c r="AO1891" t="inlineStr">
        <is>
          <t>1</t>
        </is>
      </c>
      <c r="AP1891" t="inlineStr">
        <is>
          <t>1</t>
        </is>
      </c>
      <c r="AQ1891" t="inlineStr"/>
      <c r="AR1891" t="inlineStr"/>
      <c r="AS1891" t="inlineStr"/>
      <c r="AT1891" t="inlineStr"/>
      <c r="AU1891" t="inlineStr">
        <is>
          <t>---</t>
        </is>
      </c>
      <c r="AV1891" t="inlineStr">
        <is>
          <t>---</t>
        </is>
      </c>
      <c r="AW1891" t="inlineStr">
        <is>
          <t>---</t>
        </is>
      </c>
      <c r="AX1891" t="inlineStr">
        <is>
          <t>---</t>
        </is>
      </c>
      <c r="AY1891" t="inlineStr">
        <is>
          <t>---</t>
        </is>
      </c>
      <c r="AZ1891" t="inlineStr">
        <is>
          <t>---</t>
        </is>
      </c>
      <c r="BA1891" t="inlineStr">
        <is>
          <t>64b0a61236f7d987dd45027ebbfc57df</t>
        </is>
      </c>
      <c r="BB1891" t="inlineStr">
        <is>
          <t>http://openrosa.org/formdesigner/0B48E039-1E80-49A7-AC24-732B6E788E39</t>
        </is>
      </c>
      <c r="BC1891" t="inlineStr">
        <is>
          <t>Ration et autres visites</t>
        </is>
      </c>
      <c r="BD1891" t="inlineStr">
        <is>
          <t>CommCare Android, version "2.55.0"(467579). App v15976. CommCare Version 2.55.0. Build 467579, built on: 2025-01-15</t>
        </is>
      </c>
      <c r="BE1891" t="inlineStr">
        <is>
          <t>commcare_54a621c2-54d8-40d6-b070-4af9fd73e052</t>
        </is>
      </c>
      <c r="BF1891" t="inlineStr"/>
      <c r="BG1891" t="inlineStr">
        <is>
          <t>f13d8149fc6d39ebe86af18272310ff9</t>
        </is>
      </c>
      <c r="BH1891" t="inlineStr">
        <is>
          <t>7f92301a232342ecaa860bf392f6b02f</t>
        </is>
      </c>
      <c r="BI1891" t="inlineStr">
        <is>
          <t>15246</t>
        </is>
      </c>
      <c r="BJ1891" t="inlineStr">
        <is>
          <t>XFormInstance</t>
        </is>
      </c>
      <c r="BK1891" t="inlineStr">
        <is>
          <t>8d40276c15a611f0be798d4ba6887086</t>
        </is>
      </c>
      <c r="BL1891" t="b">
        <v>0</v>
      </c>
      <c r="BM1891" t="inlineStr">
        <is>
          <t>---</t>
        </is>
      </c>
      <c r="BN1891" t="inlineStr">
        <is>
          <t>200.113.253.2</t>
        </is>
      </c>
      <c r="BO1891" t="inlineStr">
        <is>
          <t>Faderby Charles</t>
        </is>
      </c>
    </row>
    <row r="1892">
      <c r="A1892" t="inlineStr">
        <is>
          <t>1890</t>
        </is>
      </c>
      <c r="B1892" t="inlineStr">
        <is>
          <t>85fb5536-c142-4e67-889c-c8c49658ea9f</t>
        </is>
      </c>
      <c r="C1892" t="inlineStr">
        <is>
          <t>2025-04-10</t>
        </is>
      </c>
      <c r="D1892" t="inlineStr">
        <is>
          <t>3</t>
        </is>
      </c>
      <c r="E1892" t="inlineStr">
        <is>
          <t>---</t>
        </is>
      </c>
      <c r="F1892" t="inlineStr">
        <is>
          <t>1</t>
        </is>
      </c>
      <c r="G1892" t="inlineStr">
        <is>
          <t>---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---</t>
        </is>
      </c>
      <c r="L1892" t="inlineStr">
        <is>
          <t>---</t>
        </is>
      </c>
      <c r="M1892" t="inlineStr">
        <is>
          <t>---</t>
        </is>
      </c>
      <c r="N1892" t="inlineStr">
        <is>
          <t>---</t>
        </is>
      </c>
      <c r="O1892" t="inlineStr">
        <is>
          <t>---</t>
        </is>
      </c>
      <c r="P1892" t="inlineStr">
        <is>
          <t>---</t>
        </is>
      </c>
      <c r="Q1892" t="inlineStr">
        <is>
          <t>---</t>
        </is>
      </c>
      <c r="R1892" t="inlineStr">
        <is>
          <t>19.5</t>
        </is>
      </c>
      <c r="S1892" t="inlineStr">
        <is>
          <t>25.0</t>
        </is>
      </c>
      <c r="T1892" t="inlineStr">
        <is>
          <t>127.0</t>
        </is>
      </c>
      <c r="U1892">
        <f>HYPERLINK("https://www.commcarehq.org/a/caris-test/api/form_attachment/v1/85fb5536-c142-4e67-889c-c8c49658ea9f/1744328301112.jpg")</f>
        <v/>
      </c>
      <c r="V1892" t="inlineStr"/>
      <c r="W1892" t="inlineStr"/>
      <c r="X1892" t="inlineStr">
        <is>
          <t>PAP/CHAP/ST03322</t>
        </is>
      </c>
      <c r="Y1892" t="inlineStr">
        <is>
          <t>PAP/CHAP/ST03322</t>
        </is>
      </c>
      <c r="Z1892" t="inlineStr">
        <is>
          <t>2025-04-10 23:38:26</t>
        </is>
      </c>
      <c r="AA1892" t="inlineStr">
        <is>
          <t>2025-04-10 23:37:41</t>
        </is>
      </c>
      <c r="AB1892" t="inlineStr">
        <is>
          <t>2faustin</t>
        </is>
      </c>
      <c r="AC1892" t="inlineStr">
        <is>
          <t>2025-04-10 22:54:10</t>
        </is>
      </c>
      <c r="AD1892" s="1" t="inlineStr">
        <is>
          <t>https://www.commcarehq.org/a/caris-test/reports/form_data/85fb5536-c142-4e67-889c-c8c49658ea9f/</t>
        </is>
      </c>
      <c r="AE1892" t="inlineStr">
        <is>
          <t>---</t>
        </is>
      </c>
      <c r="AF1892" t="inlineStr">
        <is>
          <t>3c5a623af057e23a32ae4000_186766</t>
        </is>
      </c>
      <c r="AG1892" t="inlineStr">
        <is>
          <t>OK</t>
        </is>
      </c>
      <c r="AH1892" t="inlineStr">
        <is>
          <t>2025-04-10 23:38:26</t>
        </is>
      </c>
      <c r="AI1892" t="inlineStr">
        <is>
          <t>25302d3773ea035e35c3934e3aa8e141</t>
        </is>
      </c>
      <c r="AJ1892" t="inlineStr">
        <is>
          <t>2025-04-10</t>
        </is>
      </c>
      <c r="AK1892" t="inlineStr">
        <is>
          <t>3</t>
        </is>
      </c>
      <c r="AL1892" t="inlineStr">
        <is>
          <t>---</t>
        </is>
      </c>
      <c r="AM1892" t="inlineStr">
        <is>
          <t>1</t>
        </is>
      </c>
      <c r="AN1892" t="inlineStr">
        <is>
          <t>---</t>
        </is>
      </c>
      <c r="AO1892" t="inlineStr">
        <is>
          <t>1</t>
        </is>
      </c>
      <c r="AP1892" t="inlineStr">
        <is>
          <t>1</t>
        </is>
      </c>
      <c r="AQ1892" t="inlineStr">
        <is>
          <t>19.5</t>
        </is>
      </c>
      <c r="AR1892" t="inlineStr">
        <is>
          <t>25</t>
        </is>
      </c>
      <c r="AS1892" t="inlineStr">
        <is>
          <t>127</t>
        </is>
      </c>
      <c r="AT1892" t="inlineStr"/>
      <c r="AU1892" t="inlineStr">
        <is>
          <t>---</t>
        </is>
      </c>
      <c r="AV1892" t="inlineStr">
        <is>
          <t>---</t>
        </is>
      </c>
      <c r="AW1892" t="inlineStr">
        <is>
          <t>---</t>
        </is>
      </c>
      <c r="AX1892" t="inlineStr">
        <is>
          <t>---</t>
        </is>
      </c>
      <c r="AY1892" t="inlineStr">
        <is>
          <t>---</t>
        </is>
      </c>
      <c r="AZ1892" t="inlineStr">
        <is>
          <t>---</t>
        </is>
      </c>
      <c r="BA1892" t="inlineStr">
        <is>
          <t>25302d3773ea035e35c3934e3aa8e141</t>
        </is>
      </c>
      <c r="BB1892" t="inlineStr">
        <is>
          <t>http://openrosa.org/formdesigner/0B48E039-1E80-49A7-AC24-732B6E788E39</t>
        </is>
      </c>
      <c r="BC1892" t="inlineStr">
        <is>
          <t>Ration et autres visites</t>
        </is>
      </c>
      <c r="BD1892" t="inlineStr">
        <is>
          <t>CommCare Android, version "2.56"(468048). App v15976. CommCare Version 2.56.0. Build 468048, built on: 2025-03-31</t>
        </is>
      </c>
      <c r="BE1892" t="inlineStr">
        <is>
          <t>commcare_6e883702-a4ce-475b-b43e-3900cbde0394</t>
        </is>
      </c>
      <c r="BF1892" t="inlineStr">
        <is>
          <t>18.5454612 -72.4067236 4.28 17.26</t>
        </is>
      </c>
      <c r="BG1892" t="inlineStr">
        <is>
          <t>f13d8149fc6d39ebe86af18272310ff9</t>
        </is>
      </c>
      <c r="BH1892" t="inlineStr">
        <is>
          <t>7f92301a232342ecaa860bf392f6b02f</t>
        </is>
      </c>
      <c r="BI1892" t="inlineStr">
        <is>
          <t>15246</t>
        </is>
      </c>
      <c r="BJ1892" t="inlineStr">
        <is>
          <t>XFormInstance</t>
        </is>
      </c>
      <c r="BK1892" t="inlineStr">
        <is>
          <t>b23f7049159b11f0898f839c77c2df28</t>
        </is>
      </c>
      <c r="BL1892" t="b">
        <v>0</v>
      </c>
      <c r="BM1892" t="inlineStr">
        <is>
          <t>---</t>
        </is>
      </c>
      <c r="BN1892" t="inlineStr">
        <is>
          <t>200.113.251.111</t>
        </is>
      </c>
      <c r="BO1892" t="inlineStr">
        <is>
          <t>Paul Shelo</t>
        </is>
      </c>
    </row>
    <row r="1893">
      <c r="A1893" t="inlineStr">
        <is>
          <t>1891</t>
        </is>
      </c>
      <c r="B1893" t="inlineStr">
        <is>
          <t>cd4df449-5c03-4217-840b-084a594e47da</t>
        </is>
      </c>
      <c r="C1893" t="inlineStr">
        <is>
          <t>2025-04-10</t>
        </is>
      </c>
      <c r="D1893" t="inlineStr">
        <is>
          <t>3</t>
        </is>
      </c>
      <c r="E1893" t="inlineStr">
        <is>
          <t>---</t>
        </is>
      </c>
      <c r="F1893" t="inlineStr">
        <is>
          <t>1</t>
        </is>
      </c>
      <c r="G1893" t="inlineStr">
        <is>
          <t>---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---</t>
        </is>
      </c>
      <c r="L1893" t="inlineStr">
        <is>
          <t>---</t>
        </is>
      </c>
      <c r="M1893" t="inlineStr">
        <is>
          <t>---</t>
        </is>
      </c>
      <c r="N1893" t="inlineStr">
        <is>
          <t>---</t>
        </is>
      </c>
      <c r="O1893" t="inlineStr">
        <is>
          <t>---</t>
        </is>
      </c>
      <c r="P1893" t="inlineStr">
        <is>
          <t>---</t>
        </is>
      </c>
      <c r="Q1893" t="inlineStr">
        <is>
          <t>---</t>
        </is>
      </c>
      <c r="R1893" t="inlineStr">
        <is>
          <t>24.0</t>
        </is>
      </c>
      <c r="S1893" t="inlineStr">
        <is>
          <t>40.2</t>
        </is>
      </c>
      <c r="T1893" t="inlineStr"/>
      <c r="U1893" t="inlineStr"/>
      <c r="V1893" t="inlineStr"/>
      <c r="W1893" t="inlineStr"/>
      <c r="X1893" t="inlineStr">
        <is>
          <t>PAP/HSFS/ST01382</t>
        </is>
      </c>
      <c r="Y1893" t="inlineStr">
        <is>
          <t>PAP/HSFS/ST01382</t>
        </is>
      </c>
      <c r="Z1893" t="inlineStr">
        <is>
          <t>2025-04-10 22:56:53</t>
        </is>
      </c>
      <c r="AA1893" t="inlineStr">
        <is>
          <t>2025-04-10 22:56:10</t>
        </is>
      </c>
      <c r="AB1893" t="inlineStr">
        <is>
          <t>2jessica</t>
        </is>
      </c>
      <c r="AC1893" t="inlineStr">
        <is>
          <t>2025-04-10 22:56:54</t>
        </is>
      </c>
      <c r="AD1893" s="1" t="inlineStr">
        <is>
          <t>https://www.commcarehq.org/a/caris-test/reports/form_data/cd4df449-5c03-4217-840b-084a594e47da/</t>
        </is>
      </c>
      <c r="AE1893" t="inlineStr">
        <is>
          <t>---</t>
        </is>
      </c>
      <c r="AF1893" t="inlineStr">
        <is>
          <t>3c5a623af057e23a32ae4000_135284</t>
        </is>
      </c>
      <c r="AG1893" t="inlineStr">
        <is>
          <t>OK</t>
        </is>
      </c>
      <c r="AH1893" t="inlineStr">
        <is>
          <t>2025-04-10 22:56:53</t>
        </is>
      </c>
      <c r="AI1893" t="inlineStr">
        <is>
          <t>6b7066b672544b4cabd3a14f9f012e2c</t>
        </is>
      </c>
      <c r="AJ1893" t="inlineStr">
        <is>
          <t>2025-04-10</t>
        </is>
      </c>
      <c r="AK1893" t="inlineStr">
        <is>
          <t>3</t>
        </is>
      </c>
      <c r="AL1893" t="inlineStr">
        <is>
          <t>---</t>
        </is>
      </c>
      <c r="AM1893" t="inlineStr">
        <is>
          <t>1</t>
        </is>
      </c>
      <c r="AN1893" t="inlineStr">
        <is>
          <t>---</t>
        </is>
      </c>
      <c r="AO1893" t="inlineStr">
        <is>
          <t>0</t>
        </is>
      </c>
      <c r="AP1893" t="inlineStr">
        <is>
          <t>1</t>
        </is>
      </c>
      <c r="AQ1893" t="inlineStr">
        <is>
          <t>24</t>
        </is>
      </c>
      <c r="AR1893" t="inlineStr">
        <is>
          <t>40.2</t>
        </is>
      </c>
      <c r="AS1893" t="inlineStr"/>
      <c r="AT1893" t="inlineStr"/>
      <c r="AU1893" t="inlineStr">
        <is>
          <t>---</t>
        </is>
      </c>
      <c r="AV1893" t="inlineStr">
        <is>
          <t>---</t>
        </is>
      </c>
      <c r="AW1893" t="inlineStr">
        <is>
          <t>---</t>
        </is>
      </c>
      <c r="AX1893" t="inlineStr">
        <is>
          <t>---</t>
        </is>
      </c>
      <c r="AY1893" t="inlineStr">
        <is>
          <t>---</t>
        </is>
      </c>
      <c r="AZ1893" t="inlineStr">
        <is>
          <t>---</t>
        </is>
      </c>
      <c r="BA1893" t="inlineStr">
        <is>
          <t>6b7066b672544b4cabd3a14f9f012e2c</t>
        </is>
      </c>
      <c r="BB1893" t="inlineStr">
        <is>
          <t>http://openrosa.org/formdesigner/0B48E039-1E80-49A7-AC24-732B6E788E39</t>
        </is>
      </c>
      <c r="BC1893" t="inlineStr">
        <is>
          <t>Ration et autres visites</t>
        </is>
      </c>
      <c r="BD1893" t="inlineStr">
        <is>
          <t>CommCare Android, version "2.56"(468051). App v15976. CommCare Version 2.56.0. Build 468051, built on: 2025-04-04</t>
        </is>
      </c>
      <c r="BE1893" t="inlineStr">
        <is>
          <t>commcare_f18d6b7a-4a28-4b1e-ba72-371ee279da9f</t>
        </is>
      </c>
      <c r="BF1893" t="inlineStr"/>
      <c r="BG1893" t="inlineStr">
        <is>
          <t>f13d8149fc6d39ebe86af18272310ff9</t>
        </is>
      </c>
      <c r="BH1893" t="inlineStr">
        <is>
          <t>7f92301a232342ecaa860bf392f6b02f</t>
        </is>
      </c>
      <c r="BI1893" t="inlineStr">
        <is>
          <t>15246</t>
        </is>
      </c>
      <c r="BJ1893" t="inlineStr">
        <is>
          <t>XFormInstance</t>
        </is>
      </c>
      <c r="BK1893" t="inlineStr">
        <is>
          <t>055f5484162e11f0b0e2c95ea779295f</t>
        </is>
      </c>
      <c r="BL1893" t="b">
        <v>0</v>
      </c>
      <c r="BM1893" t="inlineStr">
        <is>
          <t>---</t>
        </is>
      </c>
      <c r="BN1893" t="inlineStr">
        <is>
          <t>200.113.214.20</t>
        </is>
      </c>
      <c r="BO1893" t="inlineStr">
        <is>
          <t>Sinverlot  Wenson</t>
        </is>
      </c>
    </row>
    <row r="1894">
      <c r="A1894" t="inlineStr">
        <is>
          <t>1892</t>
        </is>
      </c>
      <c r="B1894" t="inlineStr">
        <is>
          <t>a6e2c538-4e69-4773-a1f3-a2cea63529a7</t>
        </is>
      </c>
      <c r="C1894" t="inlineStr">
        <is>
          <t>2025-04-10</t>
        </is>
      </c>
      <c r="D1894" t="inlineStr">
        <is>
          <t>4</t>
        </is>
      </c>
      <c r="E1894" t="inlineStr">
        <is>
          <t>accompagnement pour medicament 
elle a des médicaments pour 4 mois</t>
        </is>
      </c>
      <c r="F1894" t="inlineStr">
        <is>
          <t>1</t>
        </is>
      </c>
      <c r="G1894" t="inlineStr">
        <is>
          <t>accompagnement pour medicament 
elle a des médicaments pour 4 mois</t>
        </is>
      </c>
      <c r="H1894" t="inlineStr">
        <is>
          <t>0</t>
        </is>
      </c>
      <c r="I1894" t="inlineStr">
        <is>
          <t>1</t>
        </is>
      </c>
      <c r="J1894" t="inlineStr">
        <is>
          <t>2</t>
        </is>
      </c>
      <c r="K1894" t="inlineStr">
        <is>
          <t>---</t>
        </is>
      </c>
      <c r="L1894" t="inlineStr">
        <is>
          <t>---</t>
        </is>
      </c>
      <c r="M1894" t="inlineStr">
        <is>
          <t>---</t>
        </is>
      </c>
      <c r="N1894" t="inlineStr">
        <is>
          <t>---</t>
        </is>
      </c>
      <c r="O1894" t="inlineStr">
        <is>
          <t>---</t>
        </is>
      </c>
      <c r="P1894" t="inlineStr">
        <is>
          <t>---</t>
        </is>
      </c>
      <c r="Q1894" t="inlineStr">
        <is>
          <t>---</t>
        </is>
      </c>
      <c r="R1894" t="inlineStr">
        <is>
          <t>19.4</t>
        </is>
      </c>
      <c r="S1894" t="inlineStr">
        <is>
          <t>24.0</t>
        </is>
      </c>
      <c r="T1894" t="inlineStr"/>
      <c r="U1894">
        <f>HYPERLINK("https://www.commcarehq.org/a/caris-test/api/form_attachment/v1/a6e2c538-4e69-4773-a1f3-a2cea63529a7/1744326091070.jpg")</f>
        <v/>
      </c>
      <c r="V1894" t="inlineStr"/>
      <c r="W1894" t="inlineStr"/>
      <c r="X1894" t="inlineStr">
        <is>
          <t>PAP/HSFS/ST00948</t>
        </is>
      </c>
      <c r="Y1894" t="inlineStr">
        <is>
          <t>PAP/HSFS/ST00948</t>
        </is>
      </c>
      <c r="Z1894" t="inlineStr">
        <is>
          <t>2025-04-10 23:01:32</t>
        </is>
      </c>
      <c r="AA1894" t="inlineStr">
        <is>
          <t>2025-04-10 22:57:22</t>
        </is>
      </c>
      <c r="AB1894" t="inlineStr">
        <is>
          <t>2jessica</t>
        </is>
      </c>
      <c r="AC1894" t="inlineStr">
        <is>
          <t>2025-04-10 23:01:32</t>
        </is>
      </c>
      <c r="AD1894" s="1" t="inlineStr">
        <is>
          <t>https://www.commcarehq.org/a/caris-test/reports/form_data/a6e2c538-4e69-4773-a1f3-a2cea63529a7/</t>
        </is>
      </c>
      <c r="AE1894" t="inlineStr">
        <is>
          <t>---</t>
        </is>
      </c>
      <c r="AF1894" t="inlineStr">
        <is>
          <t>3c5a623af057e23a32ae4000_50708</t>
        </is>
      </c>
      <c r="AG1894" t="inlineStr">
        <is>
          <t>---</t>
        </is>
      </c>
      <c r="AH1894" t="inlineStr">
        <is>
          <t>2025-04-10 23:01:32</t>
        </is>
      </c>
      <c r="AI1894" t="inlineStr">
        <is>
          <t>6b7066b672544b4cabd3a14f9f012e2c</t>
        </is>
      </c>
      <c r="AJ1894" t="inlineStr">
        <is>
          <t>2025-04-10</t>
        </is>
      </c>
      <c r="AK1894" t="inlineStr">
        <is>
          <t>4</t>
        </is>
      </c>
      <c r="AL1894" t="inlineStr">
        <is>
          <t>accompagnement pour medicament 
elle a des médicaments pour 4 mois</t>
        </is>
      </c>
      <c r="AM1894" t="inlineStr">
        <is>
          <t>1</t>
        </is>
      </c>
      <c r="AN1894" t="inlineStr">
        <is>
          <t>accompagnement pour medicament 
elle a des médicaments pour 4 mois</t>
        </is>
      </c>
      <c r="AO1894" t="inlineStr">
        <is>
          <t>0</t>
        </is>
      </c>
      <c r="AP1894" t="inlineStr">
        <is>
          <t>1</t>
        </is>
      </c>
      <c r="AQ1894" t="inlineStr">
        <is>
          <t>19.4</t>
        </is>
      </c>
      <c r="AR1894" t="inlineStr">
        <is>
          <t>24</t>
        </is>
      </c>
      <c r="AS1894" t="inlineStr"/>
      <c r="AT1894" t="inlineStr"/>
      <c r="AU1894" t="inlineStr">
        <is>
          <t>---</t>
        </is>
      </c>
      <c r="AV1894" t="inlineStr">
        <is>
          <t>---</t>
        </is>
      </c>
      <c r="AW1894" t="inlineStr">
        <is>
          <t>---</t>
        </is>
      </c>
      <c r="AX1894" t="inlineStr">
        <is>
          <t>---</t>
        </is>
      </c>
      <c r="AY1894" t="inlineStr">
        <is>
          <t>---</t>
        </is>
      </c>
      <c r="AZ1894" t="inlineStr">
        <is>
          <t>---</t>
        </is>
      </c>
      <c r="BA1894" t="inlineStr">
        <is>
          <t>6b7066b672544b4cabd3a14f9f012e2c</t>
        </is>
      </c>
      <c r="BB1894" t="inlineStr">
        <is>
          <t>http://openrosa.org/formdesigner/0B48E039-1E80-49A7-AC24-732B6E788E39</t>
        </is>
      </c>
      <c r="BC1894" t="inlineStr">
        <is>
          <t>Ration et autres visites</t>
        </is>
      </c>
      <c r="BD1894" t="inlineStr">
        <is>
          <t>CommCare Android, version "2.56"(468051). App v15976. CommCare Version 2.56.0. Build 468051, built on: 2025-04-04</t>
        </is>
      </c>
      <c r="BE1894" t="inlineStr">
        <is>
          <t>commcare_f18d6b7a-4a28-4b1e-ba72-371ee279da9f</t>
        </is>
      </c>
      <c r="BF1894" t="inlineStr"/>
      <c r="BG1894" t="inlineStr">
        <is>
          <t>f13d8149fc6d39ebe86af18272310ff9</t>
        </is>
      </c>
      <c r="BH1894" t="inlineStr">
        <is>
          <t>7f92301a232342ecaa860bf392f6b02f</t>
        </is>
      </c>
      <c r="BI1894" t="inlineStr">
        <is>
          <t>15246</t>
        </is>
      </c>
      <c r="BJ1894" t="inlineStr">
        <is>
          <t>XFormInstance</t>
        </is>
      </c>
      <c r="BK1894" t="inlineStr">
        <is>
          <t>055f5484162e11f0b0e2c95ea779295f</t>
        </is>
      </c>
      <c r="BL1894" t="b">
        <v>0</v>
      </c>
      <c r="BM1894" t="inlineStr">
        <is>
          <t>---</t>
        </is>
      </c>
      <c r="BN1894" t="inlineStr">
        <is>
          <t>200.113.214.20</t>
        </is>
      </c>
      <c r="BO1894" t="inlineStr">
        <is>
          <t>Tania Louis</t>
        </is>
      </c>
    </row>
    <row r="1895">
      <c r="A1895" t="inlineStr">
        <is>
          <t>1893</t>
        </is>
      </c>
      <c r="B1895" t="inlineStr">
        <is>
          <t>4f893a53-e2e6-4cef-a7ee-abde46f71365</t>
        </is>
      </c>
      <c r="C1895" t="inlineStr">
        <is>
          <t>2025-04-10</t>
        </is>
      </c>
      <c r="D1895" t="inlineStr">
        <is>
          <t>4</t>
        </is>
      </c>
      <c r="E1895" t="inlineStr">
        <is>
          <t>accompagnement pour medicament 
il a des médicaments pour4 mois</t>
        </is>
      </c>
      <c r="F1895" t="inlineStr">
        <is>
          <t>1</t>
        </is>
      </c>
      <c r="G1895" t="inlineStr">
        <is>
          <t>accompagnement pour medicament 
il a des medicaments pour 4 mois</t>
        </is>
      </c>
      <c r="H1895" t="inlineStr">
        <is>
          <t>0</t>
        </is>
      </c>
      <c r="I1895" t="inlineStr">
        <is>
          <t>1</t>
        </is>
      </c>
      <c r="J1895" t="inlineStr">
        <is>
          <t>2</t>
        </is>
      </c>
      <c r="K1895" t="inlineStr">
        <is>
          <t>---</t>
        </is>
      </c>
      <c r="L1895" t="inlineStr">
        <is>
          <t>---</t>
        </is>
      </c>
      <c r="M1895" t="inlineStr">
        <is>
          <t>---</t>
        </is>
      </c>
      <c r="N1895" t="inlineStr">
        <is>
          <t>---</t>
        </is>
      </c>
      <c r="O1895" t="inlineStr">
        <is>
          <t>---</t>
        </is>
      </c>
      <c r="P1895" t="inlineStr">
        <is>
          <t>---</t>
        </is>
      </c>
      <c r="Q1895" t="inlineStr">
        <is>
          <t>---</t>
        </is>
      </c>
      <c r="R1895" t="inlineStr">
        <is>
          <t>17.0</t>
        </is>
      </c>
      <c r="S1895" t="inlineStr">
        <is>
          <t>20.0</t>
        </is>
      </c>
      <c r="T1895" t="inlineStr"/>
      <c r="U1895">
        <f>HYPERLINK("https://www.commcarehq.org/a/caris-test/api/form_attachment/v1/4f893a53-e2e6-4cef-a7ee-abde46f71365/1744326243109.jpg")</f>
        <v/>
      </c>
      <c r="V1895" t="inlineStr"/>
      <c r="W1895" t="inlineStr"/>
      <c r="X1895" t="inlineStr">
        <is>
          <t>PAP/HSFS/ST01151</t>
        </is>
      </c>
      <c r="Y1895" t="inlineStr">
        <is>
          <t>PAP/HSFS/ST01151</t>
        </is>
      </c>
      <c r="Z1895" t="inlineStr">
        <is>
          <t>2025-04-10 23:04:04</t>
        </is>
      </c>
      <c r="AA1895" t="inlineStr">
        <is>
          <t>2025-04-10 23:01:55</t>
        </is>
      </c>
      <c r="AB1895" t="inlineStr">
        <is>
          <t>2jessica</t>
        </is>
      </c>
      <c r="AC1895" t="inlineStr">
        <is>
          <t>2025-04-10 23:04:05</t>
        </is>
      </c>
      <c r="AD1895" s="1" t="inlineStr">
        <is>
          <t>https://www.commcarehq.org/a/caris-test/reports/form_data/4f893a53-e2e6-4cef-a7ee-abde46f71365/</t>
        </is>
      </c>
      <c r="AE1895" t="inlineStr">
        <is>
          <t>---</t>
        </is>
      </c>
      <c r="AF1895" t="inlineStr">
        <is>
          <t>3c5a623af057e23a32ae4000_118657</t>
        </is>
      </c>
      <c r="AG1895" t="inlineStr">
        <is>
          <t>---</t>
        </is>
      </c>
      <c r="AH1895" t="inlineStr">
        <is>
          <t>2025-04-10 23:04:04</t>
        </is>
      </c>
      <c r="AI1895" t="inlineStr">
        <is>
          <t>6b7066b672544b4cabd3a14f9f012e2c</t>
        </is>
      </c>
      <c r="AJ1895" t="inlineStr">
        <is>
          <t>2025-04-10</t>
        </is>
      </c>
      <c r="AK1895" t="inlineStr">
        <is>
          <t>4</t>
        </is>
      </c>
      <c r="AL1895" t="inlineStr">
        <is>
          <t>accompagnement pour medicament 
il a des médicaments pour4 mois</t>
        </is>
      </c>
      <c r="AM1895" t="inlineStr">
        <is>
          <t>1</t>
        </is>
      </c>
      <c r="AN1895" t="inlineStr">
        <is>
          <t>accompagnement pour medicament 
il a des medicaments pour 4 mois</t>
        </is>
      </c>
      <c r="AO1895" t="inlineStr">
        <is>
          <t>0</t>
        </is>
      </c>
      <c r="AP1895" t="inlineStr">
        <is>
          <t>1</t>
        </is>
      </c>
      <c r="AQ1895" t="inlineStr">
        <is>
          <t>17</t>
        </is>
      </c>
      <c r="AR1895" t="inlineStr">
        <is>
          <t>20</t>
        </is>
      </c>
      <c r="AS1895" t="inlineStr"/>
      <c r="AT1895" t="inlineStr"/>
      <c r="AU1895" t="inlineStr">
        <is>
          <t>---</t>
        </is>
      </c>
      <c r="AV1895" t="inlineStr">
        <is>
          <t>---</t>
        </is>
      </c>
      <c r="AW1895" t="inlineStr">
        <is>
          <t>---</t>
        </is>
      </c>
      <c r="AX1895" t="inlineStr">
        <is>
          <t>---</t>
        </is>
      </c>
      <c r="AY1895" t="inlineStr">
        <is>
          <t>---</t>
        </is>
      </c>
      <c r="AZ1895" t="inlineStr">
        <is>
          <t>---</t>
        </is>
      </c>
      <c r="BA1895" t="inlineStr">
        <is>
          <t>6b7066b672544b4cabd3a14f9f012e2c</t>
        </is>
      </c>
      <c r="BB1895" t="inlineStr">
        <is>
          <t>http://openrosa.org/formdesigner/0B48E039-1E80-49A7-AC24-732B6E788E39</t>
        </is>
      </c>
      <c r="BC1895" t="inlineStr">
        <is>
          <t>Ration et autres visites</t>
        </is>
      </c>
      <c r="BD1895" t="inlineStr">
        <is>
          <t>CommCare Android, version "2.56"(468051). App v15976. CommCare Version 2.56.0. Build 468051, built on: 2025-04-04</t>
        </is>
      </c>
      <c r="BE1895" t="inlineStr">
        <is>
          <t>commcare_f18d6b7a-4a28-4b1e-ba72-371ee279da9f</t>
        </is>
      </c>
      <c r="BF1895" t="inlineStr"/>
      <c r="BG1895" t="inlineStr">
        <is>
          <t>f13d8149fc6d39ebe86af18272310ff9</t>
        </is>
      </c>
      <c r="BH1895" t="inlineStr">
        <is>
          <t>7f92301a232342ecaa860bf392f6b02f</t>
        </is>
      </c>
      <c r="BI1895" t="inlineStr">
        <is>
          <t>15246</t>
        </is>
      </c>
      <c r="BJ1895" t="inlineStr">
        <is>
          <t>XFormInstance</t>
        </is>
      </c>
      <c r="BK1895" t="inlineStr">
        <is>
          <t>055f5484162e11f0b0e2c95ea779295f</t>
        </is>
      </c>
      <c r="BL1895" t="b">
        <v>0</v>
      </c>
      <c r="BM1895" t="inlineStr">
        <is>
          <t>---</t>
        </is>
      </c>
      <c r="BN1895" t="inlineStr">
        <is>
          <t>200.113.214.20</t>
        </is>
      </c>
      <c r="BO1895" t="inlineStr">
        <is>
          <t>Pierre  Loudjy</t>
        </is>
      </c>
    </row>
    <row r="1896">
      <c r="A1896" t="inlineStr">
        <is>
          <t>1894</t>
        </is>
      </c>
      <c r="B1896" t="inlineStr">
        <is>
          <t>4e9a4608-9431-4ae2-aad7-3bab4c730bcc</t>
        </is>
      </c>
      <c r="C1896" t="inlineStr">
        <is>
          <t>2025-04-09</t>
        </is>
      </c>
      <c r="D1896" t="inlineStr">
        <is>
          <t>3</t>
        </is>
      </c>
      <c r="E1896" t="inlineStr">
        <is>
          <t>---</t>
        </is>
      </c>
      <c r="F1896" t="inlineStr">
        <is>
          <t>1</t>
        </is>
      </c>
      <c r="G1896" t="inlineStr">
        <is>
          <t>---</t>
        </is>
      </c>
      <c r="H1896" t="inlineStr">
        <is>
          <t>0</t>
        </is>
      </c>
      <c r="I1896" t="inlineStr">
        <is>
          <t>1</t>
        </is>
      </c>
      <c r="J1896" t="inlineStr">
        <is>
          <t>3</t>
        </is>
      </c>
      <c r="K1896" t="inlineStr">
        <is>
          <t>---</t>
        </is>
      </c>
      <c r="L1896" t="inlineStr">
        <is>
          <t>---</t>
        </is>
      </c>
      <c r="M1896" t="inlineStr">
        <is>
          <t>---</t>
        </is>
      </c>
      <c r="N1896" t="inlineStr">
        <is>
          <t>---</t>
        </is>
      </c>
      <c r="O1896" t="inlineStr">
        <is>
          <t>---</t>
        </is>
      </c>
      <c r="P1896" t="inlineStr">
        <is>
          <t>---</t>
        </is>
      </c>
      <c r="Q1896" t="inlineStr">
        <is>
          <t>---</t>
        </is>
      </c>
      <c r="R1896" t="inlineStr">
        <is>
          <t>15.4</t>
        </is>
      </c>
      <c r="S1896" t="inlineStr">
        <is>
          <t>30.0</t>
        </is>
      </c>
      <c r="T1896" t="inlineStr"/>
      <c r="U1896" t="inlineStr"/>
      <c r="V1896" t="inlineStr"/>
      <c r="W1896" t="inlineStr"/>
      <c r="X1896" t="inlineStr">
        <is>
          <t>PAP/HSFS/ST01860</t>
        </is>
      </c>
      <c r="Y1896" t="inlineStr">
        <is>
          <t>PAP/HSFS/ST01860</t>
        </is>
      </c>
      <c r="Z1896" t="inlineStr">
        <is>
          <t>2025-04-10 23:07:16</t>
        </is>
      </c>
      <c r="AA1896" t="inlineStr">
        <is>
          <t>2025-04-10 23:06:09</t>
        </is>
      </c>
      <c r="AB1896" t="inlineStr">
        <is>
          <t>2jessica</t>
        </is>
      </c>
      <c r="AC1896" t="inlineStr">
        <is>
          <t>2025-04-10 23:07:16</t>
        </is>
      </c>
      <c r="AD1896" s="1" t="inlineStr">
        <is>
          <t>https://www.commcarehq.org/a/caris-test/reports/form_data/4e9a4608-9431-4ae2-aad7-3bab4c730bcc/</t>
        </is>
      </c>
      <c r="AE1896" t="inlineStr">
        <is>
          <t>---</t>
        </is>
      </c>
      <c r="AF1896" t="inlineStr">
        <is>
          <t>3c5a623af057e23a32ae4000_205466</t>
        </is>
      </c>
      <c r="AG1896" t="inlineStr">
        <is>
          <t>OK</t>
        </is>
      </c>
      <c r="AH1896" t="inlineStr">
        <is>
          <t>2025-04-10 23:07:16</t>
        </is>
      </c>
      <c r="AI1896" t="inlineStr">
        <is>
          <t>6b7066b672544b4cabd3a14f9f012e2c</t>
        </is>
      </c>
      <c r="AJ1896" t="inlineStr">
        <is>
          <t>2025-04-09</t>
        </is>
      </c>
      <c r="AK1896" t="inlineStr">
        <is>
          <t>3</t>
        </is>
      </c>
      <c r="AL1896" t="inlineStr">
        <is>
          <t>---</t>
        </is>
      </c>
      <c r="AM1896" t="inlineStr">
        <is>
          <t>1</t>
        </is>
      </c>
      <c r="AN1896" t="inlineStr">
        <is>
          <t>---</t>
        </is>
      </c>
      <c r="AO1896" t="inlineStr">
        <is>
          <t>0</t>
        </is>
      </c>
      <c r="AP1896" t="inlineStr">
        <is>
          <t>1</t>
        </is>
      </c>
      <c r="AQ1896" t="inlineStr">
        <is>
          <t>15.4</t>
        </is>
      </c>
      <c r="AR1896" t="inlineStr">
        <is>
          <t>30</t>
        </is>
      </c>
      <c r="AS1896" t="inlineStr"/>
      <c r="AT1896" t="inlineStr"/>
      <c r="AU1896" t="inlineStr">
        <is>
          <t>---</t>
        </is>
      </c>
      <c r="AV1896" t="inlineStr">
        <is>
          <t>---</t>
        </is>
      </c>
      <c r="AW1896" t="inlineStr">
        <is>
          <t>---</t>
        </is>
      </c>
      <c r="AX1896" t="inlineStr">
        <is>
          <t>---</t>
        </is>
      </c>
      <c r="AY1896" t="inlineStr">
        <is>
          <t>---</t>
        </is>
      </c>
      <c r="AZ1896" t="inlineStr">
        <is>
          <t>---</t>
        </is>
      </c>
      <c r="BA1896" t="inlineStr">
        <is>
          <t>6b7066b672544b4cabd3a14f9f012e2c</t>
        </is>
      </c>
      <c r="BB1896" t="inlineStr">
        <is>
          <t>http://openrosa.org/formdesigner/0B48E039-1E80-49A7-AC24-732B6E788E39</t>
        </is>
      </c>
      <c r="BC1896" t="inlineStr">
        <is>
          <t>Ration et autres visites</t>
        </is>
      </c>
      <c r="BD1896" t="inlineStr">
        <is>
          <t>CommCare Android, version "2.56"(468051). App v15976. CommCare Version 2.56.0. Build 468051, built on: 2025-04-04</t>
        </is>
      </c>
      <c r="BE1896" t="inlineStr">
        <is>
          <t>commcare_f18d6b7a-4a28-4b1e-ba72-371ee279da9f</t>
        </is>
      </c>
      <c r="BF1896" t="inlineStr"/>
      <c r="BG1896" t="inlineStr">
        <is>
          <t>f13d8149fc6d39ebe86af18272310ff9</t>
        </is>
      </c>
      <c r="BH1896" t="inlineStr">
        <is>
          <t>7f92301a232342ecaa860bf392f6b02f</t>
        </is>
      </c>
      <c r="BI1896" t="inlineStr">
        <is>
          <t>15246</t>
        </is>
      </c>
      <c r="BJ1896" t="inlineStr">
        <is>
          <t>XFormInstance</t>
        </is>
      </c>
      <c r="BK1896" t="inlineStr">
        <is>
          <t>2061fea1166011f0b75d2503b5a243dc</t>
        </is>
      </c>
      <c r="BL1896" t="b">
        <v>0</v>
      </c>
      <c r="BM1896" t="inlineStr">
        <is>
          <t>---</t>
        </is>
      </c>
      <c r="BN1896" t="inlineStr">
        <is>
          <t>200.113.214.20</t>
        </is>
      </c>
      <c r="BO1896" t="inlineStr">
        <is>
          <t xml:space="preserve">Estherline Saint Jean </t>
        </is>
      </c>
    </row>
    <row r="1897">
      <c r="A1897" t="inlineStr">
        <is>
          <t>1895</t>
        </is>
      </c>
      <c r="B1897" t="inlineStr">
        <is>
          <t>4106e644-ba47-41b1-b08c-b982c2a4b617</t>
        </is>
      </c>
      <c r="C1897" t="inlineStr">
        <is>
          <t>2025-04-10</t>
        </is>
      </c>
      <c r="D1897" t="inlineStr">
        <is>
          <t>4</t>
        </is>
      </c>
      <c r="E1897" t="inlineStr">
        <is>
          <t>Rendezvous rate</t>
        </is>
      </c>
      <c r="F1897" t="inlineStr">
        <is>
          <t>1</t>
        </is>
      </c>
      <c r="G1897" t="inlineStr">
        <is>
          <t>R/V rate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---</t>
        </is>
      </c>
      <c r="L1897" t="inlineStr">
        <is>
          <t>---</t>
        </is>
      </c>
      <c r="M1897" t="inlineStr">
        <is>
          <t>---</t>
        </is>
      </c>
      <c r="N1897" t="inlineStr">
        <is>
          <t>---</t>
        </is>
      </c>
      <c r="O1897" t="inlineStr">
        <is>
          <t>---</t>
        </is>
      </c>
      <c r="P1897" t="inlineStr">
        <is>
          <t>---</t>
        </is>
      </c>
      <c r="Q1897" t="inlineStr">
        <is>
          <t>---</t>
        </is>
      </c>
      <c r="R1897" t="inlineStr"/>
      <c r="S1897" t="inlineStr">
        <is>
          <t>32.5</t>
        </is>
      </c>
      <c r="T1897" t="inlineStr">
        <is>
          <t>135.0</t>
        </is>
      </c>
      <c r="U1897">
        <f>HYPERLINK("https://www.commcarehq.org/a/caris-test/api/form_attachment/v1/4106e644-ba47-41b1-b08c-b982c2a4b617/1744331924361.jpg")</f>
        <v/>
      </c>
      <c r="V1897" t="inlineStr"/>
      <c r="W1897" t="inlineStr"/>
      <c r="X1897" t="inlineStr">
        <is>
          <t>PAP/OMFP/ST03931</t>
        </is>
      </c>
      <c r="Y1897" t="inlineStr">
        <is>
          <t>PAP/OMFP/ST03931</t>
        </is>
      </c>
      <c r="Z1897" t="inlineStr">
        <is>
          <t>2025-04-11 00:38:47</t>
        </is>
      </c>
      <c r="AA1897" t="inlineStr">
        <is>
          <t>2025-04-11 00:37:21</t>
        </is>
      </c>
      <c r="AB1897" t="inlineStr">
        <is>
          <t>2florence</t>
        </is>
      </c>
      <c r="AC1897" t="inlineStr">
        <is>
          <t>2025-04-11 00:38:48</t>
        </is>
      </c>
      <c r="AD1897" s="1" t="inlineStr">
        <is>
          <t>https://www.commcarehq.org/a/caris-test/reports/form_data/4106e644-ba47-41b1-b08c-b982c2a4b617/</t>
        </is>
      </c>
      <c r="AE1897" t="inlineStr">
        <is>
          <t>---</t>
        </is>
      </c>
      <c r="AF1897" t="inlineStr">
        <is>
          <t>3c5a623af057e23a32ae4000_22764</t>
        </is>
      </c>
      <c r="AG1897" t="inlineStr">
        <is>
          <t>---</t>
        </is>
      </c>
      <c r="AH1897" t="inlineStr">
        <is>
          <t>2025-04-11 00:38:47</t>
        </is>
      </c>
      <c r="AI1897" t="inlineStr">
        <is>
          <t>754ca7bec29f95351d5cefde12319a10</t>
        </is>
      </c>
      <c r="AJ1897" t="inlineStr">
        <is>
          <t>2025-04-10</t>
        </is>
      </c>
      <c r="AK1897" t="inlineStr">
        <is>
          <t>4</t>
        </is>
      </c>
      <c r="AL1897" t="inlineStr">
        <is>
          <t>Rendezvous rate</t>
        </is>
      </c>
      <c r="AM1897" t="inlineStr">
        <is>
          <t>1</t>
        </is>
      </c>
      <c r="AN1897" t="inlineStr">
        <is>
          <t>R/V rate</t>
        </is>
      </c>
      <c r="AO1897" t="inlineStr">
        <is>
          <t>1</t>
        </is>
      </c>
      <c r="AP1897" t="inlineStr">
        <is>
          <t>1</t>
        </is>
      </c>
      <c r="AQ1897" t="inlineStr"/>
      <c r="AR1897" t="inlineStr">
        <is>
          <t>32.5</t>
        </is>
      </c>
      <c r="AS1897" t="inlineStr">
        <is>
          <t>135</t>
        </is>
      </c>
      <c r="AT1897" t="inlineStr"/>
      <c r="AU1897" t="inlineStr">
        <is>
          <t>---</t>
        </is>
      </c>
      <c r="AV1897" t="inlineStr">
        <is>
          <t>---</t>
        </is>
      </c>
      <c r="AW1897" t="inlineStr">
        <is>
          <t>---</t>
        </is>
      </c>
      <c r="AX1897" t="inlineStr">
        <is>
          <t>---</t>
        </is>
      </c>
      <c r="AY1897" t="inlineStr">
        <is>
          <t>---</t>
        </is>
      </c>
      <c r="AZ1897" t="inlineStr">
        <is>
          <t>---</t>
        </is>
      </c>
      <c r="BA1897" t="inlineStr">
        <is>
          <t>754ca7bec29f95351d5cefde12319a10</t>
        </is>
      </c>
      <c r="BB1897" t="inlineStr">
        <is>
          <t>http://openrosa.org/formdesigner/0B48E039-1E80-49A7-AC24-732B6E788E39</t>
        </is>
      </c>
      <c r="BC1897" t="inlineStr">
        <is>
          <t>Ration et autres visites</t>
        </is>
      </c>
      <c r="BD1897" t="inlineStr">
        <is>
          <t>CommCare Android, version "2.56"(468046). App v15976. CommCare Version 2.56.0. Build 468046, built on: 2025-03-15</t>
        </is>
      </c>
      <c r="BE1897" t="inlineStr">
        <is>
          <t>commcare_808796cd-33b0-4127-827b-be4077a90425</t>
        </is>
      </c>
      <c r="BF1897" t="inlineStr"/>
      <c r="BG1897" t="inlineStr">
        <is>
          <t>f13d8149fc6d39ebe86af18272310ff9</t>
        </is>
      </c>
      <c r="BH1897" t="inlineStr">
        <is>
          <t>7f92301a232342ecaa860bf392f6b02f</t>
        </is>
      </c>
      <c r="BI1897" t="inlineStr">
        <is>
          <t>15246</t>
        </is>
      </c>
      <c r="BJ1897" t="inlineStr">
        <is>
          <t>XFormInstance</t>
        </is>
      </c>
      <c r="BK1897" t="inlineStr">
        <is>
          <t>f3b8fe94166c11f0befd8d4ba6887086</t>
        </is>
      </c>
      <c r="BL1897" t="b">
        <v>0</v>
      </c>
      <c r="BM1897" t="inlineStr">
        <is>
          <t>---</t>
        </is>
      </c>
      <c r="BN1897" t="inlineStr">
        <is>
          <t>200.113.253.27</t>
        </is>
      </c>
      <c r="BO1897" t="inlineStr">
        <is>
          <t>Ruth Laguerre</t>
        </is>
      </c>
    </row>
    <row r="1898">
      <c r="A1898" t="inlineStr">
        <is>
          <t>1896</t>
        </is>
      </c>
      <c r="B1898" t="inlineStr">
        <is>
          <t>1a97e35d-b72d-495a-ad4e-1f91e13a5d82</t>
        </is>
      </c>
      <c r="C1898" t="inlineStr">
        <is>
          <t>2025-04-09</t>
        </is>
      </c>
      <c r="D1898" t="inlineStr">
        <is>
          <t>3</t>
        </is>
      </c>
      <c r="E1898" t="inlineStr">
        <is>
          <t>---</t>
        </is>
      </c>
      <c r="F1898" t="inlineStr">
        <is>
          <t>0</t>
        </is>
      </c>
      <c r="G1898" t="inlineStr">
        <is>
          <t>---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---</t>
        </is>
      </c>
      <c r="L1898" t="inlineStr">
        <is>
          <t>---</t>
        </is>
      </c>
      <c r="M1898" t="inlineStr">
        <is>
          <t>---</t>
        </is>
      </c>
      <c r="N1898" t="inlineStr">
        <is>
          <t>---</t>
        </is>
      </c>
      <c r="O1898" t="inlineStr">
        <is>
          <t>---</t>
        </is>
      </c>
      <c r="P1898" t="inlineStr">
        <is>
          <t>---</t>
        </is>
      </c>
      <c r="Q1898" t="inlineStr">
        <is>
          <t>---</t>
        </is>
      </c>
      <c r="R1898" t="inlineStr"/>
      <c r="S1898" t="inlineStr"/>
      <c r="T1898" t="inlineStr"/>
      <c r="U1898" t="inlineStr"/>
      <c r="V1898" t="inlineStr"/>
      <c r="W1898" t="inlineStr">
        <is>
          <t>19.6755929 -72.1210963 -32.4 4.4</t>
        </is>
      </c>
      <c r="X1898" t="inlineStr">
        <is>
          <t>CAP/CALT/ST01081</t>
        </is>
      </c>
      <c r="Y1898" t="inlineStr">
        <is>
          <t>CAP/CALT/ST01081</t>
        </is>
      </c>
      <c r="Z1898" t="inlineStr">
        <is>
          <t>2025-04-09 18:48:34</t>
        </is>
      </c>
      <c r="AA1898" t="inlineStr">
        <is>
          <t>2025-04-09 18:48:16</t>
        </is>
      </c>
      <c r="AB1898" t="inlineStr">
        <is>
          <t>1maselaine</t>
        </is>
      </c>
      <c r="AC1898" t="inlineStr">
        <is>
          <t>2025-04-11 02:00:27</t>
        </is>
      </c>
      <c r="AD1898" s="1" t="inlineStr">
        <is>
          <t>https://www.commcarehq.org/a/caris-test/reports/form_data/1a97e35d-b72d-495a-ad4e-1f91e13a5d82/</t>
        </is>
      </c>
      <c r="AE1898" t="inlineStr">
        <is>
          <t>---</t>
        </is>
      </c>
      <c r="AF1898" t="inlineStr">
        <is>
          <t>3c5a623af057e23a32ae4000_31567</t>
        </is>
      </c>
      <c r="AG1898" t="inlineStr">
        <is>
          <t>OK</t>
        </is>
      </c>
      <c r="AH1898" t="inlineStr">
        <is>
          <t>2025-04-09 18:48:34</t>
        </is>
      </c>
      <c r="AI1898" t="inlineStr">
        <is>
          <t>1b833c2586eb49459103874b6462448b</t>
        </is>
      </c>
      <c r="AJ1898" t="inlineStr">
        <is>
          <t>2025-04-09</t>
        </is>
      </c>
      <c r="AK1898" t="inlineStr">
        <is>
          <t>3</t>
        </is>
      </c>
      <c r="AL1898" t="inlineStr">
        <is>
          <t>---</t>
        </is>
      </c>
      <c r="AM1898" t="inlineStr">
        <is>
          <t>0</t>
        </is>
      </c>
      <c r="AN1898" t="inlineStr">
        <is>
          <t>---</t>
        </is>
      </c>
      <c r="AO1898" t="inlineStr">
        <is>
          <t>1</t>
        </is>
      </c>
      <c r="AP1898" t="inlineStr">
        <is>
          <t>1</t>
        </is>
      </c>
      <c r="AQ1898" t="inlineStr"/>
      <c r="AR1898" t="inlineStr"/>
      <c r="AS1898" t="inlineStr"/>
      <c r="AT1898" t="inlineStr">
        <is>
          <t>19.6755929 -72.1210963 -32.4 4.4</t>
        </is>
      </c>
      <c r="AU1898" t="inlineStr">
        <is>
          <t>---</t>
        </is>
      </c>
      <c r="AV1898" t="inlineStr">
        <is>
          <t>---</t>
        </is>
      </c>
      <c r="AW1898" t="inlineStr">
        <is>
          <t>---</t>
        </is>
      </c>
      <c r="AX1898" t="inlineStr">
        <is>
          <t>---</t>
        </is>
      </c>
      <c r="AY1898" t="inlineStr">
        <is>
          <t>---</t>
        </is>
      </c>
      <c r="AZ1898" t="inlineStr">
        <is>
          <t>---</t>
        </is>
      </c>
      <c r="BA1898" t="inlineStr">
        <is>
          <t>1b833c2586eb49459103874b6462448b</t>
        </is>
      </c>
      <c r="BB1898" t="inlineStr">
        <is>
          <t>http://openrosa.org/formdesigner/0B48E039-1E80-49A7-AC24-732B6E788E39</t>
        </is>
      </c>
      <c r="BC1898" t="inlineStr">
        <is>
          <t>Ration et autres visites</t>
        </is>
      </c>
      <c r="BD1898" t="inlineStr">
        <is>
          <t>CommCare Android, version "2.56"(468040). App v15976. CommCare Version 2.56.0. Build 468040, built on: 2025-02-11</t>
        </is>
      </c>
      <c r="BE1898" t="inlineStr">
        <is>
          <t>commcare_05d78f59-ebda-491c-89b8-6c42bab0e02e</t>
        </is>
      </c>
      <c r="BF1898" t="inlineStr">
        <is>
          <t>19.6754586 -72.1211328 -24.5 8.6</t>
        </is>
      </c>
      <c r="BG1898" t="inlineStr">
        <is>
          <t>f13d8149fc6d39ebe86af18272310ff9</t>
        </is>
      </c>
      <c r="BH1898" t="inlineStr">
        <is>
          <t>7f92301a232342ecaa860bf392f6b02f</t>
        </is>
      </c>
      <c r="BI1898" t="inlineStr">
        <is>
          <t>15246</t>
        </is>
      </c>
      <c r="BJ1898" t="inlineStr">
        <is>
          <t>XFormInstance</t>
        </is>
      </c>
      <c r="BK1898" t="inlineStr">
        <is>
          <t>4479e158155111f0b023c95ea779295f</t>
        </is>
      </c>
      <c r="BL1898" t="b">
        <v>0</v>
      </c>
      <c r="BM1898" t="inlineStr">
        <is>
          <t>---</t>
        </is>
      </c>
      <c r="BN1898" t="inlineStr">
        <is>
          <t>200.113.214.222</t>
        </is>
      </c>
      <c r="BO1898" t="inlineStr">
        <is>
          <t>Eshka Jean Samura</t>
        </is>
      </c>
    </row>
    <row r="1899">
      <c r="A1899" t="inlineStr">
        <is>
          <t>1897</t>
        </is>
      </c>
      <c r="B1899" t="inlineStr">
        <is>
          <t>069405cd-2607-4ee3-8295-58a4667f3c0d</t>
        </is>
      </c>
      <c r="C1899" t="inlineStr">
        <is>
          <t>2025-04-10</t>
        </is>
      </c>
      <c r="D1899" t="inlineStr">
        <is>
          <t>3</t>
        </is>
      </c>
      <c r="E1899" t="inlineStr">
        <is>
          <t>---</t>
        </is>
      </c>
      <c r="F1899" t="inlineStr">
        <is>
          <t>1</t>
        </is>
      </c>
      <c r="G1899" t="inlineStr">
        <is>
          <t>---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---</t>
        </is>
      </c>
      <c r="L1899" t="inlineStr">
        <is>
          <t>---</t>
        </is>
      </c>
      <c r="M1899" t="inlineStr">
        <is>
          <t>---</t>
        </is>
      </c>
      <c r="N1899" t="inlineStr">
        <is>
          <t>---</t>
        </is>
      </c>
      <c r="O1899" t="inlineStr">
        <is>
          <t>---</t>
        </is>
      </c>
      <c r="P1899" t="inlineStr">
        <is>
          <t>---</t>
        </is>
      </c>
      <c r="Q1899" t="inlineStr">
        <is>
          <t>---</t>
        </is>
      </c>
      <c r="R1899" t="inlineStr"/>
      <c r="S1899" t="inlineStr"/>
      <c r="T1899" t="inlineStr"/>
      <c r="U1899" t="inlineStr"/>
      <c r="V1899" t="inlineStr"/>
      <c r="W1899" t="inlineStr"/>
      <c r="X1899" t="inlineStr">
        <is>
          <t>CAP/CDSF/ST02313</t>
        </is>
      </c>
      <c r="Y1899" t="inlineStr">
        <is>
          <t>CAP/CDSF/ST02313</t>
        </is>
      </c>
      <c r="Z1899" t="inlineStr">
        <is>
          <t>2025-04-11 02:06:09</t>
        </is>
      </c>
      <c r="AA1899" t="inlineStr">
        <is>
          <t>2025-04-11 02:05:55</t>
        </is>
      </c>
      <c r="AB1899" t="inlineStr">
        <is>
          <t>1plyviose</t>
        </is>
      </c>
      <c r="AC1899" t="inlineStr">
        <is>
          <t>2025-04-11 02:10:11</t>
        </is>
      </c>
      <c r="AD1899" s="1" t="inlineStr">
        <is>
          <t>https://www.commcarehq.org/a/caris-test/reports/form_data/069405cd-2607-4ee3-8295-58a4667f3c0d/</t>
        </is>
      </c>
      <c r="AE1899" t="inlineStr">
        <is>
          <t>---</t>
        </is>
      </c>
      <c r="AF1899" t="inlineStr">
        <is>
          <t>3c5a623af057e23a32ae4000_35536</t>
        </is>
      </c>
      <c r="AG1899" t="inlineStr">
        <is>
          <t>OK</t>
        </is>
      </c>
      <c r="AH1899" t="inlineStr">
        <is>
          <t>2025-04-11 02:06:09</t>
        </is>
      </c>
      <c r="AI1899" t="inlineStr">
        <is>
          <t>aab7a2415e99453fbcb8ebd109e92b4f</t>
        </is>
      </c>
      <c r="AJ1899" t="inlineStr">
        <is>
          <t>2025-04-10</t>
        </is>
      </c>
      <c r="AK1899" t="inlineStr">
        <is>
          <t>3</t>
        </is>
      </c>
      <c r="AL1899" t="inlineStr">
        <is>
          <t>---</t>
        </is>
      </c>
      <c r="AM1899" t="inlineStr">
        <is>
          <t>1</t>
        </is>
      </c>
      <c r="AN1899" t="inlineStr">
        <is>
          <t>---</t>
        </is>
      </c>
      <c r="AO1899" t="inlineStr">
        <is>
          <t>1</t>
        </is>
      </c>
      <c r="AP1899" t="inlineStr">
        <is>
          <t>1</t>
        </is>
      </c>
      <c r="AQ1899" t="inlineStr"/>
      <c r="AR1899" t="inlineStr"/>
      <c r="AS1899" t="inlineStr"/>
      <c r="AT1899" t="inlineStr"/>
      <c r="AU1899" t="inlineStr">
        <is>
          <t>---</t>
        </is>
      </c>
      <c r="AV1899" t="inlineStr">
        <is>
          <t>---</t>
        </is>
      </c>
      <c r="AW1899" t="inlineStr">
        <is>
          <t>---</t>
        </is>
      </c>
      <c r="AX1899" t="inlineStr">
        <is>
          <t>---</t>
        </is>
      </c>
      <c r="AY1899" t="inlineStr">
        <is>
          <t>---</t>
        </is>
      </c>
      <c r="AZ1899" t="inlineStr">
        <is>
          <t>---</t>
        </is>
      </c>
      <c r="BA1899" t="inlineStr">
        <is>
          <t>aab7a2415e99453fbcb8ebd109e92b4f</t>
        </is>
      </c>
      <c r="BB1899" t="inlineStr">
        <is>
          <t>http://openrosa.org/formdesigner/0B48E039-1E80-49A7-AC24-732B6E788E39</t>
        </is>
      </c>
      <c r="BC1899" t="inlineStr">
        <is>
          <t>Ration et autres visites</t>
        </is>
      </c>
      <c r="BD1899" t="inlineStr">
        <is>
          <t>CommCare Android, version "2.55.0"(467579). App v15976. CommCare Version 2.55.0. Build 467579, built on: 2025-01-15</t>
        </is>
      </c>
      <c r="BE1899" t="inlineStr">
        <is>
          <t>commcare_d17d77c2-a7e5-4f4b-9b21-6b80894e9762</t>
        </is>
      </c>
      <c r="BF1899" t="inlineStr"/>
      <c r="BG1899" t="inlineStr">
        <is>
          <t>f13d8149fc6d39ebe86af18272310ff9</t>
        </is>
      </c>
      <c r="BH1899" t="inlineStr">
        <is>
          <t>7f92301a232342ecaa860bf392f6b02f</t>
        </is>
      </c>
      <c r="BI1899" t="inlineStr">
        <is>
          <t>15246</t>
        </is>
      </c>
      <c r="BJ1899" t="inlineStr">
        <is>
          <t>XFormInstance</t>
        </is>
      </c>
      <c r="BK1899" t="inlineStr">
        <is>
          <t>510116de161f11f0bedc8d4ba6887086</t>
        </is>
      </c>
      <c r="BL1899" t="b">
        <v>0</v>
      </c>
      <c r="BM1899" t="inlineStr">
        <is>
          <t>---</t>
        </is>
      </c>
      <c r="BN1899" t="inlineStr">
        <is>
          <t>200.113.248.14</t>
        </is>
      </c>
      <c r="BO1899" t="inlineStr">
        <is>
          <t>Witlove Noel</t>
        </is>
      </c>
    </row>
    <row r="1900">
      <c r="A1900" t="inlineStr">
        <is>
          <t>1898</t>
        </is>
      </c>
      <c r="B1900" t="inlineStr">
        <is>
          <t>0ff9e4e1-91a1-45e9-b4ca-7f30ee9c1601</t>
        </is>
      </c>
      <c r="C1900" t="inlineStr">
        <is>
          <t>2025-04-10</t>
        </is>
      </c>
      <c r="D1900" t="inlineStr">
        <is>
          <t>3</t>
        </is>
      </c>
      <c r="E1900" t="inlineStr">
        <is>
          <t>---</t>
        </is>
      </c>
      <c r="F1900" t="inlineStr">
        <is>
          <t>0</t>
        </is>
      </c>
      <c r="G1900" t="inlineStr">
        <is>
          <t>---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---</t>
        </is>
      </c>
      <c r="L1900" t="inlineStr">
        <is>
          <t>---</t>
        </is>
      </c>
      <c r="M1900" t="inlineStr">
        <is>
          <t>---</t>
        </is>
      </c>
      <c r="N1900" t="inlineStr">
        <is>
          <t>---</t>
        </is>
      </c>
      <c r="O1900" t="inlineStr">
        <is>
          <t>---</t>
        </is>
      </c>
      <c r="P1900" t="inlineStr">
        <is>
          <t>---</t>
        </is>
      </c>
      <c r="Q1900" t="inlineStr">
        <is>
          <t>---</t>
        </is>
      </c>
      <c r="R1900" t="inlineStr"/>
      <c r="S1900" t="inlineStr"/>
      <c r="T1900" t="inlineStr"/>
      <c r="U1900" t="inlineStr"/>
      <c r="V1900" t="inlineStr"/>
      <c r="W1900" t="inlineStr"/>
      <c r="X1900" t="inlineStr">
        <is>
          <t>CAP/CDSF/ST02826</t>
        </is>
      </c>
      <c r="Y1900" t="inlineStr">
        <is>
          <t>CAP/CDSF/ST02826</t>
        </is>
      </c>
      <c r="Z1900" t="inlineStr">
        <is>
          <t>2025-04-11 02:06:47</t>
        </is>
      </c>
      <c r="AA1900" t="inlineStr">
        <is>
          <t>2025-04-11 02:06:30</t>
        </is>
      </c>
      <c r="AB1900" t="inlineStr">
        <is>
          <t>1plyviose</t>
        </is>
      </c>
      <c r="AC1900" t="inlineStr">
        <is>
          <t>2025-04-11 02:10:12</t>
        </is>
      </c>
      <c r="AD1900" s="1" t="inlineStr">
        <is>
          <t>https://www.commcarehq.org/a/caris-test/reports/form_data/0ff9e4e1-91a1-45e9-b4ca-7f30ee9c1601/</t>
        </is>
      </c>
      <c r="AE1900" t="inlineStr">
        <is>
          <t>---</t>
        </is>
      </c>
      <c r="AF1900" t="inlineStr">
        <is>
          <t>3c5a623af057e23a32ae4000_48611</t>
        </is>
      </c>
      <c r="AG1900" t="inlineStr">
        <is>
          <t>OK</t>
        </is>
      </c>
      <c r="AH1900" t="inlineStr">
        <is>
          <t>2025-04-11 02:06:47</t>
        </is>
      </c>
      <c r="AI1900" t="inlineStr">
        <is>
          <t>aab7a2415e99453fbcb8ebd109e92b4f</t>
        </is>
      </c>
      <c r="AJ1900" t="inlineStr">
        <is>
          <t>2025-04-10</t>
        </is>
      </c>
      <c r="AK1900" t="inlineStr">
        <is>
          <t>3</t>
        </is>
      </c>
      <c r="AL1900" t="inlineStr">
        <is>
          <t>---</t>
        </is>
      </c>
      <c r="AM1900" t="inlineStr">
        <is>
          <t>0</t>
        </is>
      </c>
      <c r="AN1900" t="inlineStr">
        <is>
          <t>---</t>
        </is>
      </c>
      <c r="AO1900" t="inlineStr">
        <is>
          <t>1</t>
        </is>
      </c>
      <c r="AP1900" t="inlineStr">
        <is>
          <t>1</t>
        </is>
      </c>
      <c r="AQ1900" t="inlineStr"/>
      <c r="AR1900" t="inlineStr"/>
      <c r="AS1900" t="inlineStr"/>
      <c r="AT1900" t="inlineStr"/>
      <c r="AU1900" t="inlineStr">
        <is>
          <t>---</t>
        </is>
      </c>
      <c r="AV1900" t="inlineStr">
        <is>
          <t>---</t>
        </is>
      </c>
      <c r="AW1900" t="inlineStr">
        <is>
          <t>---</t>
        </is>
      </c>
      <c r="AX1900" t="inlineStr">
        <is>
          <t>---</t>
        </is>
      </c>
      <c r="AY1900" t="inlineStr">
        <is>
          <t>---</t>
        </is>
      </c>
      <c r="AZ1900" t="inlineStr">
        <is>
          <t>---</t>
        </is>
      </c>
      <c r="BA1900" t="inlineStr">
        <is>
          <t>aab7a2415e99453fbcb8ebd109e92b4f</t>
        </is>
      </c>
      <c r="BB1900" t="inlineStr">
        <is>
          <t>http://openrosa.org/formdesigner/0B48E039-1E80-49A7-AC24-732B6E788E39</t>
        </is>
      </c>
      <c r="BC1900" t="inlineStr">
        <is>
          <t>Ration et autres visites</t>
        </is>
      </c>
      <c r="BD1900" t="inlineStr">
        <is>
          <t>CommCare Android, version "2.55.0"(467579). App v15976. CommCare Version 2.55.0. Build 467579, built on: 2025-01-15</t>
        </is>
      </c>
      <c r="BE1900" t="inlineStr">
        <is>
          <t>commcare_d17d77c2-a7e5-4f4b-9b21-6b80894e9762</t>
        </is>
      </c>
      <c r="BF1900" t="inlineStr"/>
      <c r="BG1900" t="inlineStr">
        <is>
          <t>f13d8149fc6d39ebe86af18272310ff9</t>
        </is>
      </c>
      <c r="BH1900" t="inlineStr">
        <is>
          <t>7f92301a232342ecaa860bf392f6b02f</t>
        </is>
      </c>
      <c r="BI1900" t="inlineStr">
        <is>
          <t>15246</t>
        </is>
      </c>
      <c r="BJ1900" t="inlineStr">
        <is>
          <t>XFormInstance</t>
        </is>
      </c>
      <c r="BK1900" t="inlineStr">
        <is>
          <t>510116de161f11f0bedc8d4ba6887086</t>
        </is>
      </c>
      <c r="BL1900" t="b">
        <v>0</v>
      </c>
      <c r="BM1900" t="inlineStr">
        <is>
          <t>---</t>
        </is>
      </c>
      <c r="BN1900" t="inlineStr">
        <is>
          <t>200.113.248.14</t>
        </is>
      </c>
      <c r="BO1900" t="inlineStr">
        <is>
          <t>Cassandra Biennesier</t>
        </is>
      </c>
    </row>
    <row r="1901">
      <c r="A1901" t="inlineStr">
        <is>
          <t>1899</t>
        </is>
      </c>
      <c r="B1901" t="inlineStr">
        <is>
          <t>d08e3c63-ffd2-49eb-8add-3c42ac7e52ec</t>
        </is>
      </c>
      <c r="C1901" t="inlineStr">
        <is>
          <t>2025-04-10</t>
        </is>
      </c>
      <c r="D1901" t="inlineStr">
        <is>
          <t>3</t>
        </is>
      </c>
      <c r="E1901" t="inlineStr">
        <is>
          <t>---</t>
        </is>
      </c>
      <c r="F1901" t="inlineStr">
        <is>
          <t>1</t>
        </is>
      </c>
      <c r="G1901" t="inlineStr">
        <is>
          <t>---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---</t>
        </is>
      </c>
      <c r="L1901" t="inlineStr">
        <is>
          <t>---</t>
        </is>
      </c>
      <c r="M1901" t="inlineStr">
        <is>
          <t>---</t>
        </is>
      </c>
      <c r="N1901" t="inlineStr">
        <is>
          <t>---</t>
        </is>
      </c>
      <c r="O1901" t="inlineStr">
        <is>
          <t>---</t>
        </is>
      </c>
      <c r="P1901" t="inlineStr">
        <is>
          <t>---</t>
        </is>
      </c>
      <c r="Q1901" t="inlineStr">
        <is>
          <t>---</t>
        </is>
      </c>
      <c r="R1901" t="inlineStr"/>
      <c r="S1901" t="inlineStr"/>
      <c r="T1901" t="inlineStr"/>
      <c r="U1901" t="inlineStr"/>
      <c r="V1901" t="inlineStr"/>
      <c r="W1901" t="inlineStr"/>
      <c r="X1901" t="inlineStr">
        <is>
          <t>CAP/CDSF/ST02600</t>
        </is>
      </c>
      <c r="Y1901" t="inlineStr">
        <is>
          <t>CAP/CDSF/ST02600</t>
        </is>
      </c>
      <c r="Z1901" t="inlineStr">
        <is>
          <t>2025-04-11 02:07:21</t>
        </is>
      </c>
      <c r="AA1901" t="inlineStr">
        <is>
          <t>2025-04-11 02:07:05</t>
        </is>
      </c>
      <c r="AB1901" t="inlineStr">
        <is>
          <t>1plyviose</t>
        </is>
      </c>
      <c r="AC1901" t="inlineStr">
        <is>
          <t>2025-04-11 02:10:13</t>
        </is>
      </c>
      <c r="AD1901" s="1" t="inlineStr">
        <is>
          <t>https://www.commcarehq.org/a/caris-test/reports/form_data/d08e3c63-ffd2-49eb-8add-3c42ac7e52ec/</t>
        </is>
      </c>
      <c r="AE1901" t="inlineStr">
        <is>
          <t>---</t>
        </is>
      </c>
      <c r="AF1901" t="inlineStr">
        <is>
          <t>3c5a623af057e23a32ae4000_44805</t>
        </is>
      </c>
      <c r="AG1901" t="inlineStr">
        <is>
          <t>OK</t>
        </is>
      </c>
      <c r="AH1901" t="inlineStr">
        <is>
          <t>2025-04-11 02:07:21</t>
        </is>
      </c>
      <c r="AI1901" t="inlineStr">
        <is>
          <t>aab7a2415e99453fbcb8ebd109e92b4f</t>
        </is>
      </c>
      <c r="AJ1901" t="inlineStr">
        <is>
          <t>2025-04-10</t>
        </is>
      </c>
      <c r="AK1901" t="inlineStr">
        <is>
          <t>3</t>
        </is>
      </c>
      <c r="AL1901" t="inlineStr">
        <is>
          <t>---</t>
        </is>
      </c>
      <c r="AM1901" t="inlineStr">
        <is>
          <t>1</t>
        </is>
      </c>
      <c r="AN1901" t="inlineStr">
        <is>
          <t>---</t>
        </is>
      </c>
      <c r="AO1901" t="inlineStr">
        <is>
          <t>1</t>
        </is>
      </c>
      <c r="AP1901" t="inlineStr">
        <is>
          <t>1</t>
        </is>
      </c>
      <c r="AQ1901" t="inlineStr"/>
      <c r="AR1901" t="inlineStr"/>
      <c r="AS1901" t="inlineStr"/>
      <c r="AT1901" t="inlineStr"/>
      <c r="AU1901" t="inlineStr">
        <is>
          <t>---</t>
        </is>
      </c>
      <c r="AV1901" t="inlineStr">
        <is>
          <t>---</t>
        </is>
      </c>
      <c r="AW1901" t="inlineStr">
        <is>
          <t>---</t>
        </is>
      </c>
      <c r="AX1901" t="inlineStr">
        <is>
          <t>---</t>
        </is>
      </c>
      <c r="AY1901" t="inlineStr">
        <is>
          <t>---</t>
        </is>
      </c>
      <c r="AZ1901" t="inlineStr">
        <is>
          <t>---</t>
        </is>
      </c>
      <c r="BA1901" t="inlineStr">
        <is>
          <t>aab7a2415e99453fbcb8ebd109e92b4f</t>
        </is>
      </c>
      <c r="BB1901" t="inlineStr">
        <is>
          <t>http://openrosa.org/formdesigner/0B48E039-1E80-49A7-AC24-732B6E788E39</t>
        </is>
      </c>
      <c r="BC1901" t="inlineStr">
        <is>
          <t>Ration et autres visites</t>
        </is>
      </c>
      <c r="BD1901" t="inlineStr">
        <is>
          <t>CommCare Android, version "2.55.0"(467579). App v15976. CommCare Version 2.55.0. Build 467579, built on: 2025-01-15</t>
        </is>
      </c>
      <c r="BE1901" t="inlineStr">
        <is>
          <t>commcare_d17d77c2-a7e5-4f4b-9b21-6b80894e9762</t>
        </is>
      </c>
      <c r="BF1901" t="inlineStr"/>
      <c r="BG1901" t="inlineStr">
        <is>
          <t>f13d8149fc6d39ebe86af18272310ff9</t>
        </is>
      </c>
      <c r="BH1901" t="inlineStr">
        <is>
          <t>7f92301a232342ecaa860bf392f6b02f</t>
        </is>
      </c>
      <c r="BI1901" t="inlineStr">
        <is>
          <t>15246</t>
        </is>
      </c>
      <c r="BJ1901" t="inlineStr">
        <is>
          <t>XFormInstance</t>
        </is>
      </c>
      <c r="BK1901" t="inlineStr">
        <is>
          <t>510116de161f11f0bedc8d4ba6887086</t>
        </is>
      </c>
      <c r="BL1901" t="b">
        <v>0</v>
      </c>
      <c r="BM1901" t="inlineStr">
        <is>
          <t>---</t>
        </is>
      </c>
      <c r="BN1901" t="inlineStr">
        <is>
          <t>200.113.248.14</t>
        </is>
      </c>
      <c r="BO1901" t="inlineStr">
        <is>
          <t>Acelin Colas</t>
        </is>
      </c>
    </row>
    <row r="1902">
      <c r="A1902" t="inlineStr">
        <is>
          <t>1900</t>
        </is>
      </c>
      <c r="B1902" t="inlineStr">
        <is>
          <t>282efc32-b059-47db-ace1-354f6d4153cc</t>
        </is>
      </c>
      <c r="C1902" t="inlineStr">
        <is>
          <t>2025-04-07</t>
        </is>
      </c>
      <c r="D1902" t="inlineStr">
        <is>
          <t>3</t>
        </is>
      </c>
      <c r="E1902" t="inlineStr">
        <is>
          <t>---</t>
        </is>
      </c>
      <c r="F1902" t="inlineStr">
        <is>
          <t>1</t>
        </is>
      </c>
      <c r="G1902" t="inlineStr">
        <is>
          <t>---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---</t>
        </is>
      </c>
      <c r="L1902" t="inlineStr">
        <is>
          <t>---</t>
        </is>
      </c>
      <c r="M1902" t="inlineStr">
        <is>
          <t>---</t>
        </is>
      </c>
      <c r="N1902" t="inlineStr">
        <is>
          <t>---</t>
        </is>
      </c>
      <c r="O1902" t="inlineStr">
        <is>
          <t>---</t>
        </is>
      </c>
      <c r="P1902" t="inlineStr">
        <is>
          <t>---</t>
        </is>
      </c>
      <c r="Q1902" t="inlineStr">
        <is>
          <t>---</t>
        </is>
      </c>
      <c r="R1902" t="inlineStr"/>
      <c r="S1902" t="inlineStr"/>
      <c r="T1902" t="inlineStr"/>
      <c r="U1902" t="inlineStr"/>
      <c r="V1902" t="inlineStr"/>
      <c r="W1902" t="inlineStr"/>
      <c r="X1902" t="inlineStr">
        <is>
          <t>CAP/CMBV/ST01400</t>
        </is>
      </c>
      <c r="Y1902" t="inlineStr">
        <is>
          <t>CAP/CMBV/ST01400</t>
        </is>
      </c>
      <c r="Z1902" t="inlineStr">
        <is>
          <t>2025-04-08 02:20:00</t>
        </is>
      </c>
      <c r="AA1902" t="inlineStr">
        <is>
          <t>2025-04-08 02:19:43</t>
        </is>
      </c>
      <c r="AB1902" t="inlineStr">
        <is>
          <t>1plyviose</t>
        </is>
      </c>
      <c r="AC1902" t="inlineStr">
        <is>
          <t>2025-04-11 02:20:00</t>
        </is>
      </c>
      <c r="AD1902" s="1" t="inlineStr">
        <is>
          <t>https://www.commcarehq.org/a/caris-test/reports/form_data/282efc32-b059-47db-ace1-354f6d4153cc/</t>
        </is>
      </c>
      <c r="AE1902" t="inlineStr">
        <is>
          <t>---</t>
        </is>
      </c>
      <c r="AF1902" t="inlineStr">
        <is>
          <t>bb723cd7e6bd4508a716bf9bcb92f87c</t>
        </is>
      </c>
      <c r="AG1902" t="inlineStr">
        <is>
          <t>OK</t>
        </is>
      </c>
      <c r="AH1902" t="inlineStr">
        <is>
          <t>2025-04-08 02:20:00</t>
        </is>
      </c>
      <c r="AI1902" t="inlineStr">
        <is>
          <t>aab7a2415e99453fbcb8ebd109e92b4f</t>
        </is>
      </c>
      <c r="AJ1902" t="inlineStr">
        <is>
          <t>2025-04-07</t>
        </is>
      </c>
      <c r="AK1902" t="inlineStr">
        <is>
          <t>3</t>
        </is>
      </c>
      <c r="AL1902" t="inlineStr">
        <is>
          <t>---</t>
        </is>
      </c>
      <c r="AM1902" t="inlineStr">
        <is>
          <t>1</t>
        </is>
      </c>
      <c r="AN1902" t="inlineStr">
        <is>
          <t>---</t>
        </is>
      </c>
      <c r="AO1902" t="inlineStr">
        <is>
          <t>1</t>
        </is>
      </c>
      <c r="AP1902" t="inlineStr">
        <is>
          <t>1</t>
        </is>
      </c>
      <c r="AQ1902" t="inlineStr"/>
      <c r="AR1902" t="inlineStr"/>
      <c r="AS1902" t="inlineStr"/>
      <c r="AT1902" t="inlineStr"/>
      <c r="AU1902" t="inlineStr">
        <is>
          <t>---</t>
        </is>
      </c>
      <c r="AV1902" t="inlineStr">
        <is>
          <t>---</t>
        </is>
      </c>
      <c r="AW1902" t="inlineStr">
        <is>
          <t>---</t>
        </is>
      </c>
      <c r="AX1902" t="inlineStr">
        <is>
          <t>---</t>
        </is>
      </c>
      <c r="AY1902" t="inlineStr">
        <is>
          <t>---</t>
        </is>
      </c>
      <c r="AZ1902" t="inlineStr">
        <is>
          <t>---</t>
        </is>
      </c>
      <c r="BA1902" t="inlineStr">
        <is>
          <t>aab7a2415e99453fbcb8ebd109e92b4f</t>
        </is>
      </c>
      <c r="BB1902" t="inlineStr">
        <is>
          <t>http://openrosa.org/formdesigner/0B48E039-1E80-49A7-AC24-732B6E788E39</t>
        </is>
      </c>
      <c r="BC1902" t="inlineStr">
        <is>
          <t>Ration et autres visites</t>
        </is>
      </c>
      <c r="BD1902" t="inlineStr">
        <is>
          <t>CommCare Android, version "2.55.0"(467579). App v15976. CommCare Version 2.55.0. Build 467579, built on: 2025-01-15</t>
        </is>
      </c>
      <c r="BE1902" t="inlineStr">
        <is>
          <t>commcare_d17d77c2-a7e5-4f4b-9b21-6b80894e9762</t>
        </is>
      </c>
      <c r="BF1902" t="inlineStr"/>
      <c r="BG1902" t="inlineStr">
        <is>
          <t>f13d8149fc6d39ebe86af18272310ff9</t>
        </is>
      </c>
      <c r="BH1902" t="inlineStr">
        <is>
          <t>7f92301a232342ecaa860bf392f6b02f</t>
        </is>
      </c>
      <c r="BI1902" t="inlineStr">
        <is>
          <t>15246</t>
        </is>
      </c>
      <c r="BJ1902" t="inlineStr">
        <is>
          <t>XFormInstance</t>
        </is>
      </c>
      <c r="BK1902" t="inlineStr">
        <is>
          <t>510116de161f11f0bedc8d4ba6887086</t>
        </is>
      </c>
      <c r="BL1902" t="b">
        <v>0</v>
      </c>
      <c r="BM1902" t="inlineStr">
        <is>
          <t>---</t>
        </is>
      </c>
      <c r="BN1902" t="inlineStr">
        <is>
          <t>200.113.248.14</t>
        </is>
      </c>
      <c r="BO1902" t="inlineStr">
        <is>
          <t>Michelande Annee</t>
        </is>
      </c>
    </row>
    <row r="1903">
      <c r="A1903" t="inlineStr">
        <is>
          <t>1901</t>
        </is>
      </c>
      <c r="B1903" t="inlineStr">
        <is>
          <t>deb9e038-402a-43af-8050-943530a12b42</t>
        </is>
      </c>
      <c r="C1903" t="inlineStr">
        <is>
          <t>2025-04-07</t>
        </is>
      </c>
      <c r="D1903" t="inlineStr">
        <is>
          <t>3</t>
        </is>
      </c>
      <c r="E1903" t="inlineStr">
        <is>
          <t>---</t>
        </is>
      </c>
      <c r="F1903" t="inlineStr">
        <is>
          <t>0</t>
        </is>
      </c>
      <c r="G1903" t="inlineStr">
        <is>
          <t>---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---</t>
        </is>
      </c>
      <c r="L1903" t="inlineStr">
        <is>
          <t>---</t>
        </is>
      </c>
      <c r="M1903" t="inlineStr">
        <is>
          <t>---</t>
        </is>
      </c>
      <c r="N1903" t="inlineStr">
        <is>
          <t>---</t>
        </is>
      </c>
      <c r="O1903" t="inlineStr">
        <is>
          <t>---</t>
        </is>
      </c>
      <c r="P1903" t="inlineStr">
        <is>
          <t>---</t>
        </is>
      </c>
      <c r="Q1903" t="inlineStr">
        <is>
          <t>---</t>
        </is>
      </c>
      <c r="R1903" t="inlineStr"/>
      <c r="S1903" t="inlineStr"/>
      <c r="T1903" t="inlineStr"/>
      <c r="U1903" t="inlineStr"/>
      <c r="V1903" t="inlineStr"/>
      <c r="W1903" t="inlineStr"/>
      <c r="X1903" t="inlineStr">
        <is>
          <t>CAP/CMBV/ST03480</t>
        </is>
      </c>
      <c r="Y1903" t="inlineStr">
        <is>
          <t>CAP/CMBV/ST03480</t>
        </is>
      </c>
      <c r="Z1903" t="inlineStr">
        <is>
          <t>2025-04-08 02:21:21</t>
        </is>
      </c>
      <c r="AA1903" t="inlineStr">
        <is>
          <t>2025-04-08 02:21:04</t>
        </is>
      </c>
      <c r="AB1903" t="inlineStr">
        <is>
          <t>1plyviose</t>
        </is>
      </c>
      <c r="AC1903" t="inlineStr">
        <is>
          <t>2025-04-11 02:21:21</t>
        </is>
      </c>
      <c r="AD1903" s="1" t="inlineStr">
        <is>
          <t>https://www.commcarehq.org/a/caris-test/reports/form_data/deb9e038-402a-43af-8050-943530a12b42/</t>
        </is>
      </c>
      <c r="AE1903" t="inlineStr">
        <is>
          <t>---</t>
        </is>
      </c>
      <c r="AF1903" t="inlineStr">
        <is>
          <t>3c5a623af057e23a32ae4000_175862</t>
        </is>
      </c>
      <c r="AG1903" t="inlineStr">
        <is>
          <t>OK</t>
        </is>
      </c>
      <c r="AH1903" t="inlineStr">
        <is>
          <t>2025-04-08 02:21:21</t>
        </is>
      </c>
      <c r="AI1903" t="inlineStr">
        <is>
          <t>aab7a2415e99453fbcb8ebd109e92b4f</t>
        </is>
      </c>
      <c r="AJ1903" t="inlineStr">
        <is>
          <t>2025-04-07</t>
        </is>
      </c>
      <c r="AK1903" t="inlineStr">
        <is>
          <t>3</t>
        </is>
      </c>
      <c r="AL1903" t="inlineStr">
        <is>
          <t>---</t>
        </is>
      </c>
      <c r="AM1903" t="inlineStr">
        <is>
          <t>0</t>
        </is>
      </c>
      <c r="AN1903" t="inlineStr">
        <is>
          <t>---</t>
        </is>
      </c>
      <c r="AO1903" t="inlineStr">
        <is>
          <t>1</t>
        </is>
      </c>
      <c r="AP1903" t="inlineStr">
        <is>
          <t>1</t>
        </is>
      </c>
      <c r="AQ1903" t="inlineStr"/>
      <c r="AR1903" t="inlineStr"/>
      <c r="AS1903" t="inlineStr"/>
      <c r="AT1903" t="inlineStr"/>
      <c r="AU1903" t="inlineStr">
        <is>
          <t>---</t>
        </is>
      </c>
      <c r="AV1903" t="inlineStr">
        <is>
          <t>---</t>
        </is>
      </c>
      <c r="AW1903" t="inlineStr">
        <is>
          <t>---</t>
        </is>
      </c>
      <c r="AX1903" t="inlineStr">
        <is>
          <t>---</t>
        </is>
      </c>
      <c r="AY1903" t="inlineStr">
        <is>
          <t>---</t>
        </is>
      </c>
      <c r="AZ1903" t="inlineStr">
        <is>
          <t>---</t>
        </is>
      </c>
      <c r="BA1903" t="inlineStr">
        <is>
          <t>aab7a2415e99453fbcb8ebd109e92b4f</t>
        </is>
      </c>
      <c r="BB1903" t="inlineStr">
        <is>
          <t>http://openrosa.org/formdesigner/0B48E039-1E80-49A7-AC24-732B6E788E39</t>
        </is>
      </c>
      <c r="BC1903" t="inlineStr">
        <is>
          <t>Ration et autres visites</t>
        </is>
      </c>
      <c r="BD1903" t="inlineStr">
        <is>
          <t>CommCare Android, version "2.55.0"(467579). App v15976. CommCare Version 2.55.0. Build 467579, built on: 2025-01-15</t>
        </is>
      </c>
      <c r="BE1903" t="inlineStr">
        <is>
          <t>commcare_d17d77c2-a7e5-4f4b-9b21-6b80894e9762</t>
        </is>
      </c>
      <c r="BF1903" t="inlineStr"/>
      <c r="BG1903" t="inlineStr">
        <is>
          <t>f13d8149fc6d39ebe86af18272310ff9</t>
        </is>
      </c>
      <c r="BH1903" t="inlineStr">
        <is>
          <t>7f92301a232342ecaa860bf392f6b02f</t>
        </is>
      </c>
      <c r="BI1903" t="inlineStr">
        <is>
          <t>15246</t>
        </is>
      </c>
      <c r="BJ1903" t="inlineStr">
        <is>
          <t>XFormInstance</t>
        </is>
      </c>
      <c r="BK1903" t="inlineStr">
        <is>
          <t>510116de161f11f0bedc8d4ba6887086</t>
        </is>
      </c>
      <c r="BL1903" t="b">
        <v>0</v>
      </c>
      <c r="BM1903" t="inlineStr">
        <is>
          <t>---</t>
        </is>
      </c>
      <c r="BN1903" t="inlineStr">
        <is>
          <t>200.113.248.14</t>
        </is>
      </c>
      <c r="BO1903" t="inlineStr">
        <is>
          <t>Wisley Almonor</t>
        </is>
      </c>
    </row>
    <row r="1904">
      <c r="A1904" t="inlineStr">
        <is>
          <t>1902</t>
        </is>
      </c>
      <c r="B1904" t="inlineStr">
        <is>
          <t>face28d0-4fb0-4cf5-bc3d-67973a454e62</t>
        </is>
      </c>
      <c r="C1904" t="inlineStr">
        <is>
          <t>2025-04-07</t>
        </is>
      </c>
      <c r="D1904" t="inlineStr">
        <is>
          <t>3</t>
        </is>
      </c>
      <c r="E1904" t="inlineStr">
        <is>
          <t>---</t>
        </is>
      </c>
      <c r="F1904" t="inlineStr">
        <is>
          <t>0</t>
        </is>
      </c>
      <c r="G1904" t="inlineStr">
        <is>
          <t>---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---</t>
        </is>
      </c>
      <c r="L1904" t="inlineStr">
        <is>
          <t>---</t>
        </is>
      </c>
      <c r="M1904" t="inlineStr">
        <is>
          <t>---</t>
        </is>
      </c>
      <c r="N1904" t="inlineStr">
        <is>
          <t>---</t>
        </is>
      </c>
      <c r="O1904" t="inlineStr">
        <is>
          <t>---</t>
        </is>
      </c>
      <c r="P1904" t="inlineStr">
        <is>
          <t>---</t>
        </is>
      </c>
      <c r="Q1904" t="inlineStr">
        <is>
          <t>---</t>
        </is>
      </c>
      <c r="R1904" t="inlineStr"/>
      <c r="S1904" t="inlineStr"/>
      <c r="T1904" t="inlineStr"/>
      <c r="U1904" t="inlineStr"/>
      <c r="V1904" t="inlineStr"/>
      <c r="W1904" t="inlineStr"/>
      <c r="X1904" t="inlineStr">
        <is>
          <t>CAP/CMBV/ST03748</t>
        </is>
      </c>
      <c r="Y1904" t="inlineStr">
        <is>
          <t>CAP/CMBV/ST03748</t>
        </is>
      </c>
      <c r="Z1904" t="inlineStr">
        <is>
          <t>2025-04-08 02:22:27</t>
        </is>
      </c>
      <c r="AA1904" t="inlineStr">
        <is>
          <t>2025-04-08 02:22:10</t>
        </is>
      </c>
      <c r="AB1904" t="inlineStr">
        <is>
          <t>1plyviose</t>
        </is>
      </c>
      <c r="AC1904" t="inlineStr">
        <is>
          <t>2025-04-11 02:22:26</t>
        </is>
      </c>
      <c r="AD1904" s="1" t="inlineStr">
        <is>
          <t>https://www.commcarehq.org/a/caris-test/reports/form_data/face28d0-4fb0-4cf5-bc3d-67973a454e62/</t>
        </is>
      </c>
      <c r="AE1904" t="inlineStr">
        <is>
          <t>---</t>
        </is>
      </c>
      <c r="AF1904" t="inlineStr">
        <is>
          <t>3c5a623af057e23a32ae4000_175863</t>
        </is>
      </c>
      <c r="AG1904" t="inlineStr">
        <is>
          <t>OK</t>
        </is>
      </c>
      <c r="AH1904" t="inlineStr">
        <is>
          <t>2025-04-08 02:22:27</t>
        </is>
      </c>
      <c r="AI1904" t="inlineStr">
        <is>
          <t>aab7a2415e99453fbcb8ebd109e92b4f</t>
        </is>
      </c>
      <c r="AJ1904" t="inlineStr">
        <is>
          <t>2025-04-07</t>
        </is>
      </c>
      <c r="AK1904" t="inlineStr">
        <is>
          <t>3</t>
        </is>
      </c>
      <c r="AL1904" t="inlineStr">
        <is>
          <t>---</t>
        </is>
      </c>
      <c r="AM1904" t="inlineStr">
        <is>
          <t>0</t>
        </is>
      </c>
      <c r="AN1904" t="inlineStr">
        <is>
          <t>---</t>
        </is>
      </c>
      <c r="AO1904" t="inlineStr">
        <is>
          <t>1</t>
        </is>
      </c>
      <c r="AP1904" t="inlineStr">
        <is>
          <t>1</t>
        </is>
      </c>
      <c r="AQ1904" t="inlineStr"/>
      <c r="AR1904" t="inlineStr"/>
      <c r="AS1904" t="inlineStr"/>
      <c r="AT1904" t="inlineStr"/>
      <c r="AU1904" t="inlineStr">
        <is>
          <t>---</t>
        </is>
      </c>
      <c r="AV1904" t="inlineStr">
        <is>
          <t>---</t>
        </is>
      </c>
      <c r="AW1904" t="inlineStr">
        <is>
          <t>---</t>
        </is>
      </c>
      <c r="AX1904" t="inlineStr">
        <is>
          <t>---</t>
        </is>
      </c>
      <c r="AY1904" t="inlineStr">
        <is>
          <t>---</t>
        </is>
      </c>
      <c r="AZ1904" t="inlineStr">
        <is>
          <t>---</t>
        </is>
      </c>
      <c r="BA1904" t="inlineStr">
        <is>
          <t>aab7a2415e99453fbcb8ebd109e92b4f</t>
        </is>
      </c>
      <c r="BB1904" t="inlineStr">
        <is>
          <t>http://openrosa.org/formdesigner/0B48E039-1E80-49A7-AC24-732B6E788E39</t>
        </is>
      </c>
      <c r="BC1904" t="inlineStr">
        <is>
          <t>Ration et autres visites</t>
        </is>
      </c>
      <c r="BD1904" t="inlineStr">
        <is>
          <t>CommCare Android, version "2.55.0"(467579). App v15976. CommCare Version 2.55.0. Build 467579, built on: 2025-01-15</t>
        </is>
      </c>
      <c r="BE1904" t="inlineStr">
        <is>
          <t>commcare_d17d77c2-a7e5-4f4b-9b21-6b80894e9762</t>
        </is>
      </c>
      <c r="BF1904" t="inlineStr"/>
      <c r="BG1904" t="inlineStr">
        <is>
          <t>f13d8149fc6d39ebe86af18272310ff9</t>
        </is>
      </c>
      <c r="BH1904" t="inlineStr">
        <is>
          <t>7f92301a232342ecaa860bf392f6b02f</t>
        </is>
      </c>
      <c r="BI1904" t="inlineStr">
        <is>
          <t>15246</t>
        </is>
      </c>
      <c r="BJ1904" t="inlineStr">
        <is>
          <t>XFormInstance</t>
        </is>
      </c>
      <c r="BK1904" t="inlineStr">
        <is>
          <t>510116de161f11f0bedc8d4ba6887086</t>
        </is>
      </c>
      <c r="BL1904" t="b">
        <v>0</v>
      </c>
      <c r="BM1904" t="inlineStr">
        <is>
          <t>---</t>
        </is>
      </c>
      <c r="BN1904" t="inlineStr">
        <is>
          <t>200.113.248.14</t>
        </is>
      </c>
      <c r="BO1904" t="inlineStr">
        <is>
          <t>Kensley Solimand</t>
        </is>
      </c>
    </row>
    <row r="1905">
      <c r="A1905" t="inlineStr">
        <is>
          <t>1903</t>
        </is>
      </c>
      <c r="B1905" t="inlineStr">
        <is>
          <t>c2376ae2-58fa-44c5-808e-9fe57e405ec9</t>
        </is>
      </c>
      <c r="C1905" t="inlineStr">
        <is>
          <t>2025-04-07</t>
        </is>
      </c>
      <c r="D1905" t="inlineStr">
        <is>
          <t>3</t>
        </is>
      </c>
      <c r="E1905" t="inlineStr">
        <is>
          <t>---</t>
        </is>
      </c>
      <c r="F1905" t="inlineStr">
        <is>
          <t>1</t>
        </is>
      </c>
      <c r="G1905" t="inlineStr">
        <is>
          <t>---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---</t>
        </is>
      </c>
      <c r="L1905" t="inlineStr">
        <is>
          <t>---</t>
        </is>
      </c>
      <c r="M1905" t="inlineStr">
        <is>
          <t>---</t>
        </is>
      </c>
      <c r="N1905" t="inlineStr">
        <is>
          <t>---</t>
        </is>
      </c>
      <c r="O1905" t="inlineStr">
        <is>
          <t>---</t>
        </is>
      </c>
      <c r="P1905" t="inlineStr">
        <is>
          <t>---</t>
        </is>
      </c>
      <c r="Q1905" t="inlineStr">
        <is>
          <t>---</t>
        </is>
      </c>
      <c r="R1905" t="inlineStr"/>
      <c r="S1905" t="inlineStr"/>
      <c r="T1905" t="inlineStr"/>
      <c r="U1905" t="inlineStr"/>
      <c r="V1905" t="inlineStr"/>
      <c r="W1905" t="inlineStr"/>
      <c r="X1905" t="inlineStr">
        <is>
          <t>CAP/CMBV/ST03444</t>
        </is>
      </c>
      <c r="Y1905" t="inlineStr">
        <is>
          <t>CAP/CMBV/ST03444</t>
        </is>
      </c>
      <c r="Z1905" t="inlineStr">
        <is>
          <t>2025-04-08 02:23:24</t>
        </is>
      </c>
      <c r="AA1905" t="inlineStr">
        <is>
          <t>2025-04-08 02:23:11</t>
        </is>
      </c>
      <c r="AB1905" t="inlineStr">
        <is>
          <t>1plyviose</t>
        </is>
      </c>
      <c r="AC1905" t="inlineStr">
        <is>
          <t>2025-04-11 02:23:24</t>
        </is>
      </c>
      <c r="AD1905" s="1" t="inlineStr">
        <is>
          <t>https://www.commcarehq.org/a/caris-test/reports/form_data/c2376ae2-58fa-44c5-808e-9fe57e405ec9/</t>
        </is>
      </c>
      <c r="AE1905" t="inlineStr">
        <is>
          <t>---</t>
        </is>
      </c>
      <c r="AF1905" t="inlineStr">
        <is>
          <t>3c5a623af057e23a32ae4000_187730</t>
        </is>
      </c>
      <c r="AG1905" t="inlineStr">
        <is>
          <t>OK</t>
        </is>
      </c>
      <c r="AH1905" t="inlineStr">
        <is>
          <t>2025-04-08 02:23:24</t>
        </is>
      </c>
      <c r="AI1905" t="inlineStr">
        <is>
          <t>aab7a2415e99453fbcb8ebd109e92b4f</t>
        </is>
      </c>
      <c r="AJ1905" t="inlineStr">
        <is>
          <t>2025-04-07</t>
        </is>
      </c>
      <c r="AK1905" t="inlineStr">
        <is>
          <t>3</t>
        </is>
      </c>
      <c r="AL1905" t="inlineStr">
        <is>
          <t>---</t>
        </is>
      </c>
      <c r="AM1905" t="inlineStr">
        <is>
          <t>1</t>
        </is>
      </c>
      <c r="AN1905" t="inlineStr">
        <is>
          <t>---</t>
        </is>
      </c>
      <c r="AO1905" t="inlineStr">
        <is>
          <t>1</t>
        </is>
      </c>
      <c r="AP1905" t="inlineStr">
        <is>
          <t>1</t>
        </is>
      </c>
      <c r="AQ1905" t="inlineStr"/>
      <c r="AR1905" t="inlineStr"/>
      <c r="AS1905" t="inlineStr"/>
      <c r="AT1905" t="inlineStr"/>
      <c r="AU1905" t="inlineStr">
        <is>
          <t>---</t>
        </is>
      </c>
      <c r="AV1905" t="inlineStr">
        <is>
          <t>---</t>
        </is>
      </c>
      <c r="AW1905" t="inlineStr">
        <is>
          <t>---</t>
        </is>
      </c>
      <c r="AX1905" t="inlineStr">
        <is>
          <t>---</t>
        </is>
      </c>
      <c r="AY1905" t="inlineStr">
        <is>
          <t>---</t>
        </is>
      </c>
      <c r="AZ1905" t="inlineStr">
        <is>
          <t>---</t>
        </is>
      </c>
      <c r="BA1905" t="inlineStr">
        <is>
          <t>aab7a2415e99453fbcb8ebd109e92b4f</t>
        </is>
      </c>
      <c r="BB1905" t="inlineStr">
        <is>
          <t>http://openrosa.org/formdesigner/0B48E039-1E80-49A7-AC24-732B6E788E39</t>
        </is>
      </c>
      <c r="BC1905" t="inlineStr">
        <is>
          <t>Ration et autres visites</t>
        </is>
      </c>
      <c r="BD1905" t="inlineStr">
        <is>
          <t>CommCare Android, version "2.55.0"(467579). App v15976. CommCare Version 2.55.0. Build 467579, built on: 2025-01-15</t>
        </is>
      </c>
      <c r="BE1905" t="inlineStr">
        <is>
          <t>commcare_d17d77c2-a7e5-4f4b-9b21-6b80894e9762</t>
        </is>
      </c>
      <c r="BF1905" t="inlineStr"/>
      <c r="BG1905" t="inlineStr">
        <is>
          <t>f13d8149fc6d39ebe86af18272310ff9</t>
        </is>
      </c>
      <c r="BH1905" t="inlineStr">
        <is>
          <t>7f92301a232342ecaa860bf392f6b02f</t>
        </is>
      </c>
      <c r="BI1905" t="inlineStr">
        <is>
          <t>15246</t>
        </is>
      </c>
      <c r="BJ1905" t="inlineStr">
        <is>
          <t>XFormInstance</t>
        </is>
      </c>
      <c r="BK1905" t="inlineStr">
        <is>
          <t>510116de161f11f0bedc8d4ba6887086</t>
        </is>
      </c>
      <c r="BL1905" t="b">
        <v>0</v>
      </c>
      <c r="BM1905" t="inlineStr">
        <is>
          <t>---</t>
        </is>
      </c>
      <c r="BN1905" t="inlineStr">
        <is>
          <t>200.113.248.14</t>
        </is>
      </c>
      <c r="BO1905" t="inlineStr">
        <is>
          <t>Ange Darlie Saintil</t>
        </is>
      </c>
    </row>
    <row r="1906">
      <c r="A1906" t="inlineStr">
        <is>
          <t>1904</t>
        </is>
      </c>
      <c r="B1906" t="inlineStr">
        <is>
          <t>a9c9197e-9916-487b-8740-19d7611259f3</t>
        </is>
      </c>
      <c r="C1906" t="inlineStr">
        <is>
          <t>2025-04-07</t>
        </is>
      </c>
      <c r="D1906" t="inlineStr">
        <is>
          <t>3 4</t>
        </is>
      </c>
      <c r="E1906" t="inlineStr">
        <is>
          <t>Demotivation  Well Being</t>
        </is>
      </c>
      <c r="F1906" t="inlineStr">
        <is>
          <t>1</t>
        </is>
      </c>
      <c r="G1906" t="inlineStr">
        <is>
          <t>---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---</t>
        </is>
      </c>
      <c r="L1906" t="inlineStr">
        <is>
          <t>---</t>
        </is>
      </c>
      <c r="M1906" t="inlineStr">
        <is>
          <t>---</t>
        </is>
      </c>
      <c r="N1906" t="inlineStr">
        <is>
          <t>---</t>
        </is>
      </c>
      <c r="O1906" t="inlineStr">
        <is>
          <t>---</t>
        </is>
      </c>
      <c r="P1906" t="inlineStr">
        <is>
          <t>---</t>
        </is>
      </c>
      <c r="Q1906" t="inlineStr">
        <is>
          <t>---</t>
        </is>
      </c>
      <c r="R1906" t="inlineStr"/>
      <c r="S1906" t="inlineStr"/>
      <c r="T1906" t="inlineStr"/>
      <c r="U1906" t="inlineStr"/>
      <c r="V1906" t="inlineStr"/>
      <c r="W1906" t="inlineStr"/>
      <c r="X1906" t="inlineStr">
        <is>
          <t>CAP/CMBV/ST01401</t>
        </is>
      </c>
      <c r="Y1906" t="inlineStr">
        <is>
          <t>CAP/CMBV/ST01401</t>
        </is>
      </c>
      <c r="Z1906" t="inlineStr">
        <is>
          <t>2025-04-08 02:24:51</t>
        </is>
      </c>
      <c r="AA1906" t="inlineStr">
        <is>
          <t>2025-04-08 02:23:54</t>
        </is>
      </c>
      <c r="AB1906" t="inlineStr">
        <is>
          <t>1plyviose</t>
        </is>
      </c>
      <c r="AC1906" t="inlineStr">
        <is>
          <t>2025-04-11 02:24:50</t>
        </is>
      </c>
      <c r="AD1906" s="1" t="inlineStr">
        <is>
          <t>https://www.commcarehq.org/a/caris-test/reports/form_data/a9c9197e-9916-487b-8740-19d7611259f3/</t>
        </is>
      </c>
      <c r="AE1906" t="inlineStr">
        <is>
          <t>---</t>
        </is>
      </c>
      <c r="AF1906" t="inlineStr">
        <is>
          <t>ebf80299615445d3ba4fd338f96918fb</t>
        </is>
      </c>
      <c r="AG1906" t="inlineStr">
        <is>
          <t>OK</t>
        </is>
      </c>
      <c r="AH1906" t="inlineStr">
        <is>
          <t>2025-04-08 02:24:51</t>
        </is>
      </c>
      <c r="AI1906" t="inlineStr">
        <is>
          <t>aab7a2415e99453fbcb8ebd109e92b4f</t>
        </is>
      </c>
      <c r="AJ1906" t="inlineStr">
        <is>
          <t>2025-04-07</t>
        </is>
      </c>
      <c r="AK1906" t="inlineStr">
        <is>
          <t>3 4</t>
        </is>
      </c>
      <c r="AL1906" t="inlineStr">
        <is>
          <t>Demotivation  Well Being</t>
        </is>
      </c>
      <c r="AM1906" t="inlineStr">
        <is>
          <t>1</t>
        </is>
      </c>
      <c r="AN1906" t="inlineStr">
        <is>
          <t>---</t>
        </is>
      </c>
      <c r="AO1906" t="inlineStr">
        <is>
          <t>1</t>
        </is>
      </c>
      <c r="AP1906" t="inlineStr">
        <is>
          <t>1</t>
        </is>
      </c>
      <c r="AQ1906" t="inlineStr"/>
      <c r="AR1906" t="inlineStr"/>
      <c r="AS1906" t="inlineStr"/>
      <c r="AT1906" t="inlineStr"/>
      <c r="AU1906" t="inlineStr">
        <is>
          <t>---</t>
        </is>
      </c>
      <c r="AV1906" t="inlineStr">
        <is>
          <t>---</t>
        </is>
      </c>
      <c r="AW1906" t="inlineStr">
        <is>
          <t>---</t>
        </is>
      </c>
      <c r="AX1906" t="inlineStr">
        <is>
          <t>---</t>
        </is>
      </c>
      <c r="AY1906" t="inlineStr">
        <is>
          <t>---</t>
        </is>
      </c>
      <c r="AZ1906" t="inlineStr">
        <is>
          <t>---</t>
        </is>
      </c>
      <c r="BA1906" t="inlineStr">
        <is>
          <t>aab7a2415e99453fbcb8ebd109e92b4f</t>
        </is>
      </c>
      <c r="BB1906" t="inlineStr">
        <is>
          <t>http://openrosa.org/formdesigner/0B48E039-1E80-49A7-AC24-732B6E788E39</t>
        </is>
      </c>
      <c r="BC1906" t="inlineStr">
        <is>
          <t>Ration et autres visites</t>
        </is>
      </c>
      <c r="BD1906" t="inlineStr">
        <is>
          <t>CommCare Android, version "2.55.0"(467579). App v15976. CommCare Version 2.55.0. Build 467579, built on: 2025-01-15</t>
        </is>
      </c>
      <c r="BE1906" t="inlineStr">
        <is>
          <t>commcare_d17d77c2-a7e5-4f4b-9b21-6b80894e9762</t>
        </is>
      </c>
      <c r="BF1906" t="inlineStr"/>
      <c r="BG1906" t="inlineStr">
        <is>
          <t>f13d8149fc6d39ebe86af18272310ff9</t>
        </is>
      </c>
      <c r="BH1906" t="inlineStr">
        <is>
          <t>7f92301a232342ecaa860bf392f6b02f</t>
        </is>
      </c>
      <c r="BI1906" t="inlineStr">
        <is>
          <t>15246</t>
        </is>
      </c>
      <c r="BJ1906" t="inlineStr">
        <is>
          <t>XFormInstance</t>
        </is>
      </c>
      <c r="BK1906" t="inlineStr">
        <is>
          <t>510116de161f11f0bedc8d4ba6887086</t>
        </is>
      </c>
      <c r="BL1906" t="b">
        <v>0</v>
      </c>
      <c r="BM1906" t="inlineStr">
        <is>
          <t>---</t>
        </is>
      </c>
      <c r="BN1906" t="inlineStr">
        <is>
          <t>200.113.248.14</t>
        </is>
      </c>
      <c r="BO1906" t="inlineStr">
        <is>
          <t>Jonhsica Rosemond</t>
        </is>
      </c>
    </row>
    <row r="1907">
      <c r="A1907" t="inlineStr">
        <is>
          <t>1905</t>
        </is>
      </c>
      <c r="B1907" t="inlineStr">
        <is>
          <t>4b8045f5-1c10-46d5-965c-e304a59de864</t>
        </is>
      </c>
      <c r="C1907" t="inlineStr">
        <is>
          <t>2025-04-07</t>
        </is>
      </c>
      <c r="D1907" t="inlineStr">
        <is>
          <t>3</t>
        </is>
      </c>
      <c r="E1907" t="inlineStr">
        <is>
          <t>---</t>
        </is>
      </c>
      <c r="F1907" t="inlineStr">
        <is>
          <t>1</t>
        </is>
      </c>
      <c r="G1907" t="inlineStr">
        <is>
          <t>---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---</t>
        </is>
      </c>
      <c r="L1907" t="inlineStr">
        <is>
          <t>---</t>
        </is>
      </c>
      <c r="M1907" t="inlineStr">
        <is>
          <t>---</t>
        </is>
      </c>
      <c r="N1907" t="inlineStr">
        <is>
          <t>---</t>
        </is>
      </c>
      <c r="O1907" t="inlineStr">
        <is>
          <t>---</t>
        </is>
      </c>
      <c r="P1907" t="inlineStr">
        <is>
          <t>---</t>
        </is>
      </c>
      <c r="Q1907" t="inlineStr">
        <is>
          <t>---</t>
        </is>
      </c>
      <c r="R1907" t="inlineStr"/>
      <c r="S1907" t="inlineStr"/>
      <c r="T1907" t="inlineStr"/>
      <c r="U1907" t="inlineStr"/>
      <c r="V1907" t="inlineStr"/>
      <c r="W1907" t="inlineStr"/>
      <c r="X1907" t="inlineStr">
        <is>
          <t>CAP/CDSF/ST02088</t>
        </is>
      </c>
      <c r="Y1907" t="inlineStr">
        <is>
          <t>CAP/CDSF/ST02088</t>
        </is>
      </c>
      <c r="Z1907" t="inlineStr">
        <is>
          <t>2025-04-08 02:25:52</t>
        </is>
      </c>
      <c r="AA1907" t="inlineStr">
        <is>
          <t>2025-04-08 02:25:19</t>
        </is>
      </c>
      <c r="AB1907" t="inlineStr">
        <is>
          <t>1plyviose</t>
        </is>
      </c>
      <c r="AC1907" t="inlineStr">
        <is>
          <t>2025-04-11 02:25:51</t>
        </is>
      </c>
      <c r="AD1907" s="1" t="inlineStr">
        <is>
          <t>https://www.commcarehq.org/a/caris-test/reports/form_data/4b8045f5-1c10-46d5-965c-e304a59de864/</t>
        </is>
      </c>
      <c r="AE1907" t="inlineStr">
        <is>
          <t>---</t>
        </is>
      </c>
      <c r="AF1907" t="inlineStr">
        <is>
          <t>3c5a623af057e23a32ae4000_34252</t>
        </is>
      </c>
      <c r="AG1907" t="inlineStr">
        <is>
          <t>OK</t>
        </is>
      </c>
      <c r="AH1907" t="inlineStr">
        <is>
          <t>2025-04-08 02:25:52</t>
        </is>
      </c>
      <c r="AI1907" t="inlineStr">
        <is>
          <t>aab7a2415e99453fbcb8ebd109e92b4f</t>
        </is>
      </c>
      <c r="AJ1907" t="inlineStr">
        <is>
          <t>2025-04-07</t>
        </is>
      </c>
      <c r="AK1907" t="inlineStr">
        <is>
          <t>3</t>
        </is>
      </c>
      <c r="AL1907" t="inlineStr">
        <is>
          <t>---</t>
        </is>
      </c>
      <c r="AM1907" t="inlineStr">
        <is>
          <t>1</t>
        </is>
      </c>
      <c r="AN1907" t="inlineStr">
        <is>
          <t>---</t>
        </is>
      </c>
      <c r="AO1907" t="inlineStr">
        <is>
          <t>1</t>
        </is>
      </c>
      <c r="AP1907" t="inlineStr">
        <is>
          <t>1</t>
        </is>
      </c>
      <c r="AQ1907" t="inlineStr"/>
      <c r="AR1907" t="inlineStr"/>
      <c r="AS1907" t="inlineStr"/>
      <c r="AT1907" t="inlineStr"/>
      <c r="AU1907" t="inlineStr">
        <is>
          <t>---</t>
        </is>
      </c>
      <c r="AV1907" t="inlineStr">
        <is>
          <t>---</t>
        </is>
      </c>
      <c r="AW1907" t="inlineStr">
        <is>
          <t>---</t>
        </is>
      </c>
      <c r="AX1907" t="inlineStr">
        <is>
          <t>---</t>
        </is>
      </c>
      <c r="AY1907" t="inlineStr">
        <is>
          <t>---</t>
        </is>
      </c>
      <c r="AZ1907" t="inlineStr">
        <is>
          <t>---</t>
        </is>
      </c>
      <c r="BA1907" t="inlineStr">
        <is>
          <t>aab7a2415e99453fbcb8ebd109e92b4f</t>
        </is>
      </c>
      <c r="BB1907" t="inlineStr">
        <is>
          <t>http://openrosa.org/formdesigner/0B48E039-1E80-49A7-AC24-732B6E788E39</t>
        </is>
      </c>
      <c r="BC1907" t="inlineStr">
        <is>
          <t>Ration et autres visites</t>
        </is>
      </c>
      <c r="BD1907" t="inlineStr">
        <is>
          <t>CommCare Android, version "2.55.0"(467579). App v15976. CommCare Version 2.55.0. Build 467579, built on: 2025-01-15</t>
        </is>
      </c>
      <c r="BE1907" t="inlineStr">
        <is>
          <t>commcare_d17d77c2-a7e5-4f4b-9b21-6b80894e9762</t>
        </is>
      </c>
      <c r="BF1907" t="inlineStr"/>
      <c r="BG1907" t="inlineStr">
        <is>
          <t>f13d8149fc6d39ebe86af18272310ff9</t>
        </is>
      </c>
      <c r="BH1907" t="inlineStr">
        <is>
          <t>7f92301a232342ecaa860bf392f6b02f</t>
        </is>
      </c>
      <c r="BI1907" t="inlineStr">
        <is>
          <t>15246</t>
        </is>
      </c>
      <c r="BJ1907" t="inlineStr">
        <is>
          <t>XFormInstance</t>
        </is>
      </c>
      <c r="BK1907" t="inlineStr">
        <is>
          <t>510116de161f11f0bedc8d4ba6887086</t>
        </is>
      </c>
      <c r="BL1907" t="b">
        <v>0</v>
      </c>
      <c r="BM1907" t="inlineStr">
        <is>
          <t>---</t>
        </is>
      </c>
      <c r="BN1907" t="inlineStr">
        <is>
          <t>200.113.248.14</t>
        </is>
      </c>
      <c r="BO1907" t="inlineStr">
        <is>
          <t>Djouvelie Destine</t>
        </is>
      </c>
    </row>
    <row r="1908">
      <c r="A1908" t="inlineStr">
        <is>
          <t>1906</t>
        </is>
      </c>
      <c r="B1908" t="inlineStr">
        <is>
          <t>5a226563-a849-4190-9200-0aec97306cde</t>
        </is>
      </c>
      <c r="C1908" t="inlineStr">
        <is>
          <t>2025-04-10</t>
        </is>
      </c>
      <c r="D1908" t="inlineStr">
        <is>
          <t>3</t>
        </is>
      </c>
      <c r="E1908" t="inlineStr">
        <is>
          <t>---</t>
        </is>
      </c>
      <c r="F1908" t="inlineStr">
        <is>
          <t>0</t>
        </is>
      </c>
      <c r="G1908" t="inlineStr">
        <is>
          <t>---</t>
        </is>
      </c>
      <c r="H1908" t="inlineStr">
        <is>
          <t>1</t>
        </is>
      </c>
      <c r="I1908" t="inlineStr">
        <is>
          <t>0</t>
        </is>
      </c>
      <c r="J1908" t="inlineStr">
        <is>
          <t>---</t>
        </is>
      </c>
      <c r="K1908" t="inlineStr">
        <is>
          <t>---</t>
        </is>
      </c>
      <c r="L1908" t="inlineStr">
        <is>
          <t>---</t>
        </is>
      </c>
      <c r="M1908" t="inlineStr">
        <is>
          <t>---</t>
        </is>
      </c>
      <c r="N1908" t="inlineStr">
        <is>
          <t>---</t>
        </is>
      </c>
      <c r="O1908" t="inlineStr">
        <is>
          <t>---</t>
        </is>
      </c>
      <c r="P1908" t="inlineStr">
        <is>
          <t>---</t>
        </is>
      </c>
      <c r="Q1908" t="inlineStr">
        <is>
          <t>---</t>
        </is>
      </c>
      <c r="R1908" t="inlineStr">
        <is>
          <t>---</t>
        </is>
      </c>
      <c r="S1908" t="inlineStr">
        <is>
          <t>---</t>
        </is>
      </c>
      <c r="T1908" t="inlineStr">
        <is>
          <t>---</t>
        </is>
      </c>
      <c r="U1908" t="inlineStr">
        <is>
          <t>---</t>
        </is>
      </c>
      <c r="V1908" t="inlineStr">
        <is>
          <t>---</t>
        </is>
      </c>
      <c r="W1908" t="inlineStr"/>
      <c r="X1908" t="inlineStr">
        <is>
          <t>PIG/CSSR/ST00970</t>
        </is>
      </c>
      <c r="Y1908" t="inlineStr">
        <is>
          <t>PIG/CSSR/ST00970</t>
        </is>
      </c>
      <c r="Z1908" t="inlineStr">
        <is>
          <t>2025-04-10 18:31:19</t>
        </is>
      </c>
      <c r="AA1908" t="inlineStr">
        <is>
          <t>2025-04-10 18:31:06</t>
        </is>
      </c>
      <c r="AB1908" t="inlineStr">
        <is>
          <t>1ketly</t>
        </is>
      </c>
      <c r="AC1908" t="inlineStr">
        <is>
          <t>2025-04-11 11:37:26</t>
        </is>
      </c>
      <c r="AD1908" s="1" t="inlineStr">
        <is>
          <t>https://www.commcarehq.org/a/caris-test/reports/form_data/5a226563-a849-4190-9200-0aec97306cde/</t>
        </is>
      </c>
      <c r="AE1908" t="inlineStr">
        <is>
          <t>---</t>
        </is>
      </c>
      <c r="AF1908" t="inlineStr">
        <is>
          <t>3c5a623af057e23a32ae4000_194352</t>
        </is>
      </c>
      <c r="AG1908" t="inlineStr">
        <is>
          <t>OK</t>
        </is>
      </c>
      <c r="AH1908" t="inlineStr">
        <is>
          <t>2025-04-10 18:31:19</t>
        </is>
      </c>
      <c r="AI1908" t="inlineStr">
        <is>
          <t>a75dfcb32c444e83a4857eabadf7dd0f</t>
        </is>
      </c>
      <c r="AJ1908" t="inlineStr">
        <is>
          <t>2025-04-10</t>
        </is>
      </c>
      <c r="AK1908" t="inlineStr">
        <is>
          <t>3</t>
        </is>
      </c>
      <c r="AL1908" t="inlineStr">
        <is>
          <t>---</t>
        </is>
      </c>
      <c r="AM1908" t="inlineStr">
        <is>
          <t>0</t>
        </is>
      </c>
      <c r="AN1908" t="inlineStr">
        <is>
          <t>---</t>
        </is>
      </c>
      <c r="AO1908" t="inlineStr">
        <is>
          <t>1</t>
        </is>
      </c>
      <c r="AP1908" t="inlineStr">
        <is>
          <t>0</t>
        </is>
      </c>
      <c r="AQ1908" t="inlineStr">
        <is>
          <t>---</t>
        </is>
      </c>
      <c r="AR1908" t="inlineStr">
        <is>
          <t>---</t>
        </is>
      </c>
      <c r="AS1908" t="inlineStr">
        <is>
          <t>---</t>
        </is>
      </c>
      <c r="AT1908" t="inlineStr"/>
      <c r="AU1908" t="inlineStr">
        <is>
          <t>---</t>
        </is>
      </c>
      <c r="AV1908" t="inlineStr">
        <is>
          <t>---</t>
        </is>
      </c>
      <c r="AW1908" t="inlineStr">
        <is>
          <t>---</t>
        </is>
      </c>
      <c r="AX1908" t="inlineStr">
        <is>
          <t>---</t>
        </is>
      </c>
      <c r="AY1908" t="inlineStr">
        <is>
          <t>---</t>
        </is>
      </c>
      <c r="AZ1908" t="inlineStr">
        <is>
          <t>---</t>
        </is>
      </c>
      <c r="BA1908" t="inlineStr">
        <is>
          <t>a75dfcb32c444e83a4857eabadf7dd0f</t>
        </is>
      </c>
      <c r="BB1908" t="inlineStr">
        <is>
          <t>http://openrosa.org/formdesigner/0B48E039-1E80-49A7-AC24-732B6E788E39</t>
        </is>
      </c>
      <c r="BC1908" t="inlineStr">
        <is>
          <t>Ration et autres visites</t>
        </is>
      </c>
      <c r="BD1908" t="inlineStr">
        <is>
          <t>CommCare Android, version "2.56"(468048). App v15976. CommCare Version 2.56.0. Build 468048, built on: 2025-03-31</t>
        </is>
      </c>
      <c r="BE1908" t="inlineStr">
        <is>
          <t>commcare_173380f7-b37d-43d8-ba2b-b49ceb66cb2e</t>
        </is>
      </c>
      <c r="BF1908" t="inlineStr">
        <is>
          <t>19.4443264 -72.2014007 0.0 2599.99</t>
        </is>
      </c>
      <c r="BG1908" t="inlineStr">
        <is>
          <t>f13d8149fc6d39ebe86af18272310ff9</t>
        </is>
      </c>
      <c r="BH1908" t="inlineStr">
        <is>
          <t>7f92301a232342ecaa860bf392f6b02f</t>
        </is>
      </c>
      <c r="BI1908" t="inlineStr">
        <is>
          <t>15246</t>
        </is>
      </c>
      <c r="BJ1908" t="inlineStr">
        <is>
          <t>XFormInstance</t>
        </is>
      </c>
      <c r="BK1908" t="inlineStr">
        <is>
          <t>02779546158511f0b6b32503b5a243dc</t>
        </is>
      </c>
      <c r="BL1908" t="b">
        <v>0</v>
      </c>
      <c r="BM1908" t="inlineStr">
        <is>
          <t>---</t>
        </is>
      </c>
      <c r="BN1908" t="inlineStr">
        <is>
          <t>200.113.248.23</t>
        </is>
      </c>
      <c r="BO1908" t="inlineStr">
        <is>
          <t>Bervens Phanor</t>
        </is>
      </c>
    </row>
    <row r="1909">
      <c r="A1909" t="inlineStr">
        <is>
          <t>1907</t>
        </is>
      </c>
      <c r="B1909" t="inlineStr">
        <is>
          <t>97025771-401f-4052-9865-7395d2154e35</t>
        </is>
      </c>
      <c r="C1909" t="inlineStr">
        <is>
          <t>2025-04-09</t>
        </is>
      </c>
      <c r="D1909" t="inlineStr">
        <is>
          <t>3</t>
        </is>
      </c>
      <c r="E1909" t="inlineStr">
        <is>
          <t>---</t>
        </is>
      </c>
      <c r="F1909" t="inlineStr">
        <is>
          <t>0</t>
        </is>
      </c>
      <c r="G1909" t="inlineStr">
        <is>
          <t>---</t>
        </is>
      </c>
      <c r="H1909" t="inlineStr">
        <is>
          <t>1</t>
        </is>
      </c>
      <c r="I1909" t="inlineStr">
        <is>
          <t>1</t>
        </is>
      </c>
      <c r="J1909" t="inlineStr"/>
      <c r="K1909" t="inlineStr">
        <is>
          <t>---</t>
        </is>
      </c>
      <c r="L1909" t="inlineStr">
        <is>
          <t>---</t>
        </is>
      </c>
      <c r="M1909" t="inlineStr">
        <is>
          <t>---</t>
        </is>
      </c>
      <c r="N1909" t="inlineStr">
        <is>
          <t>---</t>
        </is>
      </c>
      <c r="O1909" t="inlineStr">
        <is>
          <t>---</t>
        </is>
      </c>
      <c r="P1909" t="inlineStr">
        <is>
          <t>---</t>
        </is>
      </c>
      <c r="Q1909" t="inlineStr">
        <is>
          <t>---</t>
        </is>
      </c>
      <c r="R1909" t="inlineStr"/>
      <c r="S1909" t="inlineStr"/>
      <c r="T1909" t="inlineStr"/>
      <c r="U1909" t="inlineStr"/>
      <c r="V1909" t="inlineStr"/>
      <c r="W1909" t="inlineStr"/>
      <c r="X1909" t="inlineStr">
        <is>
          <t>LIM/HOSJ/ST01216</t>
        </is>
      </c>
      <c r="Y1909" t="inlineStr">
        <is>
          <t>LIM/HOSJ/ST01216</t>
        </is>
      </c>
      <c r="Z1909" t="inlineStr">
        <is>
          <t>2025-04-09 12:20:58</t>
        </is>
      </c>
      <c r="AA1909" t="inlineStr">
        <is>
          <t>2025-04-09 12:20:38</t>
        </is>
      </c>
      <c r="AB1909" t="inlineStr">
        <is>
          <t>1jeanelie</t>
        </is>
      </c>
      <c r="AC1909" t="inlineStr">
        <is>
          <t>2025-04-11 12:20:52</t>
        </is>
      </c>
      <c r="AD1909" s="1" t="inlineStr">
        <is>
          <t>https://www.commcarehq.org/a/caris-test/reports/form_data/97025771-401f-4052-9865-7395d2154e35/</t>
        </is>
      </c>
      <c r="AE1909" t="inlineStr">
        <is>
          <t>---</t>
        </is>
      </c>
      <c r="AF1909" t="inlineStr">
        <is>
          <t>3b728e68cb03470e8e9a2382db065e90</t>
        </is>
      </c>
      <c r="AG1909" t="inlineStr">
        <is>
          <t>OK</t>
        </is>
      </c>
      <c r="AH1909" t="inlineStr">
        <is>
          <t>2025-04-09 12:20:58</t>
        </is>
      </c>
      <c r="AI1909" t="inlineStr">
        <is>
          <t>1b922c6cae0e4a4e9e08c400d46b6ba7</t>
        </is>
      </c>
      <c r="AJ1909" t="inlineStr">
        <is>
          <t>2025-04-09</t>
        </is>
      </c>
      <c r="AK1909" t="inlineStr">
        <is>
          <t>3</t>
        </is>
      </c>
      <c r="AL1909" t="inlineStr">
        <is>
          <t>---</t>
        </is>
      </c>
      <c r="AM1909" t="inlineStr">
        <is>
          <t>0</t>
        </is>
      </c>
      <c r="AN1909" t="inlineStr">
        <is>
          <t>---</t>
        </is>
      </c>
      <c r="AO1909" t="inlineStr">
        <is>
          <t>1</t>
        </is>
      </c>
      <c r="AP1909" t="inlineStr">
        <is>
          <t>1</t>
        </is>
      </c>
      <c r="AQ1909" t="inlineStr"/>
      <c r="AR1909" t="inlineStr"/>
      <c r="AS1909" t="inlineStr"/>
      <c r="AT1909" t="inlineStr"/>
      <c r="AU1909" t="inlineStr">
        <is>
          <t>---</t>
        </is>
      </c>
      <c r="AV1909" t="inlineStr">
        <is>
          <t>---</t>
        </is>
      </c>
      <c r="AW1909" t="inlineStr">
        <is>
          <t>---</t>
        </is>
      </c>
      <c r="AX1909" t="inlineStr">
        <is>
          <t>---</t>
        </is>
      </c>
      <c r="AY1909" t="inlineStr">
        <is>
          <t>---</t>
        </is>
      </c>
      <c r="AZ1909" t="inlineStr">
        <is>
          <t>---</t>
        </is>
      </c>
      <c r="BA1909" t="inlineStr">
        <is>
          <t>1b922c6cae0e4a4e9e08c400d46b6ba7</t>
        </is>
      </c>
      <c r="BB1909" t="inlineStr">
        <is>
          <t>http://openrosa.org/formdesigner/0B48E039-1E80-49A7-AC24-732B6E788E39</t>
        </is>
      </c>
      <c r="BC1909" t="inlineStr">
        <is>
          <t>Ration et autres visites</t>
        </is>
      </c>
      <c r="BD1909" t="inlineStr">
        <is>
          <t>CommCare Android, version "2.55.0"(467579). App v15976. CommCare Version 2.55.0. Build 467579, built on: 2025-01-15</t>
        </is>
      </c>
      <c r="BE1909" t="inlineStr">
        <is>
          <t>commcare_734f7fdd-cbb1-463f-aa8e-b4bd89e56188</t>
        </is>
      </c>
      <c r="BF1909" t="inlineStr"/>
      <c r="BG1909" t="inlineStr">
        <is>
          <t>f13d8149fc6d39ebe86af18272310ff9</t>
        </is>
      </c>
      <c r="BH1909" t="inlineStr">
        <is>
          <t>7f92301a232342ecaa860bf392f6b02f</t>
        </is>
      </c>
      <c r="BI1909" t="inlineStr">
        <is>
          <t>15246</t>
        </is>
      </c>
      <c r="BJ1909" t="inlineStr">
        <is>
          <t>XFormInstance</t>
        </is>
      </c>
      <c r="BK1909" t="inlineStr">
        <is>
          <t>467b3aea16cf11f0b7962503b5a243dc</t>
        </is>
      </c>
      <c r="BL1909" t="b">
        <v>0</v>
      </c>
      <c r="BM1909" t="inlineStr">
        <is>
          <t>---</t>
        </is>
      </c>
      <c r="BN1909" t="inlineStr">
        <is>
          <t>200.113.253.186</t>
        </is>
      </c>
      <c r="BO1909" t="inlineStr">
        <is>
          <t>Christela  Delva</t>
        </is>
      </c>
    </row>
    <row r="1910">
      <c r="A1910" t="inlineStr">
        <is>
          <t>1908</t>
        </is>
      </c>
      <c r="B1910" t="inlineStr">
        <is>
          <t>03abc1ba-256e-46c4-9ac0-e9cdaf5b52a0</t>
        </is>
      </c>
      <c r="C1910" t="inlineStr">
        <is>
          <t>2025-04-09</t>
        </is>
      </c>
      <c r="D1910" t="inlineStr">
        <is>
          <t>3</t>
        </is>
      </c>
      <c r="E1910" t="inlineStr">
        <is>
          <t>---</t>
        </is>
      </c>
      <c r="F1910" t="inlineStr">
        <is>
          <t>0</t>
        </is>
      </c>
      <c r="G1910" t="inlineStr">
        <is>
          <t>---</t>
        </is>
      </c>
      <c r="H1910" t="inlineStr">
        <is>
          <t>1</t>
        </is>
      </c>
      <c r="I1910" t="inlineStr">
        <is>
          <t>1</t>
        </is>
      </c>
      <c r="J1910" t="inlineStr"/>
      <c r="K1910" t="inlineStr">
        <is>
          <t>---</t>
        </is>
      </c>
      <c r="L1910" t="inlineStr">
        <is>
          <t>---</t>
        </is>
      </c>
      <c r="M1910" t="inlineStr">
        <is>
          <t>---</t>
        </is>
      </c>
      <c r="N1910" t="inlineStr">
        <is>
          <t>---</t>
        </is>
      </c>
      <c r="O1910" t="inlineStr">
        <is>
          <t>---</t>
        </is>
      </c>
      <c r="P1910" t="inlineStr">
        <is>
          <t>---</t>
        </is>
      </c>
      <c r="Q1910" t="inlineStr">
        <is>
          <t>---</t>
        </is>
      </c>
      <c r="R1910" t="inlineStr"/>
      <c r="S1910" t="inlineStr"/>
      <c r="T1910" t="inlineStr"/>
      <c r="U1910" t="inlineStr"/>
      <c r="V1910" t="inlineStr"/>
      <c r="W1910" t="inlineStr"/>
      <c r="X1910" t="inlineStr">
        <is>
          <t>LIM/HOSJ/ST02443</t>
        </is>
      </c>
      <c r="Y1910" t="inlineStr">
        <is>
          <t>LIM/HOSJ/ST02443</t>
        </is>
      </c>
      <c r="Z1910" t="inlineStr">
        <is>
          <t>2025-04-09 12:21:22</t>
        </is>
      </c>
      <c r="AA1910" t="inlineStr">
        <is>
          <t>2025-04-09 12:21:10</t>
        </is>
      </c>
      <c r="AB1910" t="inlineStr">
        <is>
          <t>1jeanelie</t>
        </is>
      </c>
      <c r="AC1910" t="inlineStr">
        <is>
          <t>2025-04-11 12:21:16</t>
        </is>
      </c>
      <c r="AD1910" s="1" t="inlineStr">
        <is>
          <t>https://www.commcarehq.org/a/caris-test/reports/form_data/03abc1ba-256e-46c4-9ac0-e9cdaf5b52a0/</t>
        </is>
      </c>
      <c r="AE1910" t="inlineStr">
        <is>
          <t>---</t>
        </is>
      </c>
      <c r="AF1910" t="inlineStr">
        <is>
          <t>3c5a623af057e23a32ae4000_29806</t>
        </is>
      </c>
      <c r="AG1910" t="inlineStr">
        <is>
          <t>OK</t>
        </is>
      </c>
      <c r="AH1910" t="inlineStr">
        <is>
          <t>2025-04-09 12:21:22</t>
        </is>
      </c>
      <c r="AI1910" t="inlineStr">
        <is>
          <t>1b922c6cae0e4a4e9e08c400d46b6ba7</t>
        </is>
      </c>
      <c r="AJ1910" t="inlineStr">
        <is>
          <t>2025-04-09</t>
        </is>
      </c>
      <c r="AK1910" t="inlineStr">
        <is>
          <t>3</t>
        </is>
      </c>
      <c r="AL1910" t="inlineStr">
        <is>
          <t>---</t>
        </is>
      </c>
      <c r="AM1910" t="inlineStr">
        <is>
          <t>0</t>
        </is>
      </c>
      <c r="AN1910" t="inlineStr">
        <is>
          <t>---</t>
        </is>
      </c>
      <c r="AO1910" t="inlineStr">
        <is>
          <t>1</t>
        </is>
      </c>
      <c r="AP1910" t="inlineStr">
        <is>
          <t>1</t>
        </is>
      </c>
      <c r="AQ1910" t="inlineStr"/>
      <c r="AR1910" t="inlineStr"/>
      <c r="AS1910" t="inlineStr"/>
      <c r="AT1910" t="inlineStr"/>
      <c r="AU1910" t="inlineStr">
        <is>
          <t>---</t>
        </is>
      </c>
      <c r="AV1910" t="inlineStr">
        <is>
          <t>---</t>
        </is>
      </c>
      <c r="AW1910" t="inlineStr">
        <is>
          <t>---</t>
        </is>
      </c>
      <c r="AX1910" t="inlineStr">
        <is>
          <t>---</t>
        </is>
      </c>
      <c r="AY1910" t="inlineStr">
        <is>
          <t>---</t>
        </is>
      </c>
      <c r="AZ1910" t="inlineStr">
        <is>
          <t>---</t>
        </is>
      </c>
      <c r="BA1910" t="inlineStr">
        <is>
          <t>1b922c6cae0e4a4e9e08c400d46b6ba7</t>
        </is>
      </c>
      <c r="BB1910" t="inlineStr">
        <is>
          <t>http://openrosa.org/formdesigner/0B48E039-1E80-49A7-AC24-732B6E788E39</t>
        </is>
      </c>
      <c r="BC1910" t="inlineStr">
        <is>
          <t>Ration et autres visites</t>
        </is>
      </c>
      <c r="BD1910" t="inlineStr">
        <is>
          <t>CommCare Android, version "2.55.0"(467579). App v15976. CommCare Version 2.55.0. Build 467579, built on: 2025-01-15</t>
        </is>
      </c>
      <c r="BE1910" t="inlineStr">
        <is>
          <t>commcare_734f7fdd-cbb1-463f-aa8e-b4bd89e56188</t>
        </is>
      </c>
      <c r="BF1910" t="inlineStr"/>
      <c r="BG1910" t="inlineStr">
        <is>
          <t>f13d8149fc6d39ebe86af18272310ff9</t>
        </is>
      </c>
      <c r="BH1910" t="inlineStr">
        <is>
          <t>7f92301a232342ecaa860bf392f6b02f</t>
        </is>
      </c>
      <c r="BI1910" t="inlineStr">
        <is>
          <t>15246</t>
        </is>
      </c>
      <c r="BJ1910" t="inlineStr">
        <is>
          <t>XFormInstance</t>
        </is>
      </c>
      <c r="BK1910" t="inlineStr">
        <is>
          <t>467b3aea16cf11f0b7962503b5a243dc</t>
        </is>
      </c>
      <c r="BL1910" t="b">
        <v>0</v>
      </c>
      <c r="BM1910" t="inlineStr">
        <is>
          <t>---</t>
        </is>
      </c>
      <c r="BN1910" t="inlineStr">
        <is>
          <t>200.113.253.186</t>
        </is>
      </c>
      <c r="BO1910" t="inlineStr">
        <is>
          <t>Cheline cadeau</t>
        </is>
      </c>
    </row>
    <row r="1911">
      <c r="A1911" t="inlineStr">
        <is>
          <t>1909</t>
        </is>
      </c>
      <c r="B1911" t="inlineStr">
        <is>
          <t>7d544754-c9e9-4b7c-bc08-d84999fcd3ba</t>
        </is>
      </c>
      <c r="C1911" t="inlineStr">
        <is>
          <t>2025-04-09</t>
        </is>
      </c>
      <c r="D1911" t="inlineStr">
        <is>
          <t>3</t>
        </is>
      </c>
      <c r="E1911" t="inlineStr">
        <is>
          <t>---</t>
        </is>
      </c>
      <c r="F1911" t="inlineStr">
        <is>
          <t>0</t>
        </is>
      </c>
      <c r="G1911" t="inlineStr">
        <is>
          <t>---</t>
        </is>
      </c>
      <c r="H1911" t="inlineStr">
        <is>
          <t>1</t>
        </is>
      </c>
      <c r="I1911" t="inlineStr">
        <is>
          <t>1</t>
        </is>
      </c>
      <c r="J1911" t="inlineStr"/>
      <c r="K1911" t="inlineStr">
        <is>
          <t>---</t>
        </is>
      </c>
      <c r="L1911" t="inlineStr">
        <is>
          <t>---</t>
        </is>
      </c>
      <c r="M1911" t="inlineStr">
        <is>
          <t>---</t>
        </is>
      </c>
      <c r="N1911" t="inlineStr">
        <is>
          <t>---</t>
        </is>
      </c>
      <c r="O1911" t="inlineStr">
        <is>
          <t>---</t>
        </is>
      </c>
      <c r="P1911" t="inlineStr">
        <is>
          <t>---</t>
        </is>
      </c>
      <c r="Q1911" t="inlineStr">
        <is>
          <t>---</t>
        </is>
      </c>
      <c r="R1911" t="inlineStr"/>
      <c r="S1911" t="inlineStr"/>
      <c r="T1911" t="inlineStr"/>
      <c r="U1911" t="inlineStr"/>
      <c r="V1911" t="inlineStr"/>
      <c r="W1911" t="inlineStr"/>
      <c r="X1911" t="inlineStr">
        <is>
          <t>LIM/HOSJ/ST01329</t>
        </is>
      </c>
      <c r="Y1911" t="inlineStr">
        <is>
          <t>LIM/HOSJ/ST01329</t>
        </is>
      </c>
      <c r="Z1911" t="inlineStr">
        <is>
          <t>2025-04-09 12:21:43</t>
        </is>
      </c>
      <c r="AA1911" t="inlineStr">
        <is>
          <t>2025-04-09 12:21:35</t>
        </is>
      </c>
      <c r="AB1911" t="inlineStr">
        <is>
          <t>1jeanelie</t>
        </is>
      </c>
      <c r="AC1911" t="inlineStr">
        <is>
          <t>2025-04-11 12:21:36</t>
        </is>
      </c>
      <c r="AD1911" s="1" t="inlineStr">
        <is>
          <t>https://www.commcarehq.org/a/caris-test/reports/form_data/7d544754-c9e9-4b7c-bc08-d84999fcd3ba/</t>
        </is>
      </c>
      <c r="AE1911" t="inlineStr">
        <is>
          <t>---</t>
        </is>
      </c>
      <c r="AF1911" t="inlineStr">
        <is>
          <t>511a45ebb27f4f4ebebe87f231f08339</t>
        </is>
      </c>
      <c r="AG1911" t="inlineStr">
        <is>
          <t>OK</t>
        </is>
      </c>
      <c r="AH1911" t="inlineStr">
        <is>
          <t>2025-04-09 12:21:43</t>
        </is>
      </c>
      <c r="AI1911" t="inlineStr">
        <is>
          <t>1b922c6cae0e4a4e9e08c400d46b6ba7</t>
        </is>
      </c>
      <c r="AJ1911" t="inlineStr">
        <is>
          <t>2025-04-09</t>
        </is>
      </c>
      <c r="AK1911" t="inlineStr">
        <is>
          <t>3</t>
        </is>
      </c>
      <c r="AL1911" t="inlineStr">
        <is>
          <t>---</t>
        </is>
      </c>
      <c r="AM1911" t="inlineStr">
        <is>
          <t>0</t>
        </is>
      </c>
      <c r="AN1911" t="inlineStr">
        <is>
          <t>---</t>
        </is>
      </c>
      <c r="AO1911" t="inlineStr">
        <is>
          <t>1</t>
        </is>
      </c>
      <c r="AP1911" t="inlineStr">
        <is>
          <t>1</t>
        </is>
      </c>
      <c r="AQ1911" t="inlineStr"/>
      <c r="AR1911" t="inlineStr"/>
      <c r="AS1911" t="inlineStr"/>
      <c r="AT1911" t="inlineStr"/>
      <c r="AU1911" t="inlineStr">
        <is>
          <t>---</t>
        </is>
      </c>
      <c r="AV1911" t="inlineStr">
        <is>
          <t>---</t>
        </is>
      </c>
      <c r="AW1911" t="inlineStr">
        <is>
          <t>---</t>
        </is>
      </c>
      <c r="AX1911" t="inlineStr">
        <is>
          <t>---</t>
        </is>
      </c>
      <c r="AY1911" t="inlineStr">
        <is>
          <t>---</t>
        </is>
      </c>
      <c r="AZ1911" t="inlineStr">
        <is>
          <t>---</t>
        </is>
      </c>
      <c r="BA1911" t="inlineStr">
        <is>
          <t>1b922c6cae0e4a4e9e08c400d46b6ba7</t>
        </is>
      </c>
      <c r="BB1911" t="inlineStr">
        <is>
          <t>http://openrosa.org/formdesigner/0B48E039-1E80-49A7-AC24-732B6E788E39</t>
        </is>
      </c>
      <c r="BC1911" t="inlineStr">
        <is>
          <t>Ration et autres visites</t>
        </is>
      </c>
      <c r="BD1911" t="inlineStr">
        <is>
          <t>CommCare Android, version "2.55.0"(467579). App v15976. CommCare Version 2.55.0. Build 467579, built on: 2025-01-15</t>
        </is>
      </c>
      <c r="BE1911" t="inlineStr">
        <is>
          <t>commcare_734f7fdd-cbb1-463f-aa8e-b4bd89e56188</t>
        </is>
      </c>
      <c r="BF1911" t="inlineStr"/>
      <c r="BG1911" t="inlineStr">
        <is>
          <t>f13d8149fc6d39ebe86af18272310ff9</t>
        </is>
      </c>
      <c r="BH1911" t="inlineStr">
        <is>
          <t>7f92301a232342ecaa860bf392f6b02f</t>
        </is>
      </c>
      <c r="BI1911" t="inlineStr">
        <is>
          <t>15246</t>
        </is>
      </c>
      <c r="BJ1911" t="inlineStr">
        <is>
          <t>XFormInstance</t>
        </is>
      </c>
      <c r="BK1911" t="inlineStr">
        <is>
          <t>467b3aea16cf11f0b7962503b5a243dc</t>
        </is>
      </c>
      <c r="BL1911" t="b">
        <v>0</v>
      </c>
      <c r="BM1911" t="inlineStr">
        <is>
          <t>---</t>
        </is>
      </c>
      <c r="BN1911" t="inlineStr">
        <is>
          <t>200.113.253.186</t>
        </is>
      </c>
      <c r="BO1911" t="inlineStr">
        <is>
          <t>Kervenson Lincifort</t>
        </is>
      </c>
    </row>
    <row r="1912">
      <c r="A1912" t="inlineStr">
        <is>
          <t>1910</t>
        </is>
      </c>
      <c r="B1912" t="inlineStr">
        <is>
          <t>5845cd44-b2db-43b2-8d16-dc2364060028</t>
        </is>
      </c>
      <c r="C1912" t="inlineStr">
        <is>
          <t>2025-04-09</t>
        </is>
      </c>
      <c r="D1912" t="inlineStr">
        <is>
          <t>3</t>
        </is>
      </c>
      <c r="E1912" t="inlineStr">
        <is>
          <t>---</t>
        </is>
      </c>
      <c r="F1912" t="inlineStr">
        <is>
          <t>0</t>
        </is>
      </c>
      <c r="G1912" t="inlineStr">
        <is>
          <t>---</t>
        </is>
      </c>
      <c r="H1912" t="inlineStr">
        <is>
          <t>1</t>
        </is>
      </c>
      <c r="I1912" t="inlineStr">
        <is>
          <t>1</t>
        </is>
      </c>
      <c r="J1912" t="inlineStr"/>
      <c r="K1912" t="inlineStr">
        <is>
          <t>---</t>
        </is>
      </c>
      <c r="L1912" t="inlineStr">
        <is>
          <t>---</t>
        </is>
      </c>
      <c r="M1912" t="inlineStr">
        <is>
          <t>---</t>
        </is>
      </c>
      <c r="N1912" t="inlineStr">
        <is>
          <t>---</t>
        </is>
      </c>
      <c r="O1912" t="inlineStr">
        <is>
          <t>---</t>
        </is>
      </c>
      <c r="P1912" t="inlineStr">
        <is>
          <t>---</t>
        </is>
      </c>
      <c r="Q1912" t="inlineStr">
        <is>
          <t>---</t>
        </is>
      </c>
      <c r="R1912" t="inlineStr"/>
      <c r="S1912" t="inlineStr"/>
      <c r="T1912" t="inlineStr"/>
      <c r="U1912" t="inlineStr"/>
      <c r="V1912" t="inlineStr"/>
      <c r="W1912" t="inlineStr"/>
      <c r="X1912" t="inlineStr">
        <is>
          <t>LIM/HOSJ/ST02034</t>
        </is>
      </c>
      <c r="Y1912" t="inlineStr">
        <is>
          <t>LIM/HOSJ/ST02034</t>
        </is>
      </c>
      <c r="Z1912" t="inlineStr">
        <is>
          <t>2025-04-09 12:22:09</t>
        </is>
      </c>
      <c r="AA1912" t="inlineStr">
        <is>
          <t>2025-04-09 12:22:01</t>
        </is>
      </c>
      <c r="AB1912" t="inlineStr">
        <is>
          <t>1jeanelie</t>
        </is>
      </c>
      <c r="AC1912" t="inlineStr">
        <is>
          <t>2025-04-11 12:22:02</t>
        </is>
      </c>
      <c r="AD1912" s="1" t="inlineStr">
        <is>
          <t>https://www.commcarehq.org/a/caris-test/reports/form_data/5845cd44-b2db-43b2-8d16-dc2364060028/</t>
        </is>
      </c>
      <c r="AE1912" t="inlineStr">
        <is>
          <t>---</t>
        </is>
      </c>
      <c r="AF1912" t="inlineStr">
        <is>
          <t>3c5a623af057e23a32ae4000_24694</t>
        </is>
      </c>
      <c r="AG1912" t="inlineStr">
        <is>
          <t>OK</t>
        </is>
      </c>
      <c r="AH1912" t="inlineStr">
        <is>
          <t>2025-04-09 12:22:09</t>
        </is>
      </c>
      <c r="AI1912" t="inlineStr">
        <is>
          <t>1b922c6cae0e4a4e9e08c400d46b6ba7</t>
        </is>
      </c>
      <c r="AJ1912" t="inlineStr">
        <is>
          <t>2025-04-09</t>
        </is>
      </c>
      <c r="AK1912" t="inlineStr">
        <is>
          <t>3</t>
        </is>
      </c>
      <c r="AL1912" t="inlineStr">
        <is>
          <t>---</t>
        </is>
      </c>
      <c r="AM1912" t="inlineStr">
        <is>
          <t>0</t>
        </is>
      </c>
      <c r="AN1912" t="inlineStr">
        <is>
          <t>---</t>
        </is>
      </c>
      <c r="AO1912" t="inlineStr">
        <is>
          <t>1</t>
        </is>
      </c>
      <c r="AP1912" t="inlineStr">
        <is>
          <t>1</t>
        </is>
      </c>
      <c r="AQ1912" t="inlineStr"/>
      <c r="AR1912" t="inlineStr"/>
      <c r="AS1912" t="inlineStr"/>
      <c r="AT1912" t="inlineStr"/>
      <c r="AU1912" t="inlineStr">
        <is>
          <t>---</t>
        </is>
      </c>
      <c r="AV1912" t="inlineStr">
        <is>
          <t>---</t>
        </is>
      </c>
      <c r="AW1912" t="inlineStr">
        <is>
          <t>---</t>
        </is>
      </c>
      <c r="AX1912" t="inlineStr">
        <is>
          <t>---</t>
        </is>
      </c>
      <c r="AY1912" t="inlineStr">
        <is>
          <t>---</t>
        </is>
      </c>
      <c r="AZ1912" t="inlineStr">
        <is>
          <t>---</t>
        </is>
      </c>
      <c r="BA1912" t="inlineStr">
        <is>
          <t>1b922c6cae0e4a4e9e08c400d46b6ba7</t>
        </is>
      </c>
      <c r="BB1912" t="inlineStr">
        <is>
          <t>http://openrosa.org/formdesigner/0B48E039-1E80-49A7-AC24-732B6E788E39</t>
        </is>
      </c>
      <c r="BC1912" t="inlineStr">
        <is>
          <t>Ration et autres visites</t>
        </is>
      </c>
      <c r="BD1912" t="inlineStr">
        <is>
          <t>CommCare Android, version "2.55.0"(467579). App v15976. CommCare Version 2.55.0. Build 467579, built on: 2025-01-15</t>
        </is>
      </c>
      <c r="BE1912" t="inlineStr">
        <is>
          <t>commcare_734f7fdd-cbb1-463f-aa8e-b4bd89e56188</t>
        </is>
      </c>
      <c r="BF1912" t="inlineStr"/>
      <c r="BG1912" t="inlineStr">
        <is>
          <t>f13d8149fc6d39ebe86af18272310ff9</t>
        </is>
      </c>
      <c r="BH1912" t="inlineStr">
        <is>
          <t>7f92301a232342ecaa860bf392f6b02f</t>
        </is>
      </c>
      <c r="BI1912" t="inlineStr">
        <is>
          <t>15246</t>
        </is>
      </c>
      <c r="BJ1912" t="inlineStr">
        <is>
          <t>XFormInstance</t>
        </is>
      </c>
      <c r="BK1912" t="inlineStr">
        <is>
          <t>467b3aea16cf11f0b7962503b5a243dc</t>
        </is>
      </c>
      <c r="BL1912" t="b">
        <v>0</v>
      </c>
      <c r="BM1912" t="inlineStr">
        <is>
          <t>---</t>
        </is>
      </c>
      <c r="BN1912" t="inlineStr">
        <is>
          <t>200.113.253.186</t>
        </is>
      </c>
      <c r="BO1912" t="inlineStr">
        <is>
          <t>Alexandro Jean</t>
        </is>
      </c>
    </row>
    <row r="1913">
      <c r="A1913" t="inlineStr">
        <is>
          <t>1911</t>
        </is>
      </c>
      <c r="B1913" t="inlineStr">
        <is>
          <t>34c8d634-aa5c-45a2-8a72-da6bdf53ac51</t>
        </is>
      </c>
      <c r="C1913" t="inlineStr">
        <is>
          <t>2025-04-09</t>
        </is>
      </c>
      <c r="D1913" t="inlineStr">
        <is>
          <t>3</t>
        </is>
      </c>
      <c r="E1913" t="inlineStr">
        <is>
          <t>---</t>
        </is>
      </c>
      <c r="F1913" t="inlineStr">
        <is>
          <t>0</t>
        </is>
      </c>
      <c r="G1913" t="inlineStr">
        <is>
          <t>---</t>
        </is>
      </c>
      <c r="H1913" t="inlineStr">
        <is>
          <t>1</t>
        </is>
      </c>
      <c r="I1913" t="inlineStr">
        <is>
          <t>1</t>
        </is>
      </c>
      <c r="J1913" t="inlineStr"/>
      <c r="K1913" t="inlineStr">
        <is>
          <t>---</t>
        </is>
      </c>
      <c r="L1913" t="inlineStr">
        <is>
          <t>---</t>
        </is>
      </c>
      <c r="M1913" t="inlineStr">
        <is>
          <t>---</t>
        </is>
      </c>
      <c r="N1913" t="inlineStr">
        <is>
          <t>---</t>
        </is>
      </c>
      <c r="O1913" t="inlineStr">
        <is>
          <t>---</t>
        </is>
      </c>
      <c r="P1913" t="inlineStr">
        <is>
          <t>---</t>
        </is>
      </c>
      <c r="Q1913" t="inlineStr">
        <is>
          <t>---</t>
        </is>
      </c>
      <c r="R1913" t="inlineStr"/>
      <c r="S1913" t="inlineStr"/>
      <c r="T1913" t="inlineStr"/>
      <c r="U1913" t="inlineStr"/>
      <c r="V1913" t="inlineStr"/>
      <c r="W1913" t="inlineStr"/>
      <c r="X1913" t="inlineStr">
        <is>
          <t>LIM/HOSJ/ST01620</t>
        </is>
      </c>
      <c r="Y1913" t="inlineStr">
        <is>
          <t>LIM/HOSJ/ST01620</t>
        </is>
      </c>
      <c r="Z1913" t="inlineStr">
        <is>
          <t>2025-04-09 12:22:42</t>
        </is>
      </c>
      <c r="AA1913" t="inlineStr">
        <is>
          <t>2025-04-09 12:22:35</t>
        </is>
      </c>
      <c r="AB1913" t="inlineStr">
        <is>
          <t>1jeanelie</t>
        </is>
      </c>
      <c r="AC1913" t="inlineStr">
        <is>
          <t>2025-04-11 12:22:36</t>
        </is>
      </c>
      <c r="AD1913" s="1" t="inlineStr">
        <is>
          <t>https://www.commcarehq.org/a/caris-test/reports/form_data/34c8d634-aa5c-45a2-8a72-da6bdf53ac51/</t>
        </is>
      </c>
      <c r="AE1913" t="inlineStr">
        <is>
          <t>---</t>
        </is>
      </c>
      <c r="AF1913" t="inlineStr">
        <is>
          <t>3c5a623af057e23a32ae4000_17415</t>
        </is>
      </c>
      <c r="AG1913" t="inlineStr">
        <is>
          <t>OK</t>
        </is>
      </c>
      <c r="AH1913" t="inlineStr">
        <is>
          <t>2025-04-09 12:22:42</t>
        </is>
      </c>
      <c r="AI1913" t="inlineStr">
        <is>
          <t>1b922c6cae0e4a4e9e08c400d46b6ba7</t>
        </is>
      </c>
      <c r="AJ1913" t="inlineStr">
        <is>
          <t>2025-04-09</t>
        </is>
      </c>
      <c r="AK1913" t="inlineStr">
        <is>
          <t>3</t>
        </is>
      </c>
      <c r="AL1913" t="inlineStr">
        <is>
          <t>---</t>
        </is>
      </c>
      <c r="AM1913" t="inlineStr">
        <is>
          <t>0</t>
        </is>
      </c>
      <c r="AN1913" t="inlineStr">
        <is>
          <t>---</t>
        </is>
      </c>
      <c r="AO1913" t="inlineStr">
        <is>
          <t>1</t>
        </is>
      </c>
      <c r="AP1913" t="inlineStr">
        <is>
          <t>1</t>
        </is>
      </c>
      <c r="AQ1913" t="inlineStr"/>
      <c r="AR1913" t="inlineStr"/>
      <c r="AS1913" t="inlineStr"/>
      <c r="AT1913" t="inlineStr"/>
      <c r="AU1913" t="inlineStr">
        <is>
          <t>---</t>
        </is>
      </c>
      <c r="AV1913" t="inlineStr">
        <is>
          <t>---</t>
        </is>
      </c>
      <c r="AW1913" t="inlineStr">
        <is>
          <t>---</t>
        </is>
      </c>
      <c r="AX1913" t="inlineStr">
        <is>
          <t>---</t>
        </is>
      </c>
      <c r="AY1913" t="inlineStr">
        <is>
          <t>---</t>
        </is>
      </c>
      <c r="AZ1913" t="inlineStr">
        <is>
          <t>---</t>
        </is>
      </c>
      <c r="BA1913" t="inlineStr">
        <is>
          <t>1b922c6cae0e4a4e9e08c400d46b6ba7</t>
        </is>
      </c>
      <c r="BB1913" t="inlineStr">
        <is>
          <t>http://openrosa.org/formdesigner/0B48E039-1E80-49A7-AC24-732B6E788E39</t>
        </is>
      </c>
      <c r="BC1913" t="inlineStr">
        <is>
          <t>Ration et autres visites</t>
        </is>
      </c>
      <c r="BD1913" t="inlineStr">
        <is>
          <t>CommCare Android, version "2.55.0"(467579). App v15976. CommCare Version 2.55.0. Build 467579, built on: 2025-01-15</t>
        </is>
      </c>
      <c r="BE1913" t="inlineStr">
        <is>
          <t>commcare_734f7fdd-cbb1-463f-aa8e-b4bd89e56188</t>
        </is>
      </c>
      <c r="BF1913" t="inlineStr"/>
      <c r="BG1913" t="inlineStr">
        <is>
          <t>f13d8149fc6d39ebe86af18272310ff9</t>
        </is>
      </c>
      <c r="BH1913" t="inlineStr">
        <is>
          <t>7f92301a232342ecaa860bf392f6b02f</t>
        </is>
      </c>
      <c r="BI1913" t="inlineStr">
        <is>
          <t>15246</t>
        </is>
      </c>
      <c r="BJ1913" t="inlineStr">
        <is>
          <t>XFormInstance</t>
        </is>
      </c>
      <c r="BK1913" t="inlineStr">
        <is>
          <t>467b3aea16cf11f0b7962503b5a243dc</t>
        </is>
      </c>
      <c r="BL1913" t="b">
        <v>0</v>
      </c>
      <c r="BM1913" t="inlineStr">
        <is>
          <t>---</t>
        </is>
      </c>
      <c r="BN1913" t="inlineStr">
        <is>
          <t>200.113.253.186</t>
        </is>
      </c>
      <c r="BO1913" t="inlineStr">
        <is>
          <t>Fritzson  Destine</t>
        </is>
      </c>
    </row>
    <row r="1914">
      <c r="A1914" t="inlineStr">
        <is>
          <t>1912</t>
        </is>
      </c>
      <c r="B1914" t="inlineStr">
        <is>
          <t>f5ca6df0-f9ef-4e85-af4a-ae08de7236be</t>
        </is>
      </c>
      <c r="C1914" t="inlineStr">
        <is>
          <t>2025-04-09</t>
        </is>
      </c>
      <c r="D1914" t="inlineStr">
        <is>
          <t>3</t>
        </is>
      </c>
      <c r="E1914" t="inlineStr">
        <is>
          <t>---</t>
        </is>
      </c>
      <c r="F1914" t="inlineStr">
        <is>
          <t>0</t>
        </is>
      </c>
      <c r="G1914" t="inlineStr">
        <is>
          <t>---</t>
        </is>
      </c>
      <c r="H1914" t="inlineStr">
        <is>
          <t>1</t>
        </is>
      </c>
      <c r="I1914" t="inlineStr">
        <is>
          <t>1</t>
        </is>
      </c>
      <c r="J1914" t="inlineStr"/>
      <c r="K1914" t="inlineStr">
        <is>
          <t>---</t>
        </is>
      </c>
      <c r="L1914" t="inlineStr">
        <is>
          <t>---</t>
        </is>
      </c>
      <c r="M1914" t="inlineStr">
        <is>
          <t>---</t>
        </is>
      </c>
      <c r="N1914" t="inlineStr">
        <is>
          <t>---</t>
        </is>
      </c>
      <c r="O1914" t="inlineStr">
        <is>
          <t>---</t>
        </is>
      </c>
      <c r="P1914" t="inlineStr">
        <is>
          <t>---</t>
        </is>
      </c>
      <c r="Q1914" t="inlineStr">
        <is>
          <t>---</t>
        </is>
      </c>
      <c r="R1914" t="inlineStr"/>
      <c r="S1914" t="inlineStr"/>
      <c r="T1914" t="inlineStr"/>
      <c r="U1914" t="inlineStr"/>
      <c r="V1914" t="inlineStr"/>
      <c r="W1914" t="inlineStr"/>
      <c r="X1914" t="inlineStr">
        <is>
          <t>LIM/HOSJ/ST01120</t>
        </is>
      </c>
      <c r="Y1914" t="inlineStr">
        <is>
          <t>LIM/HOSJ/ST01120</t>
        </is>
      </c>
      <c r="Z1914" t="inlineStr">
        <is>
          <t>2025-04-09 12:23:00</t>
        </is>
      </c>
      <c r="AA1914" t="inlineStr">
        <is>
          <t>2025-04-09 12:22:53</t>
        </is>
      </c>
      <c r="AB1914" t="inlineStr">
        <is>
          <t>1jeanelie</t>
        </is>
      </c>
      <c r="AC1914" t="inlineStr">
        <is>
          <t>2025-04-11 12:22:54</t>
        </is>
      </c>
      <c r="AD1914" s="1" t="inlineStr">
        <is>
          <t>https://www.commcarehq.org/a/caris-test/reports/form_data/f5ca6df0-f9ef-4e85-af4a-ae08de7236be/</t>
        </is>
      </c>
      <c r="AE1914" t="inlineStr">
        <is>
          <t>---</t>
        </is>
      </c>
      <c r="AF1914" t="inlineStr">
        <is>
          <t>6cb41ba2cf9a4fe0ab3f3720cfef2321</t>
        </is>
      </c>
      <c r="AG1914" t="inlineStr">
        <is>
          <t>OK</t>
        </is>
      </c>
      <c r="AH1914" t="inlineStr">
        <is>
          <t>2025-04-09 12:23:00</t>
        </is>
      </c>
      <c r="AI1914" t="inlineStr">
        <is>
          <t>1b922c6cae0e4a4e9e08c400d46b6ba7</t>
        </is>
      </c>
      <c r="AJ1914" t="inlineStr">
        <is>
          <t>2025-04-09</t>
        </is>
      </c>
      <c r="AK1914" t="inlineStr">
        <is>
          <t>3</t>
        </is>
      </c>
      <c r="AL1914" t="inlineStr">
        <is>
          <t>---</t>
        </is>
      </c>
      <c r="AM1914" t="inlineStr">
        <is>
          <t>0</t>
        </is>
      </c>
      <c r="AN1914" t="inlineStr">
        <is>
          <t>---</t>
        </is>
      </c>
      <c r="AO1914" t="inlineStr">
        <is>
          <t>1</t>
        </is>
      </c>
      <c r="AP1914" t="inlineStr">
        <is>
          <t>1</t>
        </is>
      </c>
      <c r="AQ1914" t="inlineStr"/>
      <c r="AR1914" t="inlineStr"/>
      <c r="AS1914" t="inlineStr"/>
      <c r="AT1914" t="inlineStr"/>
      <c r="AU1914" t="inlineStr">
        <is>
          <t>---</t>
        </is>
      </c>
      <c r="AV1914" t="inlineStr">
        <is>
          <t>---</t>
        </is>
      </c>
      <c r="AW1914" t="inlineStr">
        <is>
          <t>---</t>
        </is>
      </c>
      <c r="AX1914" t="inlineStr">
        <is>
          <t>---</t>
        </is>
      </c>
      <c r="AY1914" t="inlineStr">
        <is>
          <t>---</t>
        </is>
      </c>
      <c r="AZ1914" t="inlineStr">
        <is>
          <t>---</t>
        </is>
      </c>
      <c r="BA1914" t="inlineStr">
        <is>
          <t>1b922c6cae0e4a4e9e08c400d46b6ba7</t>
        </is>
      </c>
      <c r="BB1914" t="inlineStr">
        <is>
          <t>http://openrosa.org/formdesigner/0B48E039-1E80-49A7-AC24-732B6E788E39</t>
        </is>
      </c>
      <c r="BC1914" t="inlineStr">
        <is>
          <t>Ration et autres visites</t>
        </is>
      </c>
      <c r="BD1914" t="inlineStr">
        <is>
          <t>CommCare Android, version "2.55.0"(467579). App v15976. CommCare Version 2.55.0. Build 467579, built on: 2025-01-15</t>
        </is>
      </c>
      <c r="BE1914" t="inlineStr">
        <is>
          <t>commcare_734f7fdd-cbb1-463f-aa8e-b4bd89e56188</t>
        </is>
      </c>
      <c r="BF1914" t="inlineStr"/>
      <c r="BG1914" t="inlineStr">
        <is>
          <t>f13d8149fc6d39ebe86af18272310ff9</t>
        </is>
      </c>
      <c r="BH1914" t="inlineStr">
        <is>
          <t>7f92301a232342ecaa860bf392f6b02f</t>
        </is>
      </c>
      <c r="BI1914" t="inlineStr">
        <is>
          <t>15246</t>
        </is>
      </c>
      <c r="BJ1914" t="inlineStr">
        <is>
          <t>XFormInstance</t>
        </is>
      </c>
      <c r="BK1914" t="inlineStr">
        <is>
          <t>467b3aea16cf11f0b7962503b5a243dc</t>
        </is>
      </c>
      <c r="BL1914" t="b">
        <v>0</v>
      </c>
      <c r="BM1914" t="inlineStr">
        <is>
          <t>---</t>
        </is>
      </c>
      <c r="BN1914" t="inlineStr">
        <is>
          <t>200.113.253.186</t>
        </is>
      </c>
      <c r="BO1914" t="inlineStr">
        <is>
          <t>Ricardo SAINVIL</t>
        </is>
      </c>
    </row>
    <row r="1915">
      <c r="A1915" t="inlineStr">
        <is>
          <t>1913</t>
        </is>
      </c>
      <c r="B1915" t="inlineStr">
        <is>
          <t>22fa42f8-5f4a-47a6-a2f0-9094551205f4</t>
        </is>
      </c>
      <c r="C1915" t="inlineStr">
        <is>
          <t>2025-04-09</t>
        </is>
      </c>
      <c r="D1915" t="inlineStr">
        <is>
          <t>3</t>
        </is>
      </c>
      <c r="E1915" t="inlineStr">
        <is>
          <t>---</t>
        </is>
      </c>
      <c r="F1915" t="inlineStr">
        <is>
          <t>0</t>
        </is>
      </c>
      <c r="G1915" t="inlineStr">
        <is>
          <t>---</t>
        </is>
      </c>
      <c r="H1915" t="inlineStr">
        <is>
          <t>1</t>
        </is>
      </c>
      <c r="I1915" t="inlineStr">
        <is>
          <t>1</t>
        </is>
      </c>
      <c r="J1915" t="inlineStr"/>
      <c r="K1915" t="inlineStr">
        <is>
          <t>---</t>
        </is>
      </c>
      <c r="L1915" t="inlineStr">
        <is>
          <t>---</t>
        </is>
      </c>
      <c r="M1915" t="inlineStr">
        <is>
          <t>---</t>
        </is>
      </c>
      <c r="N1915" t="inlineStr">
        <is>
          <t>---</t>
        </is>
      </c>
      <c r="O1915" t="inlineStr">
        <is>
          <t>---</t>
        </is>
      </c>
      <c r="P1915" t="inlineStr">
        <is>
          <t>---</t>
        </is>
      </c>
      <c r="Q1915" t="inlineStr">
        <is>
          <t>---</t>
        </is>
      </c>
      <c r="R1915" t="inlineStr"/>
      <c r="S1915" t="inlineStr"/>
      <c r="T1915" t="inlineStr"/>
      <c r="U1915" t="inlineStr"/>
      <c r="V1915" t="inlineStr"/>
      <c r="W1915" t="inlineStr"/>
      <c r="X1915" t="inlineStr">
        <is>
          <t>LIM/HOSJ/SO00238</t>
        </is>
      </c>
      <c r="Y1915" t="inlineStr">
        <is>
          <t>LIM/HOSJ/SO00238</t>
        </is>
      </c>
      <c r="Z1915" t="inlineStr">
        <is>
          <t>2025-04-09 12:23:23</t>
        </is>
      </c>
      <c r="AA1915" t="inlineStr">
        <is>
          <t>2025-04-09 12:23:15</t>
        </is>
      </c>
      <c r="AB1915" t="inlineStr">
        <is>
          <t>1jeanelie</t>
        </is>
      </c>
      <c r="AC1915" t="inlineStr">
        <is>
          <t>2025-04-11 12:23:16</t>
        </is>
      </c>
      <c r="AD1915" s="1" t="inlineStr">
        <is>
          <t>https://www.commcarehq.org/a/caris-test/reports/form_data/22fa42f8-5f4a-47a6-a2f0-9094551205f4/</t>
        </is>
      </c>
      <c r="AE1915" t="inlineStr">
        <is>
          <t>---</t>
        </is>
      </c>
      <c r="AF1915" t="inlineStr">
        <is>
          <t>7f5d8b023e154063b8893c4ba808de87</t>
        </is>
      </c>
      <c r="AG1915" t="inlineStr">
        <is>
          <t>OK</t>
        </is>
      </c>
      <c r="AH1915" t="inlineStr">
        <is>
          <t>2025-04-09 12:23:23</t>
        </is>
      </c>
      <c r="AI1915" t="inlineStr">
        <is>
          <t>1b922c6cae0e4a4e9e08c400d46b6ba7</t>
        </is>
      </c>
      <c r="AJ1915" t="inlineStr">
        <is>
          <t>2025-04-09</t>
        </is>
      </c>
      <c r="AK1915" t="inlineStr">
        <is>
          <t>3</t>
        </is>
      </c>
      <c r="AL1915" t="inlineStr">
        <is>
          <t>---</t>
        </is>
      </c>
      <c r="AM1915" t="inlineStr">
        <is>
          <t>0</t>
        </is>
      </c>
      <c r="AN1915" t="inlineStr">
        <is>
          <t>---</t>
        </is>
      </c>
      <c r="AO1915" t="inlineStr">
        <is>
          <t>1</t>
        </is>
      </c>
      <c r="AP1915" t="inlineStr">
        <is>
          <t>1</t>
        </is>
      </c>
      <c r="AQ1915" t="inlineStr"/>
      <c r="AR1915" t="inlineStr"/>
      <c r="AS1915" t="inlineStr"/>
      <c r="AT1915" t="inlineStr"/>
      <c r="AU1915" t="inlineStr">
        <is>
          <t>---</t>
        </is>
      </c>
      <c r="AV1915" t="inlineStr">
        <is>
          <t>---</t>
        </is>
      </c>
      <c r="AW1915" t="inlineStr">
        <is>
          <t>---</t>
        </is>
      </c>
      <c r="AX1915" t="inlineStr">
        <is>
          <t>---</t>
        </is>
      </c>
      <c r="AY1915" t="inlineStr">
        <is>
          <t>---</t>
        </is>
      </c>
      <c r="AZ1915" t="inlineStr">
        <is>
          <t>---</t>
        </is>
      </c>
      <c r="BA1915" t="inlineStr">
        <is>
          <t>1b922c6cae0e4a4e9e08c400d46b6ba7</t>
        </is>
      </c>
      <c r="BB1915" t="inlineStr">
        <is>
          <t>http://openrosa.org/formdesigner/0B48E039-1E80-49A7-AC24-732B6E788E39</t>
        </is>
      </c>
      <c r="BC1915" t="inlineStr">
        <is>
          <t>Ration et autres visites</t>
        </is>
      </c>
      <c r="BD1915" t="inlineStr">
        <is>
          <t>CommCare Android, version "2.55.0"(467579). App v15976. CommCare Version 2.55.0. Build 467579, built on: 2025-01-15</t>
        </is>
      </c>
      <c r="BE1915" t="inlineStr">
        <is>
          <t>commcare_734f7fdd-cbb1-463f-aa8e-b4bd89e56188</t>
        </is>
      </c>
      <c r="BF1915" t="inlineStr"/>
      <c r="BG1915" t="inlineStr">
        <is>
          <t>f13d8149fc6d39ebe86af18272310ff9</t>
        </is>
      </c>
      <c r="BH1915" t="inlineStr">
        <is>
          <t>7f92301a232342ecaa860bf392f6b02f</t>
        </is>
      </c>
      <c r="BI1915" t="inlineStr">
        <is>
          <t>15246</t>
        </is>
      </c>
      <c r="BJ1915" t="inlineStr">
        <is>
          <t>XFormInstance</t>
        </is>
      </c>
      <c r="BK1915" t="inlineStr">
        <is>
          <t>467b3aea16cf11f0b7962503b5a243dc</t>
        </is>
      </c>
      <c r="BL1915" t="b">
        <v>0</v>
      </c>
      <c r="BM1915" t="inlineStr">
        <is>
          <t>---</t>
        </is>
      </c>
      <c r="BN1915" t="inlineStr">
        <is>
          <t>200.113.253.186</t>
        </is>
      </c>
      <c r="BO1915" t="inlineStr">
        <is>
          <t>Riventz  Valcourt</t>
        </is>
      </c>
    </row>
    <row r="1916">
      <c r="A1916" t="inlineStr">
        <is>
          <t>1914</t>
        </is>
      </c>
      <c r="B1916" t="inlineStr">
        <is>
          <t>7089e6a5-ebaa-4ecf-8587-eab035daa41c</t>
        </is>
      </c>
      <c r="C1916" t="inlineStr">
        <is>
          <t>2025-04-10</t>
        </is>
      </c>
      <c r="D1916" t="inlineStr">
        <is>
          <t>3</t>
        </is>
      </c>
      <c r="E1916" t="inlineStr">
        <is>
          <t>---</t>
        </is>
      </c>
      <c r="F1916" t="inlineStr">
        <is>
          <t>0</t>
        </is>
      </c>
      <c r="G1916" t="inlineStr">
        <is>
          <t>---</t>
        </is>
      </c>
      <c r="H1916" t="inlineStr">
        <is>
          <t>1</t>
        </is>
      </c>
      <c r="I1916" t="inlineStr">
        <is>
          <t>1</t>
        </is>
      </c>
      <c r="J1916" t="inlineStr"/>
      <c r="K1916" t="inlineStr">
        <is>
          <t>---</t>
        </is>
      </c>
      <c r="L1916" t="inlineStr">
        <is>
          <t>---</t>
        </is>
      </c>
      <c r="M1916" t="inlineStr">
        <is>
          <t>---</t>
        </is>
      </c>
      <c r="N1916" t="inlineStr">
        <is>
          <t>---</t>
        </is>
      </c>
      <c r="O1916" t="inlineStr">
        <is>
          <t>---</t>
        </is>
      </c>
      <c r="P1916" t="inlineStr">
        <is>
          <t>---</t>
        </is>
      </c>
      <c r="Q1916" t="inlineStr">
        <is>
          <t>---</t>
        </is>
      </c>
      <c r="R1916" t="inlineStr"/>
      <c r="S1916" t="inlineStr"/>
      <c r="T1916" t="inlineStr"/>
      <c r="U1916" t="inlineStr"/>
      <c r="V1916" t="inlineStr"/>
      <c r="W1916" t="inlineStr"/>
      <c r="X1916" t="inlineStr">
        <is>
          <t>LIM/HOSJ/ST00599</t>
        </is>
      </c>
      <c r="Y1916" t="inlineStr">
        <is>
          <t>LIM/HOSJ/ST00599</t>
        </is>
      </c>
      <c r="Z1916" t="inlineStr">
        <is>
          <t>2025-04-10 12:25:31</t>
        </is>
      </c>
      <c r="AA1916" t="inlineStr">
        <is>
          <t>2025-04-10 12:25:22</t>
        </is>
      </c>
      <c r="AB1916" t="inlineStr">
        <is>
          <t>1jeanelie</t>
        </is>
      </c>
      <c r="AC1916" t="inlineStr">
        <is>
          <t>2025-04-11 12:25:25</t>
        </is>
      </c>
      <c r="AD1916" s="1" t="inlineStr">
        <is>
          <t>https://www.commcarehq.org/a/caris-test/reports/form_data/7089e6a5-ebaa-4ecf-8587-eab035daa41c/</t>
        </is>
      </c>
      <c r="AE1916" t="inlineStr">
        <is>
          <t>---</t>
        </is>
      </c>
      <c r="AF1916" t="inlineStr">
        <is>
          <t>136eb7e5bd8f4825a04741b54693e761</t>
        </is>
      </c>
      <c r="AG1916" t="inlineStr">
        <is>
          <t>OK</t>
        </is>
      </c>
      <c r="AH1916" t="inlineStr">
        <is>
          <t>2025-04-10 12:25:31</t>
        </is>
      </c>
      <c r="AI1916" t="inlineStr">
        <is>
          <t>1b922c6cae0e4a4e9e08c400d46b6ba7</t>
        </is>
      </c>
      <c r="AJ1916" t="inlineStr">
        <is>
          <t>2025-04-10</t>
        </is>
      </c>
      <c r="AK1916" t="inlineStr">
        <is>
          <t>3</t>
        </is>
      </c>
      <c r="AL1916" t="inlineStr">
        <is>
          <t>---</t>
        </is>
      </c>
      <c r="AM1916" t="inlineStr">
        <is>
          <t>0</t>
        </is>
      </c>
      <c r="AN1916" t="inlineStr">
        <is>
          <t>---</t>
        </is>
      </c>
      <c r="AO1916" t="inlineStr">
        <is>
          <t>1</t>
        </is>
      </c>
      <c r="AP1916" t="inlineStr">
        <is>
          <t>1</t>
        </is>
      </c>
      <c r="AQ1916" t="inlineStr"/>
      <c r="AR1916" t="inlineStr"/>
      <c r="AS1916" t="inlineStr"/>
      <c r="AT1916" t="inlineStr"/>
      <c r="AU1916" t="inlineStr">
        <is>
          <t>---</t>
        </is>
      </c>
      <c r="AV1916" t="inlineStr">
        <is>
          <t>---</t>
        </is>
      </c>
      <c r="AW1916" t="inlineStr">
        <is>
          <t>---</t>
        </is>
      </c>
      <c r="AX1916" t="inlineStr">
        <is>
          <t>---</t>
        </is>
      </c>
      <c r="AY1916" t="inlineStr">
        <is>
          <t>---</t>
        </is>
      </c>
      <c r="AZ1916" t="inlineStr">
        <is>
          <t>---</t>
        </is>
      </c>
      <c r="BA1916" t="inlineStr">
        <is>
          <t>1b922c6cae0e4a4e9e08c400d46b6ba7</t>
        </is>
      </c>
      <c r="BB1916" t="inlineStr">
        <is>
          <t>http://openrosa.org/formdesigner/0B48E039-1E80-49A7-AC24-732B6E788E39</t>
        </is>
      </c>
      <c r="BC1916" t="inlineStr">
        <is>
          <t>Ration et autres visites</t>
        </is>
      </c>
      <c r="BD1916" t="inlineStr">
        <is>
          <t>CommCare Android, version "2.55.0"(467579). App v15976. CommCare Version 2.55.0. Build 467579, built on: 2025-01-15</t>
        </is>
      </c>
      <c r="BE1916" t="inlineStr">
        <is>
          <t>commcare_734f7fdd-cbb1-463f-aa8e-b4bd89e56188</t>
        </is>
      </c>
      <c r="BF1916" t="inlineStr"/>
      <c r="BG1916" t="inlineStr">
        <is>
          <t>f13d8149fc6d39ebe86af18272310ff9</t>
        </is>
      </c>
      <c r="BH1916" t="inlineStr">
        <is>
          <t>7f92301a232342ecaa860bf392f6b02f</t>
        </is>
      </c>
      <c r="BI1916" t="inlineStr">
        <is>
          <t>15246</t>
        </is>
      </c>
      <c r="BJ1916" t="inlineStr">
        <is>
          <t>XFormInstance</t>
        </is>
      </c>
      <c r="BK1916" t="inlineStr">
        <is>
          <t>f28273ab16cf11f0b7992503b5a243dc</t>
        </is>
      </c>
      <c r="BL1916" t="b">
        <v>0</v>
      </c>
      <c r="BM1916" t="inlineStr">
        <is>
          <t>---</t>
        </is>
      </c>
      <c r="BN1916" t="inlineStr">
        <is>
          <t>200.113.253.186</t>
        </is>
      </c>
      <c r="BO1916" t="inlineStr">
        <is>
          <t>WOODSON RAPHAEL</t>
        </is>
      </c>
    </row>
    <row r="1917">
      <c r="A1917" t="inlineStr">
        <is>
          <t>1915</t>
        </is>
      </c>
      <c r="B1917" t="inlineStr">
        <is>
          <t>daa53e87-b596-40bd-b7a9-58f180022ddf</t>
        </is>
      </c>
      <c r="C1917" t="inlineStr">
        <is>
          <t>2025-04-10</t>
        </is>
      </c>
      <c r="D1917" t="inlineStr">
        <is>
          <t>3</t>
        </is>
      </c>
      <c r="E1917" t="inlineStr">
        <is>
          <t>---</t>
        </is>
      </c>
      <c r="F1917" t="inlineStr">
        <is>
          <t>0</t>
        </is>
      </c>
      <c r="G1917" t="inlineStr">
        <is>
          <t>---</t>
        </is>
      </c>
      <c r="H1917" t="inlineStr">
        <is>
          <t>1</t>
        </is>
      </c>
      <c r="I1917" t="inlineStr">
        <is>
          <t>1</t>
        </is>
      </c>
      <c r="J1917" t="inlineStr"/>
      <c r="K1917" t="inlineStr">
        <is>
          <t>---</t>
        </is>
      </c>
      <c r="L1917" t="inlineStr">
        <is>
          <t>---</t>
        </is>
      </c>
      <c r="M1917" t="inlineStr">
        <is>
          <t>---</t>
        </is>
      </c>
      <c r="N1917" t="inlineStr">
        <is>
          <t>---</t>
        </is>
      </c>
      <c r="O1917" t="inlineStr">
        <is>
          <t>---</t>
        </is>
      </c>
      <c r="P1917" t="inlineStr">
        <is>
          <t>---</t>
        </is>
      </c>
      <c r="Q1917" t="inlineStr">
        <is>
          <t>---</t>
        </is>
      </c>
      <c r="R1917" t="inlineStr"/>
      <c r="S1917" t="inlineStr"/>
      <c r="T1917" t="inlineStr"/>
      <c r="U1917" t="inlineStr"/>
      <c r="V1917" t="inlineStr"/>
      <c r="W1917" t="inlineStr"/>
      <c r="X1917" t="inlineStr">
        <is>
          <t>LIM/HOSJ/ST00525</t>
        </is>
      </c>
      <c r="Y1917" t="inlineStr">
        <is>
          <t>LIM/HOSJ/ST00525</t>
        </is>
      </c>
      <c r="Z1917" t="inlineStr">
        <is>
          <t>2025-04-10 12:26:01</t>
        </is>
      </c>
      <c r="AA1917" t="inlineStr">
        <is>
          <t>2025-04-10 12:25:53</t>
        </is>
      </c>
      <c r="AB1917" t="inlineStr">
        <is>
          <t>1jeanelie</t>
        </is>
      </c>
      <c r="AC1917" t="inlineStr">
        <is>
          <t>2025-04-11 12:25:55</t>
        </is>
      </c>
      <c r="AD1917" s="1" t="inlineStr">
        <is>
          <t>https://www.commcarehq.org/a/caris-test/reports/form_data/daa53e87-b596-40bd-b7a9-58f180022ddf/</t>
        </is>
      </c>
      <c r="AE1917" t="inlineStr">
        <is>
          <t>---</t>
        </is>
      </c>
      <c r="AF1917" t="inlineStr">
        <is>
          <t>1800341d034e47928898fbf0ee43cfe4</t>
        </is>
      </c>
      <c r="AG1917" t="inlineStr">
        <is>
          <t>OK</t>
        </is>
      </c>
      <c r="AH1917" t="inlineStr">
        <is>
          <t>2025-04-10 12:26:01</t>
        </is>
      </c>
      <c r="AI1917" t="inlineStr">
        <is>
          <t>1b922c6cae0e4a4e9e08c400d46b6ba7</t>
        </is>
      </c>
      <c r="AJ1917" t="inlineStr">
        <is>
          <t>2025-04-10</t>
        </is>
      </c>
      <c r="AK1917" t="inlineStr">
        <is>
          <t>3</t>
        </is>
      </c>
      <c r="AL1917" t="inlineStr">
        <is>
          <t>---</t>
        </is>
      </c>
      <c r="AM1917" t="inlineStr">
        <is>
          <t>0</t>
        </is>
      </c>
      <c r="AN1917" t="inlineStr">
        <is>
          <t>---</t>
        </is>
      </c>
      <c r="AO1917" t="inlineStr">
        <is>
          <t>1</t>
        </is>
      </c>
      <c r="AP1917" t="inlineStr">
        <is>
          <t>1</t>
        </is>
      </c>
      <c r="AQ1917" t="inlineStr"/>
      <c r="AR1917" t="inlineStr"/>
      <c r="AS1917" t="inlineStr"/>
      <c r="AT1917" t="inlineStr"/>
      <c r="AU1917" t="inlineStr">
        <is>
          <t>---</t>
        </is>
      </c>
      <c r="AV1917" t="inlineStr">
        <is>
          <t>---</t>
        </is>
      </c>
      <c r="AW1917" t="inlineStr">
        <is>
          <t>---</t>
        </is>
      </c>
      <c r="AX1917" t="inlineStr">
        <is>
          <t>---</t>
        </is>
      </c>
      <c r="AY1917" t="inlineStr">
        <is>
          <t>---</t>
        </is>
      </c>
      <c r="AZ1917" t="inlineStr">
        <is>
          <t>---</t>
        </is>
      </c>
      <c r="BA1917" t="inlineStr">
        <is>
          <t>1b922c6cae0e4a4e9e08c400d46b6ba7</t>
        </is>
      </c>
      <c r="BB1917" t="inlineStr">
        <is>
          <t>http://openrosa.org/formdesigner/0B48E039-1E80-49A7-AC24-732B6E788E39</t>
        </is>
      </c>
      <c r="BC1917" t="inlineStr">
        <is>
          <t>Ration et autres visites</t>
        </is>
      </c>
      <c r="BD1917" t="inlineStr">
        <is>
          <t>CommCare Android, version "2.55.0"(467579). App v15976. CommCare Version 2.55.0. Build 467579, built on: 2025-01-15</t>
        </is>
      </c>
      <c r="BE1917" t="inlineStr">
        <is>
          <t>commcare_734f7fdd-cbb1-463f-aa8e-b4bd89e56188</t>
        </is>
      </c>
      <c r="BF1917" t="inlineStr"/>
      <c r="BG1917" t="inlineStr">
        <is>
          <t>f13d8149fc6d39ebe86af18272310ff9</t>
        </is>
      </c>
      <c r="BH1917" t="inlineStr">
        <is>
          <t>7f92301a232342ecaa860bf392f6b02f</t>
        </is>
      </c>
      <c r="BI1917" t="inlineStr">
        <is>
          <t>15246</t>
        </is>
      </c>
      <c r="BJ1917" t="inlineStr">
        <is>
          <t>XFormInstance</t>
        </is>
      </c>
      <c r="BK1917" t="inlineStr">
        <is>
          <t>f28273ab16cf11f0b7992503b5a243dc</t>
        </is>
      </c>
      <c r="BL1917" t="b">
        <v>0</v>
      </c>
      <c r="BM1917" t="inlineStr">
        <is>
          <t>---</t>
        </is>
      </c>
      <c r="BN1917" t="inlineStr">
        <is>
          <t>200.113.253.186</t>
        </is>
      </c>
      <c r="BO1917" t="inlineStr">
        <is>
          <t>WATNISE PLAISIR</t>
        </is>
      </c>
    </row>
    <row r="1918">
      <c r="A1918" t="inlineStr">
        <is>
          <t>1916</t>
        </is>
      </c>
      <c r="B1918" t="inlineStr">
        <is>
          <t>01d32e82-60dd-4cb8-b4a8-a731167a505c</t>
        </is>
      </c>
      <c r="C1918" t="inlineStr">
        <is>
          <t>2025-04-10</t>
        </is>
      </c>
      <c r="D1918" t="inlineStr">
        <is>
          <t>3</t>
        </is>
      </c>
      <c r="E1918" t="inlineStr">
        <is>
          <t>---</t>
        </is>
      </c>
      <c r="F1918" t="inlineStr">
        <is>
          <t>0</t>
        </is>
      </c>
      <c r="G1918" t="inlineStr">
        <is>
          <t>---</t>
        </is>
      </c>
      <c r="H1918" t="inlineStr">
        <is>
          <t>1</t>
        </is>
      </c>
      <c r="I1918" t="inlineStr">
        <is>
          <t>1</t>
        </is>
      </c>
      <c r="J1918" t="inlineStr"/>
      <c r="K1918" t="inlineStr">
        <is>
          <t>---</t>
        </is>
      </c>
      <c r="L1918" t="inlineStr">
        <is>
          <t>---</t>
        </is>
      </c>
      <c r="M1918" t="inlineStr">
        <is>
          <t>---</t>
        </is>
      </c>
      <c r="N1918" t="inlineStr">
        <is>
          <t>---</t>
        </is>
      </c>
      <c r="O1918" t="inlineStr">
        <is>
          <t>---</t>
        </is>
      </c>
      <c r="P1918" t="inlineStr">
        <is>
          <t>---</t>
        </is>
      </c>
      <c r="Q1918" t="inlineStr">
        <is>
          <t>---</t>
        </is>
      </c>
      <c r="R1918" t="inlineStr"/>
      <c r="S1918" t="inlineStr"/>
      <c r="T1918" t="inlineStr"/>
      <c r="U1918" t="inlineStr"/>
      <c r="V1918" t="inlineStr"/>
      <c r="W1918" t="inlineStr"/>
      <c r="X1918" t="inlineStr">
        <is>
          <t>CAP/CMBV/ST02802</t>
        </is>
      </c>
      <c r="Y1918" t="inlineStr">
        <is>
          <t>CAP/CMBV/ST02802</t>
        </is>
      </c>
      <c r="Z1918" t="inlineStr">
        <is>
          <t>2025-04-10 12:27:08</t>
        </is>
      </c>
      <c r="AA1918" t="inlineStr">
        <is>
          <t>2025-04-10 12:27:01</t>
        </is>
      </c>
      <c r="AB1918" t="inlineStr">
        <is>
          <t>1jeanelie</t>
        </is>
      </c>
      <c r="AC1918" t="inlineStr">
        <is>
          <t>2025-04-11 12:27:02</t>
        </is>
      </c>
      <c r="AD1918" s="1" t="inlineStr">
        <is>
          <t>https://www.commcarehq.org/a/caris-test/reports/form_data/01d32e82-60dd-4cb8-b4a8-a731167a505c/</t>
        </is>
      </c>
      <c r="AE1918" t="inlineStr">
        <is>
          <t>---</t>
        </is>
      </c>
      <c r="AF1918" t="inlineStr">
        <is>
          <t>3c5a623af057e23a32ae4000_35527</t>
        </is>
      </c>
      <c r="AG1918" t="inlineStr">
        <is>
          <t>OK</t>
        </is>
      </c>
      <c r="AH1918" t="inlineStr">
        <is>
          <t>2025-04-10 12:27:08</t>
        </is>
      </c>
      <c r="AI1918" t="inlineStr">
        <is>
          <t>1b922c6cae0e4a4e9e08c400d46b6ba7</t>
        </is>
      </c>
      <c r="AJ1918" t="inlineStr">
        <is>
          <t>2025-04-10</t>
        </is>
      </c>
      <c r="AK1918" t="inlineStr">
        <is>
          <t>3</t>
        </is>
      </c>
      <c r="AL1918" t="inlineStr">
        <is>
          <t>---</t>
        </is>
      </c>
      <c r="AM1918" t="inlineStr">
        <is>
          <t>0</t>
        </is>
      </c>
      <c r="AN1918" t="inlineStr">
        <is>
          <t>---</t>
        </is>
      </c>
      <c r="AO1918" t="inlineStr">
        <is>
          <t>1</t>
        </is>
      </c>
      <c r="AP1918" t="inlineStr">
        <is>
          <t>1</t>
        </is>
      </c>
      <c r="AQ1918" t="inlineStr"/>
      <c r="AR1918" t="inlineStr"/>
      <c r="AS1918" t="inlineStr"/>
      <c r="AT1918" t="inlineStr"/>
      <c r="AU1918" t="inlineStr">
        <is>
          <t>---</t>
        </is>
      </c>
      <c r="AV1918" t="inlineStr">
        <is>
          <t>---</t>
        </is>
      </c>
      <c r="AW1918" t="inlineStr">
        <is>
          <t>---</t>
        </is>
      </c>
      <c r="AX1918" t="inlineStr">
        <is>
          <t>---</t>
        </is>
      </c>
      <c r="AY1918" t="inlineStr">
        <is>
          <t>---</t>
        </is>
      </c>
      <c r="AZ1918" t="inlineStr">
        <is>
          <t>---</t>
        </is>
      </c>
      <c r="BA1918" t="inlineStr">
        <is>
          <t>1b922c6cae0e4a4e9e08c400d46b6ba7</t>
        </is>
      </c>
      <c r="BB1918" t="inlineStr">
        <is>
          <t>http://openrosa.org/formdesigner/0B48E039-1E80-49A7-AC24-732B6E788E39</t>
        </is>
      </c>
      <c r="BC1918" t="inlineStr">
        <is>
          <t>Ration et autres visites</t>
        </is>
      </c>
      <c r="BD1918" t="inlineStr">
        <is>
          <t>CommCare Android, version "2.55.0"(467579). App v15976. CommCare Version 2.55.0. Build 467579, built on: 2025-01-15</t>
        </is>
      </c>
      <c r="BE1918" t="inlineStr">
        <is>
          <t>commcare_734f7fdd-cbb1-463f-aa8e-b4bd89e56188</t>
        </is>
      </c>
      <c r="BF1918" t="inlineStr"/>
      <c r="BG1918" t="inlineStr">
        <is>
          <t>f13d8149fc6d39ebe86af18272310ff9</t>
        </is>
      </c>
      <c r="BH1918" t="inlineStr">
        <is>
          <t>7f92301a232342ecaa860bf392f6b02f</t>
        </is>
      </c>
      <c r="BI1918" t="inlineStr">
        <is>
          <t>15246</t>
        </is>
      </c>
      <c r="BJ1918" t="inlineStr">
        <is>
          <t>XFormInstance</t>
        </is>
      </c>
      <c r="BK1918" t="inlineStr">
        <is>
          <t>f28273ab16cf11f0b7992503b5a243dc</t>
        </is>
      </c>
      <c r="BL1918" t="b">
        <v>0</v>
      </c>
      <c r="BM1918" t="inlineStr">
        <is>
          <t>---</t>
        </is>
      </c>
      <c r="BN1918" t="inlineStr">
        <is>
          <t>200.113.253.186</t>
        </is>
      </c>
      <c r="BO1918" t="inlineStr">
        <is>
          <t>Ronaldine Pierre</t>
        </is>
      </c>
    </row>
    <row r="1919">
      <c r="A1919" t="inlineStr">
        <is>
          <t>1917</t>
        </is>
      </c>
      <c r="B1919" t="inlineStr">
        <is>
          <t>1f0babdb-bd6d-4458-b8f6-a022f0049d6a</t>
        </is>
      </c>
      <c r="C1919" t="inlineStr">
        <is>
          <t>2025-04-09</t>
        </is>
      </c>
      <c r="D1919" t="inlineStr">
        <is>
          <t>3 4</t>
        </is>
      </c>
      <c r="E1919" t="inlineStr">
        <is>
          <t>DAC</t>
        </is>
      </c>
      <c r="F1919" t="inlineStr">
        <is>
          <t>1</t>
        </is>
      </c>
      <c r="G1919" t="inlineStr">
        <is>
          <t>---</t>
        </is>
      </c>
      <c r="H1919" t="inlineStr">
        <is>
          <t>1</t>
        </is>
      </c>
      <c r="I1919" t="inlineStr">
        <is>
          <t>0</t>
        </is>
      </c>
      <c r="J1919" t="inlineStr">
        <is>
          <t>---</t>
        </is>
      </c>
      <c r="K1919" t="inlineStr">
        <is>
          <t>---</t>
        </is>
      </c>
      <c r="L1919" t="inlineStr">
        <is>
          <t>---</t>
        </is>
      </c>
      <c r="M1919" t="inlineStr">
        <is>
          <t>---</t>
        </is>
      </c>
      <c r="N1919" t="inlineStr">
        <is>
          <t>---</t>
        </is>
      </c>
      <c r="O1919" t="inlineStr">
        <is>
          <t>---</t>
        </is>
      </c>
      <c r="P1919" t="inlineStr">
        <is>
          <t>---</t>
        </is>
      </c>
      <c r="Q1919" t="inlineStr">
        <is>
          <t>---</t>
        </is>
      </c>
      <c r="R1919" t="inlineStr">
        <is>
          <t>---</t>
        </is>
      </c>
      <c r="S1919" t="inlineStr">
        <is>
          <t>---</t>
        </is>
      </c>
      <c r="T1919" t="inlineStr">
        <is>
          <t>---</t>
        </is>
      </c>
      <c r="U1919" t="inlineStr">
        <is>
          <t>---</t>
        </is>
      </c>
      <c r="V1919" t="inlineStr">
        <is>
          <t>---</t>
        </is>
      </c>
      <c r="W1919" t="inlineStr"/>
      <c r="X1919" t="inlineStr">
        <is>
          <t>PDP/CMEB/ST05354</t>
        </is>
      </c>
      <c r="Y1919" t="inlineStr">
        <is>
          <t>PDP/CMEB/ST05354</t>
        </is>
      </c>
      <c r="Z1919" t="inlineStr">
        <is>
          <t>2025-04-09 12:34:18</t>
        </is>
      </c>
      <c r="AA1919" t="inlineStr">
        <is>
          <t>2025-04-09 12:32:44</t>
        </is>
      </c>
      <c r="AB1919" t="inlineStr">
        <is>
          <t>5guerlande</t>
        </is>
      </c>
      <c r="AC1919" t="inlineStr">
        <is>
          <t>2025-04-11 12:35:23</t>
        </is>
      </c>
      <c r="AD1919" s="1" t="inlineStr">
        <is>
          <t>https://www.commcarehq.org/a/caris-test/reports/form_data/1f0babdb-bd6d-4458-b8f6-a022f0049d6a/</t>
        </is>
      </c>
      <c r="AE1919" t="inlineStr">
        <is>
          <t>---</t>
        </is>
      </c>
      <c r="AF1919" t="inlineStr">
        <is>
          <t>3c5a623af057e23a32ae4000_171613</t>
        </is>
      </c>
      <c r="AG1919" t="inlineStr">
        <is>
          <t>OK</t>
        </is>
      </c>
      <c r="AH1919" t="inlineStr">
        <is>
          <t>2025-04-09 12:34:18</t>
        </is>
      </c>
      <c r="AI1919" t="inlineStr">
        <is>
          <t>1b52563f66be7b3d0843fa02f8f5a965</t>
        </is>
      </c>
      <c r="AJ1919" t="inlineStr">
        <is>
          <t>2025-04-09</t>
        </is>
      </c>
      <c r="AK1919" t="inlineStr">
        <is>
          <t>3 4</t>
        </is>
      </c>
      <c r="AL1919" t="inlineStr">
        <is>
          <t>DAC</t>
        </is>
      </c>
      <c r="AM1919" t="inlineStr">
        <is>
          <t>1</t>
        </is>
      </c>
      <c r="AN1919" t="inlineStr">
        <is>
          <t>---</t>
        </is>
      </c>
      <c r="AO1919" t="inlineStr">
        <is>
          <t>1</t>
        </is>
      </c>
      <c r="AP1919" t="inlineStr">
        <is>
          <t>0</t>
        </is>
      </c>
      <c r="AQ1919" t="inlineStr">
        <is>
          <t>---</t>
        </is>
      </c>
      <c r="AR1919" t="inlineStr">
        <is>
          <t>---</t>
        </is>
      </c>
      <c r="AS1919" t="inlineStr">
        <is>
          <t>---</t>
        </is>
      </c>
      <c r="AT1919" t="inlineStr"/>
      <c r="AU1919" t="inlineStr">
        <is>
          <t>---</t>
        </is>
      </c>
      <c r="AV1919" t="inlineStr">
        <is>
          <t>---</t>
        </is>
      </c>
      <c r="AW1919" t="inlineStr">
        <is>
          <t>---</t>
        </is>
      </c>
      <c r="AX1919" t="inlineStr">
        <is>
          <t>---</t>
        </is>
      </c>
      <c r="AY1919" t="inlineStr">
        <is>
          <t>---</t>
        </is>
      </c>
      <c r="AZ1919" t="inlineStr">
        <is>
          <t>---</t>
        </is>
      </c>
      <c r="BA1919" t="inlineStr">
        <is>
          <t>1b52563f66be7b3d0843fa02f8f5a965</t>
        </is>
      </c>
      <c r="BB1919" t="inlineStr">
        <is>
          <t>http://openrosa.org/formdesigner/0B48E039-1E80-49A7-AC24-732B6E788E39</t>
        </is>
      </c>
      <c r="BC1919" t="inlineStr">
        <is>
          <t>Ration et autres visites</t>
        </is>
      </c>
      <c r="BD1919" t="inlineStr">
        <is>
          <t>CommCare Android, version "2.56"(468048). App v15976. CommCare Version 2.56.0. Build 468048, built on: 2025-03-31</t>
        </is>
      </c>
      <c r="BE1919" t="inlineStr">
        <is>
          <t>commcare_9bc1f1cb-81e2-474e-9647-4d36802bc2c5</t>
        </is>
      </c>
      <c r="BF1919" t="inlineStr">
        <is>
          <t>19.9490667 -72.8196059 -81.31 200.0</t>
        </is>
      </c>
      <c r="BG1919" t="inlineStr">
        <is>
          <t>f13d8149fc6d39ebe86af18272310ff9</t>
        </is>
      </c>
      <c r="BH1919" t="inlineStr">
        <is>
          <t>7f92301a232342ecaa860bf392f6b02f</t>
        </is>
      </c>
      <c r="BI1919" t="inlineStr">
        <is>
          <t>15246</t>
        </is>
      </c>
      <c r="BJ1919" t="inlineStr">
        <is>
          <t>XFormInstance</t>
        </is>
      </c>
      <c r="BK1919" t="inlineStr">
        <is>
          <t>b9a0943016d011f08a4b839c77c2df28</t>
        </is>
      </c>
      <c r="BL1919" t="b">
        <v>0</v>
      </c>
      <c r="BM1919" t="inlineStr">
        <is>
          <t>---</t>
        </is>
      </c>
      <c r="BN1919" t="inlineStr">
        <is>
          <t>190.115.174.79</t>
        </is>
      </c>
      <c r="BO1919" t="inlineStr">
        <is>
          <t>Jey Brenley  François</t>
        </is>
      </c>
    </row>
    <row r="1920">
      <c r="A1920" t="inlineStr">
        <is>
          <t>1918</t>
        </is>
      </c>
      <c r="B1920" t="inlineStr">
        <is>
          <t>4dc14ab7-befc-4719-9ec1-61fe6afe3b7d</t>
        </is>
      </c>
      <c r="C1920" t="inlineStr">
        <is>
          <t>2025-04-07</t>
        </is>
      </c>
      <c r="D1920" t="inlineStr">
        <is>
          <t>3</t>
        </is>
      </c>
      <c r="E1920" t="inlineStr">
        <is>
          <t>---</t>
        </is>
      </c>
      <c r="F1920" t="inlineStr">
        <is>
          <t>0</t>
        </is>
      </c>
      <c r="G1920" t="inlineStr">
        <is>
          <t>---</t>
        </is>
      </c>
      <c r="H1920" t="inlineStr">
        <is>
          <t>1</t>
        </is>
      </c>
      <c r="I1920" t="inlineStr">
        <is>
          <t>1</t>
        </is>
      </c>
      <c r="J1920" t="inlineStr"/>
      <c r="K1920" t="inlineStr">
        <is>
          <t>---</t>
        </is>
      </c>
      <c r="L1920" t="inlineStr">
        <is>
          <t>---</t>
        </is>
      </c>
      <c r="M1920" t="inlineStr">
        <is>
          <t>---</t>
        </is>
      </c>
      <c r="N1920" t="inlineStr">
        <is>
          <t>---</t>
        </is>
      </c>
      <c r="O1920" t="inlineStr">
        <is>
          <t>---</t>
        </is>
      </c>
      <c r="P1920" t="inlineStr">
        <is>
          <t>---</t>
        </is>
      </c>
      <c r="Q1920" t="inlineStr">
        <is>
          <t>---</t>
        </is>
      </c>
      <c r="R1920" t="inlineStr"/>
      <c r="S1920" t="inlineStr"/>
      <c r="T1920" t="inlineStr"/>
      <c r="U1920" t="inlineStr"/>
      <c r="V1920" t="inlineStr"/>
      <c r="W1920" t="inlineStr"/>
      <c r="X1920" t="inlineStr">
        <is>
          <t>LIM/PORM/ST00152</t>
        </is>
      </c>
      <c r="Y1920" t="inlineStr">
        <is>
          <t>LIM/PORM/ST00152</t>
        </is>
      </c>
      <c r="Z1920" t="inlineStr">
        <is>
          <t>2025-04-07 12:38:04</t>
        </is>
      </c>
      <c r="AA1920" t="inlineStr">
        <is>
          <t>2025-04-07 12:37:57</t>
        </is>
      </c>
      <c r="AB1920" t="inlineStr">
        <is>
          <t>1jeanelie</t>
        </is>
      </c>
      <c r="AC1920" t="inlineStr">
        <is>
          <t>2025-04-11 12:37:58</t>
        </is>
      </c>
      <c r="AD1920" s="1" t="inlineStr">
        <is>
          <t>https://www.commcarehq.org/a/caris-test/reports/form_data/4dc14ab7-befc-4719-9ec1-61fe6afe3b7d/</t>
        </is>
      </c>
      <c r="AE1920" t="inlineStr">
        <is>
          <t>---</t>
        </is>
      </c>
      <c r="AF1920" t="inlineStr">
        <is>
          <t>05aad077912643709a42438af0714b2d</t>
        </is>
      </c>
      <c r="AG1920" t="inlineStr">
        <is>
          <t>OK</t>
        </is>
      </c>
      <c r="AH1920" t="inlineStr">
        <is>
          <t>2025-04-07 12:38:04</t>
        </is>
      </c>
      <c r="AI1920" t="inlineStr">
        <is>
          <t>1b922c6cae0e4a4e9e08c400d46b6ba7</t>
        </is>
      </c>
      <c r="AJ1920" t="inlineStr">
        <is>
          <t>2025-04-07</t>
        </is>
      </c>
      <c r="AK1920" t="inlineStr">
        <is>
          <t>3</t>
        </is>
      </c>
      <c r="AL1920" t="inlineStr">
        <is>
          <t>---</t>
        </is>
      </c>
      <c r="AM1920" t="inlineStr">
        <is>
          <t>0</t>
        </is>
      </c>
      <c r="AN1920" t="inlineStr">
        <is>
          <t>---</t>
        </is>
      </c>
      <c r="AO1920" t="inlineStr">
        <is>
          <t>1</t>
        </is>
      </c>
      <c r="AP1920" t="inlineStr">
        <is>
          <t>1</t>
        </is>
      </c>
      <c r="AQ1920" t="inlineStr"/>
      <c r="AR1920" t="inlineStr"/>
      <c r="AS1920" t="inlineStr"/>
      <c r="AT1920" t="inlineStr"/>
      <c r="AU1920" t="inlineStr">
        <is>
          <t>---</t>
        </is>
      </c>
      <c r="AV1920" t="inlineStr">
        <is>
          <t>---</t>
        </is>
      </c>
      <c r="AW1920" t="inlineStr">
        <is>
          <t>---</t>
        </is>
      </c>
      <c r="AX1920" t="inlineStr">
        <is>
          <t>---</t>
        </is>
      </c>
      <c r="AY1920" t="inlineStr">
        <is>
          <t>---</t>
        </is>
      </c>
      <c r="AZ1920" t="inlineStr">
        <is>
          <t>---</t>
        </is>
      </c>
      <c r="BA1920" t="inlineStr">
        <is>
          <t>1b922c6cae0e4a4e9e08c400d46b6ba7</t>
        </is>
      </c>
      <c r="BB1920" t="inlineStr">
        <is>
          <t>http://openrosa.org/formdesigner/0B48E039-1E80-49A7-AC24-732B6E788E39</t>
        </is>
      </c>
      <c r="BC1920" t="inlineStr">
        <is>
          <t>Ration et autres visites</t>
        </is>
      </c>
      <c r="BD1920" t="inlineStr">
        <is>
          <t>CommCare Android, version "2.55.0"(467579). App v15976. CommCare Version 2.55.0. Build 467579, built on: 2025-01-15</t>
        </is>
      </c>
      <c r="BE1920" t="inlineStr">
        <is>
          <t>commcare_734f7fdd-cbb1-463f-aa8e-b4bd89e56188</t>
        </is>
      </c>
      <c r="BF1920" t="inlineStr"/>
      <c r="BG1920" t="inlineStr">
        <is>
          <t>f13d8149fc6d39ebe86af18272310ff9</t>
        </is>
      </c>
      <c r="BH1920" t="inlineStr">
        <is>
          <t>7f92301a232342ecaa860bf392f6b02f</t>
        </is>
      </c>
      <c r="BI1920" t="inlineStr">
        <is>
          <t>15246</t>
        </is>
      </c>
      <c r="BJ1920" t="inlineStr">
        <is>
          <t>XFormInstance</t>
        </is>
      </c>
      <c r="BK1920" t="inlineStr">
        <is>
          <t>a08fcf7316d111f0bf368d4ba6887086</t>
        </is>
      </c>
      <c r="BL1920" t="b">
        <v>0</v>
      </c>
      <c r="BM1920" t="inlineStr">
        <is>
          <t>---</t>
        </is>
      </c>
      <c r="BN1920" t="inlineStr">
        <is>
          <t>200.113.253.186</t>
        </is>
      </c>
      <c r="BO1920" t="inlineStr">
        <is>
          <t>Martinaud Orelus</t>
        </is>
      </c>
    </row>
    <row r="1921">
      <c r="A1921" t="inlineStr">
        <is>
          <t>1919</t>
        </is>
      </c>
      <c r="B1921" t="inlineStr">
        <is>
          <t>e585913e-5139-4ca8-96c1-01c3faca8e2d</t>
        </is>
      </c>
      <c r="C1921" t="inlineStr">
        <is>
          <t>2025-04-07</t>
        </is>
      </c>
      <c r="D1921" t="inlineStr">
        <is>
          <t>3</t>
        </is>
      </c>
      <c r="E1921" t="inlineStr">
        <is>
          <t>---</t>
        </is>
      </c>
      <c r="F1921" t="inlineStr">
        <is>
          <t>1</t>
        </is>
      </c>
      <c r="G1921" t="inlineStr">
        <is>
          <t>---</t>
        </is>
      </c>
      <c r="H1921" t="inlineStr">
        <is>
          <t>1</t>
        </is>
      </c>
      <c r="I1921" t="inlineStr">
        <is>
          <t>1</t>
        </is>
      </c>
      <c r="J1921" t="inlineStr"/>
      <c r="K1921" t="inlineStr">
        <is>
          <t>---</t>
        </is>
      </c>
      <c r="L1921" t="inlineStr">
        <is>
          <t>---</t>
        </is>
      </c>
      <c r="M1921" t="inlineStr">
        <is>
          <t>---</t>
        </is>
      </c>
      <c r="N1921" t="inlineStr">
        <is>
          <t>---</t>
        </is>
      </c>
      <c r="O1921" t="inlineStr">
        <is>
          <t>---</t>
        </is>
      </c>
      <c r="P1921" t="inlineStr">
        <is>
          <t>---</t>
        </is>
      </c>
      <c r="Q1921" t="inlineStr">
        <is>
          <t>---</t>
        </is>
      </c>
      <c r="R1921" t="inlineStr"/>
      <c r="S1921" t="inlineStr"/>
      <c r="T1921" t="inlineStr"/>
      <c r="U1921" t="inlineStr"/>
      <c r="V1921" t="inlineStr"/>
      <c r="W1921" t="inlineStr"/>
      <c r="X1921" t="inlineStr">
        <is>
          <t>LIM/PORM/ST00085</t>
        </is>
      </c>
      <c r="Y1921" t="inlineStr">
        <is>
          <t>LIM/PORM/ST00085</t>
        </is>
      </c>
      <c r="Z1921" t="inlineStr">
        <is>
          <t>2025-04-07 12:38:26</t>
        </is>
      </c>
      <c r="AA1921" t="inlineStr">
        <is>
          <t>2025-04-07 12:38:18</t>
        </is>
      </c>
      <c r="AB1921" t="inlineStr">
        <is>
          <t>1jeanelie</t>
        </is>
      </c>
      <c r="AC1921" t="inlineStr">
        <is>
          <t>2025-04-11 12:38:19</t>
        </is>
      </c>
      <c r="AD1921" s="1" t="inlineStr">
        <is>
          <t>https://www.commcarehq.org/a/caris-test/reports/form_data/e585913e-5139-4ca8-96c1-01c3faca8e2d/</t>
        </is>
      </c>
      <c r="AE1921" t="inlineStr">
        <is>
          <t>---</t>
        </is>
      </c>
      <c r="AF1921" t="inlineStr">
        <is>
          <t>0628169c425445709b30c7237097dd29</t>
        </is>
      </c>
      <c r="AG1921" t="inlineStr">
        <is>
          <t>OK</t>
        </is>
      </c>
      <c r="AH1921" t="inlineStr">
        <is>
          <t>2025-04-07 12:38:26</t>
        </is>
      </c>
      <c r="AI1921" t="inlineStr">
        <is>
          <t>1b922c6cae0e4a4e9e08c400d46b6ba7</t>
        </is>
      </c>
      <c r="AJ1921" t="inlineStr">
        <is>
          <t>2025-04-07</t>
        </is>
      </c>
      <c r="AK1921" t="inlineStr">
        <is>
          <t>3</t>
        </is>
      </c>
      <c r="AL1921" t="inlineStr">
        <is>
          <t>---</t>
        </is>
      </c>
      <c r="AM1921" t="inlineStr">
        <is>
          <t>1</t>
        </is>
      </c>
      <c r="AN1921" t="inlineStr">
        <is>
          <t>---</t>
        </is>
      </c>
      <c r="AO1921" t="inlineStr">
        <is>
          <t>1</t>
        </is>
      </c>
      <c r="AP1921" t="inlineStr">
        <is>
          <t>1</t>
        </is>
      </c>
      <c r="AQ1921" t="inlineStr"/>
      <c r="AR1921" t="inlineStr"/>
      <c r="AS1921" t="inlineStr"/>
      <c r="AT1921" t="inlineStr"/>
      <c r="AU1921" t="inlineStr">
        <is>
          <t>---</t>
        </is>
      </c>
      <c r="AV1921" t="inlineStr">
        <is>
          <t>---</t>
        </is>
      </c>
      <c r="AW1921" t="inlineStr">
        <is>
          <t>---</t>
        </is>
      </c>
      <c r="AX1921" t="inlineStr">
        <is>
          <t>---</t>
        </is>
      </c>
      <c r="AY1921" t="inlineStr">
        <is>
          <t>---</t>
        </is>
      </c>
      <c r="AZ1921" t="inlineStr">
        <is>
          <t>---</t>
        </is>
      </c>
      <c r="BA1921" t="inlineStr">
        <is>
          <t>1b922c6cae0e4a4e9e08c400d46b6ba7</t>
        </is>
      </c>
      <c r="BB1921" t="inlineStr">
        <is>
          <t>http://openrosa.org/formdesigner/0B48E039-1E80-49A7-AC24-732B6E788E39</t>
        </is>
      </c>
      <c r="BC1921" t="inlineStr">
        <is>
          <t>Ration et autres visites</t>
        </is>
      </c>
      <c r="BD1921" t="inlineStr">
        <is>
          <t>CommCare Android, version "2.55.0"(467579). App v15976. CommCare Version 2.55.0. Build 467579, built on: 2025-01-15</t>
        </is>
      </c>
      <c r="BE1921" t="inlineStr">
        <is>
          <t>commcare_734f7fdd-cbb1-463f-aa8e-b4bd89e56188</t>
        </is>
      </c>
      <c r="BF1921" t="inlineStr"/>
      <c r="BG1921" t="inlineStr">
        <is>
          <t>f13d8149fc6d39ebe86af18272310ff9</t>
        </is>
      </c>
      <c r="BH1921" t="inlineStr">
        <is>
          <t>7f92301a232342ecaa860bf392f6b02f</t>
        </is>
      </c>
      <c r="BI1921" t="inlineStr">
        <is>
          <t>15246</t>
        </is>
      </c>
      <c r="BJ1921" t="inlineStr">
        <is>
          <t>XFormInstance</t>
        </is>
      </c>
      <c r="BK1921" t="inlineStr">
        <is>
          <t>a08fcf7316d111f0bf368d4ba6887086</t>
        </is>
      </c>
      <c r="BL1921" t="b">
        <v>0</v>
      </c>
      <c r="BM1921" t="inlineStr">
        <is>
          <t>---</t>
        </is>
      </c>
      <c r="BN1921" t="inlineStr">
        <is>
          <t>200.113.253.186</t>
        </is>
      </c>
      <c r="BO1921" t="inlineStr">
        <is>
          <t>Rickelmey Joseph</t>
        </is>
      </c>
    </row>
    <row r="1922">
      <c r="A1922" t="inlineStr">
        <is>
          <t>1920</t>
        </is>
      </c>
      <c r="B1922" t="inlineStr">
        <is>
          <t>4dc268e1-bcd8-4be6-a90c-8d4a325ce7f6</t>
        </is>
      </c>
      <c r="C1922" t="inlineStr">
        <is>
          <t>2025-04-07</t>
        </is>
      </c>
      <c r="D1922" t="inlineStr">
        <is>
          <t>3</t>
        </is>
      </c>
      <c r="E1922" t="inlineStr">
        <is>
          <t>---</t>
        </is>
      </c>
      <c r="F1922" t="inlineStr">
        <is>
          <t>0</t>
        </is>
      </c>
      <c r="G1922" t="inlineStr">
        <is>
          <t>---</t>
        </is>
      </c>
      <c r="H1922" t="inlineStr">
        <is>
          <t>1</t>
        </is>
      </c>
      <c r="I1922" t="inlineStr">
        <is>
          <t>1</t>
        </is>
      </c>
      <c r="J1922" t="inlineStr"/>
      <c r="K1922" t="inlineStr">
        <is>
          <t>---</t>
        </is>
      </c>
      <c r="L1922" t="inlineStr">
        <is>
          <t>---</t>
        </is>
      </c>
      <c r="M1922" t="inlineStr">
        <is>
          <t>---</t>
        </is>
      </c>
      <c r="N1922" t="inlineStr">
        <is>
          <t>---</t>
        </is>
      </c>
      <c r="O1922" t="inlineStr">
        <is>
          <t>---</t>
        </is>
      </c>
      <c r="P1922" t="inlineStr">
        <is>
          <t>---</t>
        </is>
      </c>
      <c r="Q1922" t="inlineStr">
        <is>
          <t>---</t>
        </is>
      </c>
      <c r="R1922" t="inlineStr"/>
      <c r="S1922" t="inlineStr"/>
      <c r="T1922" t="inlineStr"/>
      <c r="U1922" t="inlineStr"/>
      <c r="V1922" t="inlineStr"/>
      <c r="W1922" t="inlineStr"/>
      <c r="X1922" t="inlineStr">
        <is>
          <t>LIM/PORM/ST00352</t>
        </is>
      </c>
      <c r="Y1922" t="inlineStr">
        <is>
          <t>LIM/PORM/ST00352</t>
        </is>
      </c>
      <c r="Z1922" t="inlineStr">
        <is>
          <t>2025-04-07 12:38:44</t>
        </is>
      </c>
      <c r="AA1922" t="inlineStr">
        <is>
          <t>2025-04-07 12:38:37</t>
        </is>
      </c>
      <c r="AB1922" t="inlineStr">
        <is>
          <t>1jeanelie</t>
        </is>
      </c>
      <c r="AC1922" t="inlineStr">
        <is>
          <t>2025-04-11 12:38:38</t>
        </is>
      </c>
      <c r="AD1922" s="1" t="inlineStr">
        <is>
          <t>https://www.commcarehq.org/a/caris-test/reports/form_data/4dc268e1-bcd8-4be6-a90c-8d4a325ce7f6/</t>
        </is>
      </c>
      <c r="AE1922" t="inlineStr">
        <is>
          <t>---</t>
        </is>
      </c>
      <c r="AF1922" t="inlineStr">
        <is>
          <t>3c5a623af057e23a32ae4000_27354</t>
        </is>
      </c>
      <c r="AG1922" t="inlineStr">
        <is>
          <t>OK</t>
        </is>
      </c>
      <c r="AH1922" t="inlineStr">
        <is>
          <t>2025-04-07 12:38:44</t>
        </is>
      </c>
      <c r="AI1922" t="inlineStr">
        <is>
          <t>1b922c6cae0e4a4e9e08c400d46b6ba7</t>
        </is>
      </c>
      <c r="AJ1922" t="inlineStr">
        <is>
          <t>2025-04-07</t>
        </is>
      </c>
      <c r="AK1922" t="inlineStr">
        <is>
          <t>3</t>
        </is>
      </c>
      <c r="AL1922" t="inlineStr">
        <is>
          <t>---</t>
        </is>
      </c>
      <c r="AM1922" t="inlineStr">
        <is>
          <t>0</t>
        </is>
      </c>
      <c r="AN1922" t="inlineStr">
        <is>
          <t>---</t>
        </is>
      </c>
      <c r="AO1922" t="inlineStr">
        <is>
          <t>1</t>
        </is>
      </c>
      <c r="AP1922" t="inlineStr">
        <is>
          <t>1</t>
        </is>
      </c>
      <c r="AQ1922" t="inlineStr"/>
      <c r="AR1922" t="inlineStr"/>
      <c r="AS1922" t="inlineStr"/>
      <c r="AT1922" t="inlineStr"/>
      <c r="AU1922" t="inlineStr">
        <is>
          <t>---</t>
        </is>
      </c>
      <c r="AV1922" t="inlineStr">
        <is>
          <t>---</t>
        </is>
      </c>
      <c r="AW1922" t="inlineStr">
        <is>
          <t>---</t>
        </is>
      </c>
      <c r="AX1922" t="inlineStr">
        <is>
          <t>---</t>
        </is>
      </c>
      <c r="AY1922" t="inlineStr">
        <is>
          <t>---</t>
        </is>
      </c>
      <c r="AZ1922" t="inlineStr">
        <is>
          <t>---</t>
        </is>
      </c>
      <c r="BA1922" t="inlineStr">
        <is>
          <t>1b922c6cae0e4a4e9e08c400d46b6ba7</t>
        </is>
      </c>
      <c r="BB1922" t="inlineStr">
        <is>
          <t>http://openrosa.org/formdesigner/0B48E039-1E80-49A7-AC24-732B6E788E39</t>
        </is>
      </c>
      <c r="BC1922" t="inlineStr">
        <is>
          <t>Ration et autres visites</t>
        </is>
      </c>
      <c r="BD1922" t="inlineStr">
        <is>
          <t>CommCare Android, version "2.55.0"(467579). App v15976. CommCare Version 2.55.0. Build 467579, built on: 2025-01-15</t>
        </is>
      </c>
      <c r="BE1922" t="inlineStr">
        <is>
          <t>commcare_734f7fdd-cbb1-463f-aa8e-b4bd89e56188</t>
        </is>
      </c>
      <c r="BF1922" t="inlineStr"/>
      <c r="BG1922" t="inlineStr">
        <is>
          <t>f13d8149fc6d39ebe86af18272310ff9</t>
        </is>
      </c>
      <c r="BH1922" t="inlineStr">
        <is>
          <t>7f92301a232342ecaa860bf392f6b02f</t>
        </is>
      </c>
      <c r="BI1922" t="inlineStr">
        <is>
          <t>15246</t>
        </is>
      </c>
      <c r="BJ1922" t="inlineStr">
        <is>
          <t>XFormInstance</t>
        </is>
      </c>
      <c r="BK1922" t="inlineStr">
        <is>
          <t>a08fcf7316d111f0bf368d4ba6887086</t>
        </is>
      </c>
      <c r="BL1922" t="b">
        <v>0</v>
      </c>
      <c r="BM1922" t="inlineStr">
        <is>
          <t>---</t>
        </is>
      </c>
      <c r="BN1922" t="inlineStr">
        <is>
          <t>200.113.253.186</t>
        </is>
      </c>
      <c r="BO1922" t="inlineStr">
        <is>
          <t>Nidelin Gelus</t>
        </is>
      </c>
    </row>
    <row r="1923">
      <c r="A1923" t="inlineStr">
        <is>
          <t>1921</t>
        </is>
      </c>
      <c r="B1923" t="inlineStr">
        <is>
          <t>7a1d3d9d-a4e8-4092-993c-b3e19f03c48a</t>
        </is>
      </c>
      <c r="C1923" t="inlineStr">
        <is>
          <t>2025-04-07</t>
        </is>
      </c>
      <c r="D1923" t="inlineStr">
        <is>
          <t>3</t>
        </is>
      </c>
      <c r="E1923" t="inlineStr">
        <is>
          <t>---</t>
        </is>
      </c>
      <c r="F1923" t="inlineStr">
        <is>
          <t>0</t>
        </is>
      </c>
      <c r="G1923" t="inlineStr">
        <is>
          <t>---</t>
        </is>
      </c>
      <c r="H1923" t="inlineStr">
        <is>
          <t>1</t>
        </is>
      </c>
      <c r="I1923" t="inlineStr">
        <is>
          <t>1</t>
        </is>
      </c>
      <c r="J1923" t="inlineStr"/>
      <c r="K1923" t="inlineStr">
        <is>
          <t>---</t>
        </is>
      </c>
      <c r="L1923" t="inlineStr">
        <is>
          <t>---</t>
        </is>
      </c>
      <c r="M1923" t="inlineStr">
        <is>
          <t>---</t>
        </is>
      </c>
      <c r="N1923" t="inlineStr">
        <is>
          <t>---</t>
        </is>
      </c>
      <c r="O1923" t="inlineStr">
        <is>
          <t>---</t>
        </is>
      </c>
      <c r="P1923" t="inlineStr">
        <is>
          <t>---</t>
        </is>
      </c>
      <c r="Q1923" t="inlineStr">
        <is>
          <t>---</t>
        </is>
      </c>
      <c r="R1923" t="inlineStr"/>
      <c r="S1923" t="inlineStr"/>
      <c r="T1923" t="inlineStr"/>
      <c r="U1923" t="inlineStr"/>
      <c r="V1923" t="inlineStr"/>
      <c r="W1923" t="inlineStr"/>
      <c r="X1923" t="inlineStr">
        <is>
          <t>LIM/PORM/ST00342</t>
        </is>
      </c>
      <c r="Y1923" t="inlineStr">
        <is>
          <t>LIM/PORM/ST00342</t>
        </is>
      </c>
      <c r="Z1923" t="inlineStr">
        <is>
          <t>2025-04-07 12:39:13</t>
        </is>
      </c>
      <c r="AA1923" t="inlineStr">
        <is>
          <t>2025-04-07 12:39:06</t>
        </is>
      </c>
      <c r="AB1923" t="inlineStr">
        <is>
          <t>1jeanelie</t>
        </is>
      </c>
      <c r="AC1923" t="inlineStr">
        <is>
          <t>2025-04-11 12:39:08</t>
        </is>
      </c>
      <c r="AD1923" s="1" t="inlineStr">
        <is>
          <t>https://www.commcarehq.org/a/caris-test/reports/form_data/7a1d3d9d-a4e8-4092-993c-b3e19f03c48a/</t>
        </is>
      </c>
      <c r="AE1923" t="inlineStr">
        <is>
          <t>---</t>
        </is>
      </c>
      <c r="AF1923" t="inlineStr">
        <is>
          <t>3c5a623af057e23a32ae4000_18653</t>
        </is>
      </c>
      <c r="AG1923" t="inlineStr">
        <is>
          <t>OK</t>
        </is>
      </c>
      <c r="AH1923" t="inlineStr">
        <is>
          <t>2025-04-07 12:39:13</t>
        </is>
      </c>
      <c r="AI1923" t="inlineStr">
        <is>
          <t>1b922c6cae0e4a4e9e08c400d46b6ba7</t>
        </is>
      </c>
      <c r="AJ1923" t="inlineStr">
        <is>
          <t>2025-04-07</t>
        </is>
      </c>
      <c r="AK1923" t="inlineStr">
        <is>
          <t>3</t>
        </is>
      </c>
      <c r="AL1923" t="inlineStr">
        <is>
          <t>---</t>
        </is>
      </c>
      <c r="AM1923" t="inlineStr">
        <is>
          <t>0</t>
        </is>
      </c>
      <c r="AN1923" t="inlineStr">
        <is>
          <t>---</t>
        </is>
      </c>
      <c r="AO1923" t="inlineStr">
        <is>
          <t>1</t>
        </is>
      </c>
      <c r="AP1923" t="inlineStr">
        <is>
          <t>1</t>
        </is>
      </c>
      <c r="AQ1923" t="inlineStr"/>
      <c r="AR1923" t="inlineStr"/>
      <c r="AS1923" t="inlineStr"/>
      <c r="AT1923" t="inlineStr"/>
      <c r="AU1923" t="inlineStr">
        <is>
          <t>---</t>
        </is>
      </c>
      <c r="AV1923" t="inlineStr">
        <is>
          <t>---</t>
        </is>
      </c>
      <c r="AW1923" t="inlineStr">
        <is>
          <t>---</t>
        </is>
      </c>
      <c r="AX1923" t="inlineStr">
        <is>
          <t>---</t>
        </is>
      </c>
      <c r="AY1923" t="inlineStr">
        <is>
          <t>---</t>
        </is>
      </c>
      <c r="AZ1923" t="inlineStr">
        <is>
          <t>---</t>
        </is>
      </c>
      <c r="BA1923" t="inlineStr">
        <is>
          <t>1b922c6cae0e4a4e9e08c400d46b6ba7</t>
        </is>
      </c>
      <c r="BB1923" t="inlineStr">
        <is>
          <t>http://openrosa.org/formdesigner/0B48E039-1E80-49A7-AC24-732B6E788E39</t>
        </is>
      </c>
      <c r="BC1923" t="inlineStr">
        <is>
          <t>Ration et autres visites</t>
        </is>
      </c>
      <c r="BD1923" t="inlineStr">
        <is>
          <t>CommCare Android, version "2.55.0"(467579). App v15976. CommCare Version 2.55.0. Build 467579, built on: 2025-01-15</t>
        </is>
      </c>
      <c r="BE1923" t="inlineStr">
        <is>
          <t>commcare_734f7fdd-cbb1-463f-aa8e-b4bd89e56188</t>
        </is>
      </c>
      <c r="BF1923" t="inlineStr"/>
      <c r="BG1923" t="inlineStr">
        <is>
          <t>f13d8149fc6d39ebe86af18272310ff9</t>
        </is>
      </c>
      <c r="BH1923" t="inlineStr">
        <is>
          <t>7f92301a232342ecaa860bf392f6b02f</t>
        </is>
      </c>
      <c r="BI1923" t="inlineStr">
        <is>
          <t>15246</t>
        </is>
      </c>
      <c r="BJ1923" t="inlineStr">
        <is>
          <t>XFormInstance</t>
        </is>
      </c>
      <c r="BK1923" t="inlineStr">
        <is>
          <t>a08fcf7316d111f0bf368d4ba6887086</t>
        </is>
      </c>
      <c r="BL1923" t="b">
        <v>0</v>
      </c>
      <c r="BM1923" t="inlineStr">
        <is>
          <t>---</t>
        </is>
      </c>
      <c r="BN1923" t="inlineStr">
        <is>
          <t>200.113.253.186</t>
        </is>
      </c>
      <c r="BO1923" t="inlineStr">
        <is>
          <t>Djulianna Pierre</t>
        </is>
      </c>
    </row>
    <row r="1924">
      <c r="A1924" t="inlineStr">
        <is>
          <t>1922</t>
        </is>
      </c>
      <c r="B1924" t="inlineStr">
        <is>
          <t>f0554345-7ef9-497c-843f-275840a65348</t>
        </is>
      </c>
      <c r="C1924" t="inlineStr">
        <is>
          <t>2025-04-07</t>
        </is>
      </c>
      <c r="D1924" t="inlineStr">
        <is>
          <t>3</t>
        </is>
      </c>
      <c r="E1924" t="inlineStr">
        <is>
          <t>---</t>
        </is>
      </c>
      <c r="F1924" t="inlineStr">
        <is>
          <t>0</t>
        </is>
      </c>
      <c r="G1924" t="inlineStr">
        <is>
          <t>---</t>
        </is>
      </c>
      <c r="H1924" t="inlineStr">
        <is>
          <t>1</t>
        </is>
      </c>
      <c r="I1924" t="inlineStr">
        <is>
          <t>1</t>
        </is>
      </c>
      <c r="J1924" t="inlineStr"/>
      <c r="K1924" t="inlineStr">
        <is>
          <t>---</t>
        </is>
      </c>
      <c r="L1924" t="inlineStr">
        <is>
          <t>---</t>
        </is>
      </c>
      <c r="M1924" t="inlineStr">
        <is>
          <t>---</t>
        </is>
      </c>
      <c r="N1924" t="inlineStr">
        <is>
          <t>---</t>
        </is>
      </c>
      <c r="O1924" t="inlineStr">
        <is>
          <t>---</t>
        </is>
      </c>
      <c r="P1924" t="inlineStr">
        <is>
          <t>---</t>
        </is>
      </c>
      <c r="Q1924" t="inlineStr">
        <is>
          <t>---</t>
        </is>
      </c>
      <c r="R1924" t="inlineStr"/>
      <c r="S1924" t="inlineStr"/>
      <c r="T1924" t="inlineStr"/>
      <c r="U1924" t="inlineStr"/>
      <c r="V1924" t="inlineStr"/>
      <c r="W1924" t="inlineStr"/>
      <c r="X1924" t="inlineStr">
        <is>
          <t>LIM/PORM/ST00308</t>
        </is>
      </c>
      <c r="Y1924" t="inlineStr">
        <is>
          <t>LIM/PORM/ST00308</t>
        </is>
      </c>
      <c r="Z1924" t="inlineStr">
        <is>
          <t>2025-04-07 12:39:39</t>
        </is>
      </c>
      <c r="AA1924" t="inlineStr">
        <is>
          <t>2025-04-07 12:39:31</t>
        </is>
      </c>
      <c r="AB1924" t="inlineStr">
        <is>
          <t>1jeanelie</t>
        </is>
      </c>
      <c r="AC1924" t="inlineStr">
        <is>
          <t>2025-04-11 12:39:33</t>
        </is>
      </c>
      <c r="AD1924" s="1" t="inlineStr">
        <is>
          <t>https://www.commcarehq.org/a/caris-test/reports/form_data/f0554345-7ef9-497c-843f-275840a65348/</t>
        </is>
      </c>
      <c r="AE1924" t="inlineStr">
        <is>
          <t>---</t>
        </is>
      </c>
      <c r="AF1924" t="inlineStr">
        <is>
          <t>3c5a623af057e23a32ae4000_25695</t>
        </is>
      </c>
      <c r="AG1924" t="inlineStr">
        <is>
          <t>OK</t>
        </is>
      </c>
      <c r="AH1924" t="inlineStr">
        <is>
          <t>2025-04-07 12:39:39</t>
        </is>
      </c>
      <c r="AI1924" t="inlineStr">
        <is>
          <t>1b922c6cae0e4a4e9e08c400d46b6ba7</t>
        </is>
      </c>
      <c r="AJ1924" t="inlineStr">
        <is>
          <t>2025-04-07</t>
        </is>
      </c>
      <c r="AK1924" t="inlineStr">
        <is>
          <t>3</t>
        </is>
      </c>
      <c r="AL1924" t="inlineStr">
        <is>
          <t>---</t>
        </is>
      </c>
      <c r="AM1924" t="inlineStr">
        <is>
          <t>0</t>
        </is>
      </c>
      <c r="AN1924" t="inlineStr">
        <is>
          <t>---</t>
        </is>
      </c>
      <c r="AO1924" t="inlineStr">
        <is>
          <t>1</t>
        </is>
      </c>
      <c r="AP1924" t="inlineStr">
        <is>
          <t>1</t>
        </is>
      </c>
      <c r="AQ1924" t="inlineStr"/>
      <c r="AR1924" t="inlineStr"/>
      <c r="AS1924" t="inlineStr"/>
      <c r="AT1924" t="inlineStr"/>
      <c r="AU1924" t="inlineStr">
        <is>
          <t>---</t>
        </is>
      </c>
      <c r="AV1924" t="inlineStr">
        <is>
          <t>---</t>
        </is>
      </c>
      <c r="AW1924" t="inlineStr">
        <is>
          <t>---</t>
        </is>
      </c>
      <c r="AX1924" t="inlineStr">
        <is>
          <t>---</t>
        </is>
      </c>
      <c r="AY1924" t="inlineStr">
        <is>
          <t>---</t>
        </is>
      </c>
      <c r="AZ1924" t="inlineStr">
        <is>
          <t>---</t>
        </is>
      </c>
      <c r="BA1924" t="inlineStr">
        <is>
          <t>1b922c6cae0e4a4e9e08c400d46b6ba7</t>
        </is>
      </c>
      <c r="BB1924" t="inlineStr">
        <is>
          <t>http://openrosa.org/formdesigner/0B48E039-1E80-49A7-AC24-732B6E788E39</t>
        </is>
      </c>
      <c r="BC1924" t="inlineStr">
        <is>
          <t>Ration et autres visites</t>
        </is>
      </c>
      <c r="BD1924" t="inlineStr">
        <is>
          <t>CommCare Android, version "2.55.0"(467579). App v15976. CommCare Version 2.55.0. Build 467579, built on: 2025-01-15</t>
        </is>
      </c>
      <c r="BE1924" t="inlineStr">
        <is>
          <t>commcare_734f7fdd-cbb1-463f-aa8e-b4bd89e56188</t>
        </is>
      </c>
      <c r="BF1924" t="inlineStr"/>
      <c r="BG1924" t="inlineStr">
        <is>
          <t>f13d8149fc6d39ebe86af18272310ff9</t>
        </is>
      </c>
      <c r="BH1924" t="inlineStr">
        <is>
          <t>7f92301a232342ecaa860bf392f6b02f</t>
        </is>
      </c>
      <c r="BI1924" t="inlineStr">
        <is>
          <t>15246</t>
        </is>
      </c>
      <c r="BJ1924" t="inlineStr">
        <is>
          <t>XFormInstance</t>
        </is>
      </c>
      <c r="BK1924" t="inlineStr">
        <is>
          <t>a08fcf7316d111f0bf368d4ba6887086</t>
        </is>
      </c>
      <c r="BL1924" t="b">
        <v>0</v>
      </c>
      <c r="BM1924" t="inlineStr">
        <is>
          <t>---</t>
        </is>
      </c>
      <c r="BN1924" t="inlineStr">
        <is>
          <t>200.113.253.186</t>
        </is>
      </c>
      <c r="BO1924" t="inlineStr">
        <is>
          <t>Lougadson Augustin</t>
        </is>
      </c>
    </row>
    <row r="1925">
      <c r="A1925" t="inlineStr">
        <is>
          <t>1923</t>
        </is>
      </c>
      <c r="B1925" t="inlineStr">
        <is>
          <t>9705b1a6-43bf-403c-a3cb-32ed0b316a47</t>
        </is>
      </c>
      <c r="C1925" t="inlineStr">
        <is>
          <t>2025-04-07</t>
        </is>
      </c>
      <c r="D1925" t="inlineStr">
        <is>
          <t>3</t>
        </is>
      </c>
      <c r="E1925" t="inlineStr">
        <is>
          <t>---</t>
        </is>
      </c>
      <c r="F1925" t="inlineStr">
        <is>
          <t>0</t>
        </is>
      </c>
      <c r="G1925" t="inlineStr">
        <is>
          <t>---</t>
        </is>
      </c>
      <c r="H1925" t="inlineStr">
        <is>
          <t>1</t>
        </is>
      </c>
      <c r="I1925" t="inlineStr">
        <is>
          <t>1</t>
        </is>
      </c>
      <c r="J1925" t="inlineStr"/>
      <c r="K1925" t="inlineStr">
        <is>
          <t>---</t>
        </is>
      </c>
      <c r="L1925" t="inlineStr">
        <is>
          <t>---</t>
        </is>
      </c>
      <c r="M1925" t="inlineStr">
        <is>
          <t>---</t>
        </is>
      </c>
      <c r="N1925" t="inlineStr">
        <is>
          <t>---</t>
        </is>
      </c>
      <c r="O1925" t="inlineStr">
        <is>
          <t>---</t>
        </is>
      </c>
      <c r="P1925" t="inlineStr">
        <is>
          <t>---</t>
        </is>
      </c>
      <c r="Q1925" t="inlineStr">
        <is>
          <t>---</t>
        </is>
      </c>
      <c r="R1925" t="inlineStr"/>
      <c r="S1925" t="inlineStr"/>
      <c r="T1925" t="inlineStr"/>
      <c r="U1925" t="inlineStr"/>
      <c r="V1925" t="inlineStr"/>
      <c r="W1925" t="inlineStr"/>
      <c r="X1925" t="inlineStr">
        <is>
          <t>LIM/PORM/ST00692</t>
        </is>
      </c>
      <c r="Y1925" t="inlineStr">
        <is>
          <t>LIM/PORM/ST00692</t>
        </is>
      </c>
      <c r="Z1925" t="inlineStr">
        <is>
          <t>2025-04-07 12:39:58</t>
        </is>
      </c>
      <c r="AA1925" t="inlineStr">
        <is>
          <t>2025-04-07 12:39:50</t>
        </is>
      </c>
      <c r="AB1925" t="inlineStr">
        <is>
          <t>1jeanelie</t>
        </is>
      </c>
      <c r="AC1925" t="inlineStr">
        <is>
          <t>2025-04-11 12:39:53</t>
        </is>
      </c>
      <c r="AD1925" s="1" t="inlineStr">
        <is>
          <t>https://www.commcarehq.org/a/caris-test/reports/form_data/9705b1a6-43bf-403c-a3cb-32ed0b316a47/</t>
        </is>
      </c>
      <c r="AE1925" t="inlineStr">
        <is>
          <t>---</t>
        </is>
      </c>
      <c r="AF1925" t="inlineStr">
        <is>
          <t>3c5a623af057e23a32ae4000_46681</t>
        </is>
      </c>
      <c r="AG1925" t="inlineStr">
        <is>
          <t>OK</t>
        </is>
      </c>
      <c r="AH1925" t="inlineStr">
        <is>
          <t>2025-04-07 12:39:58</t>
        </is>
      </c>
      <c r="AI1925" t="inlineStr">
        <is>
          <t>1b922c6cae0e4a4e9e08c400d46b6ba7</t>
        </is>
      </c>
      <c r="AJ1925" t="inlineStr">
        <is>
          <t>2025-04-07</t>
        </is>
      </c>
      <c r="AK1925" t="inlineStr">
        <is>
          <t>3</t>
        </is>
      </c>
      <c r="AL1925" t="inlineStr">
        <is>
          <t>---</t>
        </is>
      </c>
      <c r="AM1925" t="inlineStr">
        <is>
          <t>0</t>
        </is>
      </c>
      <c r="AN1925" t="inlineStr">
        <is>
          <t>---</t>
        </is>
      </c>
      <c r="AO1925" t="inlineStr">
        <is>
          <t>1</t>
        </is>
      </c>
      <c r="AP1925" t="inlineStr">
        <is>
          <t>1</t>
        </is>
      </c>
      <c r="AQ1925" t="inlineStr"/>
      <c r="AR1925" t="inlineStr"/>
      <c r="AS1925" t="inlineStr"/>
      <c r="AT1925" t="inlineStr"/>
      <c r="AU1925" t="inlineStr">
        <is>
          <t>---</t>
        </is>
      </c>
      <c r="AV1925" t="inlineStr">
        <is>
          <t>---</t>
        </is>
      </c>
      <c r="AW1925" t="inlineStr">
        <is>
          <t>---</t>
        </is>
      </c>
      <c r="AX1925" t="inlineStr">
        <is>
          <t>---</t>
        </is>
      </c>
      <c r="AY1925" t="inlineStr">
        <is>
          <t>---</t>
        </is>
      </c>
      <c r="AZ1925" t="inlineStr">
        <is>
          <t>---</t>
        </is>
      </c>
      <c r="BA1925" t="inlineStr">
        <is>
          <t>1b922c6cae0e4a4e9e08c400d46b6ba7</t>
        </is>
      </c>
      <c r="BB1925" t="inlineStr">
        <is>
          <t>http://openrosa.org/formdesigner/0B48E039-1E80-49A7-AC24-732B6E788E39</t>
        </is>
      </c>
      <c r="BC1925" t="inlineStr">
        <is>
          <t>Ration et autres visites</t>
        </is>
      </c>
      <c r="BD1925" t="inlineStr">
        <is>
          <t>CommCare Android, version "2.55.0"(467579). App v15976. CommCare Version 2.55.0. Build 467579, built on: 2025-01-15</t>
        </is>
      </c>
      <c r="BE1925" t="inlineStr">
        <is>
          <t>commcare_734f7fdd-cbb1-463f-aa8e-b4bd89e56188</t>
        </is>
      </c>
      <c r="BF1925" t="inlineStr"/>
      <c r="BG1925" t="inlineStr">
        <is>
          <t>f13d8149fc6d39ebe86af18272310ff9</t>
        </is>
      </c>
      <c r="BH1925" t="inlineStr">
        <is>
          <t>7f92301a232342ecaa860bf392f6b02f</t>
        </is>
      </c>
      <c r="BI1925" t="inlineStr">
        <is>
          <t>15246</t>
        </is>
      </c>
      <c r="BJ1925" t="inlineStr">
        <is>
          <t>XFormInstance</t>
        </is>
      </c>
      <c r="BK1925" t="inlineStr">
        <is>
          <t>a08fcf7316d111f0bf368d4ba6887086</t>
        </is>
      </c>
      <c r="BL1925" t="b">
        <v>0</v>
      </c>
      <c r="BM1925" t="inlineStr">
        <is>
          <t>---</t>
        </is>
      </c>
      <c r="BN1925" t="inlineStr">
        <is>
          <t>200.113.253.186</t>
        </is>
      </c>
      <c r="BO1925" t="inlineStr">
        <is>
          <t>Christelle Toussaint</t>
        </is>
      </c>
    </row>
    <row r="1926">
      <c r="A1926" t="inlineStr">
        <is>
          <t>1924</t>
        </is>
      </c>
      <c r="B1926" t="inlineStr">
        <is>
          <t>4da25c14-9389-4ab3-be2c-c25ad531af9f</t>
        </is>
      </c>
      <c r="C1926" t="inlineStr">
        <is>
          <t>2025-04-07</t>
        </is>
      </c>
      <c r="D1926" t="inlineStr">
        <is>
          <t>3</t>
        </is>
      </c>
      <c r="E1926" t="inlineStr">
        <is>
          <t>---</t>
        </is>
      </c>
      <c r="F1926" t="inlineStr">
        <is>
          <t>1</t>
        </is>
      </c>
      <c r="G1926" t="inlineStr">
        <is>
          <t>---</t>
        </is>
      </c>
      <c r="H1926" t="inlineStr">
        <is>
          <t>1</t>
        </is>
      </c>
      <c r="I1926" t="inlineStr">
        <is>
          <t>1</t>
        </is>
      </c>
      <c r="J1926" t="inlineStr"/>
      <c r="K1926" t="inlineStr">
        <is>
          <t>---</t>
        </is>
      </c>
      <c r="L1926" t="inlineStr">
        <is>
          <t>---</t>
        </is>
      </c>
      <c r="M1926" t="inlineStr">
        <is>
          <t>---</t>
        </is>
      </c>
      <c r="N1926" t="inlineStr">
        <is>
          <t>---</t>
        </is>
      </c>
      <c r="O1926" t="inlineStr">
        <is>
          <t>---</t>
        </is>
      </c>
      <c r="P1926" t="inlineStr">
        <is>
          <t>---</t>
        </is>
      </c>
      <c r="Q1926" t="inlineStr">
        <is>
          <t>---</t>
        </is>
      </c>
      <c r="R1926" t="inlineStr"/>
      <c r="S1926" t="inlineStr"/>
      <c r="T1926" t="inlineStr"/>
      <c r="U1926" t="inlineStr"/>
      <c r="V1926" t="inlineStr"/>
      <c r="W1926" t="inlineStr"/>
      <c r="X1926" t="inlineStr">
        <is>
          <t>LIM/PORM/ST00114</t>
        </is>
      </c>
      <c r="Y1926" t="inlineStr">
        <is>
          <t>LIM/PORM/ST00114</t>
        </is>
      </c>
      <c r="Z1926" t="inlineStr">
        <is>
          <t>2025-04-07 12:40:21</t>
        </is>
      </c>
      <c r="AA1926" t="inlineStr">
        <is>
          <t>2025-04-07 12:40:12</t>
        </is>
      </c>
      <c r="AB1926" t="inlineStr">
        <is>
          <t>1jeanelie</t>
        </is>
      </c>
      <c r="AC1926" t="inlineStr">
        <is>
          <t>2025-04-11 12:40:15</t>
        </is>
      </c>
      <c r="AD1926" s="1" t="inlineStr">
        <is>
          <t>https://www.commcarehq.org/a/caris-test/reports/form_data/4da25c14-9389-4ab3-be2c-c25ad531af9f/</t>
        </is>
      </c>
      <c r="AE1926" t="inlineStr">
        <is>
          <t>---</t>
        </is>
      </c>
      <c r="AF1926" t="inlineStr">
        <is>
          <t>2eab0a6546814229b177ccf91b4da5e7</t>
        </is>
      </c>
      <c r="AG1926" t="inlineStr">
        <is>
          <t>OK</t>
        </is>
      </c>
      <c r="AH1926" t="inlineStr">
        <is>
          <t>2025-04-07 12:40:21</t>
        </is>
      </c>
      <c r="AI1926" t="inlineStr">
        <is>
          <t>1b922c6cae0e4a4e9e08c400d46b6ba7</t>
        </is>
      </c>
      <c r="AJ1926" t="inlineStr">
        <is>
          <t>2025-04-07</t>
        </is>
      </c>
      <c r="AK1926" t="inlineStr">
        <is>
          <t>3</t>
        </is>
      </c>
      <c r="AL1926" t="inlineStr">
        <is>
          <t>---</t>
        </is>
      </c>
      <c r="AM1926" t="inlineStr">
        <is>
          <t>1</t>
        </is>
      </c>
      <c r="AN1926" t="inlineStr">
        <is>
          <t>---</t>
        </is>
      </c>
      <c r="AO1926" t="inlineStr">
        <is>
          <t>1</t>
        </is>
      </c>
      <c r="AP1926" t="inlineStr">
        <is>
          <t>1</t>
        </is>
      </c>
      <c r="AQ1926" t="inlineStr"/>
      <c r="AR1926" t="inlineStr"/>
      <c r="AS1926" t="inlineStr"/>
      <c r="AT1926" t="inlineStr"/>
      <c r="AU1926" t="inlineStr">
        <is>
          <t>---</t>
        </is>
      </c>
      <c r="AV1926" t="inlineStr">
        <is>
          <t>---</t>
        </is>
      </c>
      <c r="AW1926" t="inlineStr">
        <is>
          <t>---</t>
        </is>
      </c>
      <c r="AX1926" t="inlineStr">
        <is>
          <t>---</t>
        </is>
      </c>
      <c r="AY1926" t="inlineStr">
        <is>
          <t>---</t>
        </is>
      </c>
      <c r="AZ1926" t="inlineStr">
        <is>
          <t>---</t>
        </is>
      </c>
      <c r="BA1926" t="inlineStr">
        <is>
          <t>1b922c6cae0e4a4e9e08c400d46b6ba7</t>
        </is>
      </c>
      <c r="BB1926" t="inlineStr">
        <is>
          <t>http://openrosa.org/formdesigner/0B48E039-1E80-49A7-AC24-732B6E788E39</t>
        </is>
      </c>
      <c r="BC1926" t="inlineStr">
        <is>
          <t>Ration et autres visites</t>
        </is>
      </c>
      <c r="BD1926" t="inlineStr">
        <is>
          <t>CommCare Android, version "2.55.0"(467579). App v15976. CommCare Version 2.55.0. Build 467579, built on: 2025-01-15</t>
        </is>
      </c>
      <c r="BE1926" t="inlineStr">
        <is>
          <t>commcare_734f7fdd-cbb1-463f-aa8e-b4bd89e56188</t>
        </is>
      </c>
      <c r="BF1926" t="inlineStr"/>
      <c r="BG1926" t="inlineStr">
        <is>
          <t>f13d8149fc6d39ebe86af18272310ff9</t>
        </is>
      </c>
      <c r="BH1926" t="inlineStr">
        <is>
          <t>7f92301a232342ecaa860bf392f6b02f</t>
        </is>
      </c>
      <c r="BI1926" t="inlineStr">
        <is>
          <t>15246</t>
        </is>
      </c>
      <c r="BJ1926" t="inlineStr">
        <is>
          <t>XFormInstance</t>
        </is>
      </c>
      <c r="BK1926" t="inlineStr">
        <is>
          <t>a08fcf7316d111f0bf368d4ba6887086</t>
        </is>
      </c>
      <c r="BL1926" t="b">
        <v>0</v>
      </c>
      <c r="BM1926" t="inlineStr">
        <is>
          <t>---</t>
        </is>
      </c>
      <c r="BN1926" t="inlineStr">
        <is>
          <t>200.113.253.186</t>
        </is>
      </c>
      <c r="BO1926" t="inlineStr">
        <is>
          <t>Christella Resias</t>
        </is>
      </c>
    </row>
    <row r="1927">
      <c r="A1927" t="inlineStr">
        <is>
          <t>1925</t>
        </is>
      </c>
      <c r="B1927" t="inlineStr">
        <is>
          <t>f9d02b0f-0e56-462f-855a-2946aed3f5b3</t>
        </is>
      </c>
      <c r="C1927" t="inlineStr">
        <is>
          <t>2025-04-10</t>
        </is>
      </c>
      <c r="D1927" t="inlineStr">
        <is>
          <t>4</t>
        </is>
      </c>
      <c r="E1927" t="inlineStr">
        <is>
          <t>Pour adhérence</t>
        </is>
      </c>
      <c r="F1927" t="inlineStr">
        <is>
          <t>1</t>
        </is>
      </c>
      <c r="G1927" t="inlineStr">
        <is>
          <t>pour adhérence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---</t>
        </is>
      </c>
      <c r="L1927" t="inlineStr">
        <is>
          <t>---</t>
        </is>
      </c>
      <c r="M1927" t="inlineStr">
        <is>
          <t>---</t>
        </is>
      </c>
      <c r="N1927" t="inlineStr">
        <is>
          <t>---</t>
        </is>
      </c>
      <c r="O1927" t="inlineStr">
        <is>
          <t>---</t>
        </is>
      </c>
      <c r="P1927" t="inlineStr">
        <is>
          <t>---</t>
        </is>
      </c>
      <c r="Q1927" t="inlineStr">
        <is>
          <t>---</t>
        </is>
      </c>
      <c r="R1927" t="inlineStr"/>
      <c r="S1927" t="inlineStr">
        <is>
          <t>16.0</t>
        </is>
      </c>
      <c r="T1927" t="inlineStr"/>
      <c r="U1927">
        <f>HYPERLINK("https://www.commcarehq.org/a/caris-test/api/form_attachment/v1/f9d02b0f-0e56-462f-855a-2946aed3f5b3/1744289224643.jpg")</f>
        <v/>
      </c>
      <c r="V1927" t="inlineStr"/>
      <c r="W1927" t="inlineStr"/>
      <c r="X1927" t="inlineStr">
        <is>
          <t>PDP/CMEB/ST04590</t>
        </is>
      </c>
      <c r="Y1927" t="inlineStr">
        <is>
          <t>PDP/CMEB/ST04590</t>
        </is>
      </c>
      <c r="Z1927" t="inlineStr">
        <is>
          <t>2025-04-10 12:47:09</t>
        </is>
      </c>
      <c r="AA1927" t="inlineStr">
        <is>
          <t>2025-04-10 12:45:56</t>
        </is>
      </c>
      <c r="AB1927" t="inlineStr">
        <is>
          <t>5edeline</t>
        </is>
      </c>
      <c r="AC1927" t="inlineStr">
        <is>
          <t>2025-04-11 12:48:51</t>
        </is>
      </c>
      <c r="AD1927" s="1" t="inlineStr">
        <is>
          <t>https://www.commcarehq.org/a/caris-test/reports/form_data/f9d02b0f-0e56-462f-855a-2946aed3f5b3/</t>
        </is>
      </c>
      <c r="AE1927" t="inlineStr">
        <is>
          <t>---</t>
        </is>
      </c>
      <c r="AF1927" t="inlineStr">
        <is>
          <t>3c5a623af057e23a32ae4000_48684</t>
        </is>
      </c>
      <c r="AG1927" t="inlineStr">
        <is>
          <t>---</t>
        </is>
      </c>
      <c r="AH1927" t="inlineStr">
        <is>
          <t>2025-04-10 12:47:09</t>
        </is>
      </c>
      <c r="AI1927" t="inlineStr">
        <is>
          <t>49c83a0dcc274f1a85f9433f3309532d</t>
        </is>
      </c>
      <c r="AJ1927" t="inlineStr">
        <is>
          <t>2025-04-10</t>
        </is>
      </c>
      <c r="AK1927" t="inlineStr">
        <is>
          <t>4</t>
        </is>
      </c>
      <c r="AL1927" t="inlineStr">
        <is>
          <t>Pour adhérence</t>
        </is>
      </c>
      <c r="AM1927" t="inlineStr">
        <is>
          <t>1</t>
        </is>
      </c>
      <c r="AN1927" t="inlineStr">
        <is>
          <t>pour adhérence</t>
        </is>
      </c>
      <c r="AO1927" t="inlineStr">
        <is>
          <t>1</t>
        </is>
      </c>
      <c r="AP1927" t="inlineStr">
        <is>
          <t>1</t>
        </is>
      </c>
      <c r="AQ1927" t="inlineStr"/>
      <c r="AR1927" t="inlineStr">
        <is>
          <t>16</t>
        </is>
      </c>
      <c r="AS1927" t="inlineStr"/>
      <c r="AT1927" t="inlineStr"/>
      <c r="AU1927" t="inlineStr">
        <is>
          <t>---</t>
        </is>
      </c>
      <c r="AV1927" t="inlineStr">
        <is>
          <t>---</t>
        </is>
      </c>
      <c r="AW1927" t="inlineStr">
        <is>
          <t>---</t>
        </is>
      </c>
      <c r="AX1927" t="inlineStr">
        <is>
          <t>---</t>
        </is>
      </c>
      <c r="AY1927" t="inlineStr">
        <is>
          <t>---</t>
        </is>
      </c>
      <c r="AZ1927" t="inlineStr">
        <is>
          <t>---</t>
        </is>
      </c>
      <c r="BA1927" t="inlineStr">
        <is>
          <t>49c83a0dcc274f1a85f9433f3309532d</t>
        </is>
      </c>
      <c r="BB1927" t="inlineStr">
        <is>
          <t>http://openrosa.org/formdesigner/0B48E039-1E80-49A7-AC24-732B6E788E39</t>
        </is>
      </c>
      <c r="BC1927" t="inlineStr">
        <is>
          <t>Ration et autres visites</t>
        </is>
      </c>
      <c r="BD1927" t="inlineStr">
        <is>
          <t>CommCare Android, version "2.56"(468051). App v15976. CommCare Version 2.56.0. Build 468051, built on: 2025-04-04</t>
        </is>
      </c>
      <c r="BE1927" t="inlineStr">
        <is>
          <t>commcare_f5c01cb3-ad69-46f7-81c0-4740896f4262</t>
        </is>
      </c>
      <c r="BF1927" t="inlineStr">
        <is>
          <t>19.9332151 -72.8454891 -22.21 1600.0</t>
        </is>
      </c>
      <c r="BG1927" t="inlineStr">
        <is>
          <t>f13d8149fc6d39ebe86af18272310ff9</t>
        </is>
      </c>
      <c r="BH1927" t="inlineStr">
        <is>
          <t>7f92301a232342ecaa860bf392f6b02f</t>
        </is>
      </c>
      <c r="BI1927" t="inlineStr">
        <is>
          <t>15246</t>
        </is>
      </c>
      <c r="BJ1927" t="inlineStr">
        <is>
          <t>XFormInstance</t>
        </is>
      </c>
      <c r="BK1927" t="inlineStr">
        <is>
          <t>55145c74165411f08a0e839c77c2df28</t>
        </is>
      </c>
      <c r="BL1927" t="b">
        <v>0</v>
      </c>
      <c r="BM1927" t="inlineStr">
        <is>
          <t>---</t>
        </is>
      </c>
      <c r="BN1927" t="inlineStr">
        <is>
          <t>190.115.178.32</t>
        </is>
      </c>
      <c r="BO1927" t="inlineStr">
        <is>
          <t>Rose Meldrine Moline</t>
        </is>
      </c>
    </row>
    <row r="1928">
      <c r="A1928" t="inlineStr">
        <is>
          <t>1926</t>
        </is>
      </c>
      <c r="B1928" t="inlineStr">
        <is>
          <t>76c85345-f0d9-422e-a01f-44a834541608</t>
        </is>
      </c>
      <c r="C1928" t="inlineStr">
        <is>
          <t>2025-04-10</t>
        </is>
      </c>
      <c r="D1928" t="inlineStr">
        <is>
          <t>4</t>
        </is>
      </c>
      <c r="E1928" t="inlineStr">
        <is>
          <t>Pour adhérence</t>
        </is>
      </c>
      <c r="F1928" t="inlineStr">
        <is>
          <t>1</t>
        </is>
      </c>
      <c r="G1928" t="inlineStr">
        <is>
          <t>pour adhérence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---</t>
        </is>
      </c>
      <c r="L1928" t="inlineStr">
        <is>
          <t>---</t>
        </is>
      </c>
      <c r="M1928" t="inlineStr">
        <is>
          <t>---</t>
        </is>
      </c>
      <c r="N1928" t="inlineStr">
        <is>
          <t>---</t>
        </is>
      </c>
      <c r="O1928" t="inlineStr">
        <is>
          <t>---</t>
        </is>
      </c>
      <c r="P1928" t="inlineStr">
        <is>
          <t>---</t>
        </is>
      </c>
      <c r="Q1928" t="inlineStr">
        <is>
          <t>---</t>
        </is>
      </c>
      <c r="R1928" t="inlineStr"/>
      <c r="S1928" t="inlineStr">
        <is>
          <t>15.0</t>
        </is>
      </c>
      <c r="T1928" t="inlineStr"/>
      <c r="U1928" t="inlineStr"/>
      <c r="V1928" t="inlineStr"/>
      <c r="W1928" t="inlineStr"/>
      <c r="X1928" t="inlineStr">
        <is>
          <t>PDP/HCAH/PED00088</t>
        </is>
      </c>
      <c r="Y1928" t="inlineStr">
        <is>
          <t>PDP/HCAH/PED00088</t>
        </is>
      </c>
      <c r="Z1928" t="inlineStr">
        <is>
          <t>2025-04-10 12:49:48</t>
        </is>
      </c>
      <c r="AA1928" t="inlineStr">
        <is>
          <t>2025-04-10 12:47:20</t>
        </is>
      </c>
      <c r="AB1928" t="inlineStr">
        <is>
          <t>5edeline</t>
        </is>
      </c>
      <c r="AC1928" t="inlineStr">
        <is>
          <t>2025-04-11 12:51:29</t>
        </is>
      </c>
      <c r="AD1928" s="1" t="inlineStr">
        <is>
          <t>https://www.commcarehq.org/a/caris-test/reports/form_data/76c85345-f0d9-422e-a01f-44a834541608/</t>
        </is>
      </c>
      <c r="AE1928" t="inlineStr">
        <is>
          <t>---</t>
        </is>
      </c>
      <c r="AF1928" t="inlineStr">
        <is>
          <t>3c5a623af057e23a32ae4000_111148</t>
        </is>
      </c>
      <c r="AG1928" t="inlineStr">
        <is>
          <t>---</t>
        </is>
      </c>
      <c r="AH1928" t="inlineStr">
        <is>
          <t>2025-04-10 12:49:48</t>
        </is>
      </c>
      <c r="AI1928" t="inlineStr">
        <is>
          <t>49c83a0dcc274f1a85f9433f3309532d</t>
        </is>
      </c>
      <c r="AJ1928" t="inlineStr">
        <is>
          <t>2025-04-10</t>
        </is>
      </c>
      <c r="AK1928" t="inlineStr">
        <is>
          <t>4</t>
        </is>
      </c>
      <c r="AL1928" t="inlineStr">
        <is>
          <t>Pour adhérence</t>
        </is>
      </c>
      <c r="AM1928" t="inlineStr">
        <is>
          <t>1</t>
        </is>
      </c>
      <c r="AN1928" t="inlineStr">
        <is>
          <t>pour adhérence</t>
        </is>
      </c>
      <c r="AO1928" t="inlineStr">
        <is>
          <t>1</t>
        </is>
      </c>
      <c r="AP1928" t="inlineStr">
        <is>
          <t>1</t>
        </is>
      </c>
      <c r="AQ1928" t="inlineStr"/>
      <c r="AR1928" t="inlineStr">
        <is>
          <t>15</t>
        </is>
      </c>
      <c r="AS1928" t="inlineStr"/>
      <c r="AT1928" t="inlineStr"/>
      <c r="AU1928" t="inlineStr">
        <is>
          <t>---</t>
        </is>
      </c>
      <c r="AV1928" t="inlineStr">
        <is>
          <t>---</t>
        </is>
      </c>
      <c r="AW1928" t="inlineStr">
        <is>
          <t>---</t>
        </is>
      </c>
      <c r="AX1928" t="inlineStr">
        <is>
          <t>---</t>
        </is>
      </c>
      <c r="AY1928" t="inlineStr">
        <is>
          <t>---</t>
        </is>
      </c>
      <c r="AZ1928" t="inlineStr">
        <is>
          <t>---</t>
        </is>
      </c>
      <c r="BA1928" t="inlineStr">
        <is>
          <t>49c83a0dcc274f1a85f9433f3309532d</t>
        </is>
      </c>
      <c r="BB1928" t="inlineStr">
        <is>
          <t>http://openrosa.org/formdesigner/0B48E039-1E80-49A7-AC24-732B6E788E39</t>
        </is>
      </c>
      <c r="BC1928" t="inlineStr">
        <is>
          <t>Ration et autres visites</t>
        </is>
      </c>
      <c r="BD1928" t="inlineStr">
        <is>
          <t>CommCare Android, version "2.56"(468051). App v15976. CommCare Version 2.56.0. Build 468051, built on: 2025-04-04</t>
        </is>
      </c>
      <c r="BE1928" t="inlineStr">
        <is>
          <t>commcare_f5c01cb3-ad69-46f7-81c0-4740896f4262</t>
        </is>
      </c>
      <c r="BF1928" t="inlineStr">
        <is>
          <t>19.9332735 -72.8454552 -22.21 1600.0</t>
        </is>
      </c>
      <c r="BG1928" t="inlineStr">
        <is>
          <t>f13d8149fc6d39ebe86af18272310ff9</t>
        </is>
      </c>
      <c r="BH1928" t="inlineStr">
        <is>
          <t>7f92301a232342ecaa860bf392f6b02f</t>
        </is>
      </c>
      <c r="BI1928" t="inlineStr">
        <is>
          <t>15246</t>
        </is>
      </c>
      <c r="BJ1928" t="inlineStr">
        <is>
          <t>XFormInstance</t>
        </is>
      </c>
      <c r="BK1928" t="inlineStr">
        <is>
          <t>55145c74165411f08a0e839c77c2df28</t>
        </is>
      </c>
      <c r="BL1928" t="b">
        <v>0</v>
      </c>
      <c r="BM1928" t="inlineStr">
        <is>
          <t>---</t>
        </is>
      </c>
      <c r="BN1928" t="inlineStr">
        <is>
          <t>190.115.178.32</t>
        </is>
      </c>
      <c r="BO1928" t="inlineStr">
        <is>
          <t>Ronalguens Fatal</t>
        </is>
      </c>
    </row>
    <row r="1929">
      <c r="A1929" t="inlineStr">
        <is>
          <t>1927</t>
        </is>
      </c>
      <c r="B1929" t="inlineStr">
        <is>
          <t>44152122-285b-4845-8a21-744fc118a964</t>
        </is>
      </c>
      <c r="C1929" t="inlineStr">
        <is>
          <t>2025-04-11</t>
        </is>
      </c>
      <c r="D1929" t="inlineStr">
        <is>
          <t>3</t>
        </is>
      </c>
      <c r="E1929" t="inlineStr">
        <is>
          <t>---</t>
        </is>
      </c>
      <c r="F1929" t="inlineStr">
        <is>
          <t>0</t>
        </is>
      </c>
      <c r="G1929" t="inlineStr">
        <is>
          <t>---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---</t>
        </is>
      </c>
      <c r="L1929" t="inlineStr">
        <is>
          <t>---</t>
        </is>
      </c>
      <c r="M1929" t="inlineStr">
        <is>
          <t>---</t>
        </is>
      </c>
      <c r="N1929" t="inlineStr">
        <is>
          <t>---</t>
        </is>
      </c>
      <c r="O1929" t="inlineStr">
        <is>
          <t>---</t>
        </is>
      </c>
      <c r="P1929" t="inlineStr">
        <is>
          <t>---</t>
        </is>
      </c>
      <c r="Q1929" t="inlineStr">
        <is>
          <t>---</t>
        </is>
      </c>
      <c r="R1929" t="inlineStr"/>
      <c r="S1929" t="inlineStr"/>
      <c r="T1929" t="inlineStr"/>
      <c r="U1929">
        <f>HYPERLINK("https://www.commcarehq.org/a/caris-test/api/form_attachment/v1/44152122-285b-4845-8a21-744fc118a964/1744384884666.jpg")</f>
        <v/>
      </c>
      <c r="V1929" t="inlineStr"/>
      <c r="W1929" t="inlineStr">
        <is>
          <t>18.5237399 -72.5879357 10.28 255.26</t>
        </is>
      </c>
      <c r="X1929" t="inlineStr">
        <is>
          <t>LEG/HSCL/ST00915</t>
        </is>
      </c>
      <c r="Y1929" t="inlineStr">
        <is>
          <t>LEG/HSCL/ST00915</t>
        </is>
      </c>
      <c r="Z1929" t="inlineStr">
        <is>
          <t>2025-04-11 15:21:32</t>
        </is>
      </c>
      <c r="AA1929" t="inlineStr">
        <is>
          <t>2025-04-11 15:21:10</t>
        </is>
      </c>
      <c r="AB1929" t="inlineStr">
        <is>
          <t>2francesca</t>
        </is>
      </c>
      <c r="AC1929" t="inlineStr">
        <is>
          <t>2025-04-11 15:20:04</t>
        </is>
      </c>
      <c r="AD1929" s="1" t="inlineStr">
        <is>
          <t>https://www.commcarehq.org/a/caris-test/reports/form_data/44152122-285b-4845-8a21-744fc118a964/</t>
        </is>
      </c>
      <c r="AE1929" t="inlineStr">
        <is>
          <t>---</t>
        </is>
      </c>
      <c r="AF1929" t="inlineStr">
        <is>
          <t>3c5a623af057e23a32ae4000_159069</t>
        </is>
      </c>
      <c r="AG1929" t="inlineStr">
        <is>
          <t>OK</t>
        </is>
      </c>
      <c r="AH1929" t="inlineStr">
        <is>
          <t>2025-04-11 15:21:32</t>
        </is>
      </c>
      <c r="AI1929" t="inlineStr">
        <is>
          <t>e108d3187abb44a0a8a40ae0f9d2582f</t>
        </is>
      </c>
      <c r="AJ1929" t="inlineStr">
        <is>
          <t>2025-04-11</t>
        </is>
      </c>
      <c r="AK1929" t="inlineStr">
        <is>
          <t>3</t>
        </is>
      </c>
      <c r="AL1929" t="inlineStr">
        <is>
          <t>---</t>
        </is>
      </c>
      <c r="AM1929" t="inlineStr">
        <is>
          <t>0</t>
        </is>
      </c>
      <c r="AN1929" t="inlineStr">
        <is>
          <t>---</t>
        </is>
      </c>
      <c r="AO1929" t="inlineStr">
        <is>
          <t>1</t>
        </is>
      </c>
      <c r="AP1929" t="inlineStr">
        <is>
          <t>1</t>
        </is>
      </c>
      <c r="AQ1929" t="inlineStr"/>
      <c r="AR1929" t="inlineStr"/>
      <c r="AS1929" t="inlineStr"/>
      <c r="AT1929" t="inlineStr">
        <is>
          <t>18.5237399 -72.5879357 10.28 255.26</t>
        </is>
      </c>
      <c r="AU1929" t="inlineStr">
        <is>
          <t>---</t>
        </is>
      </c>
      <c r="AV1929" t="inlineStr">
        <is>
          <t>---</t>
        </is>
      </c>
      <c r="AW1929" t="inlineStr">
        <is>
          <t>---</t>
        </is>
      </c>
      <c r="AX1929" t="inlineStr">
        <is>
          <t>---</t>
        </is>
      </c>
      <c r="AY1929" t="inlineStr">
        <is>
          <t>---</t>
        </is>
      </c>
      <c r="AZ1929" t="inlineStr">
        <is>
          <t>---</t>
        </is>
      </c>
      <c r="BA1929" t="inlineStr">
        <is>
          <t>e108d3187abb44a0a8a40ae0f9d2582f</t>
        </is>
      </c>
      <c r="BB1929" t="inlineStr">
        <is>
          <t>http://openrosa.org/formdesigner/0B48E039-1E80-49A7-AC24-732B6E788E39</t>
        </is>
      </c>
      <c r="BC1929" t="inlineStr">
        <is>
          <t>Ration et autres visites</t>
        </is>
      </c>
      <c r="BD1929" t="inlineStr">
        <is>
          <t>CommCare Android, version "2.55.0"(467579). App v15976. CommCare Version 2.55.0. Build 467579, built on: 2025-01-15</t>
        </is>
      </c>
      <c r="BE1929" t="inlineStr">
        <is>
          <t>commcare_6f56273d-7e7b-484c-afbb-00c7ac82f3b2</t>
        </is>
      </c>
      <c r="BF1929" t="inlineStr">
        <is>
          <t>18.5237972 -72.587912 10.28 8.57</t>
        </is>
      </c>
      <c r="BG1929" t="inlineStr">
        <is>
          <t>f13d8149fc6d39ebe86af18272310ff9</t>
        </is>
      </c>
      <c r="BH1929" t="inlineStr">
        <is>
          <t>7f92301a232342ecaa860bf392f6b02f</t>
        </is>
      </c>
      <c r="BI1929" t="inlineStr">
        <is>
          <t>15246</t>
        </is>
      </c>
      <c r="BJ1929" t="inlineStr">
        <is>
          <t>XFormInstance</t>
        </is>
      </c>
      <c r="BK1929" t="inlineStr">
        <is>
          <t>23ffab0e16e811f0b17cc95ea779295f</t>
        </is>
      </c>
      <c r="BL1929" t="b">
        <v>0</v>
      </c>
      <c r="BM1929" t="inlineStr">
        <is>
          <t>---</t>
        </is>
      </c>
      <c r="BN1929" t="inlineStr">
        <is>
          <t>200.113.215.134</t>
        </is>
      </c>
      <c r="BO1929" t="inlineStr">
        <is>
          <t>Chidelande Louissaint</t>
        </is>
      </c>
    </row>
    <row r="1930">
      <c r="A1930" t="inlineStr">
        <is>
          <t>1928</t>
        </is>
      </c>
      <c r="B1930" t="inlineStr">
        <is>
          <t>76e2be25-b80d-4950-8db1-bd5ad97c46e9</t>
        </is>
      </c>
      <c r="C1930" t="inlineStr">
        <is>
          <t>2025-04-10</t>
        </is>
      </c>
      <c r="D1930" t="inlineStr">
        <is>
          <t>8</t>
        </is>
      </c>
      <c r="E1930" t="inlineStr">
        <is>
          <t>---</t>
        </is>
      </c>
      <c r="F1930" t="inlineStr">
        <is>
          <t>1</t>
        </is>
      </c>
      <c r="G1930" t="inlineStr">
        <is>
          <t>---</t>
        </is>
      </c>
      <c r="H1930" t="inlineStr">
        <is>
          <t>1</t>
        </is>
      </c>
      <c r="I1930" t="inlineStr">
        <is>
          <t>1</t>
        </is>
      </c>
      <c r="J1930" t="inlineStr"/>
      <c r="K1930" t="inlineStr">
        <is>
          <t>---</t>
        </is>
      </c>
      <c r="L1930" t="inlineStr">
        <is>
          <t>---</t>
        </is>
      </c>
      <c r="M1930" t="inlineStr">
        <is>
          <t>---</t>
        </is>
      </c>
      <c r="N1930" t="inlineStr">
        <is>
          <t>---</t>
        </is>
      </c>
      <c r="O1930" t="inlineStr">
        <is>
          <t>---</t>
        </is>
      </c>
      <c r="P1930" t="inlineStr">
        <is>
          <t>---</t>
        </is>
      </c>
      <c r="Q1930" t="inlineStr">
        <is>
          <t>---</t>
        </is>
      </c>
      <c r="R1930" t="inlineStr">
        <is>
          <t>20.5</t>
        </is>
      </c>
      <c r="S1930" t="inlineStr">
        <is>
          <t>31.9</t>
        </is>
      </c>
      <c r="T1930" t="inlineStr">
        <is>
          <t>134.0</t>
        </is>
      </c>
      <c r="U1930">
        <f>HYPERLINK("https://www.commcarehq.org/a/caris-test/api/form_attachment/v1/76e2be25-b80d-4950-8db1-bd5ad97c46e9/1744386106781.jpg")</f>
        <v/>
      </c>
      <c r="V1930" t="inlineStr"/>
      <c r="W1930" t="inlineStr"/>
      <c r="X1930" t="inlineStr">
        <is>
          <t>PAP/HOFP/ST00834</t>
        </is>
      </c>
      <c r="Y1930" t="inlineStr">
        <is>
          <t>PAP/HOFP/ST00834</t>
        </is>
      </c>
      <c r="Z1930" t="inlineStr">
        <is>
          <t>2025-04-11 15:41:54</t>
        </is>
      </c>
      <c r="AA1930" t="inlineStr">
        <is>
          <t>2025-04-11 15:40:14</t>
        </is>
      </c>
      <c r="AB1930" t="inlineStr">
        <is>
          <t>2mercelie</t>
        </is>
      </c>
      <c r="AC1930" t="inlineStr">
        <is>
          <t>2025-04-11 15:41:55</t>
        </is>
      </c>
      <c r="AD1930" s="1" t="inlineStr">
        <is>
          <t>https://www.commcarehq.org/a/caris-test/reports/form_data/76e2be25-b80d-4950-8db1-bd5ad97c46e9/</t>
        </is>
      </c>
      <c r="AE1930" t="inlineStr">
        <is>
          <t>---</t>
        </is>
      </c>
      <c r="AF1930" t="inlineStr">
        <is>
          <t>3c5a623af057e23a32ae4000_130618</t>
        </is>
      </c>
      <c r="AG1930" t="inlineStr">
        <is>
          <t>---</t>
        </is>
      </c>
      <c r="AH1930" t="inlineStr">
        <is>
          <t>2025-04-11 15:41:54</t>
        </is>
      </c>
      <c r="AI1930" t="inlineStr">
        <is>
          <t>2e62b218304042258ccf31696d2c0d45</t>
        </is>
      </c>
      <c r="AJ1930" t="inlineStr">
        <is>
          <t>2025-04-10</t>
        </is>
      </c>
      <c r="AK1930" t="inlineStr">
        <is>
          <t>8</t>
        </is>
      </c>
      <c r="AL1930" t="inlineStr">
        <is>
          <t>---</t>
        </is>
      </c>
      <c r="AM1930" t="inlineStr">
        <is>
          <t>1</t>
        </is>
      </c>
      <c r="AN1930" t="inlineStr">
        <is>
          <t>---</t>
        </is>
      </c>
      <c r="AO1930" t="inlineStr">
        <is>
          <t>1</t>
        </is>
      </c>
      <c r="AP1930" t="inlineStr">
        <is>
          <t>1</t>
        </is>
      </c>
      <c r="AQ1930" t="inlineStr">
        <is>
          <t>20.5</t>
        </is>
      </c>
      <c r="AR1930" t="inlineStr">
        <is>
          <t>31.9</t>
        </is>
      </c>
      <c r="AS1930" t="inlineStr">
        <is>
          <t>134</t>
        </is>
      </c>
      <c r="AT1930" t="inlineStr"/>
      <c r="AU1930" t="inlineStr">
        <is>
          <t>---</t>
        </is>
      </c>
      <c r="AV1930" t="inlineStr">
        <is>
          <t>---</t>
        </is>
      </c>
      <c r="AW1930" t="inlineStr">
        <is>
          <t>---</t>
        </is>
      </c>
      <c r="AX1930" t="inlineStr">
        <is>
          <t>---</t>
        </is>
      </c>
      <c r="AY1930" t="inlineStr">
        <is>
          <t>---</t>
        </is>
      </c>
      <c r="AZ1930" t="inlineStr">
        <is>
          <t>---</t>
        </is>
      </c>
      <c r="BA1930" t="inlineStr">
        <is>
          <t>2e62b218304042258ccf31696d2c0d45</t>
        </is>
      </c>
      <c r="BB1930" t="inlineStr">
        <is>
          <t>http://openrosa.org/formdesigner/0B48E039-1E80-49A7-AC24-732B6E788E39</t>
        </is>
      </c>
      <c r="BC1930" t="inlineStr">
        <is>
          <t>Ration et autres visites</t>
        </is>
      </c>
      <c r="BD1930" t="inlineStr">
        <is>
          <t>CommCare Android, version "2.56"(468051). App v15976. CommCare Version 2.56.0. Build 468051, built on: 2025-04-04</t>
        </is>
      </c>
      <c r="BE1930" t="inlineStr">
        <is>
          <t>commcare_e07abcec-4b87-4031-85ab-59fcf73e643c</t>
        </is>
      </c>
      <c r="BF1930" t="inlineStr"/>
      <c r="BG1930" t="inlineStr">
        <is>
          <t>f13d8149fc6d39ebe86af18272310ff9</t>
        </is>
      </c>
      <c r="BH1930" t="inlineStr">
        <is>
          <t>7f92301a232342ecaa860bf392f6b02f</t>
        </is>
      </c>
      <c r="BI1930" t="inlineStr">
        <is>
          <t>15246</t>
        </is>
      </c>
      <c r="BJ1930" t="inlineStr">
        <is>
          <t>XFormInstance</t>
        </is>
      </c>
      <c r="BK1930" t="inlineStr">
        <is>
          <t>fde0f25716ea11f08a71839c77c2df28</t>
        </is>
      </c>
      <c r="BL1930" t="b">
        <v>0</v>
      </c>
      <c r="BM1930" t="inlineStr">
        <is>
          <t>---</t>
        </is>
      </c>
      <c r="BN1930" t="inlineStr">
        <is>
          <t>190.115.171.109</t>
        </is>
      </c>
      <c r="BO1930" t="inlineStr">
        <is>
          <t>Adianika Colo</t>
        </is>
      </c>
    </row>
    <row r="1931">
      <c r="A1931" t="inlineStr">
        <is>
          <t>1929</t>
        </is>
      </c>
      <c r="B1931" t="inlineStr">
        <is>
          <t>a3296033-c47b-43b3-8af1-3582fb2ca251</t>
        </is>
      </c>
      <c r="C1931" t="inlineStr">
        <is>
          <t>2025-04-10</t>
        </is>
      </c>
      <c r="D1931" t="inlineStr">
        <is>
          <t>8</t>
        </is>
      </c>
      <c r="E1931" t="inlineStr">
        <is>
          <t>---</t>
        </is>
      </c>
      <c r="F1931" t="inlineStr">
        <is>
          <t>1</t>
        </is>
      </c>
      <c r="G1931" t="inlineStr">
        <is>
          <t>---</t>
        </is>
      </c>
      <c r="H1931" t="inlineStr">
        <is>
          <t>1</t>
        </is>
      </c>
      <c r="I1931" t="inlineStr">
        <is>
          <t>1</t>
        </is>
      </c>
      <c r="J1931" t="inlineStr"/>
      <c r="K1931" t="inlineStr">
        <is>
          <t>---</t>
        </is>
      </c>
      <c r="L1931" t="inlineStr">
        <is>
          <t>---</t>
        </is>
      </c>
      <c r="M1931" t="inlineStr">
        <is>
          <t>---</t>
        </is>
      </c>
      <c r="N1931" t="inlineStr">
        <is>
          <t>---</t>
        </is>
      </c>
      <c r="O1931" t="inlineStr">
        <is>
          <t>---</t>
        </is>
      </c>
      <c r="P1931" t="inlineStr">
        <is>
          <t>---</t>
        </is>
      </c>
      <c r="Q1931" t="inlineStr">
        <is>
          <t>---</t>
        </is>
      </c>
      <c r="R1931" t="inlineStr">
        <is>
          <t>18.2</t>
        </is>
      </c>
      <c r="S1931" t="inlineStr">
        <is>
          <t>30.7</t>
        </is>
      </c>
      <c r="T1931" t="inlineStr">
        <is>
          <t>135.0</t>
        </is>
      </c>
      <c r="U1931">
        <f>HYPERLINK("https://www.commcarehq.org/a/caris-test/api/form_attachment/v1/a3296033-c47b-43b3-8af1-3582fb2ca251/1744386201823.jpg")</f>
        <v/>
      </c>
      <c r="V1931" t="inlineStr"/>
      <c r="W1931" t="inlineStr"/>
      <c r="X1931" t="inlineStr">
        <is>
          <t>PAP/HOFP/ST01802</t>
        </is>
      </c>
      <c r="Y1931" t="inlineStr">
        <is>
          <t>PAP/HOFP/ST01802</t>
        </is>
      </c>
      <c r="Z1931" t="inlineStr">
        <is>
          <t>2025-04-11 15:43:27</t>
        </is>
      </c>
      <c r="AA1931" t="inlineStr">
        <is>
          <t>2025-04-11 15:42:15</t>
        </is>
      </c>
      <c r="AB1931" t="inlineStr">
        <is>
          <t>2mercelie</t>
        </is>
      </c>
      <c r="AC1931" t="inlineStr">
        <is>
          <t>2025-04-11 15:43:27</t>
        </is>
      </c>
      <c r="AD1931" s="1" t="inlineStr">
        <is>
          <t>https://www.commcarehq.org/a/caris-test/reports/form_data/a3296033-c47b-43b3-8af1-3582fb2ca251/</t>
        </is>
      </c>
      <c r="AE1931" t="inlineStr">
        <is>
          <t>---</t>
        </is>
      </c>
      <c r="AF1931" t="inlineStr">
        <is>
          <t>3c5a623af057e23a32ae4000_166811</t>
        </is>
      </c>
      <c r="AG1931" t="inlineStr">
        <is>
          <t>---</t>
        </is>
      </c>
      <c r="AH1931" t="inlineStr">
        <is>
          <t>2025-04-11 15:43:27</t>
        </is>
      </c>
      <c r="AI1931" t="inlineStr">
        <is>
          <t>2e62b218304042258ccf31696d2c0d45</t>
        </is>
      </c>
      <c r="AJ1931" t="inlineStr">
        <is>
          <t>2025-04-10</t>
        </is>
      </c>
      <c r="AK1931" t="inlineStr">
        <is>
          <t>8</t>
        </is>
      </c>
      <c r="AL1931" t="inlineStr">
        <is>
          <t>---</t>
        </is>
      </c>
      <c r="AM1931" t="inlineStr">
        <is>
          <t>1</t>
        </is>
      </c>
      <c r="AN1931" t="inlineStr">
        <is>
          <t>---</t>
        </is>
      </c>
      <c r="AO1931" t="inlineStr">
        <is>
          <t>1</t>
        </is>
      </c>
      <c r="AP1931" t="inlineStr">
        <is>
          <t>1</t>
        </is>
      </c>
      <c r="AQ1931" t="inlineStr">
        <is>
          <t>18.2</t>
        </is>
      </c>
      <c r="AR1931" t="inlineStr">
        <is>
          <t>30.7</t>
        </is>
      </c>
      <c r="AS1931" t="inlineStr">
        <is>
          <t>135</t>
        </is>
      </c>
      <c r="AT1931" t="inlineStr"/>
      <c r="AU1931" t="inlineStr">
        <is>
          <t>---</t>
        </is>
      </c>
      <c r="AV1931" t="inlineStr">
        <is>
          <t>---</t>
        </is>
      </c>
      <c r="AW1931" t="inlineStr">
        <is>
          <t>---</t>
        </is>
      </c>
      <c r="AX1931" t="inlineStr">
        <is>
          <t>---</t>
        </is>
      </c>
      <c r="AY1931" t="inlineStr">
        <is>
          <t>---</t>
        </is>
      </c>
      <c r="AZ1931" t="inlineStr">
        <is>
          <t>---</t>
        </is>
      </c>
      <c r="BA1931" t="inlineStr">
        <is>
          <t>2e62b218304042258ccf31696d2c0d45</t>
        </is>
      </c>
      <c r="BB1931" t="inlineStr">
        <is>
          <t>http://openrosa.org/formdesigner/0B48E039-1E80-49A7-AC24-732B6E788E39</t>
        </is>
      </c>
      <c r="BC1931" t="inlineStr">
        <is>
          <t>Ration et autres visites</t>
        </is>
      </c>
      <c r="BD1931" t="inlineStr">
        <is>
          <t>CommCare Android, version "2.56"(468051). App v15976. CommCare Version 2.56.0. Build 468051, built on: 2025-04-04</t>
        </is>
      </c>
      <c r="BE1931" t="inlineStr">
        <is>
          <t>commcare_e07abcec-4b87-4031-85ab-59fcf73e643c</t>
        </is>
      </c>
      <c r="BF1931" t="inlineStr"/>
      <c r="BG1931" t="inlineStr">
        <is>
          <t>f13d8149fc6d39ebe86af18272310ff9</t>
        </is>
      </c>
      <c r="BH1931" t="inlineStr">
        <is>
          <t>7f92301a232342ecaa860bf392f6b02f</t>
        </is>
      </c>
      <c r="BI1931" t="inlineStr">
        <is>
          <t>15246</t>
        </is>
      </c>
      <c r="BJ1931" t="inlineStr">
        <is>
          <t>XFormInstance</t>
        </is>
      </c>
      <c r="BK1931" t="inlineStr">
        <is>
          <t>fde0f25716ea11f08a71839c77c2df28</t>
        </is>
      </c>
      <c r="BL1931" t="b">
        <v>0</v>
      </c>
      <c r="BM1931" t="inlineStr">
        <is>
          <t>---</t>
        </is>
      </c>
      <c r="BN1931" t="inlineStr">
        <is>
          <t>190.115.171.109</t>
        </is>
      </c>
      <c r="BO1931" t="inlineStr">
        <is>
          <t>Dodley Emile</t>
        </is>
      </c>
    </row>
    <row r="1932">
      <c r="A1932" t="inlineStr">
        <is>
          <t>1930</t>
        </is>
      </c>
      <c r="B1932" t="inlineStr">
        <is>
          <t>61fd7996-9110-46fa-b5e3-e21076965680</t>
        </is>
      </c>
      <c r="C1932" t="inlineStr">
        <is>
          <t>2025-04-11</t>
        </is>
      </c>
      <c r="D1932" t="inlineStr">
        <is>
          <t>8</t>
        </is>
      </c>
      <c r="E1932" t="inlineStr">
        <is>
          <t>---</t>
        </is>
      </c>
      <c r="F1932" t="inlineStr">
        <is>
          <t>1</t>
        </is>
      </c>
      <c r="G1932" t="inlineStr">
        <is>
          <t>---</t>
        </is>
      </c>
      <c r="H1932" t="inlineStr">
        <is>
          <t>1</t>
        </is>
      </c>
      <c r="I1932" t="inlineStr">
        <is>
          <t>1</t>
        </is>
      </c>
      <c r="J1932" t="inlineStr"/>
      <c r="K1932" t="inlineStr">
        <is>
          <t>---</t>
        </is>
      </c>
      <c r="L1932" t="inlineStr">
        <is>
          <t>---</t>
        </is>
      </c>
      <c r="M1932" t="inlineStr">
        <is>
          <t>---</t>
        </is>
      </c>
      <c r="N1932" t="inlineStr">
        <is>
          <t>---</t>
        </is>
      </c>
      <c r="O1932" t="inlineStr">
        <is>
          <t>---</t>
        </is>
      </c>
      <c r="P1932" t="inlineStr">
        <is>
          <t>---</t>
        </is>
      </c>
      <c r="Q1932" t="inlineStr">
        <is>
          <t>---</t>
        </is>
      </c>
      <c r="R1932" t="inlineStr">
        <is>
          <t>15.0</t>
        </is>
      </c>
      <c r="S1932" t="inlineStr">
        <is>
          <t>16.0</t>
        </is>
      </c>
      <c r="T1932" t="inlineStr">
        <is>
          <t>108.0</t>
        </is>
      </c>
      <c r="U1932">
        <f>HYPERLINK("https://www.commcarehq.org/a/caris-test/api/form_attachment/v1/61fd7996-9110-46fa-b5e3-e21076965680/1744386348726.jpg")</f>
        <v/>
      </c>
      <c r="V1932" t="inlineStr"/>
      <c r="W1932" t="inlineStr"/>
      <c r="X1932" t="inlineStr">
        <is>
          <t>PAP/HOFP/PED01637</t>
        </is>
      </c>
      <c r="Y1932" t="inlineStr">
        <is>
          <t>PAP/HOFP/PED01637</t>
        </is>
      </c>
      <c r="Z1932" t="inlineStr">
        <is>
          <t>2025-04-11 15:45:54</t>
        </is>
      </c>
      <c r="AA1932" t="inlineStr">
        <is>
          <t>2025-04-11 15:43:47</t>
        </is>
      </c>
      <c r="AB1932" t="inlineStr">
        <is>
          <t>2mercelie</t>
        </is>
      </c>
      <c r="AC1932" t="inlineStr">
        <is>
          <t>2025-04-11 15:45:54</t>
        </is>
      </c>
      <c r="AD1932" s="1" t="inlineStr">
        <is>
          <t>https://www.commcarehq.org/a/caris-test/reports/form_data/61fd7996-9110-46fa-b5e3-e21076965680/</t>
        </is>
      </c>
      <c r="AE1932" t="inlineStr">
        <is>
          <t>---</t>
        </is>
      </c>
      <c r="AF1932" t="inlineStr">
        <is>
          <t>3c5a623af057e23a32ae4000_66865</t>
        </is>
      </c>
      <c r="AG1932" t="inlineStr">
        <is>
          <t>---</t>
        </is>
      </c>
      <c r="AH1932" t="inlineStr">
        <is>
          <t>2025-04-11 15:45:54</t>
        </is>
      </c>
      <c r="AI1932" t="inlineStr">
        <is>
          <t>2e62b218304042258ccf31696d2c0d45</t>
        </is>
      </c>
      <c r="AJ1932" t="inlineStr">
        <is>
          <t>2025-04-11</t>
        </is>
      </c>
      <c r="AK1932" t="inlineStr">
        <is>
          <t>8</t>
        </is>
      </c>
      <c r="AL1932" t="inlineStr">
        <is>
          <t>---</t>
        </is>
      </c>
      <c r="AM1932" t="inlineStr">
        <is>
          <t>1</t>
        </is>
      </c>
      <c r="AN1932" t="inlineStr">
        <is>
          <t>---</t>
        </is>
      </c>
      <c r="AO1932" t="inlineStr">
        <is>
          <t>1</t>
        </is>
      </c>
      <c r="AP1932" t="inlineStr">
        <is>
          <t>1</t>
        </is>
      </c>
      <c r="AQ1932" t="inlineStr">
        <is>
          <t>15</t>
        </is>
      </c>
      <c r="AR1932" t="inlineStr">
        <is>
          <t>16</t>
        </is>
      </c>
      <c r="AS1932" t="inlineStr">
        <is>
          <t>108</t>
        </is>
      </c>
      <c r="AT1932" t="inlineStr"/>
      <c r="AU1932" t="inlineStr">
        <is>
          <t>---</t>
        </is>
      </c>
      <c r="AV1932" t="inlineStr">
        <is>
          <t>---</t>
        </is>
      </c>
      <c r="AW1932" t="inlineStr">
        <is>
          <t>---</t>
        </is>
      </c>
      <c r="AX1932" t="inlineStr">
        <is>
          <t>---</t>
        </is>
      </c>
      <c r="AY1932" t="inlineStr">
        <is>
          <t>---</t>
        </is>
      </c>
      <c r="AZ1932" t="inlineStr">
        <is>
          <t>---</t>
        </is>
      </c>
      <c r="BA1932" t="inlineStr">
        <is>
          <t>2e62b218304042258ccf31696d2c0d45</t>
        </is>
      </c>
      <c r="BB1932" t="inlineStr">
        <is>
          <t>http://openrosa.org/formdesigner/0B48E039-1E80-49A7-AC24-732B6E788E39</t>
        </is>
      </c>
      <c r="BC1932" t="inlineStr">
        <is>
          <t>Ration et autres visites</t>
        </is>
      </c>
      <c r="BD1932" t="inlineStr">
        <is>
          <t>CommCare Android, version "2.56"(468051). App v15976. CommCare Version 2.56.0. Build 468051, built on: 2025-04-04</t>
        </is>
      </c>
      <c r="BE1932" t="inlineStr">
        <is>
          <t>commcare_e07abcec-4b87-4031-85ab-59fcf73e643c</t>
        </is>
      </c>
      <c r="BF1932" t="inlineStr"/>
      <c r="BG1932" t="inlineStr">
        <is>
          <t>f13d8149fc6d39ebe86af18272310ff9</t>
        </is>
      </c>
      <c r="BH1932" t="inlineStr">
        <is>
          <t>7f92301a232342ecaa860bf392f6b02f</t>
        </is>
      </c>
      <c r="BI1932" t="inlineStr">
        <is>
          <t>15246</t>
        </is>
      </c>
      <c r="BJ1932" t="inlineStr">
        <is>
          <t>XFormInstance</t>
        </is>
      </c>
      <c r="BK1932" t="inlineStr">
        <is>
          <t>fde0f25716ea11f08a71839c77c2df28</t>
        </is>
      </c>
      <c r="BL1932" t="b">
        <v>0</v>
      </c>
      <c r="BM1932" t="inlineStr">
        <is>
          <t>---</t>
        </is>
      </c>
      <c r="BN1932" t="inlineStr">
        <is>
          <t>190.115.171.109</t>
        </is>
      </c>
      <c r="BO1932" t="inlineStr">
        <is>
          <t>Michaella Dorelus</t>
        </is>
      </c>
    </row>
    <row r="1933">
      <c r="A1933" t="inlineStr">
        <is>
          <t>1931</t>
        </is>
      </c>
      <c r="B1933" t="inlineStr">
        <is>
          <t>b8b9ec11-9645-43be-b83f-a2c3ac2da3c0</t>
        </is>
      </c>
      <c r="C1933" t="inlineStr">
        <is>
          <t>2025-04-10</t>
        </is>
      </c>
      <c r="D1933" t="inlineStr">
        <is>
          <t>8</t>
        </is>
      </c>
      <c r="E1933" t="inlineStr">
        <is>
          <t>---</t>
        </is>
      </c>
      <c r="F1933" t="inlineStr">
        <is>
          <t>1</t>
        </is>
      </c>
      <c r="G1933" t="inlineStr">
        <is>
          <t>---</t>
        </is>
      </c>
      <c r="H1933" t="inlineStr">
        <is>
          <t>1</t>
        </is>
      </c>
      <c r="I1933" t="inlineStr">
        <is>
          <t>1</t>
        </is>
      </c>
      <c r="J1933" t="inlineStr"/>
      <c r="K1933" t="inlineStr">
        <is>
          <t>---</t>
        </is>
      </c>
      <c r="L1933" t="inlineStr">
        <is>
          <t>---</t>
        </is>
      </c>
      <c r="M1933" t="inlineStr">
        <is>
          <t>---</t>
        </is>
      </c>
      <c r="N1933" t="inlineStr">
        <is>
          <t>---</t>
        </is>
      </c>
      <c r="O1933" t="inlineStr">
        <is>
          <t>---</t>
        </is>
      </c>
      <c r="P1933" t="inlineStr">
        <is>
          <t>---</t>
        </is>
      </c>
      <c r="Q1933" t="inlineStr">
        <is>
          <t>---</t>
        </is>
      </c>
      <c r="R1933" t="inlineStr">
        <is>
          <t>16.0</t>
        </is>
      </c>
      <c r="S1933" t="inlineStr"/>
      <c r="T1933" t="inlineStr">
        <is>
          <t>22.5</t>
        </is>
      </c>
      <c r="U1933">
        <f>HYPERLINK("https://www.commcarehq.org/a/caris-test/api/form_attachment/v1/b8b9ec11-9645-43be-b83f-a2c3ac2da3c0/1744386468921.jpg")</f>
        <v/>
      </c>
      <c r="V1933" t="inlineStr"/>
      <c r="W1933" t="inlineStr"/>
      <c r="X1933" t="inlineStr">
        <is>
          <t>PAP/HOFP/ST01328</t>
        </is>
      </c>
      <c r="Y1933" t="inlineStr">
        <is>
          <t>PAP/HOFP/ST01328</t>
        </is>
      </c>
      <c r="Z1933" t="inlineStr">
        <is>
          <t>2025-04-11 15:47:52</t>
        </is>
      </c>
      <c r="AA1933" t="inlineStr">
        <is>
          <t>2025-04-11 15:46:40</t>
        </is>
      </c>
      <c r="AB1933" t="inlineStr">
        <is>
          <t>2mercelie</t>
        </is>
      </c>
      <c r="AC1933" t="inlineStr">
        <is>
          <t>2025-04-11 15:47:53</t>
        </is>
      </c>
      <c r="AD1933" s="1" t="inlineStr">
        <is>
          <t>https://www.commcarehq.org/a/caris-test/reports/form_data/b8b9ec11-9645-43be-b83f-a2c3ac2da3c0/</t>
        </is>
      </c>
      <c r="AE1933" t="inlineStr">
        <is>
          <t>---</t>
        </is>
      </c>
      <c r="AF1933" t="inlineStr">
        <is>
          <t>3c5a623af057e23a32ae4000_36169</t>
        </is>
      </c>
      <c r="AG1933" t="inlineStr">
        <is>
          <t>---</t>
        </is>
      </c>
      <c r="AH1933" t="inlineStr">
        <is>
          <t>2025-04-11 15:47:52</t>
        </is>
      </c>
      <c r="AI1933" t="inlineStr">
        <is>
          <t>2e62b218304042258ccf31696d2c0d45</t>
        </is>
      </c>
      <c r="AJ1933" t="inlineStr">
        <is>
          <t>2025-04-10</t>
        </is>
      </c>
      <c r="AK1933" t="inlineStr">
        <is>
          <t>8</t>
        </is>
      </c>
      <c r="AL1933" t="inlineStr">
        <is>
          <t>---</t>
        </is>
      </c>
      <c r="AM1933" t="inlineStr">
        <is>
          <t>1</t>
        </is>
      </c>
      <c r="AN1933" t="inlineStr">
        <is>
          <t>---</t>
        </is>
      </c>
      <c r="AO1933" t="inlineStr">
        <is>
          <t>1</t>
        </is>
      </c>
      <c r="AP1933" t="inlineStr">
        <is>
          <t>1</t>
        </is>
      </c>
      <c r="AQ1933" t="inlineStr">
        <is>
          <t>16</t>
        </is>
      </c>
      <c r="AR1933" t="inlineStr"/>
      <c r="AS1933" t="inlineStr">
        <is>
          <t>22.5</t>
        </is>
      </c>
      <c r="AT1933" t="inlineStr"/>
      <c r="AU1933" t="inlineStr">
        <is>
          <t>---</t>
        </is>
      </c>
      <c r="AV1933" t="inlineStr">
        <is>
          <t>---</t>
        </is>
      </c>
      <c r="AW1933" t="inlineStr">
        <is>
          <t>---</t>
        </is>
      </c>
      <c r="AX1933" t="inlineStr">
        <is>
          <t>---</t>
        </is>
      </c>
      <c r="AY1933" t="inlineStr">
        <is>
          <t>---</t>
        </is>
      </c>
      <c r="AZ1933" t="inlineStr">
        <is>
          <t>---</t>
        </is>
      </c>
      <c r="BA1933" t="inlineStr">
        <is>
          <t>2e62b218304042258ccf31696d2c0d45</t>
        </is>
      </c>
      <c r="BB1933" t="inlineStr">
        <is>
          <t>http://openrosa.org/formdesigner/0B48E039-1E80-49A7-AC24-732B6E788E39</t>
        </is>
      </c>
      <c r="BC1933" t="inlineStr">
        <is>
          <t>Ration et autres visites</t>
        </is>
      </c>
      <c r="BD1933" t="inlineStr">
        <is>
          <t>CommCare Android, version "2.56"(468051). App v15976. CommCare Version 2.56.0. Build 468051, built on: 2025-04-04</t>
        </is>
      </c>
      <c r="BE1933" t="inlineStr">
        <is>
          <t>commcare_e07abcec-4b87-4031-85ab-59fcf73e643c</t>
        </is>
      </c>
      <c r="BF1933" t="inlineStr"/>
      <c r="BG1933" t="inlineStr">
        <is>
          <t>f13d8149fc6d39ebe86af18272310ff9</t>
        </is>
      </c>
      <c r="BH1933" t="inlineStr">
        <is>
          <t>7f92301a232342ecaa860bf392f6b02f</t>
        </is>
      </c>
      <c r="BI1933" t="inlineStr">
        <is>
          <t>15246</t>
        </is>
      </c>
      <c r="BJ1933" t="inlineStr">
        <is>
          <t>XFormInstance</t>
        </is>
      </c>
      <c r="BK1933" t="inlineStr">
        <is>
          <t>fde0f25716ea11f08a71839c77c2df28</t>
        </is>
      </c>
      <c r="BL1933" t="b">
        <v>0</v>
      </c>
      <c r="BM1933" t="inlineStr">
        <is>
          <t>---</t>
        </is>
      </c>
      <c r="BN1933" t="inlineStr">
        <is>
          <t>190.115.171.109</t>
        </is>
      </c>
      <c r="BO1933" t="inlineStr">
        <is>
          <t>Apaneau Woodley</t>
        </is>
      </c>
    </row>
    <row r="1934">
      <c r="A1934" t="inlineStr">
        <is>
          <t>1932</t>
        </is>
      </c>
      <c r="B1934" t="inlineStr">
        <is>
          <t>c4c3b955-76ee-4528-b4ea-82bd68b89da7</t>
        </is>
      </c>
      <c r="C1934" t="inlineStr">
        <is>
          <t>2025-04-10</t>
        </is>
      </c>
      <c r="D1934" t="inlineStr">
        <is>
          <t>8</t>
        </is>
      </c>
      <c r="E1934" t="inlineStr">
        <is>
          <t>---</t>
        </is>
      </c>
      <c r="F1934" t="inlineStr">
        <is>
          <t>1</t>
        </is>
      </c>
      <c r="G1934" t="inlineStr">
        <is>
          <t>---</t>
        </is>
      </c>
      <c r="H1934" t="inlineStr">
        <is>
          <t>1</t>
        </is>
      </c>
      <c r="I1934" t="inlineStr">
        <is>
          <t>1</t>
        </is>
      </c>
      <c r="J1934" t="inlineStr"/>
      <c r="K1934" t="inlineStr">
        <is>
          <t>---</t>
        </is>
      </c>
      <c r="L1934" t="inlineStr">
        <is>
          <t>---</t>
        </is>
      </c>
      <c r="M1934" t="inlineStr">
        <is>
          <t>---</t>
        </is>
      </c>
      <c r="N1934" t="inlineStr">
        <is>
          <t>---</t>
        </is>
      </c>
      <c r="O1934" t="inlineStr">
        <is>
          <t>---</t>
        </is>
      </c>
      <c r="P1934" t="inlineStr">
        <is>
          <t>---</t>
        </is>
      </c>
      <c r="Q1934" t="inlineStr">
        <is>
          <t>---</t>
        </is>
      </c>
      <c r="R1934" t="inlineStr"/>
      <c r="S1934" t="inlineStr"/>
      <c r="T1934" t="inlineStr"/>
      <c r="U1934">
        <f>HYPERLINK("https://www.commcarehq.org/a/caris-test/api/form_attachment/v1/c4c3b955-76ee-4528-b4ea-82bd68b89da7/1744386565363.jpg")</f>
        <v/>
      </c>
      <c r="V1934" t="inlineStr"/>
      <c r="W1934" t="inlineStr"/>
      <c r="X1934" t="inlineStr">
        <is>
          <t>PAP/HOFP/ST00755</t>
        </is>
      </c>
      <c r="Y1934" t="inlineStr">
        <is>
          <t>PAP/HOFP/ST00755</t>
        </is>
      </c>
      <c r="Z1934" t="inlineStr">
        <is>
          <t>2025-04-11 15:49:28</t>
        </is>
      </c>
      <c r="AA1934" t="inlineStr">
        <is>
          <t>2025-04-11 15:48:27</t>
        </is>
      </c>
      <c r="AB1934" t="inlineStr">
        <is>
          <t>2mercelie</t>
        </is>
      </c>
      <c r="AC1934" t="inlineStr">
        <is>
          <t>2025-04-11 15:49:29</t>
        </is>
      </c>
      <c r="AD1934" s="1" t="inlineStr">
        <is>
          <t>https://www.commcarehq.org/a/caris-test/reports/form_data/c4c3b955-76ee-4528-b4ea-82bd68b89da7/</t>
        </is>
      </c>
      <c r="AE1934" t="inlineStr">
        <is>
          <t>---</t>
        </is>
      </c>
      <c r="AF1934" t="inlineStr">
        <is>
          <t>0b2069f255594f239dd5cfeee524f42b</t>
        </is>
      </c>
      <c r="AG1934" t="inlineStr">
        <is>
          <t>---</t>
        </is>
      </c>
      <c r="AH1934" t="inlineStr">
        <is>
          <t>2025-04-11 15:49:28</t>
        </is>
      </c>
      <c r="AI1934" t="inlineStr">
        <is>
          <t>2e62b218304042258ccf31696d2c0d45</t>
        </is>
      </c>
      <c r="AJ1934" t="inlineStr">
        <is>
          <t>2025-04-10</t>
        </is>
      </c>
      <c r="AK1934" t="inlineStr">
        <is>
          <t>8</t>
        </is>
      </c>
      <c r="AL1934" t="inlineStr">
        <is>
          <t>---</t>
        </is>
      </c>
      <c r="AM1934" t="inlineStr">
        <is>
          <t>1</t>
        </is>
      </c>
      <c r="AN1934" t="inlineStr">
        <is>
          <t>---</t>
        </is>
      </c>
      <c r="AO1934" t="inlineStr">
        <is>
          <t>1</t>
        </is>
      </c>
      <c r="AP1934" t="inlineStr">
        <is>
          <t>1</t>
        </is>
      </c>
      <c r="AQ1934" t="inlineStr"/>
      <c r="AR1934" t="inlineStr"/>
      <c r="AS1934" t="inlineStr"/>
      <c r="AT1934" t="inlineStr"/>
      <c r="AU1934" t="inlineStr">
        <is>
          <t>---</t>
        </is>
      </c>
      <c r="AV1934" t="inlineStr">
        <is>
          <t>---</t>
        </is>
      </c>
      <c r="AW1934" t="inlineStr">
        <is>
          <t>---</t>
        </is>
      </c>
      <c r="AX1934" t="inlineStr">
        <is>
          <t>---</t>
        </is>
      </c>
      <c r="AY1934" t="inlineStr">
        <is>
          <t>---</t>
        </is>
      </c>
      <c r="AZ1934" t="inlineStr">
        <is>
          <t>---</t>
        </is>
      </c>
      <c r="BA1934" t="inlineStr">
        <is>
          <t>2e62b218304042258ccf31696d2c0d45</t>
        </is>
      </c>
      <c r="BB1934" t="inlineStr">
        <is>
          <t>http://openrosa.org/formdesigner/0B48E039-1E80-49A7-AC24-732B6E788E39</t>
        </is>
      </c>
      <c r="BC1934" t="inlineStr">
        <is>
          <t>Ration et autres visites</t>
        </is>
      </c>
      <c r="BD1934" t="inlineStr">
        <is>
          <t>CommCare Android, version "2.56"(468051). App v15976. CommCare Version 2.56.0. Build 468051, built on: 2025-04-04</t>
        </is>
      </c>
      <c r="BE1934" t="inlineStr">
        <is>
          <t>commcare_e07abcec-4b87-4031-85ab-59fcf73e643c</t>
        </is>
      </c>
      <c r="BF1934" t="inlineStr"/>
      <c r="BG1934" t="inlineStr">
        <is>
          <t>f13d8149fc6d39ebe86af18272310ff9</t>
        </is>
      </c>
      <c r="BH1934" t="inlineStr">
        <is>
          <t>7f92301a232342ecaa860bf392f6b02f</t>
        </is>
      </c>
      <c r="BI1934" t="inlineStr">
        <is>
          <t>15246</t>
        </is>
      </c>
      <c r="BJ1934" t="inlineStr">
        <is>
          <t>XFormInstance</t>
        </is>
      </c>
      <c r="BK1934" t="inlineStr">
        <is>
          <t>fde0f25716ea11f08a71839c77c2df28</t>
        </is>
      </c>
      <c r="BL1934" t="b">
        <v>0</v>
      </c>
      <c r="BM1934" t="inlineStr">
        <is>
          <t>---</t>
        </is>
      </c>
      <c r="BN1934" t="inlineStr">
        <is>
          <t>190.115.171.109</t>
        </is>
      </c>
      <c r="BO1934" t="inlineStr">
        <is>
          <t>Abigaelle Simil</t>
        </is>
      </c>
    </row>
    <row r="1935">
      <c r="A1935" t="inlineStr">
        <is>
          <t>1933</t>
        </is>
      </c>
      <c r="B1935" t="inlineStr">
        <is>
          <t>a90eee97-33b0-4cdc-852d-ec07c193aeb1</t>
        </is>
      </c>
      <c r="C1935" t="inlineStr">
        <is>
          <t>2025-04-11</t>
        </is>
      </c>
      <c r="D1935" t="inlineStr">
        <is>
          <t>3</t>
        </is>
      </c>
      <c r="E1935" t="inlineStr">
        <is>
          <t>---</t>
        </is>
      </c>
      <c r="F1935" t="inlineStr">
        <is>
          <t>0</t>
        </is>
      </c>
      <c r="G1935" t="inlineStr">
        <is>
          <t>---</t>
        </is>
      </c>
      <c r="H1935" t="inlineStr">
        <is>
          <t>1</t>
        </is>
      </c>
      <c r="I1935" t="inlineStr">
        <is>
          <t>1</t>
        </is>
      </c>
      <c r="J1935" t="inlineStr"/>
      <c r="K1935" t="inlineStr">
        <is>
          <t>---</t>
        </is>
      </c>
      <c r="L1935" t="inlineStr">
        <is>
          <t>---</t>
        </is>
      </c>
      <c r="M1935" t="inlineStr">
        <is>
          <t>---</t>
        </is>
      </c>
      <c r="N1935" t="inlineStr">
        <is>
          <t>---</t>
        </is>
      </c>
      <c r="O1935" t="inlineStr">
        <is>
          <t>---</t>
        </is>
      </c>
      <c r="P1935" t="inlineStr">
        <is>
          <t>---</t>
        </is>
      </c>
      <c r="Q1935" t="inlineStr">
        <is>
          <t>---</t>
        </is>
      </c>
      <c r="R1935" t="inlineStr"/>
      <c r="S1935" t="inlineStr"/>
      <c r="T1935" t="inlineStr"/>
      <c r="U1935" t="inlineStr"/>
      <c r="V1935" t="inlineStr"/>
      <c r="W1935" t="inlineStr"/>
      <c r="X1935" t="inlineStr">
        <is>
          <t>LIM/HOSJ/SO00503</t>
        </is>
      </c>
      <c r="Y1935" t="inlineStr">
        <is>
          <t>LIM/HOSJ/SO00503</t>
        </is>
      </c>
      <c r="Z1935" t="inlineStr">
        <is>
          <t>2025-04-11 16:18:52</t>
        </is>
      </c>
      <c r="AA1935" t="inlineStr">
        <is>
          <t>2025-04-11 16:18:41</t>
        </is>
      </c>
      <c r="AB1935" t="inlineStr">
        <is>
          <t>1jeanelie</t>
        </is>
      </c>
      <c r="AC1935" t="inlineStr">
        <is>
          <t>2025-04-11 16:18:45</t>
        </is>
      </c>
      <c r="AD1935" s="1" t="inlineStr">
        <is>
          <t>https://www.commcarehq.org/a/caris-test/reports/form_data/a90eee97-33b0-4cdc-852d-ec07c193aeb1/</t>
        </is>
      </c>
      <c r="AE1935" t="inlineStr">
        <is>
          <t>---</t>
        </is>
      </c>
      <c r="AF1935" t="inlineStr">
        <is>
          <t>3c5a623af057e23a32ae4000_44940</t>
        </is>
      </c>
      <c r="AG1935" t="inlineStr">
        <is>
          <t>OK</t>
        </is>
      </c>
      <c r="AH1935" t="inlineStr">
        <is>
          <t>2025-04-11 16:18:52</t>
        </is>
      </c>
      <c r="AI1935" t="inlineStr">
        <is>
          <t>1b922c6cae0e4a4e9e08c400d46b6ba7</t>
        </is>
      </c>
      <c r="AJ1935" t="inlineStr">
        <is>
          <t>2025-04-11</t>
        </is>
      </c>
      <c r="AK1935" t="inlineStr">
        <is>
          <t>3</t>
        </is>
      </c>
      <c r="AL1935" t="inlineStr">
        <is>
          <t>---</t>
        </is>
      </c>
      <c r="AM1935" t="inlineStr">
        <is>
          <t>0</t>
        </is>
      </c>
      <c r="AN1935" t="inlineStr">
        <is>
          <t>---</t>
        </is>
      </c>
      <c r="AO1935" t="inlineStr">
        <is>
          <t>1</t>
        </is>
      </c>
      <c r="AP1935" t="inlineStr">
        <is>
          <t>1</t>
        </is>
      </c>
      <c r="AQ1935" t="inlineStr"/>
      <c r="AR1935" t="inlineStr"/>
      <c r="AS1935" t="inlineStr"/>
      <c r="AT1935" t="inlineStr"/>
      <c r="AU1935" t="inlineStr">
        <is>
          <t>---</t>
        </is>
      </c>
      <c r="AV1935" t="inlineStr">
        <is>
          <t>---</t>
        </is>
      </c>
      <c r="AW1935" t="inlineStr">
        <is>
          <t>---</t>
        </is>
      </c>
      <c r="AX1935" t="inlineStr">
        <is>
          <t>---</t>
        </is>
      </c>
      <c r="AY1935" t="inlineStr">
        <is>
          <t>---</t>
        </is>
      </c>
      <c r="AZ1935" t="inlineStr">
        <is>
          <t>---</t>
        </is>
      </c>
      <c r="BA1935" t="inlineStr">
        <is>
          <t>1b922c6cae0e4a4e9e08c400d46b6ba7</t>
        </is>
      </c>
      <c r="BB1935" t="inlineStr">
        <is>
          <t>http://openrosa.org/formdesigner/0B48E039-1E80-49A7-AC24-732B6E788E39</t>
        </is>
      </c>
      <c r="BC1935" t="inlineStr">
        <is>
          <t>Ration et autres visites</t>
        </is>
      </c>
      <c r="BD1935" t="inlineStr">
        <is>
          <t>CommCare Android, version "2.55.0"(467579). App v15976. CommCare Version 2.55.0. Build 467579, built on: 2025-01-15</t>
        </is>
      </c>
      <c r="BE1935" t="inlineStr">
        <is>
          <t>commcare_734f7fdd-cbb1-463f-aa8e-b4bd89e56188</t>
        </is>
      </c>
      <c r="BF1935" t="inlineStr"/>
      <c r="BG1935" t="inlineStr">
        <is>
          <t>f13d8149fc6d39ebe86af18272310ff9</t>
        </is>
      </c>
      <c r="BH1935" t="inlineStr">
        <is>
          <t>7f92301a232342ecaa860bf392f6b02f</t>
        </is>
      </c>
      <c r="BI1935" t="inlineStr">
        <is>
          <t>15246</t>
        </is>
      </c>
      <c r="BJ1935" t="inlineStr">
        <is>
          <t>XFormInstance</t>
        </is>
      </c>
      <c r="BK1935" t="inlineStr">
        <is>
          <t>874a2c8616f011f0b189c95ea779295f</t>
        </is>
      </c>
      <c r="BL1935" t="b">
        <v>0</v>
      </c>
      <c r="BM1935" t="inlineStr">
        <is>
          <t>---</t>
        </is>
      </c>
      <c r="BN1935" t="inlineStr">
        <is>
          <t>200.113.253.121</t>
        </is>
      </c>
      <c r="BO1935" t="inlineStr">
        <is>
          <t>Lorventz Saintil</t>
        </is>
      </c>
    </row>
    <row r="1936">
      <c r="A1936" t="inlineStr">
        <is>
          <t>1934</t>
        </is>
      </c>
      <c r="B1936" t="inlineStr">
        <is>
          <t>ac70e93e-84ae-4c8a-8de3-7bea11d15edb</t>
        </is>
      </c>
      <c r="C1936" t="inlineStr">
        <is>
          <t>2025-04-11</t>
        </is>
      </c>
      <c r="D1936" t="inlineStr">
        <is>
          <t>3</t>
        </is>
      </c>
      <c r="E1936" t="inlineStr">
        <is>
          <t>---</t>
        </is>
      </c>
      <c r="F1936" t="inlineStr">
        <is>
          <t>0</t>
        </is>
      </c>
      <c r="G1936" t="inlineStr">
        <is>
          <t>---</t>
        </is>
      </c>
      <c r="H1936" t="inlineStr">
        <is>
          <t>1</t>
        </is>
      </c>
      <c r="I1936" t="inlineStr">
        <is>
          <t>1</t>
        </is>
      </c>
      <c r="J1936" t="inlineStr"/>
      <c r="K1936" t="inlineStr">
        <is>
          <t>---</t>
        </is>
      </c>
      <c r="L1936" t="inlineStr">
        <is>
          <t>---</t>
        </is>
      </c>
      <c r="M1936" t="inlineStr">
        <is>
          <t>---</t>
        </is>
      </c>
      <c r="N1936" t="inlineStr">
        <is>
          <t>---</t>
        </is>
      </c>
      <c r="O1936" t="inlineStr">
        <is>
          <t>---</t>
        </is>
      </c>
      <c r="P1936" t="inlineStr">
        <is>
          <t>---</t>
        </is>
      </c>
      <c r="Q1936" t="inlineStr">
        <is>
          <t>---</t>
        </is>
      </c>
      <c r="R1936" t="inlineStr"/>
      <c r="S1936" t="inlineStr"/>
      <c r="T1936" t="inlineStr"/>
      <c r="U1936" t="inlineStr"/>
      <c r="V1936" t="inlineStr"/>
      <c r="W1936" t="inlineStr"/>
      <c r="X1936" t="inlineStr">
        <is>
          <t>LIM/HOSJ/ST03338</t>
        </is>
      </c>
      <c r="Y1936" t="inlineStr">
        <is>
          <t>LIM/HOSJ/ST03338</t>
        </is>
      </c>
      <c r="Z1936" t="inlineStr">
        <is>
          <t>2025-04-11 16:19:47</t>
        </is>
      </c>
      <c r="AA1936" t="inlineStr">
        <is>
          <t>2025-04-11 16:19:40</t>
        </is>
      </c>
      <c r="AB1936" t="inlineStr">
        <is>
          <t>1jeanelie</t>
        </is>
      </c>
      <c r="AC1936" t="inlineStr">
        <is>
          <t>2025-04-11 16:19:41</t>
        </is>
      </c>
      <c r="AD1936" s="1" t="inlineStr">
        <is>
          <t>https://www.commcarehq.org/a/caris-test/reports/form_data/ac70e93e-84ae-4c8a-8de3-7bea11d15edb/</t>
        </is>
      </c>
      <c r="AE1936" t="inlineStr">
        <is>
          <t>---</t>
        </is>
      </c>
      <c r="AF1936" t="inlineStr">
        <is>
          <t>3c5a623af057e23a32ae4000_179111</t>
        </is>
      </c>
      <c r="AG1936" t="inlineStr">
        <is>
          <t>OK</t>
        </is>
      </c>
      <c r="AH1936" t="inlineStr">
        <is>
          <t>2025-04-11 16:19:47</t>
        </is>
      </c>
      <c r="AI1936" t="inlineStr">
        <is>
          <t>1b922c6cae0e4a4e9e08c400d46b6ba7</t>
        </is>
      </c>
      <c r="AJ1936" t="inlineStr">
        <is>
          <t>2025-04-11</t>
        </is>
      </c>
      <c r="AK1936" t="inlineStr">
        <is>
          <t>3</t>
        </is>
      </c>
      <c r="AL1936" t="inlineStr">
        <is>
          <t>---</t>
        </is>
      </c>
      <c r="AM1936" t="inlineStr">
        <is>
          <t>0</t>
        </is>
      </c>
      <c r="AN1936" t="inlineStr">
        <is>
          <t>---</t>
        </is>
      </c>
      <c r="AO1936" t="inlineStr">
        <is>
          <t>1</t>
        </is>
      </c>
      <c r="AP1936" t="inlineStr">
        <is>
          <t>1</t>
        </is>
      </c>
      <c r="AQ1936" t="inlineStr"/>
      <c r="AR1936" t="inlineStr"/>
      <c r="AS1936" t="inlineStr"/>
      <c r="AT1936" t="inlineStr"/>
      <c r="AU1936" t="inlineStr">
        <is>
          <t>---</t>
        </is>
      </c>
      <c r="AV1936" t="inlineStr">
        <is>
          <t>---</t>
        </is>
      </c>
      <c r="AW1936" t="inlineStr">
        <is>
          <t>---</t>
        </is>
      </c>
      <c r="AX1936" t="inlineStr">
        <is>
          <t>---</t>
        </is>
      </c>
      <c r="AY1936" t="inlineStr">
        <is>
          <t>---</t>
        </is>
      </c>
      <c r="AZ1936" t="inlineStr">
        <is>
          <t>---</t>
        </is>
      </c>
      <c r="BA1936" t="inlineStr">
        <is>
          <t>1b922c6cae0e4a4e9e08c400d46b6ba7</t>
        </is>
      </c>
      <c r="BB1936" t="inlineStr">
        <is>
          <t>http://openrosa.org/formdesigner/0B48E039-1E80-49A7-AC24-732B6E788E39</t>
        </is>
      </c>
      <c r="BC1936" t="inlineStr">
        <is>
          <t>Ration et autres visites</t>
        </is>
      </c>
      <c r="BD1936" t="inlineStr">
        <is>
          <t>CommCare Android, version "2.55.0"(467579). App v15976. CommCare Version 2.55.0. Build 467579, built on: 2025-01-15</t>
        </is>
      </c>
      <c r="BE1936" t="inlineStr">
        <is>
          <t>commcare_734f7fdd-cbb1-463f-aa8e-b4bd89e56188</t>
        </is>
      </c>
      <c r="BF1936" t="inlineStr"/>
      <c r="BG1936" t="inlineStr">
        <is>
          <t>f13d8149fc6d39ebe86af18272310ff9</t>
        </is>
      </c>
      <c r="BH1936" t="inlineStr">
        <is>
          <t>7f92301a232342ecaa860bf392f6b02f</t>
        </is>
      </c>
      <c r="BI1936" t="inlineStr">
        <is>
          <t>15246</t>
        </is>
      </c>
      <c r="BJ1936" t="inlineStr">
        <is>
          <t>XFormInstance</t>
        </is>
      </c>
      <c r="BK1936" t="inlineStr">
        <is>
          <t>874a2c8616f011f0b189c95ea779295f</t>
        </is>
      </c>
      <c r="BL1936" t="b">
        <v>0</v>
      </c>
      <c r="BM1936" t="inlineStr">
        <is>
          <t>---</t>
        </is>
      </c>
      <c r="BN1936" t="inlineStr">
        <is>
          <t>200.113.253.121</t>
        </is>
      </c>
      <c r="BO1936" t="inlineStr">
        <is>
          <t>Darlens Saintil</t>
        </is>
      </c>
    </row>
    <row r="1937">
      <c r="A1937" t="inlineStr">
        <is>
          <t>1935</t>
        </is>
      </c>
      <c r="B1937" t="inlineStr">
        <is>
          <t>9adfb07f-ba98-4b57-9d24-5fddecabbfd8</t>
        </is>
      </c>
      <c r="C1937" t="inlineStr">
        <is>
          <t>2025-04-11</t>
        </is>
      </c>
      <c r="D1937" t="inlineStr">
        <is>
          <t>3</t>
        </is>
      </c>
      <c r="E1937" t="inlineStr">
        <is>
          <t>---</t>
        </is>
      </c>
      <c r="F1937" t="inlineStr">
        <is>
          <t>0</t>
        </is>
      </c>
      <c r="G1937" t="inlineStr">
        <is>
          <t>---</t>
        </is>
      </c>
      <c r="H1937" t="inlineStr">
        <is>
          <t>1</t>
        </is>
      </c>
      <c r="I1937" t="inlineStr">
        <is>
          <t>1</t>
        </is>
      </c>
      <c r="J1937" t="inlineStr"/>
      <c r="K1937" t="inlineStr">
        <is>
          <t>---</t>
        </is>
      </c>
      <c r="L1937" t="inlineStr">
        <is>
          <t>---</t>
        </is>
      </c>
      <c r="M1937" t="inlineStr">
        <is>
          <t>---</t>
        </is>
      </c>
      <c r="N1937" t="inlineStr">
        <is>
          <t>---</t>
        </is>
      </c>
      <c r="O1937" t="inlineStr">
        <is>
          <t>---</t>
        </is>
      </c>
      <c r="P1937" t="inlineStr">
        <is>
          <t>---</t>
        </is>
      </c>
      <c r="Q1937" t="inlineStr">
        <is>
          <t>---</t>
        </is>
      </c>
      <c r="R1937" t="inlineStr"/>
      <c r="S1937" t="inlineStr"/>
      <c r="T1937" t="inlineStr"/>
      <c r="U1937" t="inlineStr"/>
      <c r="V1937" t="inlineStr"/>
      <c r="W1937" t="inlineStr"/>
      <c r="X1937" t="inlineStr">
        <is>
          <t>LIM/HOSJ/SO00384</t>
        </is>
      </c>
      <c r="Y1937" t="inlineStr">
        <is>
          <t>LIM/HOSJ/SO00384</t>
        </is>
      </c>
      <c r="Z1937" t="inlineStr">
        <is>
          <t>2025-04-11 16:20:28</t>
        </is>
      </c>
      <c r="AA1937" t="inlineStr">
        <is>
          <t>2025-04-11 16:20:21</t>
        </is>
      </c>
      <c r="AB1937" t="inlineStr">
        <is>
          <t>1jeanelie</t>
        </is>
      </c>
      <c r="AC1937" t="inlineStr">
        <is>
          <t>2025-04-11 16:20:22</t>
        </is>
      </c>
      <c r="AD1937" s="1" t="inlineStr">
        <is>
          <t>https://www.commcarehq.org/a/caris-test/reports/form_data/9adfb07f-ba98-4b57-9d24-5fddecabbfd8/</t>
        </is>
      </c>
      <c r="AE1937" t="inlineStr">
        <is>
          <t>---</t>
        </is>
      </c>
      <c r="AF1937" t="inlineStr">
        <is>
          <t>3c5a623af057e23a32ae4000_30136</t>
        </is>
      </c>
      <c r="AG1937" t="inlineStr">
        <is>
          <t>OK</t>
        </is>
      </c>
      <c r="AH1937" t="inlineStr">
        <is>
          <t>2025-04-11 16:20:28</t>
        </is>
      </c>
      <c r="AI1937" t="inlineStr">
        <is>
          <t>1b922c6cae0e4a4e9e08c400d46b6ba7</t>
        </is>
      </c>
      <c r="AJ1937" t="inlineStr">
        <is>
          <t>2025-04-11</t>
        </is>
      </c>
      <c r="AK1937" t="inlineStr">
        <is>
          <t>3</t>
        </is>
      </c>
      <c r="AL1937" t="inlineStr">
        <is>
          <t>---</t>
        </is>
      </c>
      <c r="AM1937" t="inlineStr">
        <is>
          <t>0</t>
        </is>
      </c>
      <c r="AN1937" t="inlineStr">
        <is>
          <t>---</t>
        </is>
      </c>
      <c r="AO1937" t="inlineStr">
        <is>
          <t>1</t>
        </is>
      </c>
      <c r="AP1937" t="inlineStr">
        <is>
          <t>1</t>
        </is>
      </c>
      <c r="AQ1937" t="inlineStr"/>
      <c r="AR1937" t="inlineStr"/>
      <c r="AS1937" t="inlineStr"/>
      <c r="AT1937" t="inlineStr"/>
      <c r="AU1937" t="inlineStr">
        <is>
          <t>---</t>
        </is>
      </c>
      <c r="AV1937" t="inlineStr">
        <is>
          <t>---</t>
        </is>
      </c>
      <c r="AW1937" t="inlineStr">
        <is>
          <t>---</t>
        </is>
      </c>
      <c r="AX1937" t="inlineStr">
        <is>
          <t>---</t>
        </is>
      </c>
      <c r="AY1937" t="inlineStr">
        <is>
          <t>---</t>
        </is>
      </c>
      <c r="AZ1937" t="inlineStr">
        <is>
          <t>---</t>
        </is>
      </c>
      <c r="BA1937" t="inlineStr">
        <is>
          <t>1b922c6cae0e4a4e9e08c400d46b6ba7</t>
        </is>
      </c>
      <c r="BB1937" t="inlineStr">
        <is>
          <t>http://openrosa.org/formdesigner/0B48E039-1E80-49A7-AC24-732B6E788E39</t>
        </is>
      </c>
      <c r="BC1937" t="inlineStr">
        <is>
          <t>Ration et autres visites</t>
        </is>
      </c>
      <c r="BD1937" t="inlineStr">
        <is>
          <t>CommCare Android, version "2.55.0"(467579). App v15976. CommCare Version 2.55.0. Build 467579, built on: 2025-01-15</t>
        </is>
      </c>
      <c r="BE1937" t="inlineStr">
        <is>
          <t>commcare_734f7fdd-cbb1-463f-aa8e-b4bd89e56188</t>
        </is>
      </c>
      <c r="BF1937" t="inlineStr"/>
      <c r="BG1937" t="inlineStr">
        <is>
          <t>f13d8149fc6d39ebe86af18272310ff9</t>
        </is>
      </c>
      <c r="BH1937" t="inlineStr">
        <is>
          <t>7f92301a232342ecaa860bf392f6b02f</t>
        </is>
      </c>
      <c r="BI1937" t="inlineStr">
        <is>
          <t>15246</t>
        </is>
      </c>
      <c r="BJ1937" t="inlineStr">
        <is>
          <t>XFormInstance</t>
        </is>
      </c>
      <c r="BK1937" t="inlineStr">
        <is>
          <t>874a2c8616f011f0b189c95ea779295f</t>
        </is>
      </c>
      <c r="BL1937" t="b">
        <v>0</v>
      </c>
      <c r="BM1937" t="inlineStr">
        <is>
          <t>---</t>
        </is>
      </c>
      <c r="BN1937" t="inlineStr">
        <is>
          <t>200.113.253.121</t>
        </is>
      </c>
      <c r="BO1937" t="inlineStr">
        <is>
          <t>Shednika Roddaylie Desir</t>
        </is>
      </c>
    </row>
    <row r="1938">
      <c r="A1938" t="inlineStr">
        <is>
          <t>1936</t>
        </is>
      </c>
      <c r="B1938" t="inlineStr">
        <is>
          <t>270e2c53-07ed-4a38-8036-c9e455602f47</t>
        </is>
      </c>
      <c r="C1938" t="inlineStr">
        <is>
          <t>2025-04-11</t>
        </is>
      </c>
      <c r="D1938" t="inlineStr">
        <is>
          <t>3</t>
        </is>
      </c>
      <c r="E1938" t="inlineStr">
        <is>
          <t>---</t>
        </is>
      </c>
      <c r="F1938" t="inlineStr">
        <is>
          <t>0</t>
        </is>
      </c>
      <c r="G1938" t="inlineStr">
        <is>
          <t>---</t>
        </is>
      </c>
      <c r="H1938" t="inlineStr">
        <is>
          <t>1</t>
        </is>
      </c>
      <c r="I1938" t="inlineStr">
        <is>
          <t>1</t>
        </is>
      </c>
      <c r="J1938" t="inlineStr"/>
      <c r="K1938" t="inlineStr">
        <is>
          <t>---</t>
        </is>
      </c>
      <c r="L1938" t="inlineStr">
        <is>
          <t>---</t>
        </is>
      </c>
      <c r="M1938" t="inlineStr">
        <is>
          <t>---</t>
        </is>
      </c>
      <c r="N1938" t="inlineStr">
        <is>
          <t>---</t>
        </is>
      </c>
      <c r="O1938" t="inlineStr">
        <is>
          <t>---</t>
        </is>
      </c>
      <c r="P1938" t="inlineStr">
        <is>
          <t>---</t>
        </is>
      </c>
      <c r="Q1938" t="inlineStr">
        <is>
          <t>---</t>
        </is>
      </c>
      <c r="R1938" t="inlineStr"/>
      <c r="S1938" t="inlineStr"/>
      <c r="T1938" t="inlineStr"/>
      <c r="U1938" t="inlineStr"/>
      <c r="V1938" t="inlineStr"/>
      <c r="W1938" t="inlineStr"/>
      <c r="X1938" t="inlineStr">
        <is>
          <t>LIM/HOSJ/ST02831</t>
        </is>
      </c>
      <c r="Y1938" t="inlineStr">
        <is>
          <t>LIM/HOSJ/ST02831</t>
        </is>
      </c>
      <c r="Z1938" t="inlineStr">
        <is>
          <t>2025-04-11 16:20:47</t>
        </is>
      </c>
      <c r="AA1938" t="inlineStr">
        <is>
          <t>2025-04-11 16:20:40</t>
        </is>
      </c>
      <c r="AB1938" t="inlineStr">
        <is>
          <t>1jeanelie</t>
        </is>
      </c>
      <c r="AC1938" t="inlineStr">
        <is>
          <t>2025-04-11 16:20:47</t>
        </is>
      </c>
      <c r="AD1938" s="1" t="inlineStr">
        <is>
          <t>https://www.commcarehq.org/a/caris-test/reports/form_data/270e2c53-07ed-4a38-8036-c9e455602f47/</t>
        </is>
      </c>
      <c r="AE1938" t="inlineStr">
        <is>
          <t>---</t>
        </is>
      </c>
      <c r="AF1938" t="inlineStr">
        <is>
          <t>3c5a623af057e23a32ae4000_123959</t>
        </is>
      </c>
      <c r="AG1938" t="inlineStr">
        <is>
          <t>OK</t>
        </is>
      </c>
      <c r="AH1938" t="inlineStr">
        <is>
          <t>2025-04-11 16:20:47</t>
        </is>
      </c>
      <c r="AI1938" t="inlineStr">
        <is>
          <t>1b922c6cae0e4a4e9e08c400d46b6ba7</t>
        </is>
      </c>
      <c r="AJ1938" t="inlineStr">
        <is>
          <t>2025-04-11</t>
        </is>
      </c>
      <c r="AK1938" t="inlineStr">
        <is>
          <t>3</t>
        </is>
      </c>
      <c r="AL1938" t="inlineStr">
        <is>
          <t>---</t>
        </is>
      </c>
      <c r="AM1938" t="inlineStr">
        <is>
          <t>0</t>
        </is>
      </c>
      <c r="AN1938" t="inlineStr">
        <is>
          <t>---</t>
        </is>
      </c>
      <c r="AO1938" t="inlineStr">
        <is>
          <t>1</t>
        </is>
      </c>
      <c r="AP1938" t="inlineStr">
        <is>
          <t>1</t>
        </is>
      </c>
      <c r="AQ1938" t="inlineStr"/>
      <c r="AR1938" t="inlineStr"/>
      <c r="AS1938" t="inlineStr"/>
      <c r="AT1938" t="inlineStr"/>
      <c r="AU1938" t="inlineStr">
        <is>
          <t>---</t>
        </is>
      </c>
      <c r="AV1938" t="inlineStr">
        <is>
          <t>---</t>
        </is>
      </c>
      <c r="AW1938" t="inlineStr">
        <is>
          <t>---</t>
        </is>
      </c>
      <c r="AX1938" t="inlineStr">
        <is>
          <t>---</t>
        </is>
      </c>
      <c r="AY1938" t="inlineStr">
        <is>
          <t>---</t>
        </is>
      </c>
      <c r="AZ1938" t="inlineStr">
        <is>
          <t>---</t>
        </is>
      </c>
      <c r="BA1938" t="inlineStr">
        <is>
          <t>1b922c6cae0e4a4e9e08c400d46b6ba7</t>
        </is>
      </c>
      <c r="BB1938" t="inlineStr">
        <is>
          <t>http://openrosa.org/formdesigner/0B48E039-1E80-49A7-AC24-732B6E788E39</t>
        </is>
      </c>
      <c r="BC1938" t="inlineStr">
        <is>
          <t>Ration et autres visites</t>
        </is>
      </c>
      <c r="BD1938" t="inlineStr">
        <is>
          <t>CommCare Android, version "2.55.0"(467579). App v15976. CommCare Version 2.55.0. Build 467579, built on: 2025-01-15</t>
        </is>
      </c>
      <c r="BE1938" t="inlineStr">
        <is>
          <t>commcare_734f7fdd-cbb1-463f-aa8e-b4bd89e56188</t>
        </is>
      </c>
      <c r="BF1938" t="inlineStr"/>
      <c r="BG1938" t="inlineStr">
        <is>
          <t>f13d8149fc6d39ebe86af18272310ff9</t>
        </is>
      </c>
      <c r="BH1938" t="inlineStr">
        <is>
          <t>7f92301a232342ecaa860bf392f6b02f</t>
        </is>
      </c>
      <c r="BI1938" t="inlineStr">
        <is>
          <t>15246</t>
        </is>
      </c>
      <c r="BJ1938" t="inlineStr">
        <is>
          <t>XFormInstance</t>
        </is>
      </c>
      <c r="BK1938" t="inlineStr">
        <is>
          <t>874a2c8616f011f0b189c95ea779295f</t>
        </is>
      </c>
      <c r="BL1938" t="b">
        <v>0</v>
      </c>
      <c r="BM1938" t="inlineStr">
        <is>
          <t>---</t>
        </is>
      </c>
      <c r="BN1938" t="inlineStr">
        <is>
          <t>200.113.253.121</t>
        </is>
      </c>
      <c r="BO1938" t="inlineStr">
        <is>
          <t>SWAZNER Remy</t>
        </is>
      </c>
    </row>
    <row r="1939">
      <c r="A1939" t="inlineStr">
        <is>
          <t>1937</t>
        </is>
      </c>
      <c r="B1939" t="inlineStr">
        <is>
          <t>acd577b8-0a52-4c2e-bd6d-ad8ed15b9c64</t>
        </is>
      </c>
      <c r="C1939" t="inlineStr">
        <is>
          <t>2025-04-11</t>
        </is>
      </c>
      <c r="D1939" t="inlineStr">
        <is>
          <t>3</t>
        </is>
      </c>
      <c r="E1939" t="inlineStr">
        <is>
          <t>---</t>
        </is>
      </c>
      <c r="F1939" t="inlineStr">
        <is>
          <t>0</t>
        </is>
      </c>
      <c r="G1939" t="inlineStr">
        <is>
          <t>---</t>
        </is>
      </c>
      <c r="H1939" t="inlineStr">
        <is>
          <t>1</t>
        </is>
      </c>
      <c r="I1939" t="inlineStr">
        <is>
          <t>1</t>
        </is>
      </c>
      <c r="J1939" t="inlineStr"/>
      <c r="K1939" t="inlineStr">
        <is>
          <t>---</t>
        </is>
      </c>
      <c r="L1939" t="inlineStr">
        <is>
          <t>---</t>
        </is>
      </c>
      <c r="M1939" t="inlineStr">
        <is>
          <t>---</t>
        </is>
      </c>
      <c r="N1939" t="inlineStr">
        <is>
          <t>---</t>
        </is>
      </c>
      <c r="O1939" t="inlineStr">
        <is>
          <t>---</t>
        </is>
      </c>
      <c r="P1939" t="inlineStr">
        <is>
          <t>---</t>
        </is>
      </c>
      <c r="Q1939" t="inlineStr">
        <is>
          <t>---</t>
        </is>
      </c>
      <c r="R1939" t="inlineStr"/>
      <c r="S1939" t="inlineStr"/>
      <c r="T1939" t="inlineStr"/>
      <c r="U1939" t="inlineStr"/>
      <c r="V1939" t="inlineStr"/>
      <c r="W1939" t="inlineStr"/>
      <c r="X1939" t="inlineStr">
        <is>
          <t>LIM/HOSJ/SO00574</t>
        </is>
      </c>
      <c r="Y1939" t="inlineStr">
        <is>
          <t>LIM/HOSJ/SO00574</t>
        </is>
      </c>
      <c r="Z1939" t="inlineStr">
        <is>
          <t>2025-04-11 16:21:20</t>
        </is>
      </c>
      <c r="AA1939" t="inlineStr">
        <is>
          <t>2025-04-11 16:21:13</t>
        </is>
      </c>
      <c r="AB1939" t="inlineStr">
        <is>
          <t>1jeanelie</t>
        </is>
      </c>
      <c r="AC1939" t="inlineStr">
        <is>
          <t>2025-04-11 16:21:17</t>
        </is>
      </c>
      <c r="AD1939" s="1" t="inlineStr">
        <is>
          <t>https://www.commcarehq.org/a/caris-test/reports/form_data/acd577b8-0a52-4c2e-bd6d-ad8ed15b9c64/</t>
        </is>
      </c>
      <c r="AE1939" t="inlineStr">
        <is>
          <t>---</t>
        </is>
      </c>
      <c r="AF1939" t="inlineStr">
        <is>
          <t>3c5a623af057e23a32ae4000_64880</t>
        </is>
      </c>
      <c r="AG1939" t="inlineStr">
        <is>
          <t>OK</t>
        </is>
      </c>
      <c r="AH1939" t="inlineStr">
        <is>
          <t>2025-04-11 16:21:20</t>
        </is>
      </c>
      <c r="AI1939" t="inlineStr">
        <is>
          <t>1b922c6cae0e4a4e9e08c400d46b6ba7</t>
        </is>
      </c>
      <c r="AJ1939" t="inlineStr">
        <is>
          <t>2025-04-11</t>
        </is>
      </c>
      <c r="AK1939" t="inlineStr">
        <is>
          <t>3</t>
        </is>
      </c>
      <c r="AL1939" t="inlineStr">
        <is>
          <t>---</t>
        </is>
      </c>
      <c r="AM1939" t="inlineStr">
        <is>
          <t>0</t>
        </is>
      </c>
      <c r="AN1939" t="inlineStr">
        <is>
          <t>---</t>
        </is>
      </c>
      <c r="AO1939" t="inlineStr">
        <is>
          <t>1</t>
        </is>
      </c>
      <c r="AP1939" t="inlineStr">
        <is>
          <t>1</t>
        </is>
      </c>
      <c r="AQ1939" t="inlineStr"/>
      <c r="AR1939" t="inlineStr"/>
      <c r="AS1939" t="inlineStr"/>
      <c r="AT1939" t="inlineStr"/>
      <c r="AU1939" t="inlineStr">
        <is>
          <t>---</t>
        </is>
      </c>
      <c r="AV1939" t="inlineStr">
        <is>
          <t>---</t>
        </is>
      </c>
      <c r="AW1939" t="inlineStr">
        <is>
          <t>---</t>
        </is>
      </c>
      <c r="AX1939" t="inlineStr">
        <is>
          <t>---</t>
        </is>
      </c>
      <c r="AY1939" t="inlineStr">
        <is>
          <t>---</t>
        </is>
      </c>
      <c r="AZ1939" t="inlineStr">
        <is>
          <t>---</t>
        </is>
      </c>
      <c r="BA1939" t="inlineStr">
        <is>
          <t>1b922c6cae0e4a4e9e08c400d46b6ba7</t>
        </is>
      </c>
      <c r="BB1939" t="inlineStr">
        <is>
          <t>http://openrosa.org/formdesigner/0B48E039-1E80-49A7-AC24-732B6E788E39</t>
        </is>
      </c>
      <c r="BC1939" t="inlineStr">
        <is>
          <t>Ration et autres visites</t>
        </is>
      </c>
      <c r="BD1939" t="inlineStr">
        <is>
          <t>CommCare Android, version "2.55.0"(467579). App v15976. CommCare Version 2.55.0. Build 467579, built on: 2025-01-15</t>
        </is>
      </c>
      <c r="BE1939" t="inlineStr">
        <is>
          <t>commcare_734f7fdd-cbb1-463f-aa8e-b4bd89e56188</t>
        </is>
      </c>
      <c r="BF1939" t="inlineStr"/>
      <c r="BG1939" t="inlineStr">
        <is>
          <t>f13d8149fc6d39ebe86af18272310ff9</t>
        </is>
      </c>
      <c r="BH1939" t="inlineStr">
        <is>
          <t>7f92301a232342ecaa860bf392f6b02f</t>
        </is>
      </c>
      <c r="BI1939" t="inlineStr">
        <is>
          <t>15246</t>
        </is>
      </c>
      <c r="BJ1939" t="inlineStr">
        <is>
          <t>XFormInstance</t>
        </is>
      </c>
      <c r="BK1939" t="inlineStr">
        <is>
          <t>874a2c8616f011f0b189c95ea779295f</t>
        </is>
      </c>
      <c r="BL1939" t="b">
        <v>0</v>
      </c>
      <c r="BM1939" t="inlineStr">
        <is>
          <t>---</t>
        </is>
      </c>
      <c r="BN1939" t="inlineStr">
        <is>
          <t>200.113.253.121</t>
        </is>
      </c>
      <c r="BO1939" t="inlineStr">
        <is>
          <t>Pierre Saintalus</t>
        </is>
      </c>
    </row>
    <row r="1940">
      <c r="A1940" t="inlineStr">
        <is>
          <t>1938</t>
        </is>
      </c>
      <c r="B1940" t="inlineStr">
        <is>
          <t>a3d47dfa-6f60-4e2c-8f44-ff993f5f6938</t>
        </is>
      </c>
      <c r="C1940" t="inlineStr">
        <is>
          <t>2025-04-11</t>
        </is>
      </c>
      <c r="D1940" t="inlineStr">
        <is>
          <t>3</t>
        </is>
      </c>
      <c r="E1940" t="inlineStr">
        <is>
          <t>---</t>
        </is>
      </c>
      <c r="F1940" t="inlineStr">
        <is>
          <t>0</t>
        </is>
      </c>
      <c r="G1940" t="inlineStr">
        <is>
          <t>---</t>
        </is>
      </c>
      <c r="H1940" t="inlineStr">
        <is>
          <t>1</t>
        </is>
      </c>
      <c r="I1940" t="inlineStr">
        <is>
          <t>1</t>
        </is>
      </c>
      <c r="J1940" t="inlineStr"/>
      <c r="K1940" t="inlineStr">
        <is>
          <t>---</t>
        </is>
      </c>
      <c r="L1940" t="inlineStr">
        <is>
          <t>---</t>
        </is>
      </c>
      <c r="M1940" t="inlineStr">
        <is>
          <t>---</t>
        </is>
      </c>
      <c r="N1940" t="inlineStr">
        <is>
          <t>---</t>
        </is>
      </c>
      <c r="O1940" t="inlineStr">
        <is>
          <t>---</t>
        </is>
      </c>
      <c r="P1940" t="inlineStr">
        <is>
          <t>---</t>
        </is>
      </c>
      <c r="Q1940" t="inlineStr">
        <is>
          <t>---</t>
        </is>
      </c>
      <c r="R1940" t="inlineStr"/>
      <c r="S1940" t="inlineStr"/>
      <c r="T1940" t="inlineStr"/>
      <c r="U1940" t="inlineStr"/>
      <c r="V1940" t="inlineStr"/>
      <c r="W1940" t="inlineStr"/>
      <c r="X1940" t="inlineStr">
        <is>
          <t>LIM/HOSJ/ST00018</t>
        </is>
      </c>
      <c r="Y1940" t="inlineStr">
        <is>
          <t>LIM/HOSJ/ST00018</t>
        </is>
      </c>
      <c r="Z1940" t="inlineStr">
        <is>
          <t>2025-04-11 16:24:03</t>
        </is>
      </c>
      <c r="AA1940" t="inlineStr">
        <is>
          <t>2025-04-11 16:23:55</t>
        </is>
      </c>
      <c r="AB1940" t="inlineStr">
        <is>
          <t>1jeanelie</t>
        </is>
      </c>
      <c r="AC1940" t="inlineStr">
        <is>
          <t>2025-04-11 16:23:57</t>
        </is>
      </c>
      <c r="AD1940" s="1" t="inlineStr">
        <is>
          <t>https://www.commcarehq.org/a/caris-test/reports/form_data/a3d47dfa-6f60-4e2c-8f44-ff993f5f6938/</t>
        </is>
      </c>
      <c r="AE1940" t="inlineStr">
        <is>
          <t>---</t>
        </is>
      </c>
      <c r="AF1940" t="inlineStr">
        <is>
          <t>b341439492f24d21b8612df9cdcddb83</t>
        </is>
      </c>
      <c r="AG1940" t="inlineStr">
        <is>
          <t>OK</t>
        </is>
      </c>
      <c r="AH1940" t="inlineStr">
        <is>
          <t>2025-04-11 16:24:03</t>
        </is>
      </c>
      <c r="AI1940" t="inlineStr">
        <is>
          <t>1b922c6cae0e4a4e9e08c400d46b6ba7</t>
        </is>
      </c>
      <c r="AJ1940" t="inlineStr">
        <is>
          <t>2025-04-11</t>
        </is>
      </c>
      <c r="AK1940" t="inlineStr">
        <is>
          <t>3</t>
        </is>
      </c>
      <c r="AL1940" t="inlineStr">
        <is>
          <t>---</t>
        </is>
      </c>
      <c r="AM1940" t="inlineStr">
        <is>
          <t>0</t>
        </is>
      </c>
      <c r="AN1940" t="inlineStr">
        <is>
          <t>---</t>
        </is>
      </c>
      <c r="AO1940" t="inlineStr">
        <is>
          <t>1</t>
        </is>
      </c>
      <c r="AP1940" t="inlineStr">
        <is>
          <t>1</t>
        </is>
      </c>
      <c r="AQ1940" t="inlineStr"/>
      <c r="AR1940" t="inlineStr"/>
      <c r="AS1940" t="inlineStr"/>
      <c r="AT1940" t="inlineStr"/>
      <c r="AU1940" t="inlineStr">
        <is>
          <t>---</t>
        </is>
      </c>
      <c r="AV1940" t="inlineStr">
        <is>
          <t>---</t>
        </is>
      </c>
      <c r="AW1940" t="inlineStr">
        <is>
          <t>---</t>
        </is>
      </c>
      <c r="AX1940" t="inlineStr">
        <is>
          <t>---</t>
        </is>
      </c>
      <c r="AY1940" t="inlineStr">
        <is>
          <t>---</t>
        </is>
      </c>
      <c r="AZ1940" t="inlineStr">
        <is>
          <t>---</t>
        </is>
      </c>
      <c r="BA1940" t="inlineStr">
        <is>
          <t>1b922c6cae0e4a4e9e08c400d46b6ba7</t>
        </is>
      </c>
      <c r="BB1940" t="inlineStr">
        <is>
          <t>http://openrosa.org/formdesigner/0B48E039-1E80-49A7-AC24-732B6E788E39</t>
        </is>
      </c>
      <c r="BC1940" t="inlineStr">
        <is>
          <t>Ration et autres visites</t>
        </is>
      </c>
      <c r="BD1940" t="inlineStr">
        <is>
          <t>CommCare Android, version "2.55.0"(467579). App v15976. CommCare Version 2.55.0. Build 467579, built on: 2025-01-15</t>
        </is>
      </c>
      <c r="BE1940" t="inlineStr">
        <is>
          <t>commcare_734f7fdd-cbb1-463f-aa8e-b4bd89e56188</t>
        </is>
      </c>
      <c r="BF1940" t="inlineStr"/>
      <c r="BG1940" t="inlineStr">
        <is>
          <t>f13d8149fc6d39ebe86af18272310ff9</t>
        </is>
      </c>
      <c r="BH1940" t="inlineStr">
        <is>
          <t>7f92301a232342ecaa860bf392f6b02f</t>
        </is>
      </c>
      <c r="BI1940" t="inlineStr">
        <is>
          <t>15246</t>
        </is>
      </c>
      <c r="BJ1940" t="inlineStr">
        <is>
          <t>XFormInstance</t>
        </is>
      </c>
      <c r="BK1940" t="inlineStr">
        <is>
          <t>36fbe07d16f111f0b7d22503b5a243dc</t>
        </is>
      </c>
      <c r="BL1940" t="b">
        <v>0</v>
      </c>
      <c r="BM1940" t="inlineStr">
        <is>
          <t>---</t>
        </is>
      </c>
      <c r="BN1940" t="inlineStr">
        <is>
          <t>200.113.253.121</t>
        </is>
      </c>
      <c r="BO1940" t="inlineStr">
        <is>
          <t>ERNIA OXIUS</t>
        </is>
      </c>
    </row>
    <row r="1941">
      <c r="A1941" t="inlineStr">
        <is>
          <t>1939</t>
        </is>
      </c>
      <c r="B1941" t="inlineStr">
        <is>
          <t>9a425231-c9d3-4618-84d4-984d8451eb56</t>
        </is>
      </c>
      <c r="C1941" t="inlineStr">
        <is>
          <t>2025-04-11</t>
        </is>
      </c>
      <c r="D1941" t="inlineStr">
        <is>
          <t>3</t>
        </is>
      </c>
      <c r="E1941" t="inlineStr">
        <is>
          <t>---</t>
        </is>
      </c>
      <c r="F1941" t="inlineStr">
        <is>
          <t>0</t>
        </is>
      </c>
      <c r="G1941" t="inlineStr">
        <is>
          <t>---</t>
        </is>
      </c>
      <c r="H1941" t="inlineStr">
        <is>
          <t>1</t>
        </is>
      </c>
      <c r="I1941" t="inlineStr">
        <is>
          <t>1</t>
        </is>
      </c>
      <c r="J1941" t="inlineStr"/>
      <c r="K1941" t="inlineStr">
        <is>
          <t>---</t>
        </is>
      </c>
      <c r="L1941" t="inlineStr">
        <is>
          <t>---</t>
        </is>
      </c>
      <c r="M1941" t="inlineStr">
        <is>
          <t>---</t>
        </is>
      </c>
      <c r="N1941" t="inlineStr">
        <is>
          <t>---</t>
        </is>
      </c>
      <c r="O1941" t="inlineStr">
        <is>
          <t>---</t>
        </is>
      </c>
      <c r="P1941" t="inlineStr">
        <is>
          <t>---</t>
        </is>
      </c>
      <c r="Q1941" t="inlineStr">
        <is>
          <t>---</t>
        </is>
      </c>
      <c r="R1941" t="inlineStr"/>
      <c r="S1941" t="inlineStr"/>
      <c r="T1941" t="inlineStr"/>
      <c r="U1941" t="inlineStr"/>
      <c r="V1941" t="inlineStr"/>
      <c r="W1941" t="inlineStr"/>
      <c r="X1941" t="inlineStr">
        <is>
          <t>LIM/HOSJ/ST00017</t>
        </is>
      </c>
      <c r="Y1941" t="inlineStr">
        <is>
          <t>LIM/HOSJ/ST00017</t>
        </is>
      </c>
      <c r="Z1941" t="inlineStr">
        <is>
          <t>2025-04-11 16:31:56</t>
        </is>
      </c>
      <c r="AA1941" t="inlineStr">
        <is>
          <t>2025-04-11 16:31:45</t>
        </is>
      </c>
      <c r="AB1941" t="inlineStr">
        <is>
          <t>1jeanelie</t>
        </is>
      </c>
      <c r="AC1941" t="inlineStr">
        <is>
          <t>2025-04-11 16:34:16</t>
        </is>
      </c>
      <c r="AD1941" s="1" t="inlineStr">
        <is>
          <t>https://www.commcarehq.org/a/caris-test/reports/form_data/9a425231-c9d3-4618-84d4-984d8451eb56/</t>
        </is>
      </c>
      <c r="AE1941" t="inlineStr">
        <is>
          <t>---</t>
        </is>
      </c>
      <c r="AF1941" t="inlineStr">
        <is>
          <t>5ed0c62ff92943a88d7eaa8aa6da61b1</t>
        </is>
      </c>
      <c r="AG1941" t="inlineStr">
        <is>
          <t>OK</t>
        </is>
      </c>
      <c r="AH1941" t="inlineStr">
        <is>
          <t>2025-04-11 16:31:56</t>
        </is>
      </c>
      <c r="AI1941" t="inlineStr">
        <is>
          <t>1b922c6cae0e4a4e9e08c400d46b6ba7</t>
        </is>
      </c>
      <c r="AJ1941" t="inlineStr">
        <is>
          <t>2025-04-11</t>
        </is>
      </c>
      <c r="AK1941" t="inlineStr">
        <is>
          <t>3</t>
        </is>
      </c>
      <c r="AL1941" t="inlineStr">
        <is>
          <t>---</t>
        </is>
      </c>
      <c r="AM1941" t="inlineStr">
        <is>
          <t>0</t>
        </is>
      </c>
      <c r="AN1941" t="inlineStr">
        <is>
          <t>---</t>
        </is>
      </c>
      <c r="AO1941" t="inlineStr">
        <is>
          <t>1</t>
        </is>
      </c>
      <c r="AP1941" t="inlineStr">
        <is>
          <t>1</t>
        </is>
      </c>
      <c r="AQ1941" t="inlineStr"/>
      <c r="AR1941" t="inlineStr"/>
      <c r="AS1941" t="inlineStr"/>
      <c r="AT1941" t="inlineStr"/>
      <c r="AU1941" t="inlineStr">
        <is>
          <t>---</t>
        </is>
      </c>
      <c r="AV1941" t="inlineStr">
        <is>
          <t>---</t>
        </is>
      </c>
      <c r="AW1941" t="inlineStr">
        <is>
          <t>---</t>
        </is>
      </c>
      <c r="AX1941" t="inlineStr">
        <is>
          <t>---</t>
        </is>
      </c>
      <c r="AY1941" t="inlineStr">
        <is>
          <t>---</t>
        </is>
      </c>
      <c r="AZ1941" t="inlineStr">
        <is>
          <t>---</t>
        </is>
      </c>
      <c r="BA1941" t="inlineStr">
        <is>
          <t>1b922c6cae0e4a4e9e08c400d46b6ba7</t>
        </is>
      </c>
      <c r="BB1941" t="inlineStr">
        <is>
          <t>http://openrosa.org/formdesigner/0B48E039-1E80-49A7-AC24-732B6E788E39</t>
        </is>
      </c>
      <c r="BC1941" t="inlineStr">
        <is>
          <t>Ration et autres visites</t>
        </is>
      </c>
      <c r="BD1941" t="inlineStr">
        <is>
          <t>CommCare Android, version "2.55.0"(467579). App v15976. CommCare Version 2.55.0. Build 467579, built on: 2025-01-15</t>
        </is>
      </c>
      <c r="BE1941" t="inlineStr">
        <is>
          <t>commcare_734f7fdd-cbb1-463f-aa8e-b4bd89e56188</t>
        </is>
      </c>
      <c r="BF1941" t="inlineStr"/>
      <c r="BG1941" t="inlineStr">
        <is>
          <t>f13d8149fc6d39ebe86af18272310ff9</t>
        </is>
      </c>
      <c r="BH1941" t="inlineStr">
        <is>
          <t>7f92301a232342ecaa860bf392f6b02f</t>
        </is>
      </c>
      <c r="BI1941" t="inlineStr">
        <is>
          <t>15246</t>
        </is>
      </c>
      <c r="BJ1941" t="inlineStr">
        <is>
          <t>XFormInstance</t>
        </is>
      </c>
      <c r="BK1941" t="inlineStr">
        <is>
          <t>e79b990c16f111f0b18cc95ea779295f</t>
        </is>
      </c>
      <c r="BL1941" t="b">
        <v>0</v>
      </c>
      <c r="BM1941" t="inlineStr">
        <is>
          <t>---</t>
        </is>
      </c>
      <c r="BN1941" t="inlineStr">
        <is>
          <t>200.113.253.121</t>
        </is>
      </c>
      <c r="BO1941" t="inlineStr">
        <is>
          <t>Lovelie Oxius</t>
        </is>
      </c>
    </row>
    <row r="1942">
      <c r="A1942" t="inlineStr">
        <is>
          <t>1940</t>
        </is>
      </c>
      <c r="B1942" t="inlineStr">
        <is>
          <t>a30ad05b-4094-4ab2-b645-678bce897ac0</t>
        </is>
      </c>
      <c r="C1942" t="inlineStr">
        <is>
          <t>2025-04-11</t>
        </is>
      </c>
      <c r="D1942" t="inlineStr">
        <is>
          <t>4</t>
        </is>
      </c>
      <c r="E1942" t="inlineStr">
        <is>
          <t>Visite . adherence</t>
        </is>
      </c>
      <c r="F1942" t="inlineStr">
        <is>
          <t>0</t>
        </is>
      </c>
      <c r="G1942" t="inlineStr">
        <is>
          <t>Adherence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---</t>
        </is>
      </c>
      <c r="L1942" t="inlineStr">
        <is>
          <t>---</t>
        </is>
      </c>
      <c r="M1942" t="inlineStr">
        <is>
          <t>---</t>
        </is>
      </c>
      <c r="N1942" t="inlineStr">
        <is>
          <t>---</t>
        </is>
      </c>
      <c r="O1942" t="inlineStr">
        <is>
          <t>---</t>
        </is>
      </c>
      <c r="P1942" t="inlineStr">
        <is>
          <t>---</t>
        </is>
      </c>
      <c r="Q1942" t="inlineStr">
        <is>
          <t>---</t>
        </is>
      </c>
      <c r="R1942" t="inlineStr"/>
      <c r="S1942" t="inlineStr"/>
      <c r="T1942" t="inlineStr"/>
      <c r="U1942" t="inlineStr"/>
      <c r="V1942" t="inlineStr"/>
      <c r="W1942" t="inlineStr"/>
      <c r="X1942" t="inlineStr">
        <is>
          <t>CAP/HSCM/ST00463</t>
        </is>
      </c>
      <c r="Y1942" t="inlineStr">
        <is>
          <t>CAP/HSCM/ST00463</t>
        </is>
      </c>
      <c r="Z1942" t="inlineStr">
        <is>
          <t>2025-04-11 20:22:53</t>
        </is>
      </c>
      <c r="AA1942" t="inlineStr">
        <is>
          <t>2025-04-11 20:22:08</t>
        </is>
      </c>
      <c r="AB1942" t="inlineStr">
        <is>
          <t>1fleurgile</t>
        </is>
      </c>
      <c r="AC1942" t="inlineStr">
        <is>
          <t>2025-04-11 20:23:24</t>
        </is>
      </c>
      <c r="AD1942" s="1" t="inlineStr">
        <is>
          <t>https://www.commcarehq.org/a/caris-test/reports/form_data/a30ad05b-4094-4ab2-b645-678bce897ac0/</t>
        </is>
      </c>
      <c r="AE1942" t="inlineStr">
        <is>
          <t>---</t>
        </is>
      </c>
      <c r="AF1942" t="inlineStr">
        <is>
          <t>ab05461df4ae4be9993800f76721de93</t>
        </is>
      </c>
      <c r="AG1942" t="inlineStr">
        <is>
          <t>---</t>
        </is>
      </c>
      <c r="AH1942" t="inlineStr">
        <is>
          <t>2025-04-11 20:22:53</t>
        </is>
      </c>
      <c r="AI1942" t="inlineStr">
        <is>
          <t>9cfdf7db54419d22491b2c964b5162b3</t>
        </is>
      </c>
      <c r="AJ1942" t="inlineStr">
        <is>
          <t>2025-04-11</t>
        </is>
      </c>
      <c r="AK1942" t="inlineStr">
        <is>
          <t>4</t>
        </is>
      </c>
      <c r="AL1942" t="inlineStr">
        <is>
          <t>Visite . adherence</t>
        </is>
      </c>
      <c r="AM1942" t="inlineStr">
        <is>
          <t>0</t>
        </is>
      </c>
      <c r="AN1942" t="inlineStr">
        <is>
          <t>Adherence</t>
        </is>
      </c>
      <c r="AO1942" t="inlineStr">
        <is>
          <t>1</t>
        </is>
      </c>
      <c r="AP1942" t="inlineStr">
        <is>
          <t>1</t>
        </is>
      </c>
      <c r="AQ1942" t="inlineStr"/>
      <c r="AR1942" t="inlineStr"/>
      <c r="AS1942" t="inlineStr"/>
      <c r="AT1942" t="inlineStr"/>
      <c r="AU1942" t="inlineStr">
        <is>
          <t>---</t>
        </is>
      </c>
      <c r="AV1942" t="inlineStr">
        <is>
          <t>---</t>
        </is>
      </c>
      <c r="AW1942" t="inlineStr">
        <is>
          <t>---</t>
        </is>
      </c>
      <c r="AX1942" t="inlineStr">
        <is>
          <t>---</t>
        </is>
      </c>
      <c r="AY1942" t="inlineStr">
        <is>
          <t>---</t>
        </is>
      </c>
      <c r="AZ1942" t="inlineStr">
        <is>
          <t>---</t>
        </is>
      </c>
      <c r="BA1942" t="inlineStr">
        <is>
          <t>9cfdf7db54419d22491b2c964b5162b3</t>
        </is>
      </c>
      <c r="BB1942" t="inlineStr">
        <is>
          <t>http://openrosa.org/formdesigner/0B48E039-1E80-49A7-AC24-732B6E788E39</t>
        </is>
      </c>
      <c r="BC1942" t="inlineStr">
        <is>
          <t>Ration et autres visites</t>
        </is>
      </c>
      <c r="BD1942" t="inlineStr">
        <is>
          <t>CommCare Android, version "2.55.0"(467579). App v15976. CommCare Version 2.55.0. Build 467579, built on: 2025-01-15</t>
        </is>
      </c>
      <c r="BE1942" t="inlineStr">
        <is>
          <t>commcare_76b456dd-7d90-498a-a785-92f136625a61</t>
        </is>
      </c>
      <c r="BF1942" t="inlineStr">
        <is>
          <t>19.7537198 -72.2057338 -22.3 44.25</t>
        </is>
      </c>
      <c r="BG1942" t="inlineStr">
        <is>
          <t>f13d8149fc6d39ebe86af18272310ff9</t>
        </is>
      </c>
      <c r="BH1942" t="inlineStr">
        <is>
          <t>7f92301a232342ecaa860bf392f6b02f</t>
        </is>
      </c>
      <c r="BI1942" t="inlineStr">
        <is>
          <t>15246</t>
        </is>
      </c>
      <c r="BJ1942" t="inlineStr">
        <is>
          <t>XFormInstance</t>
        </is>
      </c>
      <c r="BK1942" t="inlineStr">
        <is>
          <t>85ed72e615a911f0b057c95ea779295f</t>
        </is>
      </c>
      <c r="BL1942" t="b">
        <v>0</v>
      </c>
      <c r="BM1942" t="inlineStr">
        <is>
          <t>---</t>
        </is>
      </c>
      <c r="BN1942" t="inlineStr">
        <is>
          <t>200.113.238.134</t>
        </is>
      </c>
      <c r="BO1942" t="inlineStr">
        <is>
          <t>Charlema Léon Auguste</t>
        </is>
      </c>
    </row>
    <row r="1943">
      <c r="A1943" t="inlineStr">
        <is>
          <t>1941</t>
        </is>
      </c>
      <c r="B1943" t="inlineStr">
        <is>
          <t>5e05c1e2-649d-403a-ac60-0bfd0dd584ae</t>
        </is>
      </c>
      <c r="C1943" t="inlineStr">
        <is>
          <t>2025-04-11</t>
        </is>
      </c>
      <c r="D1943" t="inlineStr">
        <is>
          <t>4</t>
        </is>
      </c>
      <c r="E1943" t="inlineStr">
        <is>
          <t>visite men mpaka jwenn li</t>
        </is>
      </c>
      <c r="F1943" t="inlineStr">
        <is>
          <t>1</t>
        </is>
      </c>
      <c r="G1943" t="inlineStr">
        <is>
          <t>nin trouver</t>
        </is>
      </c>
      <c r="H1943" t="inlineStr">
        <is>
          <t>1</t>
        </is>
      </c>
      <c r="I1943" t="inlineStr">
        <is>
          <t>0</t>
        </is>
      </c>
      <c r="J1943" t="inlineStr">
        <is>
          <t>---</t>
        </is>
      </c>
      <c r="K1943" t="inlineStr">
        <is>
          <t>---</t>
        </is>
      </c>
      <c r="L1943" t="inlineStr">
        <is>
          <t>---</t>
        </is>
      </c>
      <c r="M1943" t="inlineStr">
        <is>
          <t>---</t>
        </is>
      </c>
      <c r="N1943" t="inlineStr">
        <is>
          <t>---</t>
        </is>
      </c>
      <c r="O1943" t="inlineStr">
        <is>
          <t>---</t>
        </is>
      </c>
      <c r="P1943" t="inlineStr">
        <is>
          <t>---</t>
        </is>
      </c>
      <c r="Q1943" t="inlineStr">
        <is>
          <t>---</t>
        </is>
      </c>
      <c r="R1943" t="inlineStr">
        <is>
          <t>---</t>
        </is>
      </c>
      <c r="S1943" t="inlineStr">
        <is>
          <t>---</t>
        </is>
      </c>
      <c r="T1943" t="inlineStr">
        <is>
          <t>---</t>
        </is>
      </c>
      <c r="U1943" t="inlineStr">
        <is>
          <t>---</t>
        </is>
      </c>
      <c r="V1943" t="inlineStr">
        <is>
          <t>---</t>
        </is>
      </c>
      <c r="W1943" t="inlineStr"/>
      <c r="X1943" t="inlineStr">
        <is>
          <t>PAP/HAHD/ST00560</t>
        </is>
      </c>
      <c r="Y1943" t="inlineStr">
        <is>
          <t>PAP/HAHD/ST00560</t>
        </is>
      </c>
      <c r="Z1943" t="inlineStr">
        <is>
          <t>2025-04-11 20:26:27</t>
        </is>
      </c>
      <c r="AA1943" t="inlineStr">
        <is>
          <t>2025-04-11 20:25:47</t>
        </is>
      </c>
      <c r="AB1943" t="inlineStr">
        <is>
          <t>2miclene</t>
        </is>
      </c>
      <c r="AC1943" t="inlineStr">
        <is>
          <t>2025-04-11 20:26:29</t>
        </is>
      </c>
      <c r="AD1943" s="1" t="inlineStr">
        <is>
          <t>https://www.commcarehq.org/a/caris-test/reports/form_data/5e05c1e2-649d-403a-ac60-0bfd0dd584ae/</t>
        </is>
      </c>
      <c r="AE1943" t="inlineStr">
        <is>
          <t>---</t>
        </is>
      </c>
      <c r="AF1943" t="inlineStr">
        <is>
          <t>3c5a623af057e23a32ae4000_17105</t>
        </is>
      </c>
      <c r="AG1943" t="inlineStr">
        <is>
          <t>---</t>
        </is>
      </c>
      <c r="AH1943" t="inlineStr">
        <is>
          <t>2025-04-11 20:26:27</t>
        </is>
      </c>
      <c r="AI1943" t="inlineStr">
        <is>
          <t>64b0a61236f7d987dd45027ebbfc57df</t>
        </is>
      </c>
      <c r="AJ1943" t="inlineStr">
        <is>
          <t>2025-04-11</t>
        </is>
      </c>
      <c r="AK1943" t="inlineStr">
        <is>
          <t>4</t>
        </is>
      </c>
      <c r="AL1943" t="inlineStr">
        <is>
          <t>visite men mpaka jwenn li</t>
        </is>
      </c>
      <c r="AM1943" t="inlineStr">
        <is>
          <t>1</t>
        </is>
      </c>
      <c r="AN1943" t="inlineStr">
        <is>
          <t>nin trouver</t>
        </is>
      </c>
      <c r="AO1943" t="inlineStr">
        <is>
          <t>1</t>
        </is>
      </c>
      <c r="AP1943" t="inlineStr">
        <is>
          <t>0</t>
        </is>
      </c>
      <c r="AQ1943" t="inlineStr">
        <is>
          <t>---</t>
        </is>
      </c>
      <c r="AR1943" t="inlineStr">
        <is>
          <t>---</t>
        </is>
      </c>
      <c r="AS1943" t="inlineStr">
        <is>
          <t>---</t>
        </is>
      </c>
      <c r="AT1943" t="inlineStr"/>
      <c r="AU1943" t="inlineStr">
        <is>
          <t>---</t>
        </is>
      </c>
      <c r="AV1943" t="inlineStr">
        <is>
          <t>---</t>
        </is>
      </c>
      <c r="AW1943" t="inlineStr">
        <is>
          <t>---</t>
        </is>
      </c>
      <c r="AX1943" t="inlineStr">
        <is>
          <t>---</t>
        </is>
      </c>
      <c r="AY1943" t="inlineStr">
        <is>
          <t>---</t>
        </is>
      </c>
      <c r="AZ1943" t="inlineStr">
        <is>
          <t>---</t>
        </is>
      </c>
      <c r="BA1943" t="inlineStr">
        <is>
          <t>64b0a61236f7d987dd45027ebbfc57df</t>
        </is>
      </c>
      <c r="BB1943" t="inlineStr">
        <is>
          <t>http://openrosa.org/formdesigner/0B48E039-1E80-49A7-AC24-732B6E788E39</t>
        </is>
      </c>
      <c r="BC1943" t="inlineStr">
        <is>
          <t>Ration et autres visites</t>
        </is>
      </c>
      <c r="BD1943" t="inlineStr">
        <is>
          <t>CommCare Android, version "2.55.0"(467579). App v15976. CommCare Version 2.55.0. Build 467579, built on: 2025-01-15</t>
        </is>
      </c>
      <c r="BE1943" t="inlineStr">
        <is>
          <t>commcare_54a621c2-54d8-40d6-b070-4af9fd73e052</t>
        </is>
      </c>
      <c r="BF1943" t="inlineStr">
        <is>
          <t>18.5225183 -72.3937717 115.69 6.3</t>
        </is>
      </c>
      <c r="BG1943" t="inlineStr">
        <is>
          <t>f13d8149fc6d39ebe86af18272310ff9</t>
        </is>
      </c>
      <c r="BH1943" t="inlineStr">
        <is>
          <t>7f92301a232342ecaa860bf392f6b02f</t>
        </is>
      </c>
      <c r="BI1943" t="inlineStr">
        <is>
          <t>15246</t>
        </is>
      </c>
      <c r="BJ1943" t="inlineStr">
        <is>
          <t>XFormInstance</t>
        </is>
      </c>
      <c r="BK1943" t="inlineStr">
        <is>
          <t>8d40276c15a611f0be798d4ba6887086</t>
        </is>
      </c>
      <c r="BL1943" t="b">
        <v>0</v>
      </c>
      <c r="BM1943" t="inlineStr">
        <is>
          <t>---</t>
        </is>
      </c>
      <c r="BN1943" t="inlineStr">
        <is>
          <t>200.113.214.235</t>
        </is>
      </c>
      <c r="BO1943" t="inlineStr">
        <is>
          <t>Dalencia Jean</t>
        </is>
      </c>
    </row>
    <row r="1944">
      <c r="A1944" t="inlineStr">
        <is>
          <t>1942</t>
        </is>
      </c>
      <c r="B1944" t="inlineStr">
        <is>
          <t>a03ccbdd-744f-4067-b197-283441c643c5</t>
        </is>
      </c>
      <c r="C1944" t="inlineStr">
        <is>
          <t>2025-04-09</t>
        </is>
      </c>
      <c r="D1944" t="inlineStr">
        <is>
          <t>8</t>
        </is>
      </c>
      <c r="E1944" t="inlineStr">
        <is>
          <t>---</t>
        </is>
      </c>
      <c r="F1944" t="inlineStr">
        <is>
          <t>1</t>
        </is>
      </c>
      <c r="G1944" t="inlineStr">
        <is>
          <t>---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---</t>
        </is>
      </c>
      <c r="L1944" t="inlineStr">
        <is>
          <t>---</t>
        </is>
      </c>
      <c r="M1944" t="inlineStr">
        <is>
          <t>---</t>
        </is>
      </c>
      <c r="N1944" t="inlineStr">
        <is>
          <t>---</t>
        </is>
      </c>
      <c r="O1944" t="inlineStr">
        <is>
          <t>---</t>
        </is>
      </c>
      <c r="P1944" t="inlineStr">
        <is>
          <t>---</t>
        </is>
      </c>
      <c r="Q1944" t="inlineStr">
        <is>
          <t>---</t>
        </is>
      </c>
      <c r="R1944" t="inlineStr"/>
      <c r="S1944" t="inlineStr"/>
      <c r="T1944" t="inlineStr"/>
      <c r="U1944">
        <f>HYPERLINK("https://www.commcarehq.org/a/caris-test/api/form_attachment/v1/a03ccbdd-744f-4067-b197-283441c643c5/1744192308038.jpg")</f>
        <v/>
      </c>
      <c r="V1944" t="inlineStr"/>
      <c r="W1944" t="inlineStr"/>
      <c r="X1944" t="inlineStr">
        <is>
          <t>PAP/GCHO/ST05007</t>
        </is>
      </c>
      <c r="Y1944" t="inlineStr">
        <is>
          <t>PAP/GCHO/ST05007</t>
        </is>
      </c>
      <c r="Z1944" t="inlineStr">
        <is>
          <t>2025-04-09 09:51:52</t>
        </is>
      </c>
      <c r="AA1944" t="inlineStr">
        <is>
          <t>2025-04-09 09:51:04</t>
        </is>
      </c>
      <c r="AB1944" t="inlineStr">
        <is>
          <t>2nathalie</t>
        </is>
      </c>
      <c r="AC1944" t="inlineStr">
        <is>
          <t>2025-04-11 21:18:57</t>
        </is>
      </c>
      <c r="AD1944" s="1" t="inlineStr">
        <is>
          <t>https://www.commcarehq.org/a/caris-test/reports/form_data/a03ccbdd-744f-4067-b197-283441c643c5/</t>
        </is>
      </c>
      <c r="AE1944" t="inlineStr">
        <is>
          <t>---</t>
        </is>
      </c>
      <c r="AF1944" t="inlineStr">
        <is>
          <t>0c36f1240bc2478cbae3e358604207fd</t>
        </is>
      </c>
      <c r="AG1944" t="inlineStr">
        <is>
          <t>---</t>
        </is>
      </c>
      <c r="AH1944" t="inlineStr">
        <is>
          <t>2025-04-09 09:51:52</t>
        </is>
      </c>
      <c r="AI1944" t="inlineStr">
        <is>
          <t>3c7e14bc31cb425997c89e194bb7c839</t>
        </is>
      </c>
      <c r="AJ1944" t="inlineStr">
        <is>
          <t>2025-04-09</t>
        </is>
      </c>
      <c r="AK1944" t="inlineStr">
        <is>
          <t>8</t>
        </is>
      </c>
      <c r="AL1944" t="inlineStr">
        <is>
          <t>---</t>
        </is>
      </c>
      <c r="AM1944" t="inlineStr">
        <is>
          <t>1</t>
        </is>
      </c>
      <c r="AN1944" t="inlineStr">
        <is>
          <t>---</t>
        </is>
      </c>
      <c r="AO1944" t="inlineStr">
        <is>
          <t>1</t>
        </is>
      </c>
      <c r="AP1944" t="inlineStr">
        <is>
          <t>1</t>
        </is>
      </c>
      <c r="AQ1944" t="inlineStr"/>
      <c r="AR1944" t="inlineStr"/>
      <c r="AS1944" t="inlineStr"/>
      <c r="AT1944" t="inlineStr"/>
      <c r="AU1944" t="inlineStr">
        <is>
          <t>---</t>
        </is>
      </c>
      <c r="AV1944" t="inlineStr">
        <is>
          <t>---</t>
        </is>
      </c>
      <c r="AW1944" t="inlineStr">
        <is>
          <t>---</t>
        </is>
      </c>
      <c r="AX1944" t="inlineStr">
        <is>
          <t>---</t>
        </is>
      </c>
      <c r="AY1944" t="inlineStr">
        <is>
          <t>---</t>
        </is>
      </c>
      <c r="AZ1944" t="inlineStr">
        <is>
          <t>---</t>
        </is>
      </c>
      <c r="BA1944" t="inlineStr">
        <is>
          <t>3c7e14bc31cb425997c89e194bb7c839</t>
        </is>
      </c>
      <c r="BB1944" t="inlineStr">
        <is>
          <t>http://openrosa.org/formdesigner/0B48E039-1E80-49A7-AC24-732B6E788E39</t>
        </is>
      </c>
      <c r="BC1944" t="inlineStr">
        <is>
          <t>Ration et autres visites</t>
        </is>
      </c>
      <c r="BD1944" t="inlineStr">
        <is>
          <t>CommCare Android, version "2.56"(468046). App v15976. CommCare Version 2.56.0. Build 468046, built on: 2025-03-15</t>
        </is>
      </c>
      <c r="BE1944" t="inlineStr">
        <is>
          <t>commcare_03216a9b-083b-41ac-b53f-fe4f1b36c5ed</t>
        </is>
      </c>
      <c r="BF1944" t="inlineStr"/>
      <c r="BG1944" t="inlineStr">
        <is>
          <t>f13d8149fc6d39ebe86af18272310ff9</t>
        </is>
      </c>
      <c r="BH1944" t="inlineStr">
        <is>
          <t>7f92301a232342ecaa860bf392f6b02f</t>
        </is>
      </c>
      <c r="BI1944" t="inlineStr">
        <is>
          <t>15246</t>
        </is>
      </c>
      <c r="BJ1944" t="inlineStr">
        <is>
          <t>XFormInstance</t>
        </is>
      </c>
      <c r="BK1944" t="inlineStr">
        <is>
          <t>e35b389e13bc11f0af36c95ea779295f</t>
        </is>
      </c>
      <c r="BL1944" t="b">
        <v>0</v>
      </c>
      <c r="BM1944" t="inlineStr">
        <is>
          <t>---</t>
        </is>
      </c>
      <c r="BN1944" t="inlineStr">
        <is>
          <t>200.113.214.221</t>
        </is>
      </c>
      <c r="BO1944" t="inlineStr">
        <is>
          <t>Ismael Logis</t>
        </is>
      </c>
    </row>
    <row r="1945">
      <c r="A1945" t="inlineStr">
        <is>
          <t>1943</t>
        </is>
      </c>
      <c r="B1945" t="inlineStr">
        <is>
          <t>c8cbc223-eff7-431f-8a57-84c34ee04aa3</t>
        </is>
      </c>
      <c r="C1945" t="inlineStr">
        <is>
          <t>2025-04-09</t>
        </is>
      </c>
      <c r="D1945" t="inlineStr">
        <is>
          <t>10</t>
        </is>
      </c>
      <c r="E1945" t="inlineStr">
        <is>
          <t>---</t>
        </is>
      </c>
      <c r="F1945" t="inlineStr">
        <is>
          <t>1</t>
        </is>
      </c>
      <c r="G1945" t="inlineStr">
        <is>
          <t>---</t>
        </is>
      </c>
      <c r="H1945" t="inlineStr">
        <is>
          <t>0</t>
        </is>
      </c>
      <c r="I1945" t="inlineStr">
        <is>
          <t>1</t>
        </is>
      </c>
      <c r="J1945" t="inlineStr">
        <is>
          <t>3</t>
        </is>
      </c>
      <c r="K1945" t="inlineStr">
        <is>
          <t>---</t>
        </is>
      </c>
      <c r="L1945" t="inlineStr">
        <is>
          <t>---</t>
        </is>
      </c>
      <c r="M1945" t="inlineStr">
        <is>
          <t>---</t>
        </is>
      </c>
      <c r="N1945" t="inlineStr">
        <is>
          <t>---</t>
        </is>
      </c>
      <c r="O1945" t="inlineStr">
        <is>
          <t>---</t>
        </is>
      </c>
      <c r="P1945" t="inlineStr">
        <is>
          <t>---</t>
        </is>
      </c>
      <c r="Q1945" t="inlineStr">
        <is>
          <t>---</t>
        </is>
      </c>
      <c r="R1945" t="inlineStr"/>
      <c r="S1945" t="inlineStr"/>
      <c r="T1945" t="inlineStr"/>
      <c r="U1945" t="inlineStr"/>
      <c r="V1945" t="inlineStr"/>
      <c r="W1945" t="inlineStr"/>
      <c r="X1945" t="inlineStr">
        <is>
          <t>PAP/GCHO/ST08802</t>
        </is>
      </c>
      <c r="Y1945" t="inlineStr">
        <is>
          <t>PAP/GCHO/ST08802</t>
        </is>
      </c>
      <c r="Z1945" t="inlineStr">
        <is>
          <t>2025-04-09 09:52:47</t>
        </is>
      </c>
      <c r="AA1945" t="inlineStr">
        <is>
          <t>2025-04-09 09:52:06</t>
        </is>
      </c>
      <c r="AB1945" t="inlineStr">
        <is>
          <t>2nathalie</t>
        </is>
      </c>
      <c r="AC1945" t="inlineStr">
        <is>
          <t>2025-04-11 21:18:58</t>
        </is>
      </c>
      <c r="AD1945" s="1" t="inlineStr">
        <is>
          <t>https://www.commcarehq.org/a/caris-test/reports/form_data/c8cbc223-eff7-431f-8a57-84c34ee04aa3/</t>
        </is>
      </c>
      <c r="AE1945" t="inlineStr">
        <is>
          <t>---</t>
        </is>
      </c>
      <c r="AF1945" t="inlineStr">
        <is>
          <t>3c5a623af057e23a32ae4000_195462</t>
        </is>
      </c>
      <c r="AG1945" t="inlineStr">
        <is>
          <t>---</t>
        </is>
      </c>
      <c r="AH1945" t="inlineStr">
        <is>
          <t>2025-04-09 09:52:47</t>
        </is>
      </c>
      <c r="AI1945" t="inlineStr">
        <is>
          <t>3c7e14bc31cb425997c89e194bb7c839</t>
        </is>
      </c>
      <c r="AJ1945" t="inlineStr">
        <is>
          <t>2025-04-09</t>
        </is>
      </c>
      <c r="AK1945" t="inlineStr">
        <is>
          <t>10</t>
        </is>
      </c>
      <c r="AL1945" t="inlineStr">
        <is>
          <t>---</t>
        </is>
      </c>
      <c r="AM1945" t="inlineStr">
        <is>
          <t>1</t>
        </is>
      </c>
      <c r="AN1945" t="inlineStr">
        <is>
          <t>---</t>
        </is>
      </c>
      <c r="AO1945" t="inlineStr">
        <is>
          <t>0</t>
        </is>
      </c>
      <c r="AP1945" t="inlineStr">
        <is>
          <t>1</t>
        </is>
      </c>
      <c r="AQ1945" t="inlineStr"/>
      <c r="AR1945" t="inlineStr"/>
      <c r="AS1945" t="inlineStr"/>
      <c r="AT1945" t="inlineStr"/>
      <c r="AU1945" t="inlineStr">
        <is>
          <t>---</t>
        </is>
      </c>
      <c r="AV1945" t="inlineStr">
        <is>
          <t>---</t>
        </is>
      </c>
      <c r="AW1945" t="inlineStr">
        <is>
          <t>---</t>
        </is>
      </c>
      <c r="AX1945" t="inlineStr">
        <is>
          <t>---</t>
        </is>
      </c>
      <c r="AY1945" t="inlineStr">
        <is>
          <t>---</t>
        </is>
      </c>
      <c r="AZ1945" t="inlineStr">
        <is>
          <t>---</t>
        </is>
      </c>
      <c r="BA1945" t="inlineStr">
        <is>
          <t>3c7e14bc31cb425997c89e194bb7c839</t>
        </is>
      </c>
      <c r="BB1945" t="inlineStr">
        <is>
          <t>http://openrosa.org/formdesigner/0B48E039-1E80-49A7-AC24-732B6E788E39</t>
        </is>
      </c>
      <c r="BC1945" t="inlineStr">
        <is>
          <t>Ration et autres visites</t>
        </is>
      </c>
      <c r="BD1945" t="inlineStr">
        <is>
          <t>CommCare Android, version "2.56"(468046). App v15976. CommCare Version 2.56.0. Build 468046, built on: 2025-03-15</t>
        </is>
      </c>
      <c r="BE1945" t="inlineStr">
        <is>
          <t>commcare_03216a9b-083b-41ac-b53f-fe4f1b36c5ed</t>
        </is>
      </c>
      <c r="BF1945" t="inlineStr"/>
      <c r="BG1945" t="inlineStr">
        <is>
          <t>f13d8149fc6d39ebe86af18272310ff9</t>
        </is>
      </c>
      <c r="BH1945" t="inlineStr">
        <is>
          <t>7f92301a232342ecaa860bf392f6b02f</t>
        </is>
      </c>
      <c r="BI1945" t="inlineStr">
        <is>
          <t>15246</t>
        </is>
      </c>
      <c r="BJ1945" t="inlineStr">
        <is>
          <t>XFormInstance</t>
        </is>
      </c>
      <c r="BK1945" t="inlineStr">
        <is>
          <t>e35b389e13bc11f0af36c95ea779295f</t>
        </is>
      </c>
      <c r="BL1945" t="b">
        <v>0</v>
      </c>
      <c r="BM1945" t="inlineStr">
        <is>
          <t>---</t>
        </is>
      </c>
      <c r="BN1945" t="inlineStr">
        <is>
          <t>200.113.214.221</t>
        </is>
      </c>
      <c r="BO1945" t="inlineStr">
        <is>
          <t>Alexis Loudianie</t>
        </is>
      </c>
    </row>
    <row r="1946">
      <c r="A1946" t="inlineStr">
        <is>
          <t>1944</t>
        </is>
      </c>
      <c r="B1946" t="inlineStr">
        <is>
          <t>08f02d07-fba9-4510-82cb-6445623c833c</t>
        </is>
      </c>
      <c r="C1946" t="inlineStr">
        <is>
          <t>2025-04-08</t>
        </is>
      </c>
      <c r="D1946" t="inlineStr">
        <is>
          <t>8</t>
        </is>
      </c>
      <c r="E1946" t="inlineStr">
        <is>
          <t>---</t>
        </is>
      </c>
      <c r="F1946" t="inlineStr">
        <is>
          <t>1</t>
        </is>
      </c>
      <c r="G1946" t="inlineStr">
        <is>
          <t>---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---</t>
        </is>
      </c>
      <c r="L1946" t="inlineStr">
        <is>
          <t>---</t>
        </is>
      </c>
      <c r="M1946" t="inlineStr">
        <is>
          <t>---</t>
        </is>
      </c>
      <c r="N1946" t="inlineStr">
        <is>
          <t>---</t>
        </is>
      </c>
      <c r="O1946" t="inlineStr">
        <is>
          <t>---</t>
        </is>
      </c>
      <c r="P1946" t="inlineStr">
        <is>
          <t>---</t>
        </is>
      </c>
      <c r="Q1946" t="inlineStr">
        <is>
          <t>---</t>
        </is>
      </c>
      <c r="R1946" t="inlineStr"/>
      <c r="S1946" t="inlineStr"/>
      <c r="T1946" t="inlineStr"/>
      <c r="U1946">
        <f>HYPERLINK("https://www.commcarehq.org/a/caris-test/api/form_attachment/v1/08f02d07-fba9-4510-82cb-6445623c833c/1744192621229.jpg")</f>
        <v/>
      </c>
      <c r="V1946" t="inlineStr"/>
      <c r="W1946" t="inlineStr"/>
      <c r="X1946" t="inlineStr">
        <is>
          <t>PAP/GCHO/ST06207</t>
        </is>
      </c>
      <c r="Y1946" t="inlineStr">
        <is>
          <t>PAP/GCHO/ST06207</t>
        </is>
      </c>
      <c r="Z1946" t="inlineStr">
        <is>
          <t>2025-04-09 09:57:05</t>
        </is>
      </c>
      <c r="AA1946" t="inlineStr">
        <is>
          <t>2025-04-09 09:54:57</t>
        </is>
      </c>
      <c r="AB1946" t="inlineStr">
        <is>
          <t>2nathalie</t>
        </is>
      </c>
      <c r="AC1946" t="inlineStr">
        <is>
          <t>2025-04-11 21:19:02</t>
        </is>
      </c>
      <c r="AD1946" s="1" t="inlineStr">
        <is>
          <t>https://www.commcarehq.org/a/caris-test/reports/form_data/08f02d07-fba9-4510-82cb-6445623c833c/</t>
        </is>
      </c>
      <c r="AE1946" t="inlineStr">
        <is>
          <t>---</t>
        </is>
      </c>
      <c r="AF1946" t="inlineStr">
        <is>
          <t>3c5a623af057e23a32ae4000_26725</t>
        </is>
      </c>
      <c r="AG1946" t="inlineStr">
        <is>
          <t>---</t>
        </is>
      </c>
      <c r="AH1946" t="inlineStr">
        <is>
          <t>2025-04-09 09:57:05</t>
        </is>
      </c>
      <c r="AI1946" t="inlineStr">
        <is>
          <t>3c7e14bc31cb425997c89e194bb7c839</t>
        </is>
      </c>
      <c r="AJ1946" t="inlineStr">
        <is>
          <t>2025-04-08</t>
        </is>
      </c>
      <c r="AK1946" t="inlineStr">
        <is>
          <t>8</t>
        </is>
      </c>
      <c r="AL1946" t="inlineStr">
        <is>
          <t>---</t>
        </is>
      </c>
      <c r="AM1946" t="inlineStr">
        <is>
          <t>1</t>
        </is>
      </c>
      <c r="AN1946" t="inlineStr">
        <is>
          <t>---</t>
        </is>
      </c>
      <c r="AO1946" t="inlineStr">
        <is>
          <t>1</t>
        </is>
      </c>
      <c r="AP1946" t="inlineStr">
        <is>
          <t>1</t>
        </is>
      </c>
      <c r="AQ1946" t="inlineStr"/>
      <c r="AR1946" t="inlineStr"/>
      <c r="AS1946" t="inlineStr"/>
      <c r="AT1946" t="inlineStr"/>
      <c r="AU1946" t="inlineStr">
        <is>
          <t>---</t>
        </is>
      </c>
      <c r="AV1946" t="inlineStr">
        <is>
          <t>---</t>
        </is>
      </c>
      <c r="AW1946" t="inlineStr">
        <is>
          <t>---</t>
        </is>
      </c>
      <c r="AX1946" t="inlineStr">
        <is>
          <t>---</t>
        </is>
      </c>
      <c r="AY1946" t="inlineStr">
        <is>
          <t>---</t>
        </is>
      </c>
      <c r="AZ1946" t="inlineStr">
        <is>
          <t>---</t>
        </is>
      </c>
      <c r="BA1946" t="inlineStr">
        <is>
          <t>3c7e14bc31cb425997c89e194bb7c839</t>
        </is>
      </c>
      <c r="BB1946" t="inlineStr">
        <is>
          <t>http://openrosa.org/formdesigner/0B48E039-1E80-49A7-AC24-732B6E788E39</t>
        </is>
      </c>
      <c r="BC1946" t="inlineStr">
        <is>
          <t>Ration et autres visites</t>
        </is>
      </c>
      <c r="BD1946" t="inlineStr">
        <is>
          <t>CommCare Android, version "2.56"(468046). App v15976. CommCare Version 2.56.0. Build 468046, built on: 2025-03-15</t>
        </is>
      </c>
      <c r="BE1946" t="inlineStr">
        <is>
          <t>commcare_03216a9b-083b-41ac-b53f-fe4f1b36c5ed</t>
        </is>
      </c>
      <c r="BF1946" t="inlineStr"/>
      <c r="BG1946" t="inlineStr">
        <is>
          <t>f13d8149fc6d39ebe86af18272310ff9</t>
        </is>
      </c>
      <c r="BH1946" t="inlineStr">
        <is>
          <t>7f92301a232342ecaa860bf392f6b02f</t>
        </is>
      </c>
      <c r="BI1946" t="inlineStr">
        <is>
          <t>15246</t>
        </is>
      </c>
      <c r="BJ1946" t="inlineStr">
        <is>
          <t>XFormInstance</t>
        </is>
      </c>
      <c r="BK1946" t="inlineStr">
        <is>
          <t>e35b389e13bc11f0af36c95ea779295f</t>
        </is>
      </c>
      <c r="BL1946" t="b">
        <v>0</v>
      </c>
      <c r="BM1946" t="inlineStr">
        <is>
          <t>---</t>
        </is>
      </c>
      <c r="BN1946" t="inlineStr">
        <is>
          <t>200.113.214.221</t>
        </is>
      </c>
      <c r="BO1946" t="inlineStr">
        <is>
          <t>Clena Steevenson</t>
        </is>
      </c>
    </row>
    <row r="1947">
      <c r="A1947" t="inlineStr">
        <is>
          <t>1945</t>
        </is>
      </c>
      <c r="B1947" t="inlineStr">
        <is>
          <t>345fb41b-5331-4bee-9627-16efbc970bce</t>
        </is>
      </c>
      <c r="C1947" t="inlineStr">
        <is>
          <t>2025-04-08</t>
        </is>
      </c>
      <c r="D1947" t="inlineStr">
        <is>
          <t>10</t>
        </is>
      </c>
      <c r="E1947" t="inlineStr">
        <is>
          <t>---</t>
        </is>
      </c>
      <c r="F1947" t="inlineStr">
        <is>
          <t>1</t>
        </is>
      </c>
      <c r="G1947" t="inlineStr">
        <is>
          <t>---</t>
        </is>
      </c>
      <c r="H1947" t="inlineStr">
        <is>
          <t>1</t>
        </is>
      </c>
      <c r="I1947" t="inlineStr">
        <is>
          <t>1</t>
        </is>
      </c>
      <c r="J1947" t="inlineStr">
        <is>
          <t>2</t>
        </is>
      </c>
      <c r="K1947" t="inlineStr">
        <is>
          <t>---</t>
        </is>
      </c>
      <c r="L1947" t="inlineStr">
        <is>
          <t>---</t>
        </is>
      </c>
      <c r="M1947" t="inlineStr">
        <is>
          <t>---</t>
        </is>
      </c>
      <c r="N1947" t="inlineStr">
        <is>
          <t>---</t>
        </is>
      </c>
      <c r="O1947" t="inlineStr">
        <is>
          <t>---</t>
        </is>
      </c>
      <c r="P1947" t="inlineStr">
        <is>
          <t>---</t>
        </is>
      </c>
      <c r="Q1947" t="inlineStr">
        <is>
          <t>---</t>
        </is>
      </c>
      <c r="R1947" t="inlineStr"/>
      <c r="S1947" t="inlineStr"/>
      <c r="T1947" t="inlineStr"/>
      <c r="U1947">
        <f>HYPERLINK("https://www.commcarehq.org/a/caris-test/api/form_attachment/v1/345fb41b-5331-4bee-9627-16efbc970bce/1744192761072.heic")</f>
        <v/>
      </c>
      <c r="V1947" t="inlineStr"/>
      <c r="W1947" t="inlineStr"/>
      <c r="X1947" t="inlineStr">
        <is>
          <t>PAP/GCHO/ST08728</t>
        </is>
      </c>
      <c r="Y1947" t="inlineStr">
        <is>
          <t>PAP/GCHO/ST08728</t>
        </is>
      </c>
      <c r="Z1947" t="inlineStr">
        <is>
          <t>2025-04-09 09:59:24</t>
        </is>
      </c>
      <c r="AA1947" t="inlineStr">
        <is>
          <t>2025-04-09 09:57:53</t>
        </is>
      </c>
      <c r="AB1947" t="inlineStr">
        <is>
          <t>2nathalie</t>
        </is>
      </c>
      <c r="AC1947" t="inlineStr">
        <is>
          <t>2025-04-11 21:19:07</t>
        </is>
      </c>
      <c r="AD1947" s="1" t="inlineStr">
        <is>
          <t>https://www.commcarehq.org/a/caris-test/reports/form_data/345fb41b-5331-4bee-9627-16efbc970bce/</t>
        </is>
      </c>
      <c r="AE1947" t="inlineStr">
        <is>
          <t>---</t>
        </is>
      </c>
      <c r="AF1947" t="inlineStr">
        <is>
          <t>3c5a623af057e23a32ae4000_195464</t>
        </is>
      </c>
      <c r="AG1947" t="inlineStr">
        <is>
          <t>---</t>
        </is>
      </c>
      <c r="AH1947" t="inlineStr">
        <is>
          <t>2025-04-09 09:59:24</t>
        </is>
      </c>
      <c r="AI1947" t="inlineStr">
        <is>
          <t>3c7e14bc31cb425997c89e194bb7c839</t>
        </is>
      </c>
      <c r="AJ1947" t="inlineStr">
        <is>
          <t>2025-04-08</t>
        </is>
      </c>
      <c r="AK1947" t="inlineStr">
        <is>
          <t>10</t>
        </is>
      </c>
      <c r="AL1947" t="inlineStr">
        <is>
          <t>---</t>
        </is>
      </c>
      <c r="AM1947" t="inlineStr">
        <is>
          <t>1</t>
        </is>
      </c>
      <c r="AN1947" t="inlineStr">
        <is>
          <t>---</t>
        </is>
      </c>
      <c r="AO1947" t="inlineStr">
        <is>
          <t>1</t>
        </is>
      </c>
      <c r="AP1947" t="inlineStr">
        <is>
          <t>1</t>
        </is>
      </c>
      <c r="AQ1947" t="inlineStr"/>
      <c r="AR1947" t="inlineStr"/>
      <c r="AS1947" t="inlineStr"/>
      <c r="AT1947" t="inlineStr"/>
      <c r="AU1947" t="inlineStr">
        <is>
          <t>---</t>
        </is>
      </c>
      <c r="AV1947" t="inlineStr">
        <is>
          <t>---</t>
        </is>
      </c>
      <c r="AW1947" t="inlineStr">
        <is>
          <t>---</t>
        </is>
      </c>
      <c r="AX1947" t="inlineStr">
        <is>
          <t>---</t>
        </is>
      </c>
      <c r="AY1947" t="inlineStr">
        <is>
          <t>---</t>
        </is>
      </c>
      <c r="AZ1947" t="inlineStr">
        <is>
          <t>---</t>
        </is>
      </c>
      <c r="BA1947" t="inlineStr">
        <is>
          <t>3c7e14bc31cb425997c89e194bb7c839</t>
        </is>
      </c>
      <c r="BB1947" t="inlineStr">
        <is>
          <t>http://openrosa.org/formdesigner/0B48E039-1E80-49A7-AC24-732B6E788E39</t>
        </is>
      </c>
      <c r="BC1947" t="inlineStr">
        <is>
          <t>Ration et autres visites</t>
        </is>
      </c>
      <c r="BD1947" t="inlineStr">
        <is>
          <t>CommCare Android, version "2.56"(468046). App v15976. CommCare Version 2.56.0. Build 468046, built on: 2025-03-15</t>
        </is>
      </c>
      <c r="BE1947" t="inlineStr">
        <is>
          <t>commcare_03216a9b-083b-41ac-b53f-fe4f1b36c5ed</t>
        </is>
      </c>
      <c r="BF1947" t="inlineStr"/>
      <c r="BG1947" t="inlineStr">
        <is>
          <t>f13d8149fc6d39ebe86af18272310ff9</t>
        </is>
      </c>
      <c r="BH1947" t="inlineStr">
        <is>
          <t>7f92301a232342ecaa860bf392f6b02f</t>
        </is>
      </c>
      <c r="BI1947" t="inlineStr">
        <is>
          <t>15246</t>
        </is>
      </c>
      <c r="BJ1947" t="inlineStr">
        <is>
          <t>XFormInstance</t>
        </is>
      </c>
      <c r="BK1947" t="inlineStr">
        <is>
          <t>e35b389e13bc11f0af36c95ea779295f</t>
        </is>
      </c>
      <c r="BL1947" t="b">
        <v>0</v>
      </c>
      <c r="BM1947" t="inlineStr">
        <is>
          <t>---</t>
        </is>
      </c>
      <c r="BN1947" t="inlineStr">
        <is>
          <t>200.113.214.221</t>
        </is>
      </c>
      <c r="BO1947" t="inlineStr">
        <is>
          <t>Bornelus Lovelie</t>
        </is>
      </c>
    </row>
    <row r="1948">
      <c r="A1948" t="inlineStr">
        <is>
          <t>1946</t>
        </is>
      </c>
      <c r="B1948" t="inlineStr">
        <is>
          <t>8710ad6e-12a8-425f-b2b2-c0c3f7b1071e</t>
        </is>
      </c>
      <c r="C1948" t="inlineStr">
        <is>
          <t>2025-04-10</t>
        </is>
      </c>
      <c r="D1948" t="inlineStr">
        <is>
          <t>3</t>
        </is>
      </c>
      <c r="E1948" t="inlineStr">
        <is>
          <t>---</t>
        </is>
      </c>
      <c r="F1948" t="inlineStr">
        <is>
          <t>1</t>
        </is>
      </c>
      <c r="G1948" t="inlineStr">
        <is>
          <t>---</t>
        </is>
      </c>
      <c r="H1948" t="inlineStr">
        <is>
          <t>1</t>
        </is>
      </c>
      <c r="I1948" t="inlineStr">
        <is>
          <t>1</t>
        </is>
      </c>
      <c r="J1948" t="inlineStr">
        <is>
          <t>2</t>
        </is>
      </c>
      <c r="K1948" t="inlineStr">
        <is>
          <t>---</t>
        </is>
      </c>
      <c r="L1948" t="inlineStr">
        <is>
          <t>---</t>
        </is>
      </c>
      <c r="M1948" t="inlineStr">
        <is>
          <t>---</t>
        </is>
      </c>
      <c r="N1948" t="inlineStr">
        <is>
          <t>---</t>
        </is>
      </c>
      <c r="O1948" t="inlineStr">
        <is>
          <t>---</t>
        </is>
      </c>
      <c r="P1948" t="inlineStr">
        <is>
          <t>---</t>
        </is>
      </c>
      <c r="Q1948" t="inlineStr">
        <is>
          <t>---</t>
        </is>
      </c>
      <c r="R1948" t="inlineStr"/>
      <c r="S1948" t="inlineStr"/>
      <c r="T1948" t="inlineStr"/>
      <c r="U1948" t="inlineStr"/>
      <c r="V1948" t="inlineStr"/>
      <c r="W1948" t="inlineStr"/>
      <c r="X1948" t="inlineStr">
        <is>
          <t>PAP/GCHO/ST08805</t>
        </is>
      </c>
      <c r="Y1948" t="inlineStr">
        <is>
          <t>PAP/GCHO/ST08805</t>
        </is>
      </c>
      <c r="Z1948" t="inlineStr">
        <is>
          <t>2025-04-10 23:45:26</t>
        </is>
      </c>
      <c r="AA1948" t="inlineStr">
        <is>
          <t>2025-04-10 23:45:11</t>
        </is>
      </c>
      <c r="AB1948" t="inlineStr">
        <is>
          <t>2nathalie</t>
        </is>
      </c>
      <c r="AC1948" t="inlineStr">
        <is>
          <t>2025-04-11 21:19:07</t>
        </is>
      </c>
      <c r="AD1948" s="1" t="inlineStr">
        <is>
          <t>https://www.commcarehq.org/a/caris-test/reports/form_data/8710ad6e-12a8-425f-b2b2-c0c3f7b1071e/</t>
        </is>
      </c>
      <c r="AE1948" t="inlineStr">
        <is>
          <t>---</t>
        </is>
      </c>
      <c r="AF1948" t="inlineStr">
        <is>
          <t>3c5a623af057e23a32ae4000_195044</t>
        </is>
      </c>
      <c r="AG1948" t="inlineStr">
        <is>
          <t>OK</t>
        </is>
      </c>
      <c r="AH1948" t="inlineStr">
        <is>
          <t>2025-04-10 23:45:26</t>
        </is>
      </c>
      <c r="AI1948" t="inlineStr">
        <is>
          <t>3c7e14bc31cb425997c89e194bb7c839</t>
        </is>
      </c>
      <c r="AJ1948" t="inlineStr">
        <is>
          <t>2025-04-10</t>
        </is>
      </c>
      <c r="AK1948" t="inlineStr">
        <is>
          <t>3</t>
        </is>
      </c>
      <c r="AL1948" t="inlineStr">
        <is>
          <t>---</t>
        </is>
      </c>
      <c r="AM1948" t="inlineStr">
        <is>
          <t>1</t>
        </is>
      </c>
      <c r="AN1948" t="inlineStr">
        <is>
          <t>---</t>
        </is>
      </c>
      <c r="AO1948" t="inlineStr">
        <is>
          <t>1</t>
        </is>
      </c>
      <c r="AP1948" t="inlineStr">
        <is>
          <t>1</t>
        </is>
      </c>
      <c r="AQ1948" t="inlineStr"/>
      <c r="AR1948" t="inlineStr"/>
      <c r="AS1948" t="inlineStr"/>
      <c r="AT1948" t="inlineStr"/>
      <c r="AU1948" t="inlineStr">
        <is>
          <t>---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inlineStr">
        <is>
          <t>---</t>
        </is>
      </c>
      <c r="BA1948" t="inlineStr">
        <is>
          <t>3c7e14bc31cb425997c89e194bb7c839</t>
        </is>
      </c>
      <c r="BB1948" t="inlineStr">
        <is>
          <t>http://openrosa.org/formdesigner/0B48E039-1E80-49A7-AC24-732B6E788E39</t>
        </is>
      </c>
      <c r="BC1948" t="inlineStr">
        <is>
          <t>Ration et autres visites</t>
        </is>
      </c>
      <c r="BD1948" t="inlineStr">
        <is>
          <t>CommCare Android, version "2.56"(468046). App v15976. CommCare Version 2.56.0. Build 468046, built on: 2025-03-15</t>
        </is>
      </c>
      <c r="BE1948" t="inlineStr">
        <is>
          <t>commcare_03216a9b-083b-41ac-b53f-fe4f1b36c5ed</t>
        </is>
      </c>
      <c r="BF1948" t="inlineStr"/>
      <c r="BG1948" t="inlineStr">
        <is>
          <t>f13d8149fc6d39ebe86af18272310ff9</t>
        </is>
      </c>
      <c r="BH1948" t="inlineStr">
        <is>
          <t>7f92301a232342ecaa860bf392f6b02f</t>
        </is>
      </c>
      <c r="BI1948" t="inlineStr">
        <is>
          <t>15246</t>
        </is>
      </c>
      <c r="BJ1948" t="inlineStr">
        <is>
          <t>XFormInstance</t>
        </is>
      </c>
      <c r="BK1948" t="inlineStr">
        <is>
          <t>e35b389e13bc11f0af36c95ea779295f</t>
        </is>
      </c>
      <c r="BL1948" t="b">
        <v>0</v>
      </c>
      <c r="BM1948" t="inlineStr">
        <is>
          <t>---</t>
        </is>
      </c>
      <c r="BN1948" t="inlineStr">
        <is>
          <t>200.113.214.221</t>
        </is>
      </c>
      <c r="BO1948" t="inlineStr">
        <is>
          <t>Jamesley Dargeantal</t>
        </is>
      </c>
    </row>
    <row r="1949">
      <c r="A1949" t="inlineStr">
        <is>
          <t>1947</t>
        </is>
      </c>
      <c r="B1949" t="inlineStr">
        <is>
          <t>5324e9f2-cf68-4a74-aa7a-cb09f319dd0a</t>
        </is>
      </c>
      <c r="C1949" t="inlineStr">
        <is>
          <t>2025-04-10</t>
        </is>
      </c>
      <c r="D1949" t="inlineStr">
        <is>
          <t>3</t>
        </is>
      </c>
      <c r="E1949" t="inlineStr">
        <is>
          <t>---</t>
        </is>
      </c>
      <c r="F1949" t="inlineStr">
        <is>
          <t>1</t>
        </is>
      </c>
      <c r="G1949" t="inlineStr">
        <is>
          <t>---</t>
        </is>
      </c>
      <c r="H1949" t="inlineStr">
        <is>
          <t>1</t>
        </is>
      </c>
      <c r="I1949" t="inlineStr">
        <is>
          <t>1</t>
        </is>
      </c>
      <c r="J1949" t="inlineStr">
        <is>
          <t>2</t>
        </is>
      </c>
      <c r="K1949" t="inlineStr">
        <is>
          <t>---</t>
        </is>
      </c>
      <c r="L1949" t="inlineStr">
        <is>
          <t>---</t>
        </is>
      </c>
      <c r="M1949" t="inlineStr">
        <is>
          <t>---</t>
        </is>
      </c>
      <c r="N1949" t="inlineStr">
        <is>
          <t>---</t>
        </is>
      </c>
      <c r="O1949" t="inlineStr">
        <is>
          <t>---</t>
        </is>
      </c>
      <c r="P1949" t="inlineStr">
        <is>
          <t>---</t>
        </is>
      </c>
      <c r="Q1949" t="inlineStr">
        <is>
          <t>---</t>
        </is>
      </c>
      <c r="R1949" t="inlineStr"/>
      <c r="S1949" t="inlineStr"/>
      <c r="T1949" t="inlineStr"/>
      <c r="U1949" t="inlineStr"/>
      <c r="V1949" t="inlineStr"/>
      <c r="W1949" t="inlineStr"/>
      <c r="X1949" t="inlineStr">
        <is>
          <t>PAP/GCHO/ST08728</t>
        </is>
      </c>
      <c r="Y1949" t="inlineStr">
        <is>
          <t>PAP/GCHO/ST08728</t>
        </is>
      </c>
      <c r="Z1949" t="inlineStr">
        <is>
          <t>2025-04-10 23:46:00</t>
        </is>
      </c>
      <c r="AA1949" t="inlineStr">
        <is>
          <t>2025-04-10 23:45:43</t>
        </is>
      </c>
      <c r="AB1949" t="inlineStr">
        <is>
          <t>2nathalie</t>
        </is>
      </c>
      <c r="AC1949" t="inlineStr">
        <is>
          <t>2025-04-11 21:19:08</t>
        </is>
      </c>
      <c r="AD1949" s="1" t="inlineStr">
        <is>
          <t>https://www.commcarehq.org/a/caris-test/reports/form_data/5324e9f2-cf68-4a74-aa7a-cb09f319dd0a/</t>
        </is>
      </c>
      <c r="AE1949" t="inlineStr">
        <is>
          <t>---</t>
        </is>
      </c>
      <c r="AF1949" t="inlineStr">
        <is>
          <t>3c5a623af057e23a32ae4000_195464</t>
        </is>
      </c>
      <c r="AG1949" t="inlineStr">
        <is>
          <t>OK</t>
        </is>
      </c>
      <c r="AH1949" t="inlineStr">
        <is>
          <t>2025-04-10 23:46:00</t>
        </is>
      </c>
      <c r="AI1949" t="inlineStr">
        <is>
          <t>3c7e14bc31cb425997c89e194bb7c839</t>
        </is>
      </c>
      <c r="AJ1949" t="inlineStr">
        <is>
          <t>2025-04-10</t>
        </is>
      </c>
      <c r="AK1949" t="inlineStr">
        <is>
          <t>3</t>
        </is>
      </c>
      <c r="AL1949" t="inlineStr">
        <is>
          <t>---</t>
        </is>
      </c>
      <c r="AM1949" t="inlineStr">
        <is>
          <t>1</t>
        </is>
      </c>
      <c r="AN1949" t="inlineStr">
        <is>
          <t>---</t>
        </is>
      </c>
      <c r="AO1949" t="inlineStr">
        <is>
          <t>1</t>
        </is>
      </c>
      <c r="AP1949" t="inlineStr">
        <is>
          <t>1</t>
        </is>
      </c>
      <c r="AQ1949" t="inlineStr"/>
      <c r="AR1949" t="inlineStr"/>
      <c r="AS1949" t="inlineStr"/>
      <c r="AT1949" t="inlineStr"/>
      <c r="AU1949" t="inlineStr">
        <is>
          <t>---</t>
        </is>
      </c>
      <c r="AV1949" t="inlineStr">
        <is>
          <t>---</t>
        </is>
      </c>
      <c r="AW1949" t="inlineStr">
        <is>
          <t>---</t>
        </is>
      </c>
      <c r="AX1949" t="inlineStr">
        <is>
          <t>---</t>
        </is>
      </c>
      <c r="AY1949" t="inlineStr">
        <is>
          <t>---</t>
        </is>
      </c>
      <c r="AZ1949" t="inlineStr">
        <is>
          <t>---</t>
        </is>
      </c>
      <c r="BA1949" t="inlineStr">
        <is>
          <t>3c7e14bc31cb425997c89e194bb7c839</t>
        </is>
      </c>
      <c r="BB1949" t="inlineStr">
        <is>
          <t>http://openrosa.org/formdesigner/0B48E039-1E80-49A7-AC24-732B6E788E39</t>
        </is>
      </c>
      <c r="BC1949" t="inlineStr">
        <is>
          <t>Ration et autres visites</t>
        </is>
      </c>
      <c r="BD1949" t="inlineStr">
        <is>
          <t>CommCare Android, version "2.56"(468046). App v15976. CommCare Version 2.56.0. Build 468046, built on: 2025-03-15</t>
        </is>
      </c>
      <c r="BE1949" t="inlineStr">
        <is>
          <t>commcare_03216a9b-083b-41ac-b53f-fe4f1b36c5ed</t>
        </is>
      </c>
      <c r="BF1949" t="inlineStr"/>
      <c r="BG1949" t="inlineStr">
        <is>
          <t>f13d8149fc6d39ebe86af18272310ff9</t>
        </is>
      </c>
      <c r="BH1949" t="inlineStr">
        <is>
          <t>7f92301a232342ecaa860bf392f6b02f</t>
        </is>
      </c>
      <c r="BI1949" t="inlineStr">
        <is>
          <t>15246</t>
        </is>
      </c>
      <c r="BJ1949" t="inlineStr">
        <is>
          <t>XFormInstance</t>
        </is>
      </c>
      <c r="BK1949" t="inlineStr">
        <is>
          <t>e35b389e13bc11f0af36c95ea779295f</t>
        </is>
      </c>
      <c r="BL1949" t="b">
        <v>0</v>
      </c>
      <c r="BM1949" t="inlineStr">
        <is>
          <t>---</t>
        </is>
      </c>
      <c r="BN1949" t="inlineStr">
        <is>
          <t>200.113.214.221</t>
        </is>
      </c>
      <c r="BO1949" t="inlineStr">
        <is>
          <t>Bornelus Lovelie</t>
        </is>
      </c>
    </row>
    <row r="1950">
      <c r="A1950" t="inlineStr">
        <is>
          <t>1948</t>
        </is>
      </c>
      <c r="B1950" t="inlineStr">
        <is>
          <t>c48c284c-ed82-4cd9-be7a-4dd83522a261</t>
        </is>
      </c>
      <c r="C1950" t="inlineStr">
        <is>
          <t>2025-04-11</t>
        </is>
      </c>
      <c r="D1950" t="inlineStr">
        <is>
          <t>10</t>
        </is>
      </c>
      <c r="E1950" t="inlineStr">
        <is>
          <t>---</t>
        </is>
      </c>
      <c r="F1950" t="inlineStr">
        <is>
          <t>1</t>
        </is>
      </c>
      <c r="G1950" t="inlineStr">
        <is>
          <t>---</t>
        </is>
      </c>
      <c r="H1950" t="inlineStr">
        <is>
          <t>1</t>
        </is>
      </c>
      <c r="I1950" t="inlineStr">
        <is>
          <t>1</t>
        </is>
      </c>
      <c r="J1950" t="inlineStr">
        <is>
          <t>2</t>
        </is>
      </c>
      <c r="K1950" t="inlineStr">
        <is>
          <t>---</t>
        </is>
      </c>
      <c r="L1950" t="inlineStr">
        <is>
          <t>---</t>
        </is>
      </c>
      <c r="M1950" t="inlineStr">
        <is>
          <t>---</t>
        </is>
      </c>
      <c r="N1950" t="inlineStr">
        <is>
          <t>---</t>
        </is>
      </c>
      <c r="O1950" t="inlineStr">
        <is>
          <t>---</t>
        </is>
      </c>
      <c r="P1950" t="inlineStr">
        <is>
          <t>---</t>
        </is>
      </c>
      <c r="Q1950" t="inlineStr">
        <is>
          <t>---</t>
        </is>
      </c>
      <c r="R1950" t="inlineStr"/>
      <c r="S1950" t="inlineStr">
        <is>
          <t>50.2</t>
        </is>
      </c>
      <c r="T1950" t="inlineStr">
        <is>
          <t>166.0</t>
        </is>
      </c>
      <c r="U1950" t="inlineStr"/>
      <c r="V1950" t="inlineStr"/>
      <c r="W1950" t="inlineStr"/>
      <c r="X1950" t="inlineStr">
        <is>
          <t>PAP/GCHO/ST07172</t>
        </is>
      </c>
      <c r="Y1950" t="inlineStr">
        <is>
          <t>PAP/GCHO/ST07172</t>
        </is>
      </c>
      <c r="Z1950" t="inlineStr">
        <is>
          <t>2025-04-11 21:16:35</t>
        </is>
      </c>
      <c r="AA1950" t="inlineStr">
        <is>
          <t>2025-04-11 21:15:59</t>
        </is>
      </c>
      <c r="AB1950" t="inlineStr">
        <is>
          <t>2nathalie</t>
        </is>
      </c>
      <c r="AC1950" t="inlineStr">
        <is>
          <t>2025-04-11 21:19:24</t>
        </is>
      </c>
      <c r="AD1950" s="1" t="inlineStr">
        <is>
          <t>https://www.commcarehq.org/a/caris-test/reports/form_data/c48c284c-ed82-4cd9-be7a-4dd83522a261/</t>
        </is>
      </c>
      <c r="AE1950" t="inlineStr">
        <is>
          <t>---</t>
        </is>
      </c>
      <c r="AF1950" t="inlineStr">
        <is>
          <t>3c5a623af057e23a32ae4000_32649</t>
        </is>
      </c>
      <c r="AG1950" t="inlineStr">
        <is>
          <t>---</t>
        </is>
      </c>
      <c r="AH1950" t="inlineStr">
        <is>
          <t>2025-04-11 21:16:35</t>
        </is>
      </c>
      <c r="AI1950" t="inlineStr">
        <is>
          <t>3c7e14bc31cb425997c89e194bb7c839</t>
        </is>
      </c>
      <c r="AJ1950" t="inlineStr">
        <is>
          <t>2025-04-11</t>
        </is>
      </c>
      <c r="AK1950" t="inlineStr">
        <is>
          <t>10</t>
        </is>
      </c>
      <c r="AL1950" t="inlineStr">
        <is>
          <t>---</t>
        </is>
      </c>
      <c r="AM1950" t="inlineStr">
        <is>
          <t>1</t>
        </is>
      </c>
      <c r="AN1950" t="inlineStr">
        <is>
          <t>---</t>
        </is>
      </c>
      <c r="AO1950" t="inlineStr">
        <is>
          <t>1</t>
        </is>
      </c>
      <c r="AP1950" t="inlineStr">
        <is>
          <t>1</t>
        </is>
      </c>
      <c r="AQ1950" t="inlineStr"/>
      <c r="AR1950" t="inlineStr">
        <is>
          <t>50.2</t>
        </is>
      </c>
      <c r="AS1950" t="inlineStr">
        <is>
          <t>166</t>
        </is>
      </c>
      <c r="AT1950" t="inlineStr"/>
      <c r="AU1950" t="inlineStr">
        <is>
          <t>---</t>
        </is>
      </c>
      <c r="AV1950" t="inlineStr">
        <is>
          <t>---</t>
        </is>
      </c>
      <c r="AW1950" t="inlineStr">
        <is>
          <t>---</t>
        </is>
      </c>
      <c r="AX1950" t="inlineStr">
        <is>
          <t>---</t>
        </is>
      </c>
      <c r="AY1950" t="inlineStr">
        <is>
          <t>---</t>
        </is>
      </c>
      <c r="AZ1950" t="inlineStr">
        <is>
          <t>---</t>
        </is>
      </c>
      <c r="BA1950" t="inlineStr">
        <is>
          <t>3c7e14bc31cb425997c89e194bb7c839</t>
        </is>
      </c>
      <c r="BB1950" t="inlineStr">
        <is>
          <t>http://openrosa.org/formdesigner/0B48E039-1E80-49A7-AC24-732B6E788E39</t>
        </is>
      </c>
      <c r="BC1950" t="inlineStr">
        <is>
          <t>Ration et autres visites</t>
        </is>
      </c>
      <c r="BD1950" t="inlineStr">
        <is>
          <t>CommCare Android, version "2.56"(468046). App v15976. CommCare Version 2.56.0. Build 468046, built on: 2025-03-15</t>
        </is>
      </c>
      <c r="BE1950" t="inlineStr">
        <is>
          <t>commcare_03216a9b-083b-41ac-b53f-fe4f1b36c5ed</t>
        </is>
      </c>
      <c r="BF1950" t="inlineStr"/>
      <c r="BG1950" t="inlineStr">
        <is>
          <t>f13d8149fc6d39ebe86af18272310ff9</t>
        </is>
      </c>
      <c r="BH1950" t="inlineStr">
        <is>
          <t>7f92301a232342ecaa860bf392f6b02f</t>
        </is>
      </c>
      <c r="BI1950" t="inlineStr">
        <is>
          <t>15246</t>
        </is>
      </c>
      <c r="BJ1950" t="inlineStr">
        <is>
          <t>XFormInstance</t>
        </is>
      </c>
      <c r="BK1950" t="inlineStr">
        <is>
          <t>e35b389e13bc11f0af36c95ea779295f</t>
        </is>
      </c>
      <c r="BL1950" t="b">
        <v>0</v>
      </c>
      <c r="BM1950" t="inlineStr">
        <is>
          <t>---</t>
        </is>
      </c>
      <c r="BN1950" t="inlineStr">
        <is>
          <t>200.113.214.221</t>
        </is>
      </c>
      <c r="BO1950" t="inlineStr">
        <is>
          <t>Stacy Joseph</t>
        </is>
      </c>
    </row>
    <row r="1951">
      <c r="A1951" t="inlineStr">
        <is>
          <t>1949</t>
        </is>
      </c>
      <c r="B1951" t="inlineStr">
        <is>
          <t>45b05b32-9b5d-477d-84f5-2499c35e2c2a</t>
        </is>
      </c>
      <c r="C1951" t="inlineStr">
        <is>
          <t>2025-04-11</t>
        </is>
      </c>
      <c r="D1951" t="inlineStr">
        <is>
          <t>8</t>
        </is>
      </c>
      <c r="E1951" t="inlineStr">
        <is>
          <t>---</t>
        </is>
      </c>
      <c r="F1951" t="inlineStr">
        <is>
          <t>1</t>
        </is>
      </c>
      <c r="G1951" t="inlineStr">
        <is>
          <t>---</t>
        </is>
      </c>
      <c r="H1951" t="inlineStr">
        <is>
          <t>1</t>
        </is>
      </c>
      <c r="I1951" t="inlineStr">
        <is>
          <t>1</t>
        </is>
      </c>
      <c r="J1951" t="inlineStr">
        <is>
          <t>2</t>
        </is>
      </c>
      <c r="K1951" t="inlineStr">
        <is>
          <t>---</t>
        </is>
      </c>
      <c r="L1951" t="inlineStr">
        <is>
          <t>---</t>
        </is>
      </c>
      <c r="M1951" t="inlineStr">
        <is>
          <t>---</t>
        </is>
      </c>
      <c r="N1951" t="inlineStr">
        <is>
          <t>---</t>
        </is>
      </c>
      <c r="O1951" t="inlineStr">
        <is>
          <t>---</t>
        </is>
      </c>
      <c r="P1951" t="inlineStr">
        <is>
          <t>---</t>
        </is>
      </c>
      <c r="Q1951" t="inlineStr">
        <is>
          <t>---</t>
        </is>
      </c>
      <c r="R1951" t="inlineStr"/>
      <c r="S1951" t="inlineStr">
        <is>
          <t>44.6</t>
        </is>
      </c>
      <c r="T1951" t="inlineStr">
        <is>
          <t>152.0</t>
        </is>
      </c>
      <c r="U1951" t="inlineStr"/>
      <c r="V1951" t="inlineStr"/>
      <c r="W1951" t="inlineStr"/>
      <c r="X1951" t="inlineStr">
        <is>
          <t>PAP/GCHO/ST06523</t>
        </is>
      </c>
      <c r="Y1951" t="inlineStr">
        <is>
          <t>PAP/GCHO/ST06523</t>
        </is>
      </c>
      <c r="Z1951" t="inlineStr">
        <is>
          <t>2025-04-11 21:17:45</t>
        </is>
      </c>
      <c r="AA1951" t="inlineStr">
        <is>
          <t>2025-04-11 21:16:50</t>
        </is>
      </c>
      <c r="AB1951" t="inlineStr">
        <is>
          <t>2nathalie</t>
        </is>
      </c>
      <c r="AC1951" t="inlineStr">
        <is>
          <t>2025-04-11 21:19:25</t>
        </is>
      </c>
      <c r="AD1951" s="1" t="inlineStr">
        <is>
          <t>https://www.commcarehq.org/a/caris-test/reports/form_data/45b05b32-9b5d-477d-84f5-2499c35e2c2a/</t>
        </is>
      </c>
      <c r="AE1951" t="inlineStr">
        <is>
          <t>---</t>
        </is>
      </c>
      <c r="AF1951" t="inlineStr">
        <is>
          <t>3c5a623af057e23a32ae4000_31443</t>
        </is>
      </c>
      <c r="AG1951" t="inlineStr">
        <is>
          <t>---</t>
        </is>
      </c>
      <c r="AH1951" t="inlineStr">
        <is>
          <t>2025-04-11 21:17:45</t>
        </is>
      </c>
      <c r="AI1951" t="inlineStr">
        <is>
          <t>3c7e14bc31cb425997c89e194bb7c839</t>
        </is>
      </c>
      <c r="AJ1951" t="inlineStr">
        <is>
          <t>2025-04-11</t>
        </is>
      </c>
      <c r="AK1951" t="inlineStr">
        <is>
          <t>8</t>
        </is>
      </c>
      <c r="AL1951" t="inlineStr">
        <is>
          <t>---</t>
        </is>
      </c>
      <c r="AM1951" t="inlineStr">
        <is>
          <t>1</t>
        </is>
      </c>
      <c r="AN1951" t="inlineStr">
        <is>
          <t>---</t>
        </is>
      </c>
      <c r="AO1951" t="inlineStr">
        <is>
          <t>1</t>
        </is>
      </c>
      <c r="AP1951" t="inlineStr">
        <is>
          <t>1</t>
        </is>
      </c>
      <c r="AQ1951" t="inlineStr"/>
      <c r="AR1951" t="inlineStr">
        <is>
          <t>44.6</t>
        </is>
      </c>
      <c r="AS1951" t="inlineStr">
        <is>
          <t>152</t>
        </is>
      </c>
      <c r="AT1951" t="inlineStr"/>
      <c r="AU1951" t="inlineStr">
        <is>
          <t>---</t>
        </is>
      </c>
      <c r="AV1951" t="inlineStr">
        <is>
          <t>---</t>
        </is>
      </c>
      <c r="AW1951" t="inlineStr">
        <is>
          <t>---</t>
        </is>
      </c>
      <c r="AX1951" t="inlineStr">
        <is>
          <t>---</t>
        </is>
      </c>
      <c r="AY1951" t="inlineStr">
        <is>
          <t>---</t>
        </is>
      </c>
      <c r="AZ1951" t="inlineStr">
        <is>
          <t>---</t>
        </is>
      </c>
      <c r="BA1951" t="inlineStr">
        <is>
          <t>3c7e14bc31cb425997c89e194bb7c839</t>
        </is>
      </c>
      <c r="BB1951" t="inlineStr">
        <is>
          <t>http://openrosa.org/formdesigner/0B48E039-1E80-49A7-AC24-732B6E788E39</t>
        </is>
      </c>
      <c r="BC1951" t="inlineStr">
        <is>
          <t>Ration et autres visites</t>
        </is>
      </c>
      <c r="BD1951" t="inlineStr">
        <is>
          <t>CommCare Android, version "2.56"(468046). App v15976. CommCare Version 2.56.0. Build 468046, built on: 2025-03-15</t>
        </is>
      </c>
      <c r="BE1951" t="inlineStr">
        <is>
          <t>commcare_03216a9b-083b-41ac-b53f-fe4f1b36c5ed</t>
        </is>
      </c>
      <c r="BF1951" t="inlineStr"/>
      <c r="BG1951" t="inlineStr">
        <is>
          <t>f13d8149fc6d39ebe86af18272310ff9</t>
        </is>
      </c>
      <c r="BH1951" t="inlineStr">
        <is>
          <t>7f92301a232342ecaa860bf392f6b02f</t>
        </is>
      </c>
      <c r="BI1951" t="inlineStr">
        <is>
          <t>15246</t>
        </is>
      </c>
      <c r="BJ1951" t="inlineStr">
        <is>
          <t>XFormInstance</t>
        </is>
      </c>
      <c r="BK1951" t="inlineStr">
        <is>
          <t>e35b389e13bc11f0af36c95ea779295f</t>
        </is>
      </c>
      <c r="BL1951" t="b">
        <v>0</v>
      </c>
      <c r="BM1951" t="inlineStr">
        <is>
          <t>---</t>
        </is>
      </c>
      <c r="BN1951" t="inlineStr">
        <is>
          <t>200.113.214.221</t>
        </is>
      </c>
      <c r="BO1951" t="inlineStr">
        <is>
          <t>Alvens Belange</t>
        </is>
      </c>
    </row>
    <row r="1952">
      <c r="A1952" t="inlineStr">
        <is>
          <t>1950</t>
        </is>
      </c>
      <c r="B1952" t="inlineStr">
        <is>
          <t>65255056-9485-47fb-9b2a-093c43a46202</t>
        </is>
      </c>
      <c r="C1952" t="inlineStr">
        <is>
          <t>2025-04-11</t>
        </is>
      </c>
      <c r="D1952" t="inlineStr">
        <is>
          <t>3</t>
        </is>
      </c>
      <c r="E1952" t="inlineStr">
        <is>
          <t>---</t>
        </is>
      </c>
      <c r="F1952" t="inlineStr">
        <is>
          <t>1</t>
        </is>
      </c>
      <c r="G1952" t="inlineStr">
        <is>
          <t>---</t>
        </is>
      </c>
      <c r="H1952" t="inlineStr">
        <is>
          <t>1</t>
        </is>
      </c>
      <c r="I1952" t="inlineStr">
        <is>
          <t>1</t>
        </is>
      </c>
      <c r="J1952" t="inlineStr">
        <is>
          <t>1</t>
        </is>
      </c>
      <c r="K1952" t="inlineStr">
        <is>
          <t>---</t>
        </is>
      </c>
      <c r="L1952" t="inlineStr">
        <is>
          <t>---</t>
        </is>
      </c>
      <c r="M1952" t="inlineStr">
        <is>
          <t>---</t>
        </is>
      </c>
      <c r="N1952" t="inlineStr">
        <is>
          <t>---</t>
        </is>
      </c>
      <c r="O1952" t="inlineStr">
        <is>
          <t>---</t>
        </is>
      </c>
      <c r="P1952" t="inlineStr">
        <is>
          <t>---</t>
        </is>
      </c>
      <c r="Q1952" t="inlineStr">
        <is>
          <t>---</t>
        </is>
      </c>
      <c r="R1952" t="inlineStr"/>
      <c r="S1952" t="inlineStr"/>
      <c r="T1952" t="inlineStr"/>
      <c r="U1952" t="inlineStr"/>
      <c r="V1952" t="inlineStr"/>
      <c r="W1952" t="inlineStr"/>
      <c r="X1952" t="inlineStr">
        <is>
          <t>PAP/GCHO/ST05614</t>
        </is>
      </c>
      <c r="Y1952" t="inlineStr">
        <is>
          <t>PAP/GCHO/ST05614</t>
        </is>
      </c>
      <c r="Z1952" t="inlineStr">
        <is>
          <t>2025-04-11 21:18:16</t>
        </is>
      </c>
      <c r="AA1952" t="inlineStr">
        <is>
          <t>2025-04-11 21:18:01</t>
        </is>
      </c>
      <c r="AB1952" t="inlineStr">
        <is>
          <t>2nathalie</t>
        </is>
      </c>
      <c r="AC1952" t="inlineStr">
        <is>
          <t>2025-04-11 21:19:25</t>
        </is>
      </c>
      <c r="AD1952" s="1" t="inlineStr">
        <is>
          <t>https://www.commcarehq.org/a/caris-test/reports/form_data/65255056-9485-47fb-9b2a-093c43a46202/</t>
        </is>
      </c>
      <c r="AE1952" t="inlineStr">
        <is>
          <t>---</t>
        </is>
      </c>
      <c r="AF1952" t="inlineStr">
        <is>
          <t>16a8dd323acc43b4a5cfae1e274b7c62</t>
        </is>
      </c>
      <c r="AG1952" t="inlineStr">
        <is>
          <t>OK</t>
        </is>
      </c>
      <c r="AH1952" t="inlineStr">
        <is>
          <t>2025-04-11 21:18:16</t>
        </is>
      </c>
      <c r="AI1952" t="inlineStr">
        <is>
          <t>3c7e14bc31cb425997c89e194bb7c839</t>
        </is>
      </c>
      <c r="AJ1952" t="inlineStr">
        <is>
          <t>2025-04-11</t>
        </is>
      </c>
      <c r="AK1952" t="inlineStr">
        <is>
          <t>3</t>
        </is>
      </c>
      <c r="AL1952" t="inlineStr">
        <is>
          <t>---</t>
        </is>
      </c>
      <c r="AM1952" t="inlineStr">
        <is>
          <t>1</t>
        </is>
      </c>
      <c r="AN1952" t="inlineStr">
        <is>
          <t>---</t>
        </is>
      </c>
      <c r="AO1952" t="inlineStr">
        <is>
          <t>1</t>
        </is>
      </c>
      <c r="AP1952" t="inlineStr">
        <is>
          <t>1</t>
        </is>
      </c>
      <c r="AQ1952" t="inlineStr"/>
      <c r="AR1952" t="inlineStr"/>
      <c r="AS1952" t="inlineStr"/>
      <c r="AT1952" t="inlineStr"/>
      <c r="AU1952" t="inlineStr">
        <is>
          <t>---</t>
        </is>
      </c>
      <c r="AV1952" t="inlineStr">
        <is>
          <t>---</t>
        </is>
      </c>
      <c r="AW1952" t="inlineStr">
        <is>
          <t>---</t>
        </is>
      </c>
      <c r="AX1952" t="inlineStr">
        <is>
          <t>---</t>
        </is>
      </c>
      <c r="AY1952" t="inlineStr">
        <is>
          <t>---</t>
        </is>
      </c>
      <c r="AZ1952" t="inlineStr">
        <is>
          <t>---</t>
        </is>
      </c>
      <c r="BA1952" t="inlineStr">
        <is>
          <t>3c7e14bc31cb425997c89e194bb7c839</t>
        </is>
      </c>
      <c r="BB1952" t="inlineStr">
        <is>
          <t>http://openrosa.org/formdesigner/0B48E039-1E80-49A7-AC24-732B6E788E39</t>
        </is>
      </c>
      <c r="BC1952" t="inlineStr">
        <is>
          <t>Ration et autres visites</t>
        </is>
      </c>
      <c r="BD1952" t="inlineStr">
        <is>
          <t>CommCare Android, version "2.56"(468046). App v15976. CommCare Version 2.56.0. Build 468046, built on: 2025-03-15</t>
        </is>
      </c>
      <c r="BE1952" t="inlineStr">
        <is>
          <t>commcare_03216a9b-083b-41ac-b53f-fe4f1b36c5ed</t>
        </is>
      </c>
      <c r="BF1952" t="inlineStr"/>
      <c r="BG1952" t="inlineStr">
        <is>
          <t>f13d8149fc6d39ebe86af18272310ff9</t>
        </is>
      </c>
      <c r="BH1952" t="inlineStr">
        <is>
          <t>7f92301a232342ecaa860bf392f6b02f</t>
        </is>
      </c>
      <c r="BI1952" t="inlineStr">
        <is>
          <t>15246</t>
        </is>
      </c>
      <c r="BJ1952" t="inlineStr">
        <is>
          <t>XFormInstance</t>
        </is>
      </c>
      <c r="BK1952" t="inlineStr">
        <is>
          <t>e35b389e13bc11f0af36c95ea779295f</t>
        </is>
      </c>
      <c r="BL1952" t="b">
        <v>0</v>
      </c>
      <c r="BM1952" t="inlineStr">
        <is>
          <t>---</t>
        </is>
      </c>
      <c r="BN1952" t="inlineStr">
        <is>
          <t>200.113.214.221</t>
        </is>
      </c>
      <c r="BO1952" t="inlineStr">
        <is>
          <t>Nekita Dorcival</t>
        </is>
      </c>
    </row>
    <row r="1953">
      <c r="A1953" t="inlineStr">
        <is>
          <t>1951</t>
        </is>
      </c>
      <c r="B1953" t="inlineStr">
        <is>
          <t>7ee419f2-4c7c-43c8-8d13-c3806f0ad286</t>
        </is>
      </c>
      <c r="C1953" t="inlineStr">
        <is>
          <t>2025-04-11</t>
        </is>
      </c>
      <c r="D1953" t="inlineStr">
        <is>
          <t>3</t>
        </is>
      </c>
      <c r="E1953" t="inlineStr">
        <is>
          <t>---</t>
        </is>
      </c>
      <c r="F1953" t="inlineStr">
        <is>
          <t>1</t>
        </is>
      </c>
      <c r="G1953" t="inlineStr">
        <is>
          <t>---</t>
        </is>
      </c>
      <c r="H1953" t="inlineStr">
        <is>
          <t>1</t>
        </is>
      </c>
      <c r="I1953" t="inlineStr">
        <is>
          <t>1</t>
        </is>
      </c>
      <c r="J1953" t="inlineStr">
        <is>
          <t>2</t>
        </is>
      </c>
      <c r="K1953" t="inlineStr">
        <is>
          <t>---</t>
        </is>
      </c>
      <c r="L1953" t="inlineStr">
        <is>
          <t>---</t>
        </is>
      </c>
      <c r="M1953" t="inlineStr">
        <is>
          <t>---</t>
        </is>
      </c>
      <c r="N1953" t="inlineStr">
        <is>
          <t>---</t>
        </is>
      </c>
      <c r="O1953" t="inlineStr">
        <is>
          <t>---</t>
        </is>
      </c>
      <c r="P1953" t="inlineStr">
        <is>
          <t>---</t>
        </is>
      </c>
      <c r="Q1953" t="inlineStr">
        <is>
          <t>---</t>
        </is>
      </c>
      <c r="R1953" t="inlineStr"/>
      <c r="S1953" t="inlineStr"/>
      <c r="T1953" t="inlineStr"/>
      <c r="U1953" t="inlineStr"/>
      <c r="V1953" t="inlineStr"/>
      <c r="W1953" t="inlineStr"/>
      <c r="X1953" t="inlineStr">
        <is>
          <t>PAP/OGRE/ST00235</t>
        </is>
      </c>
      <c r="Y1953" t="inlineStr">
        <is>
          <t>PAP/OGRE/ST00235</t>
        </is>
      </c>
      <c r="Z1953" t="inlineStr">
        <is>
          <t>2025-04-11 21:51:11</t>
        </is>
      </c>
      <c r="AA1953" t="inlineStr">
        <is>
          <t>2025-04-11 21:50:16</t>
        </is>
      </c>
      <c r="AB1953" t="inlineStr">
        <is>
          <t>2nerlande</t>
        </is>
      </c>
      <c r="AC1953" t="inlineStr">
        <is>
          <t>2025-04-11 21:51:31</t>
        </is>
      </c>
      <c r="AD1953" s="1" t="inlineStr">
        <is>
          <t>https://www.commcarehq.org/a/caris-test/reports/form_data/7ee419f2-4c7c-43c8-8d13-c3806f0ad286/</t>
        </is>
      </c>
      <c r="AE1953" t="inlineStr">
        <is>
          <t>---</t>
        </is>
      </c>
      <c r="AF1953" t="inlineStr">
        <is>
          <t>3c5a623af057e23a32ae4000_194680</t>
        </is>
      </c>
      <c r="AG1953" t="inlineStr">
        <is>
          <t>OK</t>
        </is>
      </c>
      <c r="AH1953" t="inlineStr">
        <is>
          <t>2025-04-11 21:51:11</t>
        </is>
      </c>
      <c r="AI1953" t="inlineStr">
        <is>
          <t>d519ffdf3562df6e10e26b4cd6e21e4a</t>
        </is>
      </c>
      <c r="AJ1953" t="inlineStr">
        <is>
          <t>2025-04-11</t>
        </is>
      </c>
      <c r="AK1953" t="inlineStr">
        <is>
          <t>3</t>
        </is>
      </c>
      <c r="AL1953" t="inlineStr">
        <is>
          <t>---</t>
        </is>
      </c>
      <c r="AM1953" t="inlineStr">
        <is>
          <t>1</t>
        </is>
      </c>
      <c r="AN1953" t="inlineStr">
        <is>
          <t>---</t>
        </is>
      </c>
      <c r="AO1953" t="inlineStr">
        <is>
          <t>1</t>
        </is>
      </c>
      <c r="AP1953" t="inlineStr">
        <is>
          <t>1</t>
        </is>
      </c>
      <c r="AQ1953" t="inlineStr"/>
      <c r="AR1953" t="inlineStr"/>
      <c r="AS1953" t="inlineStr"/>
      <c r="AT1953" t="inlineStr"/>
      <c r="AU1953" t="inlineStr">
        <is>
          <t>---</t>
        </is>
      </c>
      <c r="AV1953" t="inlineStr">
        <is>
          <t>---</t>
        </is>
      </c>
      <c r="AW1953" t="inlineStr">
        <is>
          <t>---</t>
        </is>
      </c>
      <c r="AX1953" t="inlineStr">
        <is>
          <t>---</t>
        </is>
      </c>
      <c r="AY1953" t="inlineStr">
        <is>
          <t>---</t>
        </is>
      </c>
      <c r="AZ1953" t="inlineStr">
        <is>
          <t>---</t>
        </is>
      </c>
      <c r="BA1953" t="inlineStr">
        <is>
          <t>d519ffdf3562df6e10e26b4cd6e21e4a</t>
        </is>
      </c>
      <c r="BB1953" t="inlineStr">
        <is>
          <t>http://openrosa.org/formdesigner/0B48E039-1E80-49A7-AC24-732B6E788E39</t>
        </is>
      </c>
      <c r="BC1953" t="inlineStr">
        <is>
          <t>Ration et autres visites</t>
        </is>
      </c>
      <c r="BD1953" t="inlineStr">
        <is>
          <t>CommCare Android, version "2.55.0"(467579). App v15976. CommCare Version 2.55.0. Build 467579, built on: 2025-01-15</t>
        </is>
      </c>
      <c r="BE1953" t="inlineStr">
        <is>
          <t>commcare_61586a7d-5c7d-439f-977e-7eb93d40e271</t>
        </is>
      </c>
      <c r="BF1953" t="inlineStr">
        <is>
          <t>18.4872871 -72.6323025 0.0 2599.99</t>
        </is>
      </c>
      <c r="BG1953" t="inlineStr">
        <is>
          <t>f13d8149fc6d39ebe86af18272310ff9</t>
        </is>
      </c>
      <c r="BH1953" t="inlineStr">
        <is>
          <t>7f92301a232342ecaa860bf392f6b02f</t>
        </is>
      </c>
      <c r="BI1953" t="inlineStr">
        <is>
          <t>15246</t>
        </is>
      </c>
      <c r="BJ1953" t="inlineStr">
        <is>
          <t>XFormInstance</t>
        </is>
      </c>
      <c r="BK1953" t="inlineStr">
        <is>
          <t>3e7d9bc4156411f0b044c95ea779295f</t>
        </is>
      </c>
      <c r="BL1953" t="b">
        <v>0</v>
      </c>
      <c r="BM1953" t="inlineStr">
        <is>
          <t>---</t>
        </is>
      </c>
      <c r="BN1953" t="inlineStr">
        <is>
          <t>200.113.248.99</t>
        </is>
      </c>
      <c r="BO1953" t="inlineStr">
        <is>
          <t>Lynelson Joseph</t>
        </is>
      </c>
    </row>
    <row r="1954">
      <c r="A1954" t="inlineStr">
        <is>
          <t>1952</t>
        </is>
      </c>
      <c r="B1954" t="inlineStr">
        <is>
          <t>77d45aed-876f-4f63-922f-b3bc32bb7cb2</t>
        </is>
      </c>
      <c r="C1954" t="inlineStr">
        <is>
          <t>2025-04-11</t>
        </is>
      </c>
      <c r="D1954" t="inlineStr">
        <is>
          <t>3</t>
        </is>
      </c>
      <c r="E1954" t="inlineStr">
        <is>
          <t>---</t>
        </is>
      </c>
      <c r="F1954" t="inlineStr">
        <is>
          <t>0</t>
        </is>
      </c>
      <c r="G1954" t="inlineStr">
        <is>
          <t>---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---</t>
        </is>
      </c>
      <c r="L1954" t="inlineStr">
        <is>
          <t>---</t>
        </is>
      </c>
      <c r="M1954" t="inlineStr">
        <is>
          <t>---</t>
        </is>
      </c>
      <c r="N1954" t="inlineStr">
        <is>
          <t>---</t>
        </is>
      </c>
      <c r="O1954" t="inlineStr">
        <is>
          <t>---</t>
        </is>
      </c>
      <c r="P1954" t="inlineStr">
        <is>
          <t>---</t>
        </is>
      </c>
      <c r="Q1954" t="inlineStr">
        <is>
          <t>---</t>
        </is>
      </c>
      <c r="R1954" t="inlineStr"/>
      <c r="S1954" t="inlineStr"/>
      <c r="T1954" t="inlineStr"/>
      <c r="U1954" t="inlineStr"/>
      <c r="V1954" t="inlineStr"/>
      <c r="W1954" t="inlineStr"/>
      <c r="X1954" t="inlineStr">
        <is>
          <t>LEG/HSCL/ST00879</t>
        </is>
      </c>
      <c r="Y1954" t="inlineStr">
        <is>
          <t>LEG/HSCL/ST00879</t>
        </is>
      </c>
      <c r="Z1954" t="inlineStr">
        <is>
          <t>2025-04-11 22:12:38</t>
        </is>
      </c>
      <c r="AA1954" t="inlineStr">
        <is>
          <t>2025-04-11 22:12:23</t>
        </is>
      </c>
      <c r="AB1954" t="inlineStr">
        <is>
          <t>2francesca</t>
        </is>
      </c>
      <c r="AC1954" t="inlineStr">
        <is>
          <t>2025-04-11 22:11:34</t>
        </is>
      </c>
      <c r="AD1954" s="1" t="inlineStr">
        <is>
          <t>https://www.commcarehq.org/a/caris-test/reports/form_data/77d45aed-876f-4f63-922f-b3bc32bb7cb2/</t>
        </is>
      </c>
      <c r="AE1954" t="inlineStr">
        <is>
          <t>---</t>
        </is>
      </c>
      <c r="AF1954" t="inlineStr">
        <is>
          <t>3c5a623af057e23a32ae4000_155049</t>
        </is>
      </c>
      <c r="AG1954" t="inlineStr">
        <is>
          <t>OK</t>
        </is>
      </c>
      <c r="AH1954" t="inlineStr">
        <is>
          <t>2025-04-11 22:12:38</t>
        </is>
      </c>
      <c r="AI1954" t="inlineStr">
        <is>
          <t>e108d3187abb44a0a8a40ae0f9d2582f</t>
        </is>
      </c>
      <c r="AJ1954" t="inlineStr">
        <is>
          <t>2025-04-11</t>
        </is>
      </c>
      <c r="AK1954" t="inlineStr">
        <is>
          <t>3</t>
        </is>
      </c>
      <c r="AL1954" t="inlineStr">
        <is>
          <t>---</t>
        </is>
      </c>
      <c r="AM1954" t="inlineStr">
        <is>
          <t>0</t>
        </is>
      </c>
      <c r="AN1954" t="inlineStr">
        <is>
          <t>---</t>
        </is>
      </c>
      <c r="AO1954" t="inlineStr">
        <is>
          <t>1</t>
        </is>
      </c>
      <c r="AP1954" t="inlineStr">
        <is>
          <t>1</t>
        </is>
      </c>
      <c r="AQ1954" t="inlineStr"/>
      <c r="AR1954" t="inlineStr"/>
      <c r="AS1954" t="inlineStr"/>
      <c r="AT1954" t="inlineStr"/>
      <c r="AU1954" t="inlineStr">
        <is>
          <t>---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inlineStr">
        <is>
          <t>---</t>
        </is>
      </c>
      <c r="BA1954" t="inlineStr">
        <is>
          <t>e108d3187abb44a0a8a40ae0f9d2582f</t>
        </is>
      </c>
      <c r="BB1954" t="inlineStr">
        <is>
          <t>http://openrosa.org/formdesigner/0B48E039-1E80-49A7-AC24-732B6E788E39</t>
        </is>
      </c>
      <c r="BC1954" t="inlineStr">
        <is>
          <t>Ration et autres visites</t>
        </is>
      </c>
      <c r="BD1954" t="inlineStr">
        <is>
          <t>CommCare Android, version "2.55.0"(467579). App v15976. CommCare Version 2.55.0. Build 467579, built on: 2025-01-15</t>
        </is>
      </c>
      <c r="BE1954" t="inlineStr">
        <is>
          <t>commcare_6f56273d-7e7b-484c-afbb-00c7ac82f3b2</t>
        </is>
      </c>
      <c r="BF1954" t="inlineStr">
        <is>
          <t>18.5091387 -72.5790786 0.0 2500.0</t>
        </is>
      </c>
      <c r="BG1954" t="inlineStr">
        <is>
          <t>f13d8149fc6d39ebe86af18272310ff9</t>
        </is>
      </c>
      <c r="BH1954" t="inlineStr">
        <is>
          <t>7f92301a232342ecaa860bf392f6b02f</t>
        </is>
      </c>
      <c r="BI1954" t="inlineStr">
        <is>
          <t>15246</t>
        </is>
      </c>
      <c r="BJ1954" t="inlineStr">
        <is>
          <t>XFormInstance</t>
        </is>
      </c>
      <c r="BK1954" t="inlineStr">
        <is>
          <t>23ffab0e16e811f0b17cc95ea779295f</t>
        </is>
      </c>
      <c r="BL1954" t="b">
        <v>0</v>
      </c>
      <c r="BM1954" t="inlineStr">
        <is>
          <t>---</t>
        </is>
      </c>
      <c r="BN1954" t="inlineStr">
        <is>
          <t>200.113.215.167</t>
        </is>
      </c>
      <c r="BO1954" t="inlineStr">
        <is>
          <t>Tamar Borgella</t>
        </is>
      </c>
    </row>
    <row r="1955">
      <c r="A1955" t="inlineStr">
        <is>
          <t>1953</t>
        </is>
      </c>
      <c r="B1955" t="inlineStr">
        <is>
          <t>47dce746-b134-431f-9a9c-0d457b9dbfa2</t>
        </is>
      </c>
      <c r="C1955" t="inlineStr">
        <is>
          <t>2025-04-10</t>
        </is>
      </c>
      <c r="D1955" t="inlineStr">
        <is>
          <t>4</t>
        </is>
      </c>
      <c r="E1955" t="inlineStr">
        <is>
          <t>Pour rendez- vous raté</t>
        </is>
      </c>
      <c r="F1955" t="inlineStr">
        <is>
          <t>1</t>
        </is>
      </c>
      <c r="G1955" t="inlineStr">
        <is>
          <t>Pour planifier la visite</t>
        </is>
      </c>
      <c r="H1955" t="inlineStr">
        <is>
          <t>1</t>
        </is>
      </c>
      <c r="I1955" t="inlineStr">
        <is>
          <t>1</t>
        </is>
      </c>
      <c r="J1955" t="inlineStr">
        <is>
          <t>4</t>
        </is>
      </c>
      <c r="K1955" t="inlineStr">
        <is>
          <t>---</t>
        </is>
      </c>
      <c r="L1955" t="inlineStr">
        <is>
          <t>---</t>
        </is>
      </c>
      <c r="M1955" t="inlineStr">
        <is>
          <t>---</t>
        </is>
      </c>
      <c r="N1955" t="inlineStr">
        <is>
          <t>---</t>
        </is>
      </c>
      <c r="O1955" t="inlineStr">
        <is>
          <t>---</t>
        </is>
      </c>
      <c r="P1955" t="inlineStr">
        <is>
          <t>---</t>
        </is>
      </c>
      <c r="Q1955" t="inlineStr">
        <is>
          <t>---</t>
        </is>
      </c>
      <c r="R1955" t="inlineStr">
        <is>
          <t>17.5</t>
        </is>
      </c>
      <c r="S1955" t="inlineStr">
        <is>
          <t>22.5</t>
        </is>
      </c>
      <c r="T1955" t="inlineStr"/>
      <c r="U1955" t="inlineStr"/>
      <c r="V1955" t="inlineStr"/>
      <c r="W1955" t="inlineStr"/>
      <c r="X1955" t="inlineStr">
        <is>
          <t>PAP/NPFS/ST02917</t>
        </is>
      </c>
      <c r="Y1955" t="inlineStr">
        <is>
          <t>PAP/NPFS/ST02917</t>
        </is>
      </c>
      <c r="Z1955" t="inlineStr">
        <is>
          <t>2025-04-11 22:52:59</t>
        </is>
      </c>
      <c r="AA1955" t="inlineStr">
        <is>
          <t>2025-04-11 22:51:55</t>
        </is>
      </c>
      <c r="AB1955" t="inlineStr">
        <is>
          <t>2christelle</t>
        </is>
      </c>
      <c r="AC1955" t="inlineStr">
        <is>
          <t>2025-04-11 22:54:34</t>
        </is>
      </c>
      <c r="AD1955" s="1" t="inlineStr">
        <is>
          <t>https://www.commcarehq.org/a/caris-test/reports/form_data/47dce746-b134-431f-9a9c-0d457b9dbfa2/</t>
        </is>
      </c>
      <c r="AE1955" t="inlineStr">
        <is>
          <t>---</t>
        </is>
      </c>
      <c r="AF1955" t="inlineStr">
        <is>
          <t>3c5a623af057e23a32ae4000_36689</t>
        </is>
      </c>
      <c r="AG1955" t="inlineStr">
        <is>
          <t>---</t>
        </is>
      </c>
      <c r="AH1955" t="inlineStr">
        <is>
          <t>2025-04-11 22:52:59</t>
        </is>
      </c>
      <c r="AI1955" t="inlineStr">
        <is>
          <t>246df32431d94e4a97fb5b1b8bef6b0e</t>
        </is>
      </c>
      <c r="AJ1955" t="inlineStr">
        <is>
          <t>2025-04-10</t>
        </is>
      </c>
      <c r="AK1955" t="inlineStr">
        <is>
          <t>4</t>
        </is>
      </c>
      <c r="AL1955" t="inlineStr">
        <is>
          <t>Pour rendez- vous raté</t>
        </is>
      </c>
      <c r="AM1955" t="inlineStr">
        <is>
          <t>1</t>
        </is>
      </c>
      <c r="AN1955" t="inlineStr">
        <is>
          <t>Pour planifier la visite</t>
        </is>
      </c>
      <c r="AO1955" t="inlineStr">
        <is>
          <t>1</t>
        </is>
      </c>
      <c r="AP1955" t="inlineStr">
        <is>
          <t>1</t>
        </is>
      </c>
      <c r="AQ1955" t="inlineStr">
        <is>
          <t>17.5</t>
        </is>
      </c>
      <c r="AR1955" t="inlineStr">
        <is>
          <t>22.5</t>
        </is>
      </c>
      <c r="AS1955" t="inlineStr"/>
      <c r="AT1955" t="inlineStr"/>
      <c r="AU1955" t="inlineStr">
        <is>
          <t>---</t>
        </is>
      </c>
      <c r="AV1955" t="inlineStr">
        <is>
          <t>---</t>
        </is>
      </c>
      <c r="AW1955" t="inlineStr">
        <is>
          <t>---</t>
        </is>
      </c>
      <c r="AX1955" t="inlineStr">
        <is>
          <t>---</t>
        </is>
      </c>
      <c r="AY1955" t="inlineStr">
        <is>
          <t>---</t>
        </is>
      </c>
      <c r="AZ1955" t="inlineStr">
        <is>
          <t>---</t>
        </is>
      </c>
      <c r="BA1955" t="inlineStr">
        <is>
          <t>246df32431d94e4a97fb5b1b8bef6b0e</t>
        </is>
      </c>
      <c r="BB1955" t="inlineStr">
        <is>
          <t>http://openrosa.org/formdesigner/0B48E039-1E80-49A7-AC24-732B6E788E39</t>
        </is>
      </c>
      <c r="BC1955" t="inlineStr">
        <is>
          <t>Ration et autres visites</t>
        </is>
      </c>
      <c r="BD1955" t="inlineStr">
        <is>
          <t>CommCare Android, version "2.56"(468046). App v15976. CommCare Version 2.56.0. Build 468046, built on: 2025-03-15</t>
        </is>
      </c>
      <c r="BE1955" t="inlineStr">
        <is>
          <t>commcare_95f1782f-8426-4434-b328-8386bbd0e352</t>
        </is>
      </c>
      <c r="BF1955" t="inlineStr">
        <is>
          <t>18.4726483 -72.2935563 0.0 2299.99</t>
        </is>
      </c>
      <c r="BG1955" t="inlineStr">
        <is>
          <t>f13d8149fc6d39ebe86af18272310ff9</t>
        </is>
      </c>
      <c r="BH1955" t="inlineStr">
        <is>
          <t>7f92301a232342ecaa860bf392f6b02f</t>
        </is>
      </c>
      <c r="BI1955" t="inlineStr">
        <is>
          <t>15246</t>
        </is>
      </c>
      <c r="BJ1955" t="inlineStr">
        <is>
          <t>XFormInstance</t>
        </is>
      </c>
      <c r="BK1955" t="inlineStr">
        <is>
          <t>90500fec15ad11f0b057c95ea779295f</t>
        </is>
      </c>
      <c r="BL1955" t="b">
        <v>0</v>
      </c>
      <c r="BM1955" t="inlineStr">
        <is>
          <t>---</t>
        </is>
      </c>
      <c r="BN1955" t="inlineStr">
        <is>
          <t>200.113.253.143</t>
        </is>
      </c>
      <c r="BO1955" t="inlineStr">
        <is>
          <t>Richny Ocean</t>
        </is>
      </c>
    </row>
    <row r="1956">
      <c r="A1956" t="inlineStr">
        <is>
          <t>1954</t>
        </is>
      </c>
      <c r="B1956" t="inlineStr">
        <is>
          <t>577f380a-67f3-4086-9b26-354912faebad</t>
        </is>
      </c>
      <c r="C1956" t="inlineStr">
        <is>
          <t>2025-04-10</t>
        </is>
      </c>
      <c r="D1956" t="inlineStr">
        <is>
          <t>4</t>
        </is>
      </c>
      <c r="E1956" t="inlineStr">
        <is>
          <t>Rendez- vous raté</t>
        </is>
      </c>
      <c r="F1956" t="inlineStr">
        <is>
          <t>1</t>
        </is>
      </c>
      <c r="G1956" t="inlineStr">
        <is>
          <t>pour planifier la visite</t>
        </is>
      </c>
      <c r="H1956" t="inlineStr">
        <is>
          <t>1</t>
        </is>
      </c>
      <c r="I1956" t="inlineStr">
        <is>
          <t>1</t>
        </is>
      </c>
      <c r="J1956" t="inlineStr">
        <is>
          <t>4</t>
        </is>
      </c>
      <c r="K1956" t="inlineStr">
        <is>
          <t>---</t>
        </is>
      </c>
      <c r="L1956" t="inlineStr">
        <is>
          <t>---</t>
        </is>
      </c>
      <c r="M1956" t="inlineStr">
        <is>
          <t>---</t>
        </is>
      </c>
      <c r="N1956" t="inlineStr">
        <is>
          <t>---</t>
        </is>
      </c>
      <c r="O1956" t="inlineStr">
        <is>
          <t>---</t>
        </is>
      </c>
      <c r="P1956" t="inlineStr">
        <is>
          <t>---</t>
        </is>
      </c>
      <c r="Q1956" t="inlineStr">
        <is>
          <t>---</t>
        </is>
      </c>
      <c r="R1956" t="inlineStr">
        <is>
          <t>18.5</t>
        </is>
      </c>
      <c r="S1956" t="inlineStr">
        <is>
          <t>25.0</t>
        </is>
      </c>
      <c r="T1956" t="inlineStr"/>
      <c r="U1956" t="inlineStr"/>
      <c r="V1956" t="inlineStr"/>
      <c r="W1956" t="inlineStr"/>
      <c r="X1956" t="inlineStr">
        <is>
          <t>PAP/NPFS/ST04343</t>
        </is>
      </c>
      <c r="Y1956" t="inlineStr">
        <is>
          <t>PAP/NPFS/ST04343</t>
        </is>
      </c>
      <c r="Z1956" t="inlineStr">
        <is>
          <t>2025-04-11 22:54:20</t>
        </is>
      </c>
      <c r="AA1956" t="inlineStr">
        <is>
          <t>2025-04-11 22:53:14</t>
        </is>
      </c>
      <c r="AB1956" t="inlineStr">
        <is>
          <t>2christelle</t>
        </is>
      </c>
      <c r="AC1956" t="inlineStr">
        <is>
          <t>2025-04-11 22:55:53</t>
        </is>
      </c>
      <c r="AD1956" s="1" t="inlineStr">
        <is>
          <t>https://www.commcarehq.org/a/caris-test/reports/form_data/577f380a-67f3-4086-9b26-354912faebad/</t>
        </is>
      </c>
      <c r="AE1956" t="inlineStr">
        <is>
          <t>---</t>
        </is>
      </c>
      <c r="AF1956" t="inlineStr">
        <is>
          <t>3c5a623af057e23a32ae4000_187854</t>
        </is>
      </c>
      <c r="AG1956" t="inlineStr">
        <is>
          <t>---</t>
        </is>
      </c>
      <c r="AH1956" t="inlineStr">
        <is>
          <t>2025-04-11 22:54:20</t>
        </is>
      </c>
      <c r="AI1956" t="inlineStr">
        <is>
          <t>246df32431d94e4a97fb5b1b8bef6b0e</t>
        </is>
      </c>
      <c r="AJ1956" t="inlineStr">
        <is>
          <t>2025-04-10</t>
        </is>
      </c>
      <c r="AK1956" t="inlineStr">
        <is>
          <t>4</t>
        </is>
      </c>
      <c r="AL1956" t="inlineStr">
        <is>
          <t>Rendez- vous raté</t>
        </is>
      </c>
      <c r="AM1956" t="inlineStr">
        <is>
          <t>1</t>
        </is>
      </c>
      <c r="AN1956" t="inlineStr">
        <is>
          <t>pour planifier la visite</t>
        </is>
      </c>
      <c r="AO1956" t="inlineStr">
        <is>
          <t>1</t>
        </is>
      </c>
      <c r="AP1956" t="inlineStr">
        <is>
          <t>1</t>
        </is>
      </c>
      <c r="AQ1956" t="inlineStr">
        <is>
          <t>18.5</t>
        </is>
      </c>
      <c r="AR1956" t="inlineStr">
        <is>
          <t>25</t>
        </is>
      </c>
      <c r="AS1956" t="inlineStr"/>
      <c r="AT1956" t="inlineStr"/>
      <c r="AU1956" t="inlineStr">
        <is>
          <t>---</t>
        </is>
      </c>
      <c r="AV1956" t="inlineStr">
        <is>
          <t>---</t>
        </is>
      </c>
      <c r="AW1956" t="inlineStr">
        <is>
          <t>---</t>
        </is>
      </c>
      <c r="AX1956" t="inlineStr">
        <is>
          <t>---</t>
        </is>
      </c>
      <c r="AY1956" t="inlineStr">
        <is>
          <t>---</t>
        </is>
      </c>
      <c r="AZ1956" t="inlineStr">
        <is>
          <t>---</t>
        </is>
      </c>
      <c r="BA1956" t="inlineStr">
        <is>
          <t>246df32431d94e4a97fb5b1b8bef6b0e</t>
        </is>
      </c>
      <c r="BB1956" t="inlineStr">
        <is>
          <t>http://openrosa.org/formdesigner/0B48E039-1E80-49A7-AC24-732B6E788E39</t>
        </is>
      </c>
      <c r="BC1956" t="inlineStr">
        <is>
          <t>Ration et autres visites</t>
        </is>
      </c>
      <c r="BD1956" t="inlineStr">
        <is>
          <t>CommCare Android, version "2.56"(468046). App v15976. CommCare Version 2.56.0. Build 468046, built on: 2025-03-15</t>
        </is>
      </c>
      <c r="BE1956" t="inlineStr">
        <is>
          <t>commcare_95f1782f-8426-4434-b328-8386bbd0e352</t>
        </is>
      </c>
      <c r="BF1956" t="inlineStr">
        <is>
          <t>18.4775524 -72.2797441 1183.0 9.8</t>
        </is>
      </c>
      <c r="BG1956" t="inlineStr">
        <is>
          <t>f13d8149fc6d39ebe86af18272310ff9</t>
        </is>
      </c>
      <c r="BH1956" t="inlineStr">
        <is>
          <t>7f92301a232342ecaa860bf392f6b02f</t>
        </is>
      </c>
      <c r="BI1956" t="inlineStr">
        <is>
          <t>15246</t>
        </is>
      </c>
      <c r="BJ1956" t="inlineStr">
        <is>
          <t>XFormInstance</t>
        </is>
      </c>
      <c r="BK1956" t="inlineStr">
        <is>
          <t>90500fec15ad11f0b057c95ea779295f</t>
        </is>
      </c>
      <c r="BL1956" t="b">
        <v>0</v>
      </c>
      <c r="BM1956" t="inlineStr">
        <is>
          <t>---</t>
        </is>
      </c>
      <c r="BN1956" t="inlineStr">
        <is>
          <t>200.113.253.143</t>
        </is>
      </c>
      <c r="BO1956" t="inlineStr">
        <is>
          <t>occean Handel Samuel</t>
        </is>
      </c>
    </row>
    <row r="1957">
      <c r="A1957" t="inlineStr">
        <is>
          <t>1955</t>
        </is>
      </c>
      <c r="B1957" t="inlineStr">
        <is>
          <t>70b09f40-4151-452b-b3f9-6bb75d0fddba</t>
        </is>
      </c>
      <c r="C1957" t="inlineStr">
        <is>
          <t>2025-04-11</t>
        </is>
      </c>
      <c r="D1957" t="inlineStr">
        <is>
          <t>3</t>
        </is>
      </c>
      <c r="E1957" t="inlineStr">
        <is>
          <t>---</t>
        </is>
      </c>
      <c r="F1957" t="inlineStr">
        <is>
          <t>1</t>
        </is>
      </c>
      <c r="G1957" t="inlineStr">
        <is>
          <t>---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---</t>
        </is>
      </c>
      <c r="L1957" t="inlineStr">
        <is>
          <t>---</t>
        </is>
      </c>
      <c r="M1957" t="inlineStr">
        <is>
          <t>---</t>
        </is>
      </c>
      <c r="N1957" t="inlineStr">
        <is>
          <t>---</t>
        </is>
      </c>
      <c r="O1957" t="inlineStr">
        <is>
          <t>---</t>
        </is>
      </c>
      <c r="P1957" t="inlineStr">
        <is>
          <t>---</t>
        </is>
      </c>
      <c r="Q1957" t="inlineStr">
        <is>
          <t>---</t>
        </is>
      </c>
      <c r="R1957" t="inlineStr"/>
      <c r="S1957" t="inlineStr"/>
      <c r="T1957" t="inlineStr"/>
      <c r="U1957" t="inlineStr"/>
      <c r="V1957" t="inlineStr"/>
      <c r="W1957" t="inlineStr">
        <is>
          <t>18.4750574 -72.6488881 32.6 12.36</t>
        </is>
      </c>
      <c r="X1957" t="inlineStr">
        <is>
          <t>LEG/HSCL/ST00714</t>
        </is>
      </c>
      <c r="Y1957" t="inlineStr">
        <is>
          <t>LEG/HSCL/ST00714</t>
        </is>
      </c>
      <c r="Z1957" t="inlineStr">
        <is>
          <t>2025-04-11 17:53:45</t>
        </is>
      </c>
      <c r="AA1957" t="inlineStr">
        <is>
          <t>2025-04-02 20:38:51</t>
        </is>
      </c>
      <c r="AB1957" t="inlineStr">
        <is>
          <t>2toussaint</t>
        </is>
      </c>
      <c r="AC1957" t="inlineStr">
        <is>
          <t>2025-04-11 22:56:28</t>
        </is>
      </c>
      <c r="AD1957" s="1" t="inlineStr">
        <is>
          <t>https://www.commcarehq.org/a/caris-test/reports/form_data/70b09f40-4151-452b-b3f9-6bb75d0fddba/</t>
        </is>
      </c>
      <c r="AE1957" t="inlineStr">
        <is>
          <t>---</t>
        </is>
      </c>
      <c r="AF1957" t="inlineStr">
        <is>
          <t>3c5a623af057e23a32ae4000_117240</t>
        </is>
      </c>
      <c r="AG1957" t="inlineStr">
        <is>
          <t>OK</t>
        </is>
      </c>
      <c r="AH1957" t="inlineStr">
        <is>
          <t>2025-04-11 17:53:45</t>
        </is>
      </c>
      <c r="AI1957" t="inlineStr">
        <is>
          <t>bf15ded1c441caeee7b3790beacaa107</t>
        </is>
      </c>
      <c r="AJ1957" t="inlineStr">
        <is>
          <t>2025-04-11</t>
        </is>
      </c>
      <c r="AK1957" t="inlineStr">
        <is>
          <t>3</t>
        </is>
      </c>
      <c r="AL1957" t="inlineStr">
        <is>
          <t>---</t>
        </is>
      </c>
      <c r="AM1957" t="inlineStr">
        <is>
          <t>1</t>
        </is>
      </c>
      <c r="AN1957" t="inlineStr">
        <is>
          <t>---</t>
        </is>
      </c>
      <c r="AO1957" t="inlineStr">
        <is>
          <t>1</t>
        </is>
      </c>
      <c r="AP1957" t="inlineStr">
        <is>
          <t>1</t>
        </is>
      </c>
      <c r="AQ1957" t="inlineStr"/>
      <c r="AR1957" t="inlineStr"/>
      <c r="AS1957" t="inlineStr"/>
      <c r="AT1957" t="inlineStr">
        <is>
          <t>18.4750574 -72.6488881 32.6 12.36</t>
        </is>
      </c>
      <c r="AU1957" t="inlineStr">
        <is>
          <t>---</t>
        </is>
      </c>
      <c r="AV1957" t="inlineStr">
        <is>
          <t>---</t>
        </is>
      </c>
      <c r="AW1957" t="inlineStr">
        <is>
          <t>---</t>
        </is>
      </c>
      <c r="AX1957" t="inlineStr">
        <is>
          <t>---</t>
        </is>
      </c>
      <c r="AY1957" t="inlineStr">
        <is>
          <t>---</t>
        </is>
      </c>
      <c r="AZ1957" t="inlineStr">
        <is>
          <t>---</t>
        </is>
      </c>
      <c r="BA1957" t="inlineStr">
        <is>
          <t>bf15ded1c441caeee7b3790beacaa107</t>
        </is>
      </c>
      <c r="BB1957" t="inlineStr">
        <is>
          <t>http://openrosa.org/formdesigner/0B48E039-1E80-49A7-AC24-732B6E788E39</t>
        </is>
      </c>
      <c r="BC1957" t="inlineStr">
        <is>
          <t>Ration et autres visites</t>
        </is>
      </c>
      <c r="BD1957" t="inlineStr">
        <is>
          <t>CommCare Android, version "2.55.0"(467579). App v15976. CommCare Version 2.55.0. Build 467579, built on: 2025-01-15</t>
        </is>
      </c>
      <c r="BE1957" t="inlineStr">
        <is>
          <t>commcare_6ba4fa04-2ee5-4472-8c22-35182b767bd8</t>
        </is>
      </c>
      <c r="BF1957" t="inlineStr">
        <is>
          <t>18.4750614 -72.6488823 32.53 9.02</t>
        </is>
      </c>
      <c r="BG1957" t="inlineStr">
        <is>
          <t>f13d8149fc6d39ebe86af18272310ff9</t>
        </is>
      </c>
      <c r="BH1957" t="inlineStr">
        <is>
          <t>7f92301a232342ecaa860bf392f6b02f</t>
        </is>
      </c>
      <c r="BI1957" t="inlineStr">
        <is>
          <t>15246</t>
        </is>
      </c>
      <c r="BJ1957" t="inlineStr">
        <is>
          <t>XFormInstance</t>
        </is>
      </c>
      <c r="BK1957" t="inlineStr">
        <is>
          <t>4dbe54b4159311f0be798d4ba6887086</t>
        </is>
      </c>
      <c r="BL1957" t="b">
        <v>0</v>
      </c>
      <c r="BM1957" t="inlineStr">
        <is>
          <t>---</t>
        </is>
      </c>
      <c r="BN1957" t="inlineStr">
        <is>
          <t>200.113.234.10</t>
        </is>
      </c>
      <c r="BO1957" t="inlineStr">
        <is>
          <t>Saphira St Hilaire</t>
        </is>
      </c>
    </row>
    <row r="1958">
      <c r="A1958" t="inlineStr">
        <is>
          <t>1956</t>
        </is>
      </c>
      <c r="B1958" t="inlineStr">
        <is>
          <t>35d40c2f-fab4-480a-97d0-897bc53397e8</t>
        </is>
      </c>
      <c r="C1958" t="inlineStr">
        <is>
          <t>2025-04-11</t>
        </is>
      </c>
      <c r="D1958" t="inlineStr">
        <is>
          <t>4</t>
        </is>
      </c>
      <c r="E1958" t="inlineStr">
        <is>
          <t>Vérification de médicament</t>
        </is>
      </c>
      <c r="F1958" t="inlineStr">
        <is>
          <t>1</t>
        </is>
      </c>
      <c r="G1958" t="inlineStr">
        <is>
          <t>Pour planifier la visite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---</t>
        </is>
      </c>
      <c r="L1958" t="inlineStr">
        <is>
          <t>---</t>
        </is>
      </c>
      <c r="M1958" t="inlineStr">
        <is>
          <t>---</t>
        </is>
      </c>
      <c r="N1958" t="inlineStr">
        <is>
          <t>---</t>
        </is>
      </c>
      <c r="O1958" t="inlineStr">
        <is>
          <t>---</t>
        </is>
      </c>
      <c r="P1958" t="inlineStr">
        <is>
          <t>---</t>
        </is>
      </c>
      <c r="Q1958" t="inlineStr">
        <is>
          <t>---</t>
        </is>
      </c>
      <c r="R1958" t="inlineStr">
        <is>
          <t>17.0</t>
        </is>
      </c>
      <c r="S1958" t="inlineStr">
        <is>
          <t>19.0</t>
        </is>
      </c>
      <c r="T1958" t="inlineStr">
        <is>
          <t>112.0</t>
        </is>
      </c>
      <c r="U1958">
        <f>HYPERLINK("https://www.commcarehq.org/a/caris-test/api/form_attachment/v1/35d40c2f-fab4-480a-97d0-897bc53397e8/1744412292525.jpg")</f>
        <v/>
      </c>
      <c r="V1958" t="inlineStr"/>
      <c r="W1958" t="inlineStr"/>
      <c r="X1958" t="inlineStr">
        <is>
          <t>PAP/NPFS/00155457</t>
        </is>
      </c>
      <c r="Y1958" t="inlineStr">
        <is>
          <t>PAP/NPFS/00155457</t>
        </is>
      </c>
      <c r="Z1958" t="inlineStr">
        <is>
          <t>2025-04-11 22:58:15</t>
        </is>
      </c>
      <c r="AA1958" t="inlineStr">
        <is>
          <t>2025-04-11 22:54:42</t>
        </is>
      </c>
      <c r="AB1958" t="inlineStr">
        <is>
          <t>2christelle</t>
        </is>
      </c>
      <c r="AC1958" t="inlineStr">
        <is>
          <t>2025-04-11 22:59:53</t>
        </is>
      </c>
      <c r="AD1958" s="1" t="inlineStr">
        <is>
          <t>https://www.commcarehq.org/a/caris-test/reports/form_data/35d40c2f-fab4-480a-97d0-897bc53397e8/</t>
        </is>
      </c>
      <c r="AE1958" t="inlineStr">
        <is>
          <t>---</t>
        </is>
      </c>
      <c r="AF1958" t="inlineStr">
        <is>
          <t>3c5a623af057e23a32ae4000_45830</t>
        </is>
      </c>
      <c r="AG1958" t="inlineStr">
        <is>
          <t>---</t>
        </is>
      </c>
      <c r="AH1958" t="inlineStr">
        <is>
          <t>2025-04-11 22:58:15</t>
        </is>
      </c>
      <c r="AI1958" t="inlineStr">
        <is>
          <t>246df32431d94e4a97fb5b1b8bef6b0e</t>
        </is>
      </c>
      <c r="AJ1958" t="inlineStr">
        <is>
          <t>2025-04-11</t>
        </is>
      </c>
      <c r="AK1958" t="inlineStr">
        <is>
          <t>4</t>
        </is>
      </c>
      <c r="AL1958" t="inlineStr">
        <is>
          <t>Vérification de médicament</t>
        </is>
      </c>
      <c r="AM1958" t="inlineStr">
        <is>
          <t>1</t>
        </is>
      </c>
      <c r="AN1958" t="inlineStr">
        <is>
          <t>Pour planifier la visite</t>
        </is>
      </c>
      <c r="AO1958" t="inlineStr">
        <is>
          <t>1</t>
        </is>
      </c>
      <c r="AP1958" t="inlineStr">
        <is>
          <t>1</t>
        </is>
      </c>
      <c r="AQ1958" t="inlineStr">
        <is>
          <t>17</t>
        </is>
      </c>
      <c r="AR1958" t="inlineStr">
        <is>
          <t>19</t>
        </is>
      </c>
      <c r="AS1958" t="inlineStr">
        <is>
          <t>112</t>
        </is>
      </c>
      <c r="AT1958" t="inlineStr"/>
      <c r="AU1958" t="inlineStr">
        <is>
          <t>---</t>
        </is>
      </c>
      <c r="AV1958" t="inlineStr">
        <is>
          <t>---</t>
        </is>
      </c>
      <c r="AW1958" t="inlineStr">
        <is>
          <t>---</t>
        </is>
      </c>
      <c r="AX1958" t="inlineStr">
        <is>
          <t>---</t>
        </is>
      </c>
      <c r="AY1958" t="inlineStr">
        <is>
          <t>---</t>
        </is>
      </c>
      <c r="AZ1958" t="inlineStr">
        <is>
          <t>---</t>
        </is>
      </c>
      <c r="BA1958" t="inlineStr">
        <is>
          <t>246df32431d94e4a97fb5b1b8bef6b0e</t>
        </is>
      </c>
      <c r="BB1958" t="inlineStr">
        <is>
          <t>http://openrosa.org/formdesigner/0B48E039-1E80-49A7-AC24-732B6E788E39</t>
        </is>
      </c>
      <c r="BC1958" t="inlineStr">
        <is>
          <t>Ration et autres visites</t>
        </is>
      </c>
      <c r="BD1958" t="inlineStr">
        <is>
          <t>CommCare Android, version "2.56"(468046). App v15976. CommCare Version 2.56.0. Build 468046, built on: 2025-03-15</t>
        </is>
      </c>
      <c r="BE1958" t="inlineStr">
        <is>
          <t>commcare_95f1782f-8426-4434-b328-8386bbd0e352</t>
        </is>
      </c>
      <c r="BF1958" t="inlineStr">
        <is>
          <t>18.4775153 -72.2796318 1185.0 9.8</t>
        </is>
      </c>
      <c r="BG1958" t="inlineStr">
        <is>
          <t>f13d8149fc6d39ebe86af18272310ff9</t>
        </is>
      </c>
      <c r="BH1958" t="inlineStr">
        <is>
          <t>7f92301a232342ecaa860bf392f6b02f</t>
        </is>
      </c>
      <c r="BI1958" t="inlineStr">
        <is>
          <t>15246</t>
        </is>
      </c>
      <c r="BJ1958" t="inlineStr">
        <is>
          <t>XFormInstance</t>
        </is>
      </c>
      <c r="BK1958" t="inlineStr">
        <is>
          <t>90500fec15ad11f0b057c95ea779295f</t>
        </is>
      </c>
      <c r="BL1958" t="b">
        <v>0</v>
      </c>
      <c r="BM1958" t="inlineStr">
        <is>
          <t>---</t>
        </is>
      </c>
      <c r="BN1958" t="inlineStr">
        <is>
          <t>200.113.253.143</t>
        </is>
      </c>
      <c r="BO1958" t="inlineStr">
        <is>
          <t>Grasmine Richaella Dorce</t>
        </is>
      </c>
    </row>
    <row r="1959">
      <c r="A1959" t="inlineStr">
        <is>
          <t>1957</t>
        </is>
      </c>
      <c r="B1959" t="inlineStr">
        <is>
          <t>7389c06a-314d-4c86-9db8-726dc80ea471</t>
        </is>
      </c>
      <c r="C1959" t="inlineStr">
        <is>
          <t>2025-04-11</t>
        </is>
      </c>
      <c r="D1959" t="inlineStr">
        <is>
          <t>3</t>
        </is>
      </c>
      <c r="E1959" t="inlineStr">
        <is>
          <t>---</t>
        </is>
      </c>
      <c r="F1959" t="inlineStr">
        <is>
          <t>1</t>
        </is>
      </c>
      <c r="G1959" t="inlineStr">
        <is>
          <t>---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---</t>
        </is>
      </c>
      <c r="L1959" t="inlineStr">
        <is>
          <t>---</t>
        </is>
      </c>
      <c r="M1959" t="inlineStr">
        <is>
          <t>---</t>
        </is>
      </c>
      <c r="N1959" t="inlineStr">
        <is>
          <t>---</t>
        </is>
      </c>
      <c r="O1959" t="inlineStr">
        <is>
          <t>---</t>
        </is>
      </c>
      <c r="P1959" t="inlineStr">
        <is>
          <t>---</t>
        </is>
      </c>
      <c r="Q1959" t="inlineStr">
        <is>
          <t>---</t>
        </is>
      </c>
      <c r="R1959" t="inlineStr"/>
      <c r="S1959" t="inlineStr"/>
      <c r="T1959" t="inlineStr"/>
      <c r="U1959" t="inlineStr"/>
      <c r="V1959" t="inlineStr"/>
      <c r="W1959" t="inlineStr"/>
      <c r="X1959" t="inlineStr">
        <is>
          <t>PAP/HSFS/ST01680</t>
        </is>
      </c>
      <c r="Y1959" t="inlineStr">
        <is>
          <t>PAP/HSFS/ST01680</t>
        </is>
      </c>
      <c r="Z1959" t="inlineStr">
        <is>
          <t>2025-04-12 00:15:49</t>
        </is>
      </c>
      <c r="AA1959" t="inlineStr">
        <is>
          <t>2025-04-12 00:15:31</t>
        </is>
      </c>
      <c r="AB1959" t="inlineStr">
        <is>
          <t>2jessica</t>
        </is>
      </c>
      <c r="AC1959" t="inlineStr">
        <is>
          <t>2025-04-12 00:15:51</t>
        </is>
      </c>
      <c r="AD1959" s="1" t="inlineStr">
        <is>
          <t>https://www.commcarehq.org/a/caris-test/reports/form_data/7389c06a-314d-4c86-9db8-726dc80ea471/</t>
        </is>
      </c>
      <c r="AE1959" t="inlineStr">
        <is>
          <t>---</t>
        </is>
      </c>
      <c r="AF1959" t="inlineStr">
        <is>
          <t>3c5a623af057e23a32ae4000_194443</t>
        </is>
      </c>
      <c r="AG1959" t="inlineStr">
        <is>
          <t>OK</t>
        </is>
      </c>
      <c r="AH1959" t="inlineStr">
        <is>
          <t>2025-04-12 00:15:49</t>
        </is>
      </c>
      <c r="AI1959" t="inlineStr">
        <is>
          <t>6b7066b672544b4cabd3a14f9f012e2c</t>
        </is>
      </c>
      <c r="AJ1959" t="inlineStr">
        <is>
          <t>2025-04-11</t>
        </is>
      </c>
      <c r="AK1959" t="inlineStr">
        <is>
          <t>3</t>
        </is>
      </c>
      <c r="AL1959" t="inlineStr">
        <is>
          <t>---</t>
        </is>
      </c>
      <c r="AM1959" t="inlineStr">
        <is>
          <t>1</t>
        </is>
      </c>
      <c r="AN1959" t="inlineStr">
        <is>
          <t>---</t>
        </is>
      </c>
      <c r="AO1959" t="inlineStr">
        <is>
          <t>0</t>
        </is>
      </c>
      <c r="AP1959" t="inlineStr">
        <is>
          <t>1</t>
        </is>
      </c>
      <c r="AQ1959" t="inlineStr"/>
      <c r="AR1959" t="inlineStr"/>
      <c r="AS1959" t="inlineStr"/>
      <c r="AT1959" t="inlineStr"/>
      <c r="AU1959" t="inlineStr">
        <is>
          <t>---</t>
        </is>
      </c>
      <c r="AV1959" t="inlineStr">
        <is>
          <t>---</t>
        </is>
      </c>
      <c r="AW1959" t="inlineStr">
        <is>
          <t>---</t>
        </is>
      </c>
      <c r="AX1959" t="inlineStr">
        <is>
          <t>---</t>
        </is>
      </c>
      <c r="AY1959" t="inlineStr">
        <is>
          <t>---</t>
        </is>
      </c>
      <c r="AZ1959" t="inlineStr">
        <is>
          <t>---</t>
        </is>
      </c>
      <c r="BA1959" t="inlineStr">
        <is>
          <t>6b7066b672544b4cabd3a14f9f012e2c</t>
        </is>
      </c>
      <c r="BB1959" t="inlineStr">
        <is>
          <t>http://openrosa.org/formdesigner/0B48E039-1E80-49A7-AC24-732B6E788E39</t>
        </is>
      </c>
      <c r="BC1959" t="inlineStr">
        <is>
          <t>Ration et autres visites</t>
        </is>
      </c>
      <c r="BD1959" t="inlineStr">
        <is>
          <t>CommCare Android, version "2.56"(468051). App v15976. CommCare Version 2.56.0. Build 468051, built on: 2025-04-04</t>
        </is>
      </c>
      <c r="BE1959" t="inlineStr">
        <is>
          <t>commcare_f18d6b7a-4a28-4b1e-ba72-371ee279da9f</t>
        </is>
      </c>
      <c r="BF1959" t="inlineStr"/>
      <c r="BG1959" t="inlineStr">
        <is>
          <t>f13d8149fc6d39ebe86af18272310ff9</t>
        </is>
      </c>
      <c r="BH1959" t="inlineStr">
        <is>
          <t>7f92301a232342ecaa860bf392f6b02f</t>
        </is>
      </c>
      <c r="BI1959" t="inlineStr">
        <is>
          <t>15246</t>
        </is>
      </c>
      <c r="BJ1959" t="inlineStr">
        <is>
          <t>XFormInstance</t>
        </is>
      </c>
      <c r="BK1959" t="inlineStr">
        <is>
          <t>df91d62816ed11f08a73839c77c2df28</t>
        </is>
      </c>
      <c r="BL1959" t="b">
        <v>0</v>
      </c>
      <c r="BM1959" t="inlineStr">
        <is>
          <t>---</t>
        </is>
      </c>
      <c r="BN1959" t="inlineStr">
        <is>
          <t>190.115.176.92</t>
        </is>
      </c>
      <c r="BO1959" t="inlineStr">
        <is>
          <t xml:space="preserve">Francska Jean </t>
        </is>
      </c>
    </row>
    <row r="1960">
      <c r="A1960" t="inlineStr">
        <is>
          <t>1958</t>
        </is>
      </c>
      <c r="B1960" t="inlineStr">
        <is>
          <t>1080b141-cf02-4c78-8017-5d9aa1531fab</t>
        </is>
      </c>
      <c r="C1960" t="inlineStr">
        <is>
          <t>2025-04-11</t>
        </is>
      </c>
      <c r="D1960" t="inlineStr">
        <is>
          <t>4</t>
        </is>
      </c>
      <c r="E1960" t="inlineStr">
        <is>
          <t>suivi en club</t>
        </is>
      </c>
      <c r="F1960" t="inlineStr">
        <is>
          <t>1</t>
        </is>
      </c>
      <c r="G1960" t="inlineStr">
        <is>
          <t>trouvé</t>
        </is>
      </c>
      <c r="H1960" t="inlineStr">
        <is>
          <t>1</t>
        </is>
      </c>
      <c r="I1960" t="inlineStr">
        <is>
          <t>1</t>
        </is>
      </c>
      <c r="J1960" t="inlineStr">
        <is>
          <t>2</t>
        </is>
      </c>
      <c r="K1960" t="inlineStr">
        <is>
          <t>---</t>
        </is>
      </c>
      <c r="L1960" t="inlineStr">
        <is>
          <t>---</t>
        </is>
      </c>
      <c r="M1960" t="inlineStr">
        <is>
          <t>---</t>
        </is>
      </c>
      <c r="N1960" t="inlineStr">
        <is>
          <t>---</t>
        </is>
      </c>
      <c r="O1960" t="inlineStr">
        <is>
          <t>---</t>
        </is>
      </c>
      <c r="P1960" t="inlineStr">
        <is>
          <t>---</t>
        </is>
      </c>
      <c r="Q1960" t="inlineStr">
        <is>
          <t>---</t>
        </is>
      </c>
      <c r="R1960" t="inlineStr">
        <is>
          <t>22.6</t>
        </is>
      </c>
      <c r="S1960" t="inlineStr">
        <is>
          <t>45.3</t>
        </is>
      </c>
      <c r="T1960" t="inlineStr">
        <is>
          <t>163.0</t>
        </is>
      </c>
      <c r="U1960">
        <f>HYPERLINK("https://www.commcarehq.org/a/caris-test/api/form_attachment/v1/1080b141-cf02-4c78-8017-5d9aa1531fab/1744419641978.jpg")</f>
        <v/>
      </c>
      <c r="V1960" t="inlineStr"/>
      <c r="W1960" t="inlineStr"/>
      <c r="X1960" t="inlineStr">
        <is>
          <t>PAP/CHAP/ST02133</t>
        </is>
      </c>
      <c r="Y1960" t="inlineStr">
        <is>
          <t>PAP/CHAP/ST02133</t>
        </is>
      </c>
      <c r="Z1960" t="inlineStr">
        <is>
          <t>2025-04-12 01:00:49</t>
        </is>
      </c>
      <c r="AA1960" t="inlineStr">
        <is>
          <t>2025-04-12 00:59:21</t>
        </is>
      </c>
      <c r="AB1960" t="inlineStr">
        <is>
          <t>2faustin</t>
        </is>
      </c>
      <c r="AC1960" t="inlineStr">
        <is>
          <t>2025-04-12 12:07:15</t>
        </is>
      </c>
      <c r="AD1960" s="1" t="inlineStr">
        <is>
          <t>https://www.commcarehq.org/a/caris-test/reports/form_data/1080b141-cf02-4c78-8017-5d9aa1531fab/</t>
        </is>
      </c>
      <c r="AE1960" t="inlineStr">
        <is>
          <t>---</t>
        </is>
      </c>
      <c r="AF1960" t="inlineStr">
        <is>
          <t>3c5a623af057e23a32ae4000_20962</t>
        </is>
      </c>
      <c r="AG1960" t="inlineStr">
        <is>
          <t>---</t>
        </is>
      </c>
      <c r="AH1960" t="inlineStr">
        <is>
          <t>2025-04-12 01:00:49</t>
        </is>
      </c>
      <c r="AI1960" t="inlineStr">
        <is>
          <t>25302d3773ea035e35c3934e3aa8e141</t>
        </is>
      </c>
      <c r="AJ1960" t="inlineStr">
        <is>
          <t>2025-04-11</t>
        </is>
      </c>
      <c r="AK1960" t="inlineStr">
        <is>
          <t>4</t>
        </is>
      </c>
      <c r="AL1960" t="inlineStr">
        <is>
          <t>suivi en club</t>
        </is>
      </c>
      <c r="AM1960" t="inlineStr">
        <is>
          <t>1</t>
        </is>
      </c>
      <c r="AN1960" t="inlineStr">
        <is>
          <t>trouvé</t>
        </is>
      </c>
      <c r="AO1960" t="inlineStr">
        <is>
          <t>1</t>
        </is>
      </c>
      <c r="AP1960" t="inlineStr">
        <is>
          <t>1</t>
        </is>
      </c>
      <c r="AQ1960" t="inlineStr">
        <is>
          <t>22.6</t>
        </is>
      </c>
      <c r="AR1960" t="inlineStr">
        <is>
          <t>45.3</t>
        </is>
      </c>
      <c r="AS1960" t="inlineStr">
        <is>
          <t>163</t>
        </is>
      </c>
      <c r="AT1960" t="inlineStr"/>
      <c r="AU1960" t="inlineStr">
        <is>
          <t>---</t>
        </is>
      </c>
      <c r="AV1960" t="inlineStr">
        <is>
          <t>---</t>
        </is>
      </c>
      <c r="AW1960" t="inlineStr">
        <is>
          <t>---</t>
        </is>
      </c>
      <c r="AX1960" t="inlineStr">
        <is>
          <t>---</t>
        </is>
      </c>
      <c r="AY1960" t="inlineStr">
        <is>
          <t>---</t>
        </is>
      </c>
      <c r="AZ1960" t="inlineStr">
        <is>
          <t>---</t>
        </is>
      </c>
      <c r="BA1960" t="inlineStr">
        <is>
          <t>25302d3773ea035e35c3934e3aa8e141</t>
        </is>
      </c>
      <c r="BB1960" t="inlineStr">
        <is>
          <t>http://openrosa.org/formdesigner/0B48E039-1E80-49A7-AC24-732B6E788E39</t>
        </is>
      </c>
      <c r="BC1960" t="inlineStr">
        <is>
          <t>Ration et autres visites</t>
        </is>
      </c>
      <c r="BD1960" t="inlineStr">
        <is>
          <t>CommCare Android, version "2.56"(468048). App v15976. CommCare Version 2.56.0. Build 468048, built on: 2025-03-31</t>
        </is>
      </c>
      <c r="BE1960" t="inlineStr">
        <is>
          <t>commcare_6e883702-a4ce-475b-b43e-3900cbde0394</t>
        </is>
      </c>
      <c r="BF1960" t="inlineStr">
        <is>
          <t>18.5440087 -72.4071358 0.0 1600.0</t>
        </is>
      </c>
      <c r="BG1960" t="inlineStr">
        <is>
          <t>f13d8149fc6d39ebe86af18272310ff9</t>
        </is>
      </c>
      <c r="BH1960" t="inlineStr">
        <is>
          <t>7f92301a232342ecaa860bf392f6b02f</t>
        </is>
      </c>
      <c r="BI1960" t="inlineStr">
        <is>
          <t>15246</t>
        </is>
      </c>
      <c r="BJ1960" t="inlineStr">
        <is>
          <t>XFormInstance</t>
        </is>
      </c>
      <c r="BK1960" t="inlineStr">
        <is>
          <t>b87fed6d171611f0bf7b8d4ba6887086</t>
        </is>
      </c>
      <c r="BL1960" t="b">
        <v>0</v>
      </c>
      <c r="BM1960" t="inlineStr">
        <is>
          <t>---</t>
        </is>
      </c>
      <c r="BN1960" t="inlineStr">
        <is>
          <t>200.113.230.108</t>
        </is>
      </c>
      <c r="BO1960" t="inlineStr">
        <is>
          <t>Berry Brevil</t>
        </is>
      </c>
    </row>
    <row r="1961">
      <c r="A1961" t="inlineStr">
        <is>
          <t>1959</t>
        </is>
      </c>
      <c r="B1961" t="inlineStr">
        <is>
          <t>d4b28ae9-a695-4191-818b-061a70a8ce79</t>
        </is>
      </c>
      <c r="C1961" t="inlineStr">
        <is>
          <t>2025-04-11</t>
        </is>
      </c>
      <c r="D1961" t="inlineStr">
        <is>
          <t>4</t>
        </is>
      </c>
      <c r="E1961" t="inlineStr">
        <is>
          <t>suivi en club</t>
        </is>
      </c>
      <c r="F1961" t="inlineStr">
        <is>
          <t>1</t>
        </is>
      </c>
      <c r="G1961" t="inlineStr">
        <is>
          <t>trouvé</t>
        </is>
      </c>
      <c r="H1961" t="inlineStr">
        <is>
          <t>1</t>
        </is>
      </c>
      <c r="I1961" t="inlineStr">
        <is>
          <t>1</t>
        </is>
      </c>
      <c r="J1961" t="inlineStr">
        <is>
          <t>2</t>
        </is>
      </c>
      <c r="K1961" t="inlineStr">
        <is>
          <t>---</t>
        </is>
      </c>
      <c r="L1961" t="inlineStr">
        <is>
          <t>---</t>
        </is>
      </c>
      <c r="M1961" t="inlineStr">
        <is>
          <t>---</t>
        </is>
      </c>
      <c r="N1961" t="inlineStr">
        <is>
          <t>---</t>
        </is>
      </c>
      <c r="O1961" t="inlineStr">
        <is>
          <t>---</t>
        </is>
      </c>
      <c r="P1961" t="inlineStr">
        <is>
          <t>---</t>
        </is>
      </c>
      <c r="Q1961" t="inlineStr">
        <is>
          <t>---</t>
        </is>
      </c>
      <c r="R1961" t="inlineStr">
        <is>
          <t>27.5</t>
        </is>
      </c>
      <c r="S1961" t="inlineStr">
        <is>
          <t>52.6</t>
        </is>
      </c>
      <c r="T1961" t="inlineStr">
        <is>
          <t>160.0</t>
        </is>
      </c>
      <c r="U1961" t="inlineStr"/>
      <c r="V1961" t="inlineStr"/>
      <c r="W1961" t="inlineStr"/>
      <c r="X1961" t="inlineStr">
        <is>
          <t>PAP/CHAP/ST00895</t>
        </is>
      </c>
      <c r="Y1961" t="inlineStr">
        <is>
          <t>PAP/CHAP/ST00895</t>
        </is>
      </c>
      <c r="Z1961" t="inlineStr">
        <is>
          <t>2025-04-12 01:02:28</t>
        </is>
      </c>
      <c r="AA1961" t="inlineStr">
        <is>
          <t>2025-04-12 01:01:23</t>
        </is>
      </c>
      <c r="AB1961" t="inlineStr">
        <is>
          <t>2faustin</t>
        </is>
      </c>
      <c r="AC1961" t="inlineStr">
        <is>
          <t>2025-04-12 12:07:18</t>
        </is>
      </c>
      <c r="AD1961" s="1" t="inlineStr">
        <is>
          <t>https://www.commcarehq.org/a/caris-test/reports/form_data/d4b28ae9-a695-4191-818b-061a70a8ce79/</t>
        </is>
      </c>
      <c r="AE1961" t="inlineStr">
        <is>
          <t>---</t>
        </is>
      </c>
      <c r="AF1961" t="inlineStr">
        <is>
          <t>9ccb20dbeff4484d88304447f6ea4cba</t>
        </is>
      </c>
      <c r="AG1961" t="inlineStr">
        <is>
          <t>---</t>
        </is>
      </c>
      <c r="AH1961" t="inlineStr">
        <is>
          <t>2025-04-12 01:02:28</t>
        </is>
      </c>
      <c r="AI1961" t="inlineStr">
        <is>
          <t>25302d3773ea035e35c3934e3aa8e141</t>
        </is>
      </c>
      <c r="AJ1961" t="inlineStr">
        <is>
          <t>2025-04-11</t>
        </is>
      </c>
      <c r="AK1961" t="inlineStr">
        <is>
          <t>4</t>
        </is>
      </c>
      <c r="AL1961" t="inlineStr">
        <is>
          <t>suivi en club</t>
        </is>
      </c>
      <c r="AM1961" t="inlineStr">
        <is>
          <t>1</t>
        </is>
      </c>
      <c r="AN1961" t="inlineStr">
        <is>
          <t>trouvé</t>
        </is>
      </c>
      <c r="AO1961" t="inlineStr">
        <is>
          <t>1</t>
        </is>
      </c>
      <c r="AP1961" t="inlineStr">
        <is>
          <t>1</t>
        </is>
      </c>
      <c r="AQ1961" t="inlineStr">
        <is>
          <t>27.5</t>
        </is>
      </c>
      <c r="AR1961" t="inlineStr">
        <is>
          <t>52.6</t>
        </is>
      </c>
      <c r="AS1961" t="inlineStr">
        <is>
          <t>160</t>
        </is>
      </c>
      <c r="AT1961" t="inlineStr"/>
      <c r="AU1961" t="inlineStr">
        <is>
          <t>---</t>
        </is>
      </c>
      <c r="AV1961" t="inlineStr">
        <is>
          <t>---</t>
        </is>
      </c>
      <c r="AW1961" t="inlineStr">
        <is>
          <t>---</t>
        </is>
      </c>
      <c r="AX1961" t="inlineStr">
        <is>
          <t>---</t>
        </is>
      </c>
      <c r="AY1961" t="inlineStr">
        <is>
          <t>---</t>
        </is>
      </c>
      <c r="AZ1961" t="inlineStr">
        <is>
          <t>---</t>
        </is>
      </c>
      <c r="BA1961" t="inlineStr">
        <is>
          <t>25302d3773ea035e35c3934e3aa8e141</t>
        </is>
      </c>
      <c r="BB1961" t="inlineStr">
        <is>
          <t>http://openrosa.org/formdesigner/0B48E039-1E80-49A7-AC24-732B6E788E39</t>
        </is>
      </c>
      <c r="BC1961" t="inlineStr">
        <is>
          <t>Ration et autres visites</t>
        </is>
      </c>
      <c r="BD1961" t="inlineStr">
        <is>
          <t>CommCare Android, version "2.56"(468048). App v15976. CommCare Version 2.56.0. Build 468048, built on: 2025-03-31</t>
        </is>
      </c>
      <c r="BE1961" t="inlineStr">
        <is>
          <t>commcare_6e883702-a4ce-475b-b43e-3900cbde0394</t>
        </is>
      </c>
      <c r="BF1961" t="inlineStr">
        <is>
          <t>18.5439727 -72.4067592 0.0 1600.0</t>
        </is>
      </c>
      <c r="BG1961" t="inlineStr">
        <is>
          <t>f13d8149fc6d39ebe86af18272310ff9</t>
        </is>
      </c>
      <c r="BH1961" t="inlineStr">
        <is>
          <t>7f92301a232342ecaa860bf392f6b02f</t>
        </is>
      </c>
      <c r="BI1961" t="inlineStr">
        <is>
          <t>15246</t>
        </is>
      </c>
      <c r="BJ1961" t="inlineStr">
        <is>
          <t>XFormInstance</t>
        </is>
      </c>
      <c r="BK1961" t="inlineStr">
        <is>
          <t>b87fed6d171611f0bf7b8d4ba6887086</t>
        </is>
      </c>
      <c r="BL1961" t="b">
        <v>0</v>
      </c>
      <c r="BM1961" t="inlineStr">
        <is>
          <t>---</t>
        </is>
      </c>
      <c r="BN1961" t="inlineStr">
        <is>
          <t>200.113.230.108</t>
        </is>
      </c>
      <c r="BO1961" t="inlineStr">
        <is>
          <t>Fabrice Emmanuel</t>
        </is>
      </c>
    </row>
    <row r="1962">
      <c r="A1962" t="inlineStr">
        <is>
          <t>1960</t>
        </is>
      </c>
      <c r="B1962" t="inlineStr">
        <is>
          <t>92f4398a-3f1d-4c4d-a432-153a1aa2bfa4</t>
        </is>
      </c>
      <c r="C1962" t="inlineStr">
        <is>
          <t>2025-04-11</t>
        </is>
      </c>
      <c r="D1962" t="inlineStr">
        <is>
          <t>4</t>
        </is>
      </c>
      <c r="E1962" t="inlineStr">
        <is>
          <t>suivi en club</t>
        </is>
      </c>
      <c r="F1962" t="inlineStr">
        <is>
          <t>0</t>
        </is>
      </c>
      <c r="G1962" t="inlineStr">
        <is>
          <t>.</t>
        </is>
      </c>
      <c r="H1962" t="inlineStr">
        <is>
          <t>1</t>
        </is>
      </c>
      <c r="I1962" t="inlineStr">
        <is>
          <t>1</t>
        </is>
      </c>
      <c r="J1962" t="inlineStr">
        <is>
          <t>2</t>
        </is>
      </c>
      <c r="K1962" t="inlineStr">
        <is>
          <t>---</t>
        </is>
      </c>
      <c r="L1962" t="inlineStr">
        <is>
          <t>---</t>
        </is>
      </c>
      <c r="M1962" t="inlineStr">
        <is>
          <t>---</t>
        </is>
      </c>
      <c r="N1962" t="inlineStr">
        <is>
          <t>---</t>
        </is>
      </c>
      <c r="O1962" t="inlineStr">
        <is>
          <t>---</t>
        </is>
      </c>
      <c r="P1962" t="inlineStr">
        <is>
          <t>---</t>
        </is>
      </c>
      <c r="Q1962" t="inlineStr">
        <is>
          <t>---</t>
        </is>
      </c>
      <c r="R1962" t="inlineStr">
        <is>
          <t>13.4</t>
        </is>
      </c>
      <c r="S1962" t="inlineStr">
        <is>
          <t>15.7</t>
        </is>
      </c>
      <c r="T1962" t="inlineStr">
        <is>
          <t>107.0</t>
        </is>
      </c>
      <c r="U1962">
        <f>HYPERLINK("https://www.commcarehq.org/a/caris-test/api/form_attachment/v1/92f4398a-3f1d-4c4d-a432-153a1aa2bfa4/1744419864291.jpg")</f>
        <v/>
      </c>
      <c r="V1962" t="inlineStr"/>
      <c r="W1962" t="inlineStr"/>
      <c r="X1962" t="inlineStr">
        <is>
          <t>PAP/CHAP/ST02973</t>
        </is>
      </c>
      <c r="Y1962" t="inlineStr">
        <is>
          <t>PAP/CHAP/ST02973</t>
        </is>
      </c>
      <c r="Z1962" t="inlineStr">
        <is>
          <t>2025-04-12 01:04:30</t>
        </is>
      </c>
      <c r="AA1962" t="inlineStr">
        <is>
          <t>2025-04-12 01:02:52</t>
        </is>
      </c>
      <c r="AB1962" t="inlineStr">
        <is>
          <t>2faustin</t>
        </is>
      </c>
      <c r="AC1962" t="inlineStr">
        <is>
          <t>2025-04-12 12:07:24</t>
        </is>
      </c>
      <c r="AD1962" s="1" t="inlineStr">
        <is>
          <t>https://www.commcarehq.org/a/caris-test/reports/form_data/92f4398a-3f1d-4c4d-a432-153a1aa2bfa4/</t>
        </is>
      </c>
      <c r="AE1962" t="inlineStr">
        <is>
          <t>---</t>
        </is>
      </c>
      <c r="AF1962" t="inlineStr">
        <is>
          <t>3c5a623af057e23a32ae4000_186750</t>
        </is>
      </c>
      <c r="AG1962" t="inlineStr">
        <is>
          <t>---</t>
        </is>
      </c>
      <c r="AH1962" t="inlineStr">
        <is>
          <t>2025-04-12 01:04:30</t>
        </is>
      </c>
      <c r="AI1962" t="inlineStr">
        <is>
          <t>25302d3773ea035e35c3934e3aa8e141</t>
        </is>
      </c>
      <c r="AJ1962" t="inlineStr">
        <is>
          <t>2025-04-11</t>
        </is>
      </c>
      <c r="AK1962" t="inlineStr">
        <is>
          <t>4</t>
        </is>
      </c>
      <c r="AL1962" t="inlineStr">
        <is>
          <t>suivi en club</t>
        </is>
      </c>
      <c r="AM1962" t="inlineStr">
        <is>
          <t>0</t>
        </is>
      </c>
      <c r="AN1962" t="inlineStr">
        <is>
          <t>.</t>
        </is>
      </c>
      <c r="AO1962" t="inlineStr">
        <is>
          <t>1</t>
        </is>
      </c>
      <c r="AP1962" t="inlineStr">
        <is>
          <t>1</t>
        </is>
      </c>
      <c r="AQ1962" t="inlineStr">
        <is>
          <t>13.4</t>
        </is>
      </c>
      <c r="AR1962" t="inlineStr">
        <is>
          <t>15.7</t>
        </is>
      </c>
      <c r="AS1962" t="inlineStr">
        <is>
          <t>107</t>
        </is>
      </c>
      <c r="AT1962" t="inlineStr"/>
      <c r="AU1962" t="inlineStr">
        <is>
          <t>---</t>
        </is>
      </c>
      <c r="AV1962" t="inlineStr">
        <is>
          <t>---</t>
        </is>
      </c>
      <c r="AW1962" t="inlineStr">
        <is>
          <t>---</t>
        </is>
      </c>
      <c r="AX1962" t="inlineStr">
        <is>
          <t>---</t>
        </is>
      </c>
      <c r="AY1962" t="inlineStr">
        <is>
          <t>---</t>
        </is>
      </c>
      <c r="AZ1962" t="inlineStr">
        <is>
          <t>---</t>
        </is>
      </c>
      <c r="BA1962" t="inlineStr">
        <is>
          <t>25302d3773ea035e35c3934e3aa8e141</t>
        </is>
      </c>
      <c r="BB1962" t="inlineStr">
        <is>
          <t>http://openrosa.org/formdesigner/0B48E039-1E80-49A7-AC24-732B6E788E39</t>
        </is>
      </c>
      <c r="BC1962" t="inlineStr">
        <is>
          <t>Ration et autres visites</t>
        </is>
      </c>
      <c r="BD1962" t="inlineStr">
        <is>
          <t>CommCare Android, version "2.56"(468048). App v15976. CommCare Version 2.56.0. Build 468048, built on: 2025-03-31</t>
        </is>
      </c>
      <c r="BE1962" t="inlineStr">
        <is>
          <t>commcare_6e883702-a4ce-475b-b43e-3900cbde0394</t>
        </is>
      </c>
      <c r="BF1962" t="inlineStr">
        <is>
          <t>18.5440087 -72.4071358 0.0 1600.0</t>
        </is>
      </c>
      <c r="BG1962" t="inlineStr">
        <is>
          <t>f13d8149fc6d39ebe86af18272310ff9</t>
        </is>
      </c>
      <c r="BH1962" t="inlineStr">
        <is>
          <t>7f92301a232342ecaa860bf392f6b02f</t>
        </is>
      </c>
      <c r="BI1962" t="inlineStr">
        <is>
          <t>15246</t>
        </is>
      </c>
      <c r="BJ1962" t="inlineStr">
        <is>
          <t>XFormInstance</t>
        </is>
      </c>
      <c r="BK1962" t="inlineStr">
        <is>
          <t>b87fed6d171611f0bf7b8d4ba6887086</t>
        </is>
      </c>
      <c r="BL1962" t="b">
        <v>0</v>
      </c>
      <c r="BM1962" t="inlineStr">
        <is>
          <t>---</t>
        </is>
      </c>
      <c r="BN1962" t="inlineStr">
        <is>
          <t>200.113.230.108</t>
        </is>
      </c>
      <c r="BO1962" t="inlineStr">
        <is>
          <t>Adley Monese</t>
        </is>
      </c>
    </row>
    <row r="1963">
      <c r="A1963" t="inlineStr">
        <is>
          <t>1961</t>
        </is>
      </c>
      <c r="B1963" t="inlineStr">
        <is>
          <t>5521d549-992a-4078-b7c7-11f3155fb887</t>
        </is>
      </c>
      <c r="C1963" t="inlineStr">
        <is>
          <t>2025-04-10</t>
        </is>
      </c>
      <c r="D1963" t="inlineStr">
        <is>
          <t>3</t>
        </is>
      </c>
      <c r="E1963" t="inlineStr">
        <is>
          <t>---</t>
        </is>
      </c>
      <c r="F1963" t="inlineStr">
        <is>
          <t>0</t>
        </is>
      </c>
      <c r="G1963" t="inlineStr">
        <is>
          <t>---</t>
        </is>
      </c>
      <c r="H1963" t="inlineStr">
        <is>
          <t>1</t>
        </is>
      </c>
      <c r="I1963" t="inlineStr">
        <is>
          <t>1</t>
        </is>
      </c>
      <c r="J1963" t="inlineStr">
        <is>
          <t>4</t>
        </is>
      </c>
      <c r="K1963" t="inlineStr">
        <is>
          <t>---</t>
        </is>
      </c>
      <c r="L1963" t="inlineStr">
        <is>
          <t>---</t>
        </is>
      </c>
      <c r="M1963" t="inlineStr">
        <is>
          <t>---</t>
        </is>
      </c>
      <c r="N1963" t="inlineStr">
        <is>
          <t>---</t>
        </is>
      </c>
      <c r="O1963" t="inlineStr">
        <is>
          <t>---</t>
        </is>
      </c>
      <c r="P1963" t="inlineStr">
        <is>
          <t>---</t>
        </is>
      </c>
      <c r="Q1963" t="inlineStr">
        <is>
          <t>---</t>
        </is>
      </c>
      <c r="R1963" t="inlineStr"/>
      <c r="S1963" t="inlineStr">
        <is>
          <t>32.0</t>
        </is>
      </c>
      <c r="T1963" t="inlineStr"/>
      <c r="U1963" t="inlineStr"/>
      <c r="V1963" t="inlineStr"/>
      <c r="W1963" t="inlineStr"/>
      <c r="X1963" t="inlineStr">
        <is>
          <t>PDP/CMEB/ST03480</t>
        </is>
      </c>
      <c r="Y1963" t="inlineStr">
        <is>
          <t>PDP/CMEB/ST03480</t>
        </is>
      </c>
      <c r="Z1963" t="inlineStr">
        <is>
          <t>2025-04-10 13:27:29</t>
        </is>
      </c>
      <c r="AA1963" t="inlineStr">
        <is>
          <t>2025-04-10 13:27:07</t>
        </is>
      </c>
      <c r="AB1963" t="inlineStr">
        <is>
          <t>5guerlande</t>
        </is>
      </c>
      <c r="AC1963" t="inlineStr">
        <is>
          <t>2025-04-13 01:58:07</t>
        </is>
      </c>
      <c r="AD1963" s="1" t="inlineStr">
        <is>
          <t>https://www.commcarehq.org/a/caris-test/reports/form_data/5521d549-992a-4078-b7c7-11f3155fb887/</t>
        </is>
      </c>
      <c r="AE1963" t="inlineStr">
        <is>
          <t>---</t>
        </is>
      </c>
      <c r="AF1963" t="inlineStr">
        <is>
          <t>3c5a623af057e23a32ae4000_33304</t>
        </is>
      </c>
      <c r="AG1963" t="inlineStr">
        <is>
          <t>OK</t>
        </is>
      </c>
      <c r="AH1963" t="inlineStr">
        <is>
          <t>2025-04-10 13:27:29</t>
        </is>
      </c>
      <c r="AI1963" t="inlineStr">
        <is>
          <t>1b52563f66be7b3d0843fa02f8f5a965</t>
        </is>
      </c>
      <c r="AJ1963" t="inlineStr">
        <is>
          <t>2025-04-10</t>
        </is>
      </c>
      <c r="AK1963" t="inlineStr">
        <is>
          <t>3</t>
        </is>
      </c>
      <c r="AL1963" t="inlineStr">
        <is>
          <t>---</t>
        </is>
      </c>
      <c r="AM1963" t="inlineStr">
        <is>
          <t>0</t>
        </is>
      </c>
      <c r="AN1963" t="inlineStr">
        <is>
          <t>---</t>
        </is>
      </c>
      <c r="AO1963" t="inlineStr">
        <is>
          <t>1</t>
        </is>
      </c>
      <c r="AP1963" t="inlineStr">
        <is>
          <t>1</t>
        </is>
      </c>
      <c r="AQ1963" t="inlineStr"/>
      <c r="AR1963" t="inlineStr">
        <is>
          <t>32</t>
        </is>
      </c>
      <c r="AS1963" t="inlineStr"/>
      <c r="AT1963" t="inlineStr"/>
      <c r="AU1963" t="inlineStr">
        <is>
          <t>---</t>
        </is>
      </c>
      <c r="AV1963" t="inlineStr">
        <is>
          <t>---</t>
        </is>
      </c>
      <c r="AW1963" t="inlineStr">
        <is>
          <t>---</t>
        </is>
      </c>
      <c r="AX1963" t="inlineStr">
        <is>
          <t>---</t>
        </is>
      </c>
      <c r="AY1963" t="inlineStr">
        <is>
          <t>---</t>
        </is>
      </c>
      <c r="AZ1963" t="inlineStr">
        <is>
          <t>---</t>
        </is>
      </c>
      <c r="BA1963" t="inlineStr">
        <is>
          <t>1b52563f66be7b3d0843fa02f8f5a965</t>
        </is>
      </c>
      <c r="BB1963" t="inlineStr">
        <is>
          <t>http://openrosa.org/formdesigner/0B48E039-1E80-49A7-AC24-732B6E788E39</t>
        </is>
      </c>
      <c r="BC1963" t="inlineStr">
        <is>
          <t>Ration et autres visites</t>
        </is>
      </c>
      <c r="BD1963" t="inlineStr">
        <is>
          <t>CommCare Android, version "2.56"(468048). App v15976. CommCare Version 2.56.0. Build 468048, built on: 2025-03-31</t>
        </is>
      </c>
      <c r="BE1963" t="inlineStr">
        <is>
          <t>commcare_9bc1f1cb-81e2-474e-9647-4d36802bc2c5</t>
        </is>
      </c>
      <c r="BF1963" t="inlineStr">
        <is>
          <t>19.9470174 -72.8207138 0.0 1799.99</t>
        </is>
      </c>
      <c r="BG1963" t="inlineStr">
        <is>
          <t>f13d8149fc6d39ebe86af18272310ff9</t>
        </is>
      </c>
      <c r="BH1963" t="inlineStr">
        <is>
          <t>7f92301a232342ecaa860bf392f6b02f</t>
        </is>
      </c>
      <c r="BI1963" t="inlineStr">
        <is>
          <t>15246</t>
        </is>
      </c>
      <c r="BJ1963" t="inlineStr">
        <is>
          <t>XFormInstance</t>
        </is>
      </c>
      <c r="BK1963" t="inlineStr">
        <is>
          <t>f64137c816db11f0b15bc95ea779295f</t>
        </is>
      </c>
      <c r="BL1963" t="b">
        <v>0</v>
      </c>
      <c r="BM1963" t="inlineStr">
        <is>
          <t>---</t>
        </is>
      </c>
      <c r="BN1963" t="inlineStr">
        <is>
          <t>190.115.175.31</t>
        </is>
      </c>
      <c r="BO1963" t="inlineStr">
        <is>
          <t>Kenlove Louidor</t>
        </is>
      </c>
    </row>
    <row r="1964">
      <c r="A1964" t="inlineStr">
        <is>
          <t>1962</t>
        </is>
      </c>
      <c r="B1964" t="inlineStr">
        <is>
          <t>b6f77439-3e29-41a1-ab67-eba7fc52dc73</t>
        </is>
      </c>
      <c r="C1964" t="inlineStr">
        <is>
          <t>2025-04-11</t>
        </is>
      </c>
      <c r="D1964" t="inlineStr">
        <is>
          <t>4</t>
        </is>
      </c>
      <c r="E1964" t="inlineStr">
        <is>
          <t>RDV rate</t>
        </is>
      </c>
      <c r="F1964" t="inlineStr">
        <is>
          <t>1</t>
        </is>
      </c>
      <c r="G1964" t="inlineStr">
        <is>
          <t>RDV rate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---</t>
        </is>
      </c>
      <c r="L1964" t="inlineStr">
        <is>
          <t>---</t>
        </is>
      </c>
      <c r="M1964" t="inlineStr">
        <is>
          <t>---</t>
        </is>
      </c>
      <c r="N1964" t="inlineStr">
        <is>
          <t>---</t>
        </is>
      </c>
      <c r="O1964" t="inlineStr">
        <is>
          <t>---</t>
        </is>
      </c>
      <c r="P1964" t="inlineStr">
        <is>
          <t>---</t>
        </is>
      </c>
      <c r="Q1964" t="inlineStr">
        <is>
          <t>---</t>
        </is>
      </c>
      <c r="R1964" t="inlineStr">
        <is>
          <t>34.0</t>
        </is>
      </c>
      <c r="S1964" t="inlineStr">
        <is>
          <t>17.0</t>
        </is>
      </c>
      <c r="T1964" t="inlineStr">
        <is>
          <t>134.0</t>
        </is>
      </c>
      <c r="U1964">
        <f>HYPERLINK("https://www.commcarehq.org/a/caris-test/api/form_attachment/v1/b6f77439-3e29-41a1-ab67-eba7fc52dc73/1744561391992.jpg")</f>
        <v/>
      </c>
      <c r="V1964" t="inlineStr"/>
      <c r="W1964" t="inlineStr"/>
      <c r="X1964" t="inlineStr">
        <is>
          <t>PAP/CMSP/ST01842</t>
        </is>
      </c>
      <c r="Y1964" t="inlineStr">
        <is>
          <t>PAP/CMSP/ST01842</t>
        </is>
      </c>
      <c r="Z1964" t="inlineStr">
        <is>
          <t>2025-04-13 16:24:03</t>
        </is>
      </c>
      <c r="AA1964" t="inlineStr">
        <is>
          <t>2025-04-13 16:21:34</t>
        </is>
      </c>
      <c r="AB1964" t="inlineStr">
        <is>
          <t>2mydarling</t>
        </is>
      </c>
      <c r="AC1964" t="inlineStr">
        <is>
          <t>2025-04-13 17:03:40</t>
        </is>
      </c>
      <c r="AD1964" s="1" t="inlineStr">
        <is>
          <t>https://www.commcarehq.org/a/caris-test/reports/form_data/b6f77439-3e29-41a1-ab67-eba7fc52dc73/</t>
        </is>
      </c>
      <c r="AE1964" t="inlineStr">
        <is>
          <t>---</t>
        </is>
      </c>
      <c r="AF1964" t="inlineStr">
        <is>
          <t>3c5a623af057e23a32ae4000_187707</t>
        </is>
      </c>
      <c r="AG1964" t="inlineStr">
        <is>
          <t>---</t>
        </is>
      </c>
      <c r="AH1964" t="inlineStr">
        <is>
          <t>2025-04-13 16:24:03</t>
        </is>
      </c>
      <c r="AI1964" t="inlineStr">
        <is>
          <t>73b90dd477d849b782f6402de60c4373</t>
        </is>
      </c>
      <c r="AJ1964" t="inlineStr">
        <is>
          <t>2025-04-11</t>
        </is>
      </c>
      <c r="AK1964" t="inlineStr">
        <is>
          <t>4</t>
        </is>
      </c>
      <c r="AL1964" t="inlineStr">
        <is>
          <t>RDV rate</t>
        </is>
      </c>
      <c r="AM1964" t="inlineStr">
        <is>
          <t>1</t>
        </is>
      </c>
      <c r="AN1964" t="inlineStr">
        <is>
          <t>RDV rate</t>
        </is>
      </c>
      <c r="AO1964" t="inlineStr">
        <is>
          <t>1</t>
        </is>
      </c>
      <c r="AP1964" t="inlineStr">
        <is>
          <t>1</t>
        </is>
      </c>
      <c r="AQ1964" t="inlineStr">
        <is>
          <t>34</t>
        </is>
      </c>
      <c r="AR1964" t="inlineStr">
        <is>
          <t>17</t>
        </is>
      </c>
      <c r="AS1964" t="inlineStr">
        <is>
          <t>134</t>
        </is>
      </c>
      <c r="AT1964" t="inlineStr"/>
      <c r="AU1964" t="inlineStr">
        <is>
          <t>---</t>
        </is>
      </c>
      <c r="AV1964" t="inlineStr">
        <is>
          <t>---</t>
        </is>
      </c>
      <c r="AW1964" t="inlineStr">
        <is>
          <t>---</t>
        </is>
      </c>
      <c r="AX1964" t="inlineStr">
        <is>
          <t>---</t>
        </is>
      </c>
      <c r="AY1964" t="inlineStr">
        <is>
          <t>---</t>
        </is>
      </c>
      <c r="AZ1964" t="inlineStr">
        <is>
          <t>---</t>
        </is>
      </c>
      <c r="BA1964" t="inlineStr">
        <is>
          <t>73b90dd477d849b782f6402de60c4373</t>
        </is>
      </c>
      <c r="BB1964" t="inlineStr">
        <is>
          <t>http://openrosa.org/formdesigner/0B48E039-1E80-49A7-AC24-732B6E788E39</t>
        </is>
      </c>
      <c r="BC1964" t="inlineStr">
        <is>
          <t>Ration et autres visites</t>
        </is>
      </c>
      <c r="BD1964" t="inlineStr">
        <is>
          <t>CommCare Android, version "2.55.0"(467579). App v15976. CommCare Version 2.55.0. Build 467579, built on: 2025-01-15</t>
        </is>
      </c>
      <c r="BE1964" t="inlineStr">
        <is>
          <t>commcare_ba43b001-b7fb-4a56-b629-2d01f309ddd8</t>
        </is>
      </c>
      <c r="BF1964" t="inlineStr"/>
      <c r="BG1964" t="inlineStr">
        <is>
          <t>f13d8149fc6d39ebe86af18272310ff9</t>
        </is>
      </c>
      <c r="BH1964" t="inlineStr">
        <is>
          <t>7f92301a232342ecaa860bf392f6b02f</t>
        </is>
      </c>
      <c r="BI1964" t="inlineStr">
        <is>
          <t>15246</t>
        </is>
      </c>
      <c r="BJ1964" t="inlineStr">
        <is>
          <t>XFormInstance</t>
        </is>
      </c>
      <c r="BK1964" t="inlineStr">
        <is>
          <t>0738788014da11f08915839c77c2df28</t>
        </is>
      </c>
      <c r="BL1964" t="b">
        <v>0</v>
      </c>
      <c r="BM1964" t="inlineStr">
        <is>
          <t>---</t>
        </is>
      </c>
      <c r="BN1964" t="inlineStr">
        <is>
          <t>190.102.77.6</t>
        </is>
      </c>
      <c r="BO1964" t="inlineStr">
        <is>
          <t>---</t>
        </is>
      </c>
    </row>
    <row r="1965">
      <c r="A1965" t="inlineStr">
        <is>
          <t>1963</t>
        </is>
      </c>
      <c r="B1965" t="inlineStr">
        <is>
          <t>fcbcaa89-cb2d-4b9b-8787-1fc4227c44e2</t>
        </is>
      </c>
      <c r="C1965" t="inlineStr">
        <is>
          <t>2025-04-10</t>
        </is>
      </c>
      <c r="D1965" t="inlineStr">
        <is>
          <t>4</t>
        </is>
      </c>
      <c r="E1965" t="inlineStr">
        <is>
          <t>RDV rate</t>
        </is>
      </c>
      <c r="F1965" t="inlineStr">
        <is>
          <t>1</t>
        </is>
      </c>
      <c r="G1965" t="inlineStr">
        <is>
          <t>RDV rate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---</t>
        </is>
      </c>
      <c r="L1965" t="inlineStr">
        <is>
          <t>---</t>
        </is>
      </c>
      <c r="M1965" t="inlineStr">
        <is>
          <t>---</t>
        </is>
      </c>
      <c r="N1965" t="inlineStr">
        <is>
          <t>---</t>
        </is>
      </c>
      <c r="O1965" t="inlineStr">
        <is>
          <t>---</t>
        </is>
      </c>
      <c r="P1965" t="inlineStr">
        <is>
          <t>---</t>
        </is>
      </c>
      <c r="Q1965" t="inlineStr">
        <is>
          <t>---</t>
        </is>
      </c>
      <c r="R1965" t="inlineStr">
        <is>
          <t>17.0</t>
        </is>
      </c>
      <c r="S1965" t="inlineStr">
        <is>
          <t>28.0</t>
        </is>
      </c>
      <c r="T1965" t="inlineStr">
        <is>
          <t>139.0</t>
        </is>
      </c>
      <c r="U1965">
        <f>HYPERLINK("https://www.commcarehq.org/a/caris-test/api/form_attachment/v1/fcbcaa89-cb2d-4b9b-8787-1fc4227c44e2/1744561750288.jpg")</f>
        <v/>
      </c>
      <c r="V1965" t="inlineStr"/>
      <c r="W1965" t="inlineStr"/>
      <c r="X1965" t="inlineStr">
        <is>
          <t>PAP/CMSP/ST01972</t>
        </is>
      </c>
      <c r="Y1965" t="inlineStr">
        <is>
          <t>PAP/CMSP/ST01972</t>
        </is>
      </c>
      <c r="Z1965" t="inlineStr">
        <is>
          <t>2025-04-13 16:29:20</t>
        </is>
      </c>
      <c r="AA1965" t="inlineStr">
        <is>
          <t>2025-04-13 16:27:41</t>
        </is>
      </c>
      <c r="AB1965" t="inlineStr">
        <is>
          <t>2mydarling</t>
        </is>
      </c>
      <c r="AC1965" t="inlineStr">
        <is>
          <t>2025-04-13 17:03:46</t>
        </is>
      </c>
      <c r="AD1965" s="1" t="inlineStr">
        <is>
          <t>https://www.commcarehq.org/a/caris-test/reports/form_data/fcbcaa89-cb2d-4b9b-8787-1fc4227c44e2/</t>
        </is>
      </c>
      <c r="AE1965" t="inlineStr">
        <is>
          <t>---</t>
        </is>
      </c>
      <c r="AF1965" t="inlineStr">
        <is>
          <t>3c5a623af057e23a32ae4000_205104</t>
        </is>
      </c>
      <c r="AG1965" t="inlineStr">
        <is>
          <t>---</t>
        </is>
      </c>
      <c r="AH1965" t="inlineStr">
        <is>
          <t>2025-04-13 16:29:20</t>
        </is>
      </c>
      <c r="AI1965" t="inlineStr">
        <is>
          <t>73b90dd477d849b782f6402de60c4373</t>
        </is>
      </c>
      <c r="AJ1965" t="inlineStr">
        <is>
          <t>2025-04-10</t>
        </is>
      </c>
      <c r="AK1965" t="inlineStr">
        <is>
          <t>4</t>
        </is>
      </c>
      <c r="AL1965" t="inlineStr">
        <is>
          <t>RDV rate</t>
        </is>
      </c>
      <c r="AM1965" t="inlineStr">
        <is>
          <t>1</t>
        </is>
      </c>
      <c r="AN1965" t="inlineStr">
        <is>
          <t>RDV rate</t>
        </is>
      </c>
      <c r="AO1965" t="inlineStr">
        <is>
          <t>1</t>
        </is>
      </c>
      <c r="AP1965" t="inlineStr">
        <is>
          <t>1</t>
        </is>
      </c>
      <c r="AQ1965" t="inlineStr">
        <is>
          <t>17</t>
        </is>
      </c>
      <c r="AR1965" t="inlineStr">
        <is>
          <t>28</t>
        </is>
      </c>
      <c r="AS1965" t="inlineStr">
        <is>
          <t>139</t>
        </is>
      </c>
      <c r="AT1965" t="inlineStr"/>
      <c r="AU1965" t="inlineStr">
        <is>
          <t>---</t>
        </is>
      </c>
      <c r="AV1965" t="inlineStr">
        <is>
          <t>---</t>
        </is>
      </c>
      <c r="AW1965" t="inlineStr">
        <is>
          <t>---</t>
        </is>
      </c>
      <c r="AX1965" t="inlineStr">
        <is>
          <t>---</t>
        </is>
      </c>
      <c r="AY1965" t="inlineStr">
        <is>
          <t>---</t>
        </is>
      </c>
      <c r="AZ1965" t="inlineStr">
        <is>
          <t>---</t>
        </is>
      </c>
      <c r="BA1965" t="inlineStr">
        <is>
          <t>73b90dd477d849b782f6402de60c4373</t>
        </is>
      </c>
      <c r="BB1965" t="inlineStr">
        <is>
          <t>http://openrosa.org/formdesigner/0B48E039-1E80-49A7-AC24-732B6E788E39</t>
        </is>
      </c>
      <c r="BC1965" t="inlineStr">
        <is>
          <t>Ration et autres visites</t>
        </is>
      </c>
      <c r="BD1965" t="inlineStr">
        <is>
          <t>CommCare Android, version "2.55.0"(467579). App v15976. CommCare Version 2.55.0. Build 467579, built on: 2025-01-15</t>
        </is>
      </c>
      <c r="BE1965" t="inlineStr">
        <is>
          <t>commcare_ba43b001-b7fb-4a56-b629-2d01f309ddd8</t>
        </is>
      </c>
      <c r="BF1965" t="inlineStr"/>
      <c r="BG1965" t="inlineStr">
        <is>
          <t>f13d8149fc6d39ebe86af18272310ff9</t>
        </is>
      </c>
      <c r="BH1965" t="inlineStr">
        <is>
          <t>7f92301a232342ecaa860bf392f6b02f</t>
        </is>
      </c>
      <c r="BI1965" t="inlineStr">
        <is>
          <t>15246</t>
        </is>
      </c>
      <c r="BJ1965" t="inlineStr">
        <is>
          <t>XFormInstance</t>
        </is>
      </c>
      <c r="BK1965" t="inlineStr">
        <is>
          <t>0738788014da11f08915839c77c2df28</t>
        </is>
      </c>
      <c r="BL1965" t="b">
        <v>0</v>
      </c>
      <c r="BM1965" t="inlineStr">
        <is>
          <t>---</t>
        </is>
      </c>
      <c r="BN1965" t="inlineStr">
        <is>
          <t>190.102.77.6</t>
        </is>
      </c>
      <c r="BO1965" t="inlineStr">
        <is>
          <t>Pierrena Octelène</t>
        </is>
      </c>
    </row>
    <row r="1966">
      <c r="A1966" t="inlineStr">
        <is>
          <t>1964</t>
        </is>
      </c>
      <c r="B1966" t="inlineStr">
        <is>
          <t>f354a971-aa53-4d78-a8ba-286540140772</t>
        </is>
      </c>
      <c r="C1966" t="inlineStr">
        <is>
          <t>2025-04-08</t>
        </is>
      </c>
      <c r="D1966" t="inlineStr">
        <is>
          <t>10</t>
        </is>
      </c>
      <c r="E1966" t="inlineStr">
        <is>
          <t>---</t>
        </is>
      </c>
      <c r="F1966" t="inlineStr">
        <is>
          <t>1</t>
        </is>
      </c>
      <c r="G1966" t="inlineStr">
        <is>
          <t>---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---</t>
        </is>
      </c>
      <c r="L1966" t="inlineStr">
        <is>
          <t>---</t>
        </is>
      </c>
      <c r="M1966" t="inlineStr">
        <is>
          <t>---</t>
        </is>
      </c>
      <c r="N1966" t="inlineStr">
        <is>
          <t>---</t>
        </is>
      </c>
      <c r="O1966" t="inlineStr">
        <is>
          <t>---</t>
        </is>
      </c>
      <c r="P1966" t="inlineStr">
        <is>
          <t>---</t>
        </is>
      </c>
      <c r="Q1966" t="inlineStr">
        <is>
          <t>---</t>
        </is>
      </c>
      <c r="R1966" t="inlineStr">
        <is>
          <t>17.0</t>
        </is>
      </c>
      <c r="S1966" t="inlineStr">
        <is>
          <t>45.7</t>
        </is>
      </c>
      <c r="T1966" t="inlineStr">
        <is>
          <t>156.0</t>
        </is>
      </c>
      <c r="U1966" t="inlineStr"/>
      <c r="V1966" t="inlineStr"/>
      <c r="W1966" t="inlineStr"/>
      <c r="X1966" t="inlineStr">
        <is>
          <t>PAP/CMSP/ST01765</t>
        </is>
      </c>
      <c r="Y1966" t="inlineStr">
        <is>
          <t>PAP/CMSP/ST01765</t>
        </is>
      </c>
      <c r="Z1966" t="inlineStr">
        <is>
          <t>2025-04-13 16:33:47</t>
        </is>
      </c>
      <c r="AA1966" t="inlineStr">
        <is>
          <t>2025-04-13 16:32:55</t>
        </is>
      </c>
      <c r="AB1966" t="inlineStr">
        <is>
          <t>2mydarling</t>
        </is>
      </c>
      <c r="AC1966" t="inlineStr">
        <is>
          <t>2025-04-13 17:03:48</t>
        </is>
      </c>
      <c r="AD1966" s="1" t="inlineStr">
        <is>
          <t>https://www.commcarehq.org/a/caris-test/reports/form_data/f354a971-aa53-4d78-a8ba-286540140772/</t>
        </is>
      </c>
      <c r="AE1966" t="inlineStr">
        <is>
          <t>---</t>
        </is>
      </c>
      <c r="AF1966" t="inlineStr">
        <is>
          <t>3c5a623af057e23a32ae4000_175663</t>
        </is>
      </c>
      <c r="AG1966" t="inlineStr">
        <is>
          <t>---</t>
        </is>
      </c>
      <c r="AH1966" t="inlineStr">
        <is>
          <t>2025-04-13 16:33:47</t>
        </is>
      </c>
      <c r="AI1966" t="inlineStr">
        <is>
          <t>73b90dd477d849b782f6402de60c4373</t>
        </is>
      </c>
      <c r="AJ1966" t="inlineStr">
        <is>
          <t>2025-04-08</t>
        </is>
      </c>
      <c r="AK1966" t="inlineStr">
        <is>
          <t>10</t>
        </is>
      </c>
      <c r="AL1966" t="inlineStr">
        <is>
          <t>---</t>
        </is>
      </c>
      <c r="AM1966" t="inlineStr">
        <is>
          <t>1</t>
        </is>
      </c>
      <c r="AN1966" t="inlineStr">
        <is>
          <t>---</t>
        </is>
      </c>
      <c r="AO1966" t="inlineStr">
        <is>
          <t>1</t>
        </is>
      </c>
      <c r="AP1966" t="inlineStr">
        <is>
          <t>1</t>
        </is>
      </c>
      <c r="AQ1966" t="inlineStr">
        <is>
          <t>17</t>
        </is>
      </c>
      <c r="AR1966" t="inlineStr">
        <is>
          <t>45.7</t>
        </is>
      </c>
      <c r="AS1966" t="inlineStr">
        <is>
          <t>156</t>
        </is>
      </c>
      <c r="AT1966" t="inlineStr"/>
      <c r="AU1966" t="inlineStr">
        <is>
          <t>---</t>
        </is>
      </c>
      <c r="AV1966" t="inlineStr">
        <is>
          <t>---</t>
        </is>
      </c>
      <c r="AW1966" t="inlineStr">
        <is>
          <t>---</t>
        </is>
      </c>
      <c r="AX1966" t="inlineStr">
        <is>
          <t>---</t>
        </is>
      </c>
      <c r="AY1966" t="inlineStr">
        <is>
          <t>---</t>
        </is>
      </c>
      <c r="AZ1966" t="inlineStr">
        <is>
          <t>---</t>
        </is>
      </c>
      <c r="BA1966" t="inlineStr">
        <is>
          <t>73b90dd477d849b782f6402de60c4373</t>
        </is>
      </c>
      <c r="BB1966" t="inlineStr">
        <is>
          <t>http://openrosa.org/formdesigner/0B48E039-1E80-49A7-AC24-732B6E788E39</t>
        </is>
      </c>
      <c r="BC1966" t="inlineStr">
        <is>
          <t>Ration et autres visites</t>
        </is>
      </c>
      <c r="BD1966" t="inlineStr">
        <is>
          <t>CommCare Android, version "2.55.0"(467579). App v15976. CommCare Version 2.55.0. Build 467579, built on: 2025-01-15</t>
        </is>
      </c>
      <c r="BE1966" t="inlineStr">
        <is>
          <t>commcare_ba43b001-b7fb-4a56-b629-2d01f309ddd8</t>
        </is>
      </c>
      <c r="BF1966" t="inlineStr"/>
      <c r="BG1966" t="inlineStr">
        <is>
          <t>f13d8149fc6d39ebe86af18272310ff9</t>
        </is>
      </c>
      <c r="BH1966" t="inlineStr">
        <is>
          <t>7f92301a232342ecaa860bf392f6b02f</t>
        </is>
      </c>
      <c r="BI1966" t="inlineStr">
        <is>
          <t>15246</t>
        </is>
      </c>
      <c r="BJ1966" t="inlineStr">
        <is>
          <t>XFormInstance</t>
        </is>
      </c>
      <c r="BK1966" t="inlineStr">
        <is>
          <t>0738788014da11f08915839c77c2df28</t>
        </is>
      </c>
      <c r="BL1966" t="b">
        <v>0</v>
      </c>
      <c r="BM1966" t="inlineStr">
        <is>
          <t>---</t>
        </is>
      </c>
      <c r="BN1966" t="inlineStr">
        <is>
          <t>190.102.77.6</t>
        </is>
      </c>
      <c r="BO1966" t="inlineStr">
        <is>
          <t>Lala Sejour</t>
        </is>
      </c>
    </row>
    <row r="1967">
      <c r="A1967" t="inlineStr">
        <is>
          <t>1965</t>
        </is>
      </c>
      <c r="B1967" t="inlineStr">
        <is>
          <t>26f69705-e85a-444a-b494-caed1ddf8a10</t>
        </is>
      </c>
      <c r="C1967" t="inlineStr">
        <is>
          <t>2025-04-07</t>
        </is>
      </c>
      <c r="D1967" t="inlineStr">
        <is>
          <t>8</t>
        </is>
      </c>
      <c r="E1967" t="inlineStr">
        <is>
          <t>---</t>
        </is>
      </c>
      <c r="F1967" t="inlineStr">
        <is>
          <t>1</t>
        </is>
      </c>
      <c r="G1967" t="inlineStr">
        <is>
          <t>---</t>
        </is>
      </c>
      <c r="H1967" t="inlineStr">
        <is>
          <t>1</t>
        </is>
      </c>
      <c r="I1967" t="inlineStr">
        <is>
          <t>1</t>
        </is>
      </c>
      <c r="J1967" t="inlineStr">
        <is>
          <t>4</t>
        </is>
      </c>
      <c r="K1967" t="inlineStr">
        <is>
          <t>---</t>
        </is>
      </c>
      <c r="L1967" t="inlineStr">
        <is>
          <t>---</t>
        </is>
      </c>
      <c r="M1967" t="inlineStr">
        <is>
          <t>---</t>
        </is>
      </c>
      <c r="N1967" t="inlineStr">
        <is>
          <t>---</t>
        </is>
      </c>
      <c r="O1967" t="inlineStr">
        <is>
          <t>---</t>
        </is>
      </c>
      <c r="P1967" t="inlineStr">
        <is>
          <t>---</t>
        </is>
      </c>
      <c r="Q1967" t="inlineStr">
        <is>
          <t>---</t>
        </is>
      </c>
      <c r="R1967" t="inlineStr"/>
      <c r="S1967" t="inlineStr"/>
      <c r="T1967" t="inlineStr"/>
      <c r="U1967" t="inlineStr"/>
      <c r="V1967" t="inlineStr"/>
      <c r="W1967" t="inlineStr"/>
      <c r="X1967" t="inlineStr">
        <is>
          <t>PAP/CMSP/ST01606</t>
        </is>
      </c>
      <c r="Y1967" t="inlineStr">
        <is>
          <t>PAP/CMSP/ST01606</t>
        </is>
      </c>
      <c r="Z1967" t="inlineStr">
        <is>
          <t>2025-04-13 17:11:02</t>
        </is>
      </c>
      <c r="AA1967" t="inlineStr">
        <is>
          <t>2025-04-13 17:10:46</t>
        </is>
      </c>
      <c r="AB1967" t="inlineStr">
        <is>
          <t>2mydarling</t>
        </is>
      </c>
      <c r="AC1967" t="inlineStr">
        <is>
          <t>2025-04-13 17:10:40</t>
        </is>
      </c>
      <c r="AD1967" s="1" t="inlineStr">
        <is>
          <t>https://www.commcarehq.org/a/caris-test/reports/form_data/26f69705-e85a-444a-b494-caed1ddf8a10/</t>
        </is>
      </c>
      <c r="AE1967" t="inlineStr">
        <is>
          <t>---</t>
        </is>
      </c>
      <c r="AF1967" t="inlineStr">
        <is>
          <t>3c5a623af057e23a32ae4000_158641</t>
        </is>
      </c>
      <c r="AG1967" t="inlineStr">
        <is>
          <t>---</t>
        </is>
      </c>
      <c r="AH1967" t="inlineStr">
        <is>
          <t>2025-04-13 17:11:02</t>
        </is>
      </c>
      <c r="AI1967" t="inlineStr">
        <is>
          <t>73b90dd477d849b782f6402de60c4373</t>
        </is>
      </c>
      <c r="AJ1967" t="inlineStr">
        <is>
          <t>2025-04-07</t>
        </is>
      </c>
      <c r="AK1967" t="inlineStr">
        <is>
          <t>8</t>
        </is>
      </c>
      <c r="AL1967" t="inlineStr">
        <is>
          <t>---</t>
        </is>
      </c>
      <c r="AM1967" t="inlineStr">
        <is>
          <t>1</t>
        </is>
      </c>
      <c r="AN1967" t="inlineStr">
        <is>
          <t>---</t>
        </is>
      </c>
      <c r="AO1967" t="inlineStr">
        <is>
          <t>1</t>
        </is>
      </c>
      <c r="AP1967" t="inlineStr">
        <is>
          <t>1</t>
        </is>
      </c>
      <c r="AQ1967" t="inlineStr"/>
      <c r="AR1967" t="inlineStr"/>
      <c r="AS1967" t="inlineStr"/>
      <c r="AT1967" t="inlineStr"/>
      <c r="AU1967" t="inlineStr">
        <is>
          <t>---</t>
        </is>
      </c>
      <c r="AV1967" t="inlineStr">
        <is>
          <t>---</t>
        </is>
      </c>
      <c r="AW1967" t="inlineStr">
        <is>
          <t>---</t>
        </is>
      </c>
      <c r="AX1967" t="inlineStr">
        <is>
          <t>---</t>
        </is>
      </c>
      <c r="AY1967" t="inlineStr">
        <is>
          <t>---</t>
        </is>
      </c>
      <c r="AZ1967" t="inlineStr">
        <is>
          <t>---</t>
        </is>
      </c>
      <c r="BA1967" t="inlineStr">
        <is>
          <t>73b90dd477d849b782f6402de60c4373</t>
        </is>
      </c>
      <c r="BB1967" t="inlineStr">
        <is>
          <t>http://openrosa.org/formdesigner/0B48E039-1E80-49A7-AC24-732B6E788E39</t>
        </is>
      </c>
      <c r="BC1967" t="inlineStr">
        <is>
          <t>Ration et autres visites</t>
        </is>
      </c>
      <c r="BD1967" t="inlineStr">
        <is>
          <t>CommCare Android, version "2.55.0"(467579). App v15976. CommCare Version 2.55.0. Build 467579, built on: 2025-01-15</t>
        </is>
      </c>
      <c r="BE1967" t="inlineStr">
        <is>
          <t>commcare_ba43b001-b7fb-4a56-b629-2d01f309ddd8</t>
        </is>
      </c>
      <c r="BF1967" t="inlineStr"/>
      <c r="BG1967" t="inlineStr">
        <is>
          <t>f13d8149fc6d39ebe86af18272310ff9</t>
        </is>
      </c>
      <c r="BH1967" t="inlineStr">
        <is>
          <t>7f92301a232342ecaa860bf392f6b02f</t>
        </is>
      </c>
      <c r="BI1967" t="inlineStr">
        <is>
          <t>15246</t>
        </is>
      </c>
      <c r="BJ1967" t="inlineStr">
        <is>
          <t>XFormInstance</t>
        </is>
      </c>
      <c r="BK1967" t="inlineStr">
        <is>
          <t>0738788014da11f08915839c77c2df28</t>
        </is>
      </c>
      <c r="BL1967" t="b">
        <v>0</v>
      </c>
      <c r="BM1967" t="inlineStr">
        <is>
          <t>---</t>
        </is>
      </c>
      <c r="BN1967" t="inlineStr">
        <is>
          <t>190.102.77.6</t>
        </is>
      </c>
      <c r="BO1967" t="inlineStr">
        <is>
          <t>Kellyson Pierre</t>
        </is>
      </c>
    </row>
    <row r="1968">
      <c r="A1968" t="inlineStr">
        <is>
          <t>1966</t>
        </is>
      </c>
      <c r="B1968" t="inlineStr">
        <is>
          <t>1ebbc1fa-b5d0-41e8-aa81-b95738e42898</t>
        </is>
      </c>
      <c r="C1968" t="inlineStr">
        <is>
          <t>2025-04-07</t>
        </is>
      </c>
      <c r="D1968" t="inlineStr">
        <is>
          <t>8</t>
        </is>
      </c>
      <c r="E1968" t="inlineStr">
        <is>
          <t>---</t>
        </is>
      </c>
      <c r="F1968" t="inlineStr">
        <is>
          <t>1</t>
        </is>
      </c>
      <c r="G1968" t="inlineStr">
        <is>
          <t>---</t>
        </is>
      </c>
      <c r="H1968" t="inlineStr">
        <is>
          <t>1</t>
        </is>
      </c>
      <c r="I1968" t="inlineStr">
        <is>
          <t>1</t>
        </is>
      </c>
      <c r="J1968" t="inlineStr">
        <is>
          <t>4</t>
        </is>
      </c>
      <c r="K1968" t="inlineStr">
        <is>
          <t>---</t>
        </is>
      </c>
      <c r="L1968" t="inlineStr">
        <is>
          <t>---</t>
        </is>
      </c>
      <c r="M1968" t="inlineStr">
        <is>
          <t>---</t>
        </is>
      </c>
      <c r="N1968" t="inlineStr">
        <is>
          <t>---</t>
        </is>
      </c>
      <c r="O1968" t="inlineStr">
        <is>
          <t>---</t>
        </is>
      </c>
      <c r="P1968" t="inlineStr">
        <is>
          <t>---</t>
        </is>
      </c>
      <c r="Q1968" t="inlineStr">
        <is>
          <t>---</t>
        </is>
      </c>
      <c r="R1968" t="inlineStr"/>
      <c r="S1968" t="inlineStr"/>
      <c r="T1968" t="inlineStr"/>
      <c r="U1968" t="inlineStr"/>
      <c r="V1968" t="inlineStr"/>
      <c r="W1968" t="inlineStr"/>
      <c r="X1968" t="inlineStr">
        <is>
          <t>PAP/CMSP/ST01563</t>
        </is>
      </c>
      <c r="Y1968" t="inlineStr">
        <is>
          <t>PAP/CMSP/ST01563</t>
        </is>
      </c>
      <c r="Z1968" t="inlineStr">
        <is>
          <t>2025-04-13 17:11:37</t>
        </is>
      </c>
      <c r="AA1968" t="inlineStr">
        <is>
          <t>2025-04-13 17:11:23</t>
        </is>
      </c>
      <c r="AB1968" t="inlineStr">
        <is>
          <t>2mydarling</t>
        </is>
      </c>
      <c r="AC1968" t="inlineStr">
        <is>
          <t>2025-04-13 17:11:14</t>
        </is>
      </c>
      <c r="AD1968" s="1" t="inlineStr">
        <is>
          <t>https://www.commcarehq.org/a/caris-test/reports/form_data/1ebbc1fa-b5d0-41e8-aa81-b95738e42898/</t>
        </is>
      </c>
      <c r="AE1968" t="inlineStr">
        <is>
          <t>---</t>
        </is>
      </c>
      <c r="AF1968" t="inlineStr">
        <is>
          <t>3c5a623af057e23a32ae4000_132018</t>
        </is>
      </c>
      <c r="AG1968" t="inlineStr">
        <is>
          <t>---</t>
        </is>
      </c>
      <c r="AH1968" t="inlineStr">
        <is>
          <t>2025-04-13 17:11:37</t>
        </is>
      </c>
      <c r="AI1968" t="inlineStr">
        <is>
          <t>73b90dd477d849b782f6402de60c4373</t>
        </is>
      </c>
      <c r="AJ1968" t="inlineStr">
        <is>
          <t>2025-04-07</t>
        </is>
      </c>
      <c r="AK1968" t="inlineStr">
        <is>
          <t>8</t>
        </is>
      </c>
      <c r="AL1968" t="inlineStr">
        <is>
          <t>---</t>
        </is>
      </c>
      <c r="AM1968" t="inlineStr">
        <is>
          <t>1</t>
        </is>
      </c>
      <c r="AN1968" t="inlineStr">
        <is>
          <t>---</t>
        </is>
      </c>
      <c r="AO1968" t="inlineStr">
        <is>
          <t>1</t>
        </is>
      </c>
      <c r="AP1968" t="inlineStr">
        <is>
          <t>1</t>
        </is>
      </c>
      <c r="AQ1968" t="inlineStr"/>
      <c r="AR1968" t="inlineStr"/>
      <c r="AS1968" t="inlineStr"/>
      <c r="AT1968" t="inlineStr"/>
      <c r="AU1968" t="inlineStr">
        <is>
          <t>---</t>
        </is>
      </c>
      <c r="AV1968" t="inlineStr">
        <is>
          <t>---</t>
        </is>
      </c>
      <c r="AW1968" t="inlineStr">
        <is>
          <t>---</t>
        </is>
      </c>
      <c r="AX1968" t="inlineStr">
        <is>
          <t>---</t>
        </is>
      </c>
      <c r="AY1968" t="inlineStr">
        <is>
          <t>---</t>
        </is>
      </c>
      <c r="AZ1968" t="inlineStr">
        <is>
          <t>---</t>
        </is>
      </c>
      <c r="BA1968" t="inlineStr">
        <is>
          <t>73b90dd477d849b782f6402de60c4373</t>
        </is>
      </c>
      <c r="BB1968" t="inlineStr">
        <is>
          <t>http://openrosa.org/formdesigner/0B48E039-1E80-49A7-AC24-732B6E788E39</t>
        </is>
      </c>
      <c r="BC1968" t="inlineStr">
        <is>
          <t>Ration et autres visites</t>
        </is>
      </c>
      <c r="BD1968" t="inlineStr">
        <is>
          <t>CommCare Android, version "2.55.0"(467579). App v15976. CommCare Version 2.55.0. Build 467579, built on: 2025-01-15</t>
        </is>
      </c>
      <c r="BE1968" t="inlineStr">
        <is>
          <t>commcare_ba43b001-b7fb-4a56-b629-2d01f309ddd8</t>
        </is>
      </c>
      <c r="BF1968" t="inlineStr"/>
      <c r="BG1968" t="inlineStr">
        <is>
          <t>f13d8149fc6d39ebe86af18272310ff9</t>
        </is>
      </c>
      <c r="BH1968" t="inlineStr">
        <is>
          <t>7f92301a232342ecaa860bf392f6b02f</t>
        </is>
      </c>
      <c r="BI1968" t="inlineStr">
        <is>
          <t>15246</t>
        </is>
      </c>
      <c r="BJ1968" t="inlineStr">
        <is>
          <t>XFormInstance</t>
        </is>
      </c>
      <c r="BK1968" t="inlineStr">
        <is>
          <t>0738788014da11f08915839c77c2df28</t>
        </is>
      </c>
      <c r="BL1968" t="b">
        <v>0</v>
      </c>
      <c r="BM1968" t="inlineStr">
        <is>
          <t>---</t>
        </is>
      </c>
      <c r="BN1968" t="inlineStr">
        <is>
          <t>190.102.77.6</t>
        </is>
      </c>
      <c r="BO1968" t="inlineStr">
        <is>
          <t>Mackenson Benjamin</t>
        </is>
      </c>
    </row>
    <row r="1969">
      <c r="A1969" t="inlineStr">
        <is>
          <t>1967</t>
        </is>
      </c>
      <c r="B1969" t="inlineStr">
        <is>
          <t>222b2d82-5752-4989-9e34-c8377904b71f</t>
        </is>
      </c>
      <c r="C1969" t="inlineStr">
        <is>
          <t>2025-04-07</t>
        </is>
      </c>
      <c r="D1969" t="inlineStr">
        <is>
          <t>8</t>
        </is>
      </c>
      <c r="E1969" t="inlineStr">
        <is>
          <t>---</t>
        </is>
      </c>
      <c r="F1969" t="inlineStr">
        <is>
          <t>1</t>
        </is>
      </c>
      <c r="G1969" t="inlineStr">
        <is>
          <t>---</t>
        </is>
      </c>
      <c r="H1969" t="inlineStr">
        <is>
          <t>1</t>
        </is>
      </c>
      <c r="I1969" t="inlineStr">
        <is>
          <t>1</t>
        </is>
      </c>
      <c r="J1969" t="inlineStr">
        <is>
          <t>4</t>
        </is>
      </c>
      <c r="K1969" t="inlineStr">
        <is>
          <t>---</t>
        </is>
      </c>
      <c r="L1969" t="inlineStr">
        <is>
          <t>---</t>
        </is>
      </c>
      <c r="M1969" t="inlineStr">
        <is>
          <t>---</t>
        </is>
      </c>
      <c r="N1969" t="inlineStr">
        <is>
          <t>---</t>
        </is>
      </c>
      <c r="O1969" t="inlineStr">
        <is>
          <t>---</t>
        </is>
      </c>
      <c r="P1969" t="inlineStr">
        <is>
          <t>---</t>
        </is>
      </c>
      <c r="Q1969" t="inlineStr">
        <is>
          <t>---</t>
        </is>
      </c>
      <c r="R1969" t="inlineStr"/>
      <c r="S1969" t="inlineStr"/>
      <c r="T1969" t="inlineStr"/>
      <c r="U1969" t="inlineStr"/>
      <c r="V1969" t="inlineStr"/>
      <c r="W1969" t="inlineStr"/>
      <c r="X1969" t="inlineStr">
        <is>
          <t>PAP/CMSP/ST01665</t>
        </is>
      </c>
      <c r="Y1969" t="inlineStr">
        <is>
          <t>PAP/CMSP/ST01665</t>
        </is>
      </c>
      <c r="Z1969" t="inlineStr">
        <is>
          <t>2025-04-13 17:12:02</t>
        </is>
      </c>
      <c r="AA1969" t="inlineStr">
        <is>
          <t>2025-04-13 17:11:48</t>
        </is>
      </c>
      <c r="AB1969" t="inlineStr">
        <is>
          <t>2mydarling</t>
        </is>
      </c>
      <c r="AC1969" t="inlineStr">
        <is>
          <t>2025-04-13 17:11:39</t>
        </is>
      </c>
      <c r="AD1969" s="1" t="inlineStr">
        <is>
          <t>https://www.commcarehq.org/a/caris-test/reports/form_data/222b2d82-5752-4989-9e34-c8377904b71f/</t>
        </is>
      </c>
      <c r="AE1969" t="inlineStr">
        <is>
          <t>---</t>
        </is>
      </c>
      <c r="AF1969" t="inlineStr">
        <is>
          <t>3c5a623af057e23a32ae4000_162679</t>
        </is>
      </c>
      <c r="AG1969" t="inlineStr">
        <is>
          <t>---</t>
        </is>
      </c>
      <c r="AH1969" t="inlineStr">
        <is>
          <t>2025-04-13 17:12:02</t>
        </is>
      </c>
      <c r="AI1969" t="inlineStr">
        <is>
          <t>73b90dd477d849b782f6402de60c4373</t>
        </is>
      </c>
      <c r="AJ1969" t="inlineStr">
        <is>
          <t>2025-04-07</t>
        </is>
      </c>
      <c r="AK1969" t="inlineStr">
        <is>
          <t>8</t>
        </is>
      </c>
      <c r="AL1969" t="inlineStr">
        <is>
          <t>---</t>
        </is>
      </c>
      <c r="AM1969" t="inlineStr">
        <is>
          <t>1</t>
        </is>
      </c>
      <c r="AN1969" t="inlineStr">
        <is>
          <t>---</t>
        </is>
      </c>
      <c r="AO1969" t="inlineStr">
        <is>
          <t>1</t>
        </is>
      </c>
      <c r="AP1969" t="inlineStr">
        <is>
          <t>1</t>
        </is>
      </c>
      <c r="AQ1969" t="inlineStr"/>
      <c r="AR1969" t="inlineStr"/>
      <c r="AS1969" t="inlineStr"/>
      <c r="AT1969" t="inlineStr"/>
      <c r="AU1969" t="inlineStr">
        <is>
          <t>---</t>
        </is>
      </c>
      <c r="AV1969" t="inlineStr">
        <is>
          <t>---</t>
        </is>
      </c>
      <c r="AW1969" t="inlineStr">
        <is>
          <t>---</t>
        </is>
      </c>
      <c r="AX1969" t="inlineStr">
        <is>
          <t>---</t>
        </is>
      </c>
      <c r="AY1969" t="inlineStr">
        <is>
          <t>---</t>
        </is>
      </c>
      <c r="AZ1969" t="inlineStr">
        <is>
          <t>---</t>
        </is>
      </c>
      <c r="BA1969" t="inlineStr">
        <is>
          <t>73b90dd477d849b782f6402de60c4373</t>
        </is>
      </c>
      <c r="BB1969" t="inlineStr">
        <is>
          <t>http://openrosa.org/formdesigner/0B48E039-1E80-49A7-AC24-732B6E788E39</t>
        </is>
      </c>
      <c r="BC1969" t="inlineStr">
        <is>
          <t>Ration et autres visites</t>
        </is>
      </c>
      <c r="BD1969" t="inlineStr">
        <is>
          <t>CommCare Android, version "2.55.0"(467579). App v15976. CommCare Version 2.55.0. Build 467579, built on: 2025-01-15</t>
        </is>
      </c>
      <c r="BE1969" t="inlineStr">
        <is>
          <t>commcare_ba43b001-b7fb-4a56-b629-2d01f309ddd8</t>
        </is>
      </c>
      <c r="BF1969" t="inlineStr"/>
      <c r="BG1969" t="inlineStr">
        <is>
          <t>f13d8149fc6d39ebe86af18272310ff9</t>
        </is>
      </c>
      <c r="BH1969" t="inlineStr">
        <is>
          <t>7f92301a232342ecaa860bf392f6b02f</t>
        </is>
      </c>
      <c r="BI1969" t="inlineStr">
        <is>
          <t>15246</t>
        </is>
      </c>
      <c r="BJ1969" t="inlineStr">
        <is>
          <t>XFormInstance</t>
        </is>
      </c>
      <c r="BK1969" t="inlineStr">
        <is>
          <t>0738788014da11f08915839c77c2df28</t>
        </is>
      </c>
      <c r="BL1969" t="b">
        <v>0</v>
      </c>
      <c r="BM1969" t="inlineStr">
        <is>
          <t>---</t>
        </is>
      </c>
      <c r="BN1969" t="inlineStr">
        <is>
          <t>190.102.77.6</t>
        </is>
      </c>
      <c r="BO1969" t="inlineStr">
        <is>
          <t>Trayvon Jeudi</t>
        </is>
      </c>
    </row>
    <row r="1970">
      <c r="A1970" t="inlineStr">
        <is>
          <t>1968</t>
        </is>
      </c>
      <c r="B1970" t="inlineStr">
        <is>
          <t>109858db-72c3-4a75-9550-b5f631d0db49</t>
        </is>
      </c>
      <c r="C1970" t="inlineStr">
        <is>
          <t>2025-04-02</t>
        </is>
      </c>
      <c r="D1970" t="inlineStr">
        <is>
          <t>10</t>
        </is>
      </c>
      <c r="E1970" t="inlineStr">
        <is>
          <t>---</t>
        </is>
      </c>
      <c r="F1970" t="inlineStr">
        <is>
          <t>1</t>
        </is>
      </c>
      <c r="G1970" t="inlineStr">
        <is>
          <t>---</t>
        </is>
      </c>
      <c r="H1970" t="inlineStr">
        <is>
          <t>1</t>
        </is>
      </c>
      <c r="I1970" t="inlineStr">
        <is>
          <t>1</t>
        </is>
      </c>
      <c r="J1970" t="inlineStr">
        <is>
          <t>4</t>
        </is>
      </c>
      <c r="K1970" t="inlineStr">
        <is>
          <t>---</t>
        </is>
      </c>
      <c r="L1970" t="inlineStr">
        <is>
          <t>---</t>
        </is>
      </c>
      <c r="M1970" t="inlineStr">
        <is>
          <t>---</t>
        </is>
      </c>
      <c r="N1970" t="inlineStr">
        <is>
          <t>---</t>
        </is>
      </c>
      <c r="O1970" t="inlineStr">
        <is>
          <t>---</t>
        </is>
      </c>
      <c r="P1970" t="inlineStr">
        <is>
          <t>---</t>
        </is>
      </c>
      <c r="Q1970" t="inlineStr">
        <is>
          <t>---</t>
        </is>
      </c>
      <c r="R1970" t="inlineStr"/>
      <c r="S1970" t="inlineStr"/>
      <c r="T1970" t="inlineStr"/>
      <c r="U1970" t="inlineStr"/>
      <c r="V1970" t="inlineStr"/>
      <c r="W1970" t="inlineStr"/>
      <c r="X1970" t="inlineStr">
        <is>
          <t>PAP/CMSP/ST01836</t>
        </is>
      </c>
      <c r="Y1970" t="inlineStr">
        <is>
          <t>PAP/CMSP/ST01836</t>
        </is>
      </c>
      <c r="Z1970" t="inlineStr">
        <is>
          <t>2025-04-13 17:13:02</t>
        </is>
      </c>
      <c r="AA1970" t="inlineStr">
        <is>
          <t>2025-04-13 17:12:43</t>
        </is>
      </c>
      <c r="AB1970" t="inlineStr">
        <is>
          <t>2mydarling</t>
        </is>
      </c>
      <c r="AC1970" t="inlineStr">
        <is>
          <t>2025-04-13 17:12:40</t>
        </is>
      </c>
      <c r="AD1970" s="1" t="inlineStr">
        <is>
          <t>https://www.commcarehq.org/a/caris-test/reports/form_data/109858db-72c3-4a75-9550-b5f631d0db49/</t>
        </is>
      </c>
      <c r="AE1970" t="inlineStr">
        <is>
          <t>---</t>
        </is>
      </c>
      <c r="AF1970" t="inlineStr">
        <is>
          <t>3c5a623af057e23a32ae4000_185410</t>
        </is>
      </c>
      <c r="AG1970" t="inlineStr">
        <is>
          <t>---</t>
        </is>
      </c>
      <c r="AH1970" t="inlineStr">
        <is>
          <t>2025-04-13 17:13:02</t>
        </is>
      </c>
      <c r="AI1970" t="inlineStr">
        <is>
          <t>73b90dd477d849b782f6402de60c4373</t>
        </is>
      </c>
      <c r="AJ1970" t="inlineStr">
        <is>
          <t>2025-04-02</t>
        </is>
      </c>
      <c r="AK1970" t="inlineStr">
        <is>
          <t>10</t>
        </is>
      </c>
      <c r="AL1970" t="inlineStr">
        <is>
          <t>---</t>
        </is>
      </c>
      <c r="AM1970" t="inlineStr">
        <is>
          <t>1</t>
        </is>
      </c>
      <c r="AN1970" t="inlineStr">
        <is>
          <t>---</t>
        </is>
      </c>
      <c r="AO1970" t="inlineStr">
        <is>
          <t>1</t>
        </is>
      </c>
      <c r="AP1970" t="inlineStr">
        <is>
          <t>1</t>
        </is>
      </c>
      <c r="AQ1970" t="inlineStr"/>
      <c r="AR1970" t="inlineStr"/>
      <c r="AS1970" t="inlineStr"/>
      <c r="AT1970" t="inlineStr"/>
      <c r="AU1970" t="inlineStr">
        <is>
          <t>---</t>
        </is>
      </c>
      <c r="AV1970" t="inlineStr">
        <is>
          <t>---</t>
        </is>
      </c>
      <c r="AW1970" t="inlineStr">
        <is>
          <t>---</t>
        </is>
      </c>
      <c r="AX1970" t="inlineStr">
        <is>
          <t>---</t>
        </is>
      </c>
      <c r="AY1970" t="inlineStr">
        <is>
          <t>---</t>
        </is>
      </c>
      <c r="AZ1970" t="inlineStr">
        <is>
          <t>---</t>
        </is>
      </c>
      <c r="BA1970" t="inlineStr">
        <is>
          <t>73b90dd477d849b782f6402de60c4373</t>
        </is>
      </c>
      <c r="BB1970" t="inlineStr">
        <is>
          <t>http://openrosa.org/formdesigner/0B48E039-1E80-49A7-AC24-732B6E788E39</t>
        </is>
      </c>
      <c r="BC1970" t="inlineStr">
        <is>
          <t>Ration et autres visites</t>
        </is>
      </c>
      <c r="BD1970" t="inlineStr">
        <is>
          <t>CommCare Android, version "2.55.0"(467579). App v15976. CommCare Version 2.55.0. Build 467579, built on: 2025-01-15</t>
        </is>
      </c>
      <c r="BE1970" t="inlineStr">
        <is>
          <t>commcare_ba43b001-b7fb-4a56-b629-2d01f309ddd8</t>
        </is>
      </c>
      <c r="BF1970" t="inlineStr"/>
      <c r="BG1970" t="inlineStr">
        <is>
          <t>f13d8149fc6d39ebe86af18272310ff9</t>
        </is>
      </c>
      <c r="BH1970" t="inlineStr">
        <is>
          <t>7f92301a232342ecaa860bf392f6b02f</t>
        </is>
      </c>
      <c r="BI1970" t="inlineStr">
        <is>
          <t>15246</t>
        </is>
      </c>
      <c r="BJ1970" t="inlineStr">
        <is>
          <t>XFormInstance</t>
        </is>
      </c>
      <c r="BK1970" t="inlineStr">
        <is>
          <t>0738788014da11f08915839c77c2df28</t>
        </is>
      </c>
      <c r="BL1970" t="b">
        <v>0</v>
      </c>
      <c r="BM1970" t="inlineStr">
        <is>
          <t>---</t>
        </is>
      </c>
      <c r="BN1970" t="inlineStr">
        <is>
          <t>190.102.77.6</t>
        </is>
      </c>
      <c r="BO1970" t="inlineStr">
        <is>
          <t>Nadege Bonhomme</t>
        </is>
      </c>
    </row>
    <row r="1971">
      <c r="A1971" t="inlineStr">
        <is>
          <t>1969</t>
        </is>
      </c>
      <c r="B1971" t="inlineStr">
        <is>
          <t>f48030d3-54e4-4166-980d-e895bcdb9c7c</t>
        </is>
      </c>
      <c r="C1971" t="inlineStr">
        <is>
          <t>2025-04-01</t>
        </is>
      </c>
      <c r="D1971" t="inlineStr">
        <is>
          <t>4</t>
        </is>
      </c>
      <c r="E1971" t="inlineStr">
        <is>
          <t>suivie medical</t>
        </is>
      </c>
      <c r="F1971" t="inlineStr">
        <is>
          <t>1</t>
        </is>
      </c>
      <c r="G1971" t="inlineStr">
        <is>
          <t>pour suivie medical</t>
        </is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---</t>
        </is>
      </c>
      <c r="L1971" t="inlineStr">
        <is>
          <t>---</t>
        </is>
      </c>
      <c r="M1971" t="inlineStr">
        <is>
          <t>---</t>
        </is>
      </c>
      <c r="N1971" t="inlineStr">
        <is>
          <t>---</t>
        </is>
      </c>
      <c r="O1971" t="inlineStr">
        <is>
          <t>---</t>
        </is>
      </c>
      <c r="P1971" t="inlineStr">
        <is>
          <t>---</t>
        </is>
      </c>
      <c r="Q1971" t="inlineStr">
        <is>
          <t>---</t>
        </is>
      </c>
      <c r="R1971" t="inlineStr">
        <is>
          <t>19.0</t>
        </is>
      </c>
      <c r="S1971" t="inlineStr">
        <is>
          <t>42.5</t>
        </is>
      </c>
      <c r="T1971" t="inlineStr">
        <is>
          <t>123.0</t>
        </is>
      </c>
      <c r="U1971" t="inlineStr"/>
      <c r="V1971" t="inlineStr"/>
      <c r="W1971" t="inlineStr"/>
      <c r="X1971" t="inlineStr">
        <is>
          <t>PAP/CMSP/ST01665</t>
        </is>
      </c>
      <c r="Y1971" t="inlineStr">
        <is>
          <t>PAP/CMSP/ST01665</t>
        </is>
      </c>
      <c r="Z1971" t="inlineStr">
        <is>
          <t>2025-04-13 17:20:01</t>
        </is>
      </c>
      <c r="AA1971" t="inlineStr">
        <is>
          <t>2025-04-13 17:18:50</t>
        </is>
      </c>
      <c r="AB1971" t="inlineStr">
        <is>
          <t>2mydarling</t>
        </is>
      </c>
      <c r="AC1971" t="inlineStr">
        <is>
          <t>2025-04-13 17:19:38</t>
        </is>
      </c>
      <c r="AD1971" s="1" t="inlineStr">
        <is>
          <t>https://www.commcarehq.org/a/caris-test/reports/form_data/f48030d3-54e4-4166-980d-e895bcdb9c7c/</t>
        </is>
      </c>
      <c r="AE1971" t="inlineStr">
        <is>
          <t>---</t>
        </is>
      </c>
      <c r="AF1971" t="inlineStr">
        <is>
          <t>3c5a623af057e23a32ae4000_162679</t>
        </is>
      </c>
      <c r="AG1971" t="inlineStr">
        <is>
          <t>---</t>
        </is>
      </c>
      <c r="AH1971" t="inlineStr">
        <is>
          <t>2025-04-13 17:20:01</t>
        </is>
      </c>
      <c r="AI1971" t="inlineStr">
        <is>
          <t>73b90dd477d849b782f6402de60c4373</t>
        </is>
      </c>
      <c r="AJ1971" t="inlineStr">
        <is>
          <t>2025-04-01</t>
        </is>
      </c>
      <c r="AK1971" t="inlineStr">
        <is>
          <t>4</t>
        </is>
      </c>
      <c r="AL1971" t="inlineStr">
        <is>
          <t>suivie medical</t>
        </is>
      </c>
      <c r="AM1971" t="inlineStr">
        <is>
          <t>1</t>
        </is>
      </c>
      <c r="AN1971" t="inlineStr">
        <is>
          <t>pour suivie medical</t>
        </is>
      </c>
      <c r="AO1971" t="inlineStr">
        <is>
          <t>1</t>
        </is>
      </c>
      <c r="AP1971" t="inlineStr">
        <is>
          <t>1</t>
        </is>
      </c>
      <c r="AQ1971" t="inlineStr">
        <is>
          <t>19</t>
        </is>
      </c>
      <c r="AR1971" t="inlineStr">
        <is>
          <t>42.5</t>
        </is>
      </c>
      <c r="AS1971" t="inlineStr">
        <is>
          <t>123</t>
        </is>
      </c>
      <c r="AT1971" t="inlineStr"/>
      <c r="AU1971" t="inlineStr">
        <is>
          <t>---</t>
        </is>
      </c>
      <c r="AV1971" t="inlineStr">
        <is>
          <t>---</t>
        </is>
      </c>
      <c r="AW1971" t="inlineStr">
        <is>
          <t>---</t>
        </is>
      </c>
      <c r="AX1971" t="inlineStr">
        <is>
          <t>---</t>
        </is>
      </c>
      <c r="AY1971" t="inlineStr">
        <is>
          <t>---</t>
        </is>
      </c>
      <c r="AZ1971" t="inlineStr">
        <is>
          <t>---</t>
        </is>
      </c>
      <c r="BA1971" t="inlineStr">
        <is>
          <t>73b90dd477d849b782f6402de60c4373</t>
        </is>
      </c>
      <c r="BB1971" t="inlineStr">
        <is>
          <t>http://openrosa.org/formdesigner/0B48E039-1E80-49A7-AC24-732B6E788E39</t>
        </is>
      </c>
      <c r="BC1971" t="inlineStr">
        <is>
          <t>Ration et autres visites</t>
        </is>
      </c>
      <c r="BD1971" t="inlineStr">
        <is>
          <t>CommCare Android, version "2.55.0"(467579). App v15976. CommCare Version 2.55.0. Build 467579, built on: 2025-01-15</t>
        </is>
      </c>
      <c r="BE1971" t="inlineStr">
        <is>
          <t>commcare_ba43b001-b7fb-4a56-b629-2d01f309ddd8</t>
        </is>
      </c>
      <c r="BF1971" t="inlineStr"/>
      <c r="BG1971" t="inlineStr">
        <is>
          <t>f13d8149fc6d39ebe86af18272310ff9</t>
        </is>
      </c>
      <c r="BH1971" t="inlineStr">
        <is>
          <t>7f92301a232342ecaa860bf392f6b02f</t>
        </is>
      </c>
      <c r="BI1971" t="inlineStr">
        <is>
          <t>15246</t>
        </is>
      </c>
      <c r="BJ1971" t="inlineStr">
        <is>
          <t>XFormInstance</t>
        </is>
      </c>
      <c r="BK1971" t="inlineStr">
        <is>
          <t>0738788014da11f08915839c77c2df28</t>
        </is>
      </c>
      <c r="BL1971" t="b">
        <v>0</v>
      </c>
      <c r="BM1971" t="inlineStr">
        <is>
          <t>---</t>
        </is>
      </c>
      <c r="BN1971" t="inlineStr">
        <is>
          <t>190.102.77.6</t>
        </is>
      </c>
      <c r="BO1971" t="inlineStr">
        <is>
          <t>Trayvon Jeudi</t>
        </is>
      </c>
    </row>
    <row r="1972">
      <c r="A1972" t="inlineStr">
        <is>
          <t>1970</t>
        </is>
      </c>
      <c r="B1972" t="inlineStr">
        <is>
          <t>7fa29009-d43c-4856-992c-eae7616425f8</t>
        </is>
      </c>
      <c r="C1972" t="inlineStr">
        <is>
          <t>2025-04-09</t>
        </is>
      </c>
      <c r="D1972" t="inlineStr">
        <is>
          <t>3</t>
        </is>
      </c>
      <c r="E1972" t="inlineStr">
        <is>
          <t>---</t>
        </is>
      </c>
      <c r="F1972" t="inlineStr">
        <is>
          <t>0</t>
        </is>
      </c>
      <c r="G1972" t="inlineStr">
        <is>
          <t>---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---</t>
        </is>
      </c>
      <c r="L1972" t="inlineStr">
        <is>
          <t>---</t>
        </is>
      </c>
      <c r="M1972" t="inlineStr">
        <is>
          <t>---</t>
        </is>
      </c>
      <c r="N1972" t="inlineStr">
        <is>
          <t>---</t>
        </is>
      </c>
      <c r="O1972" t="inlineStr">
        <is>
          <t>---</t>
        </is>
      </c>
      <c r="P1972" t="inlineStr">
        <is>
          <t>---</t>
        </is>
      </c>
      <c r="Q1972" t="inlineStr">
        <is>
          <t>---</t>
        </is>
      </c>
      <c r="R1972" t="inlineStr"/>
      <c r="S1972" t="inlineStr"/>
      <c r="T1972" t="inlineStr"/>
      <c r="U1972" t="inlineStr"/>
      <c r="V1972" t="inlineStr"/>
      <c r="W1972" t="inlineStr"/>
      <c r="X1972" t="inlineStr">
        <is>
          <t>MCH/DSCA/ST00929</t>
        </is>
      </c>
      <c r="Y1972" t="inlineStr">
        <is>
          <t>MCH/DSCA/ST00929</t>
        </is>
      </c>
      <c r="Z1972" t="inlineStr">
        <is>
          <t>2025-04-14 02:08:36</t>
        </is>
      </c>
      <c r="AA1972" t="inlineStr">
        <is>
          <t>2025-04-14 02:07:57</t>
        </is>
      </c>
      <c r="AB1972" t="inlineStr">
        <is>
          <t>6evelyne</t>
        </is>
      </c>
      <c r="AC1972" t="inlineStr">
        <is>
          <t>2025-04-14 01:10:49</t>
        </is>
      </c>
      <c r="AD1972" s="1" t="inlineStr">
        <is>
          <t>https://www.commcarehq.org/a/caris-test/reports/form_data/7fa29009-d43c-4856-992c-eae7616425f8/</t>
        </is>
      </c>
      <c r="AE1972" t="inlineStr">
        <is>
          <t>---</t>
        </is>
      </c>
      <c r="AF1972" t="inlineStr">
        <is>
          <t>3c5a623af057e23a32ae4000_29159</t>
        </is>
      </c>
      <c r="AG1972" t="inlineStr">
        <is>
          <t>OK</t>
        </is>
      </c>
      <c r="AH1972" t="inlineStr">
        <is>
          <t>2025-04-14 02:08:36</t>
        </is>
      </c>
      <c r="AI1972" t="inlineStr">
        <is>
          <t>4a46325eb6794fee8a54ef2fbf119d12</t>
        </is>
      </c>
      <c r="AJ1972" t="inlineStr">
        <is>
          <t>2025-04-09</t>
        </is>
      </c>
      <c r="AK1972" t="inlineStr">
        <is>
          <t>3</t>
        </is>
      </c>
      <c r="AL1972" t="inlineStr">
        <is>
          <t>---</t>
        </is>
      </c>
      <c r="AM1972" t="inlineStr">
        <is>
          <t>0</t>
        </is>
      </c>
      <c r="AN1972" t="inlineStr">
        <is>
          <t>---</t>
        </is>
      </c>
      <c r="AO1972" t="inlineStr">
        <is>
          <t>1</t>
        </is>
      </c>
      <c r="AP1972" t="inlineStr">
        <is>
          <t>1</t>
        </is>
      </c>
      <c r="AQ1972" t="inlineStr"/>
      <c r="AR1972" t="inlineStr"/>
      <c r="AS1972" t="inlineStr"/>
      <c r="AT1972" t="inlineStr"/>
      <c r="AU1972" t="inlineStr">
        <is>
          <t>---</t>
        </is>
      </c>
      <c r="AV1972" t="inlineStr">
        <is>
          <t>---</t>
        </is>
      </c>
      <c r="AW1972" t="inlineStr">
        <is>
          <t>---</t>
        </is>
      </c>
      <c r="AX1972" t="inlineStr">
        <is>
          <t>---</t>
        </is>
      </c>
      <c r="AY1972" t="inlineStr">
        <is>
          <t>---</t>
        </is>
      </c>
      <c r="AZ1972" t="inlineStr">
        <is>
          <t>---</t>
        </is>
      </c>
      <c r="BA1972" t="inlineStr">
        <is>
          <t>4a46325eb6794fee8a54ef2fbf119d12</t>
        </is>
      </c>
      <c r="BB1972" t="inlineStr">
        <is>
          <t>http://openrosa.org/formdesigner/0B48E039-1E80-49A7-AC24-732B6E788E39</t>
        </is>
      </c>
      <c r="BC1972" t="inlineStr">
        <is>
          <t>Ration et autres visites</t>
        </is>
      </c>
      <c r="BD1972" t="inlineStr">
        <is>
          <t>CommCare Android, version "2.56"(468046). App v15976. CommCare Version 2.56.0. Build 468046, built on: 2025-03-15</t>
        </is>
      </c>
      <c r="BE1972" t="inlineStr">
        <is>
          <t>commcare_40296b7d-43c6-4fdb-ac84-9d72c5f544fb</t>
        </is>
      </c>
      <c r="BF1972" t="inlineStr"/>
      <c r="BG1972" t="inlineStr">
        <is>
          <t>f13d8149fc6d39ebe86af18272310ff9</t>
        </is>
      </c>
      <c r="BH1972" t="inlineStr">
        <is>
          <t>7f92301a232342ecaa860bf392f6b02f</t>
        </is>
      </c>
      <c r="BI1972" t="inlineStr">
        <is>
          <t>15246</t>
        </is>
      </c>
      <c r="BJ1972" t="inlineStr">
        <is>
          <t>XFormInstance</t>
        </is>
      </c>
      <c r="BK1972" t="inlineStr">
        <is>
          <t>9ad8499a18cb11f0ba2b2503b5a243dc</t>
        </is>
      </c>
      <c r="BL1972" t="b">
        <v>0</v>
      </c>
      <c r="BM1972" t="inlineStr">
        <is>
          <t>---</t>
        </is>
      </c>
      <c r="BN1972" t="inlineStr">
        <is>
          <t>200.113.214.152</t>
        </is>
      </c>
      <c r="BO1972" t="inlineStr">
        <is>
          <t>Mayder Mauricette</t>
        </is>
      </c>
    </row>
    <row r="1973">
      <c r="A1973" t="inlineStr">
        <is>
          <t>1971</t>
        </is>
      </c>
      <c r="B1973" t="inlineStr">
        <is>
          <t>7fd20992-af26-4b21-b2d0-156842c79ec2</t>
        </is>
      </c>
      <c r="C1973" t="inlineStr">
        <is>
          <t>2025-04-09</t>
        </is>
      </c>
      <c r="D1973" t="inlineStr">
        <is>
          <t>3</t>
        </is>
      </c>
      <c r="E1973" t="inlineStr">
        <is>
          <t>---</t>
        </is>
      </c>
      <c r="F1973" t="inlineStr">
        <is>
          <t>0</t>
        </is>
      </c>
      <c r="G1973" t="inlineStr">
        <is>
          <t>---</t>
        </is>
      </c>
      <c r="H1973" t="inlineStr">
        <is>
          <t>1</t>
        </is>
      </c>
      <c r="I1973" t="inlineStr">
        <is>
          <t>1</t>
        </is>
      </c>
      <c r="J1973" t="inlineStr">
        <is>
          <t>1</t>
        </is>
      </c>
      <c r="K1973" t="inlineStr">
        <is>
          <t>---</t>
        </is>
      </c>
      <c r="L1973" t="inlineStr">
        <is>
          <t>---</t>
        </is>
      </c>
      <c r="M1973" t="inlineStr">
        <is>
          <t>---</t>
        </is>
      </c>
      <c r="N1973" t="inlineStr">
        <is>
          <t>---</t>
        </is>
      </c>
      <c r="O1973" t="inlineStr">
        <is>
          <t>---</t>
        </is>
      </c>
      <c r="P1973" t="inlineStr">
        <is>
          <t>---</t>
        </is>
      </c>
      <c r="Q1973" t="inlineStr">
        <is>
          <t>---</t>
        </is>
      </c>
      <c r="R1973" t="inlineStr"/>
      <c r="S1973" t="inlineStr">
        <is>
          <t>22.2</t>
        </is>
      </c>
      <c r="T1973" t="inlineStr">
        <is>
          <t>126.0</t>
        </is>
      </c>
      <c r="U1973" t="inlineStr"/>
      <c r="V1973" t="inlineStr"/>
      <c r="W1973" t="inlineStr"/>
      <c r="X1973" t="inlineStr">
        <is>
          <t>MCH/DSCA/ST00929</t>
        </is>
      </c>
      <c r="Y1973" t="inlineStr">
        <is>
          <t>MCH/DSCA/ST00929</t>
        </is>
      </c>
      <c r="Z1973" t="inlineStr">
        <is>
          <t>2025-04-14 02:12:33</t>
        </is>
      </c>
      <c r="AA1973" t="inlineStr">
        <is>
          <t>2025-04-14 02:11:58</t>
        </is>
      </c>
      <c r="AB1973" t="inlineStr">
        <is>
          <t>6evelyne</t>
        </is>
      </c>
      <c r="AC1973" t="inlineStr">
        <is>
          <t>2025-04-14 01:14:47</t>
        </is>
      </c>
      <c r="AD1973" s="1" t="inlineStr">
        <is>
          <t>https://www.commcarehq.org/a/caris-test/reports/form_data/7fd20992-af26-4b21-b2d0-156842c79ec2/</t>
        </is>
      </c>
      <c r="AE1973" t="inlineStr">
        <is>
          <t>---</t>
        </is>
      </c>
      <c r="AF1973" t="inlineStr">
        <is>
          <t>3c5a623af057e23a32ae4000_29159</t>
        </is>
      </c>
      <c r="AG1973" t="inlineStr">
        <is>
          <t>OK</t>
        </is>
      </c>
      <c r="AH1973" t="inlineStr">
        <is>
          <t>2025-04-14 02:12:33</t>
        </is>
      </c>
      <c r="AI1973" t="inlineStr">
        <is>
          <t>4a46325eb6794fee8a54ef2fbf119d12</t>
        </is>
      </c>
      <c r="AJ1973" t="inlineStr">
        <is>
          <t>2025-04-09</t>
        </is>
      </c>
      <c r="AK1973" t="inlineStr">
        <is>
          <t>3</t>
        </is>
      </c>
      <c r="AL1973" t="inlineStr">
        <is>
          <t>---</t>
        </is>
      </c>
      <c r="AM1973" t="inlineStr">
        <is>
          <t>0</t>
        </is>
      </c>
      <c r="AN1973" t="inlineStr">
        <is>
          <t>---</t>
        </is>
      </c>
      <c r="AO1973" t="inlineStr">
        <is>
          <t>1</t>
        </is>
      </c>
      <c r="AP1973" t="inlineStr">
        <is>
          <t>1</t>
        </is>
      </c>
      <c r="AQ1973" t="inlineStr"/>
      <c r="AR1973" t="inlineStr">
        <is>
          <t>22.2</t>
        </is>
      </c>
      <c r="AS1973" t="inlineStr">
        <is>
          <t>126</t>
        </is>
      </c>
      <c r="AT1973" t="inlineStr"/>
      <c r="AU1973" t="inlineStr">
        <is>
          <t>---</t>
        </is>
      </c>
      <c r="AV1973" t="inlineStr">
        <is>
          <t>---</t>
        </is>
      </c>
      <c r="AW1973" t="inlineStr">
        <is>
          <t>---</t>
        </is>
      </c>
      <c r="AX1973" t="inlineStr">
        <is>
          <t>---</t>
        </is>
      </c>
      <c r="AY1973" t="inlineStr">
        <is>
          <t>---</t>
        </is>
      </c>
      <c r="AZ1973" t="inlineStr">
        <is>
          <t>---</t>
        </is>
      </c>
      <c r="BA1973" t="inlineStr">
        <is>
          <t>4a46325eb6794fee8a54ef2fbf119d12</t>
        </is>
      </c>
      <c r="BB1973" t="inlineStr">
        <is>
          <t>http://openrosa.org/formdesigner/0B48E039-1E80-49A7-AC24-732B6E788E39</t>
        </is>
      </c>
      <c r="BC1973" t="inlineStr">
        <is>
          <t>Ration et autres visites</t>
        </is>
      </c>
      <c r="BD1973" t="inlineStr">
        <is>
          <t>CommCare Android, version "2.56"(468046). App v15976. CommCare Version 2.56.0. Build 468046, built on: 2025-03-15</t>
        </is>
      </c>
      <c r="BE1973" t="inlineStr">
        <is>
          <t>commcare_40296b7d-43c6-4fdb-ac84-9d72c5f544fb</t>
        </is>
      </c>
      <c r="BF1973" t="inlineStr"/>
      <c r="BG1973" t="inlineStr">
        <is>
          <t>f13d8149fc6d39ebe86af18272310ff9</t>
        </is>
      </c>
      <c r="BH1973" t="inlineStr">
        <is>
          <t>7f92301a232342ecaa860bf392f6b02f</t>
        </is>
      </c>
      <c r="BI1973" t="inlineStr">
        <is>
          <t>15246</t>
        </is>
      </c>
      <c r="BJ1973" t="inlineStr">
        <is>
          <t>XFormInstance</t>
        </is>
      </c>
      <c r="BK1973" t="inlineStr">
        <is>
          <t>9ad8499a18cb11f0ba2b2503b5a243dc</t>
        </is>
      </c>
      <c r="BL1973" t="b">
        <v>0</v>
      </c>
      <c r="BM1973" t="inlineStr">
        <is>
          <t>---</t>
        </is>
      </c>
      <c r="BN1973" t="inlineStr">
        <is>
          <t>200.113.214.152</t>
        </is>
      </c>
      <c r="BO1973" t="inlineStr">
        <is>
          <t>Mayder Mauricette</t>
        </is>
      </c>
    </row>
    <row r="1974">
      <c r="A1974" t="inlineStr">
        <is>
          <t>1972</t>
        </is>
      </c>
      <c r="B1974" t="inlineStr">
        <is>
          <t>1ef49fe3-b863-4384-84ac-0e4c14b533fb</t>
        </is>
      </c>
      <c r="C1974" t="inlineStr">
        <is>
          <t>2025-04-11</t>
        </is>
      </c>
      <c r="D1974" t="inlineStr">
        <is>
          <t>3</t>
        </is>
      </c>
      <c r="E1974" t="inlineStr">
        <is>
          <t>---</t>
        </is>
      </c>
      <c r="F1974" t="inlineStr">
        <is>
          <t>0</t>
        </is>
      </c>
      <c r="G1974" t="inlineStr">
        <is>
          <t>---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---</t>
        </is>
      </c>
      <c r="L1974" t="inlineStr">
        <is>
          <t>---</t>
        </is>
      </c>
      <c r="M1974" t="inlineStr">
        <is>
          <t>---</t>
        </is>
      </c>
      <c r="N1974" t="inlineStr">
        <is>
          <t>---</t>
        </is>
      </c>
      <c r="O1974" t="inlineStr">
        <is>
          <t>---</t>
        </is>
      </c>
      <c r="P1974" t="inlineStr">
        <is>
          <t>---</t>
        </is>
      </c>
      <c r="Q1974" t="inlineStr">
        <is>
          <t>---</t>
        </is>
      </c>
      <c r="R1974" t="inlineStr"/>
      <c r="S1974" t="inlineStr"/>
      <c r="T1974" t="inlineStr"/>
      <c r="U1974" t="inlineStr"/>
      <c r="V1974" t="inlineStr"/>
      <c r="W1974" t="inlineStr"/>
      <c r="X1974" t="inlineStr">
        <is>
          <t>CAP/CDSF/ST01726</t>
        </is>
      </c>
      <c r="Y1974" t="inlineStr">
        <is>
          <t>CAP/CDSF/ST01726</t>
        </is>
      </c>
      <c r="Z1974" t="inlineStr">
        <is>
          <t>2025-04-12 01:20:23</t>
        </is>
      </c>
      <c r="AA1974" t="inlineStr">
        <is>
          <t>2025-04-12 01:19:51</t>
        </is>
      </c>
      <c r="AB1974" t="inlineStr">
        <is>
          <t>1plyviose</t>
        </is>
      </c>
      <c r="AC1974" t="inlineStr">
        <is>
          <t>2025-04-14 01:20:21</t>
        </is>
      </c>
      <c r="AD1974" s="1" t="inlineStr">
        <is>
          <t>https://www.commcarehq.org/a/caris-test/reports/form_data/1ef49fe3-b863-4384-84ac-0e4c14b533fb/</t>
        </is>
      </c>
      <c r="AE1974" t="inlineStr">
        <is>
          <t>---</t>
        </is>
      </c>
      <c r="AF1974" t="inlineStr">
        <is>
          <t>3c5a623af057e23a32ae4000_20097</t>
        </is>
      </c>
      <c r="AG1974" t="inlineStr">
        <is>
          <t>OK</t>
        </is>
      </c>
      <c r="AH1974" t="inlineStr">
        <is>
          <t>2025-04-12 01:20:23</t>
        </is>
      </c>
      <c r="AI1974" t="inlineStr">
        <is>
          <t>aab7a2415e99453fbcb8ebd109e92b4f</t>
        </is>
      </c>
      <c r="AJ1974" t="inlineStr">
        <is>
          <t>2025-04-11</t>
        </is>
      </c>
      <c r="AK1974" t="inlineStr">
        <is>
          <t>3</t>
        </is>
      </c>
      <c r="AL1974" t="inlineStr">
        <is>
          <t>---</t>
        </is>
      </c>
      <c r="AM1974" t="inlineStr">
        <is>
          <t>0</t>
        </is>
      </c>
      <c r="AN1974" t="inlineStr">
        <is>
          <t>---</t>
        </is>
      </c>
      <c r="AO1974" t="inlineStr">
        <is>
          <t>1</t>
        </is>
      </c>
      <c r="AP1974" t="inlineStr">
        <is>
          <t>1</t>
        </is>
      </c>
      <c r="AQ1974" t="inlineStr"/>
      <c r="AR1974" t="inlineStr"/>
      <c r="AS1974" t="inlineStr"/>
      <c r="AT1974" t="inlineStr"/>
      <c r="AU1974" t="inlineStr">
        <is>
          <t>---</t>
        </is>
      </c>
      <c r="AV1974" t="inlineStr">
        <is>
          <t>---</t>
        </is>
      </c>
      <c r="AW1974" t="inlineStr">
        <is>
          <t>---</t>
        </is>
      </c>
      <c r="AX1974" t="inlineStr">
        <is>
          <t>---</t>
        </is>
      </c>
      <c r="AY1974" t="inlineStr">
        <is>
          <t>---</t>
        </is>
      </c>
      <c r="AZ1974" t="inlineStr">
        <is>
          <t>---</t>
        </is>
      </c>
      <c r="BA1974" t="inlineStr">
        <is>
          <t>aab7a2415e99453fbcb8ebd109e92b4f</t>
        </is>
      </c>
      <c r="BB1974" t="inlineStr">
        <is>
          <t>http://openrosa.org/formdesigner/0B48E039-1E80-49A7-AC24-732B6E788E39</t>
        </is>
      </c>
      <c r="BC1974" t="inlineStr">
        <is>
          <t>Ration et autres visites</t>
        </is>
      </c>
      <c r="BD1974" t="inlineStr">
        <is>
          <t>CommCare Android, version "2.55.0"(467579). App v15976. CommCare Version 2.55.0. Build 467579, built on: 2025-01-15</t>
        </is>
      </c>
      <c r="BE1974" t="inlineStr">
        <is>
          <t>commcare_d17d77c2-a7e5-4f4b-9b21-6b80894e9762</t>
        </is>
      </c>
      <c r="BF1974" t="inlineStr"/>
      <c r="BG1974" t="inlineStr">
        <is>
          <t>f13d8149fc6d39ebe86af18272310ff9</t>
        </is>
      </c>
      <c r="BH1974" t="inlineStr">
        <is>
          <t>7f92301a232342ecaa860bf392f6b02f</t>
        </is>
      </c>
      <c r="BI1974" t="inlineStr">
        <is>
          <t>15246</t>
        </is>
      </c>
      <c r="BJ1974" t="inlineStr">
        <is>
          <t>XFormInstance</t>
        </is>
      </c>
      <c r="BK1974" t="inlineStr">
        <is>
          <t>a583c6ca18cc11f08c4e839c77c2df28</t>
        </is>
      </c>
      <c r="BL1974" t="b">
        <v>0</v>
      </c>
      <c r="BM1974" t="inlineStr">
        <is>
          <t>---</t>
        </is>
      </c>
      <c r="BN1974" t="inlineStr">
        <is>
          <t>200.113.238.20</t>
        </is>
      </c>
      <c r="BO1974" t="inlineStr">
        <is>
          <t>Wildanise Wilnique Louidor</t>
        </is>
      </c>
    </row>
    <row r="1975">
      <c r="A1975" t="inlineStr">
        <is>
          <t>1973</t>
        </is>
      </c>
      <c r="B1975" t="inlineStr">
        <is>
          <t>22e2d6e9-2276-412b-ac45-54c1102ddefe</t>
        </is>
      </c>
      <c r="C1975" t="inlineStr">
        <is>
          <t>2025-04-11</t>
        </is>
      </c>
      <c r="D1975" t="inlineStr">
        <is>
          <t>3</t>
        </is>
      </c>
      <c r="E1975" t="inlineStr">
        <is>
          <t>---</t>
        </is>
      </c>
      <c r="F1975" t="inlineStr">
        <is>
          <t>1</t>
        </is>
      </c>
      <c r="G1975" t="inlineStr">
        <is>
          <t>---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---</t>
        </is>
      </c>
      <c r="L1975" t="inlineStr">
        <is>
          <t>---</t>
        </is>
      </c>
      <c r="M1975" t="inlineStr">
        <is>
          <t>---</t>
        </is>
      </c>
      <c r="N1975" t="inlineStr">
        <is>
          <t>---</t>
        </is>
      </c>
      <c r="O1975" t="inlineStr">
        <is>
          <t>---</t>
        </is>
      </c>
      <c r="P1975" t="inlineStr">
        <is>
          <t>---</t>
        </is>
      </c>
      <c r="Q1975" t="inlineStr">
        <is>
          <t>---</t>
        </is>
      </c>
      <c r="R1975" t="inlineStr"/>
      <c r="S1975" t="inlineStr"/>
      <c r="T1975" t="inlineStr"/>
      <c r="U1975" t="inlineStr"/>
      <c r="V1975" t="inlineStr"/>
      <c r="W1975" t="inlineStr"/>
      <c r="X1975" t="inlineStr">
        <is>
          <t>CAP/CDSF/ST03180</t>
        </is>
      </c>
      <c r="Y1975" t="inlineStr">
        <is>
          <t>CAP/CDSF/ST03180</t>
        </is>
      </c>
      <c r="Z1975" t="inlineStr">
        <is>
          <t>2025-04-12 01:21:29</t>
        </is>
      </c>
      <c r="AA1975" t="inlineStr">
        <is>
          <t>2025-04-12 01:21:08</t>
        </is>
      </c>
      <c r="AB1975" t="inlineStr">
        <is>
          <t>1plyviose</t>
        </is>
      </c>
      <c r="AC1975" t="inlineStr">
        <is>
          <t>2025-04-14 01:21:26</t>
        </is>
      </c>
      <c r="AD1975" s="1" t="inlineStr">
        <is>
          <t>https://www.commcarehq.org/a/caris-test/reports/form_data/22e2d6e9-2276-412b-ac45-54c1102ddefe/</t>
        </is>
      </c>
      <c r="AE1975" t="inlineStr">
        <is>
          <t>---</t>
        </is>
      </c>
      <c r="AF1975" t="inlineStr">
        <is>
          <t>3c5a623af057e23a32ae4000_164101</t>
        </is>
      </c>
      <c r="AG1975" t="inlineStr">
        <is>
          <t>OK</t>
        </is>
      </c>
      <c r="AH1975" t="inlineStr">
        <is>
          <t>2025-04-12 01:21:29</t>
        </is>
      </c>
      <c r="AI1975" t="inlineStr">
        <is>
          <t>aab7a2415e99453fbcb8ebd109e92b4f</t>
        </is>
      </c>
      <c r="AJ1975" t="inlineStr">
        <is>
          <t>2025-04-11</t>
        </is>
      </c>
      <c r="AK1975" t="inlineStr">
        <is>
          <t>3</t>
        </is>
      </c>
      <c r="AL1975" t="inlineStr">
        <is>
          <t>---</t>
        </is>
      </c>
      <c r="AM1975" t="inlineStr">
        <is>
          <t>1</t>
        </is>
      </c>
      <c r="AN1975" t="inlineStr">
        <is>
          <t>---</t>
        </is>
      </c>
      <c r="AO1975" t="inlineStr">
        <is>
          <t>1</t>
        </is>
      </c>
      <c r="AP1975" t="inlineStr">
        <is>
          <t>1</t>
        </is>
      </c>
      <c r="AQ1975" t="inlineStr"/>
      <c r="AR1975" t="inlineStr"/>
      <c r="AS1975" t="inlineStr"/>
      <c r="AT1975" t="inlineStr"/>
      <c r="AU1975" t="inlineStr">
        <is>
          <t>---</t>
        </is>
      </c>
      <c r="AV1975" t="inlineStr">
        <is>
          <t>---</t>
        </is>
      </c>
      <c r="AW1975" t="inlineStr">
        <is>
          <t>---</t>
        </is>
      </c>
      <c r="AX1975" t="inlineStr">
        <is>
          <t>---</t>
        </is>
      </c>
      <c r="AY1975" t="inlineStr">
        <is>
          <t>---</t>
        </is>
      </c>
      <c r="AZ1975" t="inlineStr">
        <is>
          <t>---</t>
        </is>
      </c>
      <c r="BA1975" t="inlineStr">
        <is>
          <t>aab7a2415e99453fbcb8ebd109e92b4f</t>
        </is>
      </c>
      <c r="BB1975" t="inlineStr">
        <is>
          <t>http://openrosa.org/formdesigner/0B48E039-1E80-49A7-AC24-732B6E788E39</t>
        </is>
      </c>
      <c r="BC1975" t="inlineStr">
        <is>
          <t>Ration et autres visites</t>
        </is>
      </c>
      <c r="BD1975" t="inlineStr">
        <is>
          <t>CommCare Android, version "2.55.0"(467579). App v15976. CommCare Version 2.55.0. Build 467579, built on: 2025-01-15</t>
        </is>
      </c>
      <c r="BE1975" t="inlineStr">
        <is>
          <t>commcare_d17d77c2-a7e5-4f4b-9b21-6b80894e9762</t>
        </is>
      </c>
      <c r="BF1975" t="inlineStr"/>
      <c r="BG1975" t="inlineStr">
        <is>
          <t>f13d8149fc6d39ebe86af18272310ff9</t>
        </is>
      </c>
      <c r="BH1975" t="inlineStr">
        <is>
          <t>7f92301a232342ecaa860bf392f6b02f</t>
        </is>
      </c>
      <c r="BI1975" t="inlineStr">
        <is>
          <t>15246</t>
        </is>
      </c>
      <c r="BJ1975" t="inlineStr">
        <is>
          <t>XFormInstance</t>
        </is>
      </c>
      <c r="BK1975" t="inlineStr">
        <is>
          <t>a583c6ca18cc11f08c4e839c77c2df28</t>
        </is>
      </c>
      <c r="BL1975" t="b">
        <v>0</v>
      </c>
      <c r="BM1975" t="inlineStr">
        <is>
          <t>---</t>
        </is>
      </c>
      <c r="BN1975" t="inlineStr">
        <is>
          <t>200.113.238.20</t>
        </is>
      </c>
      <c r="BO1975" t="inlineStr">
        <is>
          <t>Rochaella Dumas</t>
        </is>
      </c>
    </row>
    <row r="1976">
      <c r="A1976" t="inlineStr">
        <is>
          <t>1974</t>
        </is>
      </c>
      <c r="B1976" t="inlineStr">
        <is>
          <t>8bfbc6d0-585f-4007-86a6-4fe87accb586</t>
        </is>
      </c>
      <c r="C1976" t="inlineStr">
        <is>
          <t>2025-04-10</t>
        </is>
      </c>
      <c r="D1976" t="inlineStr">
        <is>
          <t>3</t>
        </is>
      </c>
      <c r="E1976" t="inlineStr">
        <is>
          <t>---</t>
        </is>
      </c>
      <c r="F1976" t="inlineStr">
        <is>
          <t>0</t>
        </is>
      </c>
      <c r="G1976" t="inlineStr">
        <is>
          <t>---</t>
        </is>
      </c>
      <c r="H1976" t="inlineStr">
        <is>
          <t>1</t>
        </is>
      </c>
      <c r="I1976" t="inlineStr">
        <is>
          <t>0</t>
        </is>
      </c>
      <c r="J1976" t="inlineStr">
        <is>
          <t>---</t>
        </is>
      </c>
      <c r="K1976" t="inlineStr">
        <is>
          <t>---</t>
        </is>
      </c>
      <c r="L1976" t="inlineStr">
        <is>
          <t>---</t>
        </is>
      </c>
      <c r="M1976" t="inlineStr">
        <is>
          <t>---</t>
        </is>
      </c>
      <c r="N1976" t="inlineStr">
        <is>
          <t>---</t>
        </is>
      </c>
      <c r="O1976" t="inlineStr">
        <is>
          <t>---</t>
        </is>
      </c>
      <c r="P1976" t="inlineStr">
        <is>
          <t>---</t>
        </is>
      </c>
      <c r="Q1976" t="inlineStr">
        <is>
          <t>---</t>
        </is>
      </c>
      <c r="R1976" t="inlineStr">
        <is>
          <t>---</t>
        </is>
      </c>
      <c r="S1976" t="inlineStr">
        <is>
          <t>---</t>
        </is>
      </c>
      <c r="T1976" t="inlineStr">
        <is>
          <t>---</t>
        </is>
      </c>
      <c r="U1976" t="inlineStr">
        <is>
          <t>---</t>
        </is>
      </c>
      <c r="V1976" t="inlineStr">
        <is>
          <t>---</t>
        </is>
      </c>
      <c r="W1976" t="inlineStr"/>
      <c r="X1976" t="inlineStr">
        <is>
          <t>MCH/HCHM/ST00968</t>
        </is>
      </c>
      <c r="Y1976" t="inlineStr">
        <is>
          <t>MCH/HCHM/ST00968</t>
        </is>
      </c>
      <c r="Z1976" t="inlineStr">
        <is>
          <t>2025-04-14 02:25:47</t>
        </is>
      </c>
      <c r="AA1976" t="inlineStr">
        <is>
          <t>2025-04-14 02:25:07</t>
        </is>
      </c>
      <c r="AB1976" t="inlineStr">
        <is>
          <t>6evelyne</t>
        </is>
      </c>
      <c r="AC1976" t="inlineStr">
        <is>
          <t>2025-04-14 01:28:01</t>
        </is>
      </c>
      <c r="AD1976" s="1" t="inlineStr">
        <is>
          <t>https://www.commcarehq.org/a/caris-test/reports/form_data/8bfbc6d0-585f-4007-86a6-4fe87accb586/</t>
        </is>
      </c>
      <c r="AE1976" t="inlineStr">
        <is>
          <t>---</t>
        </is>
      </c>
      <c r="AF1976" t="inlineStr">
        <is>
          <t>f97f5f943eba46e4afa5a9471723e598</t>
        </is>
      </c>
      <c r="AG1976" t="inlineStr">
        <is>
          <t>OK</t>
        </is>
      </c>
      <c r="AH1976" t="inlineStr">
        <is>
          <t>2025-04-14 02:25:47</t>
        </is>
      </c>
      <c r="AI1976" t="inlineStr">
        <is>
          <t>4a46325eb6794fee8a54ef2fbf119d12</t>
        </is>
      </c>
      <c r="AJ1976" t="inlineStr">
        <is>
          <t>2025-04-10</t>
        </is>
      </c>
      <c r="AK1976" t="inlineStr">
        <is>
          <t>3</t>
        </is>
      </c>
      <c r="AL1976" t="inlineStr">
        <is>
          <t>---</t>
        </is>
      </c>
      <c r="AM1976" t="inlineStr">
        <is>
          <t>0</t>
        </is>
      </c>
      <c r="AN1976" t="inlineStr">
        <is>
          <t>---</t>
        </is>
      </c>
      <c r="AO1976" t="inlineStr">
        <is>
          <t>1</t>
        </is>
      </c>
      <c r="AP1976" t="inlineStr">
        <is>
          <t>0</t>
        </is>
      </c>
      <c r="AQ1976" t="inlineStr">
        <is>
          <t>---</t>
        </is>
      </c>
      <c r="AR1976" t="inlineStr">
        <is>
          <t>---</t>
        </is>
      </c>
      <c r="AS1976" t="inlineStr">
        <is>
          <t>---</t>
        </is>
      </c>
      <c r="AT1976" t="inlineStr"/>
      <c r="AU1976" t="inlineStr">
        <is>
          <t>---</t>
        </is>
      </c>
      <c r="AV1976" t="inlineStr">
        <is>
          <t>---</t>
        </is>
      </c>
      <c r="AW1976" t="inlineStr">
        <is>
          <t>---</t>
        </is>
      </c>
      <c r="AX1976" t="inlineStr">
        <is>
          <t>---</t>
        </is>
      </c>
      <c r="AY1976" t="inlineStr">
        <is>
          <t>---</t>
        </is>
      </c>
      <c r="AZ1976" t="inlineStr">
        <is>
          <t>---</t>
        </is>
      </c>
      <c r="BA1976" t="inlineStr">
        <is>
          <t>4a46325eb6794fee8a54ef2fbf119d12</t>
        </is>
      </c>
      <c r="BB1976" t="inlineStr">
        <is>
          <t>http://openrosa.org/formdesigner/0B48E039-1E80-49A7-AC24-732B6E788E39</t>
        </is>
      </c>
      <c r="BC1976" t="inlineStr">
        <is>
          <t>Ration et autres visites</t>
        </is>
      </c>
      <c r="BD1976" t="inlineStr">
        <is>
          <t>CommCare Android, version "2.56"(468046). App v15976. CommCare Version 2.56.0. Build 468046, built on: 2025-03-15</t>
        </is>
      </c>
      <c r="BE1976" t="inlineStr">
        <is>
          <t>commcare_40296b7d-43c6-4fdb-ac84-9d72c5f544fb</t>
        </is>
      </c>
      <c r="BF1976" t="inlineStr"/>
      <c r="BG1976" t="inlineStr">
        <is>
          <t>f13d8149fc6d39ebe86af18272310ff9</t>
        </is>
      </c>
      <c r="BH1976" t="inlineStr">
        <is>
          <t>7f92301a232342ecaa860bf392f6b02f</t>
        </is>
      </c>
      <c r="BI1976" t="inlineStr">
        <is>
          <t>15246</t>
        </is>
      </c>
      <c r="BJ1976" t="inlineStr">
        <is>
          <t>XFormInstance</t>
        </is>
      </c>
      <c r="BK1976" t="inlineStr">
        <is>
          <t>9ad8499a18cb11f0ba2b2503b5a243dc</t>
        </is>
      </c>
      <c r="BL1976" t="b">
        <v>0</v>
      </c>
      <c r="BM1976" t="inlineStr">
        <is>
          <t>---</t>
        </is>
      </c>
      <c r="BN1976" t="inlineStr">
        <is>
          <t>200.113.214.152</t>
        </is>
      </c>
      <c r="BO1976" t="inlineStr">
        <is>
          <t>Louis-Jacques Fixon/Fredson</t>
        </is>
      </c>
    </row>
    <row r="1977">
      <c r="A1977" t="inlineStr">
        <is>
          <t>1975</t>
        </is>
      </c>
      <c r="B1977" t="inlineStr">
        <is>
          <t>84f2e9ef-179b-43c1-8a68-4511697211c6</t>
        </is>
      </c>
      <c r="C1977" t="inlineStr">
        <is>
          <t>2025-04-11</t>
        </is>
      </c>
      <c r="D1977" t="inlineStr">
        <is>
          <t>3</t>
        </is>
      </c>
      <c r="E1977" t="inlineStr">
        <is>
          <t>---</t>
        </is>
      </c>
      <c r="F1977" t="inlineStr">
        <is>
          <t>1</t>
        </is>
      </c>
      <c r="G1977" t="inlineStr">
        <is>
          <t>---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---</t>
        </is>
      </c>
      <c r="L1977" t="inlineStr">
        <is>
          <t>---</t>
        </is>
      </c>
      <c r="M1977" t="inlineStr">
        <is>
          <t>---</t>
        </is>
      </c>
      <c r="N1977" t="inlineStr">
        <is>
          <t>---</t>
        </is>
      </c>
      <c r="O1977" t="inlineStr">
        <is>
          <t>---</t>
        </is>
      </c>
      <c r="P1977" t="inlineStr">
        <is>
          <t>---</t>
        </is>
      </c>
      <c r="Q1977" t="inlineStr">
        <is>
          <t>---</t>
        </is>
      </c>
      <c r="R1977" t="inlineStr"/>
      <c r="S1977" t="inlineStr">
        <is>
          <t>23.2</t>
        </is>
      </c>
      <c r="T1977" t="inlineStr">
        <is>
          <t>127.0</t>
        </is>
      </c>
      <c r="U1977" t="inlineStr"/>
      <c r="V1977" t="inlineStr"/>
      <c r="W1977" t="inlineStr"/>
      <c r="X1977" t="inlineStr">
        <is>
          <t>MCH/DSCA/ST00999</t>
        </is>
      </c>
      <c r="Y1977" t="inlineStr">
        <is>
          <t>MCH/DSCA/ST00999</t>
        </is>
      </c>
      <c r="Z1977" t="inlineStr">
        <is>
          <t>2025-04-14 02:33:04</t>
        </is>
      </c>
      <c r="AA1977" t="inlineStr">
        <is>
          <t>2025-04-14 02:32:13</t>
        </is>
      </c>
      <c r="AB1977" t="inlineStr">
        <is>
          <t>6evelyne</t>
        </is>
      </c>
      <c r="AC1977" t="inlineStr">
        <is>
          <t>2025-04-14 01:35:18</t>
        </is>
      </c>
      <c r="AD1977" s="1" t="inlineStr">
        <is>
          <t>https://www.commcarehq.org/a/caris-test/reports/form_data/84f2e9ef-179b-43c1-8a68-4511697211c6/</t>
        </is>
      </c>
      <c r="AE1977" t="inlineStr">
        <is>
          <t>---</t>
        </is>
      </c>
      <c r="AF1977" t="inlineStr">
        <is>
          <t>3c5a623af057e23a32ae4000_40137</t>
        </is>
      </c>
      <c r="AG1977" t="inlineStr">
        <is>
          <t>OK</t>
        </is>
      </c>
      <c r="AH1977" t="inlineStr">
        <is>
          <t>2025-04-14 02:33:04</t>
        </is>
      </c>
      <c r="AI1977" t="inlineStr">
        <is>
          <t>4a46325eb6794fee8a54ef2fbf119d12</t>
        </is>
      </c>
      <c r="AJ1977" t="inlineStr">
        <is>
          <t>2025-04-11</t>
        </is>
      </c>
      <c r="AK1977" t="inlineStr">
        <is>
          <t>3</t>
        </is>
      </c>
      <c r="AL1977" t="inlineStr">
        <is>
          <t>---</t>
        </is>
      </c>
      <c r="AM1977" t="inlineStr">
        <is>
          <t>1</t>
        </is>
      </c>
      <c r="AN1977" t="inlineStr">
        <is>
          <t>---</t>
        </is>
      </c>
      <c r="AO1977" t="inlineStr">
        <is>
          <t>1</t>
        </is>
      </c>
      <c r="AP1977" t="inlineStr">
        <is>
          <t>1</t>
        </is>
      </c>
      <c r="AQ1977" t="inlineStr"/>
      <c r="AR1977" t="inlineStr">
        <is>
          <t>23.2</t>
        </is>
      </c>
      <c r="AS1977" t="inlineStr">
        <is>
          <t>127</t>
        </is>
      </c>
      <c r="AT1977" t="inlineStr"/>
      <c r="AU1977" t="inlineStr">
        <is>
          <t>---</t>
        </is>
      </c>
      <c r="AV1977" t="inlineStr">
        <is>
          <t>---</t>
        </is>
      </c>
      <c r="AW1977" t="inlineStr">
        <is>
          <t>---</t>
        </is>
      </c>
      <c r="AX1977" t="inlineStr">
        <is>
          <t>---</t>
        </is>
      </c>
      <c r="AY1977" t="inlineStr">
        <is>
          <t>---</t>
        </is>
      </c>
      <c r="AZ1977" t="inlineStr">
        <is>
          <t>---</t>
        </is>
      </c>
      <c r="BA1977" t="inlineStr">
        <is>
          <t>4a46325eb6794fee8a54ef2fbf119d12</t>
        </is>
      </c>
      <c r="BB1977" t="inlineStr">
        <is>
          <t>http://openrosa.org/formdesigner/0B48E039-1E80-49A7-AC24-732B6E788E39</t>
        </is>
      </c>
      <c r="BC1977" t="inlineStr">
        <is>
          <t>Ration et autres visites</t>
        </is>
      </c>
      <c r="BD1977" t="inlineStr">
        <is>
          <t>CommCare Android, version "2.56"(468046). App v15976. CommCare Version 2.56.0. Build 468046, built on: 2025-03-15</t>
        </is>
      </c>
      <c r="BE1977" t="inlineStr">
        <is>
          <t>commcare_40296b7d-43c6-4fdb-ac84-9d72c5f544fb</t>
        </is>
      </c>
      <c r="BF1977" t="inlineStr"/>
      <c r="BG1977" t="inlineStr">
        <is>
          <t>f13d8149fc6d39ebe86af18272310ff9</t>
        </is>
      </c>
      <c r="BH1977" t="inlineStr">
        <is>
          <t>7f92301a232342ecaa860bf392f6b02f</t>
        </is>
      </c>
      <c r="BI1977" t="inlineStr">
        <is>
          <t>15246</t>
        </is>
      </c>
      <c r="BJ1977" t="inlineStr">
        <is>
          <t>XFormInstance</t>
        </is>
      </c>
      <c r="BK1977" t="inlineStr">
        <is>
          <t>9ad8499a18cb11f0ba2b2503b5a243dc</t>
        </is>
      </c>
      <c r="BL1977" t="b">
        <v>0</v>
      </c>
      <c r="BM1977" t="inlineStr">
        <is>
          <t>---</t>
        </is>
      </c>
      <c r="BN1977" t="inlineStr">
        <is>
          <t>200.113.214.152</t>
        </is>
      </c>
      <c r="BO1977" t="inlineStr">
        <is>
          <t>Kervens Gabriel</t>
        </is>
      </c>
    </row>
    <row r="1978">
      <c r="A1978" t="inlineStr">
        <is>
          <t>1976</t>
        </is>
      </c>
      <c r="B1978" t="inlineStr">
        <is>
          <t>635521bf-580b-4607-8b45-47be022a33f0</t>
        </is>
      </c>
      <c r="C1978" t="inlineStr">
        <is>
          <t>2025-04-11</t>
        </is>
      </c>
      <c r="D1978" t="inlineStr">
        <is>
          <t>3</t>
        </is>
      </c>
      <c r="E1978" t="inlineStr">
        <is>
          <t>---</t>
        </is>
      </c>
      <c r="F1978" t="inlineStr">
        <is>
          <t>0</t>
        </is>
      </c>
      <c r="G1978" t="inlineStr">
        <is>
          <t>---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---</t>
        </is>
      </c>
      <c r="L1978" t="inlineStr">
        <is>
          <t>---</t>
        </is>
      </c>
      <c r="M1978" t="inlineStr">
        <is>
          <t>---</t>
        </is>
      </c>
      <c r="N1978" t="inlineStr">
        <is>
          <t>---</t>
        </is>
      </c>
      <c r="O1978" t="inlineStr">
        <is>
          <t>---</t>
        </is>
      </c>
      <c r="P1978" t="inlineStr">
        <is>
          <t>---</t>
        </is>
      </c>
      <c r="Q1978" t="inlineStr">
        <is>
          <t>---</t>
        </is>
      </c>
      <c r="R1978" t="inlineStr"/>
      <c r="S1978" t="inlineStr"/>
      <c r="T1978" t="inlineStr"/>
      <c r="U1978" t="inlineStr"/>
      <c r="V1978" t="inlineStr"/>
      <c r="W1978" t="inlineStr"/>
      <c r="X1978" t="inlineStr">
        <is>
          <t>MCH/DSCA/ST01865</t>
        </is>
      </c>
      <c r="Y1978" t="inlineStr">
        <is>
          <t>MCH/DSCA/ST01865</t>
        </is>
      </c>
      <c r="Z1978" t="inlineStr">
        <is>
          <t>2025-04-14 02:34:04</t>
        </is>
      </c>
      <c r="AA1978" t="inlineStr">
        <is>
          <t>2025-04-14 02:33:40</t>
        </is>
      </c>
      <c r="AB1978" t="inlineStr">
        <is>
          <t>6evelyne</t>
        </is>
      </c>
      <c r="AC1978" t="inlineStr">
        <is>
          <t>2025-04-14 01:36:17</t>
        </is>
      </c>
      <c r="AD1978" s="1" t="inlineStr">
        <is>
          <t>https://www.commcarehq.org/a/caris-test/reports/form_data/635521bf-580b-4607-8b45-47be022a33f0/</t>
        </is>
      </c>
      <c r="AE1978" t="inlineStr">
        <is>
          <t>---</t>
        </is>
      </c>
      <c r="AF1978" t="inlineStr">
        <is>
          <t>3c5a623af057e23a32ae4000_162354</t>
        </is>
      </c>
      <c r="AG1978" t="inlineStr">
        <is>
          <t>OK</t>
        </is>
      </c>
      <c r="AH1978" t="inlineStr">
        <is>
          <t>2025-04-14 02:34:04</t>
        </is>
      </c>
      <c r="AI1978" t="inlineStr">
        <is>
          <t>4a46325eb6794fee8a54ef2fbf119d12</t>
        </is>
      </c>
      <c r="AJ1978" t="inlineStr">
        <is>
          <t>2025-04-11</t>
        </is>
      </c>
      <c r="AK1978" t="inlineStr">
        <is>
          <t>3</t>
        </is>
      </c>
      <c r="AL1978" t="inlineStr">
        <is>
          <t>---</t>
        </is>
      </c>
      <c r="AM1978" t="inlineStr">
        <is>
          <t>0</t>
        </is>
      </c>
      <c r="AN1978" t="inlineStr">
        <is>
          <t>---</t>
        </is>
      </c>
      <c r="AO1978" t="inlineStr">
        <is>
          <t>1</t>
        </is>
      </c>
      <c r="AP1978" t="inlineStr">
        <is>
          <t>1</t>
        </is>
      </c>
      <c r="AQ1978" t="inlineStr"/>
      <c r="AR1978" t="inlineStr"/>
      <c r="AS1978" t="inlineStr"/>
      <c r="AT1978" t="inlineStr"/>
      <c r="AU1978" t="inlineStr">
        <is>
          <t>---</t>
        </is>
      </c>
      <c r="AV1978" t="inlineStr">
        <is>
          <t>---</t>
        </is>
      </c>
      <c r="AW1978" t="inlineStr">
        <is>
          <t>---</t>
        </is>
      </c>
      <c r="AX1978" t="inlineStr">
        <is>
          <t>---</t>
        </is>
      </c>
      <c r="AY1978" t="inlineStr">
        <is>
          <t>---</t>
        </is>
      </c>
      <c r="AZ1978" t="inlineStr">
        <is>
          <t>---</t>
        </is>
      </c>
      <c r="BA1978" t="inlineStr">
        <is>
          <t>4a46325eb6794fee8a54ef2fbf119d12</t>
        </is>
      </c>
      <c r="BB1978" t="inlineStr">
        <is>
          <t>http://openrosa.org/formdesigner/0B48E039-1E80-49A7-AC24-732B6E788E39</t>
        </is>
      </c>
      <c r="BC1978" t="inlineStr">
        <is>
          <t>Ration et autres visites</t>
        </is>
      </c>
      <c r="BD1978" t="inlineStr">
        <is>
          <t>CommCare Android, version "2.56"(468046). App v15976. CommCare Version 2.56.0. Build 468046, built on: 2025-03-15</t>
        </is>
      </c>
      <c r="BE1978" t="inlineStr">
        <is>
          <t>commcare_40296b7d-43c6-4fdb-ac84-9d72c5f544fb</t>
        </is>
      </c>
      <c r="BF1978" t="inlineStr"/>
      <c r="BG1978" t="inlineStr">
        <is>
          <t>f13d8149fc6d39ebe86af18272310ff9</t>
        </is>
      </c>
      <c r="BH1978" t="inlineStr">
        <is>
          <t>7f92301a232342ecaa860bf392f6b02f</t>
        </is>
      </c>
      <c r="BI1978" t="inlineStr">
        <is>
          <t>15246</t>
        </is>
      </c>
      <c r="BJ1978" t="inlineStr">
        <is>
          <t>XFormInstance</t>
        </is>
      </c>
      <c r="BK1978" t="inlineStr">
        <is>
          <t>9ad8499a18cb11f0ba2b2503b5a243dc</t>
        </is>
      </c>
      <c r="BL1978" t="b">
        <v>0</v>
      </c>
      <c r="BM1978" t="inlineStr">
        <is>
          <t>---</t>
        </is>
      </c>
      <c r="BN1978" t="inlineStr">
        <is>
          <t>200.113.214.152</t>
        </is>
      </c>
      <c r="BO1978" t="inlineStr">
        <is>
          <t>Virginie Dieulius</t>
        </is>
      </c>
    </row>
    <row r="1979">
      <c r="A1979" t="inlineStr">
        <is>
          <t>1977</t>
        </is>
      </c>
      <c r="B1979" t="inlineStr">
        <is>
          <t>d066a1f3-edd7-42a2-8819-aa350950bd2d</t>
        </is>
      </c>
      <c r="C1979" t="inlineStr">
        <is>
          <t>2025-04-11</t>
        </is>
      </c>
      <c r="D1979" t="inlineStr">
        <is>
          <t>3</t>
        </is>
      </c>
      <c r="E1979" t="inlineStr">
        <is>
          <t>---</t>
        </is>
      </c>
      <c r="F1979" t="inlineStr">
        <is>
          <t>0</t>
        </is>
      </c>
      <c r="G1979" t="inlineStr">
        <is>
          <t>---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---</t>
        </is>
      </c>
      <c r="L1979" t="inlineStr">
        <is>
          <t>---</t>
        </is>
      </c>
      <c r="M1979" t="inlineStr">
        <is>
          <t>---</t>
        </is>
      </c>
      <c r="N1979" t="inlineStr">
        <is>
          <t>---</t>
        </is>
      </c>
      <c r="O1979" t="inlineStr">
        <is>
          <t>---</t>
        </is>
      </c>
      <c r="P1979" t="inlineStr">
        <is>
          <t>---</t>
        </is>
      </c>
      <c r="Q1979" t="inlineStr">
        <is>
          <t>---</t>
        </is>
      </c>
      <c r="R1979" t="inlineStr"/>
      <c r="S1979" t="inlineStr"/>
      <c r="T1979" t="inlineStr"/>
      <c r="U1979" t="inlineStr"/>
      <c r="V1979" t="inlineStr"/>
      <c r="W1979" t="inlineStr"/>
      <c r="X1979" t="inlineStr">
        <is>
          <t>MCH/DSCA/ST00795</t>
        </is>
      </c>
      <c r="Y1979" t="inlineStr">
        <is>
          <t>MCH/DSCA/ST00795</t>
        </is>
      </c>
      <c r="Z1979" t="inlineStr">
        <is>
          <t>2025-04-14 02:34:36</t>
        </is>
      </c>
      <c r="AA1979" t="inlineStr">
        <is>
          <t>2025-04-14 02:34:19</t>
        </is>
      </c>
      <c r="AB1979" t="inlineStr">
        <is>
          <t>6evelyne</t>
        </is>
      </c>
      <c r="AC1979" t="inlineStr">
        <is>
          <t>2025-04-14 01:36:50</t>
        </is>
      </c>
      <c r="AD1979" s="1" t="inlineStr">
        <is>
          <t>https://www.commcarehq.org/a/caris-test/reports/form_data/d066a1f3-edd7-42a2-8819-aa350950bd2d/</t>
        </is>
      </c>
      <c r="AE1979" t="inlineStr">
        <is>
          <t>---</t>
        </is>
      </c>
      <c r="AF1979" t="inlineStr">
        <is>
          <t>3c5a623af057e23a32ae4000_25615</t>
        </is>
      </c>
      <c r="AG1979" t="inlineStr">
        <is>
          <t>OK</t>
        </is>
      </c>
      <c r="AH1979" t="inlineStr">
        <is>
          <t>2025-04-14 02:34:36</t>
        </is>
      </c>
      <c r="AI1979" t="inlineStr">
        <is>
          <t>4a46325eb6794fee8a54ef2fbf119d12</t>
        </is>
      </c>
      <c r="AJ1979" t="inlineStr">
        <is>
          <t>2025-04-11</t>
        </is>
      </c>
      <c r="AK1979" t="inlineStr">
        <is>
          <t>3</t>
        </is>
      </c>
      <c r="AL1979" t="inlineStr">
        <is>
          <t>---</t>
        </is>
      </c>
      <c r="AM1979" t="inlineStr">
        <is>
          <t>0</t>
        </is>
      </c>
      <c r="AN1979" t="inlineStr">
        <is>
          <t>---</t>
        </is>
      </c>
      <c r="AO1979" t="inlineStr">
        <is>
          <t>1</t>
        </is>
      </c>
      <c r="AP1979" t="inlineStr">
        <is>
          <t>1</t>
        </is>
      </c>
      <c r="AQ1979" t="inlineStr"/>
      <c r="AR1979" t="inlineStr"/>
      <c r="AS1979" t="inlineStr"/>
      <c r="AT1979" t="inlineStr"/>
      <c r="AU1979" t="inlineStr">
        <is>
          <t>---</t>
        </is>
      </c>
      <c r="AV1979" t="inlineStr">
        <is>
          <t>---</t>
        </is>
      </c>
      <c r="AW1979" t="inlineStr">
        <is>
          <t>---</t>
        </is>
      </c>
      <c r="AX1979" t="inlineStr">
        <is>
          <t>---</t>
        </is>
      </c>
      <c r="AY1979" t="inlineStr">
        <is>
          <t>---</t>
        </is>
      </c>
      <c r="AZ1979" t="inlineStr">
        <is>
          <t>---</t>
        </is>
      </c>
      <c r="BA1979" t="inlineStr">
        <is>
          <t>4a46325eb6794fee8a54ef2fbf119d12</t>
        </is>
      </c>
      <c r="BB1979" t="inlineStr">
        <is>
          <t>http://openrosa.org/formdesigner/0B48E039-1E80-49A7-AC24-732B6E788E39</t>
        </is>
      </c>
      <c r="BC1979" t="inlineStr">
        <is>
          <t>Ration et autres visites</t>
        </is>
      </c>
      <c r="BD1979" t="inlineStr">
        <is>
          <t>CommCare Android, version "2.56"(468046). App v15976. CommCare Version 2.56.0. Build 468046, built on: 2025-03-15</t>
        </is>
      </c>
      <c r="BE1979" t="inlineStr">
        <is>
          <t>commcare_40296b7d-43c6-4fdb-ac84-9d72c5f544fb</t>
        </is>
      </c>
      <c r="BF1979" t="inlineStr"/>
      <c r="BG1979" t="inlineStr">
        <is>
          <t>f13d8149fc6d39ebe86af18272310ff9</t>
        </is>
      </c>
      <c r="BH1979" t="inlineStr">
        <is>
          <t>7f92301a232342ecaa860bf392f6b02f</t>
        </is>
      </c>
      <c r="BI1979" t="inlineStr">
        <is>
          <t>15246</t>
        </is>
      </c>
      <c r="BJ1979" t="inlineStr">
        <is>
          <t>XFormInstance</t>
        </is>
      </c>
      <c r="BK1979" t="inlineStr">
        <is>
          <t>9ad8499a18cb11f0ba2b2503b5a243dc</t>
        </is>
      </c>
      <c r="BL1979" t="b">
        <v>0</v>
      </c>
      <c r="BM1979" t="inlineStr">
        <is>
          <t>---</t>
        </is>
      </c>
      <c r="BN1979" t="inlineStr">
        <is>
          <t>200.113.214.152</t>
        </is>
      </c>
      <c r="BO1979" t="inlineStr">
        <is>
          <t>Dady Sanka Selena Pierre</t>
        </is>
      </c>
    </row>
    <row r="1980">
      <c r="A1980" t="inlineStr">
        <is>
          <t>1978</t>
        </is>
      </c>
      <c r="B1980" t="inlineStr">
        <is>
          <t>c5b62401-9087-4ac6-a5ef-323ffe437880</t>
        </is>
      </c>
      <c r="C1980" t="inlineStr">
        <is>
          <t>2025-04-11</t>
        </is>
      </c>
      <c r="D1980" t="inlineStr">
        <is>
          <t>3</t>
        </is>
      </c>
      <c r="E1980" t="inlineStr">
        <is>
          <t>---</t>
        </is>
      </c>
      <c r="F1980" t="inlineStr">
        <is>
          <t>0</t>
        </is>
      </c>
      <c r="G1980" t="inlineStr">
        <is>
          <t>---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---</t>
        </is>
      </c>
      <c r="L1980" t="inlineStr">
        <is>
          <t>---</t>
        </is>
      </c>
      <c r="M1980" t="inlineStr">
        <is>
          <t>---</t>
        </is>
      </c>
      <c r="N1980" t="inlineStr">
        <is>
          <t>---</t>
        </is>
      </c>
      <c r="O1980" t="inlineStr">
        <is>
          <t>---</t>
        </is>
      </c>
      <c r="P1980" t="inlineStr">
        <is>
          <t>---</t>
        </is>
      </c>
      <c r="Q1980" t="inlineStr">
        <is>
          <t>---</t>
        </is>
      </c>
      <c r="R1980" t="inlineStr"/>
      <c r="S1980" t="inlineStr">
        <is>
          <t>21.8</t>
        </is>
      </c>
      <c r="T1980" t="inlineStr">
        <is>
          <t>128.0</t>
        </is>
      </c>
      <c r="U1980" t="inlineStr"/>
      <c r="V1980" t="inlineStr"/>
      <c r="W1980" t="inlineStr"/>
      <c r="X1980" t="inlineStr">
        <is>
          <t>MCH/DSCA/ST00795</t>
        </is>
      </c>
      <c r="Y1980" t="inlineStr">
        <is>
          <t>MCH/DSCA/ST00795</t>
        </is>
      </c>
      <c r="Z1980" t="inlineStr">
        <is>
          <t>2025-04-14 02:35:34</t>
        </is>
      </c>
      <c r="AA1980" t="inlineStr">
        <is>
          <t>2025-04-14 02:35:00</t>
        </is>
      </c>
      <c r="AB1980" t="inlineStr">
        <is>
          <t>6evelyne</t>
        </is>
      </c>
      <c r="AC1980" t="inlineStr">
        <is>
          <t>2025-04-14 01:37:47</t>
        </is>
      </c>
      <c r="AD1980" s="1" t="inlineStr">
        <is>
          <t>https://www.commcarehq.org/a/caris-test/reports/form_data/c5b62401-9087-4ac6-a5ef-323ffe437880/</t>
        </is>
      </c>
      <c r="AE1980" t="inlineStr">
        <is>
          <t>---</t>
        </is>
      </c>
      <c r="AF1980" t="inlineStr">
        <is>
          <t>3c5a623af057e23a32ae4000_25615</t>
        </is>
      </c>
      <c r="AG1980" t="inlineStr">
        <is>
          <t>OK</t>
        </is>
      </c>
      <c r="AH1980" t="inlineStr">
        <is>
          <t>2025-04-14 02:35:34</t>
        </is>
      </c>
      <c r="AI1980" t="inlineStr">
        <is>
          <t>4a46325eb6794fee8a54ef2fbf119d12</t>
        </is>
      </c>
      <c r="AJ1980" t="inlineStr">
        <is>
          <t>2025-04-11</t>
        </is>
      </c>
      <c r="AK1980" t="inlineStr">
        <is>
          <t>3</t>
        </is>
      </c>
      <c r="AL1980" t="inlineStr">
        <is>
          <t>---</t>
        </is>
      </c>
      <c r="AM1980" t="inlineStr">
        <is>
          <t>0</t>
        </is>
      </c>
      <c r="AN1980" t="inlineStr">
        <is>
          <t>---</t>
        </is>
      </c>
      <c r="AO1980" t="inlineStr">
        <is>
          <t>1</t>
        </is>
      </c>
      <c r="AP1980" t="inlineStr">
        <is>
          <t>1</t>
        </is>
      </c>
      <c r="AQ1980" t="inlineStr"/>
      <c r="AR1980" t="inlineStr">
        <is>
          <t>21.8</t>
        </is>
      </c>
      <c r="AS1980" t="inlineStr">
        <is>
          <t>128</t>
        </is>
      </c>
      <c r="AT1980" t="inlineStr"/>
      <c r="AU1980" t="inlineStr">
        <is>
          <t>---</t>
        </is>
      </c>
      <c r="AV1980" t="inlineStr">
        <is>
          <t>---</t>
        </is>
      </c>
      <c r="AW1980" t="inlineStr">
        <is>
          <t>---</t>
        </is>
      </c>
      <c r="AX1980" t="inlineStr">
        <is>
          <t>---</t>
        </is>
      </c>
      <c r="AY1980" t="inlineStr">
        <is>
          <t>---</t>
        </is>
      </c>
      <c r="AZ1980" t="inlineStr">
        <is>
          <t>---</t>
        </is>
      </c>
      <c r="BA1980" t="inlineStr">
        <is>
          <t>4a46325eb6794fee8a54ef2fbf119d12</t>
        </is>
      </c>
      <c r="BB1980" t="inlineStr">
        <is>
          <t>http://openrosa.org/formdesigner/0B48E039-1E80-49A7-AC24-732B6E788E39</t>
        </is>
      </c>
      <c r="BC1980" t="inlineStr">
        <is>
          <t>Ration et autres visites</t>
        </is>
      </c>
      <c r="BD1980" t="inlineStr">
        <is>
          <t>CommCare Android, version "2.56"(468046). App v15976. CommCare Version 2.56.0. Build 468046, built on: 2025-03-15</t>
        </is>
      </c>
      <c r="BE1980" t="inlineStr">
        <is>
          <t>commcare_40296b7d-43c6-4fdb-ac84-9d72c5f544fb</t>
        </is>
      </c>
      <c r="BF1980" t="inlineStr"/>
      <c r="BG1980" t="inlineStr">
        <is>
          <t>f13d8149fc6d39ebe86af18272310ff9</t>
        </is>
      </c>
      <c r="BH1980" t="inlineStr">
        <is>
          <t>7f92301a232342ecaa860bf392f6b02f</t>
        </is>
      </c>
      <c r="BI1980" t="inlineStr">
        <is>
          <t>15246</t>
        </is>
      </c>
      <c r="BJ1980" t="inlineStr">
        <is>
          <t>XFormInstance</t>
        </is>
      </c>
      <c r="BK1980" t="inlineStr">
        <is>
          <t>9ad8499a18cb11f0ba2b2503b5a243dc</t>
        </is>
      </c>
      <c r="BL1980" t="b">
        <v>0</v>
      </c>
      <c r="BM1980" t="inlineStr">
        <is>
          <t>---</t>
        </is>
      </c>
      <c r="BN1980" t="inlineStr">
        <is>
          <t>200.113.214.152</t>
        </is>
      </c>
      <c r="BO1980" t="inlineStr">
        <is>
          <t>Dady Sanka Selena Pierre</t>
        </is>
      </c>
    </row>
    <row r="1981">
      <c r="A1981" t="inlineStr">
        <is>
          <t>1979</t>
        </is>
      </c>
      <c r="B1981" t="inlineStr">
        <is>
          <t>10c88183-af97-4031-9182-579e55cee5cd</t>
        </is>
      </c>
      <c r="C1981" t="inlineStr">
        <is>
          <t>2025-04-11</t>
        </is>
      </c>
      <c r="D1981" t="inlineStr">
        <is>
          <t>3</t>
        </is>
      </c>
      <c r="E1981" t="inlineStr">
        <is>
          <t>---</t>
        </is>
      </c>
      <c r="F1981" t="inlineStr">
        <is>
          <t>0</t>
        </is>
      </c>
      <c r="G1981" t="inlineStr">
        <is>
          <t>---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---</t>
        </is>
      </c>
      <c r="L1981" t="inlineStr">
        <is>
          <t>---</t>
        </is>
      </c>
      <c r="M1981" t="inlineStr">
        <is>
          <t>---</t>
        </is>
      </c>
      <c r="N1981" t="inlineStr">
        <is>
          <t>---</t>
        </is>
      </c>
      <c r="O1981" t="inlineStr">
        <is>
          <t>---</t>
        </is>
      </c>
      <c r="P1981" t="inlineStr">
        <is>
          <t>---</t>
        </is>
      </c>
      <c r="Q1981" t="inlineStr">
        <is>
          <t>---</t>
        </is>
      </c>
      <c r="R1981" t="inlineStr"/>
      <c r="S1981" t="inlineStr"/>
      <c r="T1981" t="inlineStr"/>
      <c r="U1981" t="inlineStr"/>
      <c r="V1981" t="inlineStr"/>
      <c r="W1981" t="inlineStr"/>
      <c r="X1981" t="inlineStr">
        <is>
          <t>MCH/DSCA/ST00960</t>
        </is>
      </c>
      <c r="Y1981" t="inlineStr">
        <is>
          <t>MCH/DSCA/ST00960</t>
        </is>
      </c>
      <c r="Z1981" t="inlineStr">
        <is>
          <t>2025-04-14 02:37:06</t>
        </is>
      </c>
      <c r="AA1981" t="inlineStr">
        <is>
          <t>2025-04-14 02:36:42</t>
        </is>
      </c>
      <c r="AB1981" t="inlineStr">
        <is>
          <t>6evelyne</t>
        </is>
      </c>
      <c r="AC1981" t="inlineStr">
        <is>
          <t>2025-04-14 01:39:21</t>
        </is>
      </c>
      <c r="AD1981" s="1" t="inlineStr">
        <is>
          <t>https://www.commcarehq.org/a/caris-test/reports/form_data/10c88183-af97-4031-9182-579e55cee5cd/</t>
        </is>
      </c>
      <c r="AE1981" t="inlineStr">
        <is>
          <t>---</t>
        </is>
      </c>
      <c r="AF1981" t="inlineStr">
        <is>
          <t>3c5a623af057e23a32ae4000_40109</t>
        </is>
      </c>
      <c r="AG1981" t="inlineStr">
        <is>
          <t>OK</t>
        </is>
      </c>
      <c r="AH1981" t="inlineStr">
        <is>
          <t>2025-04-14 02:37:06</t>
        </is>
      </c>
      <c r="AI1981" t="inlineStr">
        <is>
          <t>4a46325eb6794fee8a54ef2fbf119d12</t>
        </is>
      </c>
      <c r="AJ1981" t="inlineStr">
        <is>
          <t>2025-04-11</t>
        </is>
      </c>
      <c r="AK1981" t="inlineStr">
        <is>
          <t>3</t>
        </is>
      </c>
      <c r="AL1981" t="inlineStr">
        <is>
          <t>---</t>
        </is>
      </c>
      <c r="AM1981" t="inlineStr">
        <is>
          <t>0</t>
        </is>
      </c>
      <c r="AN1981" t="inlineStr">
        <is>
          <t>---</t>
        </is>
      </c>
      <c r="AO1981" t="inlineStr">
        <is>
          <t>1</t>
        </is>
      </c>
      <c r="AP1981" t="inlineStr">
        <is>
          <t>1</t>
        </is>
      </c>
      <c r="AQ1981" t="inlineStr"/>
      <c r="AR1981" t="inlineStr"/>
      <c r="AS1981" t="inlineStr"/>
      <c r="AT1981" t="inlineStr"/>
      <c r="AU1981" t="inlineStr">
        <is>
          <t>---</t>
        </is>
      </c>
      <c r="AV1981" t="inlineStr">
        <is>
          <t>---</t>
        </is>
      </c>
      <c r="AW1981" t="inlineStr">
        <is>
          <t>---</t>
        </is>
      </c>
      <c r="AX1981" t="inlineStr">
        <is>
          <t>---</t>
        </is>
      </c>
      <c r="AY1981" t="inlineStr">
        <is>
          <t>---</t>
        </is>
      </c>
      <c r="AZ1981" t="inlineStr">
        <is>
          <t>---</t>
        </is>
      </c>
      <c r="BA1981" t="inlineStr">
        <is>
          <t>4a46325eb6794fee8a54ef2fbf119d12</t>
        </is>
      </c>
      <c r="BB1981" t="inlineStr">
        <is>
          <t>http://openrosa.org/formdesigner/0B48E039-1E80-49A7-AC24-732B6E788E39</t>
        </is>
      </c>
      <c r="BC1981" t="inlineStr">
        <is>
          <t>Ration et autres visites</t>
        </is>
      </c>
      <c r="BD1981" t="inlineStr">
        <is>
          <t>CommCare Android, version "2.56"(468046). App v15976. CommCare Version 2.56.0. Build 468046, built on: 2025-03-15</t>
        </is>
      </c>
      <c r="BE1981" t="inlineStr">
        <is>
          <t>commcare_40296b7d-43c6-4fdb-ac84-9d72c5f544fb</t>
        </is>
      </c>
      <c r="BF1981" t="inlineStr"/>
      <c r="BG1981" t="inlineStr">
        <is>
          <t>f13d8149fc6d39ebe86af18272310ff9</t>
        </is>
      </c>
      <c r="BH1981" t="inlineStr">
        <is>
          <t>7f92301a232342ecaa860bf392f6b02f</t>
        </is>
      </c>
      <c r="BI1981" t="inlineStr">
        <is>
          <t>15246</t>
        </is>
      </c>
      <c r="BJ1981" t="inlineStr">
        <is>
          <t>XFormInstance</t>
        </is>
      </c>
      <c r="BK1981" t="inlineStr">
        <is>
          <t>9ad8499a18cb11f0ba2b2503b5a243dc</t>
        </is>
      </c>
      <c r="BL1981" t="b">
        <v>0</v>
      </c>
      <c r="BM1981" t="inlineStr">
        <is>
          <t>---</t>
        </is>
      </c>
      <c r="BN1981" t="inlineStr">
        <is>
          <t>200.113.214.152</t>
        </is>
      </c>
      <c r="BO1981" t="inlineStr">
        <is>
          <t>Djenie Bastien</t>
        </is>
      </c>
    </row>
    <row r="1982">
      <c r="A1982" t="inlineStr">
        <is>
          <t>1980</t>
        </is>
      </c>
      <c r="B1982" t="inlineStr">
        <is>
          <t>81aeb7c6-9747-491b-b385-3d6dced29352</t>
        </is>
      </c>
      <c r="C1982" t="inlineStr">
        <is>
          <t>2025-04-11</t>
        </is>
      </c>
      <c r="D1982" t="inlineStr">
        <is>
          <t>3</t>
        </is>
      </c>
      <c r="E1982" t="inlineStr">
        <is>
          <t>---</t>
        </is>
      </c>
      <c r="F1982" t="inlineStr">
        <is>
          <t>0</t>
        </is>
      </c>
      <c r="G1982" t="inlineStr">
        <is>
          <t>---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---</t>
        </is>
      </c>
      <c r="L1982" t="inlineStr">
        <is>
          <t>---</t>
        </is>
      </c>
      <c r="M1982" t="inlineStr">
        <is>
          <t>---</t>
        </is>
      </c>
      <c r="N1982" t="inlineStr">
        <is>
          <t>---</t>
        </is>
      </c>
      <c r="O1982" t="inlineStr">
        <is>
          <t>---</t>
        </is>
      </c>
      <c r="P1982" t="inlineStr">
        <is>
          <t>---</t>
        </is>
      </c>
      <c r="Q1982" t="inlineStr">
        <is>
          <t>---</t>
        </is>
      </c>
      <c r="R1982" t="inlineStr"/>
      <c r="S1982" t="inlineStr">
        <is>
          <t>22.4</t>
        </is>
      </c>
      <c r="T1982" t="inlineStr">
        <is>
          <t>136.0</t>
        </is>
      </c>
      <c r="U1982" t="inlineStr"/>
      <c r="V1982" t="inlineStr"/>
      <c r="W1982" t="inlineStr"/>
      <c r="X1982" t="inlineStr">
        <is>
          <t>MCH/HCHM/PED00295</t>
        </is>
      </c>
      <c r="Y1982" t="inlineStr">
        <is>
          <t>MCH/HCHM/PED00295</t>
        </is>
      </c>
      <c r="Z1982" t="inlineStr">
        <is>
          <t>2025-04-14 02:38:32</t>
        </is>
      </c>
      <c r="AA1982" t="inlineStr">
        <is>
          <t>2025-04-14 02:37:52</t>
        </is>
      </c>
      <c r="AB1982" t="inlineStr">
        <is>
          <t>6evelyne</t>
        </is>
      </c>
      <c r="AC1982" t="inlineStr">
        <is>
          <t>2025-04-14 01:40:45</t>
        </is>
      </c>
      <c r="AD1982" s="1" t="inlineStr">
        <is>
          <t>https://www.commcarehq.org/a/caris-test/reports/form_data/81aeb7c6-9747-491b-b385-3d6dced29352/</t>
        </is>
      </c>
      <c r="AE1982" t="inlineStr">
        <is>
          <t>---</t>
        </is>
      </c>
      <c r="AF1982" t="inlineStr">
        <is>
          <t>d4b1781947284509b17f9fcef9b5b062</t>
        </is>
      </c>
      <c r="AG1982" t="inlineStr">
        <is>
          <t>OK</t>
        </is>
      </c>
      <c r="AH1982" t="inlineStr">
        <is>
          <t>2025-04-14 02:38:32</t>
        </is>
      </c>
      <c r="AI1982" t="inlineStr">
        <is>
          <t>4a46325eb6794fee8a54ef2fbf119d12</t>
        </is>
      </c>
      <c r="AJ1982" t="inlineStr">
        <is>
          <t>2025-04-11</t>
        </is>
      </c>
      <c r="AK1982" t="inlineStr">
        <is>
          <t>3</t>
        </is>
      </c>
      <c r="AL1982" t="inlineStr">
        <is>
          <t>---</t>
        </is>
      </c>
      <c r="AM1982" t="inlineStr">
        <is>
          <t>0</t>
        </is>
      </c>
      <c r="AN1982" t="inlineStr">
        <is>
          <t>---</t>
        </is>
      </c>
      <c r="AO1982" t="inlineStr">
        <is>
          <t>1</t>
        </is>
      </c>
      <c r="AP1982" t="inlineStr">
        <is>
          <t>1</t>
        </is>
      </c>
      <c r="AQ1982" t="inlineStr"/>
      <c r="AR1982" t="inlineStr">
        <is>
          <t>22.4</t>
        </is>
      </c>
      <c r="AS1982" t="inlineStr">
        <is>
          <t>136</t>
        </is>
      </c>
      <c r="AT1982" t="inlineStr"/>
      <c r="AU1982" t="inlineStr">
        <is>
          <t>---</t>
        </is>
      </c>
      <c r="AV1982" t="inlineStr">
        <is>
          <t>---</t>
        </is>
      </c>
      <c r="AW1982" t="inlineStr">
        <is>
          <t>---</t>
        </is>
      </c>
      <c r="AX1982" t="inlineStr">
        <is>
          <t>---</t>
        </is>
      </c>
      <c r="AY1982" t="inlineStr">
        <is>
          <t>---</t>
        </is>
      </c>
      <c r="AZ1982" t="inlineStr">
        <is>
          <t>---</t>
        </is>
      </c>
      <c r="BA1982" t="inlineStr">
        <is>
          <t>4a46325eb6794fee8a54ef2fbf119d12</t>
        </is>
      </c>
      <c r="BB1982" t="inlineStr">
        <is>
          <t>http://openrosa.org/formdesigner/0B48E039-1E80-49A7-AC24-732B6E788E39</t>
        </is>
      </c>
      <c r="BC1982" t="inlineStr">
        <is>
          <t>Ration et autres visites</t>
        </is>
      </c>
      <c r="BD1982" t="inlineStr">
        <is>
          <t>CommCare Android, version "2.56"(468046). App v15976. CommCare Version 2.56.0. Build 468046, built on: 2025-03-15</t>
        </is>
      </c>
      <c r="BE1982" t="inlineStr">
        <is>
          <t>commcare_40296b7d-43c6-4fdb-ac84-9d72c5f544fb</t>
        </is>
      </c>
      <c r="BF1982" t="inlineStr"/>
      <c r="BG1982" t="inlineStr">
        <is>
          <t>f13d8149fc6d39ebe86af18272310ff9</t>
        </is>
      </c>
      <c r="BH1982" t="inlineStr">
        <is>
          <t>7f92301a232342ecaa860bf392f6b02f</t>
        </is>
      </c>
      <c r="BI1982" t="inlineStr">
        <is>
          <t>15246</t>
        </is>
      </c>
      <c r="BJ1982" t="inlineStr">
        <is>
          <t>XFormInstance</t>
        </is>
      </c>
      <c r="BK1982" t="inlineStr">
        <is>
          <t>9ad8499a18cb11f0ba2b2503b5a243dc</t>
        </is>
      </c>
      <c r="BL1982" t="b">
        <v>0</v>
      </c>
      <c r="BM1982" t="inlineStr">
        <is>
          <t>---</t>
        </is>
      </c>
      <c r="BN1982" t="inlineStr">
        <is>
          <t>200.113.214.152</t>
        </is>
      </c>
      <c r="BO1982" t="inlineStr">
        <is>
          <t>Hyluckcia Philemond</t>
        </is>
      </c>
    </row>
    <row r="1983">
      <c r="A1983" t="inlineStr">
        <is>
          <t>1981</t>
        </is>
      </c>
      <c r="B1983" t="inlineStr">
        <is>
          <t>10f5594e-fb22-4938-89cd-211fe70c937f</t>
        </is>
      </c>
      <c r="C1983" t="inlineStr">
        <is>
          <t>2025-04-11</t>
        </is>
      </c>
      <c r="D1983" t="inlineStr">
        <is>
          <t>3</t>
        </is>
      </c>
      <c r="E1983" t="inlineStr">
        <is>
          <t>---</t>
        </is>
      </c>
      <c r="F1983" t="inlineStr">
        <is>
          <t>0</t>
        </is>
      </c>
      <c r="G1983" t="inlineStr">
        <is>
          <t>---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---</t>
        </is>
      </c>
      <c r="L1983" t="inlineStr">
        <is>
          <t>---</t>
        </is>
      </c>
      <c r="M1983" t="inlineStr">
        <is>
          <t>---</t>
        </is>
      </c>
      <c r="N1983" t="inlineStr">
        <is>
          <t>---</t>
        </is>
      </c>
      <c r="O1983" t="inlineStr">
        <is>
          <t>---</t>
        </is>
      </c>
      <c r="P1983" t="inlineStr">
        <is>
          <t>---</t>
        </is>
      </c>
      <c r="Q1983" t="inlineStr">
        <is>
          <t>---</t>
        </is>
      </c>
      <c r="R1983" t="inlineStr"/>
      <c r="S1983" t="inlineStr">
        <is>
          <t>25.2</t>
        </is>
      </c>
      <c r="T1983" t="inlineStr">
        <is>
          <t>130.0</t>
        </is>
      </c>
      <c r="U1983" t="inlineStr"/>
      <c r="V1983" t="inlineStr"/>
      <c r="W1983" t="inlineStr"/>
      <c r="X1983" t="inlineStr">
        <is>
          <t>MCH/DSCA/ST00960</t>
        </is>
      </c>
      <c r="Y1983" t="inlineStr">
        <is>
          <t>MCH/DSCA/ST00960</t>
        </is>
      </c>
      <c r="Z1983" t="inlineStr">
        <is>
          <t>2025-04-14 02:39:30</t>
        </is>
      </c>
      <c r="AA1983" t="inlineStr">
        <is>
          <t>2025-04-14 02:38:52</t>
        </is>
      </c>
      <c r="AB1983" t="inlineStr">
        <is>
          <t>6evelyne</t>
        </is>
      </c>
      <c r="AC1983" t="inlineStr">
        <is>
          <t>2025-04-14 01:41:44</t>
        </is>
      </c>
      <c r="AD1983" s="1" t="inlineStr">
        <is>
          <t>https://www.commcarehq.org/a/caris-test/reports/form_data/10f5594e-fb22-4938-89cd-211fe70c937f/</t>
        </is>
      </c>
      <c r="AE1983" t="inlineStr">
        <is>
          <t>---</t>
        </is>
      </c>
      <c r="AF1983" t="inlineStr">
        <is>
          <t>3c5a623af057e23a32ae4000_40109</t>
        </is>
      </c>
      <c r="AG1983" t="inlineStr">
        <is>
          <t>OK</t>
        </is>
      </c>
      <c r="AH1983" t="inlineStr">
        <is>
          <t>2025-04-14 02:39:30</t>
        </is>
      </c>
      <c r="AI1983" t="inlineStr">
        <is>
          <t>4a46325eb6794fee8a54ef2fbf119d12</t>
        </is>
      </c>
      <c r="AJ1983" t="inlineStr">
        <is>
          <t>2025-04-11</t>
        </is>
      </c>
      <c r="AK1983" t="inlineStr">
        <is>
          <t>3</t>
        </is>
      </c>
      <c r="AL1983" t="inlineStr">
        <is>
          <t>---</t>
        </is>
      </c>
      <c r="AM1983" t="inlineStr">
        <is>
          <t>0</t>
        </is>
      </c>
      <c r="AN1983" t="inlineStr">
        <is>
          <t>---</t>
        </is>
      </c>
      <c r="AO1983" t="inlineStr">
        <is>
          <t>1</t>
        </is>
      </c>
      <c r="AP1983" t="inlineStr">
        <is>
          <t>1</t>
        </is>
      </c>
      <c r="AQ1983" t="inlineStr"/>
      <c r="AR1983" t="inlineStr">
        <is>
          <t>25.2</t>
        </is>
      </c>
      <c r="AS1983" t="inlineStr">
        <is>
          <t>130</t>
        </is>
      </c>
      <c r="AT1983" t="inlineStr"/>
      <c r="AU1983" t="inlineStr">
        <is>
          <t>---</t>
        </is>
      </c>
      <c r="AV1983" t="inlineStr">
        <is>
          <t>---</t>
        </is>
      </c>
      <c r="AW1983" t="inlineStr">
        <is>
          <t>---</t>
        </is>
      </c>
      <c r="AX1983" t="inlineStr">
        <is>
          <t>---</t>
        </is>
      </c>
      <c r="AY1983" t="inlineStr">
        <is>
          <t>---</t>
        </is>
      </c>
      <c r="AZ1983" t="inlineStr">
        <is>
          <t>---</t>
        </is>
      </c>
      <c r="BA1983" t="inlineStr">
        <is>
          <t>4a46325eb6794fee8a54ef2fbf119d12</t>
        </is>
      </c>
      <c r="BB1983" t="inlineStr">
        <is>
          <t>http://openrosa.org/formdesigner/0B48E039-1E80-49A7-AC24-732B6E788E39</t>
        </is>
      </c>
      <c r="BC1983" t="inlineStr">
        <is>
          <t>Ration et autres visites</t>
        </is>
      </c>
      <c r="BD1983" t="inlineStr">
        <is>
          <t>CommCare Android, version "2.56"(468046). App v15976. CommCare Version 2.56.0. Build 468046, built on: 2025-03-15</t>
        </is>
      </c>
      <c r="BE1983" t="inlineStr">
        <is>
          <t>commcare_40296b7d-43c6-4fdb-ac84-9d72c5f544fb</t>
        </is>
      </c>
      <c r="BF1983" t="inlineStr"/>
      <c r="BG1983" t="inlineStr">
        <is>
          <t>f13d8149fc6d39ebe86af18272310ff9</t>
        </is>
      </c>
      <c r="BH1983" t="inlineStr">
        <is>
          <t>7f92301a232342ecaa860bf392f6b02f</t>
        </is>
      </c>
      <c r="BI1983" t="inlineStr">
        <is>
          <t>15246</t>
        </is>
      </c>
      <c r="BJ1983" t="inlineStr">
        <is>
          <t>XFormInstance</t>
        </is>
      </c>
      <c r="BK1983" t="inlineStr">
        <is>
          <t>9ad8499a18cb11f0ba2b2503b5a243dc</t>
        </is>
      </c>
      <c r="BL1983" t="b">
        <v>0</v>
      </c>
      <c r="BM1983" t="inlineStr">
        <is>
          <t>---</t>
        </is>
      </c>
      <c r="BN1983" t="inlineStr">
        <is>
          <t>200.113.214.152</t>
        </is>
      </c>
      <c r="BO1983" t="inlineStr">
        <is>
          <t>Djenie Bastien</t>
        </is>
      </c>
    </row>
    <row r="1984">
      <c r="A1984" t="inlineStr">
        <is>
          <t>1982</t>
        </is>
      </c>
      <c r="B1984" t="inlineStr">
        <is>
          <t>52dd81e2-6eeb-4153-9248-57e3c15f2c59</t>
        </is>
      </c>
      <c r="C1984" t="inlineStr">
        <is>
          <t>2025-04-11</t>
        </is>
      </c>
      <c r="D1984" t="inlineStr">
        <is>
          <t>4</t>
        </is>
      </c>
      <c r="E1984" t="inlineStr">
        <is>
          <t>apporter les médicaments</t>
        </is>
      </c>
      <c r="F1984" t="inlineStr">
        <is>
          <t>0</t>
        </is>
      </c>
      <c r="G1984" t="inlineStr">
        <is>
          <t>apporter les médicaments  R/V 11/07/25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---</t>
        </is>
      </c>
      <c r="L1984" t="inlineStr">
        <is>
          <t>---</t>
        </is>
      </c>
      <c r="M1984" t="inlineStr">
        <is>
          <t>---</t>
        </is>
      </c>
      <c r="N1984" t="inlineStr">
        <is>
          <t>---</t>
        </is>
      </c>
      <c r="O1984" t="inlineStr">
        <is>
          <t>---</t>
        </is>
      </c>
      <c r="P1984" t="inlineStr">
        <is>
          <t>---</t>
        </is>
      </c>
      <c r="Q1984" t="inlineStr">
        <is>
          <t>---</t>
        </is>
      </c>
      <c r="R1984" t="inlineStr">
        <is>
          <t>15.5</t>
        </is>
      </c>
      <c r="S1984" t="inlineStr">
        <is>
          <t>16.7</t>
        </is>
      </c>
      <c r="T1984" t="inlineStr">
        <is>
          <t>108.0</t>
        </is>
      </c>
      <c r="U1984" t="inlineStr"/>
      <c r="V1984" t="inlineStr"/>
      <c r="W1984" t="inlineStr"/>
      <c r="X1984" t="inlineStr">
        <is>
          <t>GON/CDIR/PED00233</t>
        </is>
      </c>
      <c r="Y1984" t="inlineStr">
        <is>
          <t>GON/CDIR/PED00233</t>
        </is>
      </c>
      <c r="Z1984" t="inlineStr">
        <is>
          <t>2025-04-14 03:07:01</t>
        </is>
      </c>
      <c r="AA1984" t="inlineStr">
        <is>
          <t>2025-04-14 03:03:49</t>
        </is>
      </c>
      <c r="AB1984" t="inlineStr">
        <is>
          <t>6cheranor</t>
        </is>
      </c>
      <c r="AC1984" t="inlineStr">
        <is>
          <t>2025-04-14 03:07:05</t>
        </is>
      </c>
      <c r="AD1984" s="1" t="inlineStr">
        <is>
          <t>https://www.commcarehq.org/a/caris-test/reports/form_data/52dd81e2-6eeb-4153-9248-57e3c15f2c59/</t>
        </is>
      </c>
      <c r="AE1984" t="inlineStr">
        <is>
          <t>---</t>
        </is>
      </c>
      <c r="AF1984" t="inlineStr">
        <is>
          <t>3c5a623af057e23a32ae4000_50037</t>
        </is>
      </c>
      <c r="AG1984" t="inlineStr">
        <is>
          <t>---</t>
        </is>
      </c>
      <c r="AH1984" t="inlineStr">
        <is>
          <t>2025-04-14 03:07:01</t>
        </is>
      </c>
      <c r="AI1984" t="inlineStr">
        <is>
          <t>29b7f1edbe6082f038dd4ec8d0ae7a9d</t>
        </is>
      </c>
      <c r="AJ1984" t="inlineStr">
        <is>
          <t>2025-04-11</t>
        </is>
      </c>
      <c r="AK1984" t="inlineStr">
        <is>
          <t>4</t>
        </is>
      </c>
      <c r="AL1984" t="inlineStr">
        <is>
          <t>apporter les médicaments</t>
        </is>
      </c>
      <c r="AM1984" t="inlineStr">
        <is>
          <t>0</t>
        </is>
      </c>
      <c r="AN1984" t="inlineStr">
        <is>
          <t>apporter les médicaments  R/V 11/07/25</t>
        </is>
      </c>
      <c r="AO1984" t="inlineStr">
        <is>
          <t>1</t>
        </is>
      </c>
      <c r="AP1984" t="inlineStr">
        <is>
          <t>1</t>
        </is>
      </c>
      <c r="AQ1984" t="inlineStr">
        <is>
          <t>15.5</t>
        </is>
      </c>
      <c r="AR1984" t="inlineStr">
        <is>
          <t>16.7</t>
        </is>
      </c>
      <c r="AS1984" t="inlineStr">
        <is>
          <t>108</t>
        </is>
      </c>
      <c r="AT1984" t="inlineStr"/>
      <c r="AU1984" t="inlineStr">
        <is>
          <t>---</t>
        </is>
      </c>
      <c r="AV1984" t="inlineStr">
        <is>
          <t>---</t>
        </is>
      </c>
      <c r="AW1984" t="inlineStr">
        <is>
          <t>---</t>
        </is>
      </c>
      <c r="AX1984" t="inlineStr">
        <is>
          <t>---</t>
        </is>
      </c>
      <c r="AY1984" t="inlineStr">
        <is>
          <t>---</t>
        </is>
      </c>
      <c r="AZ1984" t="inlineStr">
        <is>
          <t>---</t>
        </is>
      </c>
      <c r="BA1984" t="inlineStr">
        <is>
          <t>29b7f1edbe6082f038dd4ec8d0ae7a9d</t>
        </is>
      </c>
      <c r="BB1984" t="inlineStr">
        <is>
          <t>http://openrosa.org/formdesigner/0B48E039-1E80-49A7-AC24-732B6E788E39</t>
        </is>
      </c>
      <c r="BC1984" t="inlineStr">
        <is>
          <t>Ration et autres visites</t>
        </is>
      </c>
      <c r="BD1984" t="inlineStr">
        <is>
          <t>CommCare Android, version "2.55.0"(467579). App v15976. CommCare Version 2.55.0. Build 467579, built on: 2025-01-15</t>
        </is>
      </c>
      <c r="BE1984" t="inlineStr">
        <is>
          <t>commcare_e5a4e59a-31e9-47c0-99a3-baf23089b238</t>
        </is>
      </c>
      <c r="BF1984" t="inlineStr"/>
      <c r="BG1984" t="inlineStr">
        <is>
          <t>f13d8149fc6d39ebe86af18272310ff9</t>
        </is>
      </c>
      <c r="BH1984" t="inlineStr">
        <is>
          <t>7f92301a232342ecaa860bf392f6b02f</t>
        </is>
      </c>
      <c r="BI1984" t="inlineStr">
        <is>
          <t>15246</t>
        </is>
      </c>
      <c r="BJ1984" t="inlineStr">
        <is>
          <t>XFormInstance</t>
        </is>
      </c>
      <c r="BK1984" t="inlineStr">
        <is>
          <t>90cd4a5818db11f0ba2b2503b5a243dc</t>
        </is>
      </c>
      <c r="BL1984" t="b">
        <v>0</v>
      </c>
      <c r="BM1984" t="inlineStr">
        <is>
          <t>---</t>
        </is>
      </c>
      <c r="BN1984" t="inlineStr">
        <is>
          <t>200.113.238.147</t>
        </is>
      </c>
      <c r="BO1984" t="inlineStr">
        <is>
          <t>Wilvens Alcida</t>
        </is>
      </c>
    </row>
    <row r="1985">
      <c r="A1985" t="inlineStr">
        <is>
          <t>1983</t>
        </is>
      </c>
      <c r="B1985" t="inlineStr">
        <is>
          <t>e92bfc10-9d0f-44da-a404-71f02ed64cdb</t>
        </is>
      </c>
      <c r="C1985" t="inlineStr">
        <is>
          <t>2025-04-12</t>
        </is>
      </c>
      <c r="D1985" t="inlineStr">
        <is>
          <t>10</t>
        </is>
      </c>
      <c r="E1985" t="inlineStr">
        <is>
          <t>---</t>
        </is>
      </c>
      <c r="F1985" t="inlineStr">
        <is>
          <t>1</t>
        </is>
      </c>
      <c r="G1985" t="inlineStr">
        <is>
          <t>---</t>
        </is>
      </c>
      <c r="H1985" t="inlineStr">
        <is>
          <t>1</t>
        </is>
      </c>
      <c r="I1985" t="inlineStr">
        <is>
          <t>1</t>
        </is>
      </c>
      <c r="J1985" t="inlineStr">
        <is>
          <t>2</t>
        </is>
      </c>
      <c r="K1985" t="inlineStr">
        <is>
          <t>---</t>
        </is>
      </c>
      <c r="L1985" t="inlineStr">
        <is>
          <t>---</t>
        </is>
      </c>
      <c r="M1985" t="inlineStr">
        <is>
          <t>---</t>
        </is>
      </c>
      <c r="N1985" t="inlineStr">
        <is>
          <t>---</t>
        </is>
      </c>
      <c r="O1985" t="inlineStr">
        <is>
          <t>---</t>
        </is>
      </c>
      <c r="P1985" t="inlineStr">
        <is>
          <t>---</t>
        </is>
      </c>
      <c r="Q1985" t="inlineStr">
        <is>
          <t>---</t>
        </is>
      </c>
      <c r="R1985" t="inlineStr"/>
      <c r="S1985" t="inlineStr"/>
      <c r="T1985" t="inlineStr"/>
      <c r="U1985">
        <f>HYPERLINK("https://www.commcarehq.org/a/caris-test/api/form_attachment/v1/e92bfc10-9d0f-44da-a404-71f02ed64cdb/1744500477387.jpg")</f>
        <v/>
      </c>
      <c r="V1985" t="inlineStr"/>
      <c r="W1985" t="inlineStr"/>
      <c r="X1985" t="inlineStr">
        <is>
          <t>PAP/NPFS/ST02424</t>
        </is>
      </c>
      <c r="Y1985" t="inlineStr">
        <is>
          <t>PAP/NPFS/ST02424</t>
        </is>
      </c>
      <c r="Z1985" t="inlineStr">
        <is>
          <t>2025-04-12 23:28:05</t>
        </is>
      </c>
      <c r="AA1985" t="inlineStr">
        <is>
          <t>2025-04-12 23:27:38</t>
        </is>
      </c>
      <c r="AB1985" t="inlineStr">
        <is>
          <t>2christelle</t>
        </is>
      </c>
      <c r="AC1985" t="inlineStr">
        <is>
          <t>2025-04-14 16:09:45</t>
        </is>
      </c>
      <c r="AD1985" s="1" t="inlineStr">
        <is>
          <t>https://www.commcarehq.org/a/caris-test/reports/form_data/e92bfc10-9d0f-44da-a404-71f02ed64cdb/</t>
        </is>
      </c>
      <c r="AE1985" t="inlineStr">
        <is>
          <t>---</t>
        </is>
      </c>
      <c r="AF1985" t="inlineStr">
        <is>
          <t>3c5a623af057e23a32ae4000_24544</t>
        </is>
      </c>
      <c r="AG1985" t="inlineStr">
        <is>
          <t>---</t>
        </is>
      </c>
      <c r="AH1985" t="inlineStr">
        <is>
          <t>2025-04-12 23:28:05</t>
        </is>
      </c>
      <c r="AI1985" t="inlineStr">
        <is>
          <t>246df32431d94e4a97fb5b1b8bef6b0e</t>
        </is>
      </c>
      <c r="AJ1985" t="inlineStr">
        <is>
          <t>2025-04-12</t>
        </is>
      </c>
      <c r="AK1985" t="inlineStr">
        <is>
          <t>10</t>
        </is>
      </c>
      <c r="AL1985" t="inlineStr">
        <is>
          <t>---</t>
        </is>
      </c>
      <c r="AM1985" t="inlineStr">
        <is>
          <t>1</t>
        </is>
      </c>
      <c r="AN1985" t="inlineStr">
        <is>
          <t>---</t>
        </is>
      </c>
      <c r="AO1985" t="inlineStr">
        <is>
          <t>1</t>
        </is>
      </c>
      <c r="AP1985" t="inlineStr">
        <is>
          <t>1</t>
        </is>
      </c>
      <c r="AQ1985" t="inlineStr"/>
      <c r="AR1985" t="inlineStr"/>
      <c r="AS1985" t="inlineStr"/>
      <c r="AT1985" t="inlineStr"/>
      <c r="AU1985" t="inlineStr">
        <is>
          <t>---</t>
        </is>
      </c>
      <c r="AV1985" t="inlineStr">
        <is>
          <t>---</t>
        </is>
      </c>
      <c r="AW1985" t="inlineStr">
        <is>
          <t>---</t>
        </is>
      </c>
      <c r="AX1985" t="inlineStr">
        <is>
          <t>---</t>
        </is>
      </c>
      <c r="AY1985" t="inlineStr">
        <is>
          <t>---</t>
        </is>
      </c>
      <c r="AZ1985" t="inlineStr">
        <is>
          <t>---</t>
        </is>
      </c>
      <c r="BA1985" t="inlineStr">
        <is>
          <t>246df32431d94e4a97fb5b1b8bef6b0e</t>
        </is>
      </c>
      <c r="BB1985" t="inlineStr">
        <is>
          <t>http://openrosa.org/formdesigner/0B48E039-1E80-49A7-AC24-732B6E788E39</t>
        </is>
      </c>
      <c r="BC1985" t="inlineStr">
        <is>
          <t>Ration et autres visites</t>
        </is>
      </c>
      <c r="BD1985" t="inlineStr">
        <is>
          <t>CommCare Android, version "2.56"(468046). App v15976. CommCare Version 2.56.0. Build 468046, built on: 2025-03-15</t>
        </is>
      </c>
      <c r="BE1985" t="inlineStr">
        <is>
          <t>commcare_95f1782f-8426-4434-b328-8386bbd0e352</t>
        </is>
      </c>
      <c r="BF1985" t="inlineStr">
        <is>
          <t>18.477497 -72.2797317 1182.0 9.6</t>
        </is>
      </c>
      <c r="BG1985" t="inlineStr">
        <is>
          <t>f13d8149fc6d39ebe86af18272310ff9</t>
        </is>
      </c>
      <c r="BH1985" t="inlineStr">
        <is>
          <t>7f92301a232342ecaa860bf392f6b02f</t>
        </is>
      </c>
      <c r="BI1985" t="inlineStr">
        <is>
          <t>15246</t>
        </is>
      </c>
      <c r="BJ1985" t="inlineStr">
        <is>
          <t>XFormInstance</t>
        </is>
      </c>
      <c r="BK1985" t="inlineStr">
        <is>
          <t>1cfac1c2172911f0bf808d4ba6887086</t>
        </is>
      </c>
      <c r="BL1985" t="b">
        <v>0</v>
      </c>
      <c r="BM1985" t="inlineStr">
        <is>
          <t>---</t>
        </is>
      </c>
      <c r="BN1985" t="inlineStr">
        <is>
          <t>190.115.190.50</t>
        </is>
      </c>
      <c r="BO1985" t="inlineStr">
        <is>
          <t>Racheline Cherestal</t>
        </is>
      </c>
    </row>
    <row r="1986">
      <c r="A1986" t="inlineStr">
        <is>
          <t>1984</t>
        </is>
      </c>
      <c r="B1986" t="inlineStr">
        <is>
          <t>9aedad0f-3ff2-440e-9835-fea491a08584</t>
        </is>
      </c>
      <c r="C1986" t="inlineStr">
        <is>
          <t>2025-04-11</t>
        </is>
      </c>
      <c r="D1986" t="inlineStr">
        <is>
          <t>1</t>
        </is>
      </c>
      <c r="E1986" t="inlineStr">
        <is>
          <t>---</t>
        </is>
      </c>
      <c r="F1986" t="inlineStr">
        <is>
          <t>1</t>
        </is>
      </c>
      <c r="G1986" t="inlineStr">
        <is>
          <t>---</t>
        </is>
      </c>
      <c r="H1986" t="inlineStr">
        <is>
          <t>1</t>
        </is>
      </c>
      <c r="I1986" t="inlineStr">
        <is>
          <t>1</t>
        </is>
      </c>
      <c r="J1986" t="inlineStr">
        <is>
          <t>1</t>
        </is>
      </c>
      <c r="K1986" t="inlineStr">
        <is>
          <t>---</t>
        </is>
      </c>
      <c r="L1986" t="inlineStr">
        <is>
          <t>---</t>
        </is>
      </c>
      <c r="M1986" t="inlineStr">
        <is>
          <t>1</t>
        </is>
      </c>
      <c r="N1986">
        <f>HYPERLINK("https://www.commcarehq.org/a/caris-test/api/form_attachment/v1/9aedad0f-3ff2-440e-9835-fea491a08584/1744396436253.jpg")</f>
        <v/>
      </c>
      <c r="O1986" t="inlineStr">
        <is>
          <t>---</t>
        </is>
      </c>
      <c r="P1986" t="inlineStr">
        <is>
          <t>---</t>
        </is>
      </c>
      <c r="Q1986" t="inlineStr">
        <is>
          <t>---</t>
        </is>
      </c>
      <c r="R1986" t="inlineStr"/>
      <c r="S1986" t="inlineStr">
        <is>
          <t>33.0</t>
        </is>
      </c>
      <c r="T1986" t="inlineStr"/>
      <c r="U1986" t="inlineStr"/>
      <c r="V1986">
        <f>HYPERLINK("https://www.commcarehq.org/a/caris-test/api/form_attachment/v1/9aedad0f-3ff2-440e-9835-fea491a08584/1744396484100.jpg")</f>
        <v/>
      </c>
      <c r="W1986" t="inlineStr"/>
      <c r="X1986" t="inlineStr">
        <is>
          <t>PDP/CMEB/ST02697</t>
        </is>
      </c>
      <c r="Y1986" t="inlineStr">
        <is>
          <t>PDP/CMEB/ST02697</t>
        </is>
      </c>
      <c r="Z1986" t="inlineStr">
        <is>
          <t>2025-04-11 18:34:53</t>
        </is>
      </c>
      <c r="AA1986" t="inlineStr">
        <is>
          <t>2025-04-11 18:33:28</t>
        </is>
      </c>
      <c r="AB1986" t="inlineStr">
        <is>
          <t>5edeline</t>
        </is>
      </c>
      <c r="AC1986" t="inlineStr">
        <is>
          <t>2025-04-14 18:37:10</t>
        </is>
      </c>
      <c r="AD1986" s="1" t="inlineStr">
        <is>
          <t>https://www.commcarehq.org/a/caris-test/reports/form_data/9aedad0f-3ff2-440e-9835-fea491a08584/</t>
        </is>
      </c>
      <c r="AE1986" t="inlineStr">
        <is>
          <t>---</t>
        </is>
      </c>
      <c r="AF1986" t="inlineStr">
        <is>
          <t>53987b0011464ef58282e550026b9225</t>
        </is>
      </c>
      <c r="AG1986" t="inlineStr">
        <is>
          <t>---</t>
        </is>
      </c>
      <c r="AH1986" t="inlineStr">
        <is>
          <t>2025-04-11 18:34:53</t>
        </is>
      </c>
      <c r="AI1986" t="inlineStr">
        <is>
          <t>49c83a0dcc274f1a85f9433f3309532d</t>
        </is>
      </c>
      <c r="AJ1986" t="inlineStr">
        <is>
          <t>2025-04-11</t>
        </is>
      </c>
      <c r="AK1986" t="inlineStr">
        <is>
          <t>1</t>
        </is>
      </c>
      <c r="AL1986" t="inlineStr">
        <is>
          <t>---</t>
        </is>
      </c>
      <c r="AM1986" t="inlineStr">
        <is>
          <t>1</t>
        </is>
      </c>
      <c r="AN1986" t="inlineStr">
        <is>
          <t>---</t>
        </is>
      </c>
      <c r="AO1986" t="inlineStr">
        <is>
          <t>1</t>
        </is>
      </c>
      <c r="AP1986" t="inlineStr">
        <is>
          <t>1</t>
        </is>
      </c>
      <c r="AQ1986" t="inlineStr"/>
      <c r="AR1986" t="inlineStr">
        <is>
          <t>33</t>
        </is>
      </c>
      <c r="AS1986" t="inlineStr"/>
      <c r="AT1986" t="inlineStr"/>
      <c r="AU1986" t="inlineStr">
        <is>
          <t>---</t>
        </is>
      </c>
      <c r="AV1986" t="inlineStr">
        <is>
          <t>---</t>
        </is>
      </c>
      <c r="AW1986" t="inlineStr">
        <is>
          <t>---</t>
        </is>
      </c>
      <c r="AX1986" t="inlineStr">
        <is>
          <t>---</t>
        </is>
      </c>
      <c r="AY1986" t="inlineStr">
        <is>
          <t>---</t>
        </is>
      </c>
      <c r="AZ1986" t="inlineStr">
        <is>
          <t>---</t>
        </is>
      </c>
      <c r="BA1986" t="inlineStr">
        <is>
          <t>49c83a0dcc274f1a85f9433f3309532d</t>
        </is>
      </c>
      <c r="BB1986" t="inlineStr">
        <is>
          <t>http://openrosa.org/formdesigner/0B48E039-1E80-49A7-AC24-732B6E788E39</t>
        </is>
      </c>
      <c r="BC1986" t="inlineStr">
        <is>
          <t>Ration et autres visites</t>
        </is>
      </c>
      <c r="BD1986" t="inlineStr">
        <is>
          <t>CommCare Android, version "2.56"(468051). App v15976. CommCare Version 2.56.0. Build 468051, built on: 2025-04-04</t>
        </is>
      </c>
      <c r="BE1986" t="inlineStr">
        <is>
          <t>commcare_f5c01cb3-ad69-46f7-81c0-4740896f4262</t>
        </is>
      </c>
      <c r="BF1986" t="inlineStr">
        <is>
          <t>19.9444342 -72.7760773 -19.21 9.1</t>
        </is>
      </c>
      <c r="BG1986" t="inlineStr">
        <is>
          <t>f13d8149fc6d39ebe86af18272310ff9</t>
        </is>
      </c>
      <c r="BH1986" t="inlineStr">
        <is>
          <t>7f92301a232342ecaa860bf392f6b02f</t>
        </is>
      </c>
      <c r="BI1986" t="inlineStr">
        <is>
          <t>15246</t>
        </is>
      </c>
      <c r="BJ1986" t="inlineStr">
        <is>
          <t>XFormInstance</t>
        </is>
      </c>
      <c r="BK1986" t="inlineStr">
        <is>
          <t>842a2e2e16d811f08a50839c77c2df28</t>
        </is>
      </c>
      <c r="BL1986" t="b">
        <v>0</v>
      </c>
      <c r="BM1986" t="inlineStr">
        <is>
          <t>---</t>
        </is>
      </c>
      <c r="BN1986" t="inlineStr">
        <is>
          <t>190.115.182.190</t>
        </is>
      </c>
      <c r="BO1986" t="inlineStr">
        <is>
          <t>Withnancia Cinéus</t>
        </is>
      </c>
    </row>
    <row r="1987">
      <c r="A1987" t="inlineStr">
        <is>
          <t>1985</t>
        </is>
      </c>
      <c r="B1987" t="inlineStr">
        <is>
          <t>f11e924b-93d8-4feb-ae4a-1729c276c043</t>
        </is>
      </c>
      <c r="C1987" t="inlineStr">
        <is>
          <t>2025-04-11</t>
        </is>
      </c>
      <c r="D1987" t="inlineStr">
        <is>
          <t>2</t>
        </is>
      </c>
      <c r="E1987" t="inlineStr">
        <is>
          <t>---</t>
        </is>
      </c>
      <c r="F1987" t="inlineStr">
        <is>
          <t>1</t>
        </is>
      </c>
      <c r="G1987" t="inlineStr">
        <is>
          <t>---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>
        <f>HYPERLINK("https://www.commcarehq.org/a/caris-test/api/form_attachment/v1/f11e924b-93d8-4feb-ae4a-1729c276c043/1744396531180.jpg")</f>
        <v/>
      </c>
      <c r="M1987" t="inlineStr">
        <is>
          <t>---</t>
        </is>
      </c>
      <c r="N1987" t="inlineStr">
        <is>
          <t>---</t>
        </is>
      </c>
      <c r="O1987" t="inlineStr">
        <is>
          <t>1</t>
        </is>
      </c>
      <c r="P1987" t="inlineStr">
        <is>
          <t>---</t>
        </is>
      </c>
      <c r="Q1987" t="inlineStr">
        <is>
          <t>2</t>
        </is>
      </c>
      <c r="R1987" t="inlineStr">
        <is>
          <t>12.1</t>
        </is>
      </c>
      <c r="S1987" t="inlineStr">
        <is>
          <t>7.0</t>
        </is>
      </c>
      <c r="T1987" t="inlineStr">
        <is>
          <t>71.0</t>
        </is>
      </c>
      <c r="U1987" t="inlineStr"/>
      <c r="V1987" t="inlineStr"/>
      <c r="W1987" t="inlineStr"/>
      <c r="X1987" t="inlineStr">
        <is>
          <t>PDP/CMEB/ST05704</t>
        </is>
      </c>
      <c r="Y1987" t="inlineStr">
        <is>
          <t>PDP/CMEB/ST05704</t>
        </is>
      </c>
      <c r="Z1987" t="inlineStr">
        <is>
          <t>2025-04-11 18:36:04</t>
        </is>
      </c>
      <c r="AA1987" t="inlineStr">
        <is>
          <t>2025-04-11 18:35:18</t>
        </is>
      </c>
      <c r="AB1987" t="inlineStr">
        <is>
          <t>5edeline</t>
        </is>
      </c>
      <c r="AC1987" t="inlineStr">
        <is>
          <t>2025-04-14 18:38:35</t>
        </is>
      </c>
      <c r="AD1987" s="1" t="inlineStr">
        <is>
          <t>https://www.commcarehq.org/a/caris-test/reports/form_data/f11e924b-93d8-4feb-ae4a-1729c276c043/</t>
        </is>
      </c>
      <c r="AE1987" t="inlineStr">
        <is>
          <t>---</t>
        </is>
      </c>
      <c r="AF1987" t="inlineStr">
        <is>
          <t>3c5a623af057e23a32ae4000_193664</t>
        </is>
      </c>
      <c r="AG1987" t="inlineStr">
        <is>
          <t>---</t>
        </is>
      </c>
      <c r="AH1987" t="inlineStr">
        <is>
          <t>2025-04-11 18:36:04</t>
        </is>
      </c>
      <c r="AI1987" t="inlineStr">
        <is>
          <t>49c83a0dcc274f1a85f9433f3309532d</t>
        </is>
      </c>
      <c r="AJ1987" t="inlineStr">
        <is>
          <t>2025-04-11</t>
        </is>
      </c>
      <c r="AK1987" t="inlineStr">
        <is>
          <t>2</t>
        </is>
      </c>
      <c r="AL1987" t="inlineStr">
        <is>
          <t>---</t>
        </is>
      </c>
      <c r="AM1987" t="inlineStr">
        <is>
          <t>1</t>
        </is>
      </c>
      <c r="AN1987" t="inlineStr">
        <is>
          <t>---</t>
        </is>
      </c>
      <c r="AO1987" t="inlineStr">
        <is>
          <t>1</t>
        </is>
      </c>
      <c r="AP1987" t="inlineStr">
        <is>
          <t>1</t>
        </is>
      </c>
      <c r="AQ1987" t="inlineStr">
        <is>
          <t>12.1</t>
        </is>
      </c>
      <c r="AR1987" t="inlineStr">
        <is>
          <t>7</t>
        </is>
      </c>
      <c r="AS1987" t="inlineStr">
        <is>
          <t>71</t>
        </is>
      </c>
      <c r="AT1987" t="inlineStr"/>
      <c r="AU1987" t="inlineStr">
        <is>
          <t>---</t>
        </is>
      </c>
      <c r="AV1987" t="inlineStr">
        <is>
          <t>---</t>
        </is>
      </c>
      <c r="AW1987" t="inlineStr">
        <is>
          <t>---</t>
        </is>
      </c>
      <c r="AX1987" t="inlineStr">
        <is>
          <t>---</t>
        </is>
      </c>
      <c r="AY1987" t="inlineStr">
        <is>
          <t>---</t>
        </is>
      </c>
      <c r="AZ1987" t="inlineStr">
        <is>
          <t>---</t>
        </is>
      </c>
      <c r="BA1987" t="inlineStr">
        <is>
          <t>49c83a0dcc274f1a85f9433f3309532d</t>
        </is>
      </c>
      <c r="BB1987" t="inlineStr">
        <is>
          <t>http://openrosa.org/formdesigner/0B48E039-1E80-49A7-AC24-732B6E788E39</t>
        </is>
      </c>
      <c r="BC1987" t="inlineStr">
        <is>
          <t>Ration et autres visites</t>
        </is>
      </c>
      <c r="BD1987" t="inlineStr">
        <is>
          <t>CommCare Android, version "2.56"(468051). App v15976. CommCare Version 2.56.0. Build 468051, built on: 2025-04-04</t>
        </is>
      </c>
      <c r="BE1987" t="inlineStr">
        <is>
          <t>commcare_f5c01cb3-ad69-46f7-81c0-4740896f4262</t>
        </is>
      </c>
      <c r="BF1987" t="inlineStr">
        <is>
          <t>19.9443226 -72.7760134 -19.4 9.92</t>
        </is>
      </c>
      <c r="BG1987" t="inlineStr">
        <is>
          <t>f13d8149fc6d39ebe86af18272310ff9</t>
        </is>
      </c>
      <c r="BH1987" t="inlineStr">
        <is>
          <t>7f92301a232342ecaa860bf392f6b02f</t>
        </is>
      </c>
      <c r="BI1987" t="inlineStr">
        <is>
          <t>15246</t>
        </is>
      </c>
      <c r="BJ1987" t="inlineStr">
        <is>
          <t>XFormInstance</t>
        </is>
      </c>
      <c r="BK1987" t="inlineStr">
        <is>
          <t>842a2e2e16d811f08a50839c77c2df28</t>
        </is>
      </c>
      <c r="BL1987" t="b">
        <v>0</v>
      </c>
      <c r="BM1987" t="inlineStr">
        <is>
          <t>---</t>
        </is>
      </c>
      <c r="BN1987" t="inlineStr">
        <is>
          <t>190.115.182.190</t>
        </is>
      </c>
      <c r="BO1987" t="inlineStr">
        <is>
          <t>---</t>
        </is>
      </c>
    </row>
    <row r="1988">
      <c r="A1988" t="inlineStr">
        <is>
          <t>1986</t>
        </is>
      </c>
      <c r="B1988" t="inlineStr">
        <is>
          <t>5f35f7f8-22e2-4c73-92c1-d18eaec5861b</t>
        </is>
      </c>
      <c r="C1988" t="inlineStr">
        <is>
          <t>2025-04-14</t>
        </is>
      </c>
      <c r="D1988" t="inlineStr">
        <is>
          <t>10</t>
        </is>
      </c>
      <c r="E1988" t="inlineStr">
        <is>
          <t>---</t>
        </is>
      </c>
      <c r="F1988" t="inlineStr">
        <is>
          <t>1</t>
        </is>
      </c>
      <c r="G1988" t="inlineStr">
        <is>
          <t>---</t>
        </is>
      </c>
      <c r="H1988" t="inlineStr">
        <is>
          <t>0</t>
        </is>
      </c>
      <c r="I1988" t="inlineStr">
        <is>
          <t>1</t>
        </is>
      </c>
      <c r="J1988" t="inlineStr">
        <is>
          <t>2</t>
        </is>
      </c>
      <c r="K1988" t="inlineStr">
        <is>
          <t>---</t>
        </is>
      </c>
      <c r="L1988" t="inlineStr">
        <is>
          <t>---</t>
        </is>
      </c>
      <c r="M1988" t="inlineStr">
        <is>
          <t>---</t>
        </is>
      </c>
      <c r="N1988" t="inlineStr">
        <is>
          <t>---</t>
        </is>
      </c>
      <c r="O1988" t="inlineStr">
        <is>
          <t>---</t>
        </is>
      </c>
      <c r="P1988" t="inlineStr">
        <is>
          <t>---</t>
        </is>
      </c>
      <c r="Q1988" t="inlineStr">
        <is>
          <t>---</t>
        </is>
      </c>
      <c r="R1988" t="inlineStr"/>
      <c r="S1988" t="inlineStr"/>
      <c r="T1988" t="inlineStr"/>
      <c r="U1988">
        <f>HYPERLINK("https://www.commcarehq.org/a/caris-test/api/form_attachment/v1/5f35f7f8-22e2-4c73-92c1-d18eaec5861b/1744645917222.jpg")</f>
        <v/>
      </c>
      <c r="V1988" t="inlineStr"/>
      <c r="W1988" t="inlineStr">
        <is>
          <t>18.5072236 -72.6313482 38.73 261.91</t>
        </is>
      </c>
      <c r="X1988" t="inlineStr">
        <is>
          <t>LEG/HSCL/ST00577</t>
        </is>
      </c>
      <c r="Y1988" t="inlineStr">
        <is>
          <t>LEG/HSCL/ST00577</t>
        </is>
      </c>
      <c r="Z1988" t="inlineStr">
        <is>
          <t>2025-04-14 15:52:06</t>
        </is>
      </c>
      <c r="AA1988" t="inlineStr">
        <is>
          <t>2025-04-14 15:51:14</t>
        </is>
      </c>
      <c r="AB1988" t="inlineStr">
        <is>
          <t>2francesca</t>
        </is>
      </c>
      <c r="AC1988" t="inlineStr">
        <is>
          <t>2025-04-14 19:12:19</t>
        </is>
      </c>
      <c r="AD1988" s="1" t="inlineStr">
        <is>
          <t>https://www.commcarehq.org/a/caris-test/reports/form_data/5f35f7f8-22e2-4c73-92c1-d18eaec5861b/</t>
        </is>
      </c>
      <c r="AE1988" t="inlineStr">
        <is>
          <t>---</t>
        </is>
      </c>
      <c r="AF1988" t="inlineStr">
        <is>
          <t>3c5a623af057e23a32ae4000_122779</t>
        </is>
      </c>
      <c r="AG1988" t="inlineStr">
        <is>
          <t>---</t>
        </is>
      </c>
      <c r="AH1988" t="inlineStr">
        <is>
          <t>2025-04-14 15:52:06</t>
        </is>
      </c>
      <c r="AI1988" t="inlineStr">
        <is>
          <t>e108d3187abb44a0a8a40ae0f9d2582f</t>
        </is>
      </c>
      <c r="AJ1988" t="inlineStr">
        <is>
          <t>2025-04-14</t>
        </is>
      </c>
      <c r="AK1988" t="inlineStr">
        <is>
          <t>10</t>
        </is>
      </c>
      <c r="AL1988" t="inlineStr">
        <is>
          <t>---</t>
        </is>
      </c>
      <c r="AM1988" t="inlineStr">
        <is>
          <t>1</t>
        </is>
      </c>
      <c r="AN1988" t="inlineStr">
        <is>
          <t>---</t>
        </is>
      </c>
      <c r="AO1988" t="inlineStr">
        <is>
          <t>0</t>
        </is>
      </c>
      <c r="AP1988" t="inlineStr">
        <is>
          <t>1</t>
        </is>
      </c>
      <c r="AQ1988" t="inlineStr"/>
      <c r="AR1988" t="inlineStr"/>
      <c r="AS1988" t="inlineStr"/>
      <c r="AT1988" t="inlineStr">
        <is>
          <t>18.5072236 -72.6313482 38.73 261.91</t>
        </is>
      </c>
      <c r="AU1988" t="inlineStr">
        <is>
          <t>---</t>
        </is>
      </c>
      <c r="AV1988" t="inlineStr">
        <is>
          <t>---</t>
        </is>
      </c>
      <c r="AW1988" t="inlineStr">
        <is>
          <t>---</t>
        </is>
      </c>
      <c r="AX1988" t="inlineStr">
        <is>
          <t>---</t>
        </is>
      </c>
      <c r="AY1988" t="inlineStr">
        <is>
          <t>---</t>
        </is>
      </c>
      <c r="AZ1988" t="inlineStr">
        <is>
          <t>---</t>
        </is>
      </c>
      <c r="BA1988" t="inlineStr">
        <is>
          <t>e108d3187abb44a0a8a40ae0f9d2582f</t>
        </is>
      </c>
      <c r="BB1988" t="inlineStr">
        <is>
          <t>http://openrosa.org/formdesigner/0B48E039-1E80-49A7-AC24-732B6E788E39</t>
        </is>
      </c>
      <c r="BC1988" t="inlineStr">
        <is>
          <t>Ration et autres visites</t>
        </is>
      </c>
      <c r="BD1988" t="inlineStr">
        <is>
          <t>CommCare Android, version "2.55.0"(467579). App v15976. CommCare Version 2.55.0. Build 467579, built on: 2025-01-15</t>
        </is>
      </c>
      <c r="BE1988" t="inlineStr">
        <is>
          <t>commcare_6f56273d-7e7b-484c-afbb-00c7ac82f3b2</t>
        </is>
      </c>
      <c r="BF1988" t="inlineStr">
        <is>
          <t>18.5072236 -72.6313482 38.73 261.91</t>
        </is>
      </c>
      <c r="BG1988" t="inlineStr">
        <is>
          <t>f13d8149fc6d39ebe86af18272310ff9</t>
        </is>
      </c>
      <c r="BH1988" t="inlineStr">
        <is>
          <t>7f92301a232342ecaa860bf392f6b02f</t>
        </is>
      </c>
      <c r="BI1988" t="inlineStr">
        <is>
          <t>15246</t>
        </is>
      </c>
      <c r="BJ1988" t="inlineStr">
        <is>
          <t>XFormInstance</t>
        </is>
      </c>
      <c r="BK1988" t="inlineStr">
        <is>
          <t>23ffab0e16e811f0b17cc95ea779295f</t>
        </is>
      </c>
      <c r="BL1988" t="b">
        <v>0</v>
      </c>
      <c r="BM1988" t="inlineStr">
        <is>
          <t>---</t>
        </is>
      </c>
      <c r="BN1988" t="inlineStr">
        <is>
          <t>200.113.248.61</t>
        </is>
      </c>
      <c r="BO1988" t="inlineStr">
        <is>
          <t>Adelica Joseph</t>
        </is>
      </c>
    </row>
    <row r="1989">
      <c r="A1989" t="inlineStr">
        <is>
          <t>1987</t>
        </is>
      </c>
      <c r="B1989" t="inlineStr">
        <is>
          <t>556a8176-f9f7-44b2-8c12-c1a26c33553c</t>
        </is>
      </c>
      <c r="C1989" t="inlineStr">
        <is>
          <t>2025-04-14</t>
        </is>
      </c>
      <c r="D1989" t="inlineStr">
        <is>
          <t>10</t>
        </is>
      </c>
      <c r="E1989" t="inlineStr">
        <is>
          <t>---</t>
        </is>
      </c>
      <c r="F1989" t="inlineStr">
        <is>
          <t>1</t>
        </is>
      </c>
      <c r="G1989" t="inlineStr">
        <is>
          <t>---</t>
        </is>
      </c>
      <c r="H1989" t="inlineStr">
        <is>
          <t>0</t>
        </is>
      </c>
      <c r="I1989" t="inlineStr">
        <is>
          <t>1</t>
        </is>
      </c>
      <c r="J1989" t="inlineStr">
        <is>
          <t>2</t>
        </is>
      </c>
      <c r="K1989" t="inlineStr">
        <is>
          <t>---</t>
        </is>
      </c>
      <c r="L1989" t="inlineStr">
        <is>
          <t>---</t>
        </is>
      </c>
      <c r="M1989" t="inlineStr">
        <is>
          <t>---</t>
        </is>
      </c>
      <c r="N1989" t="inlineStr">
        <is>
          <t>---</t>
        </is>
      </c>
      <c r="O1989" t="inlineStr">
        <is>
          <t>---</t>
        </is>
      </c>
      <c r="P1989" t="inlineStr">
        <is>
          <t>---</t>
        </is>
      </c>
      <c r="Q1989" t="inlineStr">
        <is>
          <t>---</t>
        </is>
      </c>
      <c r="R1989" t="inlineStr"/>
      <c r="S1989" t="inlineStr"/>
      <c r="T1989" t="inlineStr"/>
      <c r="U1989">
        <f>HYPERLINK("https://www.commcarehq.org/a/caris-test/api/form_attachment/v1/556a8176-f9f7-44b2-8c12-c1a26c33553c/1744645962006.jpg")</f>
        <v/>
      </c>
      <c r="V1989" t="inlineStr"/>
      <c r="W1989" t="inlineStr">
        <is>
          <t>18.5070972 -72.6309459 31.06 50.76</t>
        </is>
      </c>
      <c r="X1989" t="inlineStr">
        <is>
          <t>LEG/HSCL/ST00671</t>
        </is>
      </c>
      <c r="Y1989" t="inlineStr">
        <is>
          <t>LEG/HSCL/ST00671</t>
        </is>
      </c>
      <c r="Z1989" t="inlineStr">
        <is>
          <t>2025-04-14 15:52:50</t>
        </is>
      </c>
      <c r="AA1989" t="inlineStr">
        <is>
          <t>2025-04-14 15:52:20</t>
        </is>
      </c>
      <c r="AB1989" t="inlineStr">
        <is>
          <t>2francesca</t>
        </is>
      </c>
      <c r="AC1989" t="inlineStr">
        <is>
          <t>2025-04-14 19:12:27</t>
        </is>
      </c>
      <c r="AD1989" s="1" t="inlineStr">
        <is>
          <t>https://www.commcarehq.org/a/caris-test/reports/form_data/556a8176-f9f7-44b2-8c12-c1a26c33553c/</t>
        </is>
      </c>
      <c r="AE1989" t="inlineStr">
        <is>
          <t>---</t>
        </is>
      </c>
      <c r="AF1989" t="inlineStr">
        <is>
          <t>3c5a623af057e23a32ae4000_124098</t>
        </is>
      </c>
      <c r="AG1989" t="inlineStr">
        <is>
          <t>---</t>
        </is>
      </c>
      <c r="AH1989" t="inlineStr">
        <is>
          <t>2025-04-14 15:52:50</t>
        </is>
      </c>
      <c r="AI1989" t="inlineStr">
        <is>
          <t>e108d3187abb44a0a8a40ae0f9d2582f</t>
        </is>
      </c>
      <c r="AJ1989" t="inlineStr">
        <is>
          <t>2025-04-14</t>
        </is>
      </c>
      <c r="AK1989" t="inlineStr">
        <is>
          <t>10</t>
        </is>
      </c>
      <c r="AL1989" t="inlineStr">
        <is>
          <t>---</t>
        </is>
      </c>
      <c r="AM1989" t="inlineStr">
        <is>
          <t>1</t>
        </is>
      </c>
      <c r="AN1989" t="inlineStr">
        <is>
          <t>---</t>
        </is>
      </c>
      <c r="AO1989" t="inlineStr">
        <is>
          <t>0</t>
        </is>
      </c>
      <c r="AP1989" t="inlineStr">
        <is>
          <t>1</t>
        </is>
      </c>
      <c r="AQ1989" t="inlineStr"/>
      <c r="AR1989" t="inlineStr"/>
      <c r="AS1989" t="inlineStr"/>
      <c r="AT1989" t="inlineStr">
        <is>
          <t>18.5070972 -72.6309459 31.06 50.76</t>
        </is>
      </c>
      <c r="AU1989" t="inlineStr">
        <is>
          <t>---</t>
        </is>
      </c>
      <c r="AV1989" t="inlineStr">
        <is>
          <t>---</t>
        </is>
      </c>
      <c r="AW1989" t="inlineStr">
        <is>
          <t>---</t>
        </is>
      </c>
      <c r="AX1989" t="inlineStr">
        <is>
          <t>---</t>
        </is>
      </c>
      <c r="AY1989" t="inlineStr">
        <is>
          <t>---</t>
        </is>
      </c>
      <c r="AZ1989" t="inlineStr">
        <is>
          <t>---</t>
        </is>
      </c>
      <c r="BA1989" t="inlineStr">
        <is>
          <t>e108d3187abb44a0a8a40ae0f9d2582f</t>
        </is>
      </c>
      <c r="BB1989" t="inlineStr">
        <is>
          <t>http://openrosa.org/formdesigner/0B48E039-1E80-49A7-AC24-732B6E788E39</t>
        </is>
      </c>
      <c r="BC1989" t="inlineStr">
        <is>
          <t>Ration et autres visites</t>
        </is>
      </c>
      <c r="BD1989" t="inlineStr">
        <is>
          <t>CommCare Android, version "2.55.0"(467579). App v15976. CommCare Version 2.55.0. Build 467579, built on: 2025-01-15</t>
        </is>
      </c>
      <c r="BE1989" t="inlineStr">
        <is>
          <t>commcare_6f56273d-7e7b-484c-afbb-00c7ac82f3b2</t>
        </is>
      </c>
      <c r="BF1989" t="inlineStr">
        <is>
          <t>18.5070972 -72.6309459 31.06 50.76</t>
        </is>
      </c>
      <c r="BG1989" t="inlineStr">
        <is>
          <t>f13d8149fc6d39ebe86af18272310ff9</t>
        </is>
      </c>
      <c r="BH1989" t="inlineStr">
        <is>
          <t>7f92301a232342ecaa860bf392f6b02f</t>
        </is>
      </c>
      <c r="BI1989" t="inlineStr">
        <is>
          <t>15246</t>
        </is>
      </c>
      <c r="BJ1989" t="inlineStr">
        <is>
          <t>XFormInstance</t>
        </is>
      </c>
      <c r="BK1989" t="inlineStr">
        <is>
          <t>23ffab0e16e811f0b17cc95ea779295f</t>
        </is>
      </c>
      <c r="BL1989" t="b">
        <v>0</v>
      </c>
      <c r="BM1989" t="inlineStr">
        <is>
          <t>---</t>
        </is>
      </c>
      <c r="BN1989" t="inlineStr">
        <is>
          <t>200.113.248.61</t>
        </is>
      </c>
      <c r="BO1989" t="inlineStr">
        <is>
          <t>---</t>
        </is>
      </c>
    </row>
    <row r="1990">
      <c r="A1990" t="inlineStr">
        <is>
          <t>1988</t>
        </is>
      </c>
      <c r="B1990" t="inlineStr">
        <is>
          <t>94b13c99-21ad-4880-a2cc-f94017ef26f5</t>
        </is>
      </c>
      <c r="C1990" t="inlineStr">
        <is>
          <t>2025-04-14</t>
        </is>
      </c>
      <c r="D1990" t="inlineStr">
        <is>
          <t>3</t>
        </is>
      </c>
      <c r="E1990" t="inlineStr">
        <is>
          <t>---</t>
        </is>
      </c>
      <c r="F1990" t="inlineStr">
        <is>
          <t>0</t>
        </is>
      </c>
      <c r="G1990" t="inlineStr">
        <is>
          <t>---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---</t>
        </is>
      </c>
      <c r="L1990" t="inlineStr">
        <is>
          <t>---</t>
        </is>
      </c>
      <c r="M1990" t="inlineStr">
        <is>
          <t>---</t>
        </is>
      </c>
      <c r="N1990" t="inlineStr">
        <is>
          <t>---</t>
        </is>
      </c>
      <c r="O1990" t="inlineStr">
        <is>
          <t>---</t>
        </is>
      </c>
      <c r="P1990" t="inlineStr">
        <is>
          <t>---</t>
        </is>
      </c>
      <c r="Q1990" t="inlineStr">
        <is>
          <t>---</t>
        </is>
      </c>
      <c r="R1990" t="inlineStr"/>
      <c r="S1990" t="inlineStr"/>
      <c r="T1990" t="inlineStr"/>
      <c r="U1990" t="inlineStr"/>
      <c r="V1990" t="inlineStr"/>
      <c r="W1990" t="inlineStr"/>
      <c r="X1990" t="inlineStr">
        <is>
          <t>CAP/CDSF/ST03019</t>
        </is>
      </c>
      <c r="Y1990" t="inlineStr">
        <is>
          <t>CAP/CDSF/ST03019</t>
        </is>
      </c>
      <c r="Z1990" t="inlineStr">
        <is>
          <t>2025-04-14 21:03:26</t>
        </is>
      </c>
      <c r="AA1990" t="inlineStr">
        <is>
          <t>2025-04-14 21:03:13</t>
        </is>
      </c>
      <c r="AB1990" t="inlineStr">
        <is>
          <t>1plyviose</t>
        </is>
      </c>
      <c r="AC1990" t="inlineStr">
        <is>
          <t>2025-04-14 21:03:25</t>
        </is>
      </c>
      <c r="AD1990" s="1" t="inlineStr">
        <is>
          <t>https://www.commcarehq.org/a/caris-test/reports/form_data/94b13c99-21ad-4880-a2cc-f94017ef26f5/</t>
        </is>
      </c>
      <c r="AE1990" t="inlineStr">
        <is>
          <t>---</t>
        </is>
      </c>
      <c r="AF1990" t="inlineStr">
        <is>
          <t>3c5a623af057e23a32ae4000_117057</t>
        </is>
      </c>
      <c r="AG1990" t="inlineStr">
        <is>
          <t>OK</t>
        </is>
      </c>
      <c r="AH1990" t="inlineStr">
        <is>
          <t>2025-04-14 21:03:26</t>
        </is>
      </c>
      <c r="AI1990" t="inlineStr">
        <is>
          <t>aab7a2415e99453fbcb8ebd109e92b4f</t>
        </is>
      </c>
      <c r="AJ1990" t="inlineStr">
        <is>
          <t>2025-04-14</t>
        </is>
      </c>
      <c r="AK1990" t="inlineStr">
        <is>
          <t>3</t>
        </is>
      </c>
      <c r="AL1990" t="inlineStr">
        <is>
          <t>---</t>
        </is>
      </c>
      <c r="AM1990" t="inlineStr">
        <is>
          <t>0</t>
        </is>
      </c>
      <c r="AN1990" t="inlineStr">
        <is>
          <t>---</t>
        </is>
      </c>
      <c r="AO1990" t="inlineStr">
        <is>
          <t>1</t>
        </is>
      </c>
      <c r="AP1990" t="inlineStr">
        <is>
          <t>1</t>
        </is>
      </c>
      <c r="AQ1990" t="inlineStr"/>
      <c r="AR1990" t="inlineStr"/>
      <c r="AS1990" t="inlineStr"/>
      <c r="AT1990" t="inlineStr"/>
      <c r="AU1990" t="inlineStr">
        <is>
          <t>---</t>
        </is>
      </c>
      <c r="AV1990" t="inlineStr">
        <is>
          <t>---</t>
        </is>
      </c>
      <c r="AW1990" t="inlineStr">
        <is>
          <t>---</t>
        </is>
      </c>
      <c r="AX1990" t="inlineStr">
        <is>
          <t>---</t>
        </is>
      </c>
      <c r="AY1990" t="inlineStr">
        <is>
          <t>---</t>
        </is>
      </c>
      <c r="AZ1990" t="inlineStr">
        <is>
          <t>---</t>
        </is>
      </c>
      <c r="BA1990" t="inlineStr">
        <is>
          <t>aab7a2415e99453fbcb8ebd109e92b4f</t>
        </is>
      </c>
      <c r="BB1990" t="inlineStr">
        <is>
          <t>http://openrosa.org/formdesigner/0B48E039-1E80-49A7-AC24-732B6E788E39</t>
        </is>
      </c>
      <c r="BC1990" t="inlineStr">
        <is>
          <t>Ration et autres visites</t>
        </is>
      </c>
      <c r="BD1990" t="inlineStr">
        <is>
          <t>CommCare Android, version "2.55.0"(467579). App v15976. CommCare Version 2.55.0. Build 467579, built on: 2025-01-15</t>
        </is>
      </c>
      <c r="BE1990" t="inlineStr">
        <is>
          <t>commcare_d17d77c2-a7e5-4f4b-9b21-6b80894e9762</t>
        </is>
      </c>
      <c r="BF1990" t="inlineStr"/>
      <c r="BG1990" t="inlineStr">
        <is>
          <t>f13d8149fc6d39ebe86af18272310ff9</t>
        </is>
      </c>
      <c r="BH1990" t="inlineStr">
        <is>
          <t>7f92301a232342ecaa860bf392f6b02f</t>
        </is>
      </c>
      <c r="BI1990" t="inlineStr">
        <is>
          <t>15246</t>
        </is>
      </c>
      <c r="BJ1990" t="inlineStr">
        <is>
          <t>XFormInstance</t>
        </is>
      </c>
      <c r="BK1990" t="inlineStr">
        <is>
          <t>57610cf5196e11f0827d8d4ba6887086</t>
        </is>
      </c>
      <c r="BL1990" t="b">
        <v>0</v>
      </c>
      <c r="BM1990" t="inlineStr">
        <is>
          <t>---</t>
        </is>
      </c>
      <c r="BN1990" t="inlineStr">
        <is>
          <t>200.113.238.66</t>
        </is>
      </c>
      <c r="BO1990" t="inlineStr">
        <is>
          <t>Jamesly (Kolkol) Louinor</t>
        </is>
      </c>
    </row>
    <row r="1991">
      <c r="A1991" t="inlineStr">
        <is>
          <t>1989</t>
        </is>
      </c>
      <c r="B1991" t="inlineStr">
        <is>
          <t>72cc7686-09cc-45fd-9904-76ed3d5b94e8</t>
        </is>
      </c>
      <c r="C1991" t="inlineStr">
        <is>
          <t>2025-04-14</t>
        </is>
      </c>
      <c r="D1991" t="inlineStr">
        <is>
          <t>2</t>
        </is>
      </c>
      <c r="E1991" t="inlineStr">
        <is>
          <t>---</t>
        </is>
      </c>
      <c r="F1991" t="inlineStr">
        <is>
          <t>0</t>
        </is>
      </c>
      <c r="G1991" t="inlineStr">
        <is>
          <t>---</t>
        </is>
      </c>
      <c r="H1991" t="inlineStr">
        <is>
          <t>1</t>
        </is>
      </c>
      <c r="I1991" t="inlineStr">
        <is>
          <t>1</t>
        </is>
      </c>
      <c r="J1991" t="inlineStr">
        <is>
          <t>4</t>
        </is>
      </c>
      <c r="K1991" t="inlineStr">
        <is>
          <t>1</t>
        </is>
      </c>
      <c r="L1991">
        <f>HYPERLINK("https://www.commcarehq.org/a/caris-test/api/form_attachment/v1/72cc7686-09cc-45fd-9904-76ed3d5b94e8/1744672297598.jpg")</f>
        <v/>
      </c>
      <c r="M1991" t="inlineStr">
        <is>
          <t>---</t>
        </is>
      </c>
      <c r="N1991" t="inlineStr">
        <is>
          <t>---</t>
        </is>
      </c>
      <c r="O1991" t="inlineStr">
        <is>
          <t>3</t>
        </is>
      </c>
      <c r="P1991" t="inlineStr">
        <is>
          <t>4 boites pour 2 semaines</t>
        </is>
      </c>
      <c r="Q1991" t="inlineStr">
        <is>
          <t>1</t>
        </is>
      </c>
      <c r="R1991" t="inlineStr"/>
      <c r="S1991" t="inlineStr"/>
      <c r="T1991" t="inlineStr"/>
      <c r="U1991" t="inlineStr"/>
      <c r="V1991" t="inlineStr"/>
      <c r="W1991" t="inlineStr"/>
      <c r="X1991" t="inlineStr">
        <is>
          <t>PAP/NPFS/ST00073</t>
        </is>
      </c>
      <c r="Y1991" t="inlineStr">
        <is>
          <t>PAP/NPFS/ST00073</t>
        </is>
      </c>
      <c r="Z1991" t="inlineStr">
        <is>
          <t>2025-04-14 23:12:01</t>
        </is>
      </c>
      <c r="AA1991" t="inlineStr">
        <is>
          <t>2025-04-14 23:10:59</t>
        </is>
      </c>
      <c r="AB1991" t="inlineStr">
        <is>
          <t>2christelle</t>
        </is>
      </c>
      <c r="AC1991" t="inlineStr">
        <is>
          <t>2025-04-14 23:13:32</t>
        </is>
      </c>
      <c r="AD1991" s="1" t="inlineStr">
        <is>
          <t>https://www.commcarehq.org/a/caris-test/reports/form_data/72cc7686-09cc-45fd-9904-76ed3d5b94e8/</t>
        </is>
      </c>
      <c r="AE1991" t="inlineStr">
        <is>
          <t>---</t>
        </is>
      </c>
      <c r="AF1991" t="inlineStr">
        <is>
          <t>1a1152074e5e4ce3ad45edae60e92cea</t>
        </is>
      </c>
      <c r="AG1991" t="inlineStr">
        <is>
          <t>---</t>
        </is>
      </c>
      <c r="AH1991" t="inlineStr">
        <is>
          <t>2025-04-14 23:12:01</t>
        </is>
      </c>
      <c r="AI1991" t="inlineStr">
        <is>
          <t>246df32431d94e4a97fb5b1b8bef6b0e</t>
        </is>
      </c>
      <c r="AJ1991" t="inlineStr">
        <is>
          <t>2025-04-14</t>
        </is>
      </c>
      <c r="AK1991" t="inlineStr">
        <is>
          <t>2</t>
        </is>
      </c>
      <c r="AL1991" t="inlineStr">
        <is>
          <t>---</t>
        </is>
      </c>
      <c r="AM1991" t="inlineStr">
        <is>
          <t>0</t>
        </is>
      </c>
      <c r="AN1991" t="inlineStr">
        <is>
          <t>---</t>
        </is>
      </c>
      <c r="AO1991" t="inlineStr">
        <is>
          <t>1</t>
        </is>
      </c>
      <c r="AP1991" t="inlineStr">
        <is>
          <t>1</t>
        </is>
      </c>
      <c r="AQ1991" t="inlineStr"/>
      <c r="AR1991" t="inlineStr"/>
      <c r="AS1991" t="inlineStr"/>
      <c r="AT1991" t="inlineStr"/>
      <c r="AU1991" t="inlineStr">
        <is>
          <t>---</t>
        </is>
      </c>
      <c r="AV1991" t="inlineStr">
        <is>
          <t>---</t>
        </is>
      </c>
      <c r="AW1991" t="inlineStr">
        <is>
          <t>---</t>
        </is>
      </c>
      <c r="AX1991" t="inlineStr">
        <is>
          <t>---</t>
        </is>
      </c>
      <c r="AY1991" t="inlineStr">
        <is>
          <t>---</t>
        </is>
      </c>
      <c r="AZ1991" t="inlineStr">
        <is>
          <t>---</t>
        </is>
      </c>
      <c r="BA1991" t="inlineStr">
        <is>
          <t>246df32431d94e4a97fb5b1b8bef6b0e</t>
        </is>
      </c>
      <c r="BB1991" t="inlineStr">
        <is>
          <t>http://openrosa.org/formdesigner/0B48E039-1E80-49A7-AC24-732B6E788E39</t>
        </is>
      </c>
      <c r="BC1991" t="inlineStr">
        <is>
          <t>Ration et autres visites</t>
        </is>
      </c>
      <c r="BD1991" t="inlineStr">
        <is>
          <t>CommCare Android, version "2.56"(468051). App v15976. CommCare Version 2.56.0. Build 468051, built on: 2025-04-04</t>
        </is>
      </c>
      <c r="BE1991" t="inlineStr">
        <is>
          <t>commcare_95f1782f-8426-4434-b328-8386bbd0e352</t>
        </is>
      </c>
      <c r="BF1991" t="inlineStr">
        <is>
          <t>18.4704343 -72.2889823 1197.0 12.91</t>
        </is>
      </c>
      <c r="BG1991" t="inlineStr">
        <is>
          <t>f13d8149fc6d39ebe86af18272310ff9</t>
        </is>
      </c>
      <c r="BH1991" t="inlineStr">
        <is>
          <t>7f92301a232342ecaa860bf392f6b02f</t>
        </is>
      </c>
      <c r="BI1991" t="inlineStr">
        <is>
          <t>15246</t>
        </is>
      </c>
      <c r="BJ1991" t="inlineStr">
        <is>
          <t>XFormInstance</t>
        </is>
      </c>
      <c r="BK1991" t="inlineStr">
        <is>
          <t>1cfac1c2172911f0bf808d4ba6887086</t>
        </is>
      </c>
      <c r="BL1991" t="b">
        <v>0</v>
      </c>
      <c r="BM1991" t="inlineStr">
        <is>
          <t>---</t>
        </is>
      </c>
      <c r="BN1991" t="inlineStr">
        <is>
          <t>200.113.230.238</t>
        </is>
      </c>
      <c r="BO1991" t="inlineStr">
        <is>
          <t>Augustin Christella</t>
        </is>
      </c>
    </row>
    <row r="1992">
      <c r="A1992" t="inlineStr">
        <is>
          <t>1990</t>
        </is>
      </c>
      <c r="B1992" t="inlineStr">
        <is>
          <t>75b87fb3-a0b6-4cf3-aae2-0875084f6a3a</t>
        </is>
      </c>
      <c r="C1992" t="inlineStr">
        <is>
          <t>2025-04-15</t>
        </is>
      </c>
      <c r="D1992" t="inlineStr">
        <is>
          <t>4</t>
        </is>
      </c>
      <c r="E1992" t="inlineStr">
        <is>
          <t>visite domiciliaire</t>
        </is>
      </c>
      <c r="F1992" t="inlineStr">
        <is>
          <t>1</t>
        </is>
      </c>
      <c r="G1992" t="inlineStr">
        <is>
          <t>apporter 2 sachets de bobons pour sarah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---</t>
        </is>
      </c>
      <c r="L1992" t="inlineStr">
        <is>
          <t>---</t>
        </is>
      </c>
      <c r="M1992" t="inlineStr">
        <is>
          <t>---</t>
        </is>
      </c>
      <c r="N1992" t="inlineStr">
        <is>
          <t>---</t>
        </is>
      </c>
      <c r="O1992" t="inlineStr">
        <is>
          <t>---</t>
        </is>
      </c>
      <c r="P1992" t="inlineStr">
        <is>
          <t>---</t>
        </is>
      </c>
      <c r="Q1992" t="inlineStr">
        <is>
          <t>---</t>
        </is>
      </c>
      <c r="R1992" t="inlineStr">
        <is>
          <t>13.5</t>
        </is>
      </c>
      <c r="S1992" t="inlineStr">
        <is>
          <t>11.2</t>
        </is>
      </c>
      <c r="T1992" t="inlineStr">
        <is>
          <t>1.2</t>
        </is>
      </c>
      <c r="U1992">
        <f>HYPERLINK("https://www.commcarehq.org/a/caris-test/api/form_attachment/v1/75b87fb3-a0b6-4cf3-aae2-0875084f6a3a/1744726728877.jpg")</f>
        <v/>
      </c>
      <c r="V1992" t="inlineStr"/>
      <c r="W1992" t="inlineStr"/>
      <c r="X1992" t="inlineStr">
        <is>
          <t>PAP/HBMP/ST05229</t>
        </is>
      </c>
      <c r="Y1992" t="inlineStr">
        <is>
          <t>PAP/HBMP/ST05229</t>
        </is>
      </c>
      <c r="Z1992" t="inlineStr">
        <is>
          <t>2025-04-15 14:18:57</t>
        </is>
      </c>
      <c r="AA1992" t="inlineStr">
        <is>
          <t>2025-04-15 14:15:26</t>
        </is>
      </c>
      <c r="AB1992" t="inlineStr">
        <is>
          <t>2higgie</t>
        </is>
      </c>
      <c r="AC1992" t="inlineStr">
        <is>
          <t>2025-04-15 14:20:23</t>
        </is>
      </c>
      <c r="AD1992" s="1" t="inlineStr">
        <is>
          <t>https://www.commcarehq.org/a/caris-test/reports/form_data/75b87fb3-a0b6-4cf3-aae2-0875084f6a3a/</t>
        </is>
      </c>
      <c r="AE1992" t="inlineStr">
        <is>
          <t>---</t>
        </is>
      </c>
      <c r="AF1992" t="inlineStr">
        <is>
          <t>3c5a623af057e23a32ae4000_179100</t>
        </is>
      </c>
      <c r="AG1992" t="inlineStr">
        <is>
          <t>---</t>
        </is>
      </c>
      <c r="AH1992" t="inlineStr">
        <is>
          <t>2025-04-15 14:18:57</t>
        </is>
      </c>
      <c r="AI1992" t="inlineStr">
        <is>
          <t>04b63b4d09b5f758ab1bb4b49b51e9d0</t>
        </is>
      </c>
      <c r="AJ1992" t="inlineStr">
        <is>
          <t>2025-04-15</t>
        </is>
      </c>
      <c r="AK1992" t="inlineStr">
        <is>
          <t>4</t>
        </is>
      </c>
      <c r="AL1992" t="inlineStr">
        <is>
          <t>visite domiciliaire</t>
        </is>
      </c>
      <c r="AM1992" t="inlineStr">
        <is>
          <t>1</t>
        </is>
      </c>
      <c r="AN1992" t="inlineStr">
        <is>
          <t>apporter 2 sachets de bobons pour sarah</t>
        </is>
      </c>
      <c r="AO1992" t="inlineStr">
        <is>
          <t>1</t>
        </is>
      </c>
      <c r="AP1992" t="inlineStr">
        <is>
          <t>1</t>
        </is>
      </c>
      <c r="AQ1992" t="inlineStr">
        <is>
          <t>13.5</t>
        </is>
      </c>
      <c r="AR1992" t="inlineStr">
        <is>
          <t>11.2</t>
        </is>
      </c>
      <c r="AS1992" t="inlineStr">
        <is>
          <t>1.2</t>
        </is>
      </c>
      <c r="AT1992" t="inlineStr"/>
      <c r="AU1992" t="inlineStr">
        <is>
          <t>---</t>
        </is>
      </c>
      <c r="AV1992" t="inlineStr">
        <is>
          <t>---</t>
        </is>
      </c>
      <c r="AW1992" t="inlineStr">
        <is>
          <t>---</t>
        </is>
      </c>
      <c r="AX1992" t="inlineStr">
        <is>
          <t>---</t>
        </is>
      </c>
      <c r="AY1992" t="inlineStr">
        <is>
          <t>---</t>
        </is>
      </c>
      <c r="AZ1992" t="inlineStr">
        <is>
          <t>---</t>
        </is>
      </c>
      <c r="BA1992" t="inlineStr">
        <is>
          <t>04b63b4d09b5f758ab1bb4b49b51e9d0</t>
        </is>
      </c>
      <c r="BB1992" t="inlineStr">
        <is>
          <t>http://openrosa.org/formdesigner/0B48E039-1E80-49A7-AC24-732B6E788E39</t>
        </is>
      </c>
      <c r="BC1992" t="inlineStr">
        <is>
          <t>Ration et autres visites</t>
        </is>
      </c>
      <c r="BD1992" t="inlineStr">
        <is>
          <t>CommCare Android, version "2.56"(468046). App v15976. CommCare Version 2.56.0. Build 468046, built on: 2025-03-15</t>
        </is>
      </c>
      <c r="BE1992" t="inlineStr">
        <is>
          <t>commcare_f379e98d-deb2-406c-bb23-c551c5606f69</t>
        </is>
      </c>
      <c r="BF1992" t="inlineStr"/>
      <c r="BG1992" t="inlineStr">
        <is>
          <t>f13d8149fc6d39ebe86af18272310ff9</t>
        </is>
      </c>
      <c r="BH1992" t="inlineStr">
        <is>
          <t>7f92301a232342ecaa860bf392f6b02f</t>
        </is>
      </c>
      <c r="BI1992" t="inlineStr">
        <is>
          <t>15246</t>
        </is>
      </c>
      <c r="BJ1992" t="inlineStr">
        <is>
          <t>XFormInstance</t>
        </is>
      </c>
      <c r="BK1992" t="inlineStr">
        <is>
          <t>5f1463350e7c11f08d07217714180d5a</t>
        </is>
      </c>
      <c r="BL1992" t="b">
        <v>0</v>
      </c>
      <c r="BM1992" t="inlineStr">
        <is>
          <t>---</t>
        </is>
      </c>
      <c r="BN1992" t="inlineStr">
        <is>
          <t>200.113.214.137</t>
        </is>
      </c>
      <c r="BO1992" t="inlineStr">
        <is>
          <t>Pierre Sarah</t>
        </is>
      </c>
    </row>
    <row r="1993">
      <c r="A1993" t="inlineStr">
        <is>
          <t>1991</t>
        </is>
      </c>
      <c r="B1993" t="inlineStr">
        <is>
          <t>39760130-aace-4cfb-90f9-dcb346c0ca1a</t>
        </is>
      </c>
      <c r="C1993" t="inlineStr">
        <is>
          <t>2025-04-15</t>
        </is>
      </c>
      <c r="D1993" t="inlineStr">
        <is>
          <t>3 4</t>
        </is>
      </c>
      <c r="E1993" t="inlineStr">
        <is>
          <t>bonbons</t>
        </is>
      </c>
      <c r="F1993" t="inlineStr">
        <is>
          <t>0</t>
        </is>
      </c>
      <c r="G1993" t="inlineStr">
        <is>
          <t>---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---</t>
        </is>
      </c>
      <c r="L1993" t="inlineStr">
        <is>
          <t>---</t>
        </is>
      </c>
      <c r="M1993" t="inlineStr">
        <is>
          <t>---</t>
        </is>
      </c>
      <c r="N1993" t="inlineStr">
        <is>
          <t>---</t>
        </is>
      </c>
      <c r="O1993" t="inlineStr">
        <is>
          <t>---</t>
        </is>
      </c>
      <c r="P1993" t="inlineStr">
        <is>
          <t>---</t>
        </is>
      </c>
      <c r="Q1993" t="inlineStr">
        <is>
          <t>---</t>
        </is>
      </c>
      <c r="R1993" t="inlineStr">
        <is>
          <t>15.0</t>
        </is>
      </c>
      <c r="S1993" t="inlineStr">
        <is>
          <t>19.7</t>
        </is>
      </c>
      <c r="T1993" t="inlineStr"/>
      <c r="U1993">
        <f>HYPERLINK("https://www.commcarehq.org/a/caris-test/api/form_attachment/v1/39760130-aace-4cfb-90f9-dcb346c0ca1a/1744727794691.jpg")</f>
        <v/>
      </c>
      <c r="V1993" t="inlineStr"/>
      <c r="W1993" t="inlineStr"/>
      <c r="X1993" t="inlineStr">
        <is>
          <t>PAP/HAHD/ST00302</t>
        </is>
      </c>
      <c r="Y1993" t="inlineStr">
        <is>
          <t>PAP/HAHD/ST00302</t>
        </is>
      </c>
      <c r="Z1993" t="inlineStr">
        <is>
          <t>2025-04-15 14:45:44</t>
        </is>
      </c>
      <c r="AA1993" t="inlineStr">
        <is>
          <t>2025-04-15 14:34:05</t>
        </is>
      </c>
      <c r="AB1993" t="inlineStr">
        <is>
          <t>2miclene</t>
        </is>
      </c>
      <c r="AC1993" t="inlineStr">
        <is>
          <t>2025-04-15 16:06:34</t>
        </is>
      </c>
      <c r="AD1993" s="1" t="inlineStr">
        <is>
          <t>https://www.commcarehq.org/a/caris-test/reports/form_data/39760130-aace-4cfb-90f9-dcb346c0ca1a/</t>
        </is>
      </c>
      <c r="AE1993" t="inlineStr">
        <is>
          <t>---</t>
        </is>
      </c>
      <c r="AF1993" t="inlineStr">
        <is>
          <t>3c5a623af057e23a32ae4000_188519</t>
        </is>
      </c>
      <c r="AG1993" t="inlineStr">
        <is>
          <t>OK</t>
        </is>
      </c>
      <c r="AH1993" t="inlineStr">
        <is>
          <t>2025-04-15 14:45:44</t>
        </is>
      </c>
      <c r="AI1993" t="inlineStr">
        <is>
          <t>64b0a61236f7d987dd45027ebbfc57df</t>
        </is>
      </c>
      <c r="AJ1993" t="inlineStr">
        <is>
          <t>2025-04-15</t>
        </is>
      </c>
      <c r="AK1993" t="inlineStr">
        <is>
          <t>3 4</t>
        </is>
      </c>
      <c r="AL1993" t="inlineStr">
        <is>
          <t>bonbons</t>
        </is>
      </c>
      <c r="AM1993" t="inlineStr">
        <is>
          <t>0</t>
        </is>
      </c>
      <c r="AN1993" t="inlineStr">
        <is>
          <t>---</t>
        </is>
      </c>
      <c r="AO1993" t="inlineStr">
        <is>
          <t>1</t>
        </is>
      </c>
      <c r="AP1993" t="inlineStr">
        <is>
          <t>1</t>
        </is>
      </c>
      <c r="AQ1993" t="inlineStr">
        <is>
          <t>15</t>
        </is>
      </c>
      <c r="AR1993" t="inlineStr">
        <is>
          <t>19.7</t>
        </is>
      </c>
      <c r="AS1993" t="inlineStr"/>
      <c r="AT1993" t="inlineStr"/>
      <c r="AU1993" t="inlineStr">
        <is>
          <t>---</t>
        </is>
      </c>
      <c r="AV1993" t="inlineStr">
        <is>
          <t>---</t>
        </is>
      </c>
      <c r="AW1993" t="inlineStr">
        <is>
          <t>---</t>
        </is>
      </c>
      <c r="AX1993" t="inlineStr">
        <is>
          <t>---</t>
        </is>
      </c>
      <c r="AY1993" t="inlineStr">
        <is>
          <t>---</t>
        </is>
      </c>
      <c r="AZ1993" t="inlineStr">
        <is>
          <t>---</t>
        </is>
      </c>
      <c r="BA1993" t="inlineStr">
        <is>
          <t>64b0a61236f7d987dd45027ebbfc57df</t>
        </is>
      </c>
      <c r="BB1993" t="inlineStr">
        <is>
          <t>http://openrosa.org/formdesigner/0B48E039-1E80-49A7-AC24-732B6E788E39</t>
        </is>
      </c>
      <c r="BC1993" t="inlineStr">
        <is>
          <t>Ration et autres visites</t>
        </is>
      </c>
      <c r="BD1993" t="inlineStr">
        <is>
          <t>CommCare Android, version "2.55.0"(467579). App v15976. CommCare Version 2.55.0. Build 467579, built on: 2025-01-15</t>
        </is>
      </c>
      <c r="BE1993" t="inlineStr">
        <is>
          <t>commcare_54a621c2-54d8-40d6-b070-4af9fd73e052</t>
        </is>
      </c>
      <c r="BF1993" t="inlineStr"/>
      <c r="BG1993" t="inlineStr">
        <is>
          <t>f13d8149fc6d39ebe86af18272310ff9</t>
        </is>
      </c>
      <c r="BH1993" t="inlineStr">
        <is>
          <t>7f92301a232342ecaa860bf392f6b02f</t>
        </is>
      </c>
      <c r="BI1993" t="inlineStr">
        <is>
          <t>15246</t>
        </is>
      </c>
      <c r="BJ1993" t="inlineStr">
        <is>
          <t>XFormInstance</t>
        </is>
      </c>
      <c r="BK1993" t="inlineStr">
        <is>
          <t>02c45f73171411f0b7dc2503b5a243dc</t>
        </is>
      </c>
      <c r="BL1993" t="b">
        <v>0</v>
      </c>
      <c r="BM1993" t="inlineStr">
        <is>
          <t>---</t>
        </is>
      </c>
      <c r="BN1993" t="inlineStr">
        <is>
          <t>200.113.214.105</t>
        </is>
      </c>
      <c r="BO1993" t="inlineStr">
        <is>
          <t>Eugenita  Simonis</t>
        </is>
      </c>
    </row>
    <row r="1994">
      <c r="A1994" t="inlineStr">
        <is>
          <t>1992</t>
        </is>
      </c>
      <c r="B1994" t="inlineStr">
        <is>
          <t>dd60bf5c-da80-4dd3-aece-a6fa38ac92b0</t>
        </is>
      </c>
      <c r="C1994" t="inlineStr">
        <is>
          <t>2025-04-15</t>
        </is>
      </c>
      <c r="D1994" t="inlineStr">
        <is>
          <t>3 4</t>
        </is>
      </c>
      <c r="E1994" t="inlineStr">
        <is>
          <t>bonbons</t>
        </is>
      </c>
      <c r="F1994" t="inlineStr">
        <is>
          <t>1</t>
        </is>
      </c>
      <c r="G1994" t="inlineStr">
        <is>
          <t>---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---</t>
        </is>
      </c>
      <c r="L1994" t="inlineStr">
        <is>
          <t>---</t>
        </is>
      </c>
      <c r="M1994" t="inlineStr">
        <is>
          <t>---</t>
        </is>
      </c>
      <c r="N1994" t="inlineStr">
        <is>
          <t>---</t>
        </is>
      </c>
      <c r="O1994" t="inlineStr">
        <is>
          <t>---</t>
        </is>
      </c>
      <c r="P1994" t="inlineStr">
        <is>
          <t>---</t>
        </is>
      </c>
      <c r="Q1994" t="inlineStr">
        <is>
          <t>---</t>
        </is>
      </c>
      <c r="R1994" t="inlineStr">
        <is>
          <t>24.2</t>
        </is>
      </c>
      <c r="S1994" t="inlineStr">
        <is>
          <t>48.7</t>
        </is>
      </c>
      <c r="T1994" t="inlineStr"/>
      <c r="U1994">
        <f>HYPERLINK("https://www.commcarehq.org/a/caris-test/api/form_attachment/v1/dd60bf5c-da80-4dd3-aece-a6fa38ac92b0/1744728405142.jpg")</f>
        <v/>
      </c>
      <c r="V1994" t="inlineStr"/>
      <c r="W1994" t="inlineStr"/>
      <c r="X1994" t="inlineStr">
        <is>
          <t>PAP/HAHD/ST00363</t>
        </is>
      </c>
      <c r="Y1994" t="inlineStr">
        <is>
          <t>PAP/HAHD/ST00363</t>
        </is>
      </c>
      <c r="Z1994" t="inlineStr">
        <is>
          <t>2025-04-15 15:07:41</t>
        </is>
      </c>
      <c r="AA1994" t="inlineStr">
        <is>
          <t>2025-04-15 14:45:58</t>
        </is>
      </c>
      <c r="AB1994" t="inlineStr">
        <is>
          <t>2miclene</t>
        </is>
      </c>
      <c r="AC1994" t="inlineStr">
        <is>
          <t>2025-04-15 16:06:54</t>
        </is>
      </c>
      <c r="AD1994" s="1" t="inlineStr">
        <is>
          <t>https://www.commcarehq.org/a/caris-test/reports/form_data/dd60bf5c-da80-4dd3-aece-a6fa38ac92b0/</t>
        </is>
      </c>
      <c r="AE1994" t="inlineStr">
        <is>
          <t>---</t>
        </is>
      </c>
      <c r="AF1994" t="inlineStr">
        <is>
          <t>8ad4975427894024b7ab3e00bedb20ca</t>
        </is>
      </c>
      <c r="AG1994" t="inlineStr">
        <is>
          <t>OK</t>
        </is>
      </c>
      <c r="AH1994" t="inlineStr">
        <is>
          <t>2025-04-15 15:07:41</t>
        </is>
      </c>
      <c r="AI1994" t="inlineStr">
        <is>
          <t>64b0a61236f7d987dd45027ebbfc57df</t>
        </is>
      </c>
      <c r="AJ1994" t="inlineStr">
        <is>
          <t>2025-04-15</t>
        </is>
      </c>
      <c r="AK1994" t="inlineStr">
        <is>
          <t>3 4</t>
        </is>
      </c>
      <c r="AL1994" t="inlineStr">
        <is>
          <t>bonbons</t>
        </is>
      </c>
      <c r="AM1994" t="inlineStr">
        <is>
          <t>1</t>
        </is>
      </c>
      <c r="AN1994" t="inlineStr">
        <is>
          <t>---</t>
        </is>
      </c>
      <c r="AO1994" t="inlineStr">
        <is>
          <t>1</t>
        </is>
      </c>
      <c r="AP1994" t="inlineStr">
        <is>
          <t>1</t>
        </is>
      </c>
      <c r="AQ1994" t="inlineStr">
        <is>
          <t>24.2</t>
        </is>
      </c>
      <c r="AR1994" t="inlineStr">
        <is>
          <t>48.7</t>
        </is>
      </c>
      <c r="AS1994" t="inlineStr"/>
      <c r="AT1994" t="inlineStr"/>
      <c r="AU1994" t="inlineStr">
        <is>
          <t>---</t>
        </is>
      </c>
      <c r="AV1994" t="inlineStr">
        <is>
          <t>---</t>
        </is>
      </c>
      <c r="AW1994" t="inlineStr">
        <is>
          <t>---</t>
        </is>
      </c>
      <c r="AX1994" t="inlineStr">
        <is>
          <t>---</t>
        </is>
      </c>
      <c r="AY1994" t="inlineStr">
        <is>
          <t>---</t>
        </is>
      </c>
      <c r="AZ1994" t="inlineStr">
        <is>
          <t>---</t>
        </is>
      </c>
      <c r="BA1994" t="inlineStr">
        <is>
          <t>64b0a61236f7d987dd45027ebbfc57df</t>
        </is>
      </c>
      <c r="BB1994" t="inlineStr">
        <is>
          <t>http://openrosa.org/formdesigner/0B48E039-1E80-49A7-AC24-732B6E788E39</t>
        </is>
      </c>
      <c r="BC1994" t="inlineStr">
        <is>
          <t>Ration et autres visites</t>
        </is>
      </c>
      <c r="BD1994" t="inlineStr">
        <is>
          <t>CommCare Android, version "2.55.0"(467579). App v15976. CommCare Version 2.55.0. Build 467579, built on: 2025-01-15</t>
        </is>
      </c>
      <c r="BE1994" t="inlineStr">
        <is>
          <t>commcare_54a621c2-54d8-40d6-b070-4af9fd73e052</t>
        </is>
      </c>
      <c r="BF1994" t="inlineStr"/>
      <c r="BG1994" t="inlineStr">
        <is>
          <t>f13d8149fc6d39ebe86af18272310ff9</t>
        </is>
      </c>
      <c r="BH1994" t="inlineStr">
        <is>
          <t>7f92301a232342ecaa860bf392f6b02f</t>
        </is>
      </c>
      <c r="BI1994" t="inlineStr">
        <is>
          <t>15246</t>
        </is>
      </c>
      <c r="BJ1994" t="inlineStr">
        <is>
          <t>XFormInstance</t>
        </is>
      </c>
      <c r="BK1994" t="inlineStr">
        <is>
          <t>02c45f73171411f0b7dc2503b5a243dc</t>
        </is>
      </c>
      <c r="BL1994" t="b">
        <v>0</v>
      </c>
      <c r="BM1994" t="inlineStr">
        <is>
          <t>---</t>
        </is>
      </c>
      <c r="BN1994" t="inlineStr">
        <is>
          <t>200.113.214.105</t>
        </is>
      </c>
      <c r="BO1994" t="inlineStr">
        <is>
          <t>Eugenson Simonis</t>
        </is>
      </c>
    </row>
    <row r="1995">
      <c r="A1995" t="inlineStr">
        <is>
          <t>1993</t>
        </is>
      </c>
      <c r="B1995" t="inlineStr">
        <is>
          <t>291498c7-33b3-49a2-88bf-84335e94834b</t>
        </is>
      </c>
      <c r="C1995" t="inlineStr">
        <is>
          <t>2025-04-15</t>
        </is>
      </c>
      <c r="D1995" t="inlineStr">
        <is>
          <t>3 4</t>
        </is>
      </c>
      <c r="E1995" t="inlineStr">
        <is>
          <t>Suivi musso</t>
        </is>
      </c>
      <c r="F1995" t="inlineStr">
        <is>
          <t>0</t>
        </is>
      </c>
      <c r="G1995" t="inlineStr">
        <is>
          <t>---</t>
        </is>
      </c>
      <c r="H1995" t="inlineStr">
        <is>
          <t>1</t>
        </is>
      </c>
      <c r="I1995" t="inlineStr">
        <is>
          <t>1</t>
        </is>
      </c>
      <c r="J1995" t="inlineStr"/>
      <c r="K1995" t="inlineStr">
        <is>
          <t>---</t>
        </is>
      </c>
      <c r="L1995" t="inlineStr">
        <is>
          <t>---</t>
        </is>
      </c>
      <c r="M1995" t="inlineStr">
        <is>
          <t>---</t>
        </is>
      </c>
      <c r="N1995" t="inlineStr">
        <is>
          <t>---</t>
        </is>
      </c>
      <c r="O1995" t="inlineStr">
        <is>
          <t>---</t>
        </is>
      </c>
      <c r="P1995" t="inlineStr">
        <is>
          <t>---</t>
        </is>
      </c>
      <c r="Q1995" t="inlineStr">
        <is>
          <t>---</t>
        </is>
      </c>
      <c r="R1995" t="inlineStr"/>
      <c r="S1995" t="inlineStr"/>
      <c r="T1995" t="inlineStr"/>
      <c r="U1995" t="inlineStr"/>
      <c r="V1995" t="inlineStr"/>
      <c r="W1995" t="inlineStr"/>
      <c r="X1995" t="inlineStr">
        <is>
          <t>MOR/CMSM/ST00473</t>
        </is>
      </c>
      <c r="Y1995" t="inlineStr">
        <is>
          <t>MOR/CMSM/ST00473</t>
        </is>
      </c>
      <c r="Z1995" t="inlineStr">
        <is>
          <t>2025-04-15 05:11:45</t>
        </is>
      </c>
      <c r="AA1995" t="inlineStr">
        <is>
          <t>2025-04-15 05:11:12</t>
        </is>
      </c>
      <c r="AB1995" t="inlineStr">
        <is>
          <t>1evana</t>
        </is>
      </c>
      <c r="AC1995" t="inlineStr">
        <is>
          <t>2025-04-15 16:12:32</t>
        </is>
      </c>
      <c r="AD1995" s="1" t="inlineStr">
        <is>
          <t>https://www.commcarehq.org/a/caris-test/reports/form_data/291498c7-33b3-49a2-88bf-84335e94834b/</t>
        </is>
      </c>
      <c r="AE1995" t="inlineStr">
        <is>
          <t>---</t>
        </is>
      </c>
      <c r="AF1995" t="inlineStr">
        <is>
          <t>3c5a623af057e23a32ae4000_50607</t>
        </is>
      </c>
      <c r="AG1995" t="inlineStr">
        <is>
          <t>OK</t>
        </is>
      </c>
      <c r="AH1995" t="inlineStr">
        <is>
          <t>2025-04-15 05:11:45</t>
        </is>
      </c>
      <c r="AI1995" t="inlineStr">
        <is>
          <t>675a66fd8f8f48fd178738cd11c8c9b2</t>
        </is>
      </c>
      <c r="AJ1995" t="inlineStr">
        <is>
          <t>2025-04-15</t>
        </is>
      </c>
      <c r="AK1995" t="inlineStr">
        <is>
          <t>3 4</t>
        </is>
      </c>
      <c r="AL1995" t="inlineStr">
        <is>
          <t>Suivi musso</t>
        </is>
      </c>
      <c r="AM1995" t="inlineStr">
        <is>
          <t>0</t>
        </is>
      </c>
      <c r="AN1995" t="inlineStr">
        <is>
          <t>---</t>
        </is>
      </c>
      <c r="AO1995" t="inlineStr">
        <is>
          <t>1</t>
        </is>
      </c>
      <c r="AP1995" t="inlineStr">
        <is>
          <t>1</t>
        </is>
      </c>
      <c r="AQ1995" t="inlineStr"/>
      <c r="AR1995" t="inlineStr"/>
      <c r="AS1995" t="inlineStr"/>
      <c r="AT1995" t="inlineStr"/>
      <c r="AU1995" t="inlineStr">
        <is>
          <t>---</t>
        </is>
      </c>
      <c r="AV1995" t="inlineStr">
        <is>
          <t>---</t>
        </is>
      </c>
      <c r="AW1995" t="inlineStr">
        <is>
          <t>---</t>
        </is>
      </c>
      <c r="AX1995" t="inlineStr">
        <is>
          <t>---</t>
        </is>
      </c>
      <c r="AY1995" t="inlineStr">
        <is>
          <t>---</t>
        </is>
      </c>
      <c r="AZ1995" t="inlineStr">
        <is>
          <t>---</t>
        </is>
      </c>
      <c r="BA1995" t="inlineStr">
        <is>
          <t>675a66fd8f8f48fd178738cd11c8c9b2</t>
        </is>
      </c>
      <c r="BB1995" t="inlineStr">
        <is>
          <t>http://openrosa.org/formdesigner/0B48E039-1E80-49A7-AC24-732B6E788E39</t>
        </is>
      </c>
      <c r="BC1995" t="inlineStr">
        <is>
          <t>Ration et autres visites</t>
        </is>
      </c>
      <c r="BD1995" t="inlineStr">
        <is>
          <t>CommCare Android, version "2.55.0"(467579). App v15976. CommCare Version 2.55.0. Build 467579, built on: 2025-01-15</t>
        </is>
      </c>
      <c r="BE1995" t="inlineStr">
        <is>
          <t>commcare_e1fe266d-14e3-4298-9699-21b818975650</t>
        </is>
      </c>
      <c r="BF1995" t="inlineStr">
        <is>
          <t>19.4054402 -71.778473 645.74 16.64</t>
        </is>
      </c>
      <c r="BG1995" t="inlineStr">
        <is>
          <t>f13d8149fc6d39ebe86af18272310ff9</t>
        </is>
      </c>
      <c r="BH1995" t="inlineStr">
        <is>
          <t>7f92301a232342ecaa860bf392f6b02f</t>
        </is>
      </c>
      <c r="BI1995" t="inlineStr">
        <is>
          <t>15246</t>
        </is>
      </c>
      <c r="BJ1995" t="inlineStr">
        <is>
          <t>XFormInstance</t>
        </is>
      </c>
      <c r="BK1995" t="inlineStr">
        <is>
          <t>4ce37f8f1a1411f0b454adacf27a4d41</t>
        </is>
      </c>
      <c r="BL1995" t="b">
        <v>0</v>
      </c>
      <c r="BM1995" t="inlineStr">
        <is>
          <t>---</t>
        </is>
      </c>
      <c r="BN1995" t="inlineStr">
        <is>
          <t>200.113.234.94</t>
        </is>
      </c>
      <c r="BO1995" t="inlineStr">
        <is>
          <t>Phanelcie Bruno</t>
        </is>
      </c>
    </row>
    <row r="1996">
      <c r="A1996" t="inlineStr">
        <is>
          <t>1994</t>
        </is>
      </c>
      <c r="B1996" t="inlineStr">
        <is>
          <t>c3ac58ca-8e00-451d-92af-d56235772aed</t>
        </is>
      </c>
      <c r="C1996" t="inlineStr">
        <is>
          <t>2025-04-14</t>
        </is>
      </c>
      <c r="D1996" t="inlineStr">
        <is>
          <t>3</t>
        </is>
      </c>
      <c r="E1996" t="inlineStr">
        <is>
          <t>---</t>
        </is>
      </c>
      <c r="F1996" t="inlineStr">
        <is>
          <t>1</t>
        </is>
      </c>
      <c r="G1996" t="inlineStr">
        <is>
          <t>---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---</t>
        </is>
      </c>
      <c r="L1996" t="inlineStr">
        <is>
          <t>---</t>
        </is>
      </c>
      <c r="M1996" t="inlineStr">
        <is>
          <t>---</t>
        </is>
      </c>
      <c r="N1996" t="inlineStr">
        <is>
          <t>---</t>
        </is>
      </c>
      <c r="O1996" t="inlineStr">
        <is>
          <t>---</t>
        </is>
      </c>
      <c r="P1996" t="inlineStr">
        <is>
          <t>---</t>
        </is>
      </c>
      <c r="Q1996" t="inlineStr">
        <is>
          <t>---</t>
        </is>
      </c>
      <c r="R1996" t="inlineStr">
        <is>
          <t>19.5</t>
        </is>
      </c>
      <c r="S1996" t="inlineStr">
        <is>
          <t>25.1</t>
        </is>
      </c>
      <c r="T1996" t="inlineStr">
        <is>
          <t>127.0</t>
        </is>
      </c>
      <c r="U1996">
        <f>HYPERLINK("https://www.commcarehq.org/a/caris-test/api/form_attachment/v1/c3ac58ca-8e00-451d-92af-d56235772aed/1744681993328.jpg")</f>
        <v/>
      </c>
      <c r="V1996" t="inlineStr"/>
      <c r="W1996" t="inlineStr"/>
      <c r="X1996" t="inlineStr">
        <is>
          <t>PAP/CHAP/ST03322</t>
        </is>
      </c>
      <c r="Y1996" t="inlineStr">
        <is>
          <t>PAP/CHAP/ST03322</t>
        </is>
      </c>
      <c r="Z1996" t="inlineStr">
        <is>
          <t>2025-04-15 01:53:19</t>
        </is>
      </c>
      <c r="AA1996" t="inlineStr">
        <is>
          <t>2025-04-15 01:52:22</t>
        </is>
      </c>
      <c r="AB1996" t="inlineStr">
        <is>
          <t>2faustin</t>
        </is>
      </c>
      <c r="AC1996" t="inlineStr">
        <is>
          <t>2025-04-15 18:35:34</t>
        </is>
      </c>
      <c r="AD1996" s="1" t="inlineStr">
        <is>
          <t>https://www.commcarehq.org/a/caris-test/reports/form_data/c3ac58ca-8e00-451d-92af-d56235772aed/</t>
        </is>
      </c>
      <c r="AE1996" t="inlineStr">
        <is>
          <t>---</t>
        </is>
      </c>
      <c r="AF1996" t="inlineStr">
        <is>
          <t>3c5a623af057e23a32ae4000_186766</t>
        </is>
      </c>
      <c r="AG1996" t="inlineStr">
        <is>
          <t>OK</t>
        </is>
      </c>
      <c r="AH1996" t="inlineStr">
        <is>
          <t>2025-04-15 01:53:19</t>
        </is>
      </c>
      <c r="AI1996" t="inlineStr">
        <is>
          <t>25302d3773ea035e35c3934e3aa8e141</t>
        </is>
      </c>
      <c r="AJ1996" t="inlineStr">
        <is>
          <t>2025-04-14</t>
        </is>
      </c>
      <c r="AK1996" t="inlineStr">
        <is>
          <t>3</t>
        </is>
      </c>
      <c r="AL1996" t="inlineStr">
        <is>
          <t>---</t>
        </is>
      </c>
      <c r="AM1996" t="inlineStr">
        <is>
          <t>1</t>
        </is>
      </c>
      <c r="AN1996" t="inlineStr">
        <is>
          <t>---</t>
        </is>
      </c>
      <c r="AO1996" t="inlineStr">
        <is>
          <t>1</t>
        </is>
      </c>
      <c r="AP1996" t="inlineStr">
        <is>
          <t>1</t>
        </is>
      </c>
      <c r="AQ1996" t="inlineStr">
        <is>
          <t>19.5</t>
        </is>
      </c>
      <c r="AR1996" t="inlineStr">
        <is>
          <t>25.1</t>
        </is>
      </c>
      <c r="AS1996" t="inlineStr">
        <is>
          <t>127</t>
        </is>
      </c>
      <c r="AT1996" t="inlineStr"/>
      <c r="AU1996" t="inlineStr">
        <is>
          <t>---</t>
        </is>
      </c>
      <c r="AV1996" t="inlineStr">
        <is>
          <t>---</t>
        </is>
      </c>
      <c r="AW1996" t="inlineStr">
        <is>
          <t>---</t>
        </is>
      </c>
      <c r="AX1996" t="inlineStr">
        <is>
          <t>---</t>
        </is>
      </c>
      <c r="AY1996" t="inlineStr">
        <is>
          <t>---</t>
        </is>
      </c>
      <c r="AZ1996" t="inlineStr">
        <is>
          <t>---</t>
        </is>
      </c>
      <c r="BA1996" t="inlineStr">
        <is>
          <t>25302d3773ea035e35c3934e3aa8e141</t>
        </is>
      </c>
      <c r="BB1996" t="inlineStr">
        <is>
          <t>http://openrosa.org/formdesigner/0B48E039-1E80-49A7-AC24-732B6E788E39</t>
        </is>
      </c>
      <c r="BC1996" t="inlineStr">
        <is>
          <t>Ration et autres visites</t>
        </is>
      </c>
      <c r="BD1996" t="inlineStr">
        <is>
          <t>CommCare Android, version "2.56"(468048). App v15976. CommCare Version 2.56.0. Build 468048, built on: 2025-03-31</t>
        </is>
      </c>
      <c r="BE1996" t="inlineStr">
        <is>
          <t>commcare_6e883702-a4ce-475b-b43e-3900cbde0394</t>
        </is>
      </c>
      <c r="BF1996" t="inlineStr">
        <is>
          <t>18.5454516 -72.4066896 11.1 4.82</t>
        </is>
      </c>
      <c r="BG1996" t="inlineStr">
        <is>
          <t>f13d8149fc6d39ebe86af18272310ff9</t>
        </is>
      </c>
      <c r="BH1996" t="inlineStr">
        <is>
          <t>7f92301a232342ecaa860bf392f6b02f</t>
        </is>
      </c>
      <c r="BI1996" t="inlineStr">
        <is>
          <t>15246</t>
        </is>
      </c>
      <c r="BJ1996" t="inlineStr">
        <is>
          <t>XFormInstance</t>
        </is>
      </c>
      <c r="BK1996" t="inlineStr">
        <is>
          <t>94806afc17ca11f0b260c95ea779295f</t>
        </is>
      </c>
      <c r="BL1996" t="b">
        <v>0</v>
      </c>
      <c r="BM1996" t="inlineStr">
        <is>
          <t>---</t>
        </is>
      </c>
      <c r="BN1996" t="inlineStr">
        <is>
          <t>200.113.251.44</t>
        </is>
      </c>
      <c r="BO1996" t="inlineStr">
        <is>
          <t>Paul Shelo</t>
        </is>
      </c>
    </row>
    <row r="1997">
      <c r="A1997" t="inlineStr">
        <is>
          <t>1995</t>
        </is>
      </c>
      <c r="B1997" t="inlineStr">
        <is>
          <t>2dff4a13-3ac8-471d-97c6-6b50cd7bd8ae</t>
        </is>
      </c>
      <c r="C1997" t="inlineStr">
        <is>
          <t>2025-04-14</t>
        </is>
      </c>
      <c r="D1997" t="inlineStr">
        <is>
          <t>3</t>
        </is>
      </c>
      <c r="E1997" t="inlineStr">
        <is>
          <t>---</t>
        </is>
      </c>
      <c r="F1997" t="inlineStr">
        <is>
          <t>1</t>
        </is>
      </c>
      <c r="G1997" t="inlineStr">
        <is>
          <t>---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---</t>
        </is>
      </c>
      <c r="L1997" t="inlineStr">
        <is>
          <t>---</t>
        </is>
      </c>
      <c r="M1997" t="inlineStr">
        <is>
          <t>---</t>
        </is>
      </c>
      <c r="N1997" t="inlineStr">
        <is>
          <t>---</t>
        </is>
      </c>
      <c r="O1997" t="inlineStr">
        <is>
          <t>---</t>
        </is>
      </c>
      <c r="P1997" t="inlineStr">
        <is>
          <t>---</t>
        </is>
      </c>
      <c r="Q1997" t="inlineStr">
        <is>
          <t>---</t>
        </is>
      </c>
      <c r="R1997" t="inlineStr">
        <is>
          <t>19.7</t>
        </is>
      </c>
      <c r="S1997" t="inlineStr">
        <is>
          <t>25.5</t>
        </is>
      </c>
      <c r="T1997" t="inlineStr">
        <is>
          <t>128.0</t>
        </is>
      </c>
      <c r="U1997">
        <f>HYPERLINK("https://www.commcarehq.org/a/caris-test/api/form_attachment/v1/2dff4a13-3ac8-471d-97c6-6b50cd7bd8ae/1744682050783.jpg")</f>
        <v/>
      </c>
      <c r="V1997" t="inlineStr"/>
      <c r="W1997" t="inlineStr"/>
      <c r="X1997" t="inlineStr">
        <is>
          <t>PAP/CHAP/ST02816</t>
        </is>
      </c>
      <c r="Y1997" t="inlineStr">
        <is>
          <t>PAP/CHAP/ST02816</t>
        </is>
      </c>
      <c r="Z1997" t="inlineStr">
        <is>
          <t>2025-04-15 01:54:15</t>
        </is>
      </c>
      <c r="AA1997" t="inlineStr">
        <is>
          <t>2025-04-15 01:53:33</t>
        </is>
      </c>
      <c r="AB1997" t="inlineStr">
        <is>
          <t>2faustin</t>
        </is>
      </c>
      <c r="AC1997" t="inlineStr">
        <is>
          <t>2025-04-15 18:35:37</t>
        </is>
      </c>
      <c r="AD1997" s="1" t="inlineStr">
        <is>
          <t>https://www.commcarehq.org/a/caris-test/reports/form_data/2dff4a13-3ac8-471d-97c6-6b50cd7bd8ae/</t>
        </is>
      </c>
      <c r="AE1997" t="inlineStr">
        <is>
          <t>---</t>
        </is>
      </c>
      <c r="AF1997" t="inlineStr">
        <is>
          <t>3c5a623af057e23a32ae4000_47468</t>
        </is>
      </c>
      <c r="AG1997" t="inlineStr">
        <is>
          <t>OK</t>
        </is>
      </c>
      <c r="AH1997" t="inlineStr">
        <is>
          <t>2025-04-15 01:54:15</t>
        </is>
      </c>
      <c r="AI1997" t="inlineStr">
        <is>
          <t>25302d3773ea035e35c3934e3aa8e141</t>
        </is>
      </c>
      <c r="AJ1997" t="inlineStr">
        <is>
          <t>2025-04-14</t>
        </is>
      </c>
      <c r="AK1997" t="inlineStr">
        <is>
          <t>3</t>
        </is>
      </c>
      <c r="AL1997" t="inlineStr">
        <is>
          <t>---</t>
        </is>
      </c>
      <c r="AM1997" t="inlineStr">
        <is>
          <t>1</t>
        </is>
      </c>
      <c r="AN1997" t="inlineStr">
        <is>
          <t>---</t>
        </is>
      </c>
      <c r="AO1997" t="inlineStr">
        <is>
          <t>1</t>
        </is>
      </c>
      <c r="AP1997" t="inlineStr">
        <is>
          <t>1</t>
        </is>
      </c>
      <c r="AQ1997" t="inlineStr">
        <is>
          <t>19.7</t>
        </is>
      </c>
      <c r="AR1997" t="inlineStr">
        <is>
          <t>25.5</t>
        </is>
      </c>
      <c r="AS1997" t="inlineStr">
        <is>
          <t>128</t>
        </is>
      </c>
      <c r="AT1997" t="inlineStr"/>
      <c r="AU1997" t="inlineStr">
        <is>
          <t>---</t>
        </is>
      </c>
      <c r="AV1997" t="inlineStr">
        <is>
          <t>---</t>
        </is>
      </c>
      <c r="AW1997" t="inlineStr">
        <is>
          <t>---</t>
        </is>
      </c>
      <c r="AX1997" t="inlineStr">
        <is>
          <t>---</t>
        </is>
      </c>
      <c r="AY1997" t="inlineStr">
        <is>
          <t>---</t>
        </is>
      </c>
      <c r="AZ1997" t="inlineStr">
        <is>
          <t>---</t>
        </is>
      </c>
      <c r="BA1997" t="inlineStr">
        <is>
          <t>25302d3773ea035e35c3934e3aa8e141</t>
        </is>
      </c>
      <c r="BB1997" t="inlineStr">
        <is>
          <t>http://openrosa.org/formdesigner/0B48E039-1E80-49A7-AC24-732B6E788E39</t>
        </is>
      </c>
      <c r="BC1997" t="inlineStr">
        <is>
          <t>Ration et autres visites</t>
        </is>
      </c>
      <c r="BD1997" t="inlineStr">
        <is>
          <t>CommCare Android, version "2.56"(468048). App v15976. CommCare Version 2.56.0. Build 468048, built on: 2025-03-31</t>
        </is>
      </c>
      <c r="BE1997" t="inlineStr">
        <is>
          <t>commcare_6e883702-a4ce-475b-b43e-3900cbde0394</t>
        </is>
      </c>
      <c r="BF1997" t="inlineStr">
        <is>
          <t>18.5454519 -72.4067054 -2.5 9.97</t>
        </is>
      </c>
      <c r="BG1997" t="inlineStr">
        <is>
          <t>f13d8149fc6d39ebe86af18272310ff9</t>
        </is>
      </c>
      <c r="BH1997" t="inlineStr">
        <is>
          <t>7f92301a232342ecaa860bf392f6b02f</t>
        </is>
      </c>
      <c r="BI1997" t="inlineStr">
        <is>
          <t>15246</t>
        </is>
      </c>
      <c r="BJ1997" t="inlineStr">
        <is>
          <t>XFormInstance</t>
        </is>
      </c>
      <c r="BK1997" t="inlineStr">
        <is>
          <t>94806afc17ca11f0b260c95ea779295f</t>
        </is>
      </c>
      <c r="BL1997" t="b">
        <v>0</v>
      </c>
      <c r="BM1997" t="inlineStr">
        <is>
          <t>---</t>
        </is>
      </c>
      <c r="BN1997" t="inlineStr">
        <is>
          <t>200.113.251.44</t>
        </is>
      </c>
      <c r="BO1997" t="inlineStr">
        <is>
          <t>Steevenson Jean-Velus</t>
        </is>
      </c>
    </row>
    <row r="1998">
      <c r="A1998" t="inlineStr">
        <is>
          <t>1996</t>
        </is>
      </c>
      <c r="B1998" t="inlineStr">
        <is>
          <t>10739420-5636-4b9c-9724-b3ad01d2a15c</t>
        </is>
      </c>
      <c r="C1998" t="inlineStr">
        <is>
          <t>2025-04-15</t>
        </is>
      </c>
      <c r="D1998" t="inlineStr">
        <is>
          <t>4</t>
        </is>
      </c>
      <c r="E1998" t="inlineStr">
        <is>
          <t>Pour rendez- vous raté</t>
        </is>
      </c>
      <c r="F1998" t="inlineStr">
        <is>
          <t>1</t>
        </is>
      </c>
      <c r="G1998" t="inlineStr">
        <is>
          <t>pour planifier la visite</t>
        </is>
      </c>
      <c r="H1998" t="inlineStr">
        <is>
          <t>1</t>
        </is>
      </c>
      <c r="I1998" t="inlineStr">
        <is>
          <t>1</t>
        </is>
      </c>
      <c r="J1998" t="inlineStr">
        <is>
          <t>2</t>
        </is>
      </c>
      <c r="K1998" t="inlineStr">
        <is>
          <t>---</t>
        </is>
      </c>
      <c r="L1998" t="inlineStr">
        <is>
          <t>---</t>
        </is>
      </c>
      <c r="M1998" t="inlineStr">
        <is>
          <t>---</t>
        </is>
      </c>
      <c r="N1998" t="inlineStr">
        <is>
          <t>---</t>
        </is>
      </c>
      <c r="O1998" t="inlineStr">
        <is>
          <t>---</t>
        </is>
      </c>
      <c r="P1998" t="inlineStr">
        <is>
          <t>---</t>
        </is>
      </c>
      <c r="Q1998" t="inlineStr">
        <is>
          <t>---</t>
        </is>
      </c>
      <c r="R1998" t="inlineStr"/>
      <c r="S1998" t="inlineStr">
        <is>
          <t>24.5</t>
        </is>
      </c>
      <c r="T1998" t="inlineStr">
        <is>
          <t>129.5</t>
        </is>
      </c>
      <c r="U1998">
        <f>HYPERLINK("https://www.commcarehq.org/a/caris-test/api/form_attachment/v1/10739420-5636-4b9c-9724-b3ad01d2a15c/1744744923949.jpg")</f>
        <v/>
      </c>
      <c r="V1998" t="inlineStr"/>
      <c r="W1998" t="inlineStr"/>
      <c r="X1998" t="inlineStr">
        <is>
          <t>PAP/NPFS/ST04357</t>
        </is>
      </c>
      <c r="Y1998" t="inlineStr">
        <is>
          <t>PAP/NPFS/ST04357</t>
        </is>
      </c>
      <c r="Z1998" t="inlineStr">
        <is>
          <t>2025-04-15 19:22:06</t>
        </is>
      </c>
      <c r="AA1998" t="inlineStr">
        <is>
          <t>2025-04-15 19:21:13</t>
        </is>
      </c>
      <c r="AB1998" t="inlineStr">
        <is>
          <t>2christelle</t>
        </is>
      </c>
      <c r="AC1998" t="inlineStr">
        <is>
          <t>2025-04-15 19:23:36</t>
        </is>
      </c>
      <c r="AD1998" s="1" t="inlineStr">
        <is>
          <t>https://www.commcarehq.org/a/caris-test/reports/form_data/10739420-5636-4b9c-9724-b3ad01d2a15c/</t>
        </is>
      </c>
      <c r="AE1998" t="inlineStr">
        <is>
          <t>---</t>
        </is>
      </c>
      <c r="AF1998" t="inlineStr">
        <is>
          <t>3c5a623af057e23a32ae4000_187741</t>
        </is>
      </c>
      <c r="AG1998" t="inlineStr">
        <is>
          <t>---</t>
        </is>
      </c>
      <c r="AH1998" t="inlineStr">
        <is>
          <t>2025-04-15 19:22:06</t>
        </is>
      </c>
      <c r="AI1998" t="inlineStr">
        <is>
          <t>246df32431d94e4a97fb5b1b8bef6b0e</t>
        </is>
      </c>
      <c r="AJ1998" t="inlineStr">
        <is>
          <t>2025-04-15</t>
        </is>
      </c>
      <c r="AK1998" t="inlineStr">
        <is>
          <t>4</t>
        </is>
      </c>
      <c r="AL1998" t="inlineStr">
        <is>
          <t>Pour rendez- vous raté</t>
        </is>
      </c>
      <c r="AM1998" t="inlineStr">
        <is>
          <t>1</t>
        </is>
      </c>
      <c r="AN1998" t="inlineStr">
        <is>
          <t>pour planifier la visite</t>
        </is>
      </c>
      <c r="AO1998" t="inlineStr">
        <is>
          <t>1</t>
        </is>
      </c>
      <c r="AP1998" t="inlineStr">
        <is>
          <t>1</t>
        </is>
      </c>
      <c r="AQ1998" t="inlineStr"/>
      <c r="AR1998" t="inlineStr">
        <is>
          <t>24.5</t>
        </is>
      </c>
      <c r="AS1998" t="inlineStr">
        <is>
          <t>129.5</t>
        </is>
      </c>
      <c r="AT1998" t="inlineStr"/>
      <c r="AU1998" t="inlineStr">
        <is>
          <t>---</t>
        </is>
      </c>
      <c r="AV1998" t="inlineStr">
        <is>
          <t>---</t>
        </is>
      </c>
      <c r="AW1998" t="inlineStr">
        <is>
          <t>---</t>
        </is>
      </c>
      <c r="AX1998" t="inlineStr">
        <is>
          <t>---</t>
        </is>
      </c>
      <c r="AY1998" t="inlineStr">
        <is>
          <t>---</t>
        </is>
      </c>
      <c r="AZ1998" t="inlineStr">
        <is>
          <t>---</t>
        </is>
      </c>
      <c r="BA1998" t="inlineStr">
        <is>
          <t>246df32431d94e4a97fb5b1b8bef6b0e</t>
        </is>
      </c>
      <c r="BB1998" t="inlineStr">
        <is>
          <t>http://openrosa.org/formdesigner/0B48E039-1E80-49A7-AC24-732B6E788E39</t>
        </is>
      </c>
      <c r="BC1998" t="inlineStr">
        <is>
          <t>Ration et autres visites</t>
        </is>
      </c>
      <c r="BD1998" t="inlineStr">
        <is>
          <t>CommCare Android, version "2.56"(468051). App v15976. CommCare Version 2.56.0. Build 468051, built on: 2025-04-04</t>
        </is>
      </c>
      <c r="BE1998" t="inlineStr">
        <is>
          <t>commcare_95f1782f-8426-4434-b328-8386bbd0e352</t>
        </is>
      </c>
      <c r="BF1998" t="inlineStr">
        <is>
          <t>18.5583748 -72.2988981 41.59 8.5</t>
        </is>
      </c>
      <c r="BG1998" t="inlineStr">
        <is>
          <t>f13d8149fc6d39ebe86af18272310ff9</t>
        </is>
      </c>
      <c r="BH1998" t="inlineStr">
        <is>
          <t>7f92301a232342ecaa860bf392f6b02f</t>
        </is>
      </c>
      <c r="BI1998" t="inlineStr">
        <is>
          <t>15246</t>
        </is>
      </c>
      <c r="BJ1998" t="inlineStr">
        <is>
          <t>XFormInstance</t>
        </is>
      </c>
      <c r="BK1998" t="inlineStr">
        <is>
          <t>d18727241a2e11f080ac2d62bcb734fa</t>
        </is>
      </c>
      <c r="BL1998" t="b">
        <v>0</v>
      </c>
      <c r="BM1998" t="inlineStr">
        <is>
          <t>---</t>
        </is>
      </c>
      <c r="BN1998" t="inlineStr">
        <is>
          <t>200.113.214.89</t>
        </is>
      </c>
      <c r="BO1998" t="inlineStr">
        <is>
          <t>---</t>
        </is>
      </c>
    </row>
    <row r="1999">
      <c r="A1999" t="inlineStr">
        <is>
          <t>1997</t>
        </is>
      </c>
      <c r="B1999" t="inlineStr">
        <is>
          <t>5950ae34-7852-4be0-9d77-fea76cc54de7</t>
        </is>
      </c>
      <c r="C1999" t="inlineStr">
        <is>
          <t>2025-04-15</t>
        </is>
      </c>
      <c r="D1999" t="inlineStr">
        <is>
          <t>3</t>
        </is>
      </c>
      <c r="E1999" t="inlineStr">
        <is>
          <t>---</t>
        </is>
      </c>
      <c r="F1999" t="inlineStr">
        <is>
          <t>0</t>
        </is>
      </c>
      <c r="G1999" t="inlineStr">
        <is>
          <t>---</t>
        </is>
      </c>
      <c r="H1999" t="inlineStr">
        <is>
          <t>1</t>
        </is>
      </c>
      <c r="I1999" t="inlineStr">
        <is>
          <t>1</t>
        </is>
      </c>
      <c r="J1999" t="inlineStr"/>
      <c r="K1999" t="inlineStr">
        <is>
          <t>---</t>
        </is>
      </c>
      <c r="L1999" t="inlineStr">
        <is>
          <t>---</t>
        </is>
      </c>
      <c r="M1999" t="inlineStr">
        <is>
          <t>---</t>
        </is>
      </c>
      <c r="N1999" t="inlineStr">
        <is>
          <t>---</t>
        </is>
      </c>
      <c r="O1999" t="inlineStr">
        <is>
          <t>---</t>
        </is>
      </c>
      <c r="P1999" t="inlineStr">
        <is>
          <t>---</t>
        </is>
      </c>
      <c r="Q1999" t="inlineStr">
        <is>
          <t>---</t>
        </is>
      </c>
      <c r="R1999" t="inlineStr">
        <is>
          <t>16.0</t>
        </is>
      </c>
      <c r="S1999" t="inlineStr">
        <is>
          <t>28.0</t>
        </is>
      </c>
      <c r="T1999" t="inlineStr">
        <is>
          <t>130.0</t>
        </is>
      </c>
      <c r="U1999" t="inlineStr"/>
      <c r="V1999" t="inlineStr"/>
      <c r="W1999" t="inlineStr"/>
      <c r="X1999" t="inlineStr">
        <is>
          <t>PIG/CSSR/00008</t>
        </is>
      </c>
      <c r="Y1999" t="inlineStr">
        <is>
          <t>PIG/CSSR/00008</t>
        </is>
      </c>
      <c r="Z1999" t="inlineStr">
        <is>
          <t>2025-04-15 19:34:21</t>
        </is>
      </c>
      <c r="AA1999" t="inlineStr">
        <is>
          <t>2025-04-15 19:32:38</t>
        </is>
      </c>
      <c r="AB1999" t="inlineStr">
        <is>
          <t>1ketly</t>
        </is>
      </c>
      <c r="AC1999" t="inlineStr">
        <is>
          <t>2025-04-15 19:34:22</t>
        </is>
      </c>
      <c r="AD1999" s="1" t="inlineStr">
        <is>
          <t>https://www.commcarehq.org/a/caris-test/reports/form_data/5950ae34-7852-4be0-9d77-fea76cc54de7/</t>
        </is>
      </c>
      <c r="AE1999" t="inlineStr">
        <is>
          <t>---</t>
        </is>
      </c>
      <c r="AF1999" t="inlineStr">
        <is>
          <t>3c5a623af057e23a32ae4000_17563</t>
        </is>
      </c>
      <c r="AG1999" t="inlineStr">
        <is>
          <t>OK</t>
        </is>
      </c>
      <c r="AH1999" t="inlineStr">
        <is>
          <t>2025-04-15 19:34:21</t>
        </is>
      </c>
      <c r="AI1999" t="inlineStr">
        <is>
          <t>a75dfcb32c444e83a4857eabadf7dd0f</t>
        </is>
      </c>
      <c r="AJ1999" t="inlineStr">
        <is>
          <t>2025-04-15</t>
        </is>
      </c>
      <c r="AK1999" t="inlineStr">
        <is>
          <t>3</t>
        </is>
      </c>
      <c r="AL1999" t="inlineStr">
        <is>
          <t>---</t>
        </is>
      </c>
      <c r="AM1999" t="inlineStr">
        <is>
          <t>0</t>
        </is>
      </c>
      <c r="AN1999" t="inlineStr">
        <is>
          <t>---</t>
        </is>
      </c>
      <c r="AO1999" t="inlineStr">
        <is>
          <t>1</t>
        </is>
      </c>
      <c r="AP1999" t="inlineStr">
        <is>
          <t>1</t>
        </is>
      </c>
      <c r="AQ1999" t="inlineStr">
        <is>
          <t>16</t>
        </is>
      </c>
      <c r="AR1999" t="inlineStr">
        <is>
          <t>28</t>
        </is>
      </c>
      <c r="AS1999" t="inlineStr">
        <is>
          <t>130</t>
        </is>
      </c>
      <c r="AT1999" t="inlineStr"/>
      <c r="AU1999" t="inlineStr">
        <is>
          <t>---</t>
        </is>
      </c>
      <c r="AV1999" t="inlineStr">
        <is>
          <t>---</t>
        </is>
      </c>
      <c r="AW1999" t="inlineStr">
        <is>
          <t>---</t>
        </is>
      </c>
      <c r="AX1999" t="inlineStr">
        <is>
          <t>---</t>
        </is>
      </c>
      <c r="AY1999" t="inlineStr">
        <is>
          <t>---</t>
        </is>
      </c>
      <c r="AZ1999" t="inlineStr">
        <is>
          <t>---</t>
        </is>
      </c>
      <c r="BA1999" t="inlineStr">
        <is>
          <t>a75dfcb32c444e83a4857eabadf7dd0f</t>
        </is>
      </c>
      <c r="BB1999" t="inlineStr">
        <is>
          <t>http://openrosa.org/formdesigner/0B48E039-1E80-49A7-AC24-732B6E788E39</t>
        </is>
      </c>
      <c r="BC1999" t="inlineStr">
        <is>
          <t>Ration et autres visites</t>
        </is>
      </c>
      <c r="BD1999" t="inlineStr">
        <is>
          <t>CommCare Android, version "2.56"(472000). App v15976. CommCare Version 2.56.0. Build 472000, built on: 2025-04-11</t>
        </is>
      </c>
      <c r="BE1999" t="inlineStr">
        <is>
          <t>commcare_173380f7-b37d-43d8-ba2b-b49ceb66cb2e</t>
        </is>
      </c>
      <c r="BF1999" t="inlineStr">
        <is>
          <t>19.4388578 -72.2048824 360.0 9.8</t>
        </is>
      </c>
      <c r="BG1999" t="inlineStr">
        <is>
          <t>f13d8149fc6d39ebe86af18272310ff9</t>
        </is>
      </c>
      <c r="BH1999" t="inlineStr">
        <is>
          <t>7f92301a232342ecaa860bf392f6b02f</t>
        </is>
      </c>
      <c r="BI1999" t="inlineStr">
        <is>
          <t>15246</t>
        </is>
      </c>
      <c r="BJ1999" t="inlineStr">
        <is>
          <t>XFormInstance</t>
        </is>
      </c>
      <c r="BK1999" t="inlineStr">
        <is>
          <t>c09961fe1a2511f08be15d8af65c2883</t>
        </is>
      </c>
      <c r="BL1999" t="b">
        <v>0</v>
      </c>
      <c r="BM1999" t="inlineStr">
        <is>
          <t>---</t>
        </is>
      </c>
      <c r="BN1999" t="inlineStr">
        <is>
          <t>200.113.238.121</t>
        </is>
      </c>
      <c r="BO1999" t="inlineStr">
        <is>
          <t>Jean Ebens Destine</t>
        </is>
      </c>
    </row>
    <row r="2000">
      <c r="A2000" t="inlineStr">
        <is>
          <t>1998</t>
        </is>
      </c>
      <c r="B2000" t="inlineStr">
        <is>
          <t>0c628d5d-7240-4e7e-8012-92fdf4454666</t>
        </is>
      </c>
      <c r="C2000" t="inlineStr">
        <is>
          <t>2025-04-15</t>
        </is>
      </c>
      <c r="D2000" t="inlineStr">
        <is>
          <t>3</t>
        </is>
      </c>
      <c r="E2000" t="inlineStr">
        <is>
          <t>---</t>
        </is>
      </c>
      <c r="F2000" t="inlineStr">
        <is>
          <t>0</t>
        </is>
      </c>
      <c r="G2000" t="inlineStr">
        <is>
          <t>---</t>
        </is>
      </c>
      <c r="H2000" t="inlineStr">
        <is>
          <t>1</t>
        </is>
      </c>
      <c r="I2000" t="inlineStr">
        <is>
          <t>1</t>
        </is>
      </c>
      <c r="J2000" t="inlineStr"/>
      <c r="K2000" t="inlineStr">
        <is>
          <t>---</t>
        </is>
      </c>
      <c r="L2000" t="inlineStr">
        <is>
          <t>---</t>
        </is>
      </c>
      <c r="M2000" t="inlineStr">
        <is>
          <t>---</t>
        </is>
      </c>
      <c r="N2000" t="inlineStr">
        <is>
          <t>---</t>
        </is>
      </c>
      <c r="O2000" t="inlineStr">
        <is>
          <t>---</t>
        </is>
      </c>
      <c r="P2000" t="inlineStr">
        <is>
          <t>---</t>
        </is>
      </c>
      <c r="Q2000" t="inlineStr">
        <is>
          <t>---</t>
        </is>
      </c>
      <c r="R2000" t="inlineStr"/>
      <c r="S2000" t="inlineStr"/>
      <c r="T2000" t="inlineStr"/>
      <c r="U2000" t="inlineStr"/>
      <c r="V2000" t="inlineStr"/>
      <c r="W2000" t="inlineStr"/>
      <c r="X2000" t="inlineStr">
        <is>
          <t>PIG/HOBP/ST00545</t>
        </is>
      </c>
      <c r="Y2000" t="inlineStr">
        <is>
          <t>PIG/HOBP/ST00545</t>
        </is>
      </c>
      <c r="Z2000" t="inlineStr">
        <is>
          <t>2025-04-15 19:35:17</t>
        </is>
      </c>
      <c r="AA2000" t="inlineStr">
        <is>
          <t>2025-04-15 19:35:08</t>
        </is>
      </c>
      <c r="AB2000" t="inlineStr">
        <is>
          <t>1ketly</t>
        </is>
      </c>
      <c r="AC2000" t="inlineStr">
        <is>
          <t>2025-04-15 19:35:18</t>
        </is>
      </c>
      <c r="AD2000" s="1" t="inlineStr">
        <is>
          <t>https://www.commcarehq.org/a/caris-test/reports/form_data/0c628d5d-7240-4e7e-8012-92fdf4454666/</t>
        </is>
      </c>
      <c r="AE2000" t="inlineStr">
        <is>
          <t>---</t>
        </is>
      </c>
      <c r="AF2000" t="inlineStr">
        <is>
          <t>849d1e204e974ec798c90d787576c9c3</t>
        </is>
      </c>
      <c r="AG2000" t="inlineStr">
        <is>
          <t>OK</t>
        </is>
      </c>
      <c r="AH2000" t="inlineStr">
        <is>
          <t>2025-04-15 19:35:17</t>
        </is>
      </c>
      <c r="AI2000" t="inlineStr">
        <is>
          <t>a75dfcb32c444e83a4857eabadf7dd0f</t>
        </is>
      </c>
      <c r="AJ2000" t="inlineStr">
        <is>
          <t>2025-04-15</t>
        </is>
      </c>
      <c r="AK2000" t="inlineStr">
        <is>
          <t>3</t>
        </is>
      </c>
      <c r="AL2000" t="inlineStr">
        <is>
          <t>---</t>
        </is>
      </c>
      <c r="AM2000" t="inlineStr">
        <is>
          <t>0</t>
        </is>
      </c>
      <c r="AN2000" t="inlineStr">
        <is>
          <t>---</t>
        </is>
      </c>
      <c r="AO2000" t="inlineStr">
        <is>
          <t>1</t>
        </is>
      </c>
      <c r="AP2000" t="inlineStr">
        <is>
          <t>1</t>
        </is>
      </c>
      <c r="AQ2000" t="inlineStr"/>
      <c r="AR2000" t="inlineStr"/>
      <c r="AS2000" t="inlineStr"/>
      <c r="AT2000" t="inlineStr"/>
      <c r="AU2000" t="inlineStr">
        <is>
          <t>---</t>
        </is>
      </c>
      <c r="AV2000" t="inlineStr">
        <is>
          <t>---</t>
        </is>
      </c>
      <c r="AW2000" t="inlineStr">
        <is>
          <t>---</t>
        </is>
      </c>
      <c r="AX2000" t="inlineStr">
        <is>
          <t>---</t>
        </is>
      </c>
      <c r="AY2000" t="inlineStr">
        <is>
          <t>---</t>
        </is>
      </c>
      <c r="AZ2000" t="inlineStr">
        <is>
          <t>---</t>
        </is>
      </c>
      <c r="BA2000" t="inlineStr">
        <is>
          <t>a75dfcb32c444e83a4857eabadf7dd0f</t>
        </is>
      </c>
      <c r="BB2000" t="inlineStr">
        <is>
          <t>http://openrosa.org/formdesigner/0B48E039-1E80-49A7-AC24-732B6E788E39</t>
        </is>
      </c>
      <c r="BC2000" t="inlineStr">
        <is>
          <t>Ration et autres visites</t>
        </is>
      </c>
      <c r="BD2000" t="inlineStr">
        <is>
          <t>CommCare Android, version "2.56"(472000). App v15976. CommCare Version 2.56.0. Build 472000, built on: 2025-04-11</t>
        </is>
      </c>
      <c r="BE2000" t="inlineStr">
        <is>
          <t>commcare_173380f7-b37d-43d8-ba2b-b49ceb66cb2e</t>
        </is>
      </c>
      <c r="BF2000" t="inlineStr">
        <is>
          <t>19.4390039 -72.2048854 363.0 23.9</t>
        </is>
      </c>
      <c r="BG2000" t="inlineStr">
        <is>
          <t>f13d8149fc6d39ebe86af18272310ff9</t>
        </is>
      </c>
      <c r="BH2000" t="inlineStr">
        <is>
          <t>7f92301a232342ecaa860bf392f6b02f</t>
        </is>
      </c>
      <c r="BI2000" t="inlineStr">
        <is>
          <t>15246</t>
        </is>
      </c>
      <c r="BJ2000" t="inlineStr">
        <is>
          <t>XFormInstance</t>
        </is>
      </c>
      <c r="BK2000" t="inlineStr">
        <is>
          <t>c09961fe1a2511f08be15d8af65c2883</t>
        </is>
      </c>
      <c r="BL2000" t="b">
        <v>0</v>
      </c>
      <c r="BM2000" t="inlineStr">
        <is>
          <t>---</t>
        </is>
      </c>
      <c r="BN2000" t="inlineStr">
        <is>
          <t>200.113.238.121</t>
        </is>
      </c>
      <c r="BO2000" t="inlineStr">
        <is>
          <t>Mikendley Joseph</t>
        </is>
      </c>
    </row>
    <row r="2001">
      <c r="A2001" t="inlineStr">
        <is>
          <t>1999</t>
        </is>
      </c>
      <c r="B2001" t="inlineStr">
        <is>
          <t>e172e514-9204-49d6-a349-8dffd4e5823e</t>
        </is>
      </c>
      <c r="C2001" t="inlineStr">
        <is>
          <t>2025-04-15</t>
        </is>
      </c>
      <c r="D2001" t="inlineStr">
        <is>
          <t>3 4</t>
        </is>
      </c>
      <c r="E2001" t="inlineStr">
        <is>
          <t>Suivi adherence</t>
        </is>
      </c>
      <c r="F2001" t="inlineStr">
        <is>
          <t>0</t>
        </is>
      </c>
      <c r="G2001" t="inlineStr">
        <is>
          <t>---</t>
        </is>
      </c>
      <c r="H2001" t="inlineStr">
        <is>
          <t>1</t>
        </is>
      </c>
      <c r="I2001" t="inlineStr">
        <is>
          <t>1</t>
        </is>
      </c>
      <c r="J2001" t="inlineStr"/>
      <c r="K2001" t="inlineStr">
        <is>
          <t>---</t>
        </is>
      </c>
      <c r="L2001" t="inlineStr">
        <is>
          <t>---</t>
        </is>
      </c>
      <c r="M2001" t="inlineStr">
        <is>
          <t>---</t>
        </is>
      </c>
      <c r="N2001" t="inlineStr">
        <is>
          <t>---</t>
        </is>
      </c>
      <c r="O2001" t="inlineStr">
        <is>
          <t>---</t>
        </is>
      </c>
      <c r="P2001" t="inlineStr">
        <is>
          <t>---</t>
        </is>
      </c>
      <c r="Q2001" t="inlineStr">
        <is>
          <t>---</t>
        </is>
      </c>
      <c r="R2001" t="inlineStr"/>
      <c r="S2001" t="inlineStr"/>
      <c r="T2001" t="inlineStr"/>
      <c r="U2001" t="inlineStr"/>
      <c r="V2001" t="inlineStr"/>
      <c r="W2001" t="inlineStr"/>
      <c r="X2001" t="inlineStr">
        <is>
          <t>MOR/CMSM/PED00082</t>
        </is>
      </c>
      <c r="Y2001" t="inlineStr">
        <is>
          <t>MOR/CMSM/PED00082</t>
        </is>
      </c>
      <c r="Z2001" t="inlineStr">
        <is>
          <t>2025-04-15 09:29:00</t>
        </is>
      </c>
      <c r="AA2001" t="inlineStr">
        <is>
          <t>2025-04-15 09:27:50</t>
        </is>
      </c>
      <c r="AB2001" t="inlineStr">
        <is>
          <t>1evana</t>
        </is>
      </c>
      <c r="AC2001" t="inlineStr">
        <is>
          <t>2025-04-15 20:29:51</t>
        </is>
      </c>
      <c r="AD2001" s="1" t="inlineStr">
        <is>
          <t>https://www.commcarehq.org/a/caris-test/reports/form_data/e172e514-9204-49d6-a349-8dffd4e5823e/</t>
        </is>
      </c>
      <c r="AE2001" t="inlineStr">
        <is>
          <t>---</t>
        </is>
      </c>
      <c r="AF2001" t="inlineStr">
        <is>
          <t>3c5a623af057e23a32ae4000_32717</t>
        </is>
      </c>
      <c r="AG2001" t="inlineStr">
        <is>
          <t>OK</t>
        </is>
      </c>
      <c r="AH2001" t="inlineStr">
        <is>
          <t>2025-04-15 09:29:00</t>
        </is>
      </c>
      <c r="AI2001" t="inlineStr">
        <is>
          <t>675a66fd8f8f48fd178738cd11c8c9b2</t>
        </is>
      </c>
      <c r="AJ2001" t="inlineStr">
        <is>
          <t>2025-04-15</t>
        </is>
      </c>
      <c r="AK2001" t="inlineStr">
        <is>
          <t>3 4</t>
        </is>
      </c>
      <c r="AL2001" t="inlineStr">
        <is>
          <t>Suivi adherence</t>
        </is>
      </c>
      <c r="AM2001" t="inlineStr">
        <is>
          <t>0</t>
        </is>
      </c>
      <c r="AN2001" t="inlineStr">
        <is>
          <t>---</t>
        </is>
      </c>
      <c r="AO2001" t="inlineStr">
        <is>
          <t>1</t>
        </is>
      </c>
      <c r="AP2001" t="inlineStr">
        <is>
          <t>1</t>
        </is>
      </c>
      <c r="AQ2001" t="inlineStr"/>
      <c r="AR2001" t="inlineStr"/>
      <c r="AS2001" t="inlineStr"/>
      <c r="AT2001" t="inlineStr"/>
      <c r="AU2001" t="inlineStr">
        <is>
          <t>---</t>
        </is>
      </c>
      <c r="AV2001" t="inlineStr">
        <is>
          <t>---</t>
        </is>
      </c>
      <c r="AW2001" t="inlineStr">
        <is>
          <t>---</t>
        </is>
      </c>
      <c r="AX2001" t="inlineStr">
        <is>
          <t>---</t>
        </is>
      </c>
      <c r="AY2001" t="inlineStr">
        <is>
          <t>---</t>
        </is>
      </c>
      <c r="AZ2001" t="inlineStr">
        <is>
          <t>---</t>
        </is>
      </c>
      <c r="BA2001" t="inlineStr">
        <is>
          <t>675a66fd8f8f48fd178738cd11c8c9b2</t>
        </is>
      </c>
      <c r="BB2001" t="inlineStr">
        <is>
          <t>http://openrosa.org/formdesigner/0B48E039-1E80-49A7-AC24-732B6E788E39</t>
        </is>
      </c>
      <c r="BC2001" t="inlineStr">
        <is>
          <t>Ration et autres visites</t>
        </is>
      </c>
      <c r="BD2001" t="inlineStr">
        <is>
          <t>CommCare Android, version "2.55.0"(467579). App v15976. CommCare Version 2.55.0. Build 467579, built on: 2025-01-15</t>
        </is>
      </c>
      <c r="BE2001" t="inlineStr">
        <is>
          <t>commcare_e1fe266d-14e3-4298-9699-21b818975650</t>
        </is>
      </c>
      <c r="BF2001" t="inlineStr">
        <is>
          <t>19.40523 -71.7781058 666.38 15.0</t>
        </is>
      </c>
      <c r="BG2001" t="inlineStr">
        <is>
          <t>f13d8149fc6d39ebe86af18272310ff9</t>
        </is>
      </c>
      <c r="BH2001" t="inlineStr">
        <is>
          <t>7f92301a232342ecaa860bf392f6b02f</t>
        </is>
      </c>
      <c r="BI2001" t="inlineStr">
        <is>
          <t>15246</t>
        </is>
      </c>
      <c r="BJ2001" t="inlineStr">
        <is>
          <t>XFormInstance</t>
        </is>
      </c>
      <c r="BK2001" t="inlineStr">
        <is>
          <t>4ce37f8f1a1411f0b454adacf27a4d41</t>
        </is>
      </c>
      <c r="BL2001" t="b">
        <v>0</v>
      </c>
      <c r="BM2001" t="inlineStr">
        <is>
          <t>---</t>
        </is>
      </c>
      <c r="BN2001" t="inlineStr">
        <is>
          <t>200.113.251.118</t>
        </is>
      </c>
      <c r="BO2001" t="inlineStr">
        <is>
          <t>Roselanda Charles</t>
        </is>
      </c>
    </row>
    <row r="2002">
      <c r="A2002" t="inlineStr">
        <is>
          <t>2000</t>
        </is>
      </c>
      <c r="B2002" t="inlineStr">
        <is>
          <t>5c0e3fa3-944f-408d-bbb5-aa0637bc94f1</t>
        </is>
      </c>
      <c r="C2002" t="inlineStr">
        <is>
          <t>2025-04-15</t>
        </is>
      </c>
      <c r="D2002" t="inlineStr">
        <is>
          <t>3</t>
        </is>
      </c>
      <c r="E2002" t="inlineStr">
        <is>
          <t>---</t>
        </is>
      </c>
      <c r="F2002" t="inlineStr">
        <is>
          <t>0</t>
        </is>
      </c>
      <c r="G2002" t="inlineStr">
        <is>
          <t>---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---</t>
        </is>
      </c>
      <c r="L2002" t="inlineStr">
        <is>
          <t>---</t>
        </is>
      </c>
      <c r="M2002" t="inlineStr">
        <is>
          <t>---</t>
        </is>
      </c>
      <c r="N2002" t="inlineStr">
        <is>
          <t>---</t>
        </is>
      </c>
      <c r="O2002" t="inlineStr">
        <is>
          <t>---</t>
        </is>
      </c>
      <c r="P2002" t="inlineStr">
        <is>
          <t>---</t>
        </is>
      </c>
      <c r="Q2002" t="inlineStr">
        <is>
          <t>---</t>
        </is>
      </c>
      <c r="R2002" t="inlineStr"/>
      <c r="S2002" t="inlineStr"/>
      <c r="T2002" t="inlineStr"/>
      <c r="U2002">
        <f>HYPERLINK("https://www.commcarehq.org/a/caris-test/api/form_attachment/v1/5c0e3fa3-944f-408d-bbb5-aa0637bc94f1/1744766548304.jpg")</f>
        <v/>
      </c>
      <c r="V2002" t="inlineStr"/>
      <c r="W2002" t="inlineStr"/>
      <c r="X2002" t="inlineStr">
        <is>
          <t>PAP/CHAP/ST02182</t>
        </is>
      </c>
      <c r="Y2002" t="inlineStr">
        <is>
          <t>PAP/CHAP/ST02182</t>
        </is>
      </c>
      <c r="Z2002" t="inlineStr">
        <is>
          <t>2025-04-16 01:22:41</t>
        </is>
      </c>
      <c r="AA2002" t="inlineStr">
        <is>
          <t>2025-04-16 01:21:42</t>
        </is>
      </c>
      <c r="AB2002" t="inlineStr">
        <is>
          <t>2faustin</t>
        </is>
      </c>
      <c r="AC2002" t="inlineStr">
        <is>
          <t>2025-04-16 00:28:21</t>
        </is>
      </c>
      <c r="AD2002" s="1" t="inlineStr">
        <is>
          <t>https://www.commcarehq.org/a/caris-test/reports/form_data/5c0e3fa3-944f-408d-bbb5-aa0637bc94f1/</t>
        </is>
      </c>
      <c r="AE2002" t="inlineStr">
        <is>
          <t>---</t>
        </is>
      </c>
      <c r="AF2002" t="inlineStr">
        <is>
          <t>3c5a623af057e23a32ae4000_24815</t>
        </is>
      </c>
      <c r="AG2002" t="inlineStr">
        <is>
          <t>OK</t>
        </is>
      </c>
      <c r="AH2002" t="inlineStr">
        <is>
          <t>2025-04-16 01:22:41</t>
        </is>
      </c>
      <c r="AI2002" t="inlineStr">
        <is>
          <t>25302d3773ea035e35c3934e3aa8e141</t>
        </is>
      </c>
      <c r="AJ2002" t="inlineStr">
        <is>
          <t>2025-04-15</t>
        </is>
      </c>
      <c r="AK2002" t="inlineStr">
        <is>
          <t>3</t>
        </is>
      </c>
      <c r="AL2002" t="inlineStr">
        <is>
          <t>---</t>
        </is>
      </c>
      <c r="AM2002" t="inlineStr">
        <is>
          <t>0</t>
        </is>
      </c>
      <c r="AN2002" t="inlineStr">
        <is>
          <t>---</t>
        </is>
      </c>
      <c r="AO2002" t="inlineStr">
        <is>
          <t>1</t>
        </is>
      </c>
      <c r="AP2002" t="inlineStr">
        <is>
          <t>1</t>
        </is>
      </c>
      <c r="AQ2002" t="inlineStr"/>
      <c r="AR2002" t="inlineStr"/>
      <c r="AS2002" t="inlineStr"/>
      <c r="AT2002" t="inlineStr"/>
      <c r="AU2002" t="inlineStr">
        <is>
          <t>---</t>
        </is>
      </c>
      <c r="AV2002" t="inlineStr">
        <is>
          <t>---</t>
        </is>
      </c>
      <c r="AW2002" t="inlineStr">
        <is>
          <t>---</t>
        </is>
      </c>
      <c r="AX2002" t="inlineStr">
        <is>
          <t>---</t>
        </is>
      </c>
      <c r="AY2002" t="inlineStr">
        <is>
          <t>---</t>
        </is>
      </c>
      <c r="AZ2002" t="inlineStr">
        <is>
          <t>---</t>
        </is>
      </c>
      <c r="BA2002" t="inlineStr">
        <is>
          <t>25302d3773ea035e35c3934e3aa8e141</t>
        </is>
      </c>
      <c r="BB2002" t="inlineStr">
        <is>
          <t>http://openrosa.org/formdesigner/0B48E039-1E80-49A7-AC24-732B6E788E39</t>
        </is>
      </c>
      <c r="BC2002" t="inlineStr">
        <is>
          <t>Ration et autres visites</t>
        </is>
      </c>
      <c r="BD2002" t="inlineStr">
        <is>
          <t>CommCare Android, version "2.56"(468048). App v15976. CommCare Version 2.56.0. Build 468048, built on: 2025-03-31</t>
        </is>
      </c>
      <c r="BE2002" t="inlineStr">
        <is>
          <t>commcare_6e883702-a4ce-475b-b43e-3900cbde0394</t>
        </is>
      </c>
      <c r="BF2002" t="inlineStr">
        <is>
          <t>18.5454759 -72.4068066 4.09 156.9</t>
        </is>
      </c>
      <c r="BG2002" t="inlineStr">
        <is>
          <t>f13d8149fc6d39ebe86af18272310ff9</t>
        </is>
      </c>
      <c r="BH2002" t="inlineStr">
        <is>
          <t>7f92301a232342ecaa860bf392f6b02f</t>
        </is>
      </c>
      <c r="BI2002" t="inlineStr">
        <is>
          <t>15246</t>
        </is>
      </c>
      <c r="BJ2002" t="inlineStr">
        <is>
          <t>XFormInstance</t>
        </is>
      </c>
      <c r="BK2002" t="inlineStr">
        <is>
          <t>6fd3d0121a2811f0a43f6960cb3eba34</t>
        </is>
      </c>
      <c r="BL2002" t="b">
        <v>0</v>
      </c>
      <c r="BM2002" t="inlineStr">
        <is>
          <t>---</t>
        </is>
      </c>
      <c r="BN2002" t="inlineStr">
        <is>
          <t>200.113.230.203</t>
        </is>
      </c>
      <c r="BO2002" t="inlineStr">
        <is>
          <t>Caisha Momperousse</t>
        </is>
      </c>
    </row>
    <row r="2003">
      <c r="A2003" t="inlineStr">
        <is>
          <t>2001</t>
        </is>
      </c>
      <c r="B2003" t="inlineStr">
        <is>
          <t>b62d7488-adf5-41e3-a5f6-87f335ae78a0</t>
        </is>
      </c>
      <c r="C2003" t="inlineStr">
        <is>
          <t>2025-04-15</t>
        </is>
      </c>
      <c r="D2003" t="inlineStr">
        <is>
          <t>3</t>
        </is>
      </c>
      <c r="E2003" t="inlineStr">
        <is>
          <t>---</t>
        </is>
      </c>
      <c r="F2003" t="inlineStr">
        <is>
          <t>1</t>
        </is>
      </c>
      <c r="G2003" t="inlineStr">
        <is>
          <t>---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---</t>
        </is>
      </c>
      <c r="L2003" t="inlineStr">
        <is>
          <t>---</t>
        </is>
      </c>
      <c r="M2003" t="inlineStr">
        <is>
          <t>---</t>
        </is>
      </c>
      <c r="N2003" t="inlineStr">
        <is>
          <t>---</t>
        </is>
      </c>
      <c r="O2003" t="inlineStr">
        <is>
          <t>---</t>
        </is>
      </c>
      <c r="P2003" t="inlineStr">
        <is>
          <t>---</t>
        </is>
      </c>
      <c r="Q2003" t="inlineStr">
        <is>
          <t>---</t>
        </is>
      </c>
      <c r="R2003" t="inlineStr"/>
      <c r="S2003" t="inlineStr"/>
      <c r="T2003" t="inlineStr"/>
      <c r="U2003" t="inlineStr"/>
      <c r="V2003" t="inlineStr"/>
      <c r="W2003" t="inlineStr"/>
      <c r="X2003" t="inlineStr">
        <is>
          <t>CAP/CDSF/ST02348</t>
        </is>
      </c>
      <c r="Y2003" t="inlineStr">
        <is>
          <t>CAP/CDSF/ST02348</t>
        </is>
      </c>
      <c r="Z2003" t="inlineStr">
        <is>
          <t>2025-04-16 02:25:45</t>
        </is>
      </c>
      <c r="AA2003" t="inlineStr">
        <is>
          <t>2025-04-16 02:25:13</t>
        </is>
      </c>
      <c r="AB2003" t="inlineStr">
        <is>
          <t>1plyviose</t>
        </is>
      </c>
      <c r="AC2003" t="inlineStr">
        <is>
          <t>2025-04-16 02:26:56</t>
        </is>
      </c>
      <c r="AD2003" s="1" t="inlineStr">
        <is>
          <t>https://www.commcarehq.org/a/caris-test/reports/form_data/b62d7488-adf5-41e3-a5f6-87f335ae78a0/</t>
        </is>
      </c>
      <c r="AE2003" t="inlineStr">
        <is>
          <t>---</t>
        </is>
      </c>
      <c r="AF2003" t="inlineStr">
        <is>
          <t>3c5a623af057e23a32ae4000_35534</t>
        </is>
      </c>
      <c r="AG2003" t="inlineStr">
        <is>
          <t>OK</t>
        </is>
      </c>
      <c r="AH2003" t="inlineStr">
        <is>
          <t>2025-04-16 02:25:45</t>
        </is>
      </c>
      <c r="AI2003" t="inlineStr">
        <is>
          <t>aab7a2415e99453fbcb8ebd109e92b4f</t>
        </is>
      </c>
      <c r="AJ2003" t="inlineStr">
        <is>
          <t>2025-04-15</t>
        </is>
      </c>
      <c r="AK2003" t="inlineStr">
        <is>
          <t>3</t>
        </is>
      </c>
      <c r="AL2003" t="inlineStr">
        <is>
          <t>---</t>
        </is>
      </c>
      <c r="AM2003" t="inlineStr">
        <is>
          <t>1</t>
        </is>
      </c>
      <c r="AN2003" t="inlineStr">
        <is>
          <t>---</t>
        </is>
      </c>
      <c r="AO2003" t="inlineStr">
        <is>
          <t>1</t>
        </is>
      </c>
      <c r="AP2003" t="inlineStr">
        <is>
          <t>1</t>
        </is>
      </c>
      <c r="AQ2003" t="inlineStr"/>
      <c r="AR2003" t="inlineStr"/>
      <c r="AS2003" t="inlineStr"/>
      <c r="AT2003" t="inlineStr"/>
      <c r="AU2003" t="inlineStr">
        <is>
          <t>---</t>
        </is>
      </c>
      <c r="AV2003" t="inlineStr">
        <is>
          <t>---</t>
        </is>
      </c>
      <c r="AW2003" t="inlineStr">
        <is>
          <t>---</t>
        </is>
      </c>
      <c r="AX2003" t="inlineStr">
        <is>
          <t>---</t>
        </is>
      </c>
      <c r="AY2003" t="inlineStr">
        <is>
          <t>---</t>
        </is>
      </c>
      <c r="AZ2003" t="inlineStr">
        <is>
          <t>---</t>
        </is>
      </c>
      <c r="BA2003" t="inlineStr">
        <is>
          <t>aab7a2415e99453fbcb8ebd109e92b4f</t>
        </is>
      </c>
      <c r="BB2003" t="inlineStr">
        <is>
          <t>http://openrosa.org/formdesigner/0B48E039-1E80-49A7-AC24-732B6E788E39</t>
        </is>
      </c>
      <c r="BC2003" t="inlineStr">
        <is>
          <t>Ration et autres visites</t>
        </is>
      </c>
      <c r="BD2003" t="inlineStr">
        <is>
          <t>CommCare Android, version "2.55.0"(467579). App v15976. CommCare Version 2.55.0. Build 467579, built on: 2025-01-15</t>
        </is>
      </c>
      <c r="BE2003" t="inlineStr">
        <is>
          <t>commcare_d17d77c2-a7e5-4f4b-9b21-6b80894e9762</t>
        </is>
      </c>
      <c r="BF2003" t="inlineStr"/>
      <c r="BG2003" t="inlineStr">
        <is>
          <t>f13d8149fc6d39ebe86af18272310ff9</t>
        </is>
      </c>
      <c r="BH2003" t="inlineStr">
        <is>
          <t>7f92301a232342ecaa860bf392f6b02f</t>
        </is>
      </c>
      <c r="BI2003" t="inlineStr">
        <is>
          <t>15246</t>
        </is>
      </c>
      <c r="BJ2003" t="inlineStr">
        <is>
          <t>XFormInstance</t>
        </is>
      </c>
      <c r="BK2003" t="inlineStr">
        <is>
          <t>b7fccc111a3711f08c045d8af65c2883</t>
        </is>
      </c>
      <c r="BL2003" t="b">
        <v>0</v>
      </c>
      <c r="BM2003" t="inlineStr">
        <is>
          <t>---</t>
        </is>
      </c>
      <c r="BN2003" t="inlineStr">
        <is>
          <t>200.113.238.0</t>
        </is>
      </c>
      <c r="BO2003" t="inlineStr">
        <is>
          <t>John Guerby Prevalus</t>
        </is>
      </c>
    </row>
    <row r="2004">
      <c r="A2004" t="inlineStr">
        <is>
          <t>2002</t>
        </is>
      </c>
      <c r="B2004" t="inlineStr">
        <is>
          <t>610bd6d1-0865-488f-b324-c25fa7623f31</t>
        </is>
      </c>
      <c r="C2004" t="inlineStr">
        <is>
          <t>2025-04-15</t>
        </is>
      </c>
      <c r="D2004" t="inlineStr">
        <is>
          <t>3</t>
        </is>
      </c>
      <c r="E2004" t="inlineStr">
        <is>
          <t>---</t>
        </is>
      </c>
      <c r="F2004" t="inlineStr">
        <is>
          <t>1</t>
        </is>
      </c>
      <c r="G2004" t="inlineStr">
        <is>
          <t>---</t>
        </is>
      </c>
      <c r="H2004" t="inlineStr">
        <is>
          <t>1</t>
        </is>
      </c>
      <c r="I2004" t="inlineStr">
        <is>
          <t>0</t>
        </is>
      </c>
      <c r="J2004" t="inlineStr">
        <is>
          <t>---</t>
        </is>
      </c>
      <c r="K2004" t="inlineStr">
        <is>
          <t>---</t>
        </is>
      </c>
      <c r="L2004" t="inlineStr">
        <is>
          <t>---</t>
        </is>
      </c>
      <c r="M2004" t="inlineStr">
        <is>
          <t>---</t>
        </is>
      </c>
      <c r="N2004" t="inlineStr">
        <is>
          <t>---</t>
        </is>
      </c>
      <c r="O2004" t="inlineStr">
        <is>
          <t>---</t>
        </is>
      </c>
      <c r="P2004" t="inlineStr">
        <is>
          <t>---</t>
        </is>
      </c>
      <c r="Q2004" t="inlineStr">
        <is>
          <t>---</t>
        </is>
      </c>
      <c r="R2004" t="inlineStr">
        <is>
          <t>---</t>
        </is>
      </c>
      <c r="S2004" t="inlineStr">
        <is>
          <t>---</t>
        </is>
      </c>
      <c r="T2004" t="inlineStr">
        <is>
          <t>---</t>
        </is>
      </c>
      <c r="U2004" t="inlineStr">
        <is>
          <t>---</t>
        </is>
      </c>
      <c r="V2004" t="inlineStr">
        <is>
          <t>---</t>
        </is>
      </c>
      <c r="W2004" t="inlineStr"/>
      <c r="X2004" t="inlineStr">
        <is>
          <t>CAP/CDSF/ST03332</t>
        </is>
      </c>
      <c r="Y2004" t="inlineStr">
        <is>
          <t>CAP/CDSF/ST03332</t>
        </is>
      </c>
      <c r="Z2004" t="inlineStr">
        <is>
          <t>2025-04-16 02:26:20</t>
        </is>
      </c>
      <c r="AA2004" t="inlineStr">
        <is>
          <t>2025-04-16 02:26:05</t>
        </is>
      </c>
      <c r="AB2004" t="inlineStr">
        <is>
          <t>1plyviose</t>
        </is>
      </c>
      <c r="AC2004" t="inlineStr">
        <is>
          <t>2025-04-16 02:27:01</t>
        </is>
      </c>
      <c r="AD2004" s="1" t="inlineStr">
        <is>
          <t>https://www.commcarehq.org/a/caris-test/reports/form_data/610bd6d1-0865-488f-b324-c25fa7623f31/</t>
        </is>
      </c>
      <c r="AE2004" t="inlineStr">
        <is>
          <t>---</t>
        </is>
      </c>
      <c r="AF2004" t="inlineStr">
        <is>
          <t>3c5a623af057e23a32ae4000_190185</t>
        </is>
      </c>
      <c r="AG2004" t="inlineStr">
        <is>
          <t>OK</t>
        </is>
      </c>
      <c r="AH2004" t="inlineStr">
        <is>
          <t>2025-04-16 02:26:20</t>
        </is>
      </c>
      <c r="AI2004" t="inlineStr">
        <is>
          <t>aab7a2415e99453fbcb8ebd109e92b4f</t>
        </is>
      </c>
      <c r="AJ2004" t="inlineStr">
        <is>
          <t>2025-04-15</t>
        </is>
      </c>
      <c r="AK2004" t="inlineStr">
        <is>
          <t>3</t>
        </is>
      </c>
      <c r="AL2004" t="inlineStr">
        <is>
          <t>---</t>
        </is>
      </c>
      <c r="AM2004" t="inlineStr">
        <is>
          <t>1</t>
        </is>
      </c>
      <c r="AN2004" t="inlineStr">
        <is>
          <t>---</t>
        </is>
      </c>
      <c r="AO2004" t="inlineStr">
        <is>
          <t>1</t>
        </is>
      </c>
      <c r="AP2004" t="inlineStr">
        <is>
          <t>0</t>
        </is>
      </c>
      <c r="AQ2004" t="inlineStr">
        <is>
          <t>---</t>
        </is>
      </c>
      <c r="AR2004" t="inlineStr">
        <is>
          <t>---</t>
        </is>
      </c>
      <c r="AS2004" t="inlineStr">
        <is>
          <t>---</t>
        </is>
      </c>
      <c r="AT2004" t="inlineStr"/>
      <c r="AU2004" t="inlineStr">
        <is>
          <t>---</t>
        </is>
      </c>
      <c r="AV2004" t="inlineStr">
        <is>
          <t>---</t>
        </is>
      </c>
      <c r="AW2004" t="inlineStr">
        <is>
          <t>---</t>
        </is>
      </c>
      <c r="AX2004" t="inlineStr">
        <is>
          <t>---</t>
        </is>
      </c>
      <c r="AY2004" t="inlineStr">
        <is>
          <t>---</t>
        </is>
      </c>
      <c r="AZ2004" t="inlineStr">
        <is>
          <t>---</t>
        </is>
      </c>
      <c r="BA2004" t="inlineStr">
        <is>
          <t>aab7a2415e99453fbcb8ebd109e92b4f</t>
        </is>
      </c>
      <c r="BB2004" t="inlineStr">
        <is>
          <t>http://openrosa.org/formdesigner/0B48E039-1E80-49A7-AC24-732B6E788E39</t>
        </is>
      </c>
      <c r="BC2004" t="inlineStr">
        <is>
          <t>Ration et autres visites</t>
        </is>
      </c>
      <c r="BD2004" t="inlineStr">
        <is>
          <t>CommCare Android, version "2.55.0"(467579). App v15976. CommCare Version 2.55.0. Build 467579, built on: 2025-01-15</t>
        </is>
      </c>
      <c r="BE2004" t="inlineStr">
        <is>
          <t>commcare_d17d77c2-a7e5-4f4b-9b21-6b80894e9762</t>
        </is>
      </c>
      <c r="BF2004" t="inlineStr"/>
      <c r="BG2004" t="inlineStr">
        <is>
          <t>f13d8149fc6d39ebe86af18272310ff9</t>
        </is>
      </c>
      <c r="BH2004" t="inlineStr">
        <is>
          <t>7f92301a232342ecaa860bf392f6b02f</t>
        </is>
      </c>
      <c r="BI2004" t="inlineStr">
        <is>
          <t>15246</t>
        </is>
      </c>
      <c r="BJ2004" t="inlineStr">
        <is>
          <t>XFormInstance</t>
        </is>
      </c>
      <c r="BK2004" t="inlineStr">
        <is>
          <t>b7fccc111a3711f08c045d8af65c2883</t>
        </is>
      </c>
      <c r="BL2004" t="b">
        <v>0</v>
      </c>
      <c r="BM2004" t="inlineStr">
        <is>
          <t>---</t>
        </is>
      </c>
      <c r="BN2004" t="inlineStr">
        <is>
          <t>200.113.238.0</t>
        </is>
      </c>
      <c r="BO2004" t="inlineStr">
        <is>
          <t>Rolph Vensley Estinord</t>
        </is>
      </c>
    </row>
    <row r="2005">
      <c r="A2005" t="inlineStr">
        <is>
          <t>2003</t>
        </is>
      </c>
      <c r="B2005" t="inlineStr">
        <is>
          <t>d40d3aea-72c9-4560-9860-07728be993e7</t>
        </is>
      </c>
      <c r="C2005" t="inlineStr">
        <is>
          <t>2025-04-15</t>
        </is>
      </c>
      <c r="D2005" t="inlineStr">
        <is>
          <t>3</t>
        </is>
      </c>
      <c r="E2005" t="inlineStr">
        <is>
          <t>---</t>
        </is>
      </c>
      <c r="F2005" t="inlineStr">
        <is>
          <t>1</t>
        </is>
      </c>
      <c r="G2005" t="inlineStr">
        <is>
          <t>---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---</t>
        </is>
      </c>
      <c r="L2005" t="inlineStr">
        <is>
          <t>---</t>
        </is>
      </c>
      <c r="M2005" t="inlineStr">
        <is>
          <t>---</t>
        </is>
      </c>
      <c r="N2005" t="inlineStr">
        <is>
          <t>---</t>
        </is>
      </c>
      <c r="O2005" t="inlineStr">
        <is>
          <t>---</t>
        </is>
      </c>
      <c r="P2005" t="inlineStr">
        <is>
          <t>---</t>
        </is>
      </c>
      <c r="Q2005" t="inlineStr">
        <is>
          <t>---</t>
        </is>
      </c>
      <c r="R2005" t="inlineStr"/>
      <c r="S2005" t="inlineStr"/>
      <c r="T2005" t="inlineStr"/>
      <c r="U2005" t="inlineStr"/>
      <c r="V2005" t="inlineStr"/>
      <c r="W2005" t="inlineStr"/>
      <c r="X2005" t="inlineStr">
        <is>
          <t>CAP/CDSF/EJ1020L</t>
        </is>
      </c>
      <c r="Y2005" t="inlineStr">
        <is>
          <t>CAP/CDSF/EJ1020L</t>
        </is>
      </c>
      <c r="Z2005" t="inlineStr">
        <is>
          <t>2025-04-16 02:27:29</t>
        </is>
      </c>
      <c r="AA2005" t="inlineStr">
        <is>
          <t>2025-04-16 02:27:11</t>
        </is>
      </c>
      <c r="AB2005" t="inlineStr">
        <is>
          <t>1plyviose</t>
        </is>
      </c>
      <c r="AC2005" t="inlineStr">
        <is>
          <t>2025-04-16 02:27:26</t>
        </is>
      </c>
      <c r="AD2005" s="1" t="inlineStr">
        <is>
          <t>https://www.commcarehq.org/a/caris-test/reports/form_data/d40d3aea-72c9-4560-9860-07728be993e7/</t>
        </is>
      </c>
      <c r="AE2005" t="inlineStr">
        <is>
          <t>---</t>
        </is>
      </c>
      <c r="AF2005" t="inlineStr">
        <is>
          <t>3c5a623af057e23a32ae4000_104645</t>
        </is>
      </c>
      <c r="AG2005" t="inlineStr">
        <is>
          <t>OK</t>
        </is>
      </c>
      <c r="AH2005" t="inlineStr">
        <is>
          <t>2025-04-16 02:27:29</t>
        </is>
      </c>
      <c r="AI2005" t="inlineStr">
        <is>
          <t>aab7a2415e99453fbcb8ebd109e92b4f</t>
        </is>
      </c>
      <c r="AJ2005" t="inlineStr">
        <is>
          <t>2025-04-15</t>
        </is>
      </c>
      <c r="AK2005" t="inlineStr">
        <is>
          <t>3</t>
        </is>
      </c>
      <c r="AL2005" t="inlineStr">
        <is>
          <t>---</t>
        </is>
      </c>
      <c r="AM2005" t="inlineStr">
        <is>
          <t>1</t>
        </is>
      </c>
      <c r="AN2005" t="inlineStr">
        <is>
          <t>---</t>
        </is>
      </c>
      <c r="AO2005" t="inlineStr">
        <is>
          <t>1</t>
        </is>
      </c>
      <c r="AP2005" t="inlineStr">
        <is>
          <t>1</t>
        </is>
      </c>
      <c r="AQ2005" t="inlineStr"/>
      <c r="AR2005" t="inlineStr"/>
      <c r="AS2005" t="inlineStr"/>
      <c r="AT2005" t="inlineStr"/>
      <c r="AU2005" t="inlineStr">
        <is>
          <t>---</t>
        </is>
      </c>
      <c r="AV2005" t="inlineStr">
        <is>
          <t>---</t>
        </is>
      </c>
      <c r="AW2005" t="inlineStr">
        <is>
          <t>---</t>
        </is>
      </c>
      <c r="AX2005" t="inlineStr">
        <is>
          <t>---</t>
        </is>
      </c>
      <c r="AY2005" t="inlineStr">
        <is>
          <t>---</t>
        </is>
      </c>
      <c r="AZ2005" t="inlineStr">
        <is>
          <t>---</t>
        </is>
      </c>
      <c r="BA2005" t="inlineStr">
        <is>
          <t>aab7a2415e99453fbcb8ebd109e92b4f</t>
        </is>
      </c>
      <c r="BB2005" t="inlineStr">
        <is>
          <t>http://openrosa.org/formdesigner/0B48E039-1E80-49A7-AC24-732B6E788E39</t>
        </is>
      </c>
      <c r="BC2005" t="inlineStr">
        <is>
          <t>Ration et autres visites</t>
        </is>
      </c>
      <c r="BD2005" t="inlineStr">
        <is>
          <t>CommCare Android, version "2.55.0"(467579). App v15976. CommCare Version 2.55.0. Build 467579, built on: 2025-01-15</t>
        </is>
      </c>
      <c r="BE2005" t="inlineStr">
        <is>
          <t>commcare_d17d77c2-a7e5-4f4b-9b21-6b80894e9762</t>
        </is>
      </c>
      <c r="BF2005" t="inlineStr"/>
      <c r="BG2005" t="inlineStr">
        <is>
          <t>f13d8149fc6d39ebe86af18272310ff9</t>
        </is>
      </c>
      <c r="BH2005" t="inlineStr">
        <is>
          <t>7f92301a232342ecaa860bf392f6b02f</t>
        </is>
      </c>
      <c r="BI2005" t="inlineStr">
        <is>
          <t>15246</t>
        </is>
      </c>
      <c r="BJ2005" t="inlineStr">
        <is>
          <t>XFormInstance</t>
        </is>
      </c>
      <c r="BK2005" t="inlineStr">
        <is>
          <t>b7fccc111a3711f08c045d8af65c2883</t>
        </is>
      </c>
      <c r="BL2005" t="b">
        <v>0</v>
      </c>
      <c r="BM2005" t="inlineStr">
        <is>
          <t>---</t>
        </is>
      </c>
      <c r="BN2005" t="inlineStr">
        <is>
          <t>200.113.238.0</t>
        </is>
      </c>
      <c r="BO2005" t="inlineStr">
        <is>
          <t>Emmano Jean</t>
        </is>
      </c>
    </row>
    <row r="2006">
      <c r="A2006" t="inlineStr">
        <is>
          <t>2004</t>
        </is>
      </c>
      <c r="B2006" t="inlineStr">
        <is>
          <t>33106435-a543-4fa2-bf20-aab39654643d</t>
        </is>
      </c>
      <c r="C2006" t="inlineStr">
        <is>
          <t>2025-04-16</t>
        </is>
      </c>
      <c r="D2006" t="inlineStr">
        <is>
          <t>3</t>
        </is>
      </c>
      <c r="E2006" t="inlineStr">
        <is>
          <t>---</t>
        </is>
      </c>
      <c r="F2006" t="inlineStr">
        <is>
          <t>1</t>
        </is>
      </c>
      <c r="G2006" t="inlineStr">
        <is>
          <t>---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---</t>
        </is>
      </c>
      <c r="L2006" t="inlineStr">
        <is>
          <t>---</t>
        </is>
      </c>
      <c r="M2006" t="inlineStr">
        <is>
          <t>---</t>
        </is>
      </c>
      <c r="N2006" t="inlineStr">
        <is>
          <t>---</t>
        </is>
      </c>
      <c r="O2006" t="inlineStr">
        <is>
          <t>---</t>
        </is>
      </c>
      <c r="P2006" t="inlineStr">
        <is>
          <t>---</t>
        </is>
      </c>
      <c r="Q2006" t="inlineStr">
        <is>
          <t>---</t>
        </is>
      </c>
      <c r="R2006" t="inlineStr"/>
      <c r="S2006" t="inlineStr"/>
      <c r="T2006" t="inlineStr"/>
      <c r="U2006" t="inlineStr"/>
      <c r="V2006" t="inlineStr"/>
      <c r="W2006" t="inlineStr">
        <is>
          <t>19.5702679 -72.0070843 4.2 4.81</t>
        </is>
      </c>
      <c r="X2006" t="inlineStr">
        <is>
          <t>CAP/HSCM/SO00613</t>
        </is>
      </c>
      <c r="Y2006" t="inlineStr">
        <is>
          <t>CAP/HSCM/SO00613</t>
        </is>
      </c>
      <c r="Z2006" t="inlineStr">
        <is>
          <t>2025-04-16 15:22:14</t>
        </is>
      </c>
      <c r="AA2006" t="inlineStr">
        <is>
          <t>2025-04-16 15:21:12</t>
        </is>
      </c>
      <c r="AB2006" t="inlineStr">
        <is>
          <t>1maselaine</t>
        </is>
      </c>
      <c r="AC2006" t="inlineStr">
        <is>
          <t>2025-04-16 15:22:44</t>
        </is>
      </c>
      <c r="AD2006" s="1" t="inlineStr">
        <is>
          <t>https://www.commcarehq.org/a/caris-test/reports/form_data/33106435-a543-4fa2-bf20-aab39654643d/</t>
        </is>
      </c>
      <c r="AE2006" t="inlineStr">
        <is>
          <t>---</t>
        </is>
      </c>
      <c r="AF2006" t="inlineStr">
        <is>
          <t>3c5a623af057e23a32ae4000_104795</t>
        </is>
      </c>
      <c r="AG2006" t="inlineStr">
        <is>
          <t>OK</t>
        </is>
      </c>
      <c r="AH2006" t="inlineStr">
        <is>
          <t>2025-04-16 15:22:14</t>
        </is>
      </c>
      <c r="AI2006" t="inlineStr">
        <is>
          <t>1b833c2586eb49459103874b6462448b</t>
        </is>
      </c>
      <c r="AJ2006" t="inlineStr">
        <is>
          <t>2025-04-16</t>
        </is>
      </c>
      <c r="AK2006" t="inlineStr">
        <is>
          <t>3</t>
        </is>
      </c>
      <c r="AL2006" t="inlineStr">
        <is>
          <t>---</t>
        </is>
      </c>
      <c r="AM2006" t="inlineStr">
        <is>
          <t>1</t>
        </is>
      </c>
      <c r="AN2006" t="inlineStr">
        <is>
          <t>---</t>
        </is>
      </c>
      <c r="AO2006" t="inlineStr">
        <is>
          <t>1</t>
        </is>
      </c>
      <c r="AP2006" t="inlineStr">
        <is>
          <t>1</t>
        </is>
      </c>
      <c r="AQ2006" t="inlineStr"/>
      <c r="AR2006" t="inlineStr"/>
      <c r="AS2006" t="inlineStr"/>
      <c r="AT2006" t="inlineStr">
        <is>
          <t>19.5702679 -72.0070843 4.2 4.81</t>
        </is>
      </c>
      <c r="AU2006" t="inlineStr">
        <is>
          <t>---</t>
        </is>
      </c>
      <c r="AV2006" t="inlineStr">
        <is>
          <t>---</t>
        </is>
      </c>
      <c r="AW2006" t="inlineStr">
        <is>
          <t>---</t>
        </is>
      </c>
      <c r="AX2006" t="inlineStr">
        <is>
          <t>---</t>
        </is>
      </c>
      <c r="AY2006" t="inlineStr">
        <is>
          <t>---</t>
        </is>
      </c>
      <c r="AZ2006" t="inlineStr">
        <is>
          <t>---</t>
        </is>
      </c>
      <c r="BA2006" t="inlineStr">
        <is>
          <t>1b833c2586eb49459103874b6462448b</t>
        </is>
      </c>
      <c r="BB2006" t="inlineStr">
        <is>
          <t>http://openrosa.org/formdesigner/0B48E039-1E80-49A7-AC24-732B6E788E39</t>
        </is>
      </c>
      <c r="BC2006" t="inlineStr">
        <is>
          <t>Ration et autres visites</t>
        </is>
      </c>
      <c r="BD2006" t="inlineStr">
        <is>
          <t>CommCare Android, version "2.56"(468040). App v15976. CommCare Version 2.56.0. Build 468040, built on: 2025-02-11</t>
        </is>
      </c>
      <c r="BE2006" t="inlineStr">
        <is>
          <t>commcare_05d78f59-ebda-491c-89b8-6c42bab0e02e</t>
        </is>
      </c>
      <c r="BF2006" t="inlineStr">
        <is>
          <t>19.5730983 -72.0069333 4.2 5.0</t>
        </is>
      </c>
      <c r="BG2006" t="inlineStr">
        <is>
          <t>f13d8149fc6d39ebe86af18272310ff9</t>
        </is>
      </c>
      <c r="BH2006" t="inlineStr">
        <is>
          <t>7f92301a232342ecaa860bf392f6b02f</t>
        </is>
      </c>
      <c r="BI2006" t="inlineStr">
        <is>
          <t>15246</t>
        </is>
      </c>
      <c r="BJ2006" t="inlineStr">
        <is>
          <t>XFormInstance</t>
        </is>
      </c>
      <c r="BK2006" t="inlineStr">
        <is>
          <t>1d172a891a7111f0b4b2adacf27a4d41</t>
        </is>
      </c>
      <c r="BL2006" t="b">
        <v>0</v>
      </c>
      <c r="BM2006" t="inlineStr">
        <is>
          <t>---</t>
        </is>
      </c>
      <c r="BN2006" t="inlineStr">
        <is>
          <t>200.113.253.68</t>
        </is>
      </c>
      <c r="BO2006" t="inlineStr">
        <is>
          <t>Evenson Luma</t>
        </is>
      </c>
    </row>
    <row r="2007">
      <c r="A2007" t="inlineStr">
        <is>
          <t>2005</t>
        </is>
      </c>
      <c r="B2007" t="inlineStr">
        <is>
          <t>009d5762-c7a1-4d2e-a574-5ae536e202d7</t>
        </is>
      </c>
      <c r="C2007" t="inlineStr">
        <is>
          <t>2025-04-16</t>
        </is>
      </c>
      <c r="D2007" t="inlineStr">
        <is>
          <t>3</t>
        </is>
      </c>
      <c r="E2007" t="inlineStr">
        <is>
          <t>---</t>
        </is>
      </c>
      <c r="F2007" t="inlineStr">
        <is>
          <t>1</t>
        </is>
      </c>
      <c r="G2007" t="inlineStr">
        <is>
          <t>---</t>
        </is>
      </c>
      <c r="H2007" t="inlineStr">
        <is>
          <t>1</t>
        </is>
      </c>
      <c r="I2007" t="inlineStr">
        <is>
          <t>1</t>
        </is>
      </c>
      <c r="J2007" t="inlineStr">
        <is>
          <t>1</t>
        </is>
      </c>
      <c r="K2007" t="inlineStr">
        <is>
          <t>---</t>
        </is>
      </c>
      <c r="L2007" t="inlineStr">
        <is>
          <t>---</t>
        </is>
      </c>
      <c r="M2007" t="inlineStr">
        <is>
          <t>---</t>
        </is>
      </c>
      <c r="N2007" t="inlineStr">
        <is>
          <t>---</t>
        </is>
      </c>
      <c r="O2007" t="inlineStr">
        <is>
          <t>---</t>
        </is>
      </c>
      <c r="P2007" t="inlineStr">
        <is>
          <t>---</t>
        </is>
      </c>
      <c r="Q2007" t="inlineStr">
        <is>
          <t>---</t>
        </is>
      </c>
      <c r="R2007" t="inlineStr"/>
      <c r="S2007" t="inlineStr"/>
      <c r="T2007" t="inlineStr"/>
      <c r="U2007" t="inlineStr"/>
      <c r="V2007" t="inlineStr"/>
      <c r="W2007" t="inlineStr">
        <is>
          <t>19.5655649 -72.0103683 4.2 4.36</t>
        </is>
      </c>
      <c r="X2007" t="inlineStr">
        <is>
          <t>CAP/HSCM/ST02613</t>
        </is>
      </c>
      <c r="Y2007" t="inlineStr">
        <is>
          <t>CAP/HSCM/ST02613</t>
        </is>
      </c>
      <c r="Z2007" t="inlineStr">
        <is>
          <t>2025-04-16 15:23:42</t>
        </is>
      </c>
      <c r="AA2007" t="inlineStr">
        <is>
          <t>2025-04-16 15:23:01</t>
        </is>
      </c>
      <c r="AB2007" t="inlineStr">
        <is>
          <t>1maselaine</t>
        </is>
      </c>
      <c r="AC2007" t="inlineStr">
        <is>
          <t>2025-04-16 15:23:44</t>
        </is>
      </c>
      <c r="AD2007" s="1" t="inlineStr">
        <is>
          <t>https://www.commcarehq.org/a/caris-test/reports/form_data/009d5762-c7a1-4d2e-a574-5ae536e202d7/</t>
        </is>
      </c>
      <c r="AE2007" t="inlineStr">
        <is>
          <t>---</t>
        </is>
      </c>
      <c r="AF2007" t="inlineStr">
        <is>
          <t>927a8187438f4cb79daac70800d97714</t>
        </is>
      </c>
      <c r="AG2007" t="inlineStr">
        <is>
          <t>OK</t>
        </is>
      </c>
      <c r="AH2007" t="inlineStr">
        <is>
          <t>2025-04-16 15:23:42</t>
        </is>
      </c>
      <c r="AI2007" t="inlineStr">
        <is>
          <t>1b833c2586eb49459103874b6462448b</t>
        </is>
      </c>
      <c r="AJ2007" t="inlineStr">
        <is>
          <t>2025-04-16</t>
        </is>
      </c>
      <c r="AK2007" t="inlineStr">
        <is>
          <t>3</t>
        </is>
      </c>
      <c r="AL2007" t="inlineStr">
        <is>
          <t>---</t>
        </is>
      </c>
      <c r="AM2007" t="inlineStr">
        <is>
          <t>1</t>
        </is>
      </c>
      <c r="AN2007" t="inlineStr">
        <is>
          <t>---</t>
        </is>
      </c>
      <c r="AO2007" t="inlineStr">
        <is>
          <t>1</t>
        </is>
      </c>
      <c r="AP2007" t="inlineStr">
        <is>
          <t>1</t>
        </is>
      </c>
      <c r="AQ2007" t="inlineStr"/>
      <c r="AR2007" t="inlineStr"/>
      <c r="AS2007" t="inlineStr"/>
      <c r="AT2007" t="inlineStr">
        <is>
          <t>19.5655649 -72.0103683 4.2 4.36</t>
        </is>
      </c>
      <c r="AU2007" t="inlineStr">
        <is>
          <t>---</t>
        </is>
      </c>
      <c r="AV2007" t="inlineStr">
        <is>
          <t>---</t>
        </is>
      </c>
      <c r="AW2007" t="inlineStr">
        <is>
          <t>---</t>
        </is>
      </c>
      <c r="AX2007" t="inlineStr">
        <is>
          <t>---</t>
        </is>
      </c>
      <c r="AY2007" t="inlineStr">
        <is>
          <t>---</t>
        </is>
      </c>
      <c r="AZ2007" t="inlineStr">
        <is>
          <t>---</t>
        </is>
      </c>
      <c r="BA2007" t="inlineStr">
        <is>
          <t>1b833c2586eb49459103874b6462448b</t>
        </is>
      </c>
      <c r="BB2007" t="inlineStr">
        <is>
          <t>http://openrosa.org/formdesigner/0B48E039-1E80-49A7-AC24-732B6E788E39</t>
        </is>
      </c>
      <c r="BC2007" t="inlineStr">
        <is>
          <t>Ration et autres visites</t>
        </is>
      </c>
      <c r="BD2007" t="inlineStr">
        <is>
          <t>CommCare Android, version "2.56"(468040). App v15976. CommCare Version 2.56.0. Build 468040, built on: 2025-02-11</t>
        </is>
      </c>
      <c r="BE2007" t="inlineStr">
        <is>
          <t>commcare_05d78f59-ebda-491c-89b8-6c42bab0e02e</t>
        </is>
      </c>
      <c r="BF2007" t="inlineStr">
        <is>
          <t>19.5654917 -72.0096417 4.2 5.6</t>
        </is>
      </c>
      <c r="BG2007" t="inlineStr">
        <is>
          <t>f13d8149fc6d39ebe86af18272310ff9</t>
        </is>
      </c>
      <c r="BH2007" t="inlineStr">
        <is>
          <t>7f92301a232342ecaa860bf392f6b02f</t>
        </is>
      </c>
      <c r="BI2007" t="inlineStr">
        <is>
          <t>15246</t>
        </is>
      </c>
      <c r="BJ2007" t="inlineStr">
        <is>
          <t>XFormInstance</t>
        </is>
      </c>
      <c r="BK2007" t="inlineStr">
        <is>
          <t>1d172a891a7111f0b4b2adacf27a4d41</t>
        </is>
      </c>
      <c r="BL2007" t="b">
        <v>0</v>
      </c>
      <c r="BM2007" t="inlineStr">
        <is>
          <t>---</t>
        </is>
      </c>
      <c r="BN2007" t="inlineStr">
        <is>
          <t>200.113.253.68</t>
        </is>
      </c>
      <c r="BO2007" t="inlineStr">
        <is>
          <t>Djoulinio LUMAS</t>
        </is>
      </c>
    </row>
    <row r="2008">
      <c r="A2008" t="inlineStr">
        <is>
          <t>2006</t>
        </is>
      </c>
      <c r="B2008" t="inlineStr">
        <is>
          <t>05ccbdda-5a70-446e-bb47-6a3d40067e43</t>
        </is>
      </c>
      <c r="C2008" t="inlineStr">
        <is>
          <t>2025-04-15</t>
        </is>
      </c>
      <c r="D2008" t="inlineStr">
        <is>
          <t>4</t>
        </is>
      </c>
      <c r="E2008" t="inlineStr">
        <is>
          <t>pour ARV</t>
        </is>
      </c>
      <c r="F2008" t="inlineStr">
        <is>
          <t>1</t>
        </is>
      </c>
      <c r="G2008" t="inlineStr">
        <is>
          <t>Pour ARV</t>
        </is>
      </c>
      <c r="H2008" t="inlineStr">
        <is>
          <t>1</t>
        </is>
      </c>
      <c r="I2008" t="inlineStr">
        <is>
          <t>0</t>
        </is>
      </c>
      <c r="J2008" t="inlineStr">
        <is>
          <t>---</t>
        </is>
      </c>
      <c r="K2008" t="inlineStr">
        <is>
          <t>---</t>
        </is>
      </c>
      <c r="L2008" t="inlineStr">
        <is>
          <t>---</t>
        </is>
      </c>
      <c r="M2008" t="inlineStr">
        <is>
          <t>---</t>
        </is>
      </c>
      <c r="N2008" t="inlineStr">
        <is>
          <t>---</t>
        </is>
      </c>
      <c r="O2008" t="inlineStr">
        <is>
          <t>---</t>
        </is>
      </c>
      <c r="P2008" t="inlineStr">
        <is>
          <t>---</t>
        </is>
      </c>
      <c r="Q2008" t="inlineStr">
        <is>
          <t>---</t>
        </is>
      </c>
      <c r="R2008" t="inlineStr">
        <is>
          <t>---</t>
        </is>
      </c>
      <c r="S2008" t="inlineStr">
        <is>
          <t>---</t>
        </is>
      </c>
      <c r="T2008" t="inlineStr">
        <is>
          <t>---</t>
        </is>
      </c>
      <c r="U2008" t="inlineStr">
        <is>
          <t>---</t>
        </is>
      </c>
      <c r="V2008" t="inlineStr">
        <is>
          <t>---</t>
        </is>
      </c>
      <c r="W2008" t="inlineStr"/>
      <c r="X2008" t="inlineStr">
        <is>
          <t>PDP/HCAH/ST01015</t>
        </is>
      </c>
      <c r="Y2008" t="inlineStr">
        <is>
          <t>PDP/HCAH/ST01015</t>
        </is>
      </c>
      <c r="Z2008" t="inlineStr">
        <is>
          <t>2025-04-15 16:30:56</t>
        </is>
      </c>
      <c r="AA2008" t="inlineStr">
        <is>
          <t>2025-04-15 16:30:31</t>
        </is>
      </c>
      <c r="AB2008" t="inlineStr">
        <is>
          <t>5edeline</t>
        </is>
      </c>
      <c r="AC2008" t="inlineStr">
        <is>
          <t>2025-04-16 16:33:00</t>
        </is>
      </c>
      <c r="AD2008" s="1" t="inlineStr">
        <is>
          <t>https://www.commcarehq.org/a/caris-test/reports/form_data/05ccbdda-5a70-446e-bb47-6a3d40067e43/</t>
        </is>
      </c>
      <c r="AE2008" t="inlineStr">
        <is>
          <t>---</t>
        </is>
      </c>
      <c r="AF2008" t="inlineStr">
        <is>
          <t>3c5a623af057e23a32ae4000_201132</t>
        </is>
      </c>
      <c r="AG2008" t="inlineStr">
        <is>
          <t>---</t>
        </is>
      </c>
      <c r="AH2008" t="inlineStr">
        <is>
          <t>2025-04-15 16:30:56</t>
        </is>
      </c>
      <c r="AI2008" t="inlineStr">
        <is>
          <t>49c83a0dcc274f1a85f9433f3309532d</t>
        </is>
      </c>
      <c r="AJ2008" t="inlineStr">
        <is>
          <t>2025-04-15</t>
        </is>
      </c>
      <c r="AK2008" t="inlineStr">
        <is>
          <t>4</t>
        </is>
      </c>
      <c r="AL2008" t="inlineStr">
        <is>
          <t>pour ARV</t>
        </is>
      </c>
      <c r="AM2008" t="inlineStr">
        <is>
          <t>1</t>
        </is>
      </c>
      <c r="AN2008" t="inlineStr">
        <is>
          <t>Pour ARV</t>
        </is>
      </c>
      <c r="AO2008" t="inlineStr">
        <is>
          <t>1</t>
        </is>
      </c>
      <c r="AP2008" t="inlineStr">
        <is>
          <t>0</t>
        </is>
      </c>
      <c r="AQ2008" t="inlineStr">
        <is>
          <t>---</t>
        </is>
      </c>
      <c r="AR2008" t="inlineStr">
        <is>
          <t>---</t>
        </is>
      </c>
      <c r="AS2008" t="inlineStr">
        <is>
          <t>---</t>
        </is>
      </c>
      <c r="AT2008" t="inlineStr"/>
      <c r="AU2008" t="inlineStr">
        <is>
          <t>---</t>
        </is>
      </c>
      <c r="AV2008" t="inlineStr">
        <is>
          <t>---</t>
        </is>
      </c>
      <c r="AW2008" t="inlineStr">
        <is>
          <t>---</t>
        </is>
      </c>
      <c r="AX2008" t="inlineStr">
        <is>
          <t>---</t>
        </is>
      </c>
      <c r="AY2008" t="inlineStr">
        <is>
          <t>---</t>
        </is>
      </c>
      <c r="AZ2008" t="inlineStr">
        <is>
          <t>---</t>
        </is>
      </c>
      <c r="BA2008" t="inlineStr">
        <is>
          <t>49c83a0dcc274f1a85f9433f3309532d</t>
        </is>
      </c>
      <c r="BB2008" t="inlineStr">
        <is>
          <t>http://openrosa.org/formdesigner/0B48E039-1E80-49A7-AC24-732B6E788E39</t>
        </is>
      </c>
      <c r="BC2008" t="inlineStr">
        <is>
          <t>Ration et autres visites</t>
        </is>
      </c>
      <c r="BD2008" t="inlineStr">
        <is>
          <t>CommCare Android, version "2.56"(468051). App v15976. CommCare Version 2.56.0. Build 468051, built on: 2025-04-04</t>
        </is>
      </c>
      <c r="BE2008" t="inlineStr">
        <is>
          <t>commcare_f5c01cb3-ad69-46f7-81c0-4740896f4262</t>
        </is>
      </c>
      <c r="BF2008" t="inlineStr">
        <is>
          <t>19.9443736 -72.7756471 -18.5 8.92</t>
        </is>
      </c>
      <c r="BG2008" t="inlineStr">
        <is>
          <t>f13d8149fc6d39ebe86af18272310ff9</t>
        </is>
      </c>
      <c r="BH2008" t="inlineStr">
        <is>
          <t>7f92301a232342ecaa860bf392f6b02f</t>
        </is>
      </c>
      <c r="BI2008" t="inlineStr">
        <is>
          <t>15246</t>
        </is>
      </c>
      <c r="BJ2008" t="inlineStr">
        <is>
          <t>XFormInstance</t>
        </is>
      </c>
      <c r="BK2008" t="inlineStr">
        <is>
          <t>683df47e1ada11f08d2e5d8af65c2883</t>
        </is>
      </c>
      <c r="BL2008" t="b">
        <v>0</v>
      </c>
      <c r="BM2008" t="inlineStr">
        <is>
          <t>---</t>
        </is>
      </c>
      <c r="BN2008" t="inlineStr">
        <is>
          <t>190.115.174.80</t>
        </is>
      </c>
      <c r="BO2008" t="inlineStr">
        <is>
          <t>Lorvenson Cadet</t>
        </is>
      </c>
    </row>
    <row r="2009">
      <c r="A2009" t="inlineStr">
        <is>
          <t>2007</t>
        </is>
      </c>
      <c r="B2009" t="inlineStr">
        <is>
          <t>d9533b90-4a3a-4bda-93da-63810a436b25</t>
        </is>
      </c>
      <c r="C2009" t="inlineStr">
        <is>
          <t>2025-04-15</t>
        </is>
      </c>
      <c r="D2009" t="inlineStr">
        <is>
          <t>4</t>
        </is>
      </c>
      <c r="E2009" t="inlineStr">
        <is>
          <t>Pour DACK</t>
        </is>
      </c>
      <c r="F2009" t="inlineStr">
        <is>
          <t>1</t>
        </is>
      </c>
      <c r="G2009" t="inlineStr">
        <is>
          <t>Pour DACK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---</t>
        </is>
      </c>
      <c r="L2009" t="inlineStr">
        <is>
          <t>---</t>
        </is>
      </c>
      <c r="M2009" t="inlineStr">
        <is>
          <t>---</t>
        </is>
      </c>
      <c r="N2009" t="inlineStr">
        <is>
          <t>---</t>
        </is>
      </c>
      <c r="O2009" t="inlineStr">
        <is>
          <t>---</t>
        </is>
      </c>
      <c r="P2009" t="inlineStr">
        <is>
          <t>---</t>
        </is>
      </c>
      <c r="Q2009" t="inlineStr">
        <is>
          <t>---</t>
        </is>
      </c>
      <c r="R2009" t="inlineStr"/>
      <c r="S2009" t="inlineStr"/>
      <c r="T2009" t="inlineStr"/>
      <c r="U2009" t="inlineStr"/>
      <c r="V2009" t="inlineStr"/>
      <c r="W2009" t="inlineStr"/>
      <c r="X2009" t="inlineStr">
        <is>
          <t>PDP/CMEB/ST01984</t>
        </is>
      </c>
      <c r="Y2009" t="inlineStr">
        <is>
          <t>PDP/CMEB/ST01984</t>
        </is>
      </c>
      <c r="Z2009" t="inlineStr">
        <is>
          <t>2025-04-15 16:32:24</t>
        </is>
      </c>
      <c r="AA2009" t="inlineStr">
        <is>
          <t>2025-04-15 16:31:50</t>
        </is>
      </c>
      <c r="AB2009" t="inlineStr">
        <is>
          <t>5edeline</t>
        </is>
      </c>
      <c r="AC2009" t="inlineStr">
        <is>
          <t>2025-04-16 16:34:35</t>
        </is>
      </c>
      <c r="AD2009" s="1" t="inlineStr">
        <is>
          <t>https://www.commcarehq.org/a/caris-test/reports/form_data/d9533b90-4a3a-4bda-93da-63810a436b25/</t>
        </is>
      </c>
      <c r="AE2009" t="inlineStr">
        <is>
          <t>---</t>
        </is>
      </c>
      <c r="AF2009" t="inlineStr">
        <is>
          <t>3c5a623af057e23a32ae4000_17592</t>
        </is>
      </c>
      <c r="AG2009" t="inlineStr">
        <is>
          <t>---</t>
        </is>
      </c>
      <c r="AH2009" t="inlineStr">
        <is>
          <t>2025-04-15 16:32:24</t>
        </is>
      </c>
      <c r="AI2009" t="inlineStr">
        <is>
          <t>49c83a0dcc274f1a85f9433f3309532d</t>
        </is>
      </c>
      <c r="AJ2009" t="inlineStr">
        <is>
          <t>2025-04-15</t>
        </is>
      </c>
      <c r="AK2009" t="inlineStr">
        <is>
          <t>4</t>
        </is>
      </c>
      <c r="AL2009" t="inlineStr">
        <is>
          <t>Pour DACK</t>
        </is>
      </c>
      <c r="AM2009" t="inlineStr">
        <is>
          <t>1</t>
        </is>
      </c>
      <c r="AN2009" t="inlineStr">
        <is>
          <t>Pour DACK</t>
        </is>
      </c>
      <c r="AO2009" t="inlineStr">
        <is>
          <t>1</t>
        </is>
      </c>
      <c r="AP2009" t="inlineStr">
        <is>
          <t>1</t>
        </is>
      </c>
      <c r="AQ2009" t="inlineStr"/>
      <c r="AR2009" t="inlineStr"/>
      <c r="AS2009" t="inlineStr"/>
      <c r="AT2009" t="inlineStr"/>
      <c r="AU2009" t="inlineStr">
        <is>
          <t>---</t>
        </is>
      </c>
      <c r="AV2009" t="inlineStr">
        <is>
          <t>---</t>
        </is>
      </c>
      <c r="AW2009" t="inlineStr">
        <is>
          <t>---</t>
        </is>
      </c>
      <c r="AX2009" t="inlineStr">
        <is>
          <t>---</t>
        </is>
      </c>
      <c r="AY2009" t="inlineStr">
        <is>
          <t>---</t>
        </is>
      </c>
      <c r="AZ2009" t="inlineStr">
        <is>
          <t>---</t>
        </is>
      </c>
      <c r="BA2009" t="inlineStr">
        <is>
          <t>49c83a0dcc274f1a85f9433f3309532d</t>
        </is>
      </c>
      <c r="BB2009" t="inlineStr">
        <is>
          <t>http://openrosa.org/formdesigner/0B48E039-1E80-49A7-AC24-732B6E788E39</t>
        </is>
      </c>
      <c r="BC2009" t="inlineStr">
        <is>
          <t>Ration et autres visites</t>
        </is>
      </c>
      <c r="BD2009" t="inlineStr">
        <is>
          <t>CommCare Android, version "2.56"(468051). App v15976. CommCare Version 2.56.0. Build 468051, built on: 2025-04-04</t>
        </is>
      </c>
      <c r="BE2009" t="inlineStr">
        <is>
          <t>commcare_f5c01cb3-ad69-46f7-81c0-4740896f4262</t>
        </is>
      </c>
      <c r="BF2009" t="inlineStr">
        <is>
          <t>19.9445742 -72.7757097 -18.5 8.65</t>
        </is>
      </c>
      <c r="BG2009" t="inlineStr">
        <is>
          <t>f13d8149fc6d39ebe86af18272310ff9</t>
        </is>
      </c>
      <c r="BH2009" t="inlineStr">
        <is>
          <t>7f92301a232342ecaa860bf392f6b02f</t>
        </is>
      </c>
      <c r="BI2009" t="inlineStr">
        <is>
          <t>15246</t>
        </is>
      </c>
      <c r="BJ2009" t="inlineStr">
        <is>
          <t>XFormInstance</t>
        </is>
      </c>
      <c r="BK2009" t="inlineStr">
        <is>
          <t>683df47e1ada11f08d2e5d8af65c2883</t>
        </is>
      </c>
      <c r="BL2009" t="b">
        <v>0</v>
      </c>
      <c r="BM2009" t="inlineStr">
        <is>
          <t>---</t>
        </is>
      </c>
      <c r="BN2009" t="inlineStr">
        <is>
          <t>190.115.174.80</t>
        </is>
      </c>
      <c r="BO2009" t="inlineStr">
        <is>
          <t>Rose Bella Bouzy</t>
        </is>
      </c>
    </row>
    <row r="2010">
      <c r="A2010" t="inlineStr">
        <is>
          <t>2008</t>
        </is>
      </c>
      <c r="B2010" t="inlineStr">
        <is>
          <t>3f2d1f91-e049-471c-bbf6-20f307ddd5b1</t>
        </is>
      </c>
      <c r="C2010" t="inlineStr">
        <is>
          <t>2025-04-16</t>
        </is>
      </c>
      <c r="D2010" t="inlineStr">
        <is>
          <t>3 10 4</t>
        </is>
      </c>
      <c r="E2010" t="inlineStr">
        <is>
          <t>Accompagnement pour charge virale</t>
        </is>
      </c>
      <c r="F2010" t="inlineStr">
        <is>
          <t>1</t>
        </is>
      </c>
      <c r="G2010" t="inlineStr">
        <is>
          <t>---</t>
        </is>
      </c>
      <c r="H2010" t="inlineStr">
        <is>
          <t>1</t>
        </is>
      </c>
      <c r="I2010" t="inlineStr">
        <is>
          <t>1</t>
        </is>
      </c>
      <c r="J2010" t="inlineStr">
        <is>
          <t>2</t>
        </is>
      </c>
      <c r="K2010" t="inlineStr">
        <is>
          <t>---</t>
        </is>
      </c>
      <c r="L2010" t="inlineStr">
        <is>
          <t>---</t>
        </is>
      </c>
      <c r="M2010" t="inlineStr">
        <is>
          <t>---</t>
        </is>
      </c>
      <c r="N2010" t="inlineStr">
        <is>
          <t>---</t>
        </is>
      </c>
      <c r="O2010" t="inlineStr">
        <is>
          <t>---</t>
        </is>
      </c>
      <c r="P2010" t="inlineStr">
        <is>
          <t>---</t>
        </is>
      </c>
      <c r="Q2010" t="inlineStr">
        <is>
          <t>---</t>
        </is>
      </c>
      <c r="R2010" t="inlineStr">
        <is>
          <t>23.0</t>
        </is>
      </c>
      <c r="S2010" t="inlineStr">
        <is>
          <t>41.8</t>
        </is>
      </c>
      <c r="T2010" t="inlineStr">
        <is>
          <t>156.0</t>
        </is>
      </c>
      <c r="U2010">
        <f>HYPERLINK("https://www.commcarehq.org/a/caris-test/api/form_attachment/v1/3f2d1f91-e049-471c-bbf6-20f307ddd5b1/1744822793886.jpg")</f>
        <v/>
      </c>
      <c r="V2010" t="inlineStr"/>
      <c r="W2010" t="inlineStr"/>
      <c r="X2010" t="inlineStr">
        <is>
          <t>PAP/CHAP/ST03272</t>
        </is>
      </c>
      <c r="Y2010" t="inlineStr">
        <is>
          <t>PAP/CHAP/ST03272</t>
        </is>
      </c>
      <c r="Z2010" t="inlineStr">
        <is>
          <t>2025-04-16 17:00:58</t>
        </is>
      </c>
      <c r="AA2010" t="inlineStr">
        <is>
          <t>2025-04-16 16:49:51</t>
        </is>
      </c>
      <c r="AB2010" t="inlineStr">
        <is>
          <t>2faustin</t>
        </is>
      </c>
      <c r="AC2010" t="inlineStr">
        <is>
          <t>2025-04-16 17:32:06</t>
        </is>
      </c>
      <c r="AD2010" s="1" t="inlineStr">
        <is>
          <t>https://www.commcarehq.org/a/caris-test/reports/form_data/3f2d1f91-e049-471c-bbf6-20f307ddd5b1/</t>
        </is>
      </c>
      <c r="AE2010" t="inlineStr">
        <is>
          <t>---</t>
        </is>
      </c>
      <c r="AF2010" t="inlineStr">
        <is>
          <t>3c5a623af057e23a32ae4000_170976</t>
        </is>
      </c>
      <c r="AG2010" t="inlineStr">
        <is>
          <t>OK</t>
        </is>
      </c>
      <c r="AH2010" t="inlineStr">
        <is>
          <t>2025-04-16 17:00:58</t>
        </is>
      </c>
      <c r="AI2010" t="inlineStr">
        <is>
          <t>25302d3773ea035e35c3934e3aa8e141</t>
        </is>
      </c>
      <c r="AJ2010" t="inlineStr">
        <is>
          <t>2025-04-16</t>
        </is>
      </c>
      <c r="AK2010" t="inlineStr">
        <is>
          <t>3 10 4</t>
        </is>
      </c>
      <c r="AL2010" t="inlineStr">
        <is>
          <t>Accompagnement pour charge virale</t>
        </is>
      </c>
      <c r="AM2010" t="inlineStr">
        <is>
          <t>1</t>
        </is>
      </c>
      <c r="AN2010" t="inlineStr">
        <is>
          <t>---</t>
        </is>
      </c>
      <c r="AO2010" t="inlineStr">
        <is>
          <t>1</t>
        </is>
      </c>
      <c r="AP2010" t="inlineStr">
        <is>
          <t>1</t>
        </is>
      </c>
      <c r="AQ2010" t="inlineStr">
        <is>
          <t>23</t>
        </is>
      </c>
      <c r="AR2010" t="inlineStr">
        <is>
          <t>41.8</t>
        </is>
      </c>
      <c r="AS2010" t="inlineStr">
        <is>
          <t>156</t>
        </is>
      </c>
      <c r="AT2010" t="inlineStr"/>
      <c r="AU2010" t="inlineStr">
        <is>
          <t>---</t>
        </is>
      </c>
      <c r="AV2010" t="inlineStr">
        <is>
          <t>---</t>
        </is>
      </c>
      <c r="AW2010" t="inlineStr">
        <is>
          <t>---</t>
        </is>
      </c>
      <c r="AX2010" t="inlineStr">
        <is>
          <t>---</t>
        </is>
      </c>
      <c r="AY2010" t="inlineStr">
        <is>
          <t>---</t>
        </is>
      </c>
      <c r="AZ2010" t="inlineStr">
        <is>
          <t>---</t>
        </is>
      </c>
      <c r="BA2010" t="inlineStr">
        <is>
          <t>25302d3773ea035e35c3934e3aa8e141</t>
        </is>
      </c>
      <c r="BB2010" t="inlineStr">
        <is>
          <t>http://openrosa.org/formdesigner/0B48E039-1E80-49A7-AC24-732B6E788E39</t>
        </is>
      </c>
      <c r="BC2010" t="inlineStr">
        <is>
          <t>Ration et autres visites</t>
        </is>
      </c>
      <c r="BD2010" t="inlineStr">
        <is>
          <t>CommCare Android, version "2.56"(468048). App v15976. CommCare Version 2.56.0. Build 468048, built on: 2025-03-31</t>
        </is>
      </c>
      <c r="BE2010" t="inlineStr">
        <is>
          <t>commcare_6e883702-a4ce-475b-b43e-3900cbde0394</t>
        </is>
      </c>
      <c r="BF2010" t="inlineStr">
        <is>
          <t>18.5417213 -72.3982265 10.71 7.5</t>
        </is>
      </c>
      <c r="BG2010" t="inlineStr">
        <is>
          <t>f13d8149fc6d39ebe86af18272310ff9</t>
        </is>
      </c>
      <c r="BH2010" t="inlineStr">
        <is>
          <t>7f92301a232342ecaa860bf392f6b02f</t>
        </is>
      </c>
      <c r="BI2010" t="inlineStr">
        <is>
          <t>15246</t>
        </is>
      </c>
      <c r="BJ2010" t="inlineStr">
        <is>
          <t>XFormInstance</t>
        </is>
      </c>
      <c r="BK2010" t="inlineStr">
        <is>
          <t>ea9cc75c1ad911f0b5d5adacf27a4d41</t>
        </is>
      </c>
      <c r="BL2010" t="b">
        <v>0</v>
      </c>
      <c r="BM2010" t="inlineStr">
        <is>
          <t>---</t>
        </is>
      </c>
      <c r="BN2010" t="inlineStr">
        <is>
          <t>200.113.230.154</t>
        </is>
      </c>
      <c r="BO2010" t="inlineStr">
        <is>
          <t>Louis Sterline</t>
        </is>
      </c>
    </row>
    <row r="2011">
      <c r="A2011" t="inlineStr">
        <is>
          <t>2009</t>
        </is>
      </c>
      <c r="B2011" t="inlineStr">
        <is>
          <t>448c93cd-72cc-42ed-a4b7-58464db91e36</t>
        </is>
      </c>
      <c r="C2011" t="inlineStr">
        <is>
          <t>2025-04-16</t>
        </is>
      </c>
      <c r="D2011" t="inlineStr">
        <is>
          <t>10</t>
        </is>
      </c>
      <c r="E2011" t="inlineStr">
        <is>
          <t>---</t>
        </is>
      </c>
      <c r="F2011" t="inlineStr">
        <is>
          <t>0</t>
        </is>
      </c>
      <c r="G2011" t="inlineStr">
        <is>
          <t>---</t>
        </is>
      </c>
      <c r="H2011" t="inlineStr">
        <is>
          <t>1</t>
        </is>
      </c>
      <c r="I2011" t="inlineStr">
        <is>
          <t>1</t>
        </is>
      </c>
      <c r="J2011" t="inlineStr">
        <is>
          <t>2</t>
        </is>
      </c>
      <c r="K2011" t="inlineStr">
        <is>
          <t>---</t>
        </is>
      </c>
      <c r="L2011" t="inlineStr">
        <is>
          <t>---</t>
        </is>
      </c>
      <c r="M2011" t="inlineStr">
        <is>
          <t>---</t>
        </is>
      </c>
      <c r="N2011" t="inlineStr">
        <is>
          <t>---</t>
        </is>
      </c>
      <c r="O2011" t="inlineStr">
        <is>
          <t>---</t>
        </is>
      </c>
      <c r="P2011" t="inlineStr">
        <is>
          <t>---</t>
        </is>
      </c>
      <c r="Q2011" t="inlineStr">
        <is>
          <t>---</t>
        </is>
      </c>
      <c r="R2011" t="inlineStr"/>
      <c r="S2011" t="inlineStr">
        <is>
          <t>18.0</t>
        </is>
      </c>
      <c r="T2011" t="inlineStr"/>
      <c r="U2011" t="inlineStr"/>
      <c r="V2011" t="inlineStr"/>
      <c r="W2011" t="inlineStr"/>
      <c r="X2011" t="inlineStr">
        <is>
          <t>PDP/HBSB/PED00134</t>
        </is>
      </c>
      <c r="Y2011" t="inlineStr">
        <is>
          <t>PDP/HBSB/PED00134</t>
        </is>
      </c>
      <c r="Z2011" t="inlineStr">
        <is>
          <t>2025-04-16 18:09:10</t>
        </is>
      </c>
      <c r="AA2011" t="inlineStr">
        <is>
          <t>2025-04-16 18:08:43</t>
        </is>
      </c>
      <c r="AB2011" t="inlineStr">
        <is>
          <t>5lally</t>
        </is>
      </c>
      <c r="AC2011" t="inlineStr">
        <is>
          <t>2025-04-16 18:08:43</t>
        </is>
      </c>
      <c r="AD2011" s="1" t="inlineStr">
        <is>
          <t>https://www.commcarehq.org/a/caris-test/reports/form_data/448c93cd-72cc-42ed-a4b7-58464db91e36/</t>
        </is>
      </c>
      <c r="AE2011" t="inlineStr">
        <is>
          <t>---</t>
        </is>
      </c>
      <c r="AF2011" t="inlineStr">
        <is>
          <t>3c5a623af057e23a32ae4000_177901</t>
        </is>
      </c>
      <c r="AG2011" t="inlineStr">
        <is>
          <t>---</t>
        </is>
      </c>
      <c r="AH2011" t="inlineStr">
        <is>
          <t>2025-04-16 18:09:10</t>
        </is>
      </c>
      <c r="AI2011" t="inlineStr">
        <is>
          <t>1a48299a1e8c4513b37f86ba0458bf1d</t>
        </is>
      </c>
      <c r="AJ2011" t="inlineStr">
        <is>
          <t>2025-04-16</t>
        </is>
      </c>
      <c r="AK2011" t="inlineStr">
        <is>
          <t>10</t>
        </is>
      </c>
      <c r="AL2011" t="inlineStr">
        <is>
          <t>---</t>
        </is>
      </c>
      <c r="AM2011" t="inlineStr">
        <is>
          <t>0</t>
        </is>
      </c>
      <c r="AN2011" t="inlineStr">
        <is>
          <t>---</t>
        </is>
      </c>
      <c r="AO2011" t="inlineStr">
        <is>
          <t>1</t>
        </is>
      </c>
      <c r="AP2011" t="inlineStr">
        <is>
          <t>1</t>
        </is>
      </c>
      <c r="AQ2011" t="inlineStr"/>
      <c r="AR2011" t="inlineStr">
        <is>
          <t>18</t>
        </is>
      </c>
      <c r="AS2011" t="inlineStr"/>
      <c r="AT2011" t="inlineStr"/>
      <c r="AU2011" t="inlineStr">
        <is>
          <t>---</t>
        </is>
      </c>
      <c r="AV2011" t="inlineStr">
        <is>
          <t>---</t>
        </is>
      </c>
      <c r="AW2011" t="inlineStr">
        <is>
          <t>---</t>
        </is>
      </c>
      <c r="AX2011" t="inlineStr">
        <is>
          <t>---</t>
        </is>
      </c>
      <c r="AY2011" t="inlineStr">
        <is>
          <t>---</t>
        </is>
      </c>
      <c r="AZ2011" t="inlineStr">
        <is>
          <t>---</t>
        </is>
      </c>
      <c r="BA2011" t="inlineStr">
        <is>
          <t>1a48299a1e8c4513b37f86ba0458bf1d</t>
        </is>
      </c>
      <c r="BB2011" t="inlineStr">
        <is>
          <t>http://openrosa.org/formdesigner/0B48E039-1E80-49A7-AC24-732B6E788E39</t>
        </is>
      </c>
      <c r="BC2011" t="inlineStr">
        <is>
          <t>Ration et autres visites</t>
        </is>
      </c>
      <c r="BD2011" t="inlineStr">
        <is>
          <t>CommCare Android, version "2.56"(472000). App v15976. CommCare Version 2.56.0. Build 472000, built on: 2025-04-11</t>
        </is>
      </c>
      <c r="BE2011" t="inlineStr">
        <is>
          <t>commcare_a3391c69-c101-4fc9-9ecf-f9be9e98e738</t>
        </is>
      </c>
      <c r="BF2011" t="inlineStr">
        <is>
          <t>19.9442349 -72.7758192 -18.5 18.83</t>
        </is>
      </c>
      <c r="BG2011" t="inlineStr">
        <is>
          <t>f13d8149fc6d39ebe86af18272310ff9</t>
        </is>
      </c>
      <c r="BH2011" t="inlineStr">
        <is>
          <t>7f92301a232342ecaa860bf392f6b02f</t>
        </is>
      </c>
      <c r="BI2011" t="inlineStr">
        <is>
          <t>15246</t>
        </is>
      </c>
      <c r="BJ2011" t="inlineStr">
        <is>
          <t>XFormInstance</t>
        </is>
      </c>
      <c r="BK2011" t="inlineStr">
        <is>
          <t>7f1b17f41aed11f081d12d62bcb734fa</t>
        </is>
      </c>
      <c r="BL2011" t="b">
        <v>0</v>
      </c>
      <c r="BM2011" t="inlineStr">
        <is>
          <t>---</t>
        </is>
      </c>
      <c r="BN2011" t="inlineStr">
        <is>
          <t>190.115.171.97</t>
        </is>
      </c>
      <c r="BO2011" t="inlineStr">
        <is>
          <t>---</t>
        </is>
      </c>
    </row>
    <row r="2012">
      <c r="A2012" t="inlineStr">
        <is>
          <t>2010</t>
        </is>
      </c>
      <c r="B2012" t="inlineStr">
        <is>
          <t>c56a804e-5e31-4372-9700-866884e03a9c</t>
        </is>
      </c>
      <c r="C2012" t="inlineStr">
        <is>
          <t>2025-04-15</t>
        </is>
      </c>
      <c r="D2012" t="inlineStr">
        <is>
          <t>3</t>
        </is>
      </c>
      <c r="E2012" t="inlineStr">
        <is>
          <t>---</t>
        </is>
      </c>
      <c r="F2012" t="inlineStr">
        <is>
          <t>1</t>
        </is>
      </c>
      <c r="G2012" t="inlineStr">
        <is>
          <t>---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---</t>
        </is>
      </c>
      <c r="L2012" t="inlineStr">
        <is>
          <t>---</t>
        </is>
      </c>
      <c r="M2012" t="inlineStr">
        <is>
          <t>---</t>
        </is>
      </c>
      <c r="N2012" t="inlineStr">
        <is>
          <t>---</t>
        </is>
      </c>
      <c r="O2012" t="inlineStr">
        <is>
          <t>---</t>
        </is>
      </c>
      <c r="P2012" t="inlineStr">
        <is>
          <t>---</t>
        </is>
      </c>
      <c r="Q2012" t="inlineStr">
        <is>
          <t>---</t>
        </is>
      </c>
      <c r="R2012" t="inlineStr"/>
      <c r="S2012" t="inlineStr"/>
      <c r="T2012" t="inlineStr"/>
      <c r="U2012" t="inlineStr"/>
      <c r="V2012" t="inlineStr"/>
      <c r="W2012" t="inlineStr"/>
      <c r="X2012" t="inlineStr">
        <is>
          <t>LEG/HSCL/ST01278</t>
        </is>
      </c>
      <c r="Y2012" t="inlineStr">
        <is>
          <t>LEG/HSCL/ST01278</t>
        </is>
      </c>
      <c r="Z2012" t="inlineStr">
        <is>
          <t>2025-04-15 18:17:17</t>
        </is>
      </c>
      <c r="AA2012" t="inlineStr">
        <is>
          <t>2025-04-15 18:16:56</t>
        </is>
      </c>
      <c r="AB2012" t="inlineStr">
        <is>
          <t>2toussaint</t>
        </is>
      </c>
      <c r="AC2012" t="inlineStr">
        <is>
          <t>2025-04-16 19:20:07</t>
        </is>
      </c>
      <c r="AD2012" s="1" t="inlineStr">
        <is>
          <t>https://www.commcarehq.org/a/caris-test/reports/form_data/c56a804e-5e31-4372-9700-866884e03a9c/</t>
        </is>
      </c>
      <c r="AE2012" t="inlineStr">
        <is>
          <t>---</t>
        </is>
      </c>
      <c r="AF2012" t="inlineStr">
        <is>
          <t>3c5a623af057e23a32ae4000_194550</t>
        </is>
      </c>
      <c r="AG2012" t="inlineStr">
        <is>
          <t>OK</t>
        </is>
      </c>
      <c r="AH2012" t="inlineStr">
        <is>
          <t>2025-04-15 18:17:17</t>
        </is>
      </c>
      <c r="AI2012" t="inlineStr">
        <is>
          <t>bf15ded1c441caeee7b3790beacaa107</t>
        </is>
      </c>
      <c r="AJ2012" t="inlineStr">
        <is>
          <t>2025-04-15</t>
        </is>
      </c>
      <c r="AK2012" t="inlineStr">
        <is>
          <t>3</t>
        </is>
      </c>
      <c r="AL2012" t="inlineStr">
        <is>
          <t>---</t>
        </is>
      </c>
      <c r="AM2012" t="inlineStr">
        <is>
          <t>1</t>
        </is>
      </c>
      <c r="AN2012" t="inlineStr">
        <is>
          <t>---</t>
        </is>
      </c>
      <c r="AO2012" t="inlineStr">
        <is>
          <t>1</t>
        </is>
      </c>
      <c r="AP2012" t="inlineStr">
        <is>
          <t>1</t>
        </is>
      </c>
      <c r="AQ2012" t="inlineStr"/>
      <c r="AR2012" t="inlineStr"/>
      <c r="AS2012" t="inlineStr"/>
      <c r="AT2012" t="inlineStr"/>
      <c r="AU2012" t="inlineStr">
        <is>
          <t>---</t>
        </is>
      </c>
      <c r="AV2012" t="inlineStr">
        <is>
          <t>---</t>
        </is>
      </c>
      <c r="AW2012" t="inlineStr">
        <is>
          <t>---</t>
        </is>
      </c>
      <c r="AX2012" t="inlineStr">
        <is>
          <t>---</t>
        </is>
      </c>
      <c r="AY2012" t="inlineStr">
        <is>
          <t>---</t>
        </is>
      </c>
      <c r="AZ2012" t="inlineStr">
        <is>
          <t>---</t>
        </is>
      </c>
      <c r="BA2012" t="inlineStr">
        <is>
          <t>bf15ded1c441caeee7b3790beacaa107</t>
        </is>
      </c>
      <c r="BB2012" t="inlineStr">
        <is>
          <t>http://openrosa.org/formdesigner/0B48E039-1E80-49A7-AC24-732B6E788E39</t>
        </is>
      </c>
      <c r="BC2012" t="inlineStr">
        <is>
          <t>Ration et autres visites</t>
        </is>
      </c>
      <c r="BD2012" t="inlineStr">
        <is>
          <t>CommCare Android, version "2.55.0"(467579). App v15976. CommCare Version 2.55.0. Build 467579, built on: 2025-01-15</t>
        </is>
      </c>
      <c r="BE2012" t="inlineStr">
        <is>
          <t>commcare_6ba4fa04-2ee5-4472-8c22-35182b767bd8</t>
        </is>
      </c>
      <c r="BF2012" t="inlineStr"/>
      <c r="BG2012" t="inlineStr">
        <is>
          <t>f13d8149fc6d39ebe86af18272310ff9</t>
        </is>
      </c>
      <c r="BH2012" t="inlineStr">
        <is>
          <t>7f92301a232342ecaa860bf392f6b02f</t>
        </is>
      </c>
      <c r="BI2012" t="inlineStr">
        <is>
          <t>15246</t>
        </is>
      </c>
      <c r="BJ2012" t="inlineStr">
        <is>
          <t>XFormInstance</t>
        </is>
      </c>
      <c r="BK2012" t="inlineStr">
        <is>
          <t>36d323a6172811f08a8e839c77c2df28</t>
        </is>
      </c>
      <c r="BL2012" t="b">
        <v>0</v>
      </c>
      <c r="BM2012" t="inlineStr">
        <is>
          <t>---</t>
        </is>
      </c>
      <c r="BN2012" t="inlineStr">
        <is>
          <t>200.113.234.161</t>
        </is>
      </c>
      <c r="BO2012" t="inlineStr">
        <is>
          <t xml:space="preserve">0Jean Douvens François </t>
        </is>
      </c>
    </row>
    <row r="2013">
      <c r="A2013" t="inlineStr">
        <is>
          <t>2011</t>
        </is>
      </c>
      <c r="B2013" t="inlineStr">
        <is>
          <t>858e0398-8b73-4052-bd65-e7f5e7334cd3</t>
        </is>
      </c>
      <c r="C2013" t="inlineStr">
        <is>
          <t>2025-04-16</t>
        </is>
      </c>
      <c r="D2013" t="inlineStr">
        <is>
          <t>3 4</t>
        </is>
      </c>
      <c r="E2013" t="inlineStr">
        <is>
          <t>Renforcement d'adherence</t>
        </is>
      </c>
      <c r="F2013" t="inlineStr">
        <is>
          <t>0</t>
        </is>
      </c>
      <c r="G2013" t="inlineStr">
        <is>
          <t>---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---</t>
        </is>
      </c>
      <c r="L2013" t="inlineStr">
        <is>
          <t>---</t>
        </is>
      </c>
      <c r="M2013" t="inlineStr">
        <is>
          <t>---</t>
        </is>
      </c>
      <c r="N2013" t="inlineStr">
        <is>
          <t>---</t>
        </is>
      </c>
      <c r="O2013" t="inlineStr">
        <is>
          <t>---</t>
        </is>
      </c>
      <c r="P2013" t="inlineStr">
        <is>
          <t>---</t>
        </is>
      </c>
      <c r="Q2013" t="inlineStr">
        <is>
          <t>---</t>
        </is>
      </c>
      <c r="R2013" t="inlineStr">
        <is>
          <t>16.0</t>
        </is>
      </c>
      <c r="S2013" t="inlineStr">
        <is>
          <t>22.0</t>
        </is>
      </c>
      <c r="T2013" t="inlineStr">
        <is>
          <t>120.0</t>
        </is>
      </c>
      <c r="U2013" t="inlineStr"/>
      <c r="V2013" t="inlineStr"/>
      <c r="W2013" t="inlineStr"/>
      <c r="X2013" t="inlineStr">
        <is>
          <t>PIG/HOBP/00164</t>
        </is>
      </c>
      <c r="Y2013" t="inlineStr">
        <is>
          <t>PIG/HOBP/00164</t>
        </is>
      </c>
      <c r="Z2013" t="inlineStr">
        <is>
          <t>2025-04-16 20:06:08</t>
        </is>
      </c>
      <c r="AA2013" t="inlineStr">
        <is>
          <t>2025-04-16 20:05:09</t>
        </is>
      </c>
      <c r="AB2013" t="inlineStr">
        <is>
          <t>1ketly</t>
        </is>
      </c>
      <c r="AC2013" t="inlineStr">
        <is>
          <t>2025-04-16 20:06:10</t>
        </is>
      </c>
      <c r="AD2013" s="1" t="inlineStr">
        <is>
          <t>https://www.commcarehq.org/a/caris-test/reports/form_data/858e0398-8b73-4052-bd65-e7f5e7334cd3/</t>
        </is>
      </c>
      <c r="AE2013" t="inlineStr">
        <is>
          <t>---</t>
        </is>
      </c>
      <c r="AF2013" t="inlineStr">
        <is>
          <t>3c5a623af057e23a32ae4000_23932</t>
        </is>
      </c>
      <c r="AG2013" t="inlineStr">
        <is>
          <t>OK</t>
        </is>
      </c>
      <c r="AH2013" t="inlineStr">
        <is>
          <t>2025-04-16 20:06:08</t>
        </is>
      </c>
      <c r="AI2013" t="inlineStr">
        <is>
          <t>a75dfcb32c444e83a4857eabadf7dd0f</t>
        </is>
      </c>
      <c r="AJ2013" t="inlineStr">
        <is>
          <t>2025-04-16</t>
        </is>
      </c>
      <c r="AK2013" t="inlineStr">
        <is>
          <t>3 4</t>
        </is>
      </c>
      <c r="AL2013" t="inlineStr">
        <is>
          <t>Renforcement d'adherence</t>
        </is>
      </c>
      <c r="AM2013" t="inlineStr">
        <is>
          <t>0</t>
        </is>
      </c>
      <c r="AN2013" t="inlineStr">
        <is>
          <t>---</t>
        </is>
      </c>
      <c r="AO2013" t="inlineStr">
        <is>
          <t>1</t>
        </is>
      </c>
      <c r="AP2013" t="inlineStr">
        <is>
          <t>1</t>
        </is>
      </c>
      <c r="AQ2013" t="inlineStr">
        <is>
          <t>16</t>
        </is>
      </c>
      <c r="AR2013" t="inlineStr">
        <is>
          <t>22</t>
        </is>
      </c>
      <c r="AS2013" t="inlineStr">
        <is>
          <t>120</t>
        </is>
      </c>
      <c r="AT2013" t="inlineStr"/>
      <c r="AU2013" t="inlineStr">
        <is>
          <t>---</t>
        </is>
      </c>
      <c r="AV2013" t="inlineStr">
        <is>
          <t>---</t>
        </is>
      </c>
      <c r="AW2013" t="inlineStr">
        <is>
          <t>---</t>
        </is>
      </c>
      <c r="AX2013" t="inlineStr">
        <is>
          <t>---</t>
        </is>
      </c>
      <c r="AY2013" t="inlineStr">
        <is>
          <t>---</t>
        </is>
      </c>
      <c r="AZ2013" t="inlineStr">
        <is>
          <t>---</t>
        </is>
      </c>
      <c r="BA2013" t="inlineStr">
        <is>
          <t>a75dfcb32c444e83a4857eabadf7dd0f</t>
        </is>
      </c>
      <c r="BB2013" t="inlineStr">
        <is>
          <t>http://openrosa.org/formdesigner/0B48E039-1E80-49A7-AC24-732B6E788E39</t>
        </is>
      </c>
      <c r="BC2013" t="inlineStr">
        <is>
          <t>Ration et autres visites</t>
        </is>
      </c>
      <c r="BD2013" t="inlineStr">
        <is>
          <t>CommCare Android, version "2.56"(472000). App v15976. CommCare Version 2.56.0. Build 472000, built on: 2025-04-11</t>
        </is>
      </c>
      <c r="BE2013" t="inlineStr">
        <is>
          <t>commcare_173380f7-b37d-43d8-ba2b-b49ceb66cb2e</t>
        </is>
      </c>
      <c r="BF2013" t="inlineStr">
        <is>
          <t>19.4388655 -72.2047953 389.0 9.8</t>
        </is>
      </c>
      <c r="BG2013" t="inlineStr">
        <is>
          <t>f13d8149fc6d39ebe86af18272310ff9</t>
        </is>
      </c>
      <c r="BH2013" t="inlineStr">
        <is>
          <t>7f92301a232342ecaa860bf392f6b02f</t>
        </is>
      </c>
      <c r="BI2013" t="inlineStr">
        <is>
          <t>15246</t>
        </is>
      </c>
      <c r="BJ2013" t="inlineStr">
        <is>
          <t>XFormInstance</t>
        </is>
      </c>
      <c r="BK2013" t="inlineStr">
        <is>
          <t>fb97ba0a1a3c11f0b4a6adacf27a4d41</t>
        </is>
      </c>
      <c r="BL2013" t="b">
        <v>0</v>
      </c>
      <c r="BM2013" t="inlineStr">
        <is>
          <t>---</t>
        </is>
      </c>
      <c r="BN2013" t="inlineStr">
        <is>
          <t>200.113.215.55</t>
        </is>
      </c>
      <c r="BO2013" t="inlineStr">
        <is>
          <t>mervil Jn Tony</t>
        </is>
      </c>
    </row>
    <row r="2014">
      <c r="A2014" t="inlineStr">
        <is>
          <t>2012</t>
        </is>
      </c>
      <c r="B2014" t="inlineStr">
        <is>
          <t>a4862c37-c4b6-4692-a78b-774b7a5c8ca1</t>
        </is>
      </c>
      <c r="C2014" t="inlineStr">
        <is>
          <t>2025-04-15</t>
        </is>
      </c>
      <c r="D2014" t="inlineStr">
        <is>
          <t>3</t>
        </is>
      </c>
      <c r="E2014" t="inlineStr">
        <is>
          <t>---</t>
        </is>
      </c>
      <c r="F2014" t="inlineStr">
        <is>
          <t>0</t>
        </is>
      </c>
      <c r="G2014" t="inlineStr">
        <is>
          <t>---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---</t>
        </is>
      </c>
      <c r="L2014" t="inlineStr">
        <is>
          <t>---</t>
        </is>
      </c>
      <c r="M2014" t="inlineStr">
        <is>
          <t>---</t>
        </is>
      </c>
      <c r="N2014" t="inlineStr">
        <is>
          <t>---</t>
        </is>
      </c>
      <c r="O2014" t="inlineStr">
        <is>
          <t>---</t>
        </is>
      </c>
      <c r="P2014" t="inlineStr">
        <is>
          <t>---</t>
        </is>
      </c>
      <c r="Q2014" t="inlineStr">
        <is>
          <t>---</t>
        </is>
      </c>
      <c r="R2014" t="inlineStr"/>
      <c r="S2014" t="inlineStr"/>
      <c r="T2014" t="inlineStr"/>
      <c r="U2014" t="inlineStr"/>
      <c r="V2014" t="inlineStr"/>
      <c r="W2014" t="inlineStr"/>
      <c r="X2014" t="inlineStr">
        <is>
          <t>CAP/HSCM/ST01756</t>
        </is>
      </c>
      <c r="Y2014" t="inlineStr">
        <is>
          <t>CAP/HSCM/ST01756</t>
        </is>
      </c>
      <c r="Z2014" t="inlineStr">
        <is>
          <t>2025-04-16 01:18:33</t>
        </is>
      </c>
      <c r="AA2014" t="inlineStr">
        <is>
          <t>2025-04-16 01:18:19</t>
        </is>
      </c>
      <c r="AB2014" t="inlineStr">
        <is>
          <t>1fleurgile</t>
        </is>
      </c>
      <c r="AC2014" t="inlineStr">
        <is>
          <t>2025-04-16 20:08:06</t>
        </is>
      </c>
      <c r="AD2014" s="1" t="inlineStr">
        <is>
          <t>https://www.commcarehq.org/a/caris-test/reports/form_data/a4862c37-c4b6-4692-a78b-774b7a5c8ca1/</t>
        </is>
      </c>
      <c r="AE2014" t="inlineStr">
        <is>
          <t>---</t>
        </is>
      </c>
      <c r="AF2014" t="inlineStr">
        <is>
          <t>1e96af0a425f4ac1a718b22516d40e67</t>
        </is>
      </c>
      <c r="AG2014" t="inlineStr">
        <is>
          <t>OK</t>
        </is>
      </c>
      <c r="AH2014" t="inlineStr">
        <is>
          <t>2025-04-16 01:18:33</t>
        </is>
      </c>
      <c r="AI2014" t="inlineStr">
        <is>
          <t>9cfdf7db54419d22491b2c964b5162b3</t>
        </is>
      </c>
      <c r="AJ2014" t="inlineStr">
        <is>
          <t>2025-04-15</t>
        </is>
      </c>
      <c r="AK2014" t="inlineStr">
        <is>
          <t>3</t>
        </is>
      </c>
      <c r="AL2014" t="inlineStr">
        <is>
          <t>---</t>
        </is>
      </c>
      <c r="AM2014" t="inlineStr">
        <is>
          <t>0</t>
        </is>
      </c>
      <c r="AN2014" t="inlineStr">
        <is>
          <t>---</t>
        </is>
      </c>
      <c r="AO2014" t="inlineStr">
        <is>
          <t>1</t>
        </is>
      </c>
      <c r="AP2014" t="inlineStr">
        <is>
          <t>1</t>
        </is>
      </c>
      <c r="AQ2014" t="inlineStr"/>
      <c r="AR2014" t="inlineStr"/>
      <c r="AS2014" t="inlineStr"/>
      <c r="AT2014" t="inlineStr"/>
      <c r="AU2014" t="inlineStr">
        <is>
          <t>---</t>
        </is>
      </c>
      <c r="AV2014" t="inlineStr">
        <is>
          <t>---</t>
        </is>
      </c>
      <c r="AW2014" t="inlineStr">
        <is>
          <t>---</t>
        </is>
      </c>
      <c r="AX2014" t="inlineStr">
        <is>
          <t>---</t>
        </is>
      </c>
      <c r="AY2014" t="inlineStr">
        <is>
          <t>---</t>
        </is>
      </c>
      <c r="AZ2014" t="inlineStr">
        <is>
          <t>---</t>
        </is>
      </c>
      <c r="BA2014" t="inlineStr">
        <is>
          <t>9cfdf7db54419d22491b2c964b5162b3</t>
        </is>
      </c>
      <c r="BB2014" t="inlineStr">
        <is>
          <t>http://openrosa.org/formdesigner/0B48E039-1E80-49A7-AC24-732B6E788E39</t>
        </is>
      </c>
      <c r="BC2014" t="inlineStr">
        <is>
          <t>Ration et autres visites</t>
        </is>
      </c>
      <c r="BD2014" t="inlineStr">
        <is>
          <t>CommCare Android, version "2.55.0"(467579). App v15976. CommCare Version 2.55.0. Build 467579, built on: 2025-01-15</t>
        </is>
      </c>
      <c r="BE2014" t="inlineStr">
        <is>
          <t>commcare_76b456dd-7d90-498a-a785-92f136625a61</t>
        </is>
      </c>
      <c r="BF2014" t="inlineStr">
        <is>
          <t>19.7277527 -72.2195381 0.0 2799.99</t>
        </is>
      </c>
      <c r="BG2014" t="inlineStr">
        <is>
          <t>f13d8149fc6d39ebe86af18272310ff9</t>
        </is>
      </c>
      <c r="BH2014" t="inlineStr">
        <is>
          <t>7f92301a232342ecaa860bf392f6b02f</t>
        </is>
      </c>
      <c r="BI2014" t="inlineStr">
        <is>
          <t>15246</t>
        </is>
      </c>
      <c r="BJ2014" t="inlineStr">
        <is>
          <t>XFormInstance</t>
        </is>
      </c>
      <c r="BK2014" t="inlineStr">
        <is>
          <t>d37de5b4171211f0bf7b8d4ba6887086</t>
        </is>
      </c>
      <c r="BL2014" t="b">
        <v>0</v>
      </c>
      <c r="BM2014" t="inlineStr">
        <is>
          <t>---</t>
        </is>
      </c>
      <c r="BN2014" t="inlineStr">
        <is>
          <t>200.113.215.5</t>
        </is>
      </c>
      <c r="BO2014" t="inlineStr">
        <is>
          <t>Rood Endel Jean</t>
        </is>
      </c>
    </row>
    <row r="2015">
      <c r="A2015" t="inlineStr">
        <is>
          <t>2013</t>
        </is>
      </c>
      <c r="B2015" t="inlineStr">
        <is>
          <t>eb9b6f9b-804b-41c4-ab00-02f24b0d28b5</t>
        </is>
      </c>
      <c r="C2015" t="inlineStr">
        <is>
          <t>2025-04-15</t>
        </is>
      </c>
      <c r="D2015" t="inlineStr">
        <is>
          <t>3</t>
        </is>
      </c>
      <c r="E2015" t="inlineStr">
        <is>
          <t>---</t>
        </is>
      </c>
      <c r="F2015" t="inlineStr">
        <is>
          <t>0</t>
        </is>
      </c>
      <c r="G2015" t="inlineStr">
        <is>
          <t>---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---</t>
        </is>
      </c>
      <c r="L2015" t="inlineStr">
        <is>
          <t>---</t>
        </is>
      </c>
      <c r="M2015" t="inlineStr">
        <is>
          <t>---</t>
        </is>
      </c>
      <c r="N2015" t="inlineStr">
        <is>
          <t>---</t>
        </is>
      </c>
      <c r="O2015" t="inlineStr">
        <is>
          <t>---</t>
        </is>
      </c>
      <c r="P2015" t="inlineStr">
        <is>
          <t>---</t>
        </is>
      </c>
      <c r="Q2015" t="inlineStr">
        <is>
          <t>---</t>
        </is>
      </c>
      <c r="R2015" t="inlineStr"/>
      <c r="S2015" t="inlineStr"/>
      <c r="T2015" t="inlineStr"/>
      <c r="U2015" t="inlineStr"/>
      <c r="V2015" t="inlineStr"/>
      <c r="W2015" t="inlineStr"/>
      <c r="X2015" t="inlineStr">
        <is>
          <t>CAP/HSCM/ST1757</t>
        </is>
      </c>
      <c r="Y2015" t="inlineStr">
        <is>
          <t>CAP/HSCM/ST1757</t>
        </is>
      </c>
      <c r="Z2015" t="inlineStr">
        <is>
          <t>2025-04-16 01:19:15</t>
        </is>
      </c>
      <c r="AA2015" t="inlineStr">
        <is>
          <t>2025-04-16 01:19:00</t>
        </is>
      </c>
      <c r="AB2015" t="inlineStr">
        <is>
          <t>1fleurgile</t>
        </is>
      </c>
      <c r="AC2015" t="inlineStr">
        <is>
          <t>2025-04-16 20:08:07</t>
        </is>
      </c>
      <c r="AD2015" s="1" t="inlineStr">
        <is>
          <t>https://www.commcarehq.org/a/caris-test/reports/form_data/eb9b6f9b-804b-41c4-ab00-02f24b0d28b5/</t>
        </is>
      </c>
      <c r="AE2015" t="inlineStr">
        <is>
          <t>---</t>
        </is>
      </c>
      <c r="AF2015" t="inlineStr">
        <is>
          <t>687b577157ac4b24842583b24973366e</t>
        </is>
      </c>
      <c r="AG2015" t="inlineStr">
        <is>
          <t>OK</t>
        </is>
      </c>
      <c r="AH2015" t="inlineStr">
        <is>
          <t>2025-04-16 01:19:15</t>
        </is>
      </c>
      <c r="AI2015" t="inlineStr">
        <is>
          <t>9cfdf7db54419d22491b2c964b5162b3</t>
        </is>
      </c>
      <c r="AJ2015" t="inlineStr">
        <is>
          <t>2025-04-15</t>
        </is>
      </c>
      <c r="AK2015" t="inlineStr">
        <is>
          <t>3</t>
        </is>
      </c>
      <c r="AL2015" t="inlineStr">
        <is>
          <t>---</t>
        </is>
      </c>
      <c r="AM2015" t="inlineStr">
        <is>
          <t>0</t>
        </is>
      </c>
      <c r="AN2015" t="inlineStr">
        <is>
          <t>---</t>
        </is>
      </c>
      <c r="AO2015" t="inlineStr">
        <is>
          <t>1</t>
        </is>
      </c>
      <c r="AP2015" t="inlineStr">
        <is>
          <t>1</t>
        </is>
      </c>
      <c r="AQ2015" t="inlineStr"/>
      <c r="AR2015" t="inlineStr"/>
      <c r="AS2015" t="inlineStr"/>
      <c r="AT2015" t="inlineStr"/>
      <c r="AU2015" t="inlineStr">
        <is>
          <t>---</t>
        </is>
      </c>
      <c r="AV2015" t="inlineStr">
        <is>
          <t>---</t>
        </is>
      </c>
      <c r="AW2015" t="inlineStr">
        <is>
          <t>---</t>
        </is>
      </c>
      <c r="AX2015" t="inlineStr">
        <is>
          <t>---</t>
        </is>
      </c>
      <c r="AY2015" t="inlineStr">
        <is>
          <t>---</t>
        </is>
      </c>
      <c r="AZ2015" t="inlineStr">
        <is>
          <t>---</t>
        </is>
      </c>
      <c r="BA2015" t="inlineStr">
        <is>
          <t>9cfdf7db54419d22491b2c964b5162b3</t>
        </is>
      </c>
      <c r="BB2015" t="inlineStr">
        <is>
          <t>http://openrosa.org/formdesigner/0B48E039-1E80-49A7-AC24-732B6E788E39</t>
        </is>
      </c>
      <c r="BC2015" t="inlineStr">
        <is>
          <t>Ration et autres visites</t>
        </is>
      </c>
      <c r="BD2015" t="inlineStr">
        <is>
          <t>CommCare Android, version "2.55.0"(467579). App v15976. CommCare Version 2.55.0. Build 467579, built on: 2025-01-15</t>
        </is>
      </c>
      <c r="BE2015" t="inlineStr">
        <is>
          <t>commcare_76b456dd-7d90-498a-a785-92f136625a61</t>
        </is>
      </c>
      <c r="BF2015" t="inlineStr">
        <is>
          <t>19.7277985 -72.2199871 0.0 2799.99</t>
        </is>
      </c>
      <c r="BG2015" t="inlineStr">
        <is>
          <t>f13d8149fc6d39ebe86af18272310ff9</t>
        </is>
      </c>
      <c r="BH2015" t="inlineStr">
        <is>
          <t>7f92301a232342ecaa860bf392f6b02f</t>
        </is>
      </c>
      <c r="BI2015" t="inlineStr">
        <is>
          <t>15246</t>
        </is>
      </c>
      <c r="BJ2015" t="inlineStr">
        <is>
          <t>XFormInstance</t>
        </is>
      </c>
      <c r="BK2015" t="inlineStr">
        <is>
          <t>d37de5b4171211f0bf7b8d4ba6887086</t>
        </is>
      </c>
      <c r="BL2015" t="b">
        <v>0</v>
      </c>
      <c r="BM2015" t="inlineStr">
        <is>
          <t>---</t>
        </is>
      </c>
      <c r="BN2015" t="inlineStr">
        <is>
          <t>200.113.215.5</t>
        </is>
      </c>
      <c r="BO2015" t="inlineStr">
        <is>
          <t>Roudeline Jean</t>
        </is>
      </c>
    </row>
    <row r="2016">
      <c r="A2016" t="inlineStr">
        <is>
          <t>2014</t>
        </is>
      </c>
      <c r="B2016" t="inlineStr">
        <is>
          <t>b4853dcb-397a-48da-8dda-828a30ed6d21</t>
        </is>
      </c>
      <c r="C2016" t="inlineStr">
        <is>
          <t>2025-04-16</t>
        </is>
      </c>
      <c r="D2016" t="inlineStr">
        <is>
          <t>3</t>
        </is>
      </c>
      <c r="E2016" t="inlineStr">
        <is>
          <t>---</t>
        </is>
      </c>
      <c r="F2016" t="inlineStr">
        <is>
          <t>0</t>
        </is>
      </c>
      <c r="G2016" t="inlineStr">
        <is>
          <t>---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---</t>
        </is>
      </c>
      <c r="L2016" t="inlineStr">
        <is>
          <t>---</t>
        </is>
      </c>
      <c r="M2016" t="inlineStr">
        <is>
          <t>---</t>
        </is>
      </c>
      <c r="N2016" t="inlineStr">
        <is>
          <t>---</t>
        </is>
      </c>
      <c r="O2016" t="inlineStr">
        <is>
          <t>---</t>
        </is>
      </c>
      <c r="P2016" t="inlineStr">
        <is>
          <t>---</t>
        </is>
      </c>
      <c r="Q2016" t="inlineStr">
        <is>
          <t>---</t>
        </is>
      </c>
      <c r="R2016" t="inlineStr"/>
      <c r="S2016" t="inlineStr"/>
      <c r="T2016" t="inlineStr"/>
      <c r="U2016" t="inlineStr"/>
      <c r="V2016" t="inlineStr"/>
      <c r="W2016" t="inlineStr"/>
      <c r="X2016" t="inlineStr">
        <is>
          <t>CAP/HSCM/ST03404</t>
        </is>
      </c>
      <c r="Y2016" t="inlineStr">
        <is>
          <t>CAP/HSCM/ST03404</t>
        </is>
      </c>
      <c r="Z2016" t="inlineStr">
        <is>
          <t>2025-04-16 20:06:05</t>
        </is>
      </c>
      <c r="AA2016" t="inlineStr">
        <is>
          <t>2025-04-16 20:05:46</t>
        </is>
      </c>
      <c r="AB2016" t="inlineStr">
        <is>
          <t>1fleurgile</t>
        </is>
      </c>
      <c r="AC2016" t="inlineStr">
        <is>
          <t>2025-04-16 20:08:09</t>
        </is>
      </c>
      <c r="AD2016" s="1" t="inlineStr">
        <is>
          <t>https://www.commcarehq.org/a/caris-test/reports/form_data/b4853dcb-397a-48da-8dda-828a30ed6d21/</t>
        </is>
      </c>
      <c r="AE2016" t="inlineStr">
        <is>
          <t>---</t>
        </is>
      </c>
      <c r="AF2016" t="inlineStr">
        <is>
          <t>3c5a623af057e23a32ae4000_26885</t>
        </is>
      </c>
      <c r="AG2016" t="inlineStr">
        <is>
          <t>OK</t>
        </is>
      </c>
      <c r="AH2016" t="inlineStr">
        <is>
          <t>2025-04-16 20:06:05</t>
        </is>
      </c>
      <c r="AI2016" t="inlineStr">
        <is>
          <t>9cfdf7db54419d22491b2c964b5162b3</t>
        </is>
      </c>
      <c r="AJ2016" t="inlineStr">
        <is>
          <t>2025-04-16</t>
        </is>
      </c>
      <c r="AK2016" t="inlineStr">
        <is>
          <t>3</t>
        </is>
      </c>
      <c r="AL2016" t="inlineStr">
        <is>
          <t>---</t>
        </is>
      </c>
      <c r="AM2016" t="inlineStr">
        <is>
          <t>0</t>
        </is>
      </c>
      <c r="AN2016" t="inlineStr">
        <is>
          <t>---</t>
        </is>
      </c>
      <c r="AO2016" t="inlineStr">
        <is>
          <t>1</t>
        </is>
      </c>
      <c r="AP2016" t="inlineStr">
        <is>
          <t>1</t>
        </is>
      </c>
      <c r="AQ2016" t="inlineStr"/>
      <c r="AR2016" t="inlineStr"/>
      <c r="AS2016" t="inlineStr"/>
      <c r="AT2016" t="inlineStr"/>
      <c r="AU2016" t="inlineStr">
        <is>
          <t>---</t>
        </is>
      </c>
      <c r="AV2016" t="inlineStr">
        <is>
          <t>---</t>
        </is>
      </c>
      <c r="AW2016" t="inlineStr">
        <is>
          <t>---</t>
        </is>
      </c>
      <c r="AX2016" t="inlineStr">
        <is>
          <t>---</t>
        </is>
      </c>
      <c r="AY2016" t="inlineStr">
        <is>
          <t>---</t>
        </is>
      </c>
      <c r="AZ2016" t="inlineStr">
        <is>
          <t>---</t>
        </is>
      </c>
      <c r="BA2016" t="inlineStr">
        <is>
          <t>9cfdf7db54419d22491b2c964b5162b3</t>
        </is>
      </c>
      <c r="BB2016" t="inlineStr">
        <is>
          <t>http://openrosa.org/formdesigner/0B48E039-1E80-49A7-AC24-732B6E788E39</t>
        </is>
      </c>
      <c r="BC2016" t="inlineStr">
        <is>
          <t>Ration et autres visites</t>
        </is>
      </c>
      <c r="BD2016" t="inlineStr">
        <is>
          <t>CommCare Android, version "2.55.0"(467579). App v15976. CommCare Version 2.55.0. Build 467579, built on: 2025-01-15</t>
        </is>
      </c>
      <c r="BE2016" t="inlineStr">
        <is>
          <t>commcare_76b456dd-7d90-498a-a785-92f136625a61</t>
        </is>
      </c>
      <c r="BF2016" t="inlineStr">
        <is>
          <t>19.7335118 -72.2213452 15.87 12.66</t>
        </is>
      </c>
      <c r="BG2016" t="inlineStr">
        <is>
          <t>f13d8149fc6d39ebe86af18272310ff9</t>
        </is>
      </c>
      <c r="BH2016" t="inlineStr">
        <is>
          <t>7f92301a232342ecaa860bf392f6b02f</t>
        </is>
      </c>
      <c r="BI2016" t="inlineStr">
        <is>
          <t>15246</t>
        </is>
      </c>
      <c r="BJ2016" t="inlineStr">
        <is>
          <t>XFormInstance</t>
        </is>
      </c>
      <c r="BK2016" t="inlineStr">
        <is>
          <t>d37de5b4171211f0bf7b8d4ba6887086</t>
        </is>
      </c>
      <c r="BL2016" t="b">
        <v>0</v>
      </c>
      <c r="BM2016" t="inlineStr">
        <is>
          <t>---</t>
        </is>
      </c>
      <c r="BN2016" t="inlineStr">
        <is>
          <t>200.113.215.5</t>
        </is>
      </c>
      <c r="BO2016" t="inlineStr">
        <is>
          <t>Sainsmyr Juvenson</t>
        </is>
      </c>
    </row>
    <row r="2017">
      <c r="A2017" t="inlineStr">
        <is>
          <t>2015</t>
        </is>
      </c>
      <c r="B2017" t="inlineStr">
        <is>
          <t>80a07468-e56c-4ad0-a08c-0b67c9fca99f</t>
        </is>
      </c>
      <c r="C2017" t="inlineStr">
        <is>
          <t>2025-04-16</t>
        </is>
      </c>
      <c r="D2017" t="inlineStr">
        <is>
          <t>3</t>
        </is>
      </c>
      <c r="E2017" t="inlineStr">
        <is>
          <t>---</t>
        </is>
      </c>
      <c r="F2017" t="inlineStr">
        <is>
          <t>0</t>
        </is>
      </c>
      <c r="G2017" t="inlineStr">
        <is>
          <t>---</t>
        </is>
      </c>
      <c r="H2017" t="inlineStr">
        <is>
          <t>1</t>
        </is>
      </c>
      <c r="I2017" t="inlineStr">
        <is>
          <t>0</t>
        </is>
      </c>
      <c r="J2017" t="inlineStr">
        <is>
          <t>---</t>
        </is>
      </c>
      <c r="K2017" t="inlineStr">
        <is>
          <t>---</t>
        </is>
      </c>
      <c r="L2017" t="inlineStr">
        <is>
          <t>---</t>
        </is>
      </c>
      <c r="M2017" t="inlineStr">
        <is>
          <t>---</t>
        </is>
      </c>
      <c r="N2017" t="inlineStr">
        <is>
          <t>---</t>
        </is>
      </c>
      <c r="O2017" t="inlineStr">
        <is>
          <t>---</t>
        </is>
      </c>
      <c r="P2017" t="inlineStr">
        <is>
          <t>---</t>
        </is>
      </c>
      <c r="Q2017" t="inlineStr">
        <is>
          <t>---</t>
        </is>
      </c>
      <c r="R2017" t="inlineStr">
        <is>
          <t>---</t>
        </is>
      </c>
      <c r="S2017" t="inlineStr">
        <is>
          <t>---</t>
        </is>
      </c>
      <c r="T2017" t="inlineStr">
        <is>
          <t>---</t>
        </is>
      </c>
      <c r="U2017" t="inlineStr">
        <is>
          <t>---</t>
        </is>
      </c>
      <c r="V2017" t="inlineStr">
        <is>
          <t>---</t>
        </is>
      </c>
      <c r="W2017" t="inlineStr"/>
      <c r="X2017" t="inlineStr">
        <is>
          <t>CAP/HSCM/ST02746</t>
        </is>
      </c>
      <c r="Y2017" t="inlineStr">
        <is>
          <t>CAP/HSCM/ST02746</t>
        </is>
      </c>
      <c r="Z2017" t="inlineStr">
        <is>
          <t>2025-04-16 20:07:03</t>
        </is>
      </c>
      <c r="AA2017" t="inlineStr">
        <is>
          <t>2025-04-16 20:06:40</t>
        </is>
      </c>
      <c r="AB2017" t="inlineStr">
        <is>
          <t>1fleurgile</t>
        </is>
      </c>
      <c r="AC2017" t="inlineStr">
        <is>
          <t>2025-04-16 20:08:10</t>
        </is>
      </c>
      <c r="AD2017" s="1" t="inlineStr">
        <is>
          <t>https://www.commcarehq.org/a/caris-test/reports/form_data/80a07468-e56c-4ad0-a08c-0b67c9fca99f/</t>
        </is>
      </c>
      <c r="AE2017" t="inlineStr">
        <is>
          <t>---</t>
        </is>
      </c>
      <c r="AF2017" t="inlineStr">
        <is>
          <t>c64becfaef084944ba3c7653cab394b8</t>
        </is>
      </c>
      <c r="AG2017" t="inlineStr">
        <is>
          <t>OK</t>
        </is>
      </c>
      <c r="AH2017" t="inlineStr">
        <is>
          <t>2025-04-16 20:07:03</t>
        </is>
      </c>
      <c r="AI2017" t="inlineStr">
        <is>
          <t>9cfdf7db54419d22491b2c964b5162b3</t>
        </is>
      </c>
      <c r="AJ2017" t="inlineStr">
        <is>
          <t>2025-04-16</t>
        </is>
      </c>
      <c r="AK2017" t="inlineStr">
        <is>
          <t>3</t>
        </is>
      </c>
      <c r="AL2017" t="inlineStr">
        <is>
          <t>---</t>
        </is>
      </c>
      <c r="AM2017" t="inlineStr">
        <is>
          <t>0</t>
        </is>
      </c>
      <c r="AN2017" t="inlineStr">
        <is>
          <t>---</t>
        </is>
      </c>
      <c r="AO2017" t="inlineStr">
        <is>
          <t>1</t>
        </is>
      </c>
      <c r="AP2017" t="inlineStr">
        <is>
          <t>0</t>
        </is>
      </c>
      <c r="AQ2017" t="inlineStr">
        <is>
          <t>---</t>
        </is>
      </c>
      <c r="AR2017" t="inlineStr">
        <is>
          <t>---</t>
        </is>
      </c>
      <c r="AS2017" t="inlineStr">
        <is>
          <t>---</t>
        </is>
      </c>
      <c r="AT2017" t="inlineStr"/>
      <c r="AU2017" t="inlineStr">
        <is>
          <t>---</t>
        </is>
      </c>
      <c r="AV2017" t="inlineStr">
        <is>
          <t>---</t>
        </is>
      </c>
      <c r="AW2017" t="inlineStr">
        <is>
          <t>---</t>
        </is>
      </c>
      <c r="AX2017" t="inlineStr">
        <is>
          <t>---</t>
        </is>
      </c>
      <c r="AY2017" t="inlineStr">
        <is>
          <t>---</t>
        </is>
      </c>
      <c r="AZ2017" t="inlineStr">
        <is>
          <t>---</t>
        </is>
      </c>
      <c r="BA2017" t="inlineStr">
        <is>
          <t>9cfdf7db54419d22491b2c964b5162b3</t>
        </is>
      </c>
      <c r="BB2017" t="inlineStr">
        <is>
          <t>http://openrosa.org/formdesigner/0B48E039-1E80-49A7-AC24-732B6E788E39</t>
        </is>
      </c>
      <c r="BC2017" t="inlineStr">
        <is>
          <t>Ration et autres visites</t>
        </is>
      </c>
      <c r="BD2017" t="inlineStr">
        <is>
          <t>CommCare Android, version "2.55.0"(467579). App v15976. CommCare Version 2.55.0. Build 467579, built on: 2025-01-15</t>
        </is>
      </c>
      <c r="BE2017" t="inlineStr">
        <is>
          <t>commcare_76b456dd-7d90-498a-a785-92f136625a61</t>
        </is>
      </c>
      <c r="BF2017" t="inlineStr">
        <is>
          <t>19.7335296 -72.221403 3.13 5.88</t>
        </is>
      </c>
      <c r="BG2017" t="inlineStr">
        <is>
          <t>f13d8149fc6d39ebe86af18272310ff9</t>
        </is>
      </c>
      <c r="BH2017" t="inlineStr">
        <is>
          <t>7f92301a232342ecaa860bf392f6b02f</t>
        </is>
      </c>
      <c r="BI2017" t="inlineStr">
        <is>
          <t>15246</t>
        </is>
      </c>
      <c r="BJ2017" t="inlineStr">
        <is>
          <t>XFormInstance</t>
        </is>
      </c>
      <c r="BK2017" t="inlineStr">
        <is>
          <t>d37de5b4171211f0bf7b8d4ba6887086</t>
        </is>
      </c>
      <c r="BL2017" t="b">
        <v>0</v>
      </c>
      <c r="BM2017" t="inlineStr">
        <is>
          <t>---</t>
        </is>
      </c>
      <c r="BN2017" t="inlineStr">
        <is>
          <t>200.113.215.5</t>
        </is>
      </c>
      <c r="BO2017" t="inlineStr">
        <is>
          <t>Benstalise Nelvier Tharis</t>
        </is>
      </c>
    </row>
    <row r="2018">
      <c r="A2018" t="inlineStr">
        <is>
          <t>2016</t>
        </is>
      </c>
      <c r="B2018" t="inlineStr">
        <is>
          <t>7bb3b939-6f70-4825-8df5-ae22314e83ca</t>
        </is>
      </c>
      <c r="C2018" t="inlineStr">
        <is>
          <t>2025-04-16</t>
        </is>
      </c>
      <c r="D2018" t="inlineStr">
        <is>
          <t>3</t>
        </is>
      </c>
      <c r="E2018" t="inlineStr">
        <is>
          <t>---</t>
        </is>
      </c>
      <c r="F2018" t="inlineStr">
        <is>
          <t>0</t>
        </is>
      </c>
      <c r="G2018" t="inlineStr">
        <is>
          <t>---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---</t>
        </is>
      </c>
      <c r="L2018" t="inlineStr">
        <is>
          <t>---</t>
        </is>
      </c>
      <c r="M2018" t="inlineStr">
        <is>
          <t>---</t>
        </is>
      </c>
      <c r="N2018" t="inlineStr">
        <is>
          <t>---</t>
        </is>
      </c>
      <c r="O2018" t="inlineStr">
        <is>
          <t>---</t>
        </is>
      </c>
      <c r="P2018" t="inlineStr">
        <is>
          <t>---</t>
        </is>
      </c>
      <c r="Q2018" t="inlineStr">
        <is>
          <t>---</t>
        </is>
      </c>
      <c r="R2018" t="inlineStr"/>
      <c r="S2018" t="inlineStr"/>
      <c r="T2018" t="inlineStr"/>
      <c r="U2018" t="inlineStr"/>
      <c r="V2018" t="inlineStr"/>
      <c r="W2018" t="inlineStr"/>
      <c r="X2018" t="inlineStr">
        <is>
          <t>CAP/HSCM/ST02746</t>
        </is>
      </c>
      <c r="Y2018" t="inlineStr">
        <is>
          <t>CAP/HSCM/ST02746</t>
        </is>
      </c>
      <c r="Z2018" t="inlineStr">
        <is>
          <t>2025-04-16 20:07:48</t>
        </is>
      </c>
      <c r="AA2018" t="inlineStr">
        <is>
          <t>2025-04-16 20:07:25</t>
        </is>
      </c>
      <c r="AB2018" t="inlineStr">
        <is>
          <t>1fleurgile</t>
        </is>
      </c>
      <c r="AC2018" t="inlineStr">
        <is>
          <t>2025-04-16 20:08:11</t>
        </is>
      </c>
      <c r="AD2018" s="1" t="inlineStr">
        <is>
          <t>https://www.commcarehq.org/a/caris-test/reports/form_data/7bb3b939-6f70-4825-8df5-ae22314e83ca/</t>
        </is>
      </c>
      <c r="AE2018" t="inlineStr">
        <is>
          <t>---</t>
        </is>
      </c>
      <c r="AF2018" t="inlineStr">
        <is>
          <t>c64becfaef084944ba3c7653cab394b8</t>
        </is>
      </c>
      <c r="AG2018" t="inlineStr">
        <is>
          <t>OK</t>
        </is>
      </c>
      <c r="AH2018" t="inlineStr">
        <is>
          <t>2025-04-16 20:07:48</t>
        </is>
      </c>
      <c r="AI2018" t="inlineStr">
        <is>
          <t>9cfdf7db54419d22491b2c964b5162b3</t>
        </is>
      </c>
      <c r="AJ2018" t="inlineStr">
        <is>
          <t>2025-04-16</t>
        </is>
      </c>
      <c r="AK2018" t="inlineStr">
        <is>
          <t>3</t>
        </is>
      </c>
      <c r="AL2018" t="inlineStr">
        <is>
          <t>---</t>
        </is>
      </c>
      <c r="AM2018" t="inlineStr">
        <is>
          <t>0</t>
        </is>
      </c>
      <c r="AN2018" t="inlineStr">
        <is>
          <t>---</t>
        </is>
      </c>
      <c r="AO2018" t="inlineStr">
        <is>
          <t>1</t>
        </is>
      </c>
      <c r="AP2018" t="inlineStr">
        <is>
          <t>1</t>
        </is>
      </c>
      <c r="AQ2018" t="inlineStr"/>
      <c r="AR2018" t="inlineStr"/>
      <c r="AS2018" t="inlineStr"/>
      <c r="AT2018" t="inlineStr"/>
      <c r="AU2018" t="inlineStr">
        <is>
          <t>---</t>
        </is>
      </c>
      <c r="AV2018" t="inlineStr">
        <is>
          <t>---</t>
        </is>
      </c>
      <c r="AW2018" t="inlineStr">
        <is>
          <t>---</t>
        </is>
      </c>
      <c r="AX2018" t="inlineStr">
        <is>
          <t>---</t>
        </is>
      </c>
      <c r="AY2018" t="inlineStr">
        <is>
          <t>---</t>
        </is>
      </c>
      <c r="AZ2018" t="inlineStr">
        <is>
          <t>---</t>
        </is>
      </c>
      <c r="BA2018" t="inlineStr">
        <is>
          <t>9cfdf7db54419d22491b2c964b5162b3</t>
        </is>
      </c>
      <c r="BB2018" t="inlineStr">
        <is>
          <t>http://openrosa.org/formdesigner/0B48E039-1E80-49A7-AC24-732B6E788E39</t>
        </is>
      </c>
      <c r="BC2018" t="inlineStr">
        <is>
          <t>Ration et autres visites</t>
        </is>
      </c>
      <c r="BD2018" t="inlineStr">
        <is>
          <t>CommCare Android, version "2.55.0"(467579). App v15976. CommCare Version 2.55.0. Build 467579, built on: 2025-01-15</t>
        </is>
      </c>
      <c r="BE2018" t="inlineStr">
        <is>
          <t>commcare_76b456dd-7d90-498a-a785-92f136625a61</t>
        </is>
      </c>
      <c r="BF2018" t="inlineStr">
        <is>
          <t>19.7335322 -72.2213846 1.61 6.64</t>
        </is>
      </c>
      <c r="BG2018" t="inlineStr">
        <is>
          <t>f13d8149fc6d39ebe86af18272310ff9</t>
        </is>
      </c>
      <c r="BH2018" t="inlineStr">
        <is>
          <t>7f92301a232342ecaa860bf392f6b02f</t>
        </is>
      </c>
      <c r="BI2018" t="inlineStr">
        <is>
          <t>15246</t>
        </is>
      </c>
      <c r="BJ2018" t="inlineStr">
        <is>
          <t>XFormInstance</t>
        </is>
      </c>
      <c r="BK2018" t="inlineStr">
        <is>
          <t>d37de5b4171211f0bf7b8d4ba6887086</t>
        </is>
      </c>
      <c r="BL2018" t="b">
        <v>0</v>
      </c>
      <c r="BM2018" t="inlineStr">
        <is>
          <t>---</t>
        </is>
      </c>
      <c r="BN2018" t="inlineStr">
        <is>
          <t>200.113.215.5</t>
        </is>
      </c>
      <c r="BO2018" t="inlineStr">
        <is>
          <t>Benstalise Nelvier Tharis</t>
        </is>
      </c>
    </row>
    <row r="2019">
      <c r="A2019" t="inlineStr">
        <is>
          <t>2017</t>
        </is>
      </c>
      <c r="B2019" t="inlineStr">
        <is>
          <t>e827cde8-5248-4d4d-ae32-dc3f4e7e109e</t>
        </is>
      </c>
      <c r="C2019" t="inlineStr">
        <is>
          <t>2025-04-15</t>
        </is>
      </c>
      <c r="D2019" t="inlineStr">
        <is>
          <t>4</t>
        </is>
      </c>
      <c r="E2019" t="inlineStr">
        <is>
          <t>accompagnement pour medicament
elle a des medicaments pour 4 mois
Rendez vous Aout 25</t>
        </is>
      </c>
      <c r="F2019" t="inlineStr">
        <is>
          <t>1</t>
        </is>
      </c>
      <c r="G2019" t="inlineStr">
        <is>
          <t>accompagnement pour medicament 
elle a des médicaments pour 4 mois
rendez vous Aout 25</t>
        </is>
      </c>
      <c r="H2019" t="inlineStr">
        <is>
          <t>0</t>
        </is>
      </c>
      <c r="I2019" t="inlineStr">
        <is>
          <t>1</t>
        </is>
      </c>
      <c r="J2019" t="inlineStr">
        <is>
          <t>1</t>
        </is>
      </c>
      <c r="K2019" t="inlineStr">
        <is>
          <t>---</t>
        </is>
      </c>
      <c r="L2019" t="inlineStr">
        <is>
          <t>---</t>
        </is>
      </c>
      <c r="M2019" t="inlineStr">
        <is>
          <t>---</t>
        </is>
      </c>
      <c r="N2019" t="inlineStr">
        <is>
          <t>---</t>
        </is>
      </c>
      <c r="O2019" t="inlineStr">
        <is>
          <t>---</t>
        </is>
      </c>
      <c r="P2019" t="inlineStr">
        <is>
          <t>---</t>
        </is>
      </c>
      <c r="Q2019" t="inlineStr">
        <is>
          <t>---</t>
        </is>
      </c>
      <c r="R2019" t="inlineStr"/>
      <c r="S2019" t="inlineStr"/>
      <c r="T2019" t="inlineStr"/>
      <c r="U2019" t="inlineStr"/>
      <c r="V2019" t="inlineStr"/>
      <c r="W2019" t="inlineStr"/>
      <c r="X2019" t="inlineStr">
        <is>
          <t>PAP/HSFS/ST01680</t>
        </is>
      </c>
      <c r="Y2019" t="inlineStr">
        <is>
          <t>PAP/HSFS/ST01680</t>
        </is>
      </c>
      <c r="Z2019" t="inlineStr">
        <is>
          <t>2025-04-17 00:06:46</t>
        </is>
      </c>
      <c r="AA2019" t="inlineStr">
        <is>
          <t>2025-04-17 00:04:45</t>
        </is>
      </c>
      <c r="AB2019" t="inlineStr">
        <is>
          <t>2jessica</t>
        </is>
      </c>
      <c r="AC2019" t="inlineStr">
        <is>
          <t>2025-04-17 00:06:48</t>
        </is>
      </c>
      <c r="AD2019" s="1" t="inlineStr">
        <is>
          <t>https://www.commcarehq.org/a/caris-test/reports/form_data/e827cde8-5248-4d4d-ae32-dc3f4e7e109e/</t>
        </is>
      </c>
      <c r="AE2019" t="inlineStr">
        <is>
          <t>---</t>
        </is>
      </c>
      <c r="AF2019" t="inlineStr">
        <is>
          <t>3c5a623af057e23a32ae4000_194443</t>
        </is>
      </c>
      <c r="AG2019" t="inlineStr">
        <is>
          <t>---</t>
        </is>
      </c>
      <c r="AH2019" t="inlineStr">
        <is>
          <t>2025-04-17 00:06:46</t>
        </is>
      </c>
      <c r="AI2019" t="inlineStr">
        <is>
          <t>6b7066b672544b4cabd3a14f9f012e2c</t>
        </is>
      </c>
      <c r="AJ2019" t="inlineStr">
        <is>
          <t>2025-04-15</t>
        </is>
      </c>
      <c r="AK2019" t="inlineStr">
        <is>
          <t>4</t>
        </is>
      </c>
      <c r="AL2019" t="inlineStr">
        <is>
          <t>accompagnement pour medicament
elle a des medicaments pour 4 mois
Rendez vous Aout 25</t>
        </is>
      </c>
      <c r="AM2019" t="inlineStr">
        <is>
          <t>1</t>
        </is>
      </c>
      <c r="AN2019" t="inlineStr">
        <is>
          <t>accompagnement pour medicament 
elle a des médicaments pour 4 mois
rendez vous Aout 25</t>
        </is>
      </c>
      <c r="AO2019" t="inlineStr">
        <is>
          <t>0</t>
        </is>
      </c>
      <c r="AP2019" t="inlineStr">
        <is>
          <t>1</t>
        </is>
      </c>
      <c r="AQ2019" t="inlineStr"/>
      <c r="AR2019" t="inlineStr"/>
      <c r="AS2019" t="inlineStr"/>
      <c r="AT2019" t="inlineStr"/>
      <c r="AU2019" t="inlineStr">
        <is>
          <t>---</t>
        </is>
      </c>
      <c r="AV2019" t="inlineStr">
        <is>
          <t>---</t>
        </is>
      </c>
      <c r="AW2019" t="inlineStr">
        <is>
          <t>---</t>
        </is>
      </c>
      <c r="AX2019" t="inlineStr">
        <is>
          <t>---</t>
        </is>
      </c>
      <c r="AY2019" t="inlineStr">
        <is>
          <t>---</t>
        </is>
      </c>
      <c r="AZ2019" t="inlineStr">
        <is>
          <t>---</t>
        </is>
      </c>
      <c r="BA2019" t="inlineStr">
        <is>
          <t>6b7066b672544b4cabd3a14f9f012e2c</t>
        </is>
      </c>
      <c r="BB2019" t="inlineStr">
        <is>
          <t>http://openrosa.org/formdesigner/0B48E039-1E80-49A7-AC24-732B6E788E39</t>
        </is>
      </c>
      <c r="BC2019" t="inlineStr">
        <is>
          <t>Ration et autres visites</t>
        </is>
      </c>
      <c r="BD2019" t="inlineStr">
        <is>
          <t>CommCare Android, version "2.56"(472000). App v15976. CommCare Version 2.56.0. Build 472000, built on: 2025-04-11</t>
        </is>
      </c>
      <c r="BE2019" t="inlineStr">
        <is>
          <t>commcare_f18d6b7a-4a28-4b1e-ba72-371ee279da9f</t>
        </is>
      </c>
      <c r="BF2019" t="inlineStr"/>
      <c r="BG2019" t="inlineStr">
        <is>
          <t>f13d8149fc6d39ebe86af18272310ff9</t>
        </is>
      </c>
      <c r="BH2019" t="inlineStr">
        <is>
          <t>7f92301a232342ecaa860bf392f6b02f</t>
        </is>
      </c>
      <c r="BI2019" t="inlineStr">
        <is>
          <t>15246</t>
        </is>
      </c>
      <c r="BJ2019" t="inlineStr">
        <is>
          <t>XFormInstance</t>
        </is>
      </c>
      <c r="BK2019" t="inlineStr">
        <is>
          <t>b6aef7501b1d11f081e92d62bcb734fa</t>
        </is>
      </c>
      <c r="BL2019" t="b">
        <v>0</v>
      </c>
      <c r="BM2019" t="inlineStr">
        <is>
          <t>---</t>
        </is>
      </c>
      <c r="BN2019" t="inlineStr">
        <is>
          <t>190.115.181.76</t>
        </is>
      </c>
      <c r="BO2019" t="inlineStr">
        <is>
          <t xml:space="preserve">Francska Jean </t>
        </is>
      </c>
    </row>
    <row r="2020">
      <c r="A2020" t="inlineStr">
        <is>
          <t>2018</t>
        </is>
      </c>
      <c r="B2020" t="inlineStr">
        <is>
          <t>8b6994c4-3718-4c93-859d-790b47531327</t>
        </is>
      </c>
      <c r="C2020" t="inlineStr">
        <is>
          <t>2025-04-16</t>
        </is>
      </c>
      <c r="D2020" t="inlineStr">
        <is>
          <t>8 10</t>
        </is>
      </c>
      <c r="E2020" t="inlineStr">
        <is>
          <t>---</t>
        </is>
      </c>
      <c r="F2020" t="inlineStr">
        <is>
          <t>1</t>
        </is>
      </c>
      <c r="G2020" t="inlineStr">
        <is>
          <t>---</t>
        </is>
      </c>
      <c r="H2020" t="inlineStr">
        <is>
          <t>1</t>
        </is>
      </c>
      <c r="I2020" t="inlineStr">
        <is>
          <t>1</t>
        </is>
      </c>
      <c r="J2020" t="inlineStr">
        <is>
          <t>4</t>
        </is>
      </c>
      <c r="K2020" t="inlineStr">
        <is>
          <t>---</t>
        </is>
      </c>
      <c r="L2020" t="inlineStr">
        <is>
          <t>---</t>
        </is>
      </c>
      <c r="M2020" t="inlineStr">
        <is>
          <t>---</t>
        </is>
      </c>
      <c r="N2020" t="inlineStr">
        <is>
          <t>---</t>
        </is>
      </c>
      <c r="O2020" t="inlineStr">
        <is>
          <t>---</t>
        </is>
      </c>
      <c r="P2020" t="inlineStr">
        <is>
          <t>---</t>
        </is>
      </c>
      <c r="Q2020" t="inlineStr">
        <is>
          <t>---</t>
        </is>
      </c>
      <c r="R2020" t="inlineStr"/>
      <c r="S2020" t="inlineStr">
        <is>
          <t>29.0</t>
        </is>
      </c>
      <c r="T2020" t="inlineStr">
        <is>
          <t>125.0</t>
        </is>
      </c>
      <c r="U2020">
        <f>HYPERLINK("https://www.commcarehq.org/a/caris-test/api/form_attachment/v1/8b6994c4-3718-4c93-859d-790b47531327/1744848107203.jpg")</f>
        <v/>
      </c>
      <c r="V2020" t="inlineStr"/>
      <c r="W2020" t="inlineStr"/>
      <c r="X2020" t="inlineStr">
        <is>
          <t>PAP/HFSC/ST03191</t>
        </is>
      </c>
      <c r="Y2020" t="inlineStr">
        <is>
          <t>PAP/HFSC/ST03191</t>
        </is>
      </c>
      <c r="Z2020" t="inlineStr">
        <is>
          <t>2025-04-17 00:01:52</t>
        </is>
      </c>
      <c r="AA2020" t="inlineStr">
        <is>
          <t>2025-04-17 00:00:28</t>
        </is>
      </c>
      <c r="AB2020" t="inlineStr">
        <is>
          <t>2alphonse</t>
        </is>
      </c>
      <c r="AC2020" t="inlineStr">
        <is>
          <t>2025-04-17 00:09:20</t>
        </is>
      </c>
      <c r="AD2020" s="1" t="inlineStr">
        <is>
          <t>https://www.commcarehq.org/a/caris-test/reports/form_data/8b6994c4-3718-4c93-859d-790b47531327/</t>
        </is>
      </c>
      <c r="AE2020" t="inlineStr">
        <is>
          <t>---</t>
        </is>
      </c>
      <c r="AF2020" t="inlineStr">
        <is>
          <t>3c5a623af057e23a32ae4000_74943</t>
        </is>
      </c>
      <c r="AG2020" t="inlineStr">
        <is>
          <t>---</t>
        </is>
      </c>
      <c r="AH2020" t="inlineStr">
        <is>
          <t>2025-04-17 00:01:52</t>
        </is>
      </c>
      <c r="AI2020" t="inlineStr">
        <is>
          <t>fd24bc8fc5740ac5a5cd8e502226cc8a</t>
        </is>
      </c>
      <c r="AJ2020" t="inlineStr">
        <is>
          <t>2025-04-16</t>
        </is>
      </c>
      <c r="AK2020" t="inlineStr">
        <is>
          <t>8 10</t>
        </is>
      </c>
      <c r="AL2020" t="inlineStr">
        <is>
          <t>---</t>
        </is>
      </c>
      <c r="AM2020" t="inlineStr">
        <is>
          <t>1</t>
        </is>
      </c>
      <c r="AN2020" t="inlineStr">
        <is>
          <t>---</t>
        </is>
      </c>
      <c r="AO2020" t="inlineStr">
        <is>
          <t>1</t>
        </is>
      </c>
      <c r="AP2020" t="inlineStr">
        <is>
          <t>1</t>
        </is>
      </c>
      <c r="AQ2020" t="inlineStr"/>
      <c r="AR2020" t="inlineStr">
        <is>
          <t>29</t>
        </is>
      </c>
      <c r="AS2020" t="inlineStr">
        <is>
          <t>125</t>
        </is>
      </c>
      <c r="AT2020" t="inlineStr"/>
      <c r="AU2020" t="inlineStr">
        <is>
          <t>---</t>
        </is>
      </c>
      <c r="AV2020" t="inlineStr">
        <is>
          <t>---</t>
        </is>
      </c>
      <c r="AW2020" t="inlineStr">
        <is>
          <t>---</t>
        </is>
      </c>
      <c r="AX2020" t="inlineStr">
        <is>
          <t>---</t>
        </is>
      </c>
      <c r="AY2020" t="inlineStr">
        <is>
          <t>---</t>
        </is>
      </c>
      <c r="AZ2020" t="inlineStr">
        <is>
          <t>---</t>
        </is>
      </c>
      <c r="BA2020" t="inlineStr">
        <is>
          <t>fd24bc8fc5740ac5a5cd8e502226cc8a</t>
        </is>
      </c>
      <c r="BB2020" t="inlineStr">
        <is>
          <t>http://openrosa.org/formdesigner/0B48E039-1E80-49A7-AC24-732B6E788E39</t>
        </is>
      </c>
      <c r="BC2020" t="inlineStr">
        <is>
          <t>Ration et autres visites</t>
        </is>
      </c>
      <c r="BD2020" t="inlineStr">
        <is>
          <t>CommCare Android, version "2.55.0"(467579). App v15976. CommCare Version 2.55.0. Build 467579, built on: 2025-01-15</t>
        </is>
      </c>
      <c r="BE2020" t="inlineStr">
        <is>
          <t>commcare_4dc5eea2-03fb-4ae5-9faa-e7b11666bc3e</t>
        </is>
      </c>
      <c r="BF2020" t="inlineStr"/>
      <c r="BG2020" t="inlineStr">
        <is>
          <t>f13d8149fc6d39ebe86af18272310ff9</t>
        </is>
      </c>
      <c r="BH2020" t="inlineStr">
        <is>
          <t>7f92301a232342ecaa860bf392f6b02f</t>
        </is>
      </c>
      <c r="BI2020" t="inlineStr">
        <is>
          <t>15246</t>
        </is>
      </c>
      <c r="BJ2020" t="inlineStr">
        <is>
          <t>XFormInstance</t>
        </is>
      </c>
      <c r="BK2020" t="inlineStr">
        <is>
          <t>357f27fe1ad811f08d245d8af65c2883</t>
        </is>
      </c>
      <c r="BL2020" t="b">
        <v>0</v>
      </c>
      <c r="BM2020" t="inlineStr">
        <is>
          <t>---</t>
        </is>
      </c>
      <c r="BN2020" t="inlineStr">
        <is>
          <t>200.113.253.122</t>
        </is>
      </c>
      <c r="BO2020" t="inlineStr">
        <is>
          <t>Lovena Prejismat</t>
        </is>
      </c>
    </row>
    <row r="2021">
      <c r="A2021" t="inlineStr">
        <is>
          <t>2019</t>
        </is>
      </c>
      <c r="B2021" t="inlineStr">
        <is>
          <t>84430ce7-98e7-408b-aecf-94cfd3439130</t>
        </is>
      </c>
      <c r="C2021" t="inlineStr">
        <is>
          <t>2025-04-16</t>
        </is>
      </c>
      <c r="D2021" t="inlineStr">
        <is>
          <t>8</t>
        </is>
      </c>
      <c r="E2021" t="inlineStr">
        <is>
          <t>---</t>
        </is>
      </c>
      <c r="F2021" t="inlineStr">
        <is>
          <t>1</t>
        </is>
      </c>
      <c r="G2021" t="inlineStr">
        <is>
          <t>---</t>
        </is>
      </c>
      <c r="H2021" t="inlineStr">
        <is>
          <t>1</t>
        </is>
      </c>
      <c r="I2021" t="inlineStr">
        <is>
          <t>1</t>
        </is>
      </c>
      <c r="J2021" t="inlineStr">
        <is>
          <t>2</t>
        </is>
      </c>
      <c r="K2021" t="inlineStr">
        <is>
          <t>---</t>
        </is>
      </c>
      <c r="L2021" t="inlineStr">
        <is>
          <t>---</t>
        </is>
      </c>
      <c r="M2021" t="inlineStr">
        <is>
          <t>---</t>
        </is>
      </c>
      <c r="N2021" t="inlineStr">
        <is>
          <t>---</t>
        </is>
      </c>
      <c r="O2021" t="inlineStr">
        <is>
          <t>---</t>
        </is>
      </c>
      <c r="P2021" t="inlineStr">
        <is>
          <t>---</t>
        </is>
      </c>
      <c r="Q2021" t="inlineStr">
        <is>
          <t>---</t>
        </is>
      </c>
      <c r="R2021" t="inlineStr"/>
      <c r="S2021" t="inlineStr">
        <is>
          <t>40.0</t>
        </is>
      </c>
      <c r="T2021" t="inlineStr">
        <is>
          <t>150.0</t>
        </is>
      </c>
      <c r="U2021">
        <f>HYPERLINK("https://www.commcarehq.org/a/caris-test/api/form_attachment/v1/84430ce7-98e7-408b-aecf-94cfd3439130/1744848182371.jpg")</f>
        <v/>
      </c>
      <c r="V2021" t="inlineStr"/>
      <c r="W2021" t="inlineStr"/>
      <c r="X2021" t="inlineStr">
        <is>
          <t>PAP/HFSC/ST00482</t>
        </is>
      </c>
      <c r="Y2021" t="inlineStr">
        <is>
          <t>PAP/HFSC/ST00482</t>
        </is>
      </c>
      <c r="Z2021" t="inlineStr">
        <is>
          <t>2025-04-17 00:03:06</t>
        </is>
      </c>
      <c r="AA2021" t="inlineStr">
        <is>
          <t>2025-04-17 00:02:12</t>
        </is>
      </c>
      <c r="AB2021" t="inlineStr">
        <is>
          <t>2alphonse</t>
        </is>
      </c>
      <c r="AC2021" t="inlineStr">
        <is>
          <t>2025-04-17 00:09:22</t>
        </is>
      </c>
      <c r="AD2021" s="1" t="inlineStr">
        <is>
          <t>https://www.commcarehq.org/a/caris-test/reports/form_data/84430ce7-98e7-408b-aecf-94cfd3439130/</t>
        </is>
      </c>
      <c r="AE2021" t="inlineStr">
        <is>
          <t>---</t>
        </is>
      </c>
      <c r="AF2021" t="inlineStr">
        <is>
          <t>16e77d10aaa946278e62175549d3471e</t>
        </is>
      </c>
      <c r="AG2021" t="inlineStr">
        <is>
          <t>---</t>
        </is>
      </c>
      <c r="AH2021" t="inlineStr">
        <is>
          <t>2025-04-17 00:03:06</t>
        </is>
      </c>
      <c r="AI2021" t="inlineStr">
        <is>
          <t>fd24bc8fc5740ac5a5cd8e502226cc8a</t>
        </is>
      </c>
      <c r="AJ2021" t="inlineStr">
        <is>
          <t>2025-04-16</t>
        </is>
      </c>
      <c r="AK2021" t="inlineStr">
        <is>
          <t>8</t>
        </is>
      </c>
      <c r="AL2021" t="inlineStr">
        <is>
          <t>---</t>
        </is>
      </c>
      <c r="AM2021" t="inlineStr">
        <is>
          <t>1</t>
        </is>
      </c>
      <c r="AN2021" t="inlineStr">
        <is>
          <t>---</t>
        </is>
      </c>
      <c r="AO2021" t="inlineStr">
        <is>
          <t>1</t>
        </is>
      </c>
      <c r="AP2021" t="inlineStr">
        <is>
          <t>1</t>
        </is>
      </c>
      <c r="AQ2021" t="inlineStr"/>
      <c r="AR2021" t="inlineStr">
        <is>
          <t>40</t>
        </is>
      </c>
      <c r="AS2021" t="inlineStr">
        <is>
          <t>150</t>
        </is>
      </c>
      <c r="AT2021" t="inlineStr"/>
      <c r="AU2021" t="inlineStr">
        <is>
          <t>---</t>
        </is>
      </c>
      <c r="AV2021" t="inlineStr">
        <is>
          <t>---</t>
        </is>
      </c>
      <c r="AW2021" t="inlineStr">
        <is>
          <t>---</t>
        </is>
      </c>
      <c r="AX2021" t="inlineStr">
        <is>
          <t>---</t>
        </is>
      </c>
      <c r="AY2021" t="inlineStr">
        <is>
          <t>---</t>
        </is>
      </c>
      <c r="AZ2021" t="inlineStr">
        <is>
          <t>---</t>
        </is>
      </c>
      <c r="BA2021" t="inlineStr">
        <is>
          <t>fd24bc8fc5740ac5a5cd8e502226cc8a</t>
        </is>
      </c>
      <c r="BB2021" t="inlineStr">
        <is>
          <t>http://openrosa.org/formdesigner/0B48E039-1E80-49A7-AC24-732B6E788E39</t>
        </is>
      </c>
      <c r="BC2021" t="inlineStr">
        <is>
          <t>Ration et autres visites</t>
        </is>
      </c>
      <c r="BD2021" t="inlineStr">
        <is>
          <t>CommCare Android, version "2.55.0"(467579). App v15976. CommCare Version 2.55.0. Build 467579, built on: 2025-01-15</t>
        </is>
      </c>
      <c r="BE2021" t="inlineStr">
        <is>
          <t>commcare_4dc5eea2-03fb-4ae5-9faa-e7b11666bc3e</t>
        </is>
      </c>
      <c r="BF2021" t="inlineStr"/>
      <c r="BG2021" t="inlineStr">
        <is>
          <t>f13d8149fc6d39ebe86af18272310ff9</t>
        </is>
      </c>
      <c r="BH2021" t="inlineStr">
        <is>
          <t>7f92301a232342ecaa860bf392f6b02f</t>
        </is>
      </c>
      <c r="BI2021" t="inlineStr">
        <is>
          <t>15246</t>
        </is>
      </c>
      <c r="BJ2021" t="inlineStr">
        <is>
          <t>XFormInstance</t>
        </is>
      </c>
      <c r="BK2021" t="inlineStr">
        <is>
          <t>357f27fe1ad811f08d245d8af65c2883</t>
        </is>
      </c>
      <c r="BL2021" t="b">
        <v>0</v>
      </c>
      <c r="BM2021" t="inlineStr">
        <is>
          <t>---</t>
        </is>
      </c>
      <c r="BN2021" t="inlineStr">
        <is>
          <t>200.113.253.122</t>
        </is>
      </c>
      <c r="BO2021" t="inlineStr">
        <is>
          <t>Veronitara Exume</t>
        </is>
      </c>
    </row>
    <row r="2022">
      <c r="A2022" t="inlineStr">
        <is>
          <t>2020</t>
        </is>
      </c>
      <c r="B2022" t="inlineStr">
        <is>
          <t>d9809435-34d7-4601-a70a-b366e44cefe1</t>
        </is>
      </c>
      <c r="C2022" t="inlineStr">
        <is>
          <t>2025-04-16</t>
        </is>
      </c>
      <c r="D2022" t="inlineStr">
        <is>
          <t>4</t>
        </is>
      </c>
      <c r="E2022" t="inlineStr">
        <is>
          <t>visite domiciliaire
elle va  bien</t>
        </is>
      </c>
      <c r="F2022" t="inlineStr">
        <is>
          <t>1</t>
        </is>
      </c>
      <c r="G2022" t="inlineStr">
        <is>
          <t>visite domiciliaire
elle va bien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---</t>
        </is>
      </c>
      <c r="L2022" t="inlineStr">
        <is>
          <t>---</t>
        </is>
      </c>
      <c r="M2022" t="inlineStr">
        <is>
          <t>---</t>
        </is>
      </c>
      <c r="N2022" t="inlineStr">
        <is>
          <t>---</t>
        </is>
      </c>
      <c r="O2022" t="inlineStr">
        <is>
          <t>---</t>
        </is>
      </c>
      <c r="P2022" t="inlineStr">
        <is>
          <t>---</t>
        </is>
      </c>
      <c r="Q2022" t="inlineStr">
        <is>
          <t>---</t>
        </is>
      </c>
      <c r="R2022" t="inlineStr"/>
      <c r="S2022" t="inlineStr"/>
      <c r="T2022" t="inlineStr"/>
      <c r="U2022" t="inlineStr"/>
      <c r="V2022" t="inlineStr"/>
      <c r="W2022" t="inlineStr"/>
      <c r="X2022" t="inlineStr">
        <is>
          <t>PAP/HSFS/ST01264</t>
        </is>
      </c>
      <c r="Y2022" t="inlineStr">
        <is>
          <t>PAP/HSFS/ST01264</t>
        </is>
      </c>
      <c r="Z2022" t="inlineStr">
        <is>
          <t>2025-04-17 00:10:47</t>
        </is>
      </c>
      <c r="AA2022" t="inlineStr">
        <is>
          <t>2025-04-17 00:09:25</t>
        </is>
      </c>
      <c r="AB2022" t="inlineStr">
        <is>
          <t>2jessica</t>
        </is>
      </c>
      <c r="AC2022" t="inlineStr">
        <is>
          <t>2025-04-17 00:10:47</t>
        </is>
      </c>
      <c r="AD2022" s="1" t="inlineStr">
        <is>
          <t>https://www.commcarehq.org/a/caris-test/reports/form_data/d9809435-34d7-4601-a70a-b366e44cefe1/</t>
        </is>
      </c>
      <c r="AE2022" t="inlineStr">
        <is>
          <t>---</t>
        </is>
      </c>
      <c r="AF2022" t="inlineStr">
        <is>
          <t>3c5a623af057e23a32ae4000_118656</t>
        </is>
      </c>
      <c r="AG2022" t="inlineStr">
        <is>
          <t>---</t>
        </is>
      </c>
      <c r="AH2022" t="inlineStr">
        <is>
          <t>2025-04-17 00:10:47</t>
        </is>
      </c>
      <c r="AI2022" t="inlineStr">
        <is>
          <t>6b7066b672544b4cabd3a14f9f012e2c</t>
        </is>
      </c>
      <c r="AJ2022" t="inlineStr">
        <is>
          <t>2025-04-16</t>
        </is>
      </c>
      <c r="AK2022" t="inlineStr">
        <is>
          <t>4</t>
        </is>
      </c>
      <c r="AL2022" t="inlineStr">
        <is>
          <t>visite domiciliaire
elle va  bien</t>
        </is>
      </c>
      <c r="AM2022" t="inlineStr">
        <is>
          <t>1</t>
        </is>
      </c>
      <c r="AN2022" t="inlineStr">
        <is>
          <t>visite domiciliaire
elle va bien</t>
        </is>
      </c>
      <c r="AO2022" t="inlineStr">
        <is>
          <t>0</t>
        </is>
      </c>
      <c r="AP2022" t="inlineStr">
        <is>
          <t>1</t>
        </is>
      </c>
      <c r="AQ2022" t="inlineStr"/>
      <c r="AR2022" t="inlineStr"/>
      <c r="AS2022" t="inlineStr"/>
      <c r="AT2022" t="inlineStr"/>
      <c r="AU2022" t="inlineStr">
        <is>
          <t>---</t>
        </is>
      </c>
      <c r="AV2022" t="inlineStr">
        <is>
          <t>---</t>
        </is>
      </c>
      <c r="AW2022" t="inlineStr">
        <is>
          <t>---</t>
        </is>
      </c>
      <c r="AX2022" t="inlineStr">
        <is>
          <t>---</t>
        </is>
      </c>
      <c r="AY2022" t="inlineStr">
        <is>
          <t>---</t>
        </is>
      </c>
      <c r="AZ2022" t="inlineStr">
        <is>
          <t>---</t>
        </is>
      </c>
      <c r="BA2022" t="inlineStr">
        <is>
          <t>6b7066b672544b4cabd3a14f9f012e2c</t>
        </is>
      </c>
      <c r="BB2022" t="inlineStr">
        <is>
          <t>http://openrosa.org/formdesigner/0B48E039-1E80-49A7-AC24-732B6E788E39</t>
        </is>
      </c>
      <c r="BC2022" t="inlineStr">
        <is>
          <t>Ration et autres visites</t>
        </is>
      </c>
      <c r="BD2022" t="inlineStr">
        <is>
          <t>CommCare Android, version "2.56"(472000). App v15976. CommCare Version 2.56.0. Build 472000, built on: 2025-04-11</t>
        </is>
      </c>
      <c r="BE2022" t="inlineStr">
        <is>
          <t>commcare_f18d6b7a-4a28-4b1e-ba72-371ee279da9f</t>
        </is>
      </c>
      <c r="BF2022" t="inlineStr"/>
      <c r="BG2022" t="inlineStr">
        <is>
          <t>f13d8149fc6d39ebe86af18272310ff9</t>
        </is>
      </c>
      <c r="BH2022" t="inlineStr">
        <is>
          <t>7f92301a232342ecaa860bf392f6b02f</t>
        </is>
      </c>
      <c r="BI2022" t="inlineStr">
        <is>
          <t>15246</t>
        </is>
      </c>
      <c r="BJ2022" t="inlineStr">
        <is>
          <t>XFormInstance</t>
        </is>
      </c>
      <c r="BK2022" t="inlineStr">
        <is>
          <t>b6aef7501b1d11f081e92d62bcb734fa</t>
        </is>
      </c>
      <c r="BL2022" t="b">
        <v>0</v>
      </c>
      <c r="BM2022" t="inlineStr">
        <is>
          <t>---</t>
        </is>
      </c>
      <c r="BN2022" t="inlineStr">
        <is>
          <t>190.115.181.76</t>
        </is>
      </c>
      <c r="BO2022" t="inlineStr">
        <is>
          <t>Love Mie  Daniel</t>
        </is>
      </c>
    </row>
    <row r="2023">
      <c r="A2023" t="inlineStr">
        <is>
          <t>2021</t>
        </is>
      </c>
      <c r="B2023" t="inlineStr">
        <is>
          <t>9a6b9efc-8839-4cd8-914b-8751370424a2</t>
        </is>
      </c>
      <c r="C2023" t="inlineStr">
        <is>
          <t>2025-04-11</t>
        </is>
      </c>
      <c r="D2023" t="inlineStr">
        <is>
          <t>3 4</t>
        </is>
      </c>
      <c r="E2023" t="inlineStr">
        <is>
          <t>R/v pr Arv</t>
        </is>
      </c>
      <c r="F2023" t="inlineStr">
        <is>
          <t>1</t>
        </is>
      </c>
      <c r="G2023" t="inlineStr">
        <is>
          <t>---</t>
        </is>
      </c>
      <c r="H2023" t="inlineStr">
        <is>
          <t>1</t>
        </is>
      </c>
      <c r="I2023" t="inlineStr">
        <is>
          <t>1</t>
        </is>
      </c>
      <c r="J2023" t="inlineStr">
        <is>
          <t>2</t>
        </is>
      </c>
      <c r="K2023" t="inlineStr">
        <is>
          <t>---</t>
        </is>
      </c>
      <c r="L2023" t="inlineStr">
        <is>
          <t>---</t>
        </is>
      </c>
      <c r="M2023" t="inlineStr">
        <is>
          <t>---</t>
        </is>
      </c>
      <c r="N2023" t="inlineStr">
        <is>
          <t>---</t>
        </is>
      </c>
      <c r="O2023" t="inlineStr">
        <is>
          <t>---</t>
        </is>
      </c>
      <c r="P2023" t="inlineStr">
        <is>
          <t>---</t>
        </is>
      </c>
      <c r="Q2023" t="inlineStr">
        <is>
          <t>---</t>
        </is>
      </c>
      <c r="R2023" t="inlineStr"/>
      <c r="S2023" t="inlineStr"/>
      <c r="T2023" t="inlineStr"/>
      <c r="U2023" t="inlineStr"/>
      <c r="V2023" t="inlineStr"/>
      <c r="W2023" t="inlineStr"/>
      <c r="X2023" t="inlineStr">
        <is>
          <t>PDP/CMEB/00330</t>
        </is>
      </c>
      <c r="Y2023" t="inlineStr">
        <is>
          <t>PDP/CMEB/00330</t>
        </is>
      </c>
      <c r="Z2023" t="inlineStr">
        <is>
          <t>2025-04-11 16:26:29</t>
        </is>
      </c>
      <c r="AA2023" t="inlineStr">
        <is>
          <t>2025-04-11 16:26:01</t>
        </is>
      </c>
      <c r="AB2023" t="inlineStr">
        <is>
          <t>5guerlande</t>
        </is>
      </c>
      <c r="AC2023" t="inlineStr">
        <is>
          <t>2025-04-17 00:26:48</t>
        </is>
      </c>
      <c r="AD2023" s="1" t="inlineStr">
        <is>
          <t>https://www.commcarehq.org/a/caris-test/reports/form_data/9a6b9efc-8839-4cd8-914b-8751370424a2/</t>
        </is>
      </c>
      <c r="AE2023" t="inlineStr">
        <is>
          <t>---</t>
        </is>
      </c>
      <c r="AF2023" t="inlineStr">
        <is>
          <t>45a333632eb24e56ad4c19a8aae7bbbb</t>
        </is>
      </c>
      <c r="AG2023" t="inlineStr">
        <is>
          <t>OK</t>
        </is>
      </c>
      <c r="AH2023" t="inlineStr">
        <is>
          <t>2025-04-11 16:26:29</t>
        </is>
      </c>
      <c r="AI2023" t="inlineStr">
        <is>
          <t>1b52563f66be7b3d0843fa02f8f5a965</t>
        </is>
      </c>
      <c r="AJ2023" t="inlineStr">
        <is>
          <t>2025-04-11</t>
        </is>
      </c>
      <c r="AK2023" t="inlineStr">
        <is>
          <t>3 4</t>
        </is>
      </c>
      <c r="AL2023" t="inlineStr">
        <is>
          <t>R/v pr Arv</t>
        </is>
      </c>
      <c r="AM2023" t="inlineStr">
        <is>
          <t>1</t>
        </is>
      </c>
      <c r="AN2023" t="inlineStr">
        <is>
          <t>---</t>
        </is>
      </c>
      <c r="AO2023" t="inlineStr">
        <is>
          <t>1</t>
        </is>
      </c>
      <c r="AP2023" t="inlineStr">
        <is>
          <t>1</t>
        </is>
      </c>
      <c r="AQ2023" t="inlineStr"/>
      <c r="AR2023" t="inlineStr"/>
      <c r="AS2023" t="inlineStr"/>
      <c r="AT2023" t="inlineStr"/>
      <c r="AU2023" t="inlineStr">
        <is>
          <t>---</t>
        </is>
      </c>
      <c r="AV2023" t="inlineStr">
        <is>
          <t>---</t>
        </is>
      </c>
      <c r="AW2023" t="inlineStr">
        <is>
          <t>---</t>
        </is>
      </c>
      <c r="AX2023" t="inlineStr">
        <is>
          <t>---</t>
        </is>
      </c>
      <c r="AY2023" t="inlineStr">
        <is>
          <t>---</t>
        </is>
      </c>
      <c r="AZ2023" t="inlineStr">
        <is>
          <t>---</t>
        </is>
      </c>
      <c r="BA2023" t="inlineStr">
        <is>
          <t>1b52563f66be7b3d0843fa02f8f5a965</t>
        </is>
      </c>
      <c r="BB2023" t="inlineStr">
        <is>
          <t>http://openrosa.org/formdesigner/0B48E039-1E80-49A7-AC24-732B6E788E39</t>
        </is>
      </c>
      <c r="BC2023" t="inlineStr">
        <is>
          <t>Ration et autres visites</t>
        </is>
      </c>
      <c r="BD2023" t="inlineStr">
        <is>
          <t>CommCare Android, version "2.56"(468051). App v15976. CommCare Version 2.56.0. Build 468051, built on: 2025-04-04</t>
        </is>
      </c>
      <c r="BE2023" t="inlineStr">
        <is>
          <t>commcare_9bc1f1cb-81e2-474e-9647-4d36802bc2c5</t>
        </is>
      </c>
      <c r="BF2023" t="inlineStr"/>
      <c r="BG2023" t="inlineStr">
        <is>
          <t>f13d8149fc6d39ebe86af18272310ff9</t>
        </is>
      </c>
      <c r="BH2023" t="inlineStr">
        <is>
          <t>7f92301a232342ecaa860bf392f6b02f</t>
        </is>
      </c>
      <c r="BI2023" t="inlineStr">
        <is>
          <t>15246</t>
        </is>
      </c>
      <c r="BJ2023" t="inlineStr">
        <is>
          <t>XFormInstance</t>
        </is>
      </c>
      <c r="BK2023" t="inlineStr">
        <is>
          <t>7c3997b41b2211f0b627adacf27a4d41</t>
        </is>
      </c>
      <c r="BL2023" t="b">
        <v>0</v>
      </c>
      <c r="BM2023" t="inlineStr">
        <is>
          <t>---</t>
        </is>
      </c>
      <c r="BN2023" t="inlineStr">
        <is>
          <t>190.115.175.189</t>
        </is>
      </c>
      <c r="BO2023" t="inlineStr">
        <is>
          <t>Stéphanie Dupermé</t>
        </is>
      </c>
    </row>
    <row r="2024">
      <c r="A2024" t="inlineStr">
        <is>
          <t>2022</t>
        </is>
      </c>
      <c r="B2024" t="inlineStr">
        <is>
          <t>a9e342ae-1be8-442d-b0be-77c24d3ee245</t>
        </is>
      </c>
      <c r="C2024" t="inlineStr">
        <is>
          <t>2025-04-11</t>
        </is>
      </c>
      <c r="D2024" t="inlineStr">
        <is>
          <t>3</t>
        </is>
      </c>
      <c r="E2024" t="inlineStr">
        <is>
          <t>---</t>
        </is>
      </c>
      <c r="F2024" t="inlineStr">
        <is>
          <t>0</t>
        </is>
      </c>
      <c r="G2024" t="inlineStr">
        <is>
          <t>---</t>
        </is>
      </c>
      <c r="H2024" t="inlineStr">
        <is>
          <t>1</t>
        </is>
      </c>
      <c r="I2024" t="inlineStr">
        <is>
          <t>1</t>
        </is>
      </c>
      <c r="J2024" t="inlineStr">
        <is>
          <t>3</t>
        </is>
      </c>
      <c r="K2024" t="inlineStr">
        <is>
          <t>---</t>
        </is>
      </c>
      <c r="L2024" t="inlineStr">
        <is>
          <t>---</t>
        </is>
      </c>
      <c r="M2024" t="inlineStr">
        <is>
          <t>---</t>
        </is>
      </c>
      <c r="N2024" t="inlineStr">
        <is>
          <t>---</t>
        </is>
      </c>
      <c r="O2024" t="inlineStr">
        <is>
          <t>---</t>
        </is>
      </c>
      <c r="P2024" t="inlineStr">
        <is>
          <t>---</t>
        </is>
      </c>
      <c r="Q2024" t="inlineStr">
        <is>
          <t>---</t>
        </is>
      </c>
      <c r="R2024" t="inlineStr"/>
      <c r="S2024" t="inlineStr">
        <is>
          <t>47.0</t>
        </is>
      </c>
      <c r="T2024" t="inlineStr"/>
      <c r="U2024" t="inlineStr"/>
      <c r="V2024" t="inlineStr"/>
      <c r="W2024" t="inlineStr"/>
      <c r="X2024" t="inlineStr">
        <is>
          <t>PDP/CMEB/ST04467</t>
        </is>
      </c>
      <c r="Y2024" t="inlineStr">
        <is>
          <t>PDP/CMEB/ST04467</t>
        </is>
      </c>
      <c r="Z2024" t="inlineStr">
        <is>
          <t>2025-04-11 16:28:28</t>
        </is>
      </c>
      <c r="AA2024" t="inlineStr">
        <is>
          <t>2025-04-11 16:28:09</t>
        </is>
      </c>
      <c r="AB2024" t="inlineStr">
        <is>
          <t>5guerlande</t>
        </is>
      </c>
      <c r="AC2024" t="inlineStr">
        <is>
          <t>2025-04-17 00:28:46</t>
        </is>
      </c>
      <c r="AD2024" s="1" t="inlineStr">
        <is>
          <t>https://www.commcarehq.org/a/caris-test/reports/form_data/a9e342ae-1be8-442d-b0be-77c24d3ee245/</t>
        </is>
      </c>
      <c r="AE2024" t="inlineStr">
        <is>
          <t>---</t>
        </is>
      </c>
      <c r="AF2024" t="inlineStr">
        <is>
          <t>3c5a623af057e23a32ae4000_41504</t>
        </is>
      </c>
      <c r="AG2024" t="inlineStr">
        <is>
          <t>OK</t>
        </is>
      </c>
      <c r="AH2024" t="inlineStr">
        <is>
          <t>2025-04-11 16:28:28</t>
        </is>
      </c>
      <c r="AI2024" t="inlineStr">
        <is>
          <t>1b52563f66be7b3d0843fa02f8f5a965</t>
        </is>
      </c>
      <c r="AJ2024" t="inlineStr">
        <is>
          <t>2025-04-11</t>
        </is>
      </c>
      <c r="AK2024" t="inlineStr">
        <is>
          <t>3</t>
        </is>
      </c>
      <c r="AL2024" t="inlineStr">
        <is>
          <t>---</t>
        </is>
      </c>
      <c r="AM2024" t="inlineStr">
        <is>
          <t>0</t>
        </is>
      </c>
      <c r="AN2024" t="inlineStr">
        <is>
          <t>---</t>
        </is>
      </c>
      <c r="AO2024" t="inlineStr">
        <is>
          <t>1</t>
        </is>
      </c>
      <c r="AP2024" t="inlineStr">
        <is>
          <t>1</t>
        </is>
      </c>
      <c r="AQ2024" t="inlineStr"/>
      <c r="AR2024" t="inlineStr">
        <is>
          <t>47</t>
        </is>
      </c>
      <c r="AS2024" t="inlineStr"/>
      <c r="AT2024" t="inlineStr"/>
      <c r="AU2024" t="inlineStr">
        <is>
          <t>---</t>
        </is>
      </c>
      <c r="AV2024" t="inlineStr">
        <is>
          <t>---</t>
        </is>
      </c>
      <c r="AW2024" t="inlineStr">
        <is>
          <t>---</t>
        </is>
      </c>
      <c r="AX2024" t="inlineStr">
        <is>
          <t>---</t>
        </is>
      </c>
      <c r="AY2024" t="inlineStr">
        <is>
          <t>---</t>
        </is>
      </c>
      <c r="AZ2024" t="inlineStr">
        <is>
          <t>---</t>
        </is>
      </c>
      <c r="BA2024" t="inlineStr">
        <is>
          <t>1b52563f66be7b3d0843fa02f8f5a965</t>
        </is>
      </c>
      <c r="BB2024" t="inlineStr">
        <is>
          <t>http://openrosa.org/formdesigner/0B48E039-1E80-49A7-AC24-732B6E788E39</t>
        </is>
      </c>
      <c r="BC2024" t="inlineStr">
        <is>
          <t>Ration et autres visites</t>
        </is>
      </c>
      <c r="BD2024" t="inlineStr">
        <is>
          <t>CommCare Android, version "2.56"(468051). App v15976. CommCare Version 2.56.0. Build 468051, built on: 2025-04-04</t>
        </is>
      </c>
      <c r="BE2024" t="inlineStr">
        <is>
          <t>commcare_9bc1f1cb-81e2-474e-9647-4d36802bc2c5</t>
        </is>
      </c>
      <c r="BF2024" t="inlineStr"/>
      <c r="BG2024" t="inlineStr">
        <is>
          <t>f13d8149fc6d39ebe86af18272310ff9</t>
        </is>
      </c>
      <c r="BH2024" t="inlineStr">
        <is>
          <t>7f92301a232342ecaa860bf392f6b02f</t>
        </is>
      </c>
      <c r="BI2024" t="inlineStr">
        <is>
          <t>15246</t>
        </is>
      </c>
      <c r="BJ2024" t="inlineStr">
        <is>
          <t>XFormInstance</t>
        </is>
      </c>
      <c r="BK2024" t="inlineStr">
        <is>
          <t>7c3997b41b2211f0b627adacf27a4d41</t>
        </is>
      </c>
      <c r="BL2024" t="b">
        <v>0</v>
      </c>
      <c r="BM2024" t="inlineStr">
        <is>
          <t>---</t>
        </is>
      </c>
      <c r="BN2024" t="inlineStr">
        <is>
          <t>190.115.175.189</t>
        </is>
      </c>
      <c r="BO2024" t="inlineStr">
        <is>
          <t>Yoline Maxéus (Docius)</t>
        </is>
      </c>
    </row>
    <row r="2025">
      <c r="A2025" t="inlineStr">
        <is>
          <t>2023</t>
        </is>
      </c>
      <c r="B2025" t="inlineStr">
        <is>
          <t>5ca36eb0-47c7-40b6-ba0e-f4c7eed36865</t>
        </is>
      </c>
      <c r="C2025" t="inlineStr">
        <is>
          <t>2025-04-11</t>
        </is>
      </c>
      <c r="D2025" t="inlineStr">
        <is>
          <t>3</t>
        </is>
      </c>
      <c r="E2025" t="inlineStr">
        <is>
          <t>---</t>
        </is>
      </c>
      <c r="F2025" t="inlineStr">
        <is>
          <t>0</t>
        </is>
      </c>
      <c r="G2025" t="inlineStr">
        <is>
          <t>---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---</t>
        </is>
      </c>
      <c r="L2025" t="inlineStr">
        <is>
          <t>---</t>
        </is>
      </c>
      <c r="M2025" t="inlineStr">
        <is>
          <t>---</t>
        </is>
      </c>
      <c r="N2025" t="inlineStr">
        <is>
          <t>---</t>
        </is>
      </c>
      <c r="O2025" t="inlineStr">
        <is>
          <t>---</t>
        </is>
      </c>
      <c r="P2025" t="inlineStr">
        <is>
          <t>---</t>
        </is>
      </c>
      <c r="Q2025" t="inlineStr">
        <is>
          <t>---</t>
        </is>
      </c>
      <c r="R2025" t="inlineStr"/>
      <c r="S2025" t="inlineStr">
        <is>
          <t>32.0</t>
        </is>
      </c>
      <c r="T2025" t="inlineStr"/>
      <c r="U2025" t="inlineStr"/>
      <c r="V2025" t="inlineStr"/>
      <c r="W2025" t="inlineStr"/>
      <c r="X2025" t="inlineStr">
        <is>
          <t>PDP/CMEB/00321</t>
        </is>
      </c>
      <c r="Y2025" t="inlineStr">
        <is>
          <t>PDP/CMEB/00321</t>
        </is>
      </c>
      <c r="Z2025" t="inlineStr">
        <is>
          <t>2025-04-11 16:39:29</t>
        </is>
      </c>
      <c r="AA2025" t="inlineStr">
        <is>
          <t>2025-04-11 16:38:29</t>
        </is>
      </c>
      <c r="AB2025" t="inlineStr">
        <is>
          <t>5guerlande</t>
        </is>
      </c>
      <c r="AC2025" t="inlineStr">
        <is>
          <t>2025-04-17 00:40:12</t>
        </is>
      </c>
      <c r="AD2025" s="1" t="inlineStr">
        <is>
          <t>https://www.commcarehq.org/a/caris-test/reports/form_data/5ca36eb0-47c7-40b6-ba0e-f4c7eed36865/</t>
        </is>
      </c>
      <c r="AE2025" t="inlineStr">
        <is>
          <t>---</t>
        </is>
      </c>
      <c r="AF2025" t="inlineStr">
        <is>
          <t>3f9e4492022849aeabadb39f0ae80778</t>
        </is>
      </c>
      <c r="AG2025" t="inlineStr">
        <is>
          <t>OK</t>
        </is>
      </c>
      <c r="AH2025" t="inlineStr">
        <is>
          <t>2025-04-11 16:39:29</t>
        </is>
      </c>
      <c r="AI2025" t="inlineStr">
        <is>
          <t>1b52563f66be7b3d0843fa02f8f5a965</t>
        </is>
      </c>
      <c r="AJ2025" t="inlineStr">
        <is>
          <t>2025-04-11</t>
        </is>
      </c>
      <c r="AK2025" t="inlineStr">
        <is>
          <t>3</t>
        </is>
      </c>
      <c r="AL2025" t="inlineStr">
        <is>
          <t>---</t>
        </is>
      </c>
      <c r="AM2025" t="inlineStr">
        <is>
          <t>0</t>
        </is>
      </c>
      <c r="AN2025" t="inlineStr">
        <is>
          <t>---</t>
        </is>
      </c>
      <c r="AO2025" t="inlineStr">
        <is>
          <t>1</t>
        </is>
      </c>
      <c r="AP2025" t="inlineStr">
        <is>
          <t>1</t>
        </is>
      </c>
      <c r="AQ2025" t="inlineStr"/>
      <c r="AR2025" t="inlineStr">
        <is>
          <t>32</t>
        </is>
      </c>
      <c r="AS2025" t="inlineStr"/>
      <c r="AT2025" t="inlineStr"/>
      <c r="AU2025" t="inlineStr">
        <is>
          <t>---</t>
        </is>
      </c>
      <c r="AV2025" t="inlineStr">
        <is>
          <t>---</t>
        </is>
      </c>
      <c r="AW2025" t="inlineStr">
        <is>
          <t>---</t>
        </is>
      </c>
      <c r="AX2025" t="inlineStr">
        <is>
          <t>---</t>
        </is>
      </c>
      <c r="AY2025" t="inlineStr">
        <is>
          <t>---</t>
        </is>
      </c>
      <c r="AZ2025" t="inlineStr">
        <is>
          <t>---</t>
        </is>
      </c>
      <c r="BA2025" t="inlineStr">
        <is>
          <t>1b52563f66be7b3d0843fa02f8f5a965</t>
        </is>
      </c>
      <c r="BB2025" t="inlineStr">
        <is>
          <t>http://openrosa.org/formdesigner/0B48E039-1E80-49A7-AC24-732B6E788E39</t>
        </is>
      </c>
      <c r="BC2025" t="inlineStr">
        <is>
          <t>Ration et autres visites</t>
        </is>
      </c>
      <c r="BD2025" t="inlineStr">
        <is>
          <t>CommCare Android, version "2.56"(468051). App v15976. CommCare Version 2.56.0. Build 468051, built on: 2025-04-04</t>
        </is>
      </c>
      <c r="BE2025" t="inlineStr">
        <is>
          <t>commcare_9bc1f1cb-81e2-474e-9647-4d36802bc2c5</t>
        </is>
      </c>
      <c r="BF2025" t="inlineStr">
        <is>
          <t>19.9476765 -72.8199763 0.0 100.0</t>
        </is>
      </c>
      <c r="BG2025" t="inlineStr">
        <is>
          <t>f13d8149fc6d39ebe86af18272310ff9</t>
        </is>
      </c>
      <c r="BH2025" t="inlineStr">
        <is>
          <t>7f92301a232342ecaa860bf392f6b02f</t>
        </is>
      </c>
      <c r="BI2025" t="inlineStr">
        <is>
          <t>15246</t>
        </is>
      </c>
      <c r="BJ2025" t="inlineStr">
        <is>
          <t>XFormInstance</t>
        </is>
      </c>
      <c r="BK2025" t="inlineStr">
        <is>
          <t>7c3997b41b2211f0b627adacf27a4d41</t>
        </is>
      </c>
      <c r="BL2025" t="b">
        <v>0</v>
      </c>
      <c r="BM2025" t="inlineStr">
        <is>
          <t>---</t>
        </is>
      </c>
      <c r="BN2025" t="inlineStr">
        <is>
          <t>190.115.175.189</t>
        </is>
      </c>
      <c r="BO2025" t="inlineStr">
        <is>
          <t>Abdias Blanc</t>
        </is>
      </c>
    </row>
    <row r="2026">
      <c r="A2026" t="inlineStr">
        <is>
          <t>2024</t>
        </is>
      </c>
      <c r="B2026" t="inlineStr">
        <is>
          <t>d8f44619-1f00-4f0e-8136-00588be9d244</t>
        </is>
      </c>
      <c r="C2026" t="inlineStr">
        <is>
          <t>2025-04-11</t>
        </is>
      </c>
      <c r="D2026" t="inlineStr">
        <is>
          <t>3</t>
        </is>
      </c>
      <c r="E2026" t="inlineStr">
        <is>
          <t>---</t>
        </is>
      </c>
      <c r="F2026" t="inlineStr">
        <is>
          <t>1</t>
        </is>
      </c>
      <c r="G2026" t="inlineStr">
        <is>
          <t>---</t>
        </is>
      </c>
      <c r="H2026" t="inlineStr">
        <is>
          <t>1</t>
        </is>
      </c>
      <c r="I2026" t="inlineStr">
        <is>
          <t>1</t>
        </is>
      </c>
      <c r="J2026" t="inlineStr">
        <is>
          <t>2</t>
        </is>
      </c>
      <c r="K2026" t="inlineStr">
        <is>
          <t>---</t>
        </is>
      </c>
      <c r="L2026" t="inlineStr">
        <is>
          <t>---</t>
        </is>
      </c>
      <c r="M2026" t="inlineStr">
        <is>
          <t>---</t>
        </is>
      </c>
      <c r="N2026" t="inlineStr">
        <is>
          <t>---</t>
        </is>
      </c>
      <c r="O2026" t="inlineStr">
        <is>
          <t>---</t>
        </is>
      </c>
      <c r="P2026" t="inlineStr">
        <is>
          <t>---</t>
        </is>
      </c>
      <c r="Q2026" t="inlineStr">
        <is>
          <t>---</t>
        </is>
      </c>
      <c r="R2026" t="inlineStr"/>
      <c r="S2026" t="inlineStr">
        <is>
          <t>50.0</t>
        </is>
      </c>
      <c r="T2026" t="inlineStr"/>
      <c r="U2026" t="inlineStr"/>
      <c r="V2026" t="inlineStr"/>
      <c r="W2026" t="inlineStr"/>
      <c r="X2026" t="inlineStr">
        <is>
          <t>PDP/CMEB/ST03275</t>
        </is>
      </c>
      <c r="Y2026" t="inlineStr">
        <is>
          <t>PDP/CMEB/ST03275</t>
        </is>
      </c>
      <c r="Z2026" t="inlineStr">
        <is>
          <t>2025-04-11 17:49:09</t>
        </is>
      </c>
      <c r="AA2026" t="inlineStr">
        <is>
          <t>2025-04-11 17:48:53</t>
        </is>
      </c>
      <c r="AB2026" t="inlineStr">
        <is>
          <t>5guerlande</t>
        </is>
      </c>
      <c r="AC2026" t="inlineStr">
        <is>
          <t>2025-04-17 00:52:22</t>
        </is>
      </c>
      <c r="AD2026" s="1" t="inlineStr">
        <is>
          <t>https://www.commcarehq.org/a/caris-test/reports/form_data/d8f44619-1f00-4f0e-8136-00588be9d244/</t>
        </is>
      </c>
      <c r="AE2026" t="inlineStr">
        <is>
          <t>---</t>
        </is>
      </c>
      <c r="AF2026" t="inlineStr">
        <is>
          <t>3ed328d5346d4e13bc9c6622497889ea</t>
        </is>
      </c>
      <c r="AG2026" t="inlineStr">
        <is>
          <t>OK</t>
        </is>
      </c>
      <c r="AH2026" t="inlineStr">
        <is>
          <t>2025-04-11 17:49:09</t>
        </is>
      </c>
      <c r="AI2026" t="inlineStr">
        <is>
          <t>1b52563f66be7b3d0843fa02f8f5a965</t>
        </is>
      </c>
      <c r="AJ2026" t="inlineStr">
        <is>
          <t>2025-04-11</t>
        </is>
      </c>
      <c r="AK2026" t="inlineStr">
        <is>
          <t>3</t>
        </is>
      </c>
      <c r="AL2026" t="inlineStr">
        <is>
          <t>---</t>
        </is>
      </c>
      <c r="AM2026" t="inlineStr">
        <is>
          <t>1</t>
        </is>
      </c>
      <c r="AN2026" t="inlineStr">
        <is>
          <t>---</t>
        </is>
      </c>
      <c r="AO2026" t="inlineStr">
        <is>
          <t>1</t>
        </is>
      </c>
      <c r="AP2026" t="inlineStr">
        <is>
          <t>1</t>
        </is>
      </c>
      <c r="AQ2026" t="inlineStr"/>
      <c r="AR2026" t="inlineStr">
        <is>
          <t>50</t>
        </is>
      </c>
      <c r="AS2026" t="inlineStr"/>
      <c r="AT2026" t="inlineStr"/>
      <c r="AU2026" t="inlineStr">
        <is>
          <t>---</t>
        </is>
      </c>
      <c r="AV2026" t="inlineStr">
        <is>
          <t>---</t>
        </is>
      </c>
      <c r="AW2026" t="inlineStr">
        <is>
          <t>---</t>
        </is>
      </c>
      <c r="AX2026" t="inlineStr">
        <is>
          <t>---</t>
        </is>
      </c>
      <c r="AY2026" t="inlineStr">
        <is>
          <t>---</t>
        </is>
      </c>
      <c r="AZ2026" t="inlineStr">
        <is>
          <t>---</t>
        </is>
      </c>
      <c r="BA2026" t="inlineStr">
        <is>
          <t>1b52563f66be7b3d0843fa02f8f5a965</t>
        </is>
      </c>
      <c r="BB2026" t="inlineStr">
        <is>
          <t>http://openrosa.org/formdesigner/0B48E039-1E80-49A7-AC24-732B6E788E39</t>
        </is>
      </c>
      <c r="BC2026" t="inlineStr">
        <is>
          <t>Ration et autres visites</t>
        </is>
      </c>
      <c r="BD2026" t="inlineStr">
        <is>
          <t>CommCare Android, version "2.56"(468051). App v15976. CommCare Version 2.56.0. Build 468051, built on: 2025-04-04</t>
        </is>
      </c>
      <c r="BE2026" t="inlineStr">
        <is>
          <t>commcare_9bc1f1cb-81e2-474e-9647-4d36802bc2c5</t>
        </is>
      </c>
      <c r="BF2026" t="inlineStr">
        <is>
          <t>19.9469075 -72.8196059 0.0 2200.0</t>
        </is>
      </c>
      <c r="BG2026" t="inlineStr">
        <is>
          <t>f13d8149fc6d39ebe86af18272310ff9</t>
        </is>
      </c>
      <c r="BH2026" t="inlineStr">
        <is>
          <t>7f92301a232342ecaa860bf392f6b02f</t>
        </is>
      </c>
      <c r="BI2026" t="inlineStr">
        <is>
          <t>15246</t>
        </is>
      </c>
      <c r="BJ2026" t="inlineStr">
        <is>
          <t>XFormInstance</t>
        </is>
      </c>
      <c r="BK2026" t="inlineStr">
        <is>
          <t>8c2103a01b2411f0a5a76960cb3eba34</t>
        </is>
      </c>
      <c r="BL2026" t="b">
        <v>0</v>
      </c>
      <c r="BM2026" t="inlineStr">
        <is>
          <t>---</t>
        </is>
      </c>
      <c r="BN2026" t="inlineStr">
        <is>
          <t>190.115.175.189</t>
        </is>
      </c>
      <c r="BO2026" t="inlineStr">
        <is>
          <t>Ruth Taïna Nicolas</t>
        </is>
      </c>
    </row>
    <row r="2027">
      <c r="A2027" t="inlineStr">
        <is>
          <t>2025</t>
        </is>
      </c>
      <c r="B2027" t="inlineStr">
        <is>
          <t>7076601a-8898-4183-b7e1-089102f16a7c</t>
        </is>
      </c>
      <c r="C2027" t="inlineStr">
        <is>
          <t>2025-04-11</t>
        </is>
      </c>
      <c r="D2027" t="inlineStr">
        <is>
          <t>3</t>
        </is>
      </c>
      <c r="E2027" t="inlineStr">
        <is>
          <t>---</t>
        </is>
      </c>
      <c r="F2027" t="inlineStr">
        <is>
          <t>1</t>
        </is>
      </c>
      <c r="G2027" t="inlineStr">
        <is>
          <t>---</t>
        </is>
      </c>
      <c r="H2027" t="inlineStr">
        <is>
          <t>1</t>
        </is>
      </c>
      <c r="I2027" t="inlineStr">
        <is>
          <t>1</t>
        </is>
      </c>
      <c r="J2027" t="inlineStr">
        <is>
          <t>2</t>
        </is>
      </c>
      <c r="K2027" t="inlineStr">
        <is>
          <t>---</t>
        </is>
      </c>
      <c r="L2027" t="inlineStr">
        <is>
          <t>---</t>
        </is>
      </c>
      <c r="M2027" t="inlineStr">
        <is>
          <t>---</t>
        </is>
      </c>
      <c r="N2027" t="inlineStr">
        <is>
          <t>---</t>
        </is>
      </c>
      <c r="O2027" t="inlineStr">
        <is>
          <t>---</t>
        </is>
      </c>
      <c r="P2027" t="inlineStr">
        <is>
          <t>---</t>
        </is>
      </c>
      <c r="Q2027" t="inlineStr">
        <is>
          <t>---</t>
        </is>
      </c>
      <c r="R2027" t="inlineStr"/>
      <c r="S2027" t="inlineStr">
        <is>
          <t>60.0</t>
        </is>
      </c>
      <c r="T2027" t="inlineStr"/>
      <c r="U2027" t="inlineStr"/>
      <c r="V2027" t="inlineStr"/>
      <c r="W2027" t="inlineStr"/>
      <c r="X2027" t="inlineStr">
        <is>
          <t>PDP/CMEB/ST03510</t>
        </is>
      </c>
      <c r="Y2027" t="inlineStr">
        <is>
          <t>PDP/CMEB/ST03510</t>
        </is>
      </c>
      <c r="Z2027" t="inlineStr">
        <is>
          <t>2025-04-11 18:12:18</t>
        </is>
      </c>
      <c r="AA2027" t="inlineStr">
        <is>
          <t>2025-04-11 18:12:03</t>
        </is>
      </c>
      <c r="AB2027" t="inlineStr">
        <is>
          <t>5guerlande</t>
        </is>
      </c>
      <c r="AC2027" t="inlineStr">
        <is>
          <t>2025-04-17 01:15:30</t>
        </is>
      </c>
      <c r="AD2027" s="1" t="inlineStr">
        <is>
          <t>https://www.commcarehq.org/a/caris-test/reports/form_data/7076601a-8898-4183-b7e1-089102f16a7c/</t>
        </is>
      </c>
      <c r="AE2027" t="inlineStr">
        <is>
          <t>---</t>
        </is>
      </c>
      <c r="AF2027" t="inlineStr">
        <is>
          <t>3c5a623af057e23a32ae4000_33693</t>
        </is>
      </c>
      <c r="AG2027" t="inlineStr">
        <is>
          <t>OK</t>
        </is>
      </c>
      <c r="AH2027" t="inlineStr">
        <is>
          <t>2025-04-11 18:12:18</t>
        </is>
      </c>
      <c r="AI2027" t="inlineStr">
        <is>
          <t>1b52563f66be7b3d0843fa02f8f5a965</t>
        </is>
      </c>
      <c r="AJ2027" t="inlineStr">
        <is>
          <t>2025-04-11</t>
        </is>
      </c>
      <c r="AK2027" t="inlineStr">
        <is>
          <t>3</t>
        </is>
      </c>
      <c r="AL2027" t="inlineStr">
        <is>
          <t>---</t>
        </is>
      </c>
      <c r="AM2027" t="inlineStr">
        <is>
          <t>1</t>
        </is>
      </c>
      <c r="AN2027" t="inlineStr">
        <is>
          <t>---</t>
        </is>
      </c>
      <c r="AO2027" t="inlineStr">
        <is>
          <t>1</t>
        </is>
      </c>
      <c r="AP2027" t="inlineStr">
        <is>
          <t>1</t>
        </is>
      </c>
      <c r="AQ2027" t="inlineStr"/>
      <c r="AR2027" t="inlineStr">
        <is>
          <t>60</t>
        </is>
      </c>
      <c r="AS2027" t="inlineStr"/>
      <c r="AT2027" t="inlineStr"/>
      <c r="AU2027" t="inlineStr">
        <is>
          <t>---</t>
        </is>
      </c>
      <c r="AV2027" t="inlineStr">
        <is>
          <t>---</t>
        </is>
      </c>
      <c r="AW2027" t="inlineStr">
        <is>
          <t>---</t>
        </is>
      </c>
      <c r="AX2027" t="inlineStr">
        <is>
          <t>---</t>
        </is>
      </c>
      <c r="AY2027" t="inlineStr">
        <is>
          <t>---</t>
        </is>
      </c>
      <c r="AZ2027" t="inlineStr">
        <is>
          <t>---</t>
        </is>
      </c>
      <c r="BA2027" t="inlineStr">
        <is>
          <t>1b52563f66be7b3d0843fa02f8f5a965</t>
        </is>
      </c>
      <c r="BB2027" t="inlineStr">
        <is>
          <t>http://openrosa.org/formdesigner/0B48E039-1E80-49A7-AC24-732B6E788E39</t>
        </is>
      </c>
      <c r="BC2027" t="inlineStr">
        <is>
          <t>Ration et autres visites</t>
        </is>
      </c>
      <c r="BD2027" t="inlineStr">
        <is>
          <t>CommCare Android, version "2.56"(468051). App v15976. CommCare Version 2.56.0. Build 468051, built on: 2025-04-04</t>
        </is>
      </c>
      <c r="BE2027" t="inlineStr">
        <is>
          <t>commcare_9bc1f1cb-81e2-474e-9647-4d36802bc2c5</t>
        </is>
      </c>
      <c r="BF2027" t="inlineStr">
        <is>
          <t>19.9470174 -72.8207138 0.0 1799.99</t>
        </is>
      </c>
      <c r="BG2027" t="inlineStr">
        <is>
          <t>f13d8149fc6d39ebe86af18272310ff9</t>
        </is>
      </c>
      <c r="BH2027" t="inlineStr">
        <is>
          <t>7f92301a232342ecaa860bf392f6b02f</t>
        </is>
      </c>
      <c r="BI2027" t="inlineStr">
        <is>
          <t>15246</t>
        </is>
      </c>
      <c r="BJ2027" t="inlineStr">
        <is>
          <t>XFormInstance</t>
        </is>
      </c>
      <c r="BK2027" t="inlineStr">
        <is>
          <t>8c2103a01b2411f0a5a76960cb3eba34</t>
        </is>
      </c>
      <c r="BL2027" t="b">
        <v>0</v>
      </c>
      <c r="BM2027" t="inlineStr">
        <is>
          <t>---</t>
        </is>
      </c>
      <c r="BN2027" t="inlineStr">
        <is>
          <t>190.115.175.189</t>
        </is>
      </c>
      <c r="BO2027" t="inlineStr">
        <is>
          <t>Robens Alusma ( Elusma)</t>
        </is>
      </c>
    </row>
    <row r="2028">
      <c r="A2028" t="inlineStr">
        <is>
          <t>2026</t>
        </is>
      </c>
      <c r="B2028" t="inlineStr">
        <is>
          <t>30aaeac1-0592-4be5-a632-6bf0c53a986f</t>
        </is>
      </c>
      <c r="C2028" t="inlineStr">
        <is>
          <t>2025-04-11</t>
        </is>
      </c>
      <c r="D2028" t="inlineStr">
        <is>
          <t>3</t>
        </is>
      </c>
      <c r="E2028" t="inlineStr">
        <is>
          <t>---</t>
        </is>
      </c>
      <c r="F2028" t="inlineStr">
        <is>
          <t>1</t>
        </is>
      </c>
      <c r="G2028" t="inlineStr">
        <is>
          <t>---</t>
        </is>
      </c>
      <c r="H2028" t="inlineStr">
        <is>
          <t>0</t>
        </is>
      </c>
      <c r="I2028" t="inlineStr">
        <is>
          <t>1</t>
        </is>
      </c>
      <c r="J2028" t="inlineStr">
        <is>
          <t>2</t>
        </is>
      </c>
      <c r="K2028" t="inlineStr">
        <is>
          <t>---</t>
        </is>
      </c>
      <c r="L2028" t="inlineStr">
        <is>
          <t>---</t>
        </is>
      </c>
      <c r="M2028" t="inlineStr">
        <is>
          <t>---</t>
        </is>
      </c>
      <c r="N2028" t="inlineStr">
        <is>
          <t>---</t>
        </is>
      </c>
      <c r="O2028" t="inlineStr">
        <is>
          <t>---</t>
        </is>
      </c>
      <c r="P2028" t="inlineStr">
        <is>
          <t>---</t>
        </is>
      </c>
      <c r="Q2028" t="inlineStr">
        <is>
          <t>---</t>
        </is>
      </c>
      <c r="R2028" t="inlineStr"/>
      <c r="S2028" t="inlineStr"/>
      <c r="T2028" t="inlineStr"/>
      <c r="U2028">
        <f>HYPERLINK("https://www.commcarehq.org/a/caris-test/api/form_attachment/v1/30aaeac1-0592-4be5-a632-6bf0c53a986f/1744395235291.jpg")</f>
        <v/>
      </c>
      <c r="V2028" t="inlineStr"/>
      <c r="W2028" t="inlineStr"/>
      <c r="X2028" t="inlineStr">
        <is>
          <t>PDP/CMEB/ST03912</t>
        </is>
      </c>
      <c r="Y2028" t="inlineStr">
        <is>
          <t>PDP/CMEB/ST03912</t>
        </is>
      </c>
      <c r="Z2028" t="inlineStr">
        <is>
          <t>2025-04-11 18:13:57</t>
        </is>
      </c>
      <c r="AA2028" t="inlineStr">
        <is>
          <t>2025-04-11 18:13:19</t>
        </is>
      </c>
      <c r="AB2028" t="inlineStr">
        <is>
          <t>5guerlande</t>
        </is>
      </c>
      <c r="AC2028" t="inlineStr">
        <is>
          <t>2025-04-17 01:17:11</t>
        </is>
      </c>
      <c r="AD2028" s="1" t="inlineStr">
        <is>
          <t>https://www.commcarehq.org/a/caris-test/reports/form_data/30aaeac1-0592-4be5-a632-6bf0c53a986f/</t>
        </is>
      </c>
      <c r="AE2028" t="inlineStr">
        <is>
          <t>---</t>
        </is>
      </c>
      <c r="AF2028" t="inlineStr">
        <is>
          <t>3c5a623af057e23a32ae4000_36419</t>
        </is>
      </c>
      <c r="AG2028" t="inlineStr">
        <is>
          <t>OK</t>
        </is>
      </c>
      <c r="AH2028" t="inlineStr">
        <is>
          <t>2025-04-11 18:13:57</t>
        </is>
      </c>
      <c r="AI2028" t="inlineStr">
        <is>
          <t>1b52563f66be7b3d0843fa02f8f5a965</t>
        </is>
      </c>
      <c r="AJ2028" t="inlineStr">
        <is>
          <t>2025-04-11</t>
        </is>
      </c>
      <c r="AK2028" t="inlineStr">
        <is>
          <t>3</t>
        </is>
      </c>
      <c r="AL2028" t="inlineStr">
        <is>
          <t>---</t>
        </is>
      </c>
      <c r="AM2028" t="inlineStr">
        <is>
          <t>1</t>
        </is>
      </c>
      <c r="AN2028" t="inlineStr">
        <is>
          <t>---</t>
        </is>
      </c>
      <c r="AO2028" t="inlineStr">
        <is>
          <t>0</t>
        </is>
      </c>
      <c r="AP2028" t="inlineStr">
        <is>
          <t>1</t>
        </is>
      </c>
      <c r="AQ2028" t="inlineStr"/>
      <c r="AR2028" t="inlineStr"/>
      <c r="AS2028" t="inlineStr"/>
      <c r="AT2028" t="inlineStr"/>
      <c r="AU2028" t="inlineStr">
        <is>
          <t>---</t>
        </is>
      </c>
      <c r="AV2028" t="inlineStr">
        <is>
          <t>---</t>
        </is>
      </c>
      <c r="AW2028" t="inlineStr">
        <is>
          <t>---</t>
        </is>
      </c>
      <c r="AX2028" t="inlineStr">
        <is>
          <t>---</t>
        </is>
      </c>
      <c r="AY2028" t="inlineStr">
        <is>
          <t>---</t>
        </is>
      </c>
      <c r="AZ2028" t="inlineStr">
        <is>
          <t>---</t>
        </is>
      </c>
      <c r="BA2028" t="inlineStr">
        <is>
          <t>1b52563f66be7b3d0843fa02f8f5a965</t>
        </is>
      </c>
      <c r="BB2028" t="inlineStr">
        <is>
          <t>http://openrosa.org/formdesigner/0B48E039-1E80-49A7-AC24-732B6E788E39</t>
        </is>
      </c>
      <c r="BC2028" t="inlineStr">
        <is>
          <t>Ration et autres visites</t>
        </is>
      </c>
      <c r="BD2028" t="inlineStr">
        <is>
          <t>CommCare Android, version "2.56"(468051). App v15976. CommCare Version 2.56.0. Build 468051, built on: 2025-04-04</t>
        </is>
      </c>
      <c r="BE2028" t="inlineStr">
        <is>
          <t>commcare_9bc1f1cb-81e2-474e-9647-4d36802bc2c5</t>
        </is>
      </c>
      <c r="BF2028" t="inlineStr">
        <is>
          <t>19.9470174 -72.8207138 0.0 1799.99</t>
        </is>
      </c>
      <c r="BG2028" t="inlineStr">
        <is>
          <t>f13d8149fc6d39ebe86af18272310ff9</t>
        </is>
      </c>
      <c r="BH2028" t="inlineStr">
        <is>
          <t>7f92301a232342ecaa860bf392f6b02f</t>
        </is>
      </c>
      <c r="BI2028" t="inlineStr">
        <is>
          <t>15246</t>
        </is>
      </c>
      <c r="BJ2028" t="inlineStr">
        <is>
          <t>XFormInstance</t>
        </is>
      </c>
      <c r="BK2028" t="inlineStr">
        <is>
          <t>8c2103a01b2411f0a5a76960cb3eba34</t>
        </is>
      </c>
      <c r="BL2028" t="b">
        <v>0</v>
      </c>
      <c r="BM2028" t="inlineStr">
        <is>
          <t>---</t>
        </is>
      </c>
      <c r="BN2028" t="inlineStr">
        <is>
          <t>190.115.175.189</t>
        </is>
      </c>
      <c r="BO2028" t="inlineStr">
        <is>
          <t>Rose Naïka Bien-Aimé</t>
        </is>
      </c>
    </row>
    <row r="2029">
      <c r="A2029" t="inlineStr">
        <is>
          <t>2027</t>
        </is>
      </c>
      <c r="B2029" t="inlineStr">
        <is>
          <t>9aeb7afa-1dd9-439f-b6fa-34b40528dba8</t>
        </is>
      </c>
      <c r="C2029" t="inlineStr">
        <is>
          <t>2025-04-11</t>
        </is>
      </c>
      <c r="D2029" t="inlineStr">
        <is>
          <t>3</t>
        </is>
      </c>
      <c r="E2029" t="inlineStr">
        <is>
          <t>---</t>
        </is>
      </c>
      <c r="F2029" t="inlineStr">
        <is>
          <t>1</t>
        </is>
      </c>
      <c r="G2029" t="inlineStr">
        <is>
          <t>---</t>
        </is>
      </c>
      <c r="H2029" t="inlineStr">
        <is>
          <t>1</t>
        </is>
      </c>
      <c r="I2029" t="inlineStr">
        <is>
          <t>1</t>
        </is>
      </c>
      <c r="J2029" t="inlineStr">
        <is>
          <t>2</t>
        </is>
      </c>
      <c r="K2029" t="inlineStr">
        <is>
          <t>---</t>
        </is>
      </c>
      <c r="L2029" t="inlineStr">
        <is>
          <t>---</t>
        </is>
      </c>
      <c r="M2029" t="inlineStr">
        <is>
          <t>---</t>
        </is>
      </c>
      <c r="N2029" t="inlineStr">
        <is>
          <t>---</t>
        </is>
      </c>
      <c r="O2029" t="inlineStr">
        <is>
          <t>---</t>
        </is>
      </c>
      <c r="P2029" t="inlineStr">
        <is>
          <t>---</t>
        </is>
      </c>
      <c r="Q2029" t="inlineStr">
        <is>
          <t>---</t>
        </is>
      </c>
      <c r="R2029" t="inlineStr"/>
      <c r="S2029" t="inlineStr">
        <is>
          <t>54.0</t>
        </is>
      </c>
      <c r="T2029" t="inlineStr"/>
      <c r="U2029" t="inlineStr"/>
      <c r="V2029" t="inlineStr"/>
      <c r="W2029" t="inlineStr"/>
      <c r="X2029" t="inlineStr">
        <is>
          <t>PDP/CMEB/ST02647</t>
        </is>
      </c>
      <c r="Y2029" t="inlineStr">
        <is>
          <t>PDP/CMEB/ST02647</t>
        </is>
      </c>
      <c r="Z2029" t="inlineStr">
        <is>
          <t>2025-04-11 18:26:42</t>
        </is>
      </c>
      <c r="AA2029" t="inlineStr">
        <is>
          <t>2025-04-11 18:26:31</t>
        </is>
      </c>
      <c r="AB2029" t="inlineStr">
        <is>
          <t>5guerlande</t>
        </is>
      </c>
      <c r="AC2029" t="inlineStr">
        <is>
          <t>2025-04-17 01:29:54</t>
        </is>
      </c>
      <c r="AD2029" s="1" t="inlineStr">
        <is>
          <t>https://www.commcarehq.org/a/caris-test/reports/form_data/9aeb7afa-1dd9-439f-b6fa-34b40528dba8/</t>
        </is>
      </c>
      <c r="AE2029" t="inlineStr">
        <is>
          <t>---</t>
        </is>
      </c>
      <c r="AF2029" t="inlineStr">
        <is>
          <t>40ae1c1cc954421fa7e977afce5310eb</t>
        </is>
      </c>
      <c r="AG2029" t="inlineStr">
        <is>
          <t>OK</t>
        </is>
      </c>
      <c r="AH2029" t="inlineStr">
        <is>
          <t>2025-04-11 18:26:42</t>
        </is>
      </c>
      <c r="AI2029" t="inlineStr">
        <is>
          <t>1b52563f66be7b3d0843fa02f8f5a965</t>
        </is>
      </c>
      <c r="AJ2029" t="inlineStr">
        <is>
          <t>2025-04-11</t>
        </is>
      </c>
      <c r="AK2029" t="inlineStr">
        <is>
          <t>3</t>
        </is>
      </c>
      <c r="AL2029" t="inlineStr">
        <is>
          <t>---</t>
        </is>
      </c>
      <c r="AM2029" t="inlineStr">
        <is>
          <t>1</t>
        </is>
      </c>
      <c r="AN2029" t="inlineStr">
        <is>
          <t>---</t>
        </is>
      </c>
      <c r="AO2029" t="inlineStr">
        <is>
          <t>1</t>
        </is>
      </c>
      <c r="AP2029" t="inlineStr">
        <is>
          <t>1</t>
        </is>
      </c>
      <c r="AQ2029" t="inlineStr"/>
      <c r="AR2029" t="inlineStr">
        <is>
          <t>54</t>
        </is>
      </c>
      <c r="AS2029" t="inlineStr"/>
      <c r="AT2029" t="inlineStr"/>
      <c r="AU2029" t="inlineStr">
        <is>
          <t>---</t>
        </is>
      </c>
      <c r="AV2029" t="inlineStr">
        <is>
          <t>---</t>
        </is>
      </c>
      <c r="AW2029" t="inlineStr">
        <is>
          <t>---</t>
        </is>
      </c>
      <c r="AX2029" t="inlineStr">
        <is>
          <t>---</t>
        </is>
      </c>
      <c r="AY2029" t="inlineStr">
        <is>
          <t>---</t>
        </is>
      </c>
      <c r="AZ2029" t="inlineStr">
        <is>
          <t>---</t>
        </is>
      </c>
      <c r="BA2029" t="inlineStr">
        <is>
          <t>1b52563f66be7b3d0843fa02f8f5a965</t>
        </is>
      </c>
      <c r="BB2029" t="inlineStr">
        <is>
          <t>http://openrosa.org/formdesigner/0B48E039-1E80-49A7-AC24-732B6E788E39</t>
        </is>
      </c>
      <c r="BC2029" t="inlineStr">
        <is>
          <t>Ration et autres visites</t>
        </is>
      </c>
      <c r="BD2029" t="inlineStr">
        <is>
          <t>CommCare Android, version "2.56"(468051). App v15976. CommCare Version 2.56.0. Build 468051, built on: 2025-04-04</t>
        </is>
      </c>
      <c r="BE2029" t="inlineStr">
        <is>
          <t>commcare_9bc1f1cb-81e2-474e-9647-4d36802bc2c5</t>
        </is>
      </c>
      <c r="BF2029" t="inlineStr">
        <is>
          <t>19.9477371 -72.8207138 0.0 1799.99</t>
        </is>
      </c>
      <c r="BG2029" t="inlineStr">
        <is>
          <t>f13d8149fc6d39ebe86af18272310ff9</t>
        </is>
      </c>
      <c r="BH2029" t="inlineStr">
        <is>
          <t>7f92301a232342ecaa860bf392f6b02f</t>
        </is>
      </c>
      <c r="BI2029" t="inlineStr">
        <is>
          <t>15246</t>
        </is>
      </c>
      <c r="BJ2029" t="inlineStr">
        <is>
          <t>XFormInstance</t>
        </is>
      </c>
      <c r="BK2029" t="inlineStr">
        <is>
          <t>8c2103a01b2411f0a5a76960cb3eba34</t>
        </is>
      </c>
      <c r="BL2029" t="b">
        <v>0</v>
      </c>
      <c r="BM2029" t="inlineStr">
        <is>
          <t>---</t>
        </is>
      </c>
      <c r="BN2029" t="inlineStr">
        <is>
          <t>190.115.175.189</t>
        </is>
      </c>
      <c r="BO2029" t="inlineStr">
        <is>
          <t>Loberty (Lobeïty) Vilnéus</t>
        </is>
      </c>
    </row>
    <row r="2030">
      <c r="A2030" t="inlineStr">
        <is>
          <t>2028</t>
        </is>
      </c>
      <c r="B2030" t="inlineStr">
        <is>
          <t>f32e9912-6b13-45fa-a03a-727c1618ab1e</t>
        </is>
      </c>
      <c r="C2030" t="inlineStr">
        <is>
          <t>2025-04-11</t>
        </is>
      </c>
      <c r="D2030" t="inlineStr">
        <is>
          <t>3</t>
        </is>
      </c>
      <c r="E2030" t="inlineStr">
        <is>
          <t>---</t>
        </is>
      </c>
      <c r="F2030" t="inlineStr">
        <is>
          <t>1</t>
        </is>
      </c>
      <c r="G2030" t="inlineStr">
        <is>
          <t>---</t>
        </is>
      </c>
      <c r="H2030" t="inlineStr">
        <is>
          <t>1</t>
        </is>
      </c>
      <c r="I2030" t="inlineStr">
        <is>
          <t>1</t>
        </is>
      </c>
      <c r="J2030" t="inlineStr">
        <is>
          <t>2</t>
        </is>
      </c>
      <c r="K2030" t="inlineStr">
        <is>
          <t>---</t>
        </is>
      </c>
      <c r="L2030" t="inlineStr">
        <is>
          <t>---</t>
        </is>
      </c>
      <c r="M2030" t="inlineStr">
        <is>
          <t>---</t>
        </is>
      </c>
      <c r="N2030" t="inlineStr">
        <is>
          <t>---</t>
        </is>
      </c>
      <c r="O2030" t="inlineStr">
        <is>
          <t>---</t>
        </is>
      </c>
      <c r="P2030" t="inlineStr">
        <is>
          <t>---</t>
        </is>
      </c>
      <c r="Q2030" t="inlineStr">
        <is>
          <t>---</t>
        </is>
      </c>
      <c r="R2030" t="inlineStr"/>
      <c r="S2030" t="inlineStr">
        <is>
          <t>48.0</t>
        </is>
      </c>
      <c r="T2030" t="inlineStr"/>
      <c r="U2030" t="inlineStr"/>
      <c r="V2030" t="inlineStr"/>
      <c r="W2030" t="inlineStr"/>
      <c r="X2030" t="inlineStr">
        <is>
          <t>PDP/CMEB/ST01540</t>
        </is>
      </c>
      <c r="Y2030" t="inlineStr">
        <is>
          <t>PDP/CMEB/ST01540</t>
        </is>
      </c>
      <c r="Z2030" t="inlineStr">
        <is>
          <t>2025-04-11 18:27:49</t>
        </is>
      </c>
      <c r="AA2030" t="inlineStr">
        <is>
          <t>2025-04-11 18:27:31</t>
        </is>
      </c>
      <c r="AB2030" t="inlineStr">
        <is>
          <t>5guerlande</t>
        </is>
      </c>
      <c r="AC2030" t="inlineStr">
        <is>
          <t>2025-04-17 01:31:01</t>
        </is>
      </c>
      <c r="AD2030" s="1" t="inlineStr">
        <is>
          <t>https://www.commcarehq.org/a/caris-test/reports/form_data/f32e9912-6b13-45fa-a03a-727c1618ab1e/</t>
        </is>
      </c>
      <c r="AE2030" t="inlineStr">
        <is>
          <t>---</t>
        </is>
      </c>
      <c r="AF2030" t="inlineStr">
        <is>
          <t>2ddbc4840fa74c42a3968cbb85093ec4</t>
        </is>
      </c>
      <c r="AG2030" t="inlineStr">
        <is>
          <t>OK</t>
        </is>
      </c>
      <c r="AH2030" t="inlineStr">
        <is>
          <t>2025-04-11 18:27:49</t>
        </is>
      </c>
      <c r="AI2030" t="inlineStr">
        <is>
          <t>1b52563f66be7b3d0843fa02f8f5a965</t>
        </is>
      </c>
      <c r="AJ2030" t="inlineStr">
        <is>
          <t>2025-04-11</t>
        </is>
      </c>
      <c r="AK2030" t="inlineStr">
        <is>
          <t>3</t>
        </is>
      </c>
      <c r="AL2030" t="inlineStr">
        <is>
          <t>---</t>
        </is>
      </c>
      <c r="AM2030" t="inlineStr">
        <is>
          <t>1</t>
        </is>
      </c>
      <c r="AN2030" t="inlineStr">
        <is>
          <t>---</t>
        </is>
      </c>
      <c r="AO2030" t="inlineStr">
        <is>
          <t>1</t>
        </is>
      </c>
      <c r="AP2030" t="inlineStr">
        <is>
          <t>1</t>
        </is>
      </c>
      <c r="AQ2030" t="inlineStr"/>
      <c r="AR2030" t="inlineStr">
        <is>
          <t>48</t>
        </is>
      </c>
      <c r="AS2030" t="inlineStr"/>
      <c r="AT2030" t="inlineStr"/>
      <c r="AU2030" t="inlineStr">
        <is>
          <t>---</t>
        </is>
      </c>
      <c r="AV2030" t="inlineStr">
        <is>
          <t>---</t>
        </is>
      </c>
      <c r="AW2030" t="inlineStr">
        <is>
          <t>---</t>
        </is>
      </c>
      <c r="AX2030" t="inlineStr">
        <is>
          <t>---</t>
        </is>
      </c>
      <c r="AY2030" t="inlineStr">
        <is>
          <t>---</t>
        </is>
      </c>
      <c r="AZ2030" t="inlineStr">
        <is>
          <t>---</t>
        </is>
      </c>
      <c r="BA2030" t="inlineStr">
        <is>
          <t>1b52563f66be7b3d0843fa02f8f5a965</t>
        </is>
      </c>
      <c r="BB2030" t="inlineStr">
        <is>
          <t>http://openrosa.org/formdesigner/0B48E039-1E80-49A7-AC24-732B6E788E39</t>
        </is>
      </c>
      <c r="BC2030" t="inlineStr">
        <is>
          <t>Ration et autres visites</t>
        </is>
      </c>
      <c r="BD2030" t="inlineStr">
        <is>
          <t>CommCare Android, version "2.56"(468051). App v15976. CommCare Version 2.56.0. Build 468051, built on: 2025-04-04</t>
        </is>
      </c>
      <c r="BE2030" t="inlineStr">
        <is>
          <t>commcare_9bc1f1cb-81e2-474e-9647-4d36802bc2c5</t>
        </is>
      </c>
      <c r="BF2030" t="inlineStr">
        <is>
          <t>19.9477371 -72.8207138 0.0 1799.99</t>
        </is>
      </c>
      <c r="BG2030" t="inlineStr">
        <is>
          <t>f13d8149fc6d39ebe86af18272310ff9</t>
        </is>
      </c>
      <c r="BH2030" t="inlineStr">
        <is>
          <t>7f92301a232342ecaa860bf392f6b02f</t>
        </is>
      </c>
      <c r="BI2030" t="inlineStr">
        <is>
          <t>15246</t>
        </is>
      </c>
      <c r="BJ2030" t="inlineStr">
        <is>
          <t>XFormInstance</t>
        </is>
      </c>
      <c r="BK2030" t="inlineStr">
        <is>
          <t>8c2103a01b2411f0a5a76960cb3eba34</t>
        </is>
      </c>
      <c r="BL2030" t="b">
        <v>0</v>
      </c>
      <c r="BM2030" t="inlineStr">
        <is>
          <t>---</t>
        </is>
      </c>
      <c r="BN2030" t="inlineStr">
        <is>
          <t>190.115.175.189</t>
        </is>
      </c>
      <c r="BO2030" t="inlineStr">
        <is>
          <t>Jean Mikelson Mertilien</t>
        </is>
      </c>
    </row>
    <row r="2031">
      <c r="A2031" t="inlineStr">
        <is>
          <t>2029</t>
        </is>
      </c>
      <c r="B2031" t="inlineStr">
        <is>
          <t>618577e9-54b6-431c-84ff-f7579c42371d</t>
        </is>
      </c>
      <c r="C2031" t="inlineStr">
        <is>
          <t>2025-04-11</t>
        </is>
      </c>
      <c r="D2031" t="inlineStr">
        <is>
          <t>3</t>
        </is>
      </c>
      <c r="E2031" t="inlineStr">
        <is>
          <t>---</t>
        </is>
      </c>
      <c r="F2031" t="inlineStr">
        <is>
          <t>1</t>
        </is>
      </c>
      <c r="G2031" t="inlineStr">
        <is>
          <t>---</t>
        </is>
      </c>
      <c r="H2031" t="inlineStr">
        <is>
          <t>1</t>
        </is>
      </c>
      <c r="I2031" t="inlineStr">
        <is>
          <t>1</t>
        </is>
      </c>
      <c r="J2031" t="inlineStr">
        <is>
          <t>2</t>
        </is>
      </c>
      <c r="K2031" t="inlineStr">
        <is>
          <t>---</t>
        </is>
      </c>
      <c r="L2031" t="inlineStr">
        <is>
          <t>---</t>
        </is>
      </c>
      <c r="M2031" t="inlineStr">
        <is>
          <t>---</t>
        </is>
      </c>
      <c r="N2031" t="inlineStr">
        <is>
          <t>---</t>
        </is>
      </c>
      <c r="O2031" t="inlineStr">
        <is>
          <t>---</t>
        </is>
      </c>
      <c r="P2031" t="inlineStr">
        <is>
          <t>---</t>
        </is>
      </c>
      <c r="Q2031" t="inlineStr">
        <is>
          <t>---</t>
        </is>
      </c>
      <c r="R2031" t="inlineStr"/>
      <c r="S2031" t="inlineStr">
        <is>
          <t>51.0</t>
        </is>
      </c>
      <c r="T2031" t="inlineStr"/>
      <c r="U2031" t="inlineStr"/>
      <c r="V2031" t="inlineStr"/>
      <c r="W2031" t="inlineStr"/>
      <c r="X2031" t="inlineStr">
        <is>
          <t>PDP/CMEB/ST01909</t>
        </is>
      </c>
      <c r="Y2031" t="inlineStr">
        <is>
          <t>PDP/CMEB/ST01909</t>
        </is>
      </c>
      <c r="Z2031" t="inlineStr">
        <is>
          <t>2025-04-11 18:29:42</t>
        </is>
      </c>
      <c r="AA2031" t="inlineStr">
        <is>
          <t>2025-04-11 18:29:20</t>
        </is>
      </c>
      <c r="AB2031" t="inlineStr">
        <is>
          <t>5guerlande</t>
        </is>
      </c>
      <c r="AC2031" t="inlineStr">
        <is>
          <t>2025-04-17 01:32:55</t>
        </is>
      </c>
      <c r="AD2031" s="1" t="inlineStr">
        <is>
          <t>https://www.commcarehq.org/a/caris-test/reports/form_data/618577e9-54b6-431c-84ff-f7579c42371d/</t>
        </is>
      </c>
      <c r="AE2031" t="inlineStr">
        <is>
          <t>---</t>
        </is>
      </c>
      <c r="AF2031" t="inlineStr">
        <is>
          <t>e9e88b433469420d8b5cfcc6f326711c</t>
        </is>
      </c>
      <c r="AG2031" t="inlineStr">
        <is>
          <t>OK</t>
        </is>
      </c>
      <c r="AH2031" t="inlineStr">
        <is>
          <t>2025-04-11 18:29:42</t>
        </is>
      </c>
      <c r="AI2031" t="inlineStr">
        <is>
          <t>1b52563f66be7b3d0843fa02f8f5a965</t>
        </is>
      </c>
      <c r="AJ2031" t="inlineStr">
        <is>
          <t>2025-04-11</t>
        </is>
      </c>
      <c r="AK2031" t="inlineStr">
        <is>
          <t>3</t>
        </is>
      </c>
      <c r="AL2031" t="inlineStr">
        <is>
          <t>---</t>
        </is>
      </c>
      <c r="AM2031" t="inlineStr">
        <is>
          <t>1</t>
        </is>
      </c>
      <c r="AN2031" t="inlineStr">
        <is>
          <t>---</t>
        </is>
      </c>
      <c r="AO2031" t="inlineStr">
        <is>
          <t>1</t>
        </is>
      </c>
      <c r="AP2031" t="inlineStr">
        <is>
          <t>1</t>
        </is>
      </c>
      <c r="AQ2031" t="inlineStr"/>
      <c r="AR2031" t="inlineStr">
        <is>
          <t>51</t>
        </is>
      </c>
      <c r="AS2031" t="inlineStr"/>
      <c r="AT2031" t="inlineStr"/>
      <c r="AU2031" t="inlineStr">
        <is>
          <t>---</t>
        </is>
      </c>
      <c r="AV2031" t="inlineStr">
        <is>
          <t>---</t>
        </is>
      </c>
      <c r="AW2031" t="inlineStr">
        <is>
          <t>---</t>
        </is>
      </c>
      <c r="AX2031" t="inlineStr">
        <is>
          <t>---</t>
        </is>
      </c>
      <c r="AY2031" t="inlineStr">
        <is>
          <t>---</t>
        </is>
      </c>
      <c r="AZ2031" t="inlineStr">
        <is>
          <t>---</t>
        </is>
      </c>
      <c r="BA2031" t="inlineStr">
        <is>
          <t>1b52563f66be7b3d0843fa02f8f5a965</t>
        </is>
      </c>
      <c r="BB2031" t="inlineStr">
        <is>
          <t>http://openrosa.org/formdesigner/0B48E039-1E80-49A7-AC24-732B6E788E39</t>
        </is>
      </c>
      <c r="BC2031" t="inlineStr">
        <is>
          <t>Ration et autres visites</t>
        </is>
      </c>
      <c r="BD2031" t="inlineStr">
        <is>
          <t>CommCare Android, version "2.56"(468051). App v15976. CommCare Version 2.56.0. Build 468051, built on: 2025-04-04</t>
        </is>
      </c>
      <c r="BE2031" t="inlineStr">
        <is>
          <t>commcare_9bc1f1cb-81e2-474e-9647-4d36802bc2c5</t>
        </is>
      </c>
      <c r="BF2031" t="inlineStr">
        <is>
          <t>19.9477371 -72.8207138 0.0 1799.99</t>
        </is>
      </c>
      <c r="BG2031" t="inlineStr">
        <is>
          <t>f13d8149fc6d39ebe86af18272310ff9</t>
        </is>
      </c>
      <c r="BH2031" t="inlineStr">
        <is>
          <t>7f92301a232342ecaa860bf392f6b02f</t>
        </is>
      </c>
      <c r="BI2031" t="inlineStr">
        <is>
          <t>15246</t>
        </is>
      </c>
      <c r="BJ2031" t="inlineStr">
        <is>
          <t>XFormInstance</t>
        </is>
      </c>
      <c r="BK2031" t="inlineStr">
        <is>
          <t>8c2103a01b2411f0a5a76960cb3eba34</t>
        </is>
      </c>
      <c r="BL2031" t="b">
        <v>0</v>
      </c>
      <c r="BM2031" t="inlineStr">
        <is>
          <t>---</t>
        </is>
      </c>
      <c r="BN2031" t="inlineStr">
        <is>
          <t>190.115.175.189</t>
        </is>
      </c>
      <c r="BO2031" t="inlineStr">
        <is>
          <t>David Pierre</t>
        </is>
      </c>
    </row>
    <row r="2032">
      <c r="A2032" t="inlineStr">
        <is>
          <t>2030</t>
        </is>
      </c>
      <c r="B2032" t="inlineStr">
        <is>
          <t>cff2e9ed-e55e-4227-9c71-45675f7537fa</t>
        </is>
      </c>
      <c r="C2032" t="inlineStr">
        <is>
          <t>2025-04-11</t>
        </is>
      </c>
      <c r="D2032" t="inlineStr">
        <is>
          <t>3</t>
        </is>
      </c>
      <c r="E2032" t="inlineStr">
        <is>
          <t>---</t>
        </is>
      </c>
      <c r="F2032" t="inlineStr">
        <is>
          <t>0</t>
        </is>
      </c>
      <c r="G2032" t="inlineStr">
        <is>
          <t>---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---</t>
        </is>
      </c>
      <c r="L2032" t="inlineStr">
        <is>
          <t>---</t>
        </is>
      </c>
      <c r="M2032" t="inlineStr">
        <is>
          <t>---</t>
        </is>
      </c>
      <c r="N2032" t="inlineStr">
        <is>
          <t>---</t>
        </is>
      </c>
      <c r="O2032" t="inlineStr">
        <is>
          <t>---</t>
        </is>
      </c>
      <c r="P2032" t="inlineStr">
        <is>
          <t>---</t>
        </is>
      </c>
      <c r="Q2032" t="inlineStr">
        <is>
          <t>---</t>
        </is>
      </c>
      <c r="R2032" t="inlineStr"/>
      <c r="S2032" t="inlineStr">
        <is>
          <t>33.0</t>
        </is>
      </c>
      <c r="T2032" t="inlineStr"/>
      <c r="U2032" t="inlineStr"/>
      <c r="V2032" t="inlineStr"/>
      <c r="W2032" t="inlineStr"/>
      <c r="X2032" t="inlineStr">
        <is>
          <t>PDP/CMEB/ST03480</t>
        </is>
      </c>
      <c r="Y2032" t="inlineStr">
        <is>
          <t>PDP/CMEB/ST03480</t>
        </is>
      </c>
      <c r="Z2032" t="inlineStr">
        <is>
          <t>2025-04-11 18:30:19</t>
        </is>
      </c>
      <c r="AA2032" t="inlineStr">
        <is>
          <t>2025-04-11 18:30:04</t>
        </is>
      </c>
      <c r="AB2032" t="inlineStr">
        <is>
          <t>5guerlande</t>
        </is>
      </c>
      <c r="AC2032" t="inlineStr">
        <is>
          <t>2025-04-17 01:33:31</t>
        </is>
      </c>
      <c r="AD2032" s="1" t="inlineStr">
        <is>
          <t>https://www.commcarehq.org/a/caris-test/reports/form_data/cff2e9ed-e55e-4227-9c71-45675f7537fa/</t>
        </is>
      </c>
      <c r="AE2032" t="inlineStr">
        <is>
          <t>---</t>
        </is>
      </c>
      <c r="AF2032" t="inlineStr">
        <is>
          <t>3c5a623af057e23a32ae4000_33304</t>
        </is>
      </c>
      <c r="AG2032" t="inlineStr">
        <is>
          <t>OK</t>
        </is>
      </c>
      <c r="AH2032" t="inlineStr">
        <is>
          <t>2025-04-11 18:30:19</t>
        </is>
      </c>
      <c r="AI2032" t="inlineStr">
        <is>
          <t>1b52563f66be7b3d0843fa02f8f5a965</t>
        </is>
      </c>
      <c r="AJ2032" t="inlineStr">
        <is>
          <t>2025-04-11</t>
        </is>
      </c>
      <c r="AK2032" t="inlineStr">
        <is>
          <t>3</t>
        </is>
      </c>
      <c r="AL2032" t="inlineStr">
        <is>
          <t>---</t>
        </is>
      </c>
      <c r="AM2032" t="inlineStr">
        <is>
          <t>0</t>
        </is>
      </c>
      <c r="AN2032" t="inlineStr">
        <is>
          <t>---</t>
        </is>
      </c>
      <c r="AO2032" t="inlineStr">
        <is>
          <t>1</t>
        </is>
      </c>
      <c r="AP2032" t="inlineStr">
        <is>
          <t>1</t>
        </is>
      </c>
      <c r="AQ2032" t="inlineStr"/>
      <c r="AR2032" t="inlineStr">
        <is>
          <t>33</t>
        </is>
      </c>
      <c r="AS2032" t="inlineStr"/>
      <c r="AT2032" t="inlineStr"/>
      <c r="AU2032" t="inlineStr">
        <is>
          <t>---</t>
        </is>
      </c>
      <c r="AV2032" t="inlineStr">
        <is>
          <t>---</t>
        </is>
      </c>
      <c r="AW2032" t="inlineStr">
        <is>
          <t>---</t>
        </is>
      </c>
      <c r="AX2032" t="inlineStr">
        <is>
          <t>---</t>
        </is>
      </c>
      <c r="AY2032" t="inlineStr">
        <is>
          <t>---</t>
        </is>
      </c>
      <c r="AZ2032" t="inlineStr">
        <is>
          <t>---</t>
        </is>
      </c>
      <c r="BA2032" t="inlineStr">
        <is>
          <t>1b52563f66be7b3d0843fa02f8f5a965</t>
        </is>
      </c>
      <c r="BB2032" t="inlineStr">
        <is>
          <t>http://openrosa.org/formdesigner/0B48E039-1E80-49A7-AC24-732B6E788E39</t>
        </is>
      </c>
      <c r="BC2032" t="inlineStr">
        <is>
          <t>Ration et autres visites</t>
        </is>
      </c>
      <c r="BD2032" t="inlineStr">
        <is>
          <t>CommCare Android, version "2.56"(468051). App v15976. CommCare Version 2.56.0. Build 468051, built on: 2025-04-04</t>
        </is>
      </c>
      <c r="BE2032" t="inlineStr">
        <is>
          <t>commcare_9bc1f1cb-81e2-474e-9647-4d36802bc2c5</t>
        </is>
      </c>
      <c r="BF2032" t="inlineStr">
        <is>
          <t>19.9483836 -72.8199752 0.0 1600.0</t>
        </is>
      </c>
      <c r="BG2032" t="inlineStr">
        <is>
          <t>f13d8149fc6d39ebe86af18272310ff9</t>
        </is>
      </c>
      <c r="BH2032" t="inlineStr">
        <is>
          <t>7f92301a232342ecaa860bf392f6b02f</t>
        </is>
      </c>
      <c r="BI2032" t="inlineStr">
        <is>
          <t>15246</t>
        </is>
      </c>
      <c r="BJ2032" t="inlineStr">
        <is>
          <t>XFormInstance</t>
        </is>
      </c>
      <c r="BK2032" t="inlineStr">
        <is>
          <t>8c2103a01b2411f0a5a76960cb3eba34</t>
        </is>
      </c>
      <c r="BL2032" t="b">
        <v>0</v>
      </c>
      <c r="BM2032" t="inlineStr">
        <is>
          <t>---</t>
        </is>
      </c>
      <c r="BN2032" t="inlineStr">
        <is>
          <t>190.115.175.189</t>
        </is>
      </c>
      <c r="BO2032" t="inlineStr">
        <is>
          <t>Kenlove Louidor</t>
        </is>
      </c>
    </row>
    <row r="2033">
      <c r="A2033" t="inlineStr">
        <is>
          <t>2031</t>
        </is>
      </c>
      <c r="B2033" t="inlineStr">
        <is>
          <t>6427e06e-4068-45cb-b1bb-9a06a2bb6a3d</t>
        </is>
      </c>
      <c r="C2033" t="inlineStr">
        <is>
          <t>2025-04-17</t>
        </is>
      </c>
      <c r="D2033" t="inlineStr">
        <is>
          <t>3</t>
        </is>
      </c>
      <c r="E2033" t="inlineStr">
        <is>
          <t>---</t>
        </is>
      </c>
      <c r="F2033" t="inlineStr">
        <is>
          <t>0</t>
        </is>
      </c>
      <c r="G2033" t="inlineStr">
        <is>
          <t>---</t>
        </is>
      </c>
      <c r="H2033" t="inlineStr">
        <is>
          <t>1</t>
        </is>
      </c>
      <c r="I2033" t="inlineStr">
        <is>
          <t>1</t>
        </is>
      </c>
      <c r="J2033" t="inlineStr"/>
      <c r="K2033" t="inlineStr">
        <is>
          <t>---</t>
        </is>
      </c>
      <c r="L2033" t="inlineStr">
        <is>
          <t>---</t>
        </is>
      </c>
      <c r="M2033" t="inlineStr">
        <is>
          <t>---</t>
        </is>
      </c>
      <c r="N2033" t="inlineStr">
        <is>
          <t>---</t>
        </is>
      </c>
      <c r="O2033" t="inlineStr">
        <is>
          <t>---</t>
        </is>
      </c>
      <c r="P2033" t="inlineStr">
        <is>
          <t>---</t>
        </is>
      </c>
      <c r="Q2033" t="inlineStr">
        <is>
          <t>---</t>
        </is>
      </c>
      <c r="R2033" t="inlineStr"/>
      <c r="S2033" t="inlineStr"/>
      <c r="T2033" t="inlineStr"/>
      <c r="U2033" t="inlineStr"/>
      <c r="V2033" t="inlineStr"/>
      <c r="W2033" t="inlineStr"/>
      <c r="X2033" t="inlineStr">
        <is>
          <t>PIG/CSSR/ST00780</t>
        </is>
      </c>
      <c r="Y2033" t="inlineStr">
        <is>
          <t>PIG/CSSR/ST00780</t>
        </is>
      </c>
      <c r="Z2033" t="inlineStr">
        <is>
          <t>2025-04-17 16:06:53</t>
        </is>
      </c>
      <c r="AA2033" t="inlineStr">
        <is>
          <t>2025-04-17 16:06:44</t>
        </is>
      </c>
      <c r="AB2033" t="inlineStr">
        <is>
          <t>1ketly</t>
        </is>
      </c>
      <c r="AC2033" t="inlineStr">
        <is>
          <t>2025-04-17 16:06:54</t>
        </is>
      </c>
      <c r="AD2033" s="1" t="inlineStr">
        <is>
          <t>https://www.commcarehq.org/a/caris-test/reports/form_data/6427e06e-4068-45cb-b1bb-9a06a2bb6a3d/</t>
        </is>
      </c>
      <c r="AE2033" t="inlineStr">
        <is>
          <t>---</t>
        </is>
      </c>
      <c r="AF2033" t="inlineStr">
        <is>
          <t>3c5a623af057e23a32ae4000_173428</t>
        </is>
      </c>
      <c r="AG2033" t="inlineStr">
        <is>
          <t>OK</t>
        </is>
      </c>
      <c r="AH2033" t="inlineStr">
        <is>
          <t>2025-04-17 16:06:53</t>
        </is>
      </c>
      <c r="AI2033" t="inlineStr">
        <is>
          <t>a75dfcb32c444e83a4857eabadf7dd0f</t>
        </is>
      </c>
      <c r="AJ2033" t="inlineStr">
        <is>
          <t>2025-04-17</t>
        </is>
      </c>
      <c r="AK2033" t="inlineStr">
        <is>
          <t>3</t>
        </is>
      </c>
      <c r="AL2033" t="inlineStr">
        <is>
          <t>---</t>
        </is>
      </c>
      <c r="AM2033" t="inlineStr">
        <is>
          <t>0</t>
        </is>
      </c>
      <c r="AN2033" t="inlineStr">
        <is>
          <t>---</t>
        </is>
      </c>
      <c r="AO2033" t="inlineStr">
        <is>
          <t>1</t>
        </is>
      </c>
      <c r="AP2033" t="inlineStr">
        <is>
          <t>1</t>
        </is>
      </c>
      <c r="AQ2033" t="inlineStr"/>
      <c r="AR2033" t="inlineStr"/>
      <c r="AS2033" t="inlineStr"/>
      <c r="AT2033" t="inlineStr"/>
      <c r="AU2033" t="inlineStr">
        <is>
          <t>---</t>
        </is>
      </c>
      <c r="AV2033" t="inlineStr">
        <is>
          <t>---</t>
        </is>
      </c>
      <c r="AW2033" t="inlineStr">
        <is>
          <t>---</t>
        </is>
      </c>
      <c r="AX2033" t="inlineStr">
        <is>
          <t>---</t>
        </is>
      </c>
      <c r="AY2033" t="inlineStr">
        <is>
          <t>---</t>
        </is>
      </c>
      <c r="AZ2033" t="inlineStr">
        <is>
          <t>---</t>
        </is>
      </c>
      <c r="BA2033" t="inlineStr">
        <is>
          <t>a75dfcb32c444e83a4857eabadf7dd0f</t>
        </is>
      </c>
      <c r="BB2033" t="inlineStr">
        <is>
          <t>http://openrosa.org/formdesigner/0B48E039-1E80-49A7-AC24-732B6E788E39</t>
        </is>
      </c>
      <c r="BC2033" t="inlineStr">
        <is>
          <t>Ration et autres visites</t>
        </is>
      </c>
      <c r="BD2033" t="inlineStr">
        <is>
          <t>CommCare Android, version "2.56"(472000). App v15976. CommCare Version 2.56.0. Build 472000, built on: 2025-04-11</t>
        </is>
      </c>
      <c r="BE2033" t="inlineStr">
        <is>
          <t>commcare_173380f7-b37d-43d8-ba2b-b49ceb66cb2e</t>
        </is>
      </c>
      <c r="BF2033" t="inlineStr">
        <is>
          <t>19.4388578 -72.2047879 316.0 24.83</t>
        </is>
      </c>
      <c r="BG2033" t="inlineStr">
        <is>
          <t>f13d8149fc6d39ebe86af18272310ff9</t>
        </is>
      </c>
      <c r="BH2033" t="inlineStr">
        <is>
          <t>7f92301a232342ecaa860bf392f6b02f</t>
        </is>
      </c>
      <c r="BI2033" t="inlineStr">
        <is>
          <t>15246</t>
        </is>
      </c>
      <c r="BJ2033" t="inlineStr">
        <is>
          <t>XFormInstance</t>
        </is>
      </c>
      <c r="BK2033" t="inlineStr">
        <is>
          <t>909be25c1ba511f082c72d62bcb734fa</t>
        </is>
      </c>
      <c r="BL2033" t="b">
        <v>0</v>
      </c>
      <c r="BM2033" t="inlineStr">
        <is>
          <t>---</t>
        </is>
      </c>
      <c r="BN2033" t="inlineStr">
        <is>
          <t>200.113.238.253</t>
        </is>
      </c>
      <c r="BO2033" t="inlineStr">
        <is>
          <t>Natha Similien</t>
        </is>
      </c>
    </row>
    <row r="2034">
      <c r="A2034" t="inlineStr">
        <is>
          <t>2032</t>
        </is>
      </c>
      <c r="B2034" t="inlineStr">
        <is>
          <t>cacabd3d-3a97-4ba6-89bb-e2b31fa26df1</t>
        </is>
      </c>
      <c r="C2034" t="inlineStr">
        <is>
          <t>2025-04-14</t>
        </is>
      </c>
      <c r="D2034" t="inlineStr">
        <is>
          <t>3</t>
        </is>
      </c>
      <c r="E2034" t="inlineStr">
        <is>
          <t>---</t>
        </is>
      </c>
      <c r="F2034" t="inlineStr">
        <is>
          <t>0</t>
        </is>
      </c>
      <c r="G2034" t="inlineStr">
        <is>
          <t>---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---</t>
        </is>
      </c>
      <c r="L2034" t="inlineStr">
        <is>
          <t>---</t>
        </is>
      </c>
      <c r="M2034" t="inlineStr">
        <is>
          <t>---</t>
        </is>
      </c>
      <c r="N2034" t="inlineStr">
        <is>
          <t>---</t>
        </is>
      </c>
      <c r="O2034" t="inlineStr">
        <is>
          <t>---</t>
        </is>
      </c>
      <c r="P2034" t="inlineStr">
        <is>
          <t>---</t>
        </is>
      </c>
      <c r="Q2034" t="inlineStr">
        <is>
          <t>---</t>
        </is>
      </c>
      <c r="R2034" t="inlineStr"/>
      <c r="S2034" t="inlineStr"/>
      <c r="T2034" t="inlineStr"/>
      <c r="U2034" t="inlineStr"/>
      <c r="V2034" t="inlineStr"/>
      <c r="W2034" t="inlineStr"/>
      <c r="X2034" t="inlineStr">
        <is>
          <t>PDP/CMEB/ST04616</t>
        </is>
      </c>
      <c r="Y2034" t="inlineStr">
        <is>
          <t>PDP/CMEB/ST04616</t>
        </is>
      </c>
      <c r="Z2034" t="inlineStr">
        <is>
          <t>2025-04-14 19:30:48</t>
        </is>
      </c>
      <c r="AA2034" t="inlineStr">
        <is>
          <t>2025-04-14 19:30:35</t>
        </is>
      </c>
      <c r="AB2034" t="inlineStr">
        <is>
          <t>5guerlande</t>
        </is>
      </c>
      <c r="AC2034" t="inlineStr">
        <is>
          <t>2025-04-19 01:41:46</t>
        </is>
      </c>
      <c r="AD2034" s="1" t="inlineStr">
        <is>
          <t>https://www.commcarehq.org/a/caris-test/reports/form_data/cacabd3d-3a97-4ba6-89bb-e2b31fa26df1/</t>
        </is>
      </c>
      <c r="AE2034" t="inlineStr">
        <is>
          <t>---</t>
        </is>
      </c>
      <c r="AF2034" t="inlineStr">
        <is>
          <t>3c5a623af057e23a32ae4000_50861</t>
        </is>
      </c>
      <c r="AG2034" t="inlineStr">
        <is>
          <t>OK</t>
        </is>
      </c>
      <c r="AH2034" t="inlineStr">
        <is>
          <t>2025-04-14 19:30:48</t>
        </is>
      </c>
      <c r="AI2034" t="inlineStr">
        <is>
          <t>1b52563f66be7b3d0843fa02f8f5a965</t>
        </is>
      </c>
      <c r="AJ2034" t="inlineStr">
        <is>
          <t>2025-04-14</t>
        </is>
      </c>
      <c r="AK2034" t="inlineStr">
        <is>
          <t>3</t>
        </is>
      </c>
      <c r="AL2034" t="inlineStr">
        <is>
          <t>---</t>
        </is>
      </c>
      <c r="AM2034" t="inlineStr">
        <is>
          <t>0</t>
        </is>
      </c>
      <c r="AN2034" t="inlineStr">
        <is>
          <t>---</t>
        </is>
      </c>
      <c r="AO2034" t="inlineStr">
        <is>
          <t>1</t>
        </is>
      </c>
      <c r="AP2034" t="inlineStr">
        <is>
          <t>1</t>
        </is>
      </c>
      <c r="AQ2034" t="inlineStr"/>
      <c r="AR2034" t="inlineStr"/>
      <c r="AS2034" t="inlineStr"/>
      <c r="AT2034" t="inlineStr"/>
      <c r="AU2034" t="inlineStr">
        <is>
          <t>---</t>
        </is>
      </c>
      <c r="AV2034" t="inlineStr">
        <is>
          <t>---</t>
        </is>
      </c>
      <c r="AW2034" t="inlineStr">
        <is>
          <t>---</t>
        </is>
      </c>
      <c r="AX2034" t="inlineStr">
        <is>
          <t>---</t>
        </is>
      </c>
      <c r="AY2034" t="inlineStr">
        <is>
          <t>---</t>
        </is>
      </c>
      <c r="AZ2034" t="inlineStr">
        <is>
          <t>---</t>
        </is>
      </c>
      <c r="BA2034" t="inlineStr">
        <is>
          <t>1b52563f66be7b3d0843fa02f8f5a965</t>
        </is>
      </c>
      <c r="BB2034" t="inlineStr">
        <is>
          <t>http://openrosa.org/formdesigner/0B48E039-1E80-49A7-AC24-732B6E788E39</t>
        </is>
      </c>
      <c r="BC2034" t="inlineStr">
        <is>
          <t>Ration et autres visites</t>
        </is>
      </c>
      <c r="BD2034" t="inlineStr">
        <is>
          <t>CommCare Android, version "2.56"(468051). App v15976. CommCare Version 2.56.0. Build 468051, built on: 2025-04-04</t>
        </is>
      </c>
      <c r="BE2034" t="inlineStr">
        <is>
          <t>commcare_9bc1f1cb-81e2-474e-9647-4d36802bc2c5</t>
        </is>
      </c>
      <c r="BF2034" t="inlineStr"/>
      <c r="BG2034" t="inlineStr">
        <is>
          <t>f13d8149fc6d39ebe86af18272310ff9</t>
        </is>
      </c>
      <c r="BH2034" t="inlineStr">
        <is>
          <t>7f92301a232342ecaa860bf392f6b02f</t>
        </is>
      </c>
      <c r="BI2034" t="inlineStr">
        <is>
          <t>15246</t>
        </is>
      </c>
      <c r="BJ2034" t="inlineStr">
        <is>
          <t>XFormInstance</t>
        </is>
      </c>
      <c r="BK2034" t="inlineStr">
        <is>
          <t>e8ec70061cb411f083b32d62bcb734fa</t>
        </is>
      </c>
      <c r="BL2034" t="b">
        <v>0</v>
      </c>
      <c r="BM2034" t="inlineStr">
        <is>
          <t>---</t>
        </is>
      </c>
      <c r="BN2034" t="inlineStr">
        <is>
          <t>190.115.175.30</t>
        </is>
      </c>
      <c r="BO2034" t="inlineStr">
        <is>
          <t>Kerlinda Prudhomme</t>
        </is>
      </c>
    </row>
    <row r="2035">
      <c r="A2035" t="inlineStr">
        <is>
          <t>2033</t>
        </is>
      </c>
      <c r="B2035" t="inlineStr">
        <is>
          <t>5fbbcad5-be6d-4393-8f43-cfd0fd016c3d</t>
        </is>
      </c>
      <c r="C2035" t="inlineStr">
        <is>
          <t>2025-04-16</t>
        </is>
      </c>
      <c r="D2035" t="inlineStr">
        <is>
          <t>4</t>
        </is>
      </c>
      <c r="E2035" t="inlineStr">
        <is>
          <t>Livraison bonbon</t>
        </is>
      </c>
      <c r="F2035" t="inlineStr">
        <is>
          <t>1</t>
        </is>
      </c>
      <c r="G2035" t="inlineStr">
        <is>
          <t>trouvé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---</t>
        </is>
      </c>
      <c r="L2035" t="inlineStr">
        <is>
          <t>---</t>
        </is>
      </c>
      <c r="M2035" t="inlineStr">
        <is>
          <t>---</t>
        </is>
      </c>
      <c r="N2035" t="inlineStr">
        <is>
          <t>---</t>
        </is>
      </c>
      <c r="O2035" t="inlineStr">
        <is>
          <t>---</t>
        </is>
      </c>
      <c r="P2035" t="inlineStr">
        <is>
          <t>---</t>
        </is>
      </c>
      <c r="Q2035" t="inlineStr">
        <is>
          <t>---</t>
        </is>
      </c>
      <c r="R2035" t="inlineStr"/>
      <c r="S2035" t="inlineStr"/>
      <c r="T2035" t="inlineStr"/>
      <c r="U2035">
        <f>HYPERLINK("https://www.commcarehq.org/a/caris-test/api/form_attachment/v1/5fbbcad5-be6d-4393-8f43-cfd0fd016c3d/1744814049348.jpg")</f>
        <v/>
      </c>
      <c r="V2035" t="inlineStr"/>
      <c r="W2035" t="inlineStr"/>
      <c r="X2035" t="inlineStr">
        <is>
          <t>PAP/CHAP/ST01366</t>
        </is>
      </c>
      <c r="Y2035" t="inlineStr">
        <is>
          <t>PAP/CHAP/ST01366</t>
        </is>
      </c>
      <c r="Z2035" t="inlineStr">
        <is>
          <t>2025-04-16 14:34:13</t>
        </is>
      </c>
      <c r="AA2035" t="inlineStr">
        <is>
          <t>2025-04-16 14:31:45</t>
        </is>
      </c>
      <c r="AB2035" t="inlineStr">
        <is>
          <t>2faustin</t>
        </is>
      </c>
      <c r="AC2035" t="inlineStr">
        <is>
          <t>2025-04-19 14:25:51</t>
        </is>
      </c>
      <c r="AD2035" s="1" t="inlineStr">
        <is>
          <t>https://www.commcarehq.org/a/caris-test/reports/form_data/5fbbcad5-be6d-4393-8f43-cfd0fd016c3d/</t>
        </is>
      </c>
      <c r="AE2035" t="inlineStr">
        <is>
          <t>---</t>
        </is>
      </c>
      <c r="AF2035" t="inlineStr">
        <is>
          <t>3c5a623af057e23a32ae4000_125256</t>
        </is>
      </c>
      <c r="AG2035" t="inlineStr">
        <is>
          <t>---</t>
        </is>
      </c>
      <c r="AH2035" t="inlineStr">
        <is>
          <t>2025-04-16 14:34:13</t>
        </is>
      </c>
      <c r="AI2035" t="inlineStr">
        <is>
          <t>25302d3773ea035e35c3934e3aa8e141</t>
        </is>
      </c>
      <c r="AJ2035" t="inlineStr">
        <is>
          <t>2025-04-16</t>
        </is>
      </c>
      <c r="AK2035" t="inlineStr">
        <is>
          <t>4</t>
        </is>
      </c>
      <c r="AL2035" t="inlineStr">
        <is>
          <t>Livraison bonbon</t>
        </is>
      </c>
      <c r="AM2035" t="inlineStr">
        <is>
          <t>1</t>
        </is>
      </c>
      <c r="AN2035" t="inlineStr">
        <is>
          <t>trouvé</t>
        </is>
      </c>
      <c r="AO2035" t="inlineStr">
        <is>
          <t>1</t>
        </is>
      </c>
      <c r="AP2035" t="inlineStr">
        <is>
          <t>1</t>
        </is>
      </c>
      <c r="AQ2035" t="inlineStr"/>
      <c r="AR2035" t="inlineStr"/>
      <c r="AS2035" t="inlineStr"/>
      <c r="AT2035" t="inlineStr"/>
      <c r="AU2035" t="inlineStr">
        <is>
          <t>---</t>
        </is>
      </c>
      <c r="AV2035" t="inlineStr">
        <is>
          <t>---</t>
        </is>
      </c>
      <c r="AW2035" t="inlineStr">
        <is>
          <t>---</t>
        </is>
      </c>
      <c r="AX2035" t="inlineStr">
        <is>
          <t>---</t>
        </is>
      </c>
      <c r="AY2035" t="inlineStr">
        <is>
          <t>---</t>
        </is>
      </c>
      <c r="AZ2035" t="inlineStr">
        <is>
          <t>---</t>
        </is>
      </c>
      <c r="BA2035" t="inlineStr">
        <is>
          <t>25302d3773ea035e35c3934e3aa8e141</t>
        </is>
      </c>
      <c r="BB2035" t="inlineStr">
        <is>
          <t>http://openrosa.org/formdesigner/0B48E039-1E80-49A7-AC24-732B6E788E39</t>
        </is>
      </c>
      <c r="BC2035" t="inlineStr">
        <is>
          <t>Ration et autres visites</t>
        </is>
      </c>
      <c r="BD2035" t="inlineStr">
        <is>
          <t>CommCare Android, version "2.56"(468048). App v15976. CommCare Version 2.56.0. Build 468048, built on: 2025-03-31</t>
        </is>
      </c>
      <c r="BE2035" t="inlineStr">
        <is>
          <t>commcare_6e883702-a4ce-475b-b43e-3900cbde0394</t>
        </is>
      </c>
      <c r="BF2035" t="inlineStr">
        <is>
          <t>18.5454082 -72.4066296 2.79 4.28</t>
        </is>
      </c>
      <c r="BG2035" t="inlineStr">
        <is>
          <t>f13d8149fc6d39ebe86af18272310ff9</t>
        </is>
      </c>
      <c r="BH2035" t="inlineStr">
        <is>
          <t>7f92301a232342ecaa860bf392f6b02f</t>
        </is>
      </c>
      <c r="BI2035" t="inlineStr">
        <is>
          <t>15246</t>
        </is>
      </c>
      <c r="BJ2035" t="inlineStr">
        <is>
          <t>XFormInstance</t>
        </is>
      </c>
      <c r="BK2035" t="inlineStr">
        <is>
          <t>ea9cc75c1ad911f0b5d5adacf27a4d41</t>
        </is>
      </c>
      <c r="BL2035" t="b">
        <v>0</v>
      </c>
      <c r="BM2035" t="inlineStr">
        <is>
          <t>---</t>
        </is>
      </c>
      <c r="BN2035" t="inlineStr">
        <is>
          <t>200.113.251.49</t>
        </is>
      </c>
      <c r="BO2035" t="inlineStr">
        <is>
          <t>Peterson Tombeau</t>
        </is>
      </c>
    </row>
    <row r="2036">
      <c r="A2036" t="inlineStr">
        <is>
          <t>2034</t>
        </is>
      </c>
      <c r="B2036" t="inlineStr">
        <is>
          <t>0bf19da3-dfdb-4b6d-93c4-0ed40f544603</t>
        </is>
      </c>
      <c r="C2036" t="inlineStr">
        <is>
          <t>2025-04-16</t>
        </is>
      </c>
      <c r="D2036" t="inlineStr">
        <is>
          <t>4</t>
        </is>
      </c>
      <c r="E2036" t="inlineStr">
        <is>
          <t>Livraison bonbon</t>
        </is>
      </c>
      <c r="F2036" t="inlineStr">
        <is>
          <t>1</t>
        </is>
      </c>
      <c r="G2036" t="inlineStr">
        <is>
          <t>non trouvé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---</t>
        </is>
      </c>
      <c r="L2036" t="inlineStr">
        <is>
          <t>---</t>
        </is>
      </c>
      <c r="M2036" t="inlineStr">
        <is>
          <t>---</t>
        </is>
      </c>
      <c r="N2036" t="inlineStr">
        <is>
          <t>---</t>
        </is>
      </c>
      <c r="O2036" t="inlineStr">
        <is>
          <t>---</t>
        </is>
      </c>
      <c r="P2036" t="inlineStr">
        <is>
          <t>---</t>
        </is>
      </c>
      <c r="Q2036" t="inlineStr">
        <is>
          <t>---</t>
        </is>
      </c>
      <c r="R2036" t="inlineStr"/>
      <c r="S2036" t="inlineStr"/>
      <c r="T2036" t="inlineStr"/>
      <c r="U2036">
        <f>HYPERLINK("https://www.commcarehq.org/a/caris-test/api/form_attachment/v1/0bf19da3-dfdb-4b6d-93c4-0ed40f544603/1744814131958.jpg")</f>
        <v/>
      </c>
      <c r="V2036" t="inlineStr"/>
      <c r="W2036" t="inlineStr"/>
      <c r="X2036" t="inlineStr">
        <is>
          <t>PAP/CHAP/ST02128</t>
        </is>
      </c>
      <c r="Y2036" t="inlineStr">
        <is>
          <t>PAP/CHAP/ST02128</t>
        </is>
      </c>
      <c r="Z2036" t="inlineStr">
        <is>
          <t>2025-04-16 14:35:43</t>
        </is>
      </c>
      <c r="AA2036" t="inlineStr">
        <is>
          <t>2025-04-16 14:34:51</t>
        </is>
      </c>
      <c r="AB2036" t="inlineStr">
        <is>
          <t>2faustin</t>
        </is>
      </c>
      <c r="AC2036" t="inlineStr">
        <is>
          <t>2025-04-19 14:25:54</t>
        </is>
      </c>
      <c r="AD2036" s="1" t="inlineStr">
        <is>
          <t>https://www.commcarehq.org/a/caris-test/reports/form_data/0bf19da3-dfdb-4b6d-93c4-0ed40f544603/</t>
        </is>
      </c>
      <c r="AE2036" t="inlineStr">
        <is>
          <t>---</t>
        </is>
      </c>
      <c r="AF2036" t="inlineStr">
        <is>
          <t>3c5a623af057e23a32ae4000_22473</t>
        </is>
      </c>
      <c r="AG2036" t="inlineStr">
        <is>
          <t>---</t>
        </is>
      </c>
      <c r="AH2036" t="inlineStr">
        <is>
          <t>2025-04-16 14:35:43</t>
        </is>
      </c>
      <c r="AI2036" t="inlineStr">
        <is>
          <t>25302d3773ea035e35c3934e3aa8e141</t>
        </is>
      </c>
      <c r="AJ2036" t="inlineStr">
        <is>
          <t>2025-04-16</t>
        </is>
      </c>
      <c r="AK2036" t="inlineStr">
        <is>
          <t>4</t>
        </is>
      </c>
      <c r="AL2036" t="inlineStr">
        <is>
          <t>Livraison bonbon</t>
        </is>
      </c>
      <c r="AM2036" t="inlineStr">
        <is>
          <t>1</t>
        </is>
      </c>
      <c r="AN2036" t="inlineStr">
        <is>
          <t>non trouvé</t>
        </is>
      </c>
      <c r="AO2036" t="inlineStr">
        <is>
          <t>1</t>
        </is>
      </c>
      <c r="AP2036" t="inlineStr">
        <is>
          <t>1</t>
        </is>
      </c>
      <c r="AQ2036" t="inlineStr"/>
      <c r="AR2036" t="inlineStr"/>
      <c r="AS2036" t="inlineStr"/>
      <c r="AT2036" t="inlineStr"/>
      <c r="AU2036" t="inlineStr">
        <is>
          <t>---</t>
        </is>
      </c>
      <c r="AV2036" t="inlineStr">
        <is>
          <t>---</t>
        </is>
      </c>
      <c r="AW2036" t="inlineStr">
        <is>
          <t>---</t>
        </is>
      </c>
      <c r="AX2036" t="inlineStr">
        <is>
          <t>---</t>
        </is>
      </c>
      <c r="AY2036" t="inlineStr">
        <is>
          <t>---</t>
        </is>
      </c>
      <c r="AZ2036" t="inlineStr">
        <is>
          <t>---</t>
        </is>
      </c>
      <c r="BA2036" t="inlineStr">
        <is>
          <t>25302d3773ea035e35c3934e3aa8e141</t>
        </is>
      </c>
      <c r="BB2036" t="inlineStr">
        <is>
          <t>http://openrosa.org/formdesigner/0B48E039-1E80-49A7-AC24-732B6E788E39</t>
        </is>
      </c>
      <c r="BC2036" t="inlineStr">
        <is>
          <t>Ration et autres visites</t>
        </is>
      </c>
      <c r="BD2036" t="inlineStr">
        <is>
          <t>CommCare Android, version "2.56"(468048). App v15976. CommCare Version 2.56.0. Build 468048, built on: 2025-03-31</t>
        </is>
      </c>
      <c r="BE2036" t="inlineStr">
        <is>
          <t>commcare_6e883702-a4ce-475b-b43e-3900cbde0394</t>
        </is>
      </c>
      <c r="BF2036" t="inlineStr">
        <is>
          <t>18.5454053 -72.4066378 2.79 5.36</t>
        </is>
      </c>
      <c r="BG2036" t="inlineStr">
        <is>
          <t>f13d8149fc6d39ebe86af18272310ff9</t>
        </is>
      </c>
      <c r="BH2036" t="inlineStr">
        <is>
          <t>7f92301a232342ecaa860bf392f6b02f</t>
        </is>
      </c>
      <c r="BI2036" t="inlineStr">
        <is>
          <t>15246</t>
        </is>
      </c>
      <c r="BJ2036" t="inlineStr">
        <is>
          <t>XFormInstance</t>
        </is>
      </c>
      <c r="BK2036" t="inlineStr">
        <is>
          <t>ea9cc75c1ad911f0b5d5adacf27a4d41</t>
        </is>
      </c>
      <c r="BL2036" t="b">
        <v>0</v>
      </c>
      <c r="BM2036" t="inlineStr">
        <is>
          <t>---</t>
        </is>
      </c>
      <c r="BN2036" t="inlineStr">
        <is>
          <t>200.113.251.49</t>
        </is>
      </c>
      <c r="BO2036" t="inlineStr">
        <is>
          <t>Djoulie Tilys</t>
        </is>
      </c>
    </row>
    <row r="2037">
      <c r="A2037" t="inlineStr">
        <is>
          <t>2035</t>
        </is>
      </c>
      <c r="B2037" t="inlineStr">
        <is>
          <t>b49bfb16-31fe-44d2-b020-aed3c5589380</t>
        </is>
      </c>
      <c r="C2037" t="inlineStr">
        <is>
          <t>2025-04-17</t>
        </is>
      </c>
      <c r="D2037" t="inlineStr">
        <is>
          <t>1</t>
        </is>
      </c>
      <c r="E2037" t="inlineStr">
        <is>
          <t>---</t>
        </is>
      </c>
      <c r="F2037" t="inlineStr">
        <is>
          <t>1</t>
        </is>
      </c>
      <c r="G2037" t="inlineStr">
        <is>
          <t>---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---</t>
        </is>
      </c>
      <c r="L2037" t="inlineStr">
        <is>
          <t>---</t>
        </is>
      </c>
      <c r="M2037" t="inlineStr">
        <is>
          <t>1</t>
        </is>
      </c>
      <c r="N2037">
        <f>HYPERLINK("https://www.commcarehq.org/a/caris-test/api/form_attachment/v1/b49bfb16-31fe-44d2-b020-aed3c5589380/1744900585977.heic")</f>
        <v/>
      </c>
      <c r="O2037" t="inlineStr">
        <is>
          <t>---</t>
        </is>
      </c>
      <c r="P2037" t="inlineStr">
        <is>
          <t>---</t>
        </is>
      </c>
      <c r="Q2037" t="inlineStr">
        <is>
          <t>---</t>
        </is>
      </c>
      <c r="R2037" t="inlineStr">
        <is>
          <t>28.0</t>
        </is>
      </c>
      <c r="S2037" t="inlineStr">
        <is>
          <t>57.9</t>
        </is>
      </c>
      <c r="T2037" t="inlineStr">
        <is>
          <t>1.73</t>
        </is>
      </c>
      <c r="U2037" t="inlineStr"/>
      <c r="V2037">
        <f>HYPERLINK("https://www.commcarehq.org/a/caris-test/api/form_attachment/v1/b49bfb16-31fe-44d2-b020-aed3c5589380/1744900668766.jpg")</f>
        <v/>
      </c>
      <c r="W2037" t="inlineStr">
        <is>
          <t>18.5199524 -72.3045054 296.0 10.5</t>
        </is>
      </c>
      <c r="X2037" t="inlineStr">
        <is>
          <t>PAP/HFSC/ST00442</t>
        </is>
      </c>
      <c r="Y2037" t="inlineStr">
        <is>
          <t>PAP/HFSC/ST00442</t>
        </is>
      </c>
      <c r="Z2037" t="inlineStr">
        <is>
          <t>2025-04-17 14:38:17</t>
        </is>
      </c>
      <c r="AA2037" t="inlineStr">
        <is>
          <t>2025-04-17 14:35:50</t>
        </is>
      </c>
      <c r="AB2037" t="inlineStr">
        <is>
          <t>2monfiston</t>
        </is>
      </c>
      <c r="AC2037" t="inlineStr">
        <is>
          <t>2025-04-20 23:16:27</t>
        </is>
      </c>
      <c r="AD2037" s="1" t="inlineStr">
        <is>
          <t>https://www.commcarehq.org/a/caris-test/reports/form_data/b49bfb16-31fe-44d2-b020-aed3c5589380/</t>
        </is>
      </c>
      <c r="AE2037" t="inlineStr">
        <is>
          <t>---</t>
        </is>
      </c>
      <c r="AF2037" t="inlineStr">
        <is>
          <t>1337492138e44bd88041b9f9944d42b8</t>
        </is>
      </c>
      <c r="AG2037" t="inlineStr">
        <is>
          <t>---</t>
        </is>
      </c>
      <c r="AH2037" t="inlineStr">
        <is>
          <t>2025-04-17 14:38:17</t>
        </is>
      </c>
      <c r="AI2037" t="inlineStr">
        <is>
          <t>77a418baba95bc57c88a3da7109ceff9</t>
        </is>
      </c>
      <c r="AJ2037" t="inlineStr">
        <is>
          <t>2025-04-17</t>
        </is>
      </c>
      <c r="AK2037" t="inlineStr">
        <is>
          <t>1</t>
        </is>
      </c>
      <c r="AL2037" t="inlineStr">
        <is>
          <t>---</t>
        </is>
      </c>
      <c r="AM2037" t="inlineStr">
        <is>
          <t>1</t>
        </is>
      </c>
      <c r="AN2037" t="inlineStr">
        <is>
          <t>---</t>
        </is>
      </c>
      <c r="AO2037" t="inlineStr">
        <is>
          <t>1</t>
        </is>
      </c>
      <c r="AP2037" t="inlineStr">
        <is>
          <t>1</t>
        </is>
      </c>
      <c r="AQ2037" t="inlineStr">
        <is>
          <t>28</t>
        </is>
      </c>
      <c r="AR2037" t="inlineStr">
        <is>
          <t>57.9</t>
        </is>
      </c>
      <c r="AS2037" t="inlineStr">
        <is>
          <t>1.73</t>
        </is>
      </c>
      <c r="AT2037" t="inlineStr">
        <is>
          <t>18.5199524 -72.3045054 296.0 10.5</t>
        </is>
      </c>
      <c r="AU2037" t="inlineStr">
        <is>
          <t>---</t>
        </is>
      </c>
      <c r="AV2037" t="inlineStr">
        <is>
          <t>---</t>
        </is>
      </c>
      <c r="AW2037" t="inlineStr">
        <is>
          <t>---</t>
        </is>
      </c>
      <c r="AX2037" t="inlineStr">
        <is>
          <t>---</t>
        </is>
      </c>
      <c r="AY2037" t="inlineStr">
        <is>
          <t>---</t>
        </is>
      </c>
      <c r="AZ2037" t="inlineStr">
        <is>
          <t>---</t>
        </is>
      </c>
      <c r="BA2037" t="inlineStr">
        <is>
          <t>77a418baba95bc57c88a3da7109ceff9</t>
        </is>
      </c>
      <c r="BB2037" t="inlineStr">
        <is>
          <t>http://openrosa.org/formdesigner/0B48E039-1E80-49A7-AC24-732B6E788E39</t>
        </is>
      </c>
      <c r="BC2037" t="inlineStr">
        <is>
          <t>Ration et autres visites</t>
        </is>
      </c>
      <c r="BD2037" t="inlineStr">
        <is>
          <t>CommCare Android, version "2.56"(472000). App v15976. CommCare Version 2.56.0. Build 472000, built on: 2025-04-11</t>
        </is>
      </c>
      <c r="BE2037" t="inlineStr">
        <is>
          <t>commcare_daa4383c-1b18-4b97-9db8-0482622541cc</t>
        </is>
      </c>
      <c r="BF2037" t="inlineStr">
        <is>
          <t>18.5199346 -72.3045289 292.0 10.16</t>
        </is>
      </c>
      <c r="BG2037" t="inlineStr">
        <is>
          <t>f13d8149fc6d39ebe86af18272310ff9</t>
        </is>
      </c>
      <c r="BH2037" t="inlineStr">
        <is>
          <t>7f92301a232342ecaa860bf392f6b02f</t>
        </is>
      </c>
      <c r="BI2037" t="inlineStr">
        <is>
          <t>15246</t>
        </is>
      </c>
      <c r="BJ2037" t="inlineStr">
        <is>
          <t>XFormInstance</t>
        </is>
      </c>
      <c r="BK2037" t="inlineStr">
        <is>
          <t>70709c3608bb11f0aaf76327e3555f30</t>
        </is>
      </c>
      <c r="BL2037" t="b">
        <v>0</v>
      </c>
      <c r="BM2037" t="inlineStr">
        <is>
          <t>---</t>
        </is>
      </c>
      <c r="BN2037" t="inlineStr">
        <is>
          <t>200.113.230.138</t>
        </is>
      </c>
      <c r="BO2037" t="inlineStr">
        <is>
          <t>Pablo GUERLIN</t>
        </is>
      </c>
    </row>
    <row r="2038">
      <c r="A2038" t="inlineStr">
        <is>
          <t>2036</t>
        </is>
      </c>
      <c r="B2038" t="inlineStr">
        <is>
          <t>733267e3-946f-46c2-82a6-49c0c45ccefe</t>
        </is>
      </c>
      <c r="C2038" t="inlineStr">
        <is>
          <t>2025-04-16</t>
        </is>
      </c>
      <c r="D2038" t="inlineStr">
        <is>
          <t>3</t>
        </is>
      </c>
      <c r="E2038" t="inlineStr">
        <is>
          <t>---</t>
        </is>
      </c>
      <c r="F2038" t="inlineStr">
        <is>
          <t>0</t>
        </is>
      </c>
      <c r="G2038" t="inlineStr">
        <is>
          <t>---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---</t>
        </is>
      </c>
      <c r="L2038" t="inlineStr">
        <is>
          <t>---</t>
        </is>
      </c>
      <c r="M2038" t="inlineStr">
        <is>
          <t>---</t>
        </is>
      </c>
      <c r="N2038" t="inlineStr">
        <is>
          <t>---</t>
        </is>
      </c>
      <c r="O2038" t="inlineStr">
        <is>
          <t>---</t>
        </is>
      </c>
      <c r="P2038" t="inlineStr">
        <is>
          <t>---</t>
        </is>
      </c>
      <c r="Q2038" t="inlineStr">
        <is>
          <t>---</t>
        </is>
      </c>
      <c r="R2038" t="inlineStr"/>
      <c r="S2038" t="inlineStr"/>
      <c r="T2038" t="inlineStr"/>
      <c r="U2038" t="inlineStr"/>
      <c r="V2038" t="inlineStr"/>
      <c r="W2038" t="inlineStr"/>
      <c r="X2038" t="inlineStr">
        <is>
          <t>CAP/CDSF/LP0818M</t>
        </is>
      </c>
      <c r="Y2038" t="inlineStr">
        <is>
          <t>CAP/CDSF/LP0818M</t>
        </is>
      </c>
      <c r="Z2038" t="inlineStr">
        <is>
          <t>2025-04-16 23:46:15</t>
        </is>
      </c>
      <c r="AA2038" t="inlineStr">
        <is>
          <t>2025-04-16 23:46:00</t>
        </is>
      </c>
      <c r="AB2038" t="inlineStr">
        <is>
          <t>1plyviose</t>
        </is>
      </c>
      <c r="AC2038" t="inlineStr">
        <is>
          <t>2025-04-21 02:46:38</t>
        </is>
      </c>
      <c r="AD2038" s="1" t="inlineStr">
        <is>
          <t>https://www.commcarehq.org/a/caris-test/reports/form_data/733267e3-946f-46c2-82a6-49c0c45ccefe/</t>
        </is>
      </c>
      <c r="AE2038" t="inlineStr">
        <is>
          <t>---</t>
        </is>
      </c>
      <c r="AF2038" t="inlineStr">
        <is>
          <t>3c5a623af057e23a32ae4000_41291</t>
        </is>
      </c>
      <c r="AG2038" t="inlineStr">
        <is>
          <t>OK</t>
        </is>
      </c>
      <c r="AH2038" t="inlineStr">
        <is>
          <t>2025-04-16 23:46:15</t>
        </is>
      </c>
      <c r="AI2038" t="inlineStr">
        <is>
          <t>aab7a2415e99453fbcb8ebd109e92b4f</t>
        </is>
      </c>
      <c r="AJ2038" t="inlineStr">
        <is>
          <t>2025-04-16</t>
        </is>
      </c>
      <c r="AK2038" t="inlineStr">
        <is>
          <t>3</t>
        </is>
      </c>
      <c r="AL2038" t="inlineStr">
        <is>
          <t>---</t>
        </is>
      </c>
      <c r="AM2038" t="inlineStr">
        <is>
          <t>0</t>
        </is>
      </c>
      <c r="AN2038" t="inlineStr">
        <is>
          <t>---</t>
        </is>
      </c>
      <c r="AO2038" t="inlineStr">
        <is>
          <t>1</t>
        </is>
      </c>
      <c r="AP2038" t="inlineStr">
        <is>
          <t>1</t>
        </is>
      </c>
      <c r="AQ2038" t="inlineStr"/>
      <c r="AR2038" t="inlineStr"/>
      <c r="AS2038" t="inlineStr"/>
      <c r="AT2038" t="inlineStr"/>
      <c r="AU2038" t="inlineStr">
        <is>
          <t>---</t>
        </is>
      </c>
      <c r="AV2038" t="inlineStr">
        <is>
          <t>---</t>
        </is>
      </c>
      <c r="AW2038" t="inlineStr">
        <is>
          <t>---</t>
        </is>
      </c>
      <c r="AX2038" t="inlineStr">
        <is>
          <t>---</t>
        </is>
      </c>
      <c r="AY2038" t="inlineStr">
        <is>
          <t>---</t>
        </is>
      </c>
      <c r="AZ2038" t="inlineStr">
        <is>
          <t>---</t>
        </is>
      </c>
      <c r="BA2038" t="inlineStr">
        <is>
          <t>aab7a2415e99453fbcb8ebd109e92b4f</t>
        </is>
      </c>
      <c r="BB2038" t="inlineStr">
        <is>
          <t>http://openrosa.org/formdesigner/0B48E039-1E80-49A7-AC24-732B6E788E39</t>
        </is>
      </c>
      <c r="BC2038" t="inlineStr">
        <is>
          <t>Ration et autres visites</t>
        </is>
      </c>
      <c r="BD2038" t="inlineStr">
        <is>
          <t>CommCare Android, version "2.55.0"(467579). App v15976. CommCare Version 2.55.0. Build 467579, built on: 2025-01-15</t>
        </is>
      </c>
      <c r="BE2038" t="inlineStr">
        <is>
          <t>commcare_d17d77c2-a7e5-4f4b-9b21-6b80894e9762</t>
        </is>
      </c>
      <c r="BF2038" t="inlineStr"/>
      <c r="BG2038" t="inlineStr">
        <is>
          <t>f13d8149fc6d39ebe86af18272310ff9</t>
        </is>
      </c>
      <c r="BH2038" t="inlineStr">
        <is>
          <t>7f92301a232342ecaa860bf392f6b02f</t>
        </is>
      </c>
      <c r="BI2038" t="inlineStr">
        <is>
          <t>15246</t>
        </is>
      </c>
      <c r="BJ2038" t="inlineStr">
        <is>
          <t>XFormInstance</t>
        </is>
      </c>
      <c r="BK2038" t="inlineStr">
        <is>
          <t>d42e89a81e5611f084952d62bcb734fa</t>
        </is>
      </c>
      <c r="BL2038" t="b">
        <v>0</v>
      </c>
      <c r="BM2038" t="inlineStr">
        <is>
          <t>---</t>
        </is>
      </c>
      <c r="BN2038" t="inlineStr">
        <is>
          <t>200.113.238.77</t>
        </is>
      </c>
      <c r="BO2038" t="inlineStr">
        <is>
          <t>Lovensca Pierre</t>
        </is>
      </c>
    </row>
    <row r="2039">
      <c r="A2039" t="inlineStr">
        <is>
          <t>2037</t>
        </is>
      </c>
      <c r="B2039" t="inlineStr">
        <is>
          <t>f83ec87e-db51-4745-a796-520d59dd5513</t>
        </is>
      </c>
      <c r="C2039" t="inlineStr">
        <is>
          <t>2025-04-16</t>
        </is>
      </c>
      <c r="D2039" t="inlineStr">
        <is>
          <t>3</t>
        </is>
      </c>
      <c r="E2039" t="inlineStr">
        <is>
          <t>---</t>
        </is>
      </c>
      <c r="F2039" t="inlineStr">
        <is>
          <t>1</t>
        </is>
      </c>
      <c r="G2039" t="inlineStr">
        <is>
          <t>---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---</t>
        </is>
      </c>
      <c r="L2039" t="inlineStr">
        <is>
          <t>---</t>
        </is>
      </c>
      <c r="M2039" t="inlineStr">
        <is>
          <t>---</t>
        </is>
      </c>
      <c r="N2039" t="inlineStr">
        <is>
          <t>---</t>
        </is>
      </c>
      <c r="O2039" t="inlineStr">
        <is>
          <t>---</t>
        </is>
      </c>
      <c r="P2039" t="inlineStr">
        <is>
          <t>---</t>
        </is>
      </c>
      <c r="Q2039" t="inlineStr">
        <is>
          <t>---</t>
        </is>
      </c>
      <c r="R2039" t="inlineStr"/>
      <c r="S2039" t="inlineStr"/>
      <c r="T2039" t="inlineStr"/>
      <c r="U2039" t="inlineStr"/>
      <c r="V2039" t="inlineStr"/>
      <c r="W2039" t="inlineStr"/>
      <c r="X2039" t="inlineStr">
        <is>
          <t>CAP/CDSF/KJ0919R</t>
        </is>
      </c>
      <c r="Y2039" t="inlineStr">
        <is>
          <t>CAP/CDSF/KJ0919R</t>
        </is>
      </c>
      <c r="Z2039" t="inlineStr">
        <is>
          <t>2025-04-16 23:47:09</t>
        </is>
      </c>
      <c r="AA2039" t="inlineStr">
        <is>
          <t>2025-04-16 23:46:45</t>
        </is>
      </c>
      <c r="AB2039" t="inlineStr">
        <is>
          <t>1plyviose</t>
        </is>
      </c>
      <c r="AC2039" t="inlineStr">
        <is>
          <t>2025-04-21 02:47:33</t>
        </is>
      </c>
      <c r="AD2039" s="1" t="inlineStr">
        <is>
          <t>https://www.commcarehq.org/a/caris-test/reports/form_data/f83ec87e-db51-4745-a796-520d59dd5513/</t>
        </is>
      </c>
      <c r="AE2039" t="inlineStr">
        <is>
          <t>---</t>
        </is>
      </c>
      <c r="AF2039" t="inlineStr">
        <is>
          <t>3c5a623af057e23a32ae4000_48898</t>
        </is>
      </c>
      <c r="AG2039" t="inlineStr">
        <is>
          <t>OK</t>
        </is>
      </c>
      <c r="AH2039" t="inlineStr">
        <is>
          <t>2025-04-16 23:47:09</t>
        </is>
      </c>
      <c r="AI2039" t="inlineStr">
        <is>
          <t>aab7a2415e99453fbcb8ebd109e92b4f</t>
        </is>
      </c>
      <c r="AJ2039" t="inlineStr">
        <is>
          <t>2025-04-16</t>
        </is>
      </c>
      <c r="AK2039" t="inlineStr">
        <is>
          <t>3</t>
        </is>
      </c>
      <c r="AL2039" t="inlineStr">
        <is>
          <t>---</t>
        </is>
      </c>
      <c r="AM2039" t="inlineStr">
        <is>
          <t>1</t>
        </is>
      </c>
      <c r="AN2039" t="inlineStr">
        <is>
          <t>---</t>
        </is>
      </c>
      <c r="AO2039" t="inlineStr">
        <is>
          <t>1</t>
        </is>
      </c>
      <c r="AP2039" t="inlineStr">
        <is>
          <t>1</t>
        </is>
      </c>
      <c r="AQ2039" t="inlineStr"/>
      <c r="AR2039" t="inlineStr"/>
      <c r="AS2039" t="inlineStr"/>
      <c r="AT2039" t="inlineStr"/>
      <c r="AU2039" t="inlineStr">
        <is>
          <t>---</t>
        </is>
      </c>
      <c r="AV2039" t="inlineStr">
        <is>
          <t>---</t>
        </is>
      </c>
      <c r="AW2039" t="inlineStr">
        <is>
          <t>---</t>
        </is>
      </c>
      <c r="AX2039" t="inlineStr">
        <is>
          <t>---</t>
        </is>
      </c>
      <c r="AY2039" t="inlineStr">
        <is>
          <t>---</t>
        </is>
      </c>
      <c r="AZ2039" t="inlineStr">
        <is>
          <t>---</t>
        </is>
      </c>
      <c r="BA2039" t="inlineStr">
        <is>
          <t>aab7a2415e99453fbcb8ebd109e92b4f</t>
        </is>
      </c>
      <c r="BB2039" t="inlineStr">
        <is>
          <t>http://openrosa.org/formdesigner/0B48E039-1E80-49A7-AC24-732B6E788E39</t>
        </is>
      </c>
      <c r="BC2039" t="inlineStr">
        <is>
          <t>Ration et autres visites</t>
        </is>
      </c>
      <c r="BD2039" t="inlineStr">
        <is>
          <t>CommCare Android, version "2.55.0"(467579). App v15976. CommCare Version 2.55.0. Build 467579, built on: 2025-01-15</t>
        </is>
      </c>
      <c r="BE2039" t="inlineStr">
        <is>
          <t>commcare_d17d77c2-a7e5-4f4b-9b21-6b80894e9762</t>
        </is>
      </c>
      <c r="BF2039" t="inlineStr"/>
      <c r="BG2039" t="inlineStr">
        <is>
          <t>f13d8149fc6d39ebe86af18272310ff9</t>
        </is>
      </c>
      <c r="BH2039" t="inlineStr">
        <is>
          <t>7f92301a232342ecaa860bf392f6b02f</t>
        </is>
      </c>
      <c r="BI2039" t="inlineStr">
        <is>
          <t>15246</t>
        </is>
      </c>
      <c r="BJ2039" t="inlineStr">
        <is>
          <t>XFormInstance</t>
        </is>
      </c>
      <c r="BK2039" t="inlineStr">
        <is>
          <t>d42e89a81e5611f084952d62bcb734fa</t>
        </is>
      </c>
      <c r="BL2039" t="b">
        <v>0</v>
      </c>
      <c r="BM2039" t="inlineStr">
        <is>
          <t>---</t>
        </is>
      </c>
      <c r="BN2039" t="inlineStr">
        <is>
          <t>200.113.238.77</t>
        </is>
      </c>
      <c r="BO2039" t="inlineStr">
        <is>
          <t>Kerry Jean</t>
        </is>
      </c>
    </row>
    <row r="2040">
      <c r="A2040" t="inlineStr">
        <is>
          <t>2038</t>
        </is>
      </c>
      <c r="B2040" t="inlineStr">
        <is>
          <t>f456f925-96c4-4f73-a03f-d03066dc21a4</t>
        </is>
      </c>
      <c r="C2040" t="inlineStr">
        <is>
          <t>2025-04-21</t>
        </is>
      </c>
      <c r="D2040" t="inlineStr">
        <is>
          <t>4</t>
        </is>
      </c>
      <c r="E2040" t="inlineStr">
        <is>
          <t>apporter des bonbons</t>
        </is>
      </c>
      <c r="F2040" t="inlineStr">
        <is>
          <t>0</t>
        </is>
      </c>
      <c r="G2040" t="inlineStr">
        <is>
          <t>n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---</t>
        </is>
      </c>
      <c r="L2040" t="inlineStr">
        <is>
          <t>---</t>
        </is>
      </c>
      <c r="M2040" t="inlineStr">
        <is>
          <t>---</t>
        </is>
      </c>
      <c r="N2040" t="inlineStr">
        <is>
          <t>---</t>
        </is>
      </c>
      <c r="O2040" t="inlineStr">
        <is>
          <t>---</t>
        </is>
      </c>
      <c r="P2040" t="inlineStr">
        <is>
          <t>---</t>
        </is>
      </c>
      <c r="Q2040" t="inlineStr">
        <is>
          <t>---</t>
        </is>
      </c>
      <c r="R2040" t="inlineStr"/>
      <c r="S2040" t="inlineStr"/>
      <c r="T2040" t="inlineStr"/>
      <c r="U2040">
        <f>HYPERLINK("https://www.commcarehq.org/a/caris-test/api/form_attachment/v1/f456f925-96c4-4f73-a03f-d03066dc21a4/1745244412437.jpg")</f>
        <v/>
      </c>
      <c r="V2040" t="inlineStr"/>
      <c r="W2040" t="inlineStr"/>
      <c r="X2040" t="inlineStr">
        <is>
          <t>LEG/HSCL/ST00913</t>
        </is>
      </c>
      <c r="Y2040" t="inlineStr">
        <is>
          <t>LEG/HSCL/ST00913</t>
        </is>
      </c>
      <c r="Z2040" t="inlineStr">
        <is>
          <t>2025-04-21 14:07:03</t>
        </is>
      </c>
      <c r="AA2040" t="inlineStr">
        <is>
          <t>2025-04-21 14:06:06</t>
        </is>
      </c>
      <c r="AB2040" t="inlineStr">
        <is>
          <t>2francesca</t>
        </is>
      </c>
      <c r="AC2040" t="inlineStr">
        <is>
          <t>2025-04-21 14:06:33</t>
        </is>
      </c>
      <c r="AD2040" s="1" t="inlineStr">
        <is>
          <t>https://www.commcarehq.org/a/caris-test/reports/form_data/f456f925-96c4-4f73-a03f-d03066dc21a4/</t>
        </is>
      </c>
      <c r="AE2040" t="inlineStr">
        <is>
          <t>---</t>
        </is>
      </c>
      <c r="AF2040" t="inlineStr">
        <is>
          <t>3c5a623af057e23a32ae4000_160261</t>
        </is>
      </c>
      <c r="AG2040" t="inlineStr">
        <is>
          <t>---</t>
        </is>
      </c>
      <c r="AH2040" t="inlineStr">
        <is>
          <t>2025-04-21 14:07:03</t>
        </is>
      </c>
      <c r="AI2040" t="inlineStr">
        <is>
          <t>e108d3187abb44a0a8a40ae0f9d2582f</t>
        </is>
      </c>
      <c r="AJ2040" t="inlineStr">
        <is>
          <t>2025-04-21</t>
        </is>
      </c>
      <c r="AK2040" t="inlineStr">
        <is>
          <t>4</t>
        </is>
      </c>
      <c r="AL2040" t="inlineStr">
        <is>
          <t>apporter des bonbons</t>
        </is>
      </c>
      <c r="AM2040" t="inlineStr">
        <is>
          <t>0</t>
        </is>
      </c>
      <c r="AN2040" t="inlineStr">
        <is>
          <t>n</t>
        </is>
      </c>
      <c r="AO2040" t="inlineStr">
        <is>
          <t>1</t>
        </is>
      </c>
      <c r="AP2040" t="inlineStr">
        <is>
          <t>1</t>
        </is>
      </c>
      <c r="AQ2040" t="inlineStr"/>
      <c r="AR2040" t="inlineStr"/>
      <c r="AS2040" t="inlineStr"/>
      <c r="AT2040" t="inlineStr"/>
      <c r="AU2040" t="inlineStr">
        <is>
          <t>---</t>
        </is>
      </c>
      <c r="AV2040" t="inlineStr">
        <is>
          <t>---</t>
        </is>
      </c>
      <c r="AW2040" t="inlineStr">
        <is>
          <t>---</t>
        </is>
      </c>
      <c r="AX2040" t="inlineStr">
        <is>
          <t>---</t>
        </is>
      </c>
      <c r="AY2040" t="inlineStr">
        <is>
          <t>---</t>
        </is>
      </c>
      <c r="AZ2040" t="inlineStr">
        <is>
          <t>---</t>
        </is>
      </c>
      <c r="BA2040" t="inlineStr">
        <is>
          <t>e108d3187abb44a0a8a40ae0f9d2582f</t>
        </is>
      </c>
      <c r="BB2040" t="inlineStr">
        <is>
          <t>http://openrosa.org/formdesigner/0B48E039-1E80-49A7-AC24-732B6E788E39</t>
        </is>
      </c>
      <c r="BC2040" t="inlineStr">
        <is>
          <t>Ration et autres visites</t>
        </is>
      </c>
      <c r="BD2040" t="inlineStr">
        <is>
          <t>CommCare Android, version "2.55.0"(467579). App v15976. CommCare Version 2.55.0. Build 467579, built on: 2025-01-15</t>
        </is>
      </c>
      <c r="BE2040" t="inlineStr">
        <is>
          <t>commcare_6f56273d-7e7b-484c-afbb-00c7ac82f3b2</t>
        </is>
      </c>
      <c r="BF2040" t="inlineStr">
        <is>
          <t>18.5015897 -72.6234936 0.03 4.63</t>
        </is>
      </c>
      <c r="BG2040" t="inlineStr">
        <is>
          <t>f13d8149fc6d39ebe86af18272310ff9</t>
        </is>
      </c>
      <c r="BH2040" t="inlineStr">
        <is>
          <t>7f92301a232342ecaa860bf392f6b02f</t>
        </is>
      </c>
      <c r="BI2040" t="inlineStr">
        <is>
          <t>15246</t>
        </is>
      </c>
      <c r="BJ2040" t="inlineStr">
        <is>
          <t>XFormInstance</t>
        </is>
      </c>
      <c r="BK2040" t="inlineStr">
        <is>
          <t>6df541321eb911f084c62d62bcb734fa</t>
        </is>
      </c>
      <c r="BL2040" t="b">
        <v>0</v>
      </c>
      <c r="BM2040" t="inlineStr">
        <is>
          <t>---</t>
        </is>
      </c>
      <c r="BN2040" t="inlineStr">
        <is>
          <t>200.113.238.12</t>
        </is>
      </c>
      <c r="BO2040" t="inlineStr">
        <is>
          <t>Wilfred Judens Joseph</t>
        </is>
      </c>
    </row>
    <row r="2041">
      <c r="A2041" t="inlineStr">
        <is>
          <t>2039</t>
        </is>
      </c>
      <c r="B2041" t="inlineStr">
        <is>
          <t>5cfae44c-608a-41f7-b73a-21c191ebf876</t>
        </is>
      </c>
      <c r="C2041" t="inlineStr">
        <is>
          <t>2025-04-21</t>
        </is>
      </c>
      <c r="D2041" t="inlineStr">
        <is>
          <t>3</t>
        </is>
      </c>
      <c r="E2041" t="inlineStr">
        <is>
          <t>---</t>
        </is>
      </c>
      <c r="F2041" t="inlineStr">
        <is>
          <t>1</t>
        </is>
      </c>
      <c r="G2041" t="inlineStr">
        <is>
          <t>---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---</t>
        </is>
      </c>
      <c r="L2041" t="inlineStr">
        <is>
          <t>---</t>
        </is>
      </c>
      <c r="M2041" t="inlineStr">
        <is>
          <t>---</t>
        </is>
      </c>
      <c r="N2041" t="inlineStr">
        <is>
          <t>---</t>
        </is>
      </c>
      <c r="O2041" t="inlineStr">
        <is>
          <t>---</t>
        </is>
      </c>
      <c r="P2041" t="inlineStr">
        <is>
          <t>---</t>
        </is>
      </c>
      <c r="Q2041" t="inlineStr">
        <is>
          <t>---</t>
        </is>
      </c>
      <c r="R2041" t="inlineStr"/>
      <c r="S2041" t="inlineStr"/>
      <c r="T2041" t="inlineStr"/>
      <c r="U2041" t="inlineStr"/>
      <c r="V2041" t="inlineStr"/>
      <c r="W2041" t="inlineStr">
        <is>
          <t>19.7471179 -72.2021246 -28.8 4.4</t>
        </is>
      </c>
      <c r="X2041" t="inlineStr">
        <is>
          <t>CAP/HSCM/ST04433</t>
        </is>
      </c>
      <c r="Y2041" t="inlineStr">
        <is>
          <t>CAP/HSCM/ST04433</t>
        </is>
      </c>
      <c r="Z2041" t="inlineStr">
        <is>
          <t>2025-04-21 14:44:24</t>
        </is>
      </c>
      <c r="AA2041" t="inlineStr">
        <is>
          <t>2025-04-21 14:44:01</t>
        </is>
      </c>
      <c r="AB2041" t="inlineStr">
        <is>
          <t>1maselaine</t>
        </is>
      </c>
      <c r="AC2041" t="inlineStr">
        <is>
          <t>2025-04-21 14:44:25</t>
        </is>
      </c>
      <c r="AD2041" s="1" t="inlineStr">
        <is>
          <t>https://www.commcarehq.org/a/caris-test/reports/form_data/5cfae44c-608a-41f7-b73a-21c191ebf876/</t>
        </is>
      </c>
      <c r="AE2041" t="inlineStr">
        <is>
          <t>---</t>
        </is>
      </c>
      <c r="AF2041" t="inlineStr">
        <is>
          <t>3c5a623af057e23a32ae4000_167225</t>
        </is>
      </c>
      <c r="AG2041" t="inlineStr">
        <is>
          <t>OK</t>
        </is>
      </c>
      <c r="AH2041" t="inlineStr">
        <is>
          <t>2025-04-21 14:44:24</t>
        </is>
      </c>
      <c r="AI2041" t="inlineStr">
        <is>
          <t>1b833c2586eb49459103874b6462448b</t>
        </is>
      </c>
      <c r="AJ2041" t="inlineStr">
        <is>
          <t>2025-04-21</t>
        </is>
      </c>
      <c r="AK2041" t="inlineStr">
        <is>
          <t>3</t>
        </is>
      </c>
      <c r="AL2041" t="inlineStr">
        <is>
          <t>---</t>
        </is>
      </c>
      <c r="AM2041" t="inlineStr">
        <is>
          <t>1</t>
        </is>
      </c>
      <c r="AN2041" t="inlineStr">
        <is>
          <t>---</t>
        </is>
      </c>
      <c r="AO2041" t="inlineStr">
        <is>
          <t>1</t>
        </is>
      </c>
      <c r="AP2041" t="inlineStr">
        <is>
          <t>1</t>
        </is>
      </c>
      <c r="AQ2041" t="inlineStr"/>
      <c r="AR2041" t="inlineStr"/>
      <c r="AS2041" t="inlineStr"/>
      <c r="AT2041" t="inlineStr">
        <is>
          <t>19.7471179 -72.2021246 -28.8 4.4</t>
        </is>
      </c>
      <c r="AU2041" t="inlineStr">
        <is>
          <t>---</t>
        </is>
      </c>
      <c r="AV2041" t="inlineStr">
        <is>
          <t>---</t>
        </is>
      </c>
      <c r="AW2041" t="inlineStr">
        <is>
          <t>---</t>
        </is>
      </c>
      <c r="AX2041" t="inlineStr">
        <is>
          <t>---</t>
        </is>
      </c>
      <c r="AY2041" t="inlineStr">
        <is>
          <t>---</t>
        </is>
      </c>
      <c r="AZ2041" t="inlineStr">
        <is>
          <t>---</t>
        </is>
      </c>
      <c r="BA2041" t="inlineStr">
        <is>
          <t>1b833c2586eb49459103874b6462448b</t>
        </is>
      </c>
      <c r="BB2041" t="inlineStr">
        <is>
          <t>http://openrosa.org/formdesigner/0B48E039-1E80-49A7-AC24-732B6E788E39</t>
        </is>
      </c>
      <c r="BC2041" t="inlineStr">
        <is>
          <t>Ration et autres visites</t>
        </is>
      </c>
      <c r="BD2041" t="inlineStr">
        <is>
          <t>CommCare Android, version "2.56"(468040). App v15976. CommCare Version 2.56.0. Build 468040, built on: 2025-02-11</t>
        </is>
      </c>
      <c r="BE2041" t="inlineStr">
        <is>
          <t>commcare_05d78f59-ebda-491c-89b8-6c42bab0e02e</t>
        </is>
      </c>
      <c r="BF2041" t="inlineStr">
        <is>
          <t>19.7470788 -72.2022263 -41.01 9.56</t>
        </is>
      </c>
      <c r="BG2041" t="inlineStr">
        <is>
          <t>f13d8149fc6d39ebe86af18272310ff9</t>
        </is>
      </c>
      <c r="BH2041" t="inlineStr">
        <is>
          <t>7f92301a232342ecaa860bf392f6b02f</t>
        </is>
      </c>
      <c r="BI2041" t="inlineStr">
        <is>
          <t>15246</t>
        </is>
      </c>
      <c r="BJ2041" t="inlineStr">
        <is>
          <t>XFormInstance</t>
        </is>
      </c>
      <c r="BK2041" t="inlineStr">
        <is>
          <t>1d172a891a7111f0b4b2adacf27a4d41</t>
        </is>
      </c>
      <c r="BL2041" t="b">
        <v>0</v>
      </c>
      <c r="BM2041" t="inlineStr">
        <is>
          <t>---</t>
        </is>
      </c>
      <c r="BN2041" t="inlineStr">
        <is>
          <t>200.113.253.53</t>
        </is>
      </c>
      <c r="BO2041" t="inlineStr">
        <is>
          <t>Wiskenly Mervil</t>
        </is>
      </c>
    </row>
    <row r="2042">
      <c r="A2042" t="inlineStr">
        <is>
          <t>2040</t>
        </is>
      </c>
      <c r="B2042" t="inlineStr">
        <is>
          <t>b9b3edb9-3d5e-43ff-9a8a-f0cef5f143cd</t>
        </is>
      </c>
      <c r="C2042" t="inlineStr">
        <is>
          <t>2025-04-21</t>
        </is>
      </c>
      <c r="D2042" t="inlineStr">
        <is>
          <t>3</t>
        </is>
      </c>
      <c r="E2042" t="inlineStr">
        <is>
          <t>---</t>
        </is>
      </c>
      <c r="F2042" t="inlineStr">
        <is>
          <t>1</t>
        </is>
      </c>
      <c r="G2042" t="inlineStr">
        <is>
          <t>---</t>
        </is>
      </c>
      <c r="H2042" t="inlineStr">
        <is>
          <t>1</t>
        </is>
      </c>
      <c r="I2042" t="inlineStr">
        <is>
          <t>1</t>
        </is>
      </c>
      <c r="J2042" t="inlineStr">
        <is>
          <t>1</t>
        </is>
      </c>
      <c r="K2042" t="inlineStr">
        <is>
          <t>---</t>
        </is>
      </c>
      <c r="L2042" t="inlineStr">
        <is>
          <t>---</t>
        </is>
      </c>
      <c r="M2042" t="inlineStr">
        <is>
          <t>---</t>
        </is>
      </c>
      <c r="N2042" t="inlineStr">
        <is>
          <t>---</t>
        </is>
      </c>
      <c r="O2042" t="inlineStr">
        <is>
          <t>---</t>
        </is>
      </c>
      <c r="P2042" t="inlineStr">
        <is>
          <t>---</t>
        </is>
      </c>
      <c r="Q2042" t="inlineStr">
        <is>
          <t>---</t>
        </is>
      </c>
      <c r="R2042" t="inlineStr"/>
      <c r="S2042" t="inlineStr"/>
      <c r="T2042" t="inlineStr"/>
      <c r="U2042" t="inlineStr"/>
      <c r="V2042" t="inlineStr"/>
      <c r="W2042" t="inlineStr">
        <is>
          <t>19.7303143 -72.1788246 -28.21 5.98</t>
        </is>
      </c>
      <c r="X2042" t="inlineStr">
        <is>
          <t>CAP/HSCM/ST03288</t>
        </is>
      </c>
      <c r="Y2042" t="inlineStr">
        <is>
          <t>CAP/HSCM/ST03288</t>
        </is>
      </c>
      <c r="Z2042" t="inlineStr">
        <is>
          <t>2025-04-21 16:16:20</t>
        </is>
      </c>
      <c r="AA2042" t="inlineStr">
        <is>
          <t>2025-04-21 16:16:01</t>
        </is>
      </c>
      <c r="AB2042" t="inlineStr">
        <is>
          <t>1maselaine</t>
        </is>
      </c>
      <c r="AC2042" t="inlineStr">
        <is>
          <t>2025-04-21 16:16:21</t>
        </is>
      </c>
      <c r="AD2042" s="1" t="inlineStr">
        <is>
          <t>https://www.commcarehq.org/a/caris-test/reports/form_data/b9b3edb9-3d5e-43ff-9a8a-f0cef5f143cd/</t>
        </is>
      </c>
      <c r="AE2042" t="inlineStr">
        <is>
          <t>---</t>
        </is>
      </c>
      <c r="AF2042" t="inlineStr">
        <is>
          <t>3c5a623af057e23a32ae4000_26409</t>
        </is>
      </c>
      <c r="AG2042" t="inlineStr">
        <is>
          <t>OK</t>
        </is>
      </c>
      <c r="AH2042" t="inlineStr">
        <is>
          <t>2025-04-21 16:16:20</t>
        </is>
      </c>
      <c r="AI2042" t="inlineStr">
        <is>
          <t>1b833c2586eb49459103874b6462448b</t>
        </is>
      </c>
      <c r="AJ2042" t="inlineStr">
        <is>
          <t>2025-04-21</t>
        </is>
      </c>
      <c r="AK2042" t="inlineStr">
        <is>
          <t>3</t>
        </is>
      </c>
      <c r="AL2042" t="inlineStr">
        <is>
          <t>---</t>
        </is>
      </c>
      <c r="AM2042" t="inlineStr">
        <is>
          <t>1</t>
        </is>
      </c>
      <c r="AN2042" t="inlineStr">
        <is>
          <t>---</t>
        </is>
      </c>
      <c r="AO2042" t="inlineStr">
        <is>
          <t>1</t>
        </is>
      </c>
      <c r="AP2042" t="inlineStr">
        <is>
          <t>1</t>
        </is>
      </c>
      <c r="AQ2042" t="inlineStr"/>
      <c r="AR2042" t="inlineStr"/>
      <c r="AS2042" t="inlineStr"/>
      <c r="AT2042" t="inlineStr">
        <is>
          <t>19.7303143 -72.1788246 -28.21 5.98</t>
        </is>
      </c>
      <c r="AU2042" t="inlineStr">
        <is>
          <t>---</t>
        </is>
      </c>
      <c r="AV2042" t="inlineStr">
        <is>
          <t>---</t>
        </is>
      </c>
      <c r="AW2042" t="inlineStr">
        <is>
          <t>---</t>
        </is>
      </c>
      <c r="AX2042" t="inlineStr">
        <is>
          <t>---</t>
        </is>
      </c>
      <c r="AY2042" t="inlineStr">
        <is>
          <t>---</t>
        </is>
      </c>
      <c r="AZ2042" t="inlineStr">
        <is>
          <t>---</t>
        </is>
      </c>
      <c r="BA2042" t="inlineStr">
        <is>
          <t>1b833c2586eb49459103874b6462448b</t>
        </is>
      </c>
      <c r="BB2042" t="inlineStr">
        <is>
          <t>http://openrosa.org/formdesigner/0B48E039-1E80-49A7-AC24-732B6E788E39</t>
        </is>
      </c>
      <c r="BC2042" t="inlineStr">
        <is>
          <t>Ration et autres visites</t>
        </is>
      </c>
      <c r="BD2042" t="inlineStr">
        <is>
          <t>CommCare Android, version "2.56"(468040). App v15976. CommCare Version 2.56.0. Build 468040, built on: 2025-02-11</t>
        </is>
      </c>
      <c r="BE2042" t="inlineStr">
        <is>
          <t>commcare_05d78f59-ebda-491c-89b8-6c42bab0e02e</t>
        </is>
      </c>
      <c r="BF2042" t="inlineStr">
        <is>
          <t>19.7302481 -72.1787564 -28.21 6.0</t>
        </is>
      </c>
      <c r="BG2042" t="inlineStr">
        <is>
          <t>f13d8149fc6d39ebe86af18272310ff9</t>
        </is>
      </c>
      <c r="BH2042" t="inlineStr">
        <is>
          <t>7f92301a232342ecaa860bf392f6b02f</t>
        </is>
      </c>
      <c r="BI2042" t="inlineStr">
        <is>
          <t>15246</t>
        </is>
      </c>
      <c r="BJ2042" t="inlineStr">
        <is>
          <t>XFormInstance</t>
        </is>
      </c>
      <c r="BK2042" t="inlineStr">
        <is>
          <t>1d172a891a7111f0b4b2adacf27a4d41</t>
        </is>
      </c>
      <c r="BL2042" t="b">
        <v>0</v>
      </c>
      <c r="BM2042" t="inlineStr">
        <is>
          <t>---</t>
        </is>
      </c>
      <c r="BN2042" t="inlineStr">
        <is>
          <t>200.113.253.43</t>
        </is>
      </c>
      <c r="BO2042" t="inlineStr">
        <is>
          <t>Galand Youseline</t>
        </is>
      </c>
    </row>
    <row r="2043">
      <c r="A2043" t="inlineStr">
        <is>
          <t>2041</t>
        </is>
      </c>
      <c r="B2043" t="inlineStr">
        <is>
          <t>33cbd1eb-dbbf-493e-9dc2-2e996baae3bb</t>
        </is>
      </c>
      <c r="C2043" t="inlineStr">
        <is>
          <t>2025-04-21</t>
        </is>
      </c>
      <c r="D2043" t="inlineStr">
        <is>
          <t>3</t>
        </is>
      </c>
      <c r="E2043" t="inlineStr">
        <is>
          <t>---</t>
        </is>
      </c>
      <c r="F2043" t="inlineStr">
        <is>
          <t>1</t>
        </is>
      </c>
      <c r="G2043" t="inlineStr">
        <is>
          <t>---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---</t>
        </is>
      </c>
      <c r="L2043" t="inlineStr">
        <is>
          <t>---</t>
        </is>
      </c>
      <c r="M2043" t="inlineStr">
        <is>
          <t>---</t>
        </is>
      </c>
      <c r="N2043" t="inlineStr">
        <is>
          <t>---</t>
        </is>
      </c>
      <c r="O2043" t="inlineStr">
        <is>
          <t>---</t>
        </is>
      </c>
      <c r="P2043" t="inlineStr">
        <is>
          <t>---</t>
        </is>
      </c>
      <c r="Q2043" t="inlineStr">
        <is>
          <t>---</t>
        </is>
      </c>
      <c r="R2043" t="inlineStr">
        <is>
          <t>25.0</t>
        </is>
      </c>
      <c r="S2043" t="inlineStr">
        <is>
          <t>49.8</t>
        </is>
      </c>
      <c r="T2043" t="inlineStr">
        <is>
          <t>169.5</t>
        </is>
      </c>
      <c r="U2043">
        <f>HYPERLINK("https://www.commcarehq.org/a/caris-test/api/form_attachment/v1/33cbd1eb-dbbf-493e-9dc2-2e996baae3bb/1745259701227.jpg")</f>
        <v/>
      </c>
      <c r="V2043" t="inlineStr"/>
      <c r="W2043" t="inlineStr">
        <is>
          <t>18.5406674 -72.3928732 -8.2 4.82</t>
        </is>
      </c>
      <c r="X2043" t="inlineStr">
        <is>
          <t>PAP/CHAP/ST01079</t>
        </is>
      </c>
      <c r="Y2043" t="inlineStr">
        <is>
          <t>PAP/CHAP/ST01079</t>
        </is>
      </c>
      <c r="Z2043" t="inlineStr">
        <is>
          <t>2025-04-21 18:25:37</t>
        </is>
      </c>
      <c r="AA2043" t="inlineStr">
        <is>
          <t>2025-04-21 18:20:26</t>
        </is>
      </c>
      <c r="AB2043" t="inlineStr">
        <is>
          <t>2faustin</t>
        </is>
      </c>
      <c r="AC2043" t="inlineStr">
        <is>
          <t>2025-04-21 17:49:37</t>
        </is>
      </c>
      <c r="AD2043" s="1" t="inlineStr">
        <is>
          <t>https://www.commcarehq.org/a/caris-test/reports/form_data/33cbd1eb-dbbf-493e-9dc2-2e996baae3bb/</t>
        </is>
      </c>
      <c r="AE2043" t="inlineStr">
        <is>
          <t>---</t>
        </is>
      </c>
      <c r="AF2043" t="inlineStr">
        <is>
          <t>61a3f029132f44fa9e12d6cfeae9ceeb</t>
        </is>
      </c>
      <c r="AG2043" t="inlineStr">
        <is>
          <t>OK</t>
        </is>
      </c>
      <c r="AH2043" t="inlineStr">
        <is>
          <t>2025-04-21 18:25:37</t>
        </is>
      </c>
      <c r="AI2043" t="inlineStr">
        <is>
          <t>25302d3773ea035e35c3934e3aa8e141</t>
        </is>
      </c>
      <c r="AJ2043" t="inlineStr">
        <is>
          <t>2025-04-21</t>
        </is>
      </c>
      <c r="AK2043" t="inlineStr">
        <is>
          <t>3</t>
        </is>
      </c>
      <c r="AL2043" t="inlineStr">
        <is>
          <t>---</t>
        </is>
      </c>
      <c r="AM2043" t="inlineStr">
        <is>
          <t>1</t>
        </is>
      </c>
      <c r="AN2043" t="inlineStr">
        <is>
          <t>---</t>
        </is>
      </c>
      <c r="AO2043" t="inlineStr">
        <is>
          <t>1</t>
        </is>
      </c>
      <c r="AP2043" t="inlineStr">
        <is>
          <t>1</t>
        </is>
      </c>
      <c r="AQ2043" t="inlineStr">
        <is>
          <t>25</t>
        </is>
      </c>
      <c r="AR2043" t="inlineStr">
        <is>
          <t>49.8</t>
        </is>
      </c>
      <c r="AS2043" t="inlineStr">
        <is>
          <t>169.5</t>
        </is>
      </c>
      <c r="AT2043" t="inlineStr">
        <is>
          <t>18.5406674 -72.3928732 -8.2 4.82</t>
        </is>
      </c>
      <c r="AU2043" t="inlineStr">
        <is>
          <t>---</t>
        </is>
      </c>
      <c r="AV2043" t="inlineStr">
        <is>
          <t>---</t>
        </is>
      </c>
      <c r="AW2043" t="inlineStr">
        <is>
          <t>---</t>
        </is>
      </c>
      <c r="AX2043" t="inlineStr">
        <is>
          <t>---</t>
        </is>
      </c>
      <c r="AY2043" t="inlineStr">
        <is>
          <t>---</t>
        </is>
      </c>
      <c r="AZ2043" t="inlineStr">
        <is>
          <t>---</t>
        </is>
      </c>
      <c r="BA2043" t="inlineStr">
        <is>
          <t>25302d3773ea035e35c3934e3aa8e141</t>
        </is>
      </c>
      <c r="BB2043" t="inlineStr">
        <is>
          <t>http://openrosa.org/formdesigner/0B48E039-1E80-49A7-AC24-732B6E788E39</t>
        </is>
      </c>
      <c r="BC2043" t="inlineStr">
        <is>
          <t>Ration et autres visites</t>
        </is>
      </c>
      <c r="BD2043" t="inlineStr">
        <is>
          <t>CommCare Android, version "2.56"(468048). App v15976. CommCare Version 2.56.0. Build 468048, built on: 2025-03-31</t>
        </is>
      </c>
      <c r="BE2043" t="inlineStr">
        <is>
          <t>commcare_6e883702-a4ce-475b-b43e-3900cbde0394</t>
        </is>
      </c>
      <c r="BF2043" t="inlineStr">
        <is>
          <t>18.5407482 -72.3928303 3.35 6.43</t>
        </is>
      </c>
      <c r="BG2043" t="inlineStr">
        <is>
          <t>f13d8149fc6d39ebe86af18272310ff9</t>
        </is>
      </c>
      <c r="BH2043" t="inlineStr">
        <is>
          <t>7f92301a232342ecaa860bf392f6b02f</t>
        </is>
      </c>
      <c r="BI2043" t="inlineStr">
        <is>
          <t>15246</t>
        </is>
      </c>
      <c r="BJ2043" t="inlineStr">
        <is>
          <t>XFormInstance</t>
        </is>
      </c>
      <c r="BK2043" t="inlineStr">
        <is>
          <t>ea9cc75c1ad911f0b5d5adacf27a4d41</t>
        </is>
      </c>
      <c r="BL2043" t="b">
        <v>0</v>
      </c>
      <c r="BM2043" t="inlineStr">
        <is>
          <t>---</t>
        </is>
      </c>
      <c r="BN2043" t="inlineStr">
        <is>
          <t>200.113.248.162</t>
        </is>
      </c>
      <c r="BO2043" t="inlineStr">
        <is>
          <t>Michaël Bwonly Gervais</t>
        </is>
      </c>
    </row>
    <row r="2044">
      <c r="A2044" t="inlineStr">
        <is>
          <t>2042</t>
        </is>
      </c>
      <c r="B2044" t="inlineStr">
        <is>
          <t>979f7ddf-967a-4647-9206-fb43ecb8bc39</t>
        </is>
      </c>
      <c r="C2044" t="inlineStr">
        <is>
          <t>2025-04-21</t>
        </is>
      </c>
      <c r="D2044" t="inlineStr">
        <is>
          <t>3 4</t>
        </is>
      </c>
      <c r="E2044" t="inlineStr">
        <is>
          <t>Suivi adherence</t>
        </is>
      </c>
      <c r="F2044" t="inlineStr">
        <is>
          <t>0</t>
        </is>
      </c>
      <c r="G2044" t="inlineStr">
        <is>
          <t>---</t>
        </is>
      </c>
      <c r="H2044" t="inlineStr">
        <is>
          <t>1</t>
        </is>
      </c>
      <c r="I2044" t="inlineStr">
        <is>
          <t>1</t>
        </is>
      </c>
      <c r="J2044" t="inlineStr"/>
      <c r="K2044" t="inlineStr">
        <is>
          <t>---</t>
        </is>
      </c>
      <c r="L2044" t="inlineStr">
        <is>
          <t>---</t>
        </is>
      </c>
      <c r="M2044" t="inlineStr">
        <is>
          <t>---</t>
        </is>
      </c>
      <c r="N2044" t="inlineStr">
        <is>
          <t>---</t>
        </is>
      </c>
      <c r="O2044" t="inlineStr">
        <is>
          <t>---</t>
        </is>
      </c>
      <c r="P2044" t="inlineStr">
        <is>
          <t>---</t>
        </is>
      </c>
      <c r="Q2044" t="inlineStr">
        <is>
          <t>---</t>
        </is>
      </c>
      <c r="R2044" t="inlineStr"/>
      <c r="S2044" t="inlineStr"/>
      <c r="T2044" t="inlineStr"/>
      <c r="U2044" t="inlineStr"/>
      <c r="V2044" t="inlineStr"/>
      <c r="W2044" t="inlineStr"/>
      <c r="X2044" t="inlineStr">
        <is>
          <t>MOR/CMSM/ST00465</t>
        </is>
      </c>
      <c r="Y2044" t="inlineStr">
        <is>
          <t>MOR/CMSM/ST00465</t>
        </is>
      </c>
      <c r="Z2044" t="inlineStr">
        <is>
          <t>2025-04-21 07:09:05</t>
        </is>
      </c>
      <c r="AA2044" t="inlineStr">
        <is>
          <t>2025-04-21 07:08:07</t>
        </is>
      </c>
      <c r="AB2044" t="inlineStr">
        <is>
          <t>1evana</t>
        </is>
      </c>
      <c r="AC2044" t="inlineStr">
        <is>
          <t>2025-04-21 18:46:31</t>
        </is>
      </c>
      <c r="AD2044" s="1" t="inlineStr">
        <is>
          <t>https://www.commcarehq.org/a/caris-test/reports/form_data/979f7ddf-967a-4647-9206-fb43ecb8bc39/</t>
        </is>
      </c>
      <c r="AE2044" t="inlineStr">
        <is>
          <t>---</t>
        </is>
      </c>
      <c r="AF2044" t="inlineStr">
        <is>
          <t>3c5a623af057e23a32ae4000_50586</t>
        </is>
      </c>
      <c r="AG2044" t="inlineStr">
        <is>
          <t>OK</t>
        </is>
      </c>
      <c r="AH2044" t="inlineStr">
        <is>
          <t>2025-04-21 07:09:05</t>
        </is>
      </c>
      <c r="AI2044" t="inlineStr">
        <is>
          <t>675a66fd8f8f48fd178738cd11c8c9b2</t>
        </is>
      </c>
      <c r="AJ2044" t="inlineStr">
        <is>
          <t>2025-04-21</t>
        </is>
      </c>
      <c r="AK2044" t="inlineStr">
        <is>
          <t>3 4</t>
        </is>
      </c>
      <c r="AL2044" t="inlineStr">
        <is>
          <t>Suivi adherence</t>
        </is>
      </c>
      <c r="AM2044" t="inlineStr">
        <is>
          <t>0</t>
        </is>
      </c>
      <c r="AN2044" t="inlineStr">
        <is>
          <t>---</t>
        </is>
      </c>
      <c r="AO2044" t="inlineStr">
        <is>
          <t>1</t>
        </is>
      </c>
      <c r="AP2044" t="inlineStr">
        <is>
          <t>1</t>
        </is>
      </c>
      <c r="AQ2044" t="inlineStr"/>
      <c r="AR2044" t="inlineStr"/>
      <c r="AS2044" t="inlineStr"/>
      <c r="AT2044" t="inlineStr"/>
      <c r="AU2044" t="inlineStr">
        <is>
          <t>---</t>
        </is>
      </c>
      <c r="AV2044" t="inlineStr">
        <is>
          <t>---</t>
        </is>
      </c>
      <c r="AW2044" t="inlineStr">
        <is>
          <t>---</t>
        </is>
      </c>
      <c r="AX2044" t="inlineStr">
        <is>
          <t>---</t>
        </is>
      </c>
      <c r="AY2044" t="inlineStr">
        <is>
          <t>---</t>
        </is>
      </c>
      <c r="AZ2044" t="inlineStr">
        <is>
          <t>---</t>
        </is>
      </c>
      <c r="BA2044" t="inlineStr">
        <is>
          <t>675a66fd8f8f48fd178738cd11c8c9b2</t>
        </is>
      </c>
      <c r="BB2044" t="inlineStr">
        <is>
          <t>http://openrosa.org/formdesigner/0B48E039-1E80-49A7-AC24-732B6E788E39</t>
        </is>
      </c>
      <c r="BC2044" t="inlineStr">
        <is>
          <t>Ration et autres visites</t>
        </is>
      </c>
      <c r="BD2044" t="inlineStr">
        <is>
          <t>CommCare Android, version "2.55.0"(467579). App v15976. CommCare Version 2.55.0. Build 467579, built on: 2025-01-15</t>
        </is>
      </c>
      <c r="BE2044" t="inlineStr">
        <is>
          <t>commcare_e1fe266d-14e3-4298-9699-21b818975650</t>
        </is>
      </c>
      <c r="BF2044" t="inlineStr">
        <is>
          <t>19.405323 -71.778098 662.94 9.64</t>
        </is>
      </c>
      <c r="BG2044" t="inlineStr">
        <is>
          <t>f13d8149fc6d39ebe86af18272310ff9</t>
        </is>
      </c>
      <c r="BH2044" t="inlineStr">
        <is>
          <t>7f92301a232342ecaa860bf392f6b02f</t>
        </is>
      </c>
      <c r="BI2044" t="inlineStr">
        <is>
          <t>15246</t>
        </is>
      </c>
      <c r="BJ2044" t="inlineStr">
        <is>
          <t>XFormInstance</t>
        </is>
      </c>
      <c r="BK2044" t="inlineStr">
        <is>
          <t>8af9bf121ed011f0b9e0adacf27a4d41</t>
        </is>
      </c>
      <c r="BL2044" t="b">
        <v>0</v>
      </c>
      <c r="BM2044" t="inlineStr">
        <is>
          <t>---</t>
        </is>
      </c>
      <c r="BN2044" t="inlineStr">
        <is>
          <t>200.113.251.73</t>
        </is>
      </c>
      <c r="BO2044" t="inlineStr">
        <is>
          <t>Dieudeline Theophile</t>
        </is>
      </c>
    </row>
    <row r="2045">
      <c r="A2045" t="inlineStr">
        <is>
          <t>2043</t>
        </is>
      </c>
      <c r="B2045" t="inlineStr">
        <is>
          <t>018ecbe0-19dc-4e4b-86cc-08a6b5da3ca6</t>
        </is>
      </c>
      <c r="C2045" t="inlineStr">
        <is>
          <t>2025-04-21</t>
        </is>
      </c>
      <c r="D2045" t="inlineStr">
        <is>
          <t>3 4</t>
        </is>
      </c>
      <c r="E2045" t="inlineStr">
        <is>
          <t>Suivi adherence</t>
        </is>
      </c>
      <c r="F2045" t="inlineStr">
        <is>
          <t>1</t>
        </is>
      </c>
      <c r="G2045" t="inlineStr">
        <is>
          <t>---</t>
        </is>
      </c>
      <c r="H2045" t="inlineStr">
        <is>
          <t>1</t>
        </is>
      </c>
      <c r="I2045" t="inlineStr">
        <is>
          <t>1</t>
        </is>
      </c>
      <c r="J2045" t="inlineStr"/>
      <c r="K2045" t="inlineStr">
        <is>
          <t>---</t>
        </is>
      </c>
      <c r="L2045" t="inlineStr">
        <is>
          <t>---</t>
        </is>
      </c>
      <c r="M2045" t="inlineStr">
        <is>
          <t>---</t>
        </is>
      </c>
      <c r="N2045" t="inlineStr">
        <is>
          <t>---</t>
        </is>
      </c>
      <c r="O2045" t="inlineStr">
        <is>
          <t>---</t>
        </is>
      </c>
      <c r="P2045" t="inlineStr">
        <is>
          <t>---</t>
        </is>
      </c>
      <c r="Q2045" t="inlineStr">
        <is>
          <t>---</t>
        </is>
      </c>
      <c r="R2045" t="inlineStr"/>
      <c r="S2045" t="inlineStr"/>
      <c r="T2045" t="inlineStr"/>
      <c r="U2045" t="inlineStr"/>
      <c r="V2045" t="inlineStr"/>
      <c r="W2045" t="inlineStr"/>
      <c r="X2045" t="inlineStr">
        <is>
          <t>MOR/CMSM/PED00102</t>
        </is>
      </c>
      <c r="Y2045" t="inlineStr">
        <is>
          <t>MOR/CMSM/PED00102</t>
        </is>
      </c>
      <c r="Z2045" t="inlineStr">
        <is>
          <t>2025-04-21 07:45:38</t>
        </is>
      </c>
      <c r="AA2045" t="inlineStr">
        <is>
          <t>2025-04-21 07:44:13</t>
        </is>
      </c>
      <c r="AB2045" t="inlineStr">
        <is>
          <t>1evana</t>
        </is>
      </c>
      <c r="AC2045" t="inlineStr">
        <is>
          <t>2025-04-21 18:46:32</t>
        </is>
      </c>
      <c r="AD2045" s="1" t="inlineStr">
        <is>
          <t>https://www.commcarehq.org/a/caris-test/reports/form_data/018ecbe0-19dc-4e4b-86cc-08a6b5da3ca6/</t>
        </is>
      </c>
      <c r="AE2045" t="inlineStr">
        <is>
          <t>---</t>
        </is>
      </c>
      <c r="AF2045" t="inlineStr">
        <is>
          <t>3c5a623af057e23a32ae4000_42703</t>
        </is>
      </c>
      <c r="AG2045" t="inlineStr">
        <is>
          <t>OK</t>
        </is>
      </c>
      <c r="AH2045" t="inlineStr">
        <is>
          <t>2025-04-21 07:45:38</t>
        </is>
      </c>
      <c r="AI2045" t="inlineStr">
        <is>
          <t>675a66fd8f8f48fd178738cd11c8c9b2</t>
        </is>
      </c>
      <c r="AJ2045" t="inlineStr">
        <is>
          <t>2025-04-21</t>
        </is>
      </c>
      <c r="AK2045" t="inlineStr">
        <is>
          <t>3 4</t>
        </is>
      </c>
      <c r="AL2045" t="inlineStr">
        <is>
          <t>Suivi adherence</t>
        </is>
      </c>
      <c r="AM2045" t="inlineStr">
        <is>
          <t>1</t>
        </is>
      </c>
      <c r="AN2045" t="inlineStr">
        <is>
          <t>---</t>
        </is>
      </c>
      <c r="AO2045" t="inlineStr">
        <is>
          <t>1</t>
        </is>
      </c>
      <c r="AP2045" t="inlineStr">
        <is>
          <t>1</t>
        </is>
      </c>
      <c r="AQ2045" t="inlineStr"/>
      <c r="AR2045" t="inlineStr"/>
      <c r="AS2045" t="inlineStr"/>
      <c r="AT2045" t="inlineStr"/>
      <c r="AU2045" t="inlineStr">
        <is>
          <t>---</t>
        </is>
      </c>
      <c r="AV2045" t="inlineStr">
        <is>
          <t>---</t>
        </is>
      </c>
      <c r="AW2045" t="inlineStr">
        <is>
          <t>---</t>
        </is>
      </c>
      <c r="AX2045" t="inlineStr">
        <is>
          <t>---</t>
        </is>
      </c>
      <c r="AY2045" t="inlineStr">
        <is>
          <t>---</t>
        </is>
      </c>
      <c r="AZ2045" t="inlineStr">
        <is>
          <t>---</t>
        </is>
      </c>
      <c r="BA2045" t="inlineStr">
        <is>
          <t>675a66fd8f8f48fd178738cd11c8c9b2</t>
        </is>
      </c>
      <c r="BB2045" t="inlineStr">
        <is>
          <t>http://openrosa.org/formdesigner/0B48E039-1E80-49A7-AC24-732B6E788E39</t>
        </is>
      </c>
      <c r="BC2045" t="inlineStr">
        <is>
          <t>Ration et autres visites</t>
        </is>
      </c>
      <c r="BD2045" t="inlineStr">
        <is>
          <t>CommCare Android, version "2.55.0"(467579). App v15976. CommCare Version 2.55.0. Build 467579, built on: 2025-01-15</t>
        </is>
      </c>
      <c r="BE2045" t="inlineStr">
        <is>
          <t>commcare_e1fe266d-14e3-4298-9699-21b818975650</t>
        </is>
      </c>
      <c r="BF2045" t="inlineStr">
        <is>
          <t>19.4052742 -71.7780197 650.96 19.29</t>
        </is>
      </c>
      <c r="BG2045" t="inlineStr">
        <is>
          <t>f13d8149fc6d39ebe86af18272310ff9</t>
        </is>
      </c>
      <c r="BH2045" t="inlineStr">
        <is>
          <t>7f92301a232342ecaa860bf392f6b02f</t>
        </is>
      </c>
      <c r="BI2045" t="inlineStr">
        <is>
          <t>15246</t>
        </is>
      </c>
      <c r="BJ2045" t="inlineStr">
        <is>
          <t>XFormInstance</t>
        </is>
      </c>
      <c r="BK2045" t="inlineStr">
        <is>
          <t>8af9bf121ed011f0b9e0adacf27a4d41</t>
        </is>
      </c>
      <c r="BL2045" t="b">
        <v>0</v>
      </c>
      <c r="BM2045" t="inlineStr">
        <is>
          <t>---</t>
        </is>
      </c>
      <c r="BN2045" t="inlineStr">
        <is>
          <t>200.113.251.73</t>
        </is>
      </c>
      <c r="BO2045" t="inlineStr">
        <is>
          <t>Awens Jean</t>
        </is>
      </c>
    </row>
    <row r="2046">
      <c r="A2046" t="inlineStr">
        <is>
          <t>2044</t>
        </is>
      </c>
      <c r="B2046" t="inlineStr">
        <is>
          <t>eee6add1-18d9-4a10-b971-120063665e77</t>
        </is>
      </c>
      <c r="C2046" t="inlineStr">
        <is>
          <t>2025-04-21</t>
        </is>
      </c>
      <c r="D2046" t="inlineStr">
        <is>
          <t>3 4</t>
        </is>
      </c>
      <c r="E2046" t="inlineStr">
        <is>
          <t>Renforcement d'adherence</t>
        </is>
      </c>
      <c r="F2046" t="inlineStr">
        <is>
          <t>0</t>
        </is>
      </c>
      <c r="G2046" t="inlineStr">
        <is>
          <t>---</t>
        </is>
      </c>
      <c r="H2046" t="inlineStr">
        <is>
          <t>1</t>
        </is>
      </c>
      <c r="I2046" t="inlineStr">
        <is>
          <t>1</t>
        </is>
      </c>
      <c r="J2046" t="inlineStr"/>
      <c r="K2046" t="inlineStr">
        <is>
          <t>---</t>
        </is>
      </c>
      <c r="L2046" t="inlineStr">
        <is>
          <t>---</t>
        </is>
      </c>
      <c r="M2046" t="inlineStr">
        <is>
          <t>---</t>
        </is>
      </c>
      <c r="N2046" t="inlineStr">
        <is>
          <t>---</t>
        </is>
      </c>
      <c r="O2046" t="inlineStr">
        <is>
          <t>---</t>
        </is>
      </c>
      <c r="P2046" t="inlineStr">
        <is>
          <t>---</t>
        </is>
      </c>
      <c r="Q2046" t="inlineStr">
        <is>
          <t>---</t>
        </is>
      </c>
      <c r="R2046" t="inlineStr"/>
      <c r="S2046" t="inlineStr"/>
      <c r="T2046" t="inlineStr"/>
      <c r="U2046" t="inlineStr"/>
      <c r="V2046" t="inlineStr"/>
      <c r="W2046" t="inlineStr"/>
      <c r="X2046" t="inlineStr">
        <is>
          <t>PIG/HOBP/00164</t>
        </is>
      </c>
      <c r="Y2046" t="inlineStr">
        <is>
          <t>PIG/HOBP/00164</t>
        </is>
      </c>
      <c r="Z2046" t="inlineStr">
        <is>
          <t>2025-04-21 20:13:50</t>
        </is>
      </c>
      <c r="AA2046" t="inlineStr">
        <is>
          <t>2025-04-21 20:12:51</t>
        </is>
      </c>
      <c r="AB2046" t="inlineStr">
        <is>
          <t>1ketly</t>
        </is>
      </c>
      <c r="AC2046" t="inlineStr">
        <is>
          <t>2025-04-21 20:13:51</t>
        </is>
      </c>
      <c r="AD2046" s="1" t="inlineStr">
        <is>
          <t>https://www.commcarehq.org/a/caris-test/reports/form_data/eee6add1-18d9-4a10-b971-120063665e77/</t>
        </is>
      </c>
      <c r="AE2046" t="inlineStr">
        <is>
          <t>---</t>
        </is>
      </c>
      <c r="AF2046" t="inlineStr">
        <is>
          <t>3c5a623af057e23a32ae4000_23932</t>
        </is>
      </c>
      <c r="AG2046" t="inlineStr">
        <is>
          <t>OK</t>
        </is>
      </c>
      <c r="AH2046" t="inlineStr">
        <is>
          <t>2025-04-21 20:13:50</t>
        </is>
      </c>
      <c r="AI2046" t="inlineStr">
        <is>
          <t>a75dfcb32c444e83a4857eabadf7dd0f</t>
        </is>
      </c>
      <c r="AJ2046" t="inlineStr">
        <is>
          <t>2025-04-21</t>
        </is>
      </c>
      <c r="AK2046" t="inlineStr">
        <is>
          <t>3 4</t>
        </is>
      </c>
      <c r="AL2046" t="inlineStr">
        <is>
          <t>Renforcement d'adherence</t>
        </is>
      </c>
      <c r="AM2046" t="inlineStr">
        <is>
          <t>0</t>
        </is>
      </c>
      <c r="AN2046" t="inlineStr">
        <is>
          <t>---</t>
        </is>
      </c>
      <c r="AO2046" t="inlineStr">
        <is>
          <t>1</t>
        </is>
      </c>
      <c r="AP2046" t="inlineStr">
        <is>
          <t>1</t>
        </is>
      </c>
      <c r="AQ2046" t="inlineStr"/>
      <c r="AR2046" t="inlineStr"/>
      <c r="AS2046" t="inlineStr"/>
      <c r="AT2046" t="inlineStr"/>
      <c r="AU2046" t="inlineStr">
        <is>
          <t>---</t>
        </is>
      </c>
      <c r="AV2046" t="inlineStr">
        <is>
          <t>---</t>
        </is>
      </c>
      <c r="AW2046" t="inlineStr">
        <is>
          <t>---</t>
        </is>
      </c>
      <c r="AX2046" t="inlineStr">
        <is>
          <t>---</t>
        </is>
      </c>
      <c r="AY2046" t="inlineStr">
        <is>
          <t>---</t>
        </is>
      </c>
      <c r="AZ2046" t="inlineStr">
        <is>
          <t>---</t>
        </is>
      </c>
      <c r="BA2046" t="inlineStr">
        <is>
          <t>a75dfcb32c444e83a4857eabadf7dd0f</t>
        </is>
      </c>
      <c r="BB2046" t="inlineStr">
        <is>
          <t>http://openrosa.org/formdesigner/0B48E039-1E80-49A7-AC24-732B6E788E39</t>
        </is>
      </c>
      <c r="BC2046" t="inlineStr">
        <is>
          <t>Ration et autres visites</t>
        </is>
      </c>
      <c r="BD2046" t="inlineStr">
        <is>
          <t>CommCare Android, version "2.56"(472000). App v15976. CommCare Version 2.56.0. Build 472000, built on: 2025-04-11</t>
        </is>
      </c>
      <c r="BE2046" t="inlineStr">
        <is>
          <t>commcare_173380f7-b37d-43d8-ba2b-b49ceb66cb2e</t>
        </is>
      </c>
      <c r="BF2046" t="inlineStr">
        <is>
          <t>19.4444756 -72.2028814 0.0 2200.0</t>
        </is>
      </c>
      <c r="BG2046" t="inlineStr">
        <is>
          <t>f13d8149fc6d39ebe86af18272310ff9</t>
        </is>
      </c>
      <c r="BH2046" t="inlineStr">
        <is>
          <t>7f92301a232342ecaa860bf392f6b02f</t>
        </is>
      </c>
      <c r="BI2046" t="inlineStr">
        <is>
          <t>15246</t>
        </is>
      </c>
      <c r="BJ2046" t="inlineStr">
        <is>
          <t>XFormInstance</t>
        </is>
      </c>
      <c r="BK2046" t="inlineStr">
        <is>
          <t>9294f34e1edb11f084dc2d62bcb734fa</t>
        </is>
      </c>
      <c r="BL2046" t="b">
        <v>0</v>
      </c>
      <c r="BM2046" t="inlineStr">
        <is>
          <t>---</t>
        </is>
      </c>
      <c r="BN2046" t="inlineStr">
        <is>
          <t>190.102.76.244</t>
        </is>
      </c>
      <c r="BO2046" t="inlineStr">
        <is>
          <t>mervil Jn Tony</t>
        </is>
      </c>
    </row>
    <row r="2047">
      <c r="A2047" t="inlineStr">
        <is>
          <t>2045</t>
        </is>
      </c>
      <c r="B2047" t="inlineStr">
        <is>
          <t>f71010fa-404e-4388-b386-dd78ab2f7869</t>
        </is>
      </c>
      <c r="C2047" t="inlineStr">
        <is>
          <t>2025-04-17</t>
        </is>
      </c>
      <c r="D2047" t="inlineStr">
        <is>
          <t>3</t>
        </is>
      </c>
      <c r="E2047" t="inlineStr">
        <is>
          <t>---</t>
        </is>
      </c>
      <c r="F2047" t="inlineStr">
        <is>
          <t>0</t>
        </is>
      </c>
      <c r="G2047" t="inlineStr">
        <is>
          <t>---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---</t>
        </is>
      </c>
      <c r="L2047" t="inlineStr">
        <is>
          <t>---</t>
        </is>
      </c>
      <c r="M2047" t="inlineStr">
        <is>
          <t>---</t>
        </is>
      </c>
      <c r="N2047" t="inlineStr">
        <is>
          <t>---</t>
        </is>
      </c>
      <c r="O2047" t="inlineStr">
        <is>
          <t>---</t>
        </is>
      </c>
      <c r="P2047" t="inlineStr">
        <is>
          <t>---</t>
        </is>
      </c>
      <c r="Q2047" t="inlineStr">
        <is>
          <t>---</t>
        </is>
      </c>
      <c r="R2047" t="inlineStr"/>
      <c r="S2047" t="inlineStr"/>
      <c r="T2047" t="inlineStr"/>
      <c r="U2047" t="inlineStr"/>
      <c r="V2047" t="inlineStr"/>
      <c r="W2047" t="inlineStr"/>
      <c r="X2047" t="inlineStr">
        <is>
          <t>CAP/HSCM/ST00789</t>
        </is>
      </c>
      <c r="Y2047" t="inlineStr">
        <is>
          <t>CAP/HSCM/ST00789</t>
        </is>
      </c>
      <c r="Z2047" t="inlineStr">
        <is>
          <t>2025-04-17 19:40:09</t>
        </is>
      </c>
      <c r="AA2047" t="inlineStr">
        <is>
          <t>2025-04-17 19:39:37</t>
        </is>
      </c>
      <c r="AB2047" t="inlineStr">
        <is>
          <t>1fleurgile</t>
        </is>
      </c>
      <c r="AC2047" t="inlineStr">
        <is>
          <t>2025-04-21 21:02:53</t>
        </is>
      </c>
      <c r="AD2047" s="1" t="inlineStr">
        <is>
          <t>https://www.commcarehq.org/a/caris-test/reports/form_data/f71010fa-404e-4388-b386-dd78ab2f7869/</t>
        </is>
      </c>
      <c r="AE2047" t="inlineStr">
        <is>
          <t>---</t>
        </is>
      </c>
      <c r="AF2047" t="inlineStr">
        <is>
          <t>23928bc66ce846e0a4b1213aca289928</t>
        </is>
      </c>
      <c r="AG2047" t="inlineStr">
        <is>
          <t>OK</t>
        </is>
      </c>
      <c r="AH2047" t="inlineStr">
        <is>
          <t>2025-04-17 19:40:09</t>
        </is>
      </c>
      <c r="AI2047" t="inlineStr">
        <is>
          <t>9cfdf7db54419d22491b2c964b5162b3</t>
        </is>
      </c>
      <c r="AJ2047" t="inlineStr">
        <is>
          <t>2025-04-17</t>
        </is>
      </c>
      <c r="AK2047" t="inlineStr">
        <is>
          <t>3</t>
        </is>
      </c>
      <c r="AL2047" t="inlineStr">
        <is>
          <t>---</t>
        </is>
      </c>
      <c r="AM2047" t="inlineStr">
        <is>
          <t>0</t>
        </is>
      </c>
      <c r="AN2047" t="inlineStr">
        <is>
          <t>---</t>
        </is>
      </c>
      <c r="AO2047" t="inlineStr">
        <is>
          <t>1</t>
        </is>
      </c>
      <c r="AP2047" t="inlineStr">
        <is>
          <t>1</t>
        </is>
      </c>
      <c r="AQ2047" t="inlineStr"/>
      <c r="AR2047" t="inlineStr"/>
      <c r="AS2047" t="inlineStr"/>
      <c r="AT2047" t="inlineStr"/>
      <c r="AU2047" t="inlineStr">
        <is>
          <t>---</t>
        </is>
      </c>
      <c r="AV2047" t="inlineStr">
        <is>
          <t>---</t>
        </is>
      </c>
      <c r="AW2047" t="inlineStr">
        <is>
          <t>---</t>
        </is>
      </c>
      <c r="AX2047" t="inlineStr">
        <is>
          <t>---</t>
        </is>
      </c>
      <c r="AY2047" t="inlineStr">
        <is>
          <t>---</t>
        </is>
      </c>
      <c r="AZ2047" t="inlineStr">
        <is>
          <t>---</t>
        </is>
      </c>
      <c r="BA2047" t="inlineStr">
        <is>
          <t>9cfdf7db54419d22491b2c964b5162b3</t>
        </is>
      </c>
      <c r="BB2047" t="inlineStr">
        <is>
          <t>http://openrosa.org/formdesigner/0B48E039-1E80-49A7-AC24-732B6E788E39</t>
        </is>
      </c>
      <c r="BC2047" t="inlineStr">
        <is>
          <t>Ration et autres visites</t>
        </is>
      </c>
      <c r="BD2047" t="inlineStr">
        <is>
          <t>CommCare Android, version "2.55.0"(467579). App v15976. CommCare Version 2.55.0. Build 467579, built on: 2025-01-15</t>
        </is>
      </c>
      <c r="BE2047" t="inlineStr">
        <is>
          <t>commcare_76b456dd-7d90-498a-a785-92f136625a61</t>
        </is>
      </c>
      <c r="BF2047" t="inlineStr"/>
      <c r="BG2047" t="inlineStr">
        <is>
          <t>f13d8149fc6d39ebe86af18272310ff9</t>
        </is>
      </c>
      <c r="BH2047" t="inlineStr">
        <is>
          <t>7f92301a232342ecaa860bf392f6b02f</t>
        </is>
      </c>
      <c r="BI2047" t="inlineStr">
        <is>
          <t>15246</t>
        </is>
      </c>
      <c r="BJ2047" t="inlineStr">
        <is>
          <t>XFormInstance</t>
        </is>
      </c>
      <c r="BK2047" t="inlineStr">
        <is>
          <t>d37de5b4171211f0bf7b8d4ba6887086</t>
        </is>
      </c>
      <c r="BL2047" t="b">
        <v>0</v>
      </c>
      <c r="BM2047" t="inlineStr">
        <is>
          <t>---</t>
        </is>
      </c>
      <c r="BN2047" t="inlineStr">
        <is>
          <t>200.113.238.111</t>
        </is>
      </c>
      <c r="BO2047" t="inlineStr">
        <is>
          <t>Tabita Charles Pierre</t>
        </is>
      </c>
    </row>
    <row r="2048">
      <c r="A2048" t="inlineStr">
        <is>
          <t>2046</t>
        </is>
      </c>
      <c r="B2048" t="inlineStr">
        <is>
          <t>8d0994d1-95ca-4a42-9c1a-6345e52ccd21</t>
        </is>
      </c>
      <c r="C2048" t="inlineStr">
        <is>
          <t>2025-04-17</t>
        </is>
      </c>
      <c r="D2048" t="inlineStr">
        <is>
          <t>3</t>
        </is>
      </c>
      <c r="E2048" t="inlineStr">
        <is>
          <t>---</t>
        </is>
      </c>
      <c r="F2048" t="inlineStr">
        <is>
          <t>0</t>
        </is>
      </c>
      <c r="G2048" t="inlineStr">
        <is>
          <t>---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---</t>
        </is>
      </c>
      <c r="L2048" t="inlineStr">
        <is>
          <t>---</t>
        </is>
      </c>
      <c r="M2048" t="inlineStr">
        <is>
          <t>---</t>
        </is>
      </c>
      <c r="N2048" t="inlineStr">
        <is>
          <t>---</t>
        </is>
      </c>
      <c r="O2048" t="inlineStr">
        <is>
          <t>---</t>
        </is>
      </c>
      <c r="P2048" t="inlineStr">
        <is>
          <t>---</t>
        </is>
      </c>
      <c r="Q2048" t="inlineStr">
        <is>
          <t>---</t>
        </is>
      </c>
      <c r="R2048" t="inlineStr"/>
      <c r="S2048" t="inlineStr"/>
      <c r="T2048" t="inlineStr"/>
      <c r="U2048" t="inlineStr"/>
      <c r="V2048" t="inlineStr"/>
      <c r="W2048" t="inlineStr"/>
      <c r="X2048" t="inlineStr">
        <is>
          <t>CAP/HSCM/ST02449</t>
        </is>
      </c>
      <c r="Y2048" t="inlineStr">
        <is>
          <t>CAP/HSCM/ST02449</t>
        </is>
      </c>
      <c r="Z2048" t="inlineStr">
        <is>
          <t>2025-04-17 19:41:44</t>
        </is>
      </c>
      <c r="AA2048" t="inlineStr">
        <is>
          <t>2025-04-17 19:40:46</t>
        </is>
      </c>
      <c r="AB2048" t="inlineStr">
        <is>
          <t>1fleurgile</t>
        </is>
      </c>
      <c r="AC2048" t="inlineStr">
        <is>
          <t>2025-04-21 21:02:54</t>
        </is>
      </c>
      <c r="AD2048" s="1" t="inlineStr">
        <is>
          <t>https://www.commcarehq.org/a/caris-test/reports/form_data/8d0994d1-95ca-4a42-9c1a-6345e52ccd21/</t>
        </is>
      </c>
      <c r="AE2048" t="inlineStr">
        <is>
          <t>---</t>
        </is>
      </c>
      <c r="AF2048" t="inlineStr">
        <is>
          <t>26eb7e0677b541409f841b0915381069</t>
        </is>
      </c>
      <c r="AG2048" t="inlineStr">
        <is>
          <t>OK</t>
        </is>
      </c>
      <c r="AH2048" t="inlineStr">
        <is>
          <t>2025-04-17 19:41:44</t>
        </is>
      </c>
      <c r="AI2048" t="inlineStr">
        <is>
          <t>9cfdf7db54419d22491b2c964b5162b3</t>
        </is>
      </c>
      <c r="AJ2048" t="inlineStr">
        <is>
          <t>2025-04-17</t>
        </is>
      </c>
      <c r="AK2048" t="inlineStr">
        <is>
          <t>3</t>
        </is>
      </c>
      <c r="AL2048" t="inlineStr">
        <is>
          <t>---</t>
        </is>
      </c>
      <c r="AM2048" t="inlineStr">
        <is>
          <t>0</t>
        </is>
      </c>
      <c r="AN2048" t="inlineStr">
        <is>
          <t>---</t>
        </is>
      </c>
      <c r="AO2048" t="inlineStr">
        <is>
          <t>1</t>
        </is>
      </c>
      <c r="AP2048" t="inlineStr">
        <is>
          <t>1</t>
        </is>
      </c>
      <c r="AQ2048" t="inlineStr"/>
      <c r="AR2048" t="inlineStr"/>
      <c r="AS2048" t="inlineStr"/>
      <c r="AT2048" t="inlineStr"/>
      <c r="AU2048" t="inlineStr">
        <is>
          <t>---</t>
        </is>
      </c>
      <c r="AV2048" t="inlineStr">
        <is>
          <t>---</t>
        </is>
      </c>
      <c r="AW2048" t="inlineStr">
        <is>
          <t>---</t>
        </is>
      </c>
      <c r="AX2048" t="inlineStr">
        <is>
          <t>---</t>
        </is>
      </c>
      <c r="AY2048" t="inlineStr">
        <is>
          <t>---</t>
        </is>
      </c>
      <c r="AZ2048" t="inlineStr">
        <is>
          <t>---</t>
        </is>
      </c>
      <c r="BA2048" t="inlineStr">
        <is>
          <t>9cfdf7db54419d22491b2c964b5162b3</t>
        </is>
      </c>
      <c r="BB2048" t="inlineStr">
        <is>
          <t>http://openrosa.org/formdesigner/0B48E039-1E80-49A7-AC24-732B6E788E39</t>
        </is>
      </c>
      <c r="BC2048" t="inlineStr">
        <is>
          <t>Ration et autres visites</t>
        </is>
      </c>
      <c r="BD2048" t="inlineStr">
        <is>
          <t>CommCare Android, version "2.55.0"(467579). App v15976. CommCare Version 2.55.0. Build 467579, built on: 2025-01-15</t>
        </is>
      </c>
      <c r="BE2048" t="inlineStr">
        <is>
          <t>commcare_76b456dd-7d90-498a-a785-92f136625a61</t>
        </is>
      </c>
      <c r="BF2048" t="inlineStr"/>
      <c r="BG2048" t="inlineStr">
        <is>
          <t>f13d8149fc6d39ebe86af18272310ff9</t>
        </is>
      </c>
      <c r="BH2048" t="inlineStr">
        <is>
          <t>7f92301a232342ecaa860bf392f6b02f</t>
        </is>
      </c>
      <c r="BI2048" t="inlineStr">
        <is>
          <t>15246</t>
        </is>
      </c>
      <c r="BJ2048" t="inlineStr">
        <is>
          <t>XFormInstance</t>
        </is>
      </c>
      <c r="BK2048" t="inlineStr">
        <is>
          <t>d37de5b4171211f0bf7b8d4ba6887086</t>
        </is>
      </c>
      <c r="BL2048" t="b">
        <v>0</v>
      </c>
      <c r="BM2048" t="inlineStr">
        <is>
          <t>---</t>
        </is>
      </c>
      <c r="BN2048" t="inlineStr">
        <is>
          <t>200.113.238.111</t>
        </is>
      </c>
      <c r="BO2048" t="inlineStr">
        <is>
          <t>Stéphanie Altidor</t>
        </is>
      </c>
    </row>
    <row r="2049">
      <c r="A2049" t="inlineStr">
        <is>
          <t>2047</t>
        </is>
      </c>
      <c r="B2049" t="inlineStr">
        <is>
          <t>25b64ffa-de8f-4148-b907-4155bf2ecb5b</t>
        </is>
      </c>
      <c r="C2049" t="inlineStr">
        <is>
          <t>2025-04-21</t>
        </is>
      </c>
      <c r="D2049" t="inlineStr">
        <is>
          <t>3</t>
        </is>
      </c>
      <c r="E2049" t="inlineStr">
        <is>
          <t>---</t>
        </is>
      </c>
      <c r="F2049" t="inlineStr">
        <is>
          <t>0</t>
        </is>
      </c>
      <c r="G2049" t="inlineStr">
        <is>
          <t>---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---</t>
        </is>
      </c>
      <c r="L2049" t="inlineStr">
        <is>
          <t>---</t>
        </is>
      </c>
      <c r="M2049" t="inlineStr">
        <is>
          <t>---</t>
        </is>
      </c>
      <c r="N2049" t="inlineStr">
        <is>
          <t>---</t>
        </is>
      </c>
      <c r="O2049" t="inlineStr">
        <is>
          <t>---</t>
        </is>
      </c>
      <c r="P2049" t="inlineStr">
        <is>
          <t>---</t>
        </is>
      </c>
      <c r="Q2049" t="inlineStr">
        <is>
          <t>---</t>
        </is>
      </c>
      <c r="R2049" t="inlineStr"/>
      <c r="S2049" t="inlineStr"/>
      <c r="T2049" t="inlineStr"/>
      <c r="U2049" t="inlineStr"/>
      <c r="V2049" t="inlineStr"/>
      <c r="W2049" t="inlineStr"/>
      <c r="X2049" t="inlineStr">
        <is>
          <t>CAP/HSCM/ST00476</t>
        </is>
      </c>
      <c r="Y2049" t="inlineStr">
        <is>
          <t>CAP/HSCM/ST00476</t>
        </is>
      </c>
      <c r="Z2049" t="inlineStr">
        <is>
          <t>2025-04-21 20:59:25</t>
        </is>
      </c>
      <c r="AA2049" t="inlineStr">
        <is>
          <t>2025-04-21 20:59:15</t>
        </is>
      </c>
      <c r="AB2049" t="inlineStr">
        <is>
          <t>1fleurgile</t>
        </is>
      </c>
      <c r="AC2049" t="inlineStr">
        <is>
          <t>2025-04-21 21:03:03</t>
        </is>
      </c>
      <c r="AD2049" s="1" t="inlineStr">
        <is>
          <t>https://www.commcarehq.org/a/caris-test/reports/form_data/25b64ffa-de8f-4148-b907-4155bf2ecb5b/</t>
        </is>
      </c>
      <c r="AE2049" t="inlineStr">
        <is>
          <t>---</t>
        </is>
      </c>
      <c r="AF2049" t="inlineStr">
        <is>
          <t>9ccec54780c744e68079f19847fd01fb</t>
        </is>
      </c>
      <c r="AG2049" t="inlineStr">
        <is>
          <t>OK</t>
        </is>
      </c>
      <c r="AH2049" t="inlineStr">
        <is>
          <t>2025-04-21 20:59:25</t>
        </is>
      </c>
      <c r="AI2049" t="inlineStr">
        <is>
          <t>9cfdf7db54419d22491b2c964b5162b3</t>
        </is>
      </c>
      <c r="AJ2049" t="inlineStr">
        <is>
          <t>2025-04-21</t>
        </is>
      </c>
      <c r="AK2049" t="inlineStr">
        <is>
          <t>3</t>
        </is>
      </c>
      <c r="AL2049" t="inlineStr">
        <is>
          <t>---</t>
        </is>
      </c>
      <c r="AM2049" t="inlineStr">
        <is>
          <t>0</t>
        </is>
      </c>
      <c r="AN2049" t="inlineStr">
        <is>
          <t>---</t>
        </is>
      </c>
      <c r="AO2049" t="inlineStr">
        <is>
          <t>1</t>
        </is>
      </c>
      <c r="AP2049" t="inlineStr">
        <is>
          <t>1</t>
        </is>
      </c>
      <c r="AQ2049" t="inlineStr"/>
      <c r="AR2049" t="inlineStr"/>
      <c r="AS2049" t="inlineStr"/>
      <c r="AT2049" t="inlineStr"/>
      <c r="AU2049" t="inlineStr">
        <is>
          <t>---</t>
        </is>
      </c>
      <c r="AV2049" t="inlineStr">
        <is>
          <t>---</t>
        </is>
      </c>
      <c r="AW2049" t="inlineStr">
        <is>
          <t>---</t>
        </is>
      </c>
      <c r="AX2049" t="inlineStr">
        <is>
          <t>---</t>
        </is>
      </c>
      <c r="AY2049" t="inlineStr">
        <is>
          <t>---</t>
        </is>
      </c>
      <c r="AZ2049" t="inlineStr">
        <is>
          <t>---</t>
        </is>
      </c>
      <c r="BA2049" t="inlineStr">
        <is>
          <t>9cfdf7db54419d22491b2c964b5162b3</t>
        </is>
      </c>
      <c r="BB2049" t="inlineStr">
        <is>
          <t>http://openrosa.org/formdesigner/0B48E039-1E80-49A7-AC24-732B6E788E39</t>
        </is>
      </c>
      <c r="BC2049" t="inlineStr">
        <is>
          <t>Ration et autres visites</t>
        </is>
      </c>
      <c r="BD2049" t="inlineStr">
        <is>
          <t>CommCare Android, version "2.55.0"(467579). App v15976. CommCare Version 2.55.0. Build 467579, built on: 2025-01-15</t>
        </is>
      </c>
      <c r="BE2049" t="inlineStr">
        <is>
          <t>commcare_76b456dd-7d90-498a-a785-92f136625a61</t>
        </is>
      </c>
      <c r="BF2049" t="inlineStr">
        <is>
          <t>19.7267852 -72.2205103 -102.88 51.17</t>
        </is>
      </c>
      <c r="BG2049" t="inlineStr">
        <is>
          <t>f13d8149fc6d39ebe86af18272310ff9</t>
        </is>
      </c>
      <c r="BH2049" t="inlineStr">
        <is>
          <t>7f92301a232342ecaa860bf392f6b02f</t>
        </is>
      </c>
      <c r="BI2049" t="inlineStr">
        <is>
          <t>15246</t>
        </is>
      </c>
      <c r="BJ2049" t="inlineStr">
        <is>
          <t>XFormInstance</t>
        </is>
      </c>
      <c r="BK2049" t="inlineStr">
        <is>
          <t>d37de5b4171211f0bf7b8d4ba6887086</t>
        </is>
      </c>
      <c r="BL2049" t="b">
        <v>0</v>
      </c>
      <c r="BM2049" t="inlineStr">
        <is>
          <t>---</t>
        </is>
      </c>
      <c r="BN2049" t="inlineStr">
        <is>
          <t>200.113.238.111</t>
        </is>
      </c>
      <c r="BO2049" t="inlineStr">
        <is>
          <t>Seide Samuel</t>
        </is>
      </c>
    </row>
    <row r="2050">
      <c r="A2050" t="inlineStr">
        <is>
          <t>2048</t>
        </is>
      </c>
      <c r="B2050" t="inlineStr">
        <is>
          <t>894a0db3-99a0-481c-9b65-e02026f29cc6</t>
        </is>
      </c>
      <c r="C2050" t="inlineStr">
        <is>
          <t>2025-04-21</t>
        </is>
      </c>
      <c r="D2050" t="inlineStr">
        <is>
          <t>3</t>
        </is>
      </c>
      <c r="E2050" t="inlineStr">
        <is>
          <t>---</t>
        </is>
      </c>
      <c r="F2050" t="inlineStr">
        <is>
          <t>0</t>
        </is>
      </c>
      <c r="G2050" t="inlineStr">
        <is>
          <t>---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---</t>
        </is>
      </c>
      <c r="L2050" t="inlineStr">
        <is>
          <t>---</t>
        </is>
      </c>
      <c r="M2050" t="inlineStr">
        <is>
          <t>---</t>
        </is>
      </c>
      <c r="N2050" t="inlineStr">
        <is>
          <t>---</t>
        </is>
      </c>
      <c r="O2050" t="inlineStr">
        <is>
          <t>---</t>
        </is>
      </c>
      <c r="P2050" t="inlineStr">
        <is>
          <t>---</t>
        </is>
      </c>
      <c r="Q2050" t="inlineStr">
        <is>
          <t>---</t>
        </is>
      </c>
      <c r="R2050" t="inlineStr"/>
      <c r="S2050" t="inlineStr"/>
      <c r="T2050" t="inlineStr"/>
      <c r="U2050" t="inlineStr"/>
      <c r="V2050" t="inlineStr"/>
      <c r="W2050" t="inlineStr"/>
      <c r="X2050" t="inlineStr">
        <is>
          <t>CAP/HSCM/ST00479</t>
        </is>
      </c>
      <c r="Y2050" t="inlineStr">
        <is>
          <t>CAP/HSCM/ST00479</t>
        </is>
      </c>
      <c r="Z2050" t="inlineStr">
        <is>
          <t>2025-04-21 21:00:16</t>
        </is>
      </c>
      <c r="AA2050" t="inlineStr">
        <is>
          <t>2025-04-21 21:00:04</t>
        </is>
      </c>
      <c r="AB2050" t="inlineStr">
        <is>
          <t>1fleurgile</t>
        </is>
      </c>
      <c r="AC2050" t="inlineStr">
        <is>
          <t>2025-04-21 21:03:04</t>
        </is>
      </c>
      <c r="AD2050" s="1" t="inlineStr">
        <is>
          <t>https://www.commcarehq.org/a/caris-test/reports/form_data/894a0db3-99a0-481c-9b65-e02026f29cc6/</t>
        </is>
      </c>
      <c r="AE2050" t="inlineStr">
        <is>
          <t>---</t>
        </is>
      </c>
      <c r="AF2050" t="inlineStr">
        <is>
          <t>61f89d33a4954df0904d810afd276d87</t>
        </is>
      </c>
      <c r="AG2050" t="inlineStr">
        <is>
          <t>OK</t>
        </is>
      </c>
      <c r="AH2050" t="inlineStr">
        <is>
          <t>2025-04-21 21:00:16</t>
        </is>
      </c>
      <c r="AI2050" t="inlineStr">
        <is>
          <t>9cfdf7db54419d22491b2c964b5162b3</t>
        </is>
      </c>
      <c r="AJ2050" t="inlineStr">
        <is>
          <t>2025-04-21</t>
        </is>
      </c>
      <c r="AK2050" t="inlineStr">
        <is>
          <t>3</t>
        </is>
      </c>
      <c r="AL2050" t="inlineStr">
        <is>
          <t>---</t>
        </is>
      </c>
      <c r="AM2050" t="inlineStr">
        <is>
          <t>0</t>
        </is>
      </c>
      <c r="AN2050" t="inlineStr">
        <is>
          <t>---</t>
        </is>
      </c>
      <c r="AO2050" t="inlineStr">
        <is>
          <t>1</t>
        </is>
      </c>
      <c r="AP2050" t="inlineStr">
        <is>
          <t>1</t>
        </is>
      </c>
      <c r="AQ2050" t="inlineStr"/>
      <c r="AR2050" t="inlineStr"/>
      <c r="AS2050" t="inlineStr"/>
      <c r="AT2050" t="inlineStr"/>
      <c r="AU2050" t="inlineStr">
        <is>
          <t>---</t>
        </is>
      </c>
      <c r="AV2050" t="inlineStr">
        <is>
          <t>---</t>
        </is>
      </c>
      <c r="AW2050" t="inlineStr">
        <is>
          <t>---</t>
        </is>
      </c>
      <c r="AX2050" t="inlineStr">
        <is>
          <t>---</t>
        </is>
      </c>
      <c r="AY2050" t="inlineStr">
        <is>
          <t>---</t>
        </is>
      </c>
      <c r="AZ2050" t="inlineStr">
        <is>
          <t>---</t>
        </is>
      </c>
      <c r="BA2050" t="inlineStr">
        <is>
          <t>9cfdf7db54419d22491b2c964b5162b3</t>
        </is>
      </c>
      <c r="BB2050" t="inlineStr">
        <is>
          <t>http://openrosa.org/formdesigner/0B48E039-1E80-49A7-AC24-732B6E788E39</t>
        </is>
      </c>
      <c r="BC2050" t="inlineStr">
        <is>
          <t>Ration et autres visites</t>
        </is>
      </c>
      <c r="BD2050" t="inlineStr">
        <is>
          <t>CommCare Android, version "2.55.0"(467579). App v15976. CommCare Version 2.55.0. Build 467579, built on: 2025-01-15</t>
        </is>
      </c>
      <c r="BE2050" t="inlineStr">
        <is>
          <t>commcare_76b456dd-7d90-498a-a785-92f136625a61</t>
        </is>
      </c>
      <c r="BF2050" t="inlineStr">
        <is>
          <t>19.7267021 -72.2209031 -143.02 23.74</t>
        </is>
      </c>
      <c r="BG2050" t="inlineStr">
        <is>
          <t>f13d8149fc6d39ebe86af18272310ff9</t>
        </is>
      </c>
      <c r="BH2050" t="inlineStr">
        <is>
          <t>7f92301a232342ecaa860bf392f6b02f</t>
        </is>
      </c>
      <c r="BI2050" t="inlineStr">
        <is>
          <t>15246</t>
        </is>
      </c>
      <c r="BJ2050" t="inlineStr">
        <is>
          <t>XFormInstance</t>
        </is>
      </c>
      <c r="BK2050" t="inlineStr">
        <is>
          <t>d37de5b4171211f0bf7b8d4ba6887086</t>
        </is>
      </c>
      <c r="BL2050" t="b">
        <v>0</v>
      </c>
      <c r="BM2050" t="inlineStr">
        <is>
          <t>---</t>
        </is>
      </c>
      <c r="BN2050" t="inlineStr">
        <is>
          <t>200.113.238.111</t>
        </is>
      </c>
      <c r="BO2050" t="inlineStr">
        <is>
          <t>Phaniel Gracius</t>
        </is>
      </c>
    </row>
    <row r="2051">
      <c r="A2051" t="inlineStr">
        <is>
          <t>2049</t>
        </is>
      </c>
      <c r="B2051" t="inlineStr">
        <is>
          <t>5cd495a6-70f3-402d-ab8f-3df5f8d0a2aa</t>
        </is>
      </c>
      <c r="C2051" t="inlineStr">
        <is>
          <t>2025-04-21</t>
        </is>
      </c>
      <c r="D2051" t="inlineStr">
        <is>
          <t>4</t>
        </is>
      </c>
      <c r="E2051" t="inlineStr">
        <is>
          <t>apporter des bonbons</t>
        </is>
      </c>
      <c r="F2051" t="inlineStr">
        <is>
          <t>0</t>
        </is>
      </c>
      <c r="G2051" t="inlineStr">
        <is>
          <t>n</t>
        </is>
      </c>
      <c r="H2051" t="inlineStr">
        <is>
          <t>1</t>
        </is>
      </c>
      <c r="I2051" t="inlineStr">
        <is>
          <t>0</t>
        </is>
      </c>
      <c r="J2051" t="inlineStr">
        <is>
          <t>---</t>
        </is>
      </c>
      <c r="K2051" t="inlineStr">
        <is>
          <t>---</t>
        </is>
      </c>
      <c r="L2051" t="inlineStr">
        <is>
          <t>---</t>
        </is>
      </c>
      <c r="M2051" t="inlineStr">
        <is>
          <t>---</t>
        </is>
      </c>
      <c r="N2051" t="inlineStr">
        <is>
          <t>---</t>
        </is>
      </c>
      <c r="O2051" t="inlineStr">
        <is>
          <t>---</t>
        </is>
      </c>
      <c r="P2051" t="inlineStr">
        <is>
          <t>---</t>
        </is>
      </c>
      <c r="Q2051" t="inlineStr">
        <is>
          <t>---</t>
        </is>
      </c>
      <c r="R2051" t="inlineStr">
        <is>
          <t>---</t>
        </is>
      </c>
      <c r="S2051" t="inlineStr">
        <is>
          <t>---</t>
        </is>
      </c>
      <c r="T2051" t="inlineStr">
        <is>
          <t>---</t>
        </is>
      </c>
      <c r="U2051" t="inlineStr">
        <is>
          <t>---</t>
        </is>
      </c>
      <c r="V2051" t="inlineStr">
        <is>
          <t>---</t>
        </is>
      </c>
      <c r="W2051" t="inlineStr">
        <is>
          <t>18.4993828 -72.6168232 -0.53 36.44</t>
        </is>
      </c>
      <c r="X2051" t="inlineStr">
        <is>
          <t>LEG/HSCL/ST00204</t>
        </is>
      </c>
      <c r="Y2051" t="inlineStr">
        <is>
          <t>LEG/HSCL/ST00204</t>
        </is>
      </c>
      <c r="Z2051" t="inlineStr">
        <is>
          <t>2025-04-21 15:01:35</t>
        </is>
      </c>
      <c r="AA2051" t="inlineStr">
        <is>
          <t>2025-04-21 14:08:15</t>
        </is>
      </c>
      <c r="AB2051" t="inlineStr">
        <is>
          <t>2francesca</t>
        </is>
      </c>
      <c r="AC2051" t="inlineStr">
        <is>
          <t>2025-04-21 21:09:34</t>
        </is>
      </c>
      <c r="AD2051" s="1" t="inlineStr">
        <is>
          <t>https://www.commcarehq.org/a/caris-test/reports/form_data/5cd495a6-70f3-402d-ab8f-3df5f8d0a2aa/</t>
        </is>
      </c>
      <c r="AE2051" t="inlineStr">
        <is>
          <t>---</t>
        </is>
      </c>
      <c r="AF2051" t="inlineStr">
        <is>
          <t>3c5a623af057e23a32ae4000_46588</t>
        </is>
      </c>
      <c r="AG2051" t="inlineStr">
        <is>
          <t>---</t>
        </is>
      </c>
      <c r="AH2051" t="inlineStr">
        <is>
          <t>2025-04-21 15:01:35</t>
        </is>
      </c>
      <c r="AI2051" t="inlineStr">
        <is>
          <t>e108d3187abb44a0a8a40ae0f9d2582f</t>
        </is>
      </c>
      <c r="AJ2051" t="inlineStr">
        <is>
          <t>2025-04-21</t>
        </is>
      </c>
      <c r="AK2051" t="inlineStr">
        <is>
          <t>4</t>
        </is>
      </c>
      <c r="AL2051" t="inlineStr">
        <is>
          <t>apporter des bonbons</t>
        </is>
      </c>
      <c r="AM2051" t="inlineStr">
        <is>
          <t>0</t>
        </is>
      </c>
      <c r="AN2051" t="inlineStr">
        <is>
          <t>n</t>
        </is>
      </c>
      <c r="AO2051" t="inlineStr">
        <is>
          <t>1</t>
        </is>
      </c>
      <c r="AP2051" t="inlineStr">
        <is>
          <t>0</t>
        </is>
      </c>
      <c r="AQ2051" t="inlineStr">
        <is>
          <t>---</t>
        </is>
      </c>
      <c r="AR2051" t="inlineStr">
        <is>
          <t>---</t>
        </is>
      </c>
      <c r="AS2051" t="inlineStr">
        <is>
          <t>---</t>
        </is>
      </c>
      <c r="AT2051" t="inlineStr">
        <is>
          <t>18.4993828 -72.6168232 -0.53 36.44</t>
        </is>
      </c>
      <c r="AU2051" t="inlineStr">
        <is>
          <t>---</t>
        </is>
      </c>
      <c r="AV2051" t="inlineStr">
        <is>
          <t>---</t>
        </is>
      </c>
      <c r="AW2051" t="inlineStr">
        <is>
          <t>---</t>
        </is>
      </c>
      <c r="AX2051" t="inlineStr">
        <is>
          <t>---</t>
        </is>
      </c>
      <c r="AY2051" t="inlineStr">
        <is>
          <t>---</t>
        </is>
      </c>
      <c r="AZ2051" t="inlineStr">
        <is>
          <t>---</t>
        </is>
      </c>
      <c r="BA2051" t="inlineStr">
        <is>
          <t>e108d3187abb44a0a8a40ae0f9d2582f</t>
        </is>
      </c>
      <c r="BB2051" t="inlineStr">
        <is>
          <t>http://openrosa.org/formdesigner/0B48E039-1E80-49A7-AC24-732B6E788E39</t>
        </is>
      </c>
      <c r="BC2051" t="inlineStr">
        <is>
          <t>Ration et autres visites</t>
        </is>
      </c>
      <c r="BD2051" t="inlineStr">
        <is>
          <t>CommCare Android, version "2.55.0"(467579). App v15976. CommCare Version 2.55.0. Build 467579, built on: 2025-01-15</t>
        </is>
      </c>
      <c r="BE2051" t="inlineStr">
        <is>
          <t>commcare_6f56273d-7e7b-484c-afbb-00c7ac82f3b2</t>
        </is>
      </c>
      <c r="BF2051" t="inlineStr">
        <is>
          <t>18.5016119 -72.6235292 1.7 36.67</t>
        </is>
      </c>
      <c r="BG2051" t="inlineStr">
        <is>
          <t>f13d8149fc6d39ebe86af18272310ff9</t>
        </is>
      </c>
      <c r="BH2051" t="inlineStr">
        <is>
          <t>7f92301a232342ecaa860bf392f6b02f</t>
        </is>
      </c>
      <c r="BI2051" t="inlineStr">
        <is>
          <t>15246</t>
        </is>
      </c>
      <c r="BJ2051" t="inlineStr">
        <is>
          <t>XFormInstance</t>
        </is>
      </c>
      <c r="BK2051" t="inlineStr">
        <is>
          <t>6df541321eb911f084c62d62bcb734fa</t>
        </is>
      </c>
      <c r="BL2051" t="b">
        <v>0</v>
      </c>
      <c r="BM2051" t="inlineStr">
        <is>
          <t>---</t>
        </is>
      </c>
      <c r="BN2051" t="inlineStr">
        <is>
          <t>200.113.238.23</t>
        </is>
      </c>
      <c r="BO2051" t="inlineStr">
        <is>
          <t>Christella Beauvoir</t>
        </is>
      </c>
    </row>
    <row r="2052">
      <c r="A2052" t="inlineStr">
        <is>
          <t>2050</t>
        </is>
      </c>
      <c r="B2052" t="inlineStr">
        <is>
          <t>81e2440d-9733-44f1-9c33-da0f66e38420</t>
        </is>
      </c>
      <c r="C2052" t="inlineStr">
        <is>
          <t>2025-04-21</t>
        </is>
      </c>
      <c r="D2052" t="inlineStr">
        <is>
          <t>8</t>
        </is>
      </c>
      <c r="E2052" t="inlineStr">
        <is>
          <t>---</t>
        </is>
      </c>
      <c r="F2052" t="inlineStr">
        <is>
          <t>0</t>
        </is>
      </c>
      <c r="G2052" t="inlineStr">
        <is>
          <t>---</t>
        </is>
      </c>
      <c r="H2052" t="inlineStr">
        <is>
          <t>1</t>
        </is>
      </c>
      <c r="I2052" t="inlineStr">
        <is>
          <t>0</t>
        </is>
      </c>
      <c r="J2052" t="inlineStr">
        <is>
          <t>---</t>
        </is>
      </c>
      <c r="K2052" t="inlineStr">
        <is>
          <t>---</t>
        </is>
      </c>
      <c r="L2052" t="inlineStr">
        <is>
          <t>---</t>
        </is>
      </c>
      <c r="M2052" t="inlineStr">
        <is>
          <t>---</t>
        </is>
      </c>
      <c r="N2052" t="inlineStr">
        <is>
          <t>---</t>
        </is>
      </c>
      <c r="O2052" t="inlineStr">
        <is>
          <t>---</t>
        </is>
      </c>
      <c r="P2052" t="inlineStr">
        <is>
          <t>---</t>
        </is>
      </c>
      <c r="Q2052" t="inlineStr">
        <is>
          <t>---</t>
        </is>
      </c>
      <c r="R2052" t="inlineStr">
        <is>
          <t>---</t>
        </is>
      </c>
      <c r="S2052" t="inlineStr">
        <is>
          <t>---</t>
        </is>
      </c>
      <c r="T2052" t="inlineStr">
        <is>
          <t>---</t>
        </is>
      </c>
      <c r="U2052" t="inlineStr">
        <is>
          <t>---</t>
        </is>
      </c>
      <c r="V2052" t="inlineStr">
        <is>
          <t>---</t>
        </is>
      </c>
      <c r="W2052" t="inlineStr"/>
      <c r="X2052" t="inlineStr">
        <is>
          <t>PAP/OMFP/ST05872</t>
        </is>
      </c>
      <c r="Y2052" t="inlineStr">
        <is>
          <t>PAP/OMFP/ST05872</t>
        </is>
      </c>
      <c r="Z2052" t="inlineStr">
        <is>
          <t>2025-04-21 21:21:00</t>
        </is>
      </c>
      <c r="AA2052" t="inlineStr">
        <is>
          <t>2025-04-21 21:20:34</t>
        </is>
      </c>
      <c r="AB2052" t="inlineStr">
        <is>
          <t>2florence</t>
        </is>
      </c>
      <c r="AC2052" t="inlineStr">
        <is>
          <t>2025-04-21 21:21:01</t>
        </is>
      </c>
      <c r="AD2052" s="1" t="inlineStr">
        <is>
          <t>https://www.commcarehq.org/a/caris-test/reports/form_data/81e2440d-9733-44f1-9c33-da0f66e38420/</t>
        </is>
      </c>
      <c r="AE2052" t="inlineStr">
        <is>
          <t>---</t>
        </is>
      </c>
      <c r="AF2052" t="inlineStr">
        <is>
          <t>3c5a623af057e23a32ae4000_194864</t>
        </is>
      </c>
      <c r="AG2052" t="inlineStr">
        <is>
          <t>---</t>
        </is>
      </c>
      <c r="AH2052" t="inlineStr">
        <is>
          <t>2025-04-21 21:21:00</t>
        </is>
      </c>
      <c r="AI2052" t="inlineStr">
        <is>
          <t>754ca7bec29f95351d5cefde12319a10</t>
        </is>
      </c>
      <c r="AJ2052" t="inlineStr">
        <is>
          <t>2025-04-21</t>
        </is>
      </c>
      <c r="AK2052" t="inlineStr">
        <is>
          <t>8</t>
        </is>
      </c>
      <c r="AL2052" t="inlineStr">
        <is>
          <t>---</t>
        </is>
      </c>
      <c r="AM2052" t="inlineStr">
        <is>
          <t>0</t>
        </is>
      </c>
      <c r="AN2052" t="inlineStr">
        <is>
          <t>---</t>
        </is>
      </c>
      <c r="AO2052" t="inlineStr">
        <is>
          <t>1</t>
        </is>
      </c>
      <c r="AP2052" t="inlineStr">
        <is>
          <t>0</t>
        </is>
      </c>
      <c r="AQ2052" t="inlineStr">
        <is>
          <t>---</t>
        </is>
      </c>
      <c r="AR2052" t="inlineStr">
        <is>
          <t>---</t>
        </is>
      </c>
      <c r="AS2052" t="inlineStr">
        <is>
          <t>---</t>
        </is>
      </c>
      <c r="AT2052" t="inlineStr"/>
      <c r="AU2052" t="inlineStr">
        <is>
          <t>---</t>
        </is>
      </c>
      <c r="AV2052" t="inlineStr">
        <is>
          <t>---</t>
        </is>
      </c>
      <c r="AW2052" t="inlineStr">
        <is>
          <t>---</t>
        </is>
      </c>
      <c r="AX2052" t="inlineStr">
        <is>
          <t>---</t>
        </is>
      </c>
      <c r="AY2052" t="inlineStr">
        <is>
          <t>---</t>
        </is>
      </c>
      <c r="AZ2052" t="inlineStr">
        <is>
          <t>---</t>
        </is>
      </c>
      <c r="BA2052" t="inlineStr">
        <is>
          <t>754ca7bec29f95351d5cefde12319a10</t>
        </is>
      </c>
      <c r="BB2052" t="inlineStr">
        <is>
          <t>http://openrosa.org/formdesigner/0B48E039-1E80-49A7-AC24-732B6E788E39</t>
        </is>
      </c>
      <c r="BC2052" t="inlineStr">
        <is>
          <t>Ration et autres visites</t>
        </is>
      </c>
      <c r="BD2052" t="inlineStr">
        <is>
          <t>CommCare Android, version "2.56"(472000). App v15976. CommCare Version 2.56.0. Build 472000, built on: 2025-04-11</t>
        </is>
      </c>
      <c r="BE2052" t="inlineStr">
        <is>
          <t>commcare_808796cd-33b0-4127-827b-be4077a90425</t>
        </is>
      </c>
      <c r="BF2052" t="inlineStr"/>
      <c r="BG2052" t="inlineStr">
        <is>
          <t>f13d8149fc6d39ebe86af18272310ff9</t>
        </is>
      </c>
      <c r="BH2052" t="inlineStr">
        <is>
          <t>7f92301a232342ecaa860bf392f6b02f</t>
        </is>
      </c>
      <c r="BI2052" t="inlineStr">
        <is>
          <t>15246</t>
        </is>
      </c>
      <c r="BJ2052" t="inlineStr">
        <is>
          <t>XFormInstance</t>
        </is>
      </c>
      <c r="BK2052" t="inlineStr">
        <is>
          <t>5a1ae5261ef611f091025d8af65c2883</t>
        </is>
      </c>
      <c r="BL2052" t="b">
        <v>0</v>
      </c>
      <c r="BM2052" t="inlineStr">
        <is>
          <t>---</t>
        </is>
      </c>
      <c r="BN2052" t="inlineStr">
        <is>
          <t>190.115.182.187</t>
        </is>
      </c>
      <c r="BO2052" t="inlineStr">
        <is>
          <t>Fleuranvil Witcheno</t>
        </is>
      </c>
    </row>
    <row r="2053">
      <c r="A2053" t="inlineStr">
        <is>
          <t>2051</t>
        </is>
      </c>
      <c r="B2053" t="inlineStr">
        <is>
          <t>f81f86b5-23cc-43e5-a758-ae3ddbc404a0</t>
        </is>
      </c>
      <c r="C2053" t="inlineStr">
        <is>
          <t>2025-04-21</t>
        </is>
      </c>
      <c r="D2053" t="inlineStr">
        <is>
          <t>8</t>
        </is>
      </c>
      <c r="E2053" t="inlineStr">
        <is>
          <t>---</t>
        </is>
      </c>
      <c r="F2053" t="inlineStr">
        <is>
          <t>1</t>
        </is>
      </c>
      <c r="G2053" t="inlineStr">
        <is>
          <t>---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---</t>
        </is>
      </c>
      <c r="L2053" t="inlineStr">
        <is>
          <t>---</t>
        </is>
      </c>
      <c r="M2053" t="inlineStr">
        <is>
          <t>---</t>
        </is>
      </c>
      <c r="N2053" t="inlineStr">
        <is>
          <t>---</t>
        </is>
      </c>
      <c r="O2053" t="inlineStr">
        <is>
          <t>---</t>
        </is>
      </c>
      <c r="P2053" t="inlineStr">
        <is>
          <t>---</t>
        </is>
      </c>
      <c r="Q2053" t="inlineStr">
        <is>
          <t>---</t>
        </is>
      </c>
      <c r="R2053" t="inlineStr">
        <is>
          <t>28.3</t>
        </is>
      </c>
      <c r="S2053" t="inlineStr">
        <is>
          <t>46.5</t>
        </is>
      </c>
      <c r="T2053" t="inlineStr"/>
      <c r="U2053" t="inlineStr"/>
      <c r="V2053" t="inlineStr"/>
      <c r="W2053" t="inlineStr"/>
      <c r="X2053" t="inlineStr">
        <is>
          <t>STM/CSPP/ST01307</t>
        </is>
      </c>
      <c r="Y2053" t="inlineStr">
        <is>
          <t>STM/CSPP/ST01307</t>
        </is>
      </c>
      <c r="Z2053" t="inlineStr">
        <is>
          <t>2025-04-22 01:13:11</t>
        </is>
      </c>
      <c r="AA2053" t="inlineStr">
        <is>
          <t>2025-04-22 01:11:31</t>
        </is>
      </c>
      <c r="AB2053" t="inlineStr">
        <is>
          <t>2cleonie</t>
        </is>
      </c>
      <c r="AC2053" t="inlineStr">
        <is>
          <t>2025-04-22 01:19:08</t>
        </is>
      </c>
      <c r="AD2053" s="1" t="inlineStr">
        <is>
          <t>https://www.commcarehq.org/a/caris-test/reports/form_data/f81f86b5-23cc-43e5-a758-ae3ddbc404a0/</t>
        </is>
      </c>
      <c r="AE2053" t="inlineStr">
        <is>
          <t>---</t>
        </is>
      </c>
      <c r="AF2053" t="inlineStr">
        <is>
          <t>3c5a623af057e23a32ae4000_26749</t>
        </is>
      </c>
      <c r="AG2053" t="inlineStr">
        <is>
          <t>---</t>
        </is>
      </c>
      <c r="AH2053" t="inlineStr">
        <is>
          <t>2025-04-22 01:13:11</t>
        </is>
      </c>
      <c r="AI2053" t="inlineStr">
        <is>
          <t>cf61c4aba3da4fd3be73b20d2dbdf9af</t>
        </is>
      </c>
      <c r="AJ2053" t="inlineStr">
        <is>
          <t>2025-04-21</t>
        </is>
      </c>
      <c r="AK2053" t="inlineStr">
        <is>
          <t>8</t>
        </is>
      </c>
      <c r="AL2053" t="inlineStr">
        <is>
          <t>---</t>
        </is>
      </c>
      <c r="AM2053" t="inlineStr">
        <is>
          <t>1</t>
        </is>
      </c>
      <c r="AN2053" t="inlineStr">
        <is>
          <t>---</t>
        </is>
      </c>
      <c r="AO2053" t="inlineStr">
        <is>
          <t>1</t>
        </is>
      </c>
      <c r="AP2053" t="inlineStr">
        <is>
          <t>1</t>
        </is>
      </c>
      <c r="AQ2053" t="inlineStr">
        <is>
          <t>28.3</t>
        </is>
      </c>
      <c r="AR2053" t="inlineStr">
        <is>
          <t>46.5</t>
        </is>
      </c>
      <c r="AS2053" t="inlineStr"/>
      <c r="AT2053" t="inlineStr"/>
      <c r="AU2053" t="inlineStr">
        <is>
          <t>---</t>
        </is>
      </c>
      <c r="AV2053" t="inlineStr">
        <is>
          <t>---</t>
        </is>
      </c>
      <c r="AW2053" t="inlineStr">
        <is>
          <t>---</t>
        </is>
      </c>
      <c r="AX2053" t="inlineStr">
        <is>
          <t>---</t>
        </is>
      </c>
      <c r="AY2053" t="inlineStr">
        <is>
          <t>---</t>
        </is>
      </c>
      <c r="AZ2053" t="inlineStr">
        <is>
          <t>---</t>
        </is>
      </c>
      <c r="BA2053" t="inlineStr">
        <is>
          <t>cf61c4aba3da4fd3be73b20d2dbdf9af</t>
        </is>
      </c>
      <c r="BB2053" t="inlineStr">
        <is>
          <t>http://openrosa.org/formdesigner/0B48E039-1E80-49A7-AC24-732B6E788E39</t>
        </is>
      </c>
      <c r="BC2053" t="inlineStr">
        <is>
          <t>Ration et autres visites</t>
        </is>
      </c>
      <c r="BD2053" t="inlineStr">
        <is>
          <t>CommCare Android, version "2.55.0"(467579). App v15976. CommCare Version 2.55.0. Build 467579, built on: 2025-01-15</t>
        </is>
      </c>
      <c r="BE2053" t="inlineStr">
        <is>
          <t>commcare_4b89fcce-8d3a-4e6a-838c-ef337e1b2f53</t>
        </is>
      </c>
      <c r="BF2053" t="inlineStr"/>
      <c r="BG2053" t="inlineStr">
        <is>
          <t>f13d8149fc6d39ebe86af18272310ff9</t>
        </is>
      </c>
      <c r="BH2053" t="inlineStr">
        <is>
          <t>7f92301a232342ecaa860bf392f6b02f</t>
        </is>
      </c>
      <c r="BI2053" t="inlineStr">
        <is>
          <t>15246</t>
        </is>
      </c>
      <c r="BJ2053" t="inlineStr">
        <is>
          <t>XFormInstance</t>
        </is>
      </c>
      <c r="BK2053" t="inlineStr">
        <is>
          <t>cd6d8e941b2111f0a5a76960cb3eba34</t>
        </is>
      </c>
      <c r="BL2053" t="b">
        <v>0</v>
      </c>
      <c r="BM2053" t="inlineStr">
        <is>
          <t>---</t>
        </is>
      </c>
      <c r="BN2053" t="inlineStr">
        <is>
          <t>190.115.182.180</t>
        </is>
      </c>
      <c r="BO2053" t="inlineStr">
        <is>
          <t>Jean Eddy Jean Baptiste</t>
        </is>
      </c>
    </row>
    <row r="2054">
      <c r="A2054" t="inlineStr">
        <is>
          <t>2052</t>
        </is>
      </c>
      <c r="B2054" t="inlineStr">
        <is>
          <t>bcf2b94d-af98-4a6c-b496-7acfe43426e0</t>
        </is>
      </c>
      <c r="C2054" t="inlineStr">
        <is>
          <t>2025-04-16</t>
        </is>
      </c>
      <c r="D2054" t="inlineStr">
        <is>
          <t>3 4</t>
        </is>
      </c>
      <c r="E2054" t="inlineStr">
        <is>
          <t>bonbons</t>
        </is>
      </c>
      <c r="F2054" t="inlineStr">
        <is>
          <t>1</t>
        </is>
      </c>
      <c r="G2054" t="inlineStr">
        <is>
          <t>---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---</t>
        </is>
      </c>
      <c r="L2054" t="inlineStr">
        <is>
          <t>---</t>
        </is>
      </c>
      <c r="M2054" t="inlineStr">
        <is>
          <t>---</t>
        </is>
      </c>
      <c r="N2054" t="inlineStr">
        <is>
          <t>---</t>
        </is>
      </c>
      <c r="O2054" t="inlineStr">
        <is>
          <t>---</t>
        </is>
      </c>
      <c r="P2054" t="inlineStr">
        <is>
          <t>---</t>
        </is>
      </c>
      <c r="Q2054" t="inlineStr">
        <is>
          <t>---</t>
        </is>
      </c>
      <c r="R2054" t="inlineStr"/>
      <c r="S2054" t="inlineStr"/>
      <c r="T2054" t="inlineStr"/>
      <c r="U2054">
        <f>HYPERLINK("https://www.commcarehq.org/a/caris-test/api/form_attachment/v1/bcf2b94d-af98-4a6c-b496-7acfe43426e0/1744832245165.jpg")</f>
        <v/>
      </c>
      <c r="V2054" t="inlineStr"/>
      <c r="W2054" t="inlineStr"/>
      <c r="X2054" t="inlineStr">
        <is>
          <t>PAP/HAHD/ST00887</t>
        </is>
      </c>
      <c r="Y2054" t="inlineStr">
        <is>
          <t>PAP/HAHD/ST00887</t>
        </is>
      </c>
      <c r="Z2054" t="inlineStr">
        <is>
          <t>2025-04-16 19:37:26</t>
        </is>
      </c>
      <c r="AA2054" t="inlineStr">
        <is>
          <t>2025-04-16 19:36:55</t>
        </is>
      </c>
      <c r="AB2054" t="inlineStr">
        <is>
          <t>2miclene</t>
        </is>
      </c>
      <c r="AC2054" t="inlineStr">
        <is>
          <t>2025-04-22 13:49:59</t>
        </is>
      </c>
      <c r="AD2054" s="1" t="inlineStr">
        <is>
          <t>https://www.commcarehq.org/a/caris-test/reports/form_data/bcf2b94d-af98-4a6c-b496-7acfe43426e0/</t>
        </is>
      </c>
      <c r="AE2054" t="inlineStr">
        <is>
          <t>---</t>
        </is>
      </c>
      <c r="AF2054" t="inlineStr">
        <is>
          <t>3c5a623af057e23a32ae4000_45754</t>
        </is>
      </c>
      <c r="AG2054" t="inlineStr">
        <is>
          <t>OK</t>
        </is>
      </c>
      <c r="AH2054" t="inlineStr">
        <is>
          <t>2025-04-16 19:37:26</t>
        </is>
      </c>
      <c r="AI2054" t="inlineStr">
        <is>
          <t>64b0a61236f7d987dd45027ebbfc57df</t>
        </is>
      </c>
      <c r="AJ2054" t="inlineStr">
        <is>
          <t>2025-04-16</t>
        </is>
      </c>
      <c r="AK2054" t="inlineStr">
        <is>
          <t>3 4</t>
        </is>
      </c>
      <c r="AL2054" t="inlineStr">
        <is>
          <t>bonbons</t>
        </is>
      </c>
      <c r="AM2054" t="inlineStr">
        <is>
          <t>1</t>
        </is>
      </c>
      <c r="AN2054" t="inlineStr">
        <is>
          <t>---</t>
        </is>
      </c>
      <c r="AO2054" t="inlineStr">
        <is>
          <t>1</t>
        </is>
      </c>
      <c r="AP2054" t="inlineStr">
        <is>
          <t>1</t>
        </is>
      </c>
      <c r="AQ2054" t="inlineStr"/>
      <c r="AR2054" t="inlineStr"/>
      <c r="AS2054" t="inlineStr"/>
      <c r="AT2054" t="inlineStr"/>
      <c r="AU2054" t="inlineStr">
        <is>
          <t>---</t>
        </is>
      </c>
      <c r="AV2054" t="inlineStr">
        <is>
          <t>---</t>
        </is>
      </c>
      <c r="AW2054" t="inlineStr">
        <is>
          <t>---</t>
        </is>
      </c>
      <c r="AX2054" t="inlineStr">
        <is>
          <t>---</t>
        </is>
      </c>
      <c r="AY2054" t="inlineStr">
        <is>
          <t>---</t>
        </is>
      </c>
      <c r="AZ2054" t="inlineStr">
        <is>
          <t>---</t>
        </is>
      </c>
      <c r="BA2054" t="inlineStr">
        <is>
          <t>64b0a61236f7d987dd45027ebbfc57df</t>
        </is>
      </c>
      <c r="BB2054" t="inlineStr">
        <is>
          <t>http://openrosa.org/formdesigner/0B48E039-1E80-49A7-AC24-732B6E788E39</t>
        </is>
      </c>
      <c r="BC2054" t="inlineStr">
        <is>
          <t>Ration et autres visites</t>
        </is>
      </c>
      <c r="BD2054" t="inlineStr">
        <is>
          <t>CommCare Android, version "2.55.0"(467579). App v15976. CommCare Version 2.55.0. Build 467579, built on: 2025-01-15</t>
        </is>
      </c>
      <c r="BE2054" t="inlineStr">
        <is>
          <t>commcare_54a621c2-54d8-40d6-b070-4af9fd73e052</t>
        </is>
      </c>
      <c r="BF2054" t="inlineStr"/>
      <c r="BG2054" t="inlineStr">
        <is>
          <t>f13d8149fc6d39ebe86af18272310ff9</t>
        </is>
      </c>
      <c r="BH2054" t="inlineStr">
        <is>
          <t>7f92301a232342ecaa860bf392f6b02f</t>
        </is>
      </c>
      <c r="BI2054" t="inlineStr">
        <is>
          <t>15246</t>
        </is>
      </c>
      <c r="BJ2054" t="inlineStr">
        <is>
          <t>XFormInstance</t>
        </is>
      </c>
      <c r="BK2054" t="inlineStr">
        <is>
          <t>02c45f73171411f0b7dc2503b5a243dc</t>
        </is>
      </c>
      <c r="BL2054" t="b">
        <v>0</v>
      </c>
      <c r="BM2054" t="inlineStr">
        <is>
          <t>---</t>
        </is>
      </c>
      <c r="BN2054" t="inlineStr">
        <is>
          <t>200.113.214.0</t>
        </is>
      </c>
      <c r="BO2054" t="inlineStr">
        <is>
          <t>Chrismay Renfort</t>
        </is>
      </c>
    </row>
    <row r="2055">
      <c r="A2055" t="inlineStr">
        <is>
          <t>2053</t>
        </is>
      </c>
      <c r="B2055" t="inlineStr">
        <is>
          <t>82508272-7e0a-4da0-9c83-182c84286b96</t>
        </is>
      </c>
      <c r="C2055" t="inlineStr">
        <is>
          <t>2025-04-16</t>
        </is>
      </c>
      <c r="D2055" t="inlineStr">
        <is>
          <t>3</t>
        </is>
      </c>
      <c r="E2055" t="inlineStr">
        <is>
          <t>---</t>
        </is>
      </c>
      <c r="F2055" t="inlineStr">
        <is>
          <t>1</t>
        </is>
      </c>
      <c r="G2055" t="inlineStr">
        <is>
          <t>---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---</t>
        </is>
      </c>
      <c r="L2055" t="inlineStr">
        <is>
          <t>---</t>
        </is>
      </c>
      <c r="M2055" t="inlineStr">
        <is>
          <t>---</t>
        </is>
      </c>
      <c r="N2055" t="inlineStr">
        <is>
          <t>---</t>
        </is>
      </c>
      <c r="O2055" t="inlineStr">
        <is>
          <t>---</t>
        </is>
      </c>
      <c r="P2055" t="inlineStr">
        <is>
          <t>---</t>
        </is>
      </c>
      <c r="Q2055" t="inlineStr">
        <is>
          <t>---</t>
        </is>
      </c>
      <c r="R2055" t="inlineStr"/>
      <c r="S2055" t="inlineStr"/>
      <c r="T2055" t="inlineStr"/>
      <c r="U2055" t="inlineStr"/>
      <c r="V2055" t="inlineStr"/>
      <c r="W2055" t="inlineStr"/>
      <c r="X2055" t="inlineStr">
        <is>
          <t>PAP/HAHD/ST00423</t>
        </is>
      </c>
      <c r="Y2055" t="inlineStr">
        <is>
          <t>PAP/HAHD/ST00423</t>
        </is>
      </c>
      <c r="Z2055" t="inlineStr">
        <is>
          <t>2025-04-16 19:41:44</t>
        </is>
      </c>
      <c r="AA2055" t="inlineStr">
        <is>
          <t>2025-04-16 19:41:30</t>
        </is>
      </c>
      <c r="AB2055" t="inlineStr">
        <is>
          <t>2miclene</t>
        </is>
      </c>
      <c r="AC2055" t="inlineStr">
        <is>
          <t>2025-04-22 13:50:13</t>
        </is>
      </c>
      <c r="AD2055" s="1" t="inlineStr">
        <is>
          <t>https://www.commcarehq.org/a/caris-test/reports/form_data/82508272-7e0a-4da0-9c83-182c84286b96/</t>
        </is>
      </c>
      <c r="AE2055" t="inlineStr">
        <is>
          <t>---</t>
        </is>
      </c>
      <c r="AF2055" t="inlineStr">
        <is>
          <t>c7b155510ba346f385d180222d789ece</t>
        </is>
      </c>
      <c r="AG2055" t="inlineStr">
        <is>
          <t>OK</t>
        </is>
      </c>
      <c r="AH2055" t="inlineStr">
        <is>
          <t>2025-04-16 19:41:44</t>
        </is>
      </c>
      <c r="AI2055" t="inlineStr">
        <is>
          <t>64b0a61236f7d987dd45027ebbfc57df</t>
        </is>
      </c>
      <c r="AJ2055" t="inlineStr">
        <is>
          <t>2025-04-16</t>
        </is>
      </c>
      <c r="AK2055" t="inlineStr">
        <is>
          <t>3</t>
        </is>
      </c>
      <c r="AL2055" t="inlineStr">
        <is>
          <t>---</t>
        </is>
      </c>
      <c r="AM2055" t="inlineStr">
        <is>
          <t>1</t>
        </is>
      </c>
      <c r="AN2055" t="inlineStr">
        <is>
          <t>---</t>
        </is>
      </c>
      <c r="AO2055" t="inlineStr">
        <is>
          <t>1</t>
        </is>
      </c>
      <c r="AP2055" t="inlineStr">
        <is>
          <t>1</t>
        </is>
      </c>
      <c r="AQ2055" t="inlineStr"/>
      <c r="AR2055" t="inlineStr"/>
      <c r="AS2055" t="inlineStr"/>
      <c r="AT2055" t="inlineStr"/>
      <c r="AU2055" t="inlineStr">
        <is>
          <t>---</t>
        </is>
      </c>
      <c r="AV2055" t="inlineStr">
        <is>
          <t>---</t>
        </is>
      </c>
      <c r="AW2055" t="inlineStr">
        <is>
          <t>---</t>
        </is>
      </c>
      <c r="AX2055" t="inlineStr">
        <is>
          <t>---</t>
        </is>
      </c>
      <c r="AY2055" t="inlineStr">
        <is>
          <t>---</t>
        </is>
      </c>
      <c r="AZ2055" t="inlineStr">
        <is>
          <t>---</t>
        </is>
      </c>
      <c r="BA2055" t="inlineStr">
        <is>
          <t>64b0a61236f7d987dd45027ebbfc57df</t>
        </is>
      </c>
      <c r="BB2055" t="inlineStr">
        <is>
          <t>http://openrosa.org/formdesigner/0B48E039-1E80-49A7-AC24-732B6E788E39</t>
        </is>
      </c>
      <c r="BC2055" t="inlineStr">
        <is>
          <t>Ration et autres visites</t>
        </is>
      </c>
      <c r="BD2055" t="inlineStr">
        <is>
          <t>CommCare Android, version "2.55.0"(467579). App v15976. CommCare Version 2.55.0. Build 467579, built on: 2025-01-15</t>
        </is>
      </c>
      <c r="BE2055" t="inlineStr">
        <is>
          <t>commcare_54a621c2-54d8-40d6-b070-4af9fd73e052</t>
        </is>
      </c>
      <c r="BF2055" t="inlineStr"/>
      <c r="BG2055" t="inlineStr">
        <is>
          <t>f13d8149fc6d39ebe86af18272310ff9</t>
        </is>
      </c>
      <c r="BH2055" t="inlineStr">
        <is>
          <t>7f92301a232342ecaa860bf392f6b02f</t>
        </is>
      </c>
      <c r="BI2055" t="inlineStr">
        <is>
          <t>15246</t>
        </is>
      </c>
      <c r="BJ2055" t="inlineStr">
        <is>
          <t>XFormInstance</t>
        </is>
      </c>
      <c r="BK2055" t="inlineStr">
        <is>
          <t>02c45f73171411f0b7dc2503b5a243dc</t>
        </is>
      </c>
      <c r="BL2055" t="b">
        <v>0</v>
      </c>
      <c r="BM2055" t="inlineStr">
        <is>
          <t>---</t>
        </is>
      </c>
      <c r="BN2055" t="inlineStr">
        <is>
          <t>200.113.214.0</t>
        </is>
      </c>
      <c r="BO2055" t="inlineStr">
        <is>
          <t>Isaac Felix</t>
        </is>
      </c>
    </row>
    <row r="2056">
      <c r="A2056" t="inlineStr">
        <is>
          <t>2054</t>
        </is>
      </c>
      <c r="B2056" t="inlineStr">
        <is>
          <t>aee91857-c67c-4bde-b9fd-2b692449a135</t>
        </is>
      </c>
      <c r="C2056" t="inlineStr">
        <is>
          <t>2025-04-22</t>
        </is>
      </c>
      <c r="D2056" t="inlineStr">
        <is>
          <t>3</t>
        </is>
      </c>
      <c r="E2056" t="inlineStr">
        <is>
          <t>---</t>
        </is>
      </c>
      <c r="F2056" t="inlineStr">
        <is>
          <t>1</t>
        </is>
      </c>
      <c r="G2056" t="inlineStr">
        <is>
          <t>---</t>
        </is>
      </c>
      <c r="H2056" t="inlineStr">
        <is>
          <t>1</t>
        </is>
      </c>
      <c r="I2056" t="inlineStr">
        <is>
          <t>0</t>
        </is>
      </c>
      <c r="J2056" t="inlineStr">
        <is>
          <t>---</t>
        </is>
      </c>
      <c r="K2056" t="inlineStr">
        <is>
          <t>---</t>
        </is>
      </c>
      <c r="L2056" t="inlineStr">
        <is>
          <t>---</t>
        </is>
      </c>
      <c r="M2056" t="inlineStr">
        <is>
          <t>---</t>
        </is>
      </c>
      <c r="N2056" t="inlineStr">
        <is>
          <t>---</t>
        </is>
      </c>
      <c r="O2056" t="inlineStr">
        <is>
          <t>---</t>
        </is>
      </c>
      <c r="P2056" t="inlineStr">
        <is>
          <t>---</t>
        </is>
      </c>
      <c r="Q2056" t="inlineStr">
        <is>
          <t>---</t>
        </is>
      </c>
      <c r="R2056" t="inlineStr">
        <is>
          <t>---</t>
        </is>
      </c>
      <c r="S2056" t="inlineStr">
        <is>
          <t>---</t>
        </is>
      </c>
      <c r="T2056" t="inlineStr">
        <is>
          <t>---</t>
        </is>
      </c>
      <c r="U2056" t="inlineStr">
        <is>
          <t>---</t>
        </is>
      </c>
      <c r="V2056" t="inlineStr">
        <is>
          <t>---</t>
        </is>
      </c>
      <c r="W2056" t="inlineStr">
        <is>
          <t>19.6084694 -72.210855 64.5 3.95</t>
        </is>
      </c>
      <c r="X2056" t="inlineStr">
        <is>
          <t>CAP/HSCM/ST3963</t>
        </is>
      </c>
      <c r="Y2056" t="inlineStr">
        <is>
          <t>CAP/HSCM/ST3963</t>
        </is>
      </c>
      <c r="Z2056" t="inlineStr">
        <is>
          <t>2025-04-22 14:28:57</t>
        </is>
      </c>
      <c r="AA2056" t="inlineStr">
        <is>
          <t>2025-04-22 14:28:35</t>
        </is>
      </c>
      <c r="AB2056" t="inlineStr">
        <is>
          <t>1maselaine</t>
        </is>
      </c>
      <c r="AC2056" t="inlineStr">
        <is>
          <t>2025-04-22 14:28:59</t>
        </is>
      </c>
      <c r="AD2056" s="1" t="inlineStr">
        <is>
          <t>https://www.commcarehq.org/a/caris-test/reports/form_data/aee91857-c67c-4bde-b9fd-2b692449a135/</t>
        </is>
      </c>
      <c r="AE2056" t="inlineStr">
        <is>
          <t>---</t>
        </is>
      </c>
      <c r="AF2056" t="inlineStr">
        <is>
          <t>3c5a623af057e23a32ae4000_39553</t>
        </is>
      </c>
      <c r="AG2056" t="inlineStr">
        <is>
          <t>OK</t>
        </is>
      </c>
      <c r="AH2056" t="inlineStr">
        <is>
          <t>2025-04-22 14:28:57</t>
        </is>
      </c>
      <c r="AI2056" t="inlineStr">
        <is>
          <t>1b833c2586eb49459103874b6462448b</t>
        </is>
      </c>
      <c r="AJ2056" t="inlineStr">
        <is>
          <t>2025-04-22</t>
        </is>
      </c>
      <c r="AK2056" t="inlineStr">
        <is>
          <t>3</t>
        </is>
      </c>
      <c r="AL2056" t="inlineStr">
        <is>
          <t>---</t>
        </is>
      </c>
      <c r="AM2056" t="inlineStr">
        <is>
          <t>1</t>
        </is>
      </c>
      <c r="AN2056" t="inlineStr">
        <is>
          <t>---</t>
        </is>
      </c>
      <c r="AO2056" t="inlineStr">
        <is>
          <t>1</t>
        </is>
      </c>
      <c r="AP2056" t="inlineStr">
        <is>
          <t>0</t>
        </is>
      </c>
      <c r="AQ2056" t="inlineStr">
        <is>
          <t>---</t>
        </is>
      </c>
      <c r="AR2056" t="inlineStr">
        <is>
          <t>---</t>
        </is>
      </c>
      <c r="AS2056" t="inlineStr">
        <is>
          <t>---</t>
        </is>
      </c>
      <c r="AT2056" t="inlineStr">
        <is>
          <t>19.6084694 -72.210855 64.5 3.95</t>
        </is>
      </c>
      <c r="AU2056" t="inlineStr">
        <is>
          <t>---</t>
        </is>
      </c>
      <c r="AV2056" t="inlineStr">
        <is>
          <t>---</t>
        </is>
      </c>
      <c r="AW2056" t="inlineStr">
        <is>
          <t>---</t>
        </is>
      </c>
      <c r="AX2056" t="inlineStr">
        <is>
          <t>---</t>
        </is>
      </c>
      <c r="AY2056" t="inlineStr">
        <is>
          <t>---</t>
        </is>
      </c>
      <c r="AZ2056" t="inlineStr">
        <is>
          <t>---</t>
        </is>
      </c>
      <c r="BA2056" t="inlineStr">
        <is>
          <t>1b833c2586eb49459103874b6462448b</t>
        </is>
      </c>
      <c r="BB2056" t="inlineStr">
        <is>
          <t>http://openrosa.org/formdesigner/0B48E039-1E80-49A7-AC24-732B6E788E39</t>
        </is>
      </c>
      <c r="BC2056" t="inlineStr">
        <is>
          <t>Ration et autres visites</t>
        </is>
      </c>
      <c r="BD2056" t="inlineStr">
        <is>
          <t>CommCare Android, version "2.56"(468040). App v15976. CommCare Version 2.56.0. Build 468040, built on: 2025-02-11</t>
        </is>
      </c>
      <c r="BE2056" t="inlineStr">
        <is>
          <t>commcare_05d78f59-ebda-491c-89b8-6c42bab0e02e</t>
        </is>
      </c>
      <c r="BF2056" t="inlineStr">
        <is>
          <t>19.6086217 -72.210935 54.09 5.09</t>
        </is>
      </c>
      <c r="BG2056" t="inlineStr">
        <is>
          <t>f13d8149fc6d39ebe86af18272310ff9</t>
        </is>
      </c>
      <c r="BH2056" t="inlineStr">
        <is>
          <t>7f92301a232342ecaa860bf392f6b02f</t>
        </is>
      </c>
      <c r="BI2056" t="inlineStr">
        <is>
          <t>15246</t>
        </is>
      </c>
      <c r="BJ2056" t="inlineStr">
        <is>
          <t>XFormInstance</t>
        </is>
      </c>
      <c r="BK2056" t="inlineStr">
        <is>
          <t>05c55f001eed11f091005d8af65c2883</t>
        </is>
      </c>
      <c r="BL2056" t="b">
        <v>0</v>
      </c>
      <c r="BM2056" t="inlineStr">
        <is>
          <t>---</t>
        </is>
      </c>
      <c r="BN2056" t="inlineStr">
        <is>
          <t>200.113.214.210</t>
        </is>
      </c>
      <c r="BO2056" t="inlineStr">
        <is>
          <t>Pierre Louis Nedenska</t>
        </is>
      </c>
    </row>
    <row r="2057">
      <c r="A2057" t="inlineStr">
        <is>
          <t>2055</t>
        </is>
      </c>
      <c r="B2057" t="inlineStr">
        <is>
          <t>d5c8c674-04ad-4f1c-b2cc-ab74f666299e</t>
        </is>
      </c>
      <c r="C2057" t="inlineStr">
        <is>
          <t>2025-04-22</t>
        </is>
      </c>
      <c r="D2057" t="inlineStr">
        <is>
          <t>10</t>
        </is>
      </c>
      <c r="E2057" t="inlineStr">
        <is>
          <t>---</t>
        </is>
      </c>
      <c r="F2057" t="inlineStr">
        <is>
          <t>1</t>
        </is>
      </c>
      <c r="G2057" t="inlineStr">
        <is>
          <t>---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---</t>
        </is>
      </c>
      <c r="L2057" t="inlineStr">
        <is>
          <t>---</t>
        </is>
      </c>
      <c r="M2057" t="inlineStr">
        <is>
          <t>---</t>
        </is>
      </c>
      <c r="N2057" t="inlineStr">
        <is>
          <t>---</t>
        </is>
      </c>
      <c r="O2057" t="inlineStr">
        <is>
          <t>---</t>
        </is>
      </c>
      <c r="P2057" t="inlineStr">
        <is>
          <t>---</t>
        </is>
      </c>
      <c r="Q2057" t="inlineStr">
        <is>
          <t>---</t>
        </is>
      </c>
      <c r="R2057" t="inlineStr"/>
      <c r="S2057" t="inlineStr"/>
      <c r="T2057" t="inlineStr"/>
      <c r="U2057" t="inlineStr"/>
      <c r="V2057" t="inlineStr"/>
      <c r="W2057" t="inlineStr"/>
      <c r="X2057" t="inlineStr">
        <is>
          <t>PAP/NPFS/00064005</t>
        </is>
      </c>
      <c r="Y2057" t="inlineStr">
        <is>
          <t>PAP/NPFS/00064005</t>
        </is>
      </c>
      <c r="Z2057" t="inlineStr">
        <is>
          <t>2025-04-22 14:50:56</t>
        </is>
      </c>
      <c r="AA2057" t="inlineStr">
        <is>
          <t>2025-04-22 14:50:06</t>
        </is>
      </c>
      <c r="AB2057" t="inlineStr">
        <is>
          <t>2paula</t>
        </is>
      </c>
      <c r="AC2057" t="inlineStr">
        <is>
          <t>2025-04-22 14:51:25</t>
        </is>
      </c>
      <c r="AD2057" s="1" t="inlineStr">
        <is>
          <t>https://www.commcarehq.org/a/caris-test/reports/form_data/d5c8c674-04ad-4f1c-b2cc-ab74f666299e/</t>
        </is>
      </c>
      <c r="AE2057" t="inlineStr">
        <is>
          <t>---</t>
        </is>
      </c>
      <c r="AF2057" t="inlineStr">
        <is>
          <t>3c5a623af057e23a32ae4000_41067</t>
        </is>
      </c>
      <c r="AG2057" t="inlineStr">
        <is>
          <t>---</t>
        </is>
      </c>
      <c r="AH2057" t="inlineStr">
        <is>
          <t>2025-04-22 14:50:56</t>
        </is>
      </c>
      <c r="AI2057" t="inlineStr">
        <is>
          <t>e5870524d7474eb1ae50f2c4107b4683</t>
        </is>
      </c>
      <c r="AJ2057" t="inlineStr">
        <is>
          <t>2025-04-22</t>
        </is>
      </c>
      <c r="AK2057" t="inlineStr">
        <is>
          <t>10</t>
        </is>
      </c>
      <c r="AL2057" t="inlineStr">
        <is>
          <t>---</t>
        </is>
      </c>
      <c r="AM2057" t="inlineStr">
        <is>
          <t>1</t>
        </is>
      </c>
      <c r="AN2057" t="inlineStr">
        <is>
          <t>---</t>
        </is>
      </c>
      <c r="AO2057" t="inlineStr">
        <is>
          <t>1</t>
        </is>
      </c>
      <c r="AP2057" t="inlineStr">
        <is>
          <t>1</t>
        </is>
      </c>
      <c r="AQ2057" t="inlineStr"/>
      <c r="AR2057" t="inlineStr"/>
      <c r="AS2057" t="inlineStr"/>
      <c r="AT2057" t="inlineStr"/>
      <c r="AU2057" t="inlineStr">
        <is>
          <t>---</t>
        </is>
      </c>
      <c r="AV2057" t="inlineStr">
        <is>
          <t>---</t>
        </is>
      </c>
      <c r="AW2057" t="inlineStr">
        <is>
          <t>---</t>
        </is>
      </c>
      <c r="AX2057" t="inlineStr">
        <is>
          <t>---</t>
        </is>
      </c>
      <c r="AY2057" t="inlineStr">
        <is>
          <t>---</t>
        </is>
      </c>
      <c r="AZ2057" t="inlineStr">
        <is>
          <t>---</t>
        </is>
      </c>
      <c r="BA2057" t="inlineStr">
        <is>
          <t>e5870524d7474eb1ae50f2c4107b4683</t>
        </is>
      </c>
      <c r="BB2057" t="inlineStr">
        <is>
          <t>http://openrosa.org/formdesigner/0B48E039-1E80-49A7-AC24-732B6E788E39</t>
        </is>
      </c>
      <c r="BC2057" t="inlineStr">
        <is>
          <t>Ration et autres visites</t>
        </is>
      </c>
      <c r="BD2057" t="inlineStr">
        <is>
          <t>CommCare Android, version "2.56"(468051). App v15976. CommCare Version 2.56.0. Build 468051, built on: 2025-04-04</t>
        </is>
      </c>
      <c r="BE2057" t="inlineStr">
        <is>
          <t>commcare_1a638df5-b750-4196-ba65-fa624981c493</t>
        </is>
      </c>
      <c r="BF2057" t="inlineStr">
        <is>
          <t>18.5174935 -72.290828 306.1 6.0</t>
        </is>
      </c>
      <c r="BG2057" t="inlineStr">
        <is>
          <t>f13d8149fc6d39ebe86af18272310ff9</t>
        </is>
      </c>
      <c r="BH2057" t="inlineStr">
        <is>
          <t>7f92301a232342ecaa860bf392f6b02f</t>
        </is>
      </c>
      <c r="BI2057" t="inlineStr">
        <is>
          <t>15246</t>
        </is>
      </c>
      <c r="BJ2057" t="inlineStr">
        <is>
          <t>XFormInstance</t>
        </is>
      </c>
      <c r="BK2057" t="inlineStr">
        <is>
          <t>1db1b5dc16ff11f0b19cc95ea779295f</t>
        </is>
      </c>
      <c r="BL2057" t="b">
        <v>0</v>
      </c>
      <c r="BM2057" t="inlineStr">
        <is>
          <t>---</t>
        </is>
      </c>
      <c r="BN2057" t="inlineStr">
        <is>
          <t>200.113.214.44</t>
        </is>
      </c>
      <c r="BO2057" t="inlineStr"/>
    </row>
    <row r="2058">
      <c r="A2058" t="inlineStr">
        <is>
          <t>2056</t>
        </is>
      </c>
      <c r="B2058" t="inlineStr">
        <is>
          <t>75bb6f1d-363d-47ef-be55-8a7365c96bf5</t>
        </is>
      </c>
      <c r="C2058" t="inlineStr">
        <is>
          <t>2025-04-22</t>
        </is>
      </c>
      <c r="D2058" t="inlineStr">
        <is>
          <t>3</t>
        </is>
      </c>
      <c r="E2058" t="inlineStr">
        <is>
          <t>---</t>
        </is>
      </c>
      <c r="F2058" t="inlineStr">
        <is>
          <t>1</t>
        </is>
      </c>
      <c r="G2058" t="inlineStr">
        <is>
          <t>---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---</t>
        </is>
      </c>
      <c r="L2058" t="inlineStr">
        <is>
          <t>---</t>
        </is>
      </c>
      <c r="M2058" t="inlineStr">
        <is>
          <t>---</t>
        </is>
      </c>
      <c r="N2058" t="inlineStr">
        <is>
          <t>---</t>
        </is>
      </c>
      <c r="O2058" t="inlineStr">
        <is>
          <t>---</t>
        </is>
      </c>
      <c r="P2058" t="inlineStr">
        <is>
          <t>---</t>
        </is>
      </c>
      <c r="Q2058" t="inlineStr">
        <is>
          <t>---</t>
        </is>
      </c>
      <c r="R2058" t="inlineStr"/>
      <c r="S2058" t="inlineStr"/>
      <c r="T2058" t="inlineStr"/>
      <c r="U2058">
        <f>HYPERLINK("https://www.commcarehq.org/a/caris-test/api/form_attachment/v1/75bb6f1d-363d-47ef-be55-8a7365c96bf5/1745320950549.jpg")</f>
        <v/>
      </c>
      <c r="V2058" t="inlineStr"/>
      <c r="W2058" t="inlineStr">
        <is>
          <t>18.4508288 -72.6680989 -7.29 5.91</t>
        </is>
      </c>
      <c r="X2058" t="inlineStr">
        <is>
          <t>LEG/HSCL/ST01255</t>
        </is>
      </c>
      <c r="Y2058" t="inlineStr">
        <is>
          <t>LEG/HSCL/ST01255</t>
        </is>
      </c>
      <c r="Z2058" t="inlineStr">
        <is>
          <t>2025-04-22 12:08:52</t>
        </is>
      </c>
      <c r="AA2058" t="inlineStr">
        <is>
          <t>2025-04-22 11:18:53</t>
        </is>
      </c>
      <c r="AB2058" t="inlineStr">
        <is>
          <t>2toussaint</t>
        </is>
      </c>
      <c r="AC2058" t="inlineStr">
        <is>
          <t>2025-04-22 15:05:50</t>
        </is>
      </c>
      <c r="AD2058" s="1" t="inlineStr">
        <is>
          <t>https://www.commcarehq.org/a/caris-test/reports/form_data/75bb6f1d-363d-47ef-be55-8a7365c96bf5/</t>
        </is>
      </c>
      <c r="AE2058" t="inlineStr">
        <is>
          <t>---</t>
        </is>
      </c>
      <c r="AF2058" t="inlineStr">
        <is>
          <t>3c5a623af057e23a32ae4000_194549</t>
        </is>
      </c>
      <c r="AG2058" t="inlineStr">
        <is>
          <t>OK</t>
        </is>
      </c>
      <c r="AH2058" t="inlineStr">
        <is>
          <t>2025-04-22 12:08:52</t>
        </is>
      </c>
      <c r="AI2058" t="inlineStr">
        <is>
          <t>bf15ded1c441caeee7b3790beacaa107</t>
        </is>
      </c>
      <c r="AJ2058" t="inlineStr">
        <is>
          <t>2025-04-22</t>
        </is>
      </c>
      <c r="AK2058" t="inlineStr">
        <is>
          <t>3</t>
        </is>
      </c>
      <c r="AL2058" t="inlineStr">
        <is>
          <t>---</t>
        </is>
      </c>
      <c r="AM2058" t="inlineStr">
        <is>
          <t>1</t>
        </is>
      </c>
      <c r="AN2058" t="inlineStr">
        <is>
          <t>---</t>
        </is>
      </c>
      <c r="AO2058" t="inlineStr">
        <is>
          <t>1</t>
        </is>
      </c>
      <c r="AP2058" t="inlineStr">
        <is>
          <t>1</t>
        </is>
      </c>
      <c r="AQ2058" t="inlineStr"/>
      <c r="AR2058" t="inlineStr"/>
      <c r="AS2058" t="inlineStr"/>
      <c r="AT2058" t="inlineStr">
        <is>
          <t>18.4508288 -72.6680989 -7.29 5.91</t>
        </is>
      </c>
      <c r="AU2058" t="inlineStr">
        <is>
          <t>---</t>
        </is>
      </c>
      <c r="AV2058" t="inlineStr">
        <is>
          <t>---</t>
        </is>
      </c>
      <c r="AW2058" t="inlineStr">
        <is>
          <t>---</t>
        </is>
      </c>
      <c r="AX2058" t="inlineStr">
        <is>
          <t>---</t>
        </is>
      </c>
      <c r="AY2058" t="inlineStr">
        <is>
          <t>---</t>
        </is>
      </c>
      <c r="AZ2058" t="inlineStr">
        <is>
          <t>---</t>
        </is>
      </c>
      <c r="BA2058" t="inlineStr">
        <is>
          <t>bf15ded1c441caeee7b3790beacaa107</t>
        </is>
      </c>
      <c r="BB2058" t="inlineStr">
        <is>
          <t>http://openrosa.org/formdesigner/0B48E039-1E80-49A7-AC24-732B6E788E39</t>
        </is>
      </c>
      <c r="BC2058" t="inlineStr">
        <is>
          <t>Ration et autres visites</t>
        </is>
      </c>
      <c r="BD2058" t="inlineStr">
        <is>
          <t>CommCare Android, version "2.55.0"(467579). App v15976. CommCare Version 2.55.0. Build 467579, built on: 2025-01-15</t>
        </is>
      </c>
      <c r="BE2058" t="inlineStr">
        <is>
          <t>commcare_6ba4fa04-2ee5-4472-8c22-35182b767bd8</t>
        </is>
      </c>
      <c r="BF2058" t="inlineStr">
        <is>
          <t>18.450847 -72.6681025 -6.79 8.44</t>
        </is>
      </c>
      <c r="BG2058" t="inlineStr">
        <is>
          <t>f13d8149fc6d39ebe86af18272310ff9</t>
        </is>
      </c>
      <c r="BH2058" t="inlineStr">
        <is>
          <t>7f92301a232342ecaa860bf392f6b02f</t>
        </is>
      </c>
      <c r="BI2058" t="inlineStr">
        <is>
          <t>15246</t>
        </is>
      </c>
      <c r="BJ2058" t="inlineStr">
        <is>
          <t>XFormInstance</t>
        </is>
      </c>
      <c r="BK2058" t="inlineStr">
        <is>
          <t>9a85bced1afe11f08d845d8af65c2883</t>
        </is>
      </c>
      <c r="BL2058" t="b">
        <v>0</v>
      </c>
      <c r="BM2058" t="inlineStr">
        <is>
          <t>---</t>
        </is>
      </c>
      <c r="BN2058" t="inlineStr">
        <is>
          <t>200.113.251.253</t>
        </is>
      </c>
      <c r="BO2058" t="inlineStr">
        <is>
          <t>Neicka Charlot</t>
        </is>
      </c>
    </row>
    <row r="2059">
      <c r="A2059" t="inlineStr">
        <is>
          <t>2057</t>
        </is>
      </c>
      <c r="B2059" t="inlineStr">
        <is>
          <t>4bf66538-5429-4ba7-81a2-6b4dc3fd4bf9</t>
        </is>
      </c>
      <c r="C2059" t="inlineStr">
        <is>
          <t>2025-04-22</t>
        </is>
      </c>
      <c r="D2059" t="inlineStr">
        <is>
          <t>3</t>
        </is>
      </c>
      <c r="E2059" t="inlineStr">
        <is>
          <t>---</t>
        </is>
      </c>
      <c r="F2059" t="inlineStr">
        <is>
          <t>1</t>
        </is>
      </c>
      <c r="G2059" t="inlineStr">
        <is>
          <t>---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---</t>
        </is>
      </c>
      <c r="L2059" t="inlineStr">
        <is>
          <t>---</t>
        </is>
      </c>
      <c r="M2059" t="inlineStr">
        <is>
          <t>---</t>
        </is>
      </c>
      <c r="N2059" t="inlineStr">
        <is>
          <t>---</t>
        </is>
      </c>
      <c r="O2059" t="inlineStr">
        <is>
          <t>---</t>
        </is>
      </c>
      <c r="P2059" t="inlineStr">
        <is>
          <t>---</t>
        </is>
      </c>
      <c r="Q2059" t="inlineStr">
        <is>
          <t>---</t>
        </is>
      </c>
      <c r="R2059" t="inlineStr"/>
      <c r="S2059" t="inlineStr"/>
      <c r="T2059" t="inlineStr"/>
      <c r="U2059">
        <f>HYPERLINK("https://www.commcarehq.org/a/caris-test/api/form_attachment/v1/4bf66538-5429-4ba7-81a2-6b4dc3fd4bf9/1745322196633.jpg")</f>
        <v/>
      </c>
      <c r="V2059" t="inlineStr"/>
      <c r="W2059" t="inlineStr">
        <is>
          <t>18.4466527 -72.6731228 -2.72 8.94</t>
        </is>
      </c>
      <c r="X2059" t="inlineStr">
        <is>
          <t>LEG/HSCL/ST01114</t>
        </is>
      </c>
      <c r="Y2059" t="inlineStr">
        <is>
          <t>LEG/HSCL/ST01114</t>
        </is>
      </c>
      <c r="Z2059" t="inlineStr">
        <is>
          <t>2025-04-22 13:50:27</t>
        </is>
      </c>
      <c r="AA2059" t="inlineStr">
        <is>
          <t>2025-04-22 11:42:56</t>
        </is>
      </c>
      <c r="AB2059" t="inlineStr">
        <is>
          <t>2toussaint</t>
        </is>
      </c>
      <c r="AC2059" t="inlineStr">
        <is>
          <t>2025-04-22 15:06:05</t>
        </is>
      </c>
      <c r="AD2059" s="1" t="inlineStr">
        <is>
          <t>https://www.commcarehq.org/a/caris-test/reports/form_data/4bf66538-5429-4ba7-81a2-6b4dc3fd4bf9/</t>
        </is>
      </c>
      <c r="AE2059" t="inlineStr">
        <is>
          <t>---</t>
        </is>
      </c>
      <c r="AF2059" t="inlineStr">
        <is>
          <t>3c5a623af057e23a32ae4000_188261</t>
        </is>
      </c>
      <c r="AG2059" t="inlineStr">
        <is>
          <t>OK</t>
        </is>
      </c>
      <c r="AH2059" t="inlineStr">
        <is>
          <t>2025-04-22 13:50:27</t>
        </is>
      </c>
      <c r="AI2059" t="inlineStr">
        <is>
          <t>bf15ded1c441caeee7b3790beacaa107</t>
        </is>
      </c>
      <c r="AJ2059" t="inlineStr">
        <is>
          <t>2025-04-22</t>
        </is>
      </c>
      <c r="AK2059" t="inlineStr">
        <is>
          <t>3</t>
        </is>
      </c>
      <c r="AL2059" t="inlineStr">
        <is>
          <t>---</t>
        </is>
      </c>
      <c r="AM2059" t="inlineStr">
        <is>
          <t>1</t>
        </is>
      </c>
      <c r="AN2059" t="inlineStr">
        <is>
          <t>---</t>
        </is>
      </c>
      <c r="AO2059" t="inlineStr">
        <is>
          <t>1</t>
        </is>
      </c>
      <c r="AP2059" t="inlineStr">
        <is>
          <t>1</t>
        </is>
      </c>
      <c r="AQ2059" t="inlineStr"/>
      <c r="AR2059" t="inlineStr"/>
      <c r="AS2059" t="inlineStr"/>
      <c r="AT2059" t="inlineStr">
        <is>
          <t>18.4466527 -72.6731228 -2.72 8.94</t>
        </is>
      </c>
      <c r="AU2059" t="inlineStr">
        <is>
          <t>---</t>
        </is>
      </c>
      <c r="AV2059" t="inlineStr">
        <is>
          <t>---</t>
        </is>
      </c>
      <c r="AW2059" t="inlineStr">
        <is>
          <t>---</t>
        </is>
      </c>
      <c r="AX2059" t="inlineStr">
        <is>
          <t>---</t>
        </is>
      </c>
      <c r="AY2059" t="inlineStr">
        <is>
          <t>---</t>
        </is>
      </c>
      <c r="AZ2059" t="inlineStr">
        <is>
          <t>---</t>
        </is>
      </c>
      <c r="BA2059" t="inlineStr">
        <is>
          <t>bf15ded1c441caeee7b3790beacaa107</t>
        </is>
      </c>
      <c r="BB2059" t="inlineStr">
        <is>
          <t>http://openrosa.org/formdesigner/0B48E039-1E80-49A7-AC24-732B6E788E39</t>
        </is>
      </c>
      <c r="BC2059" t="inlineStr">
        <is>
          <t>Ration et autres visites</t>
        </is>
      </c>
      <c r="BD2059" t="inlineStr">
        <is>
          <t>CommCare Android, version "2.55.0"(467579). App v15976. CommCare Version 2.55.0. Build 467579, built on: 2025-01-15</t>
        </is>
      </c>
      <c r="BE2059" t="inlineStr">
        <is>
          <t>commcare_6ba4fa04-2ee5-4472-8c22-35182b767bd8</t>
        </is>
      </c>
      <c r="BF2059" t="inlineStr">
        <is>
          <t>18.4466596 -72.6730901 -2.48 5.09</t>
        </is>
      </c>
      <c r="BG2059" t="inlineStr">
        <is>
          <t>f13d8149fc6d39ebe86af18272310ff9</t>
        </is>
      </c>
      <c r="BH2059" t="inlineStr">
        <is>
          <t>7f92301a232342ecaa860bf392f6b02f</t>
        </is>
      </c>
      <c r="BI2059" t="inlineStr">
        <is>
          <t>15246</t>
        </is>
      </c>
      <c r="BJ2059" t="inlineStr">
        <is>
          <t>XFormInstance</t>
        </is>
      </c>
      <c r="BK2059" t="inlineStr">
        <is>
          <t>9a85bced1afe11f08d845d8af65c2883</t>
        </is>
      </c>
      <c r="BL2059" t="b">
        <v>0</v>
      </c>
      <c r="BM2059" t="inlineStr">
        <is>
          <t>---</t>
        </is>
      </c>
      <c r="BN2059" t="inlineStr">
        <is>
          <t>200.113.251.253</t>
        </is>
      </c>
      <c r="BO2059" t="inlineStr">
        <is>
          <t>Luckenson Jn Jacques</t>
        </is>
      </c>
    </row>
    <row r="2060">
      <c r="A2060" t="inlineStr">
        <is>
          <t>2058</t>
        </is>
      </c>
      <c r="B2060" t="inlineStr">
        <is>
          <t>ab4d371d-eda9-48f4-8606-f59a5522a02b</t>
        </is>
      </c>
      <c r="C2060" t="inlineStr">
        <is>
          <t>2025-04-22</t>
        </is>
      </c>
      <c r="D2060" t="inlineStr">
        <is>
          <t>4</t>
        </is>
      </c>
      <c r="E2060" t="inlineStr">
        <is>
          <t>Suivi après avoir mis un atèle au bras droit chez le Docteur Viala</t>
        </is>
      </c>
      <c r="F2060" t="inlineStr">
        <is>
          <t>1</t>
        </is>
      </c>
      <c r="G2060" t="inlineStr">
        <is>
          <t>Pour planifier la visite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---</t>
        </is>
      </c>
      <c r="L2060" t="inlineStr">
        <is>
          <t>---</t>
        </is>
      </c>
      <c r="M2060" t="inlineStr">
        <is>
          <t>---</t>
        </is>
      </c>
      <c r="N2060" t="inlineStr">
        <is>
          <t>---</t>
        </is>
      </c>
      <c r="O2060" t="inlineStr">
        <is>
          <t>---</t>
        </is>
      </c>
      <c r="P2060" t="inlineStr">
        <is>
          <t>---</t>
        </is>
      </c>
      <c r="Q2060" t="inlineStr">
        <is>
          <t>---</t>
        </is>
      </c>
      <c r="R2060" t="inlineStr">
        <is>
          <t>20.1</t>
        </is>
      </c>
      <c r="S2060" t="inlineStr">
        <is>
          <t>25.0</t>
        </is>
      </c>
      <c r="T2060" t="inlineStr">
        <is>
          <t>140.0</t>
        </is>
      </c>
      <c r="U2060">
        <f>HYPERLINK("https://www.commcarehq.org/a/caris-test/api/form_attachment/v1/ab4d371d-eda9-48f4-8606-f59a5522a02b/1745336518088.jpg")</f>
        <v/>
      </c>
      <c r="V2060" t="inlineStr"/>
      <c r="W2060" t="inlineStr">
        <is>
          <t>18.5416739 -72.2806756 147.3 4.7</t>
        </is>
      </c>
      <c r="X2060" t="inlineStr">
        <is>
          <t>PAP/NPFS/ST02424</t>
        </is>
      </c>
      <c r="Y2060" t="inlineStr">
        <is>
          <t>PAP/NPFS/ST02424</t>
        </is>
      </c>
      <c r="Z2060" t="inlineStr">
        <is>
          <t>2025-04-22 15:42:19</t>
        </is>
      </c>
      <c r="AA2060" t="inlineStr">
        <is>
          <t>2025-04-22 15:40:23</t>
        </is>
      </c>
      <c r="AB2060" t="inlineStr">
        <is>
          <t>2christelle</t>
        </is>
      </c>
      <c r="AC2060" t="inlineStr">
        <is>
          <t>2025-04-22 15:43:47</t>
        </is>
      </c>
      <c r="AD2060" s="1" t="inlineStr">
        <is>
          <t>https://www.commcarehq.org/a/caris-test/reports/form_data/ab4d371d-eda9-48f4-8606-f59a5522a02b/</t>
        </is>
      </c>
      <c r="AE2060" t="inlineStr">
        <is>
          <t>---</t>
        </is>
      </c>
      <c r="AF2060" t="inlineStr">
        <is>
          <t>3c5a623af057e23a32ae4000_24544</t>
        </is>
      </c>
      <c r="AG2060" t="inlineStr">
        <is>
          <t>---</t>
        </is>
      </c>
      <c r="AH2060" t="inlineStr">
        <is>
          <t>2025-04-22 15:42:19</t>
        </is>
      </c>
      <c r="AI2060" t="inlineStr">
        <is>
          <t>246df32431d94e4a97fb5b1b8bef6b0e</t>
        </is>
      </c>
      <c r="AJ2060" t="inlineStr">
        <is>
          <t>2025-04-22</t>
        </is>
      </c>
      <c r="AK2060" t="inlineStr">
        <is>
          <t>4</t>
        </is>
      </c>
      <c r="AL2060" t="inlineStr">
        <is>
          <t>Suivi après avoir mis un atèle au bras droit chez le Docteur Viala</t>
        </is>
      </c>
      <c r="AM2060" t="inlineStr">
        <is>
          <t>1</t>
        </is>
      </c>
      <c r="AN2060" t="inlineStr">
        <is>
          <t>Pour planifier la visite</t>
        </is>
      </c>
      <c r="AO2060" t="inlineStr">
        <is>
          <t>1</t>
        </is>
      </c>
      <c r="AP2060" t="inlineStr">
        <is>
          <t>1</t>
        </is>
      </c>
      <c r="AQ2060" t="inlineStr">
        <is>
          <t>20.1</t>
        </is>
      </c>
      <c r="AR2060" t="inlineStr">
        <is>
          <t>25</t>
        </is>
      </c>
      <c r="AS2060" t="inlineStr">
        <is>
          <t>140</t>
        </is>
      </c>
      <c r="AT2060" t="inlineStr">
        <is>
          <t>18.5416739 -72.2806756 147.3 4.7</t>
        </is>
      </c>
      <c r="AU2060" t="inlineStr">
        <is>
          <t>---</t>
        </is>
      </c>
      <c r="AV2060" t="inlineStr">
        <is>
          <t>---</t>
        </is>
      </c>
      <c r="AW2060" t="inlineStr">
        <is>
          <t>---</t>
        </is>
      </c>
      <c r="AX2060" t="inlineStr">
        <is>
          <t>---</t>
        </is>
      </c>
      <c r="AY2060" t="inlineStr">
        <is>
          <t>---</t>
        </is>
      </c>
      <c r="AZ2060" t="inlineStr">
        <is>
          <t>---</t>
        </is>
      </c>
      <c r="BA2060" t="inlineStr">
        <is>
          <t>246df32431d94e4a97fb5b1b8bef6b0e</t>
        </is>
      </c>
      <c r="BB2060" t="inlineStr">
        <is>
          <t>http://openrosa.org/formdesigner/0B48E039-1E80-49A7-AC24-732B6E788E39</t>
        </is>
      </c>
      <c r="BC2060" t="inlineStr">
        <is>
          <t>Ration et autres visites</t>
        </is>
      </c>
      <c r="BD2060" t="inlineStr">
        <is>
          <t>CommCare Android, version "2.56"(468051). App v15976. CommCare Version 2.56.0. Build 468051, built on: 2025-04-04</t>
        </is>
      </c>
      <c r="BE2060" t="inlineStr">
        <is>
          <t>commcare_95f1782f-8426-4434-b328-8386bbd0e352</t>
        </is>
      </c>
      <c r="BF2060" t="inlineStr">
        <is>
          <t>18.5416646 -72.2806212 147.3 9.4</t>
        </is>
      </c>
      <c r="BG2060" t="inlineStr">
        <is>
          <t>f13d8149fc6d39ebe86af18272310ff9</t>
        </is>
      </c>
      <c r="BH2060" t="inlineStr">
        <is>
          <t>7f92301a232342ecaa860bf392f6b02f</t>
        </is>
      </c>
      <c r="BI2060" t="inlineStr">
        <is>
          <t>15246</t>
        </is>
      </c>
      <c r="BJ2060" t="inlineStr">
        <is>
          <t>XFormInstance</t>
        </is>
      </c>
      <c r="BK2060" t="inlineStr">
        <is>
          <t>d18727241a2e11f080ac2d62bcb734fa</t>
        </is>
      </c>
      <c r="BL2060" t="b">
        <v>0</v>
      </c>
      <c r="BM2060" t="inlineStr">
        <is>
          <t>---</t>
        </is>
      </c>
      <c r="BN2060" t="inlineStr">
        <is>
          <t>200.113.253.132</t>
        </is>
      </c>
      <c r="BO2060" t="inlineStr">
        <is>
          <t>Racheline Cherestal</t>
        </is>
      </c>
    </row>
    <row r="2061">
      <c r="A2061" t="inlineStr">
        <is>
          <t>2059</t>
        </is>
      </c>
      <c r="B2061" t="inlineStr">
        <is>
          <t>ddd6485f-3b3a-42df-8935-b0288cd77b87</t>
        </is>
      </c>
      <c r="C2061" t="inlineStr">
        <is>
          <t>2025-04-07</t>
        </is>
      </c>
      <c r="D2061" t="inlineStr">
        <is>
          <t>4</t>
        </is>
      </c>
      <c r="E2061" t="inlineStr">
        <is>
          <t>dots</t>
        </is>
      </c>
      <c r="F2061" t="inlineStr">
        <is>
          <t>0</t>
        </is>
      </c>
      <c r="G2061" t="inlineStr">
        <is>
          <t>non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---</t>
        </is>
      </c>
      <c r="L2061" t="inlineStr">
        <is>
          <t>---</t>
        </is>
      </c>
      <c r="M2061" t="inlineStr">
        <is>
          <t>---</t>
        </is>
      </c>
      <c r="N2061" t="inlineStr">
        <is>
          <t>---</t>
        </is>
      </c>
      <c r="O2061" t="inlineStr">
        <is>
          <t>---</t>
        </is>
      </c>
      <c r="P2061" t="inlineStr">
        <is>
          <t>---</t>
        </is>
      </c>
      <c r="Q2061" t="inlineStr">
        <is>
          <t>---</t>
        </is>
      </c>
      <c r="R2061" t="inlineStr"/>
      <c r="S2061" t="inlineStr"/>
      <c r="T2061" t="inlineStr"/>
      <c r="U2061" t="inlineStr"/>
      <c r="V2061" t="inlineStr"/>
      <c r="W2061" t="inlineStr"/>
      <c r="X2061" t="inlineStr">
        <is>
          <t>PAP/NPFS/ST03215</t>
        </is>
      </c>
      <c r="Y2061" t="inlineStr">
        <is>
          <t>PAP/NPFS/ST03215</t>
        </is>
      </c>
      <c r="Z2061" t="inlineStr">
        <is>
          <t>2025-04-22 16:23:04</t>
        </is>
      </c>
      <c r="AA2061" t="inlineStr">
        <is>
          <t>2025-04-22 16:22:33</t>
        </is>
      </c>
      <c r="AB2061" t="inlineStr">
        <is>
          <t>2styves</t>
        </is>
      </c>
      <c r="AC2061" t="inlineStr">
        <is>
          <t>2025-04-22 16:23:06</t>
        </is>
      </c>
      <c r="AD2061" s="1" t="inlineStr">
        <is>
          <t>https://www.commcarehq.org/a/caris-test/reports/form_data/ddd6485f-3b3a-42df-8935-b0288cd77b87/</t>
        </is>
      </c>
      <c r="AE2061" t="inlineStr">
        <is>
          <t>---</t>
        </is>
      </c>
      <c r="AF2061" t="inlineStr">
        <is>
          <t>3c5a623af057e23a32ae4000_40617</t>
        </is>
      </c>
      <c r="AG2061" t="inlineStr">
        <is>
          <t>---</t>
        </is>
      </c>
      <c r="AH2061" t="inlineStr">
        <is>
          <t>2025-04-22 16:23:04</t>
        </is>
      </c>
      <c r="AI2061" t="inlineStr">
        <is>
          <t>778b85ff647948a2b74cfc8d7846aba5</t>
        </is>
      </c>
      <c r="AJ2061" t="inlineStr">
        <is>
          <t>2025-04-07</t>
        </is>
      </c>
      <c r="AK2061" t="inlineStr">
        <is>
          <t>4</t>
        </is>
      </c>
      <c r="AL2061" t="inlineStr">
        <is>
          <t>dots</t>
        </is>
      </c>
      <c r="AM2061" t="inlineStr">
        <is>
          <t>0</t>
        </is>
      </c>
      <c r="AN2061" t="inlineStr">
        <is>
          <t>non</t>
        </is>
      </c>
      <c r="AO2061" t="inlineStr">
        <is>
          <t>1</t>
        </is>
      </c>
      <c r="AP2061" t="inlineStr">
        <is>
          <t>1</t>
        </is>
      </c>
      <c r="AQ2061" t="inlineStr"/>
      <c r="AR2061" t="inlineStr"/>
      <c r="AS2061" t="inlineStr"/>
      <c r="AT2061" t="inlineStr"/>
      <c r="AU2061" t="inlineStr">
        <is>
          <t>---</t>
        </is>
      </c>
      <c r="AV2061" t="inlineStr">
        <is>
          <t>---</t>
        </is>
      </c>
      <c r="AW2061" t="inlineStr">
        <is>
          <t>---</t>
        </is>
      </c>
      <c r="AX2061" t="inlineStr">
        <is>
          <t>---</t>
        </is>
      </c>
      <c r="AY2061" t="inlineStr">
        <is>
          <t>---</t>
        </is>
      </c>
      <c r="AZ2061" t="inlineStr">
        <is>
          <t>---</t>
        </is>
      </c>
      <c r="BA2061" t="inlineStr">
        <is>
          <t>778b85ff647948a2b74cfc8d7846aba5</t>
        </is>
      </c>
      <c r="BB2061" t="inlineStr">
        <is>
          <t>http://openrosa.org/formdesigner/0B48E039-1E80-49A7-AC24-732B6E788E39</t>
        </is>
      </c>
      <c r="BC2061" t="inlineStr">
        <is>
          <t>Ration et autres visites</t>
        </is>
      </c>
      <c r="BD2061" t="inlineStr">
        <is>
          <t>CommCare Android, version "2.56"(468048). App v15976. CommCare Version 2.56.0. Build 468048, built on: 2025-03-31</t>
        </is>
      </c>
      <c r="BE2061" t="inlineStr">
        <is>
          <t>commcare_99e364ac-f097-4367-9549-47dce913a4be</t>
        </is>
      </c>
      <c r="BF2061" t="inlineStr">
        <is>
          <t>18.5885459 -72.3125375 -10.6 9.9</t>
        </is>
      </c>
      <c r="BG2061" t="inlineStr">
        <is>
          <t>f13d8149fc6d39ebe86af18272310ff9</t>
        </is>
      </c>
      <c r="BH2061" t="inlineStr">
        <is>
          <t>7f92301a232342ecaa860bf392f6b02f</t>
        </is>
      </c>
      <c r="BI2061" t="inlineStr">
        <is>
          <t>15246</t>
        </is>
      </c>
      <c r="BJ2061" t="inlineStr">
        <is>
          <t>XFormInstance</t>
        </is>
      </c>
      <c r="BK2061" t="inlineStr">
        <is>
          <t>0df161261f9511f0a8de6960cb3eba34</t>
        </is>
      </c>
      <c r="BL2061" t="b">
        <v>0</v>
      </c>
      <c r="BM2061" t="inlineStr">
        <is>
          <t>---</t>
        </is>
      </c>
      <c r="BN2061" t="inlineStr">
        <is>
          <t>200.113.214.203</t>
        </is>
      </c>
      <c r="BO2061" t="inlineStr">
        <is>
          <t>Joseph Mercidieu</t>
        </is>
      </c>
    </row>
    <row r="2062">
      <c r="A2062" t="inlineStr">
        <is>
          <t>2060</t>
        </is>
      </c>
      <c r="B2062" t="inlineStr">
        <is>
          <t>c5e910ce-a034-42bf-89ab-916519786e65</t>
        </is>
      </c>
      <c r="C2062" t="inlineStr">
        <is>
          <t>2025-04-19</t>
        </is>
      </c>
      <c r="D2062" t="inlineStr">
        <is>
          <t>10</t>
        </is>
      </c>
      <c r="E2062" t="inlineStr">
        <is>
          <t>---</t>
        </is>
      </c>
      <c r="F2062" t="inlineStr">
        <is>
          <t>1</t>
        </is>
      </c>
      <c r="G2062" t="inlineStr">
        <is>
          <t>---</t>
        </is>
      </c>
      <c r="H2062" t="inlineStr">
        <is>
          <t>1</t>
        </is>
      </c>
      <c r="I2062" t="inlineStr">
        <is>
          <t>1</t>
        </is>
      </c>
      <c r="J2062" t="inlineStr">
        <is>
          <t>2</t>
        </is>
      </c>
      <c r="K2062" t="inlineStr">
        <is>
          <t>---</t>
        </is>
      </c>
      <c r="L2062" t="inlineStr">
        <is>
          <t>---</t>
        </is>
      </c>
      <c r="M2062" t="inlineStr">
        <is>
          <t>---</t>
        </is>
      </c>
      <c r="N2062" t="inlineStr">
        <is>
          <t>---</t>
        </is>
      </c>
      <c r="O2062" t="inlineStr">
        <is>
          <t>---</t>
        </is>
      </c>
      <c r="P2062" t="inlineStr">
        <is>
          <t>---</t>
        </is>
      </c>
      <c r="Q2062" t="inlineStr">
        <is>
          <t>---</t>
        </is>
      </c>
      <c r="R2062" t="inlineStr"/>
      <c r="S2062" t="inlineStr"/>
      <c r="T2062" t="inlineStr"/>
      <c r="U2062" t="inlineStr"/>
      <c r="V2062" t="inlineStr"/>
      <c r="W2062" t="inlineStr"/>
      <c r="X2062" t="inlineStr">
        <is>
          <t>PAP/HOFP/ST01683</t>
        </is>
      </c>
      <c r="Y2062" t="inlineStr">
        <is>
          <t>PAP/HOFP/ST01683</t>
        </is>
      </c>
      <c r="Z2062" t="inlineStr">
        <is>
          <t>2025-04-22 16:27:41</t>
        </is>
      </c>
      <c r="AA2062" t="inlineStr">
        <is>
          <t>2025-04-22 16:26:45</t>
        </is>
      </c>
      <c r="AB2062" t="inlineStr">
        <is>
          <t>2paula</t>
        </is>
      </c>
      <c r="AC2062" t="inlineStr">
        <is>
          <t>2025-04-22 16:27:43</t>
        </is>
      </c>
      <c r="AD2062" s="1" t="inlineStr">
        <is>
          <t>https://www.commcarehq.org/a/caris-test/reports/form_data/c5e910ce-a034-42bf-89ab-916519786e65/</t>
        </is>
      </c>
      <c r="AE2062" t="inlineStr">
        <is>
          <t>---</t>
        </is>
      </c>
      <c r="AF2062" t="inlineStr">
        <is>
          <t>3c5a623af057e23a32ae4000_106064</t>
        </is>
      </c>
      <c r="AG2062" t="inlineStr">
        <is>
          <t>---</t>
        </is>
      </c>
      <c r="AH2062" t="inlineStr">
        <is>
          <t>2025-04-22 16:27:41</t>
        </is>
      </c>
      <c r="AI2062" t="inlineStr">
        <is>
          <t>e5870524d7474eb1ae50f2c4107b4683</t>
        </is>
      </c>
      <c r="AJ2062" t="inlineStr">
        <is>
          <t>2025-04-19</t>
        </is>
      </c>
      <c r="AK2062" t="inlineStr">
        <is>
          <t>10</t>
        </is>
      </c>
      <c r="AL2062" t="inlineStr">
        <is>
          <t>---</t>
        </is>
      </c>
      <c r="AM2062" t="inlineStr">
        <is>
          <t>1</t>
        </is>
      </c>
      <c r="AN2062" t="inlineStr">
        <is>
          <t>---</t>
        </is>
      </c>
      <c r="AO2062" t="inlineStr">
        <is>
          <t>1</t>
        </is>
      </c>
      <c r="AP2062" t="inlineStr">
        <is>
          <t>1</t>
        </is>
      </c>
      <c r="AQ2062" t="inlineStr"/>
      <c r="AR2062" t="inlineStr"/>
      <c r="AS2062" t="inlineStr"/>
      <c r="AT2062" t="inlineStr"/>
      <c r="AU2062" t="inlineStr">
        <is>
          <t>---</t>
        </is>
      </c>
      <c r="AV2062" t="inlineStr">
        <is>
          <t>---</t>
        </is>
      </c>
      <c r="AW2062" t="inlineStr">
        <is>
          <t>---</t>
        </is>
      </c>
      <c r="AX2062" t="inlineStr">
        <is>
          <t>---</t>
        </is>
      </c>
      <c r="AY2062" t="inlineStr">
        <is>
          <t>---</t>
        </is>
      </c>
      <c r="AZ2062" t="inlineStr">
        <is>
          <t>---</t>
        </is>
      </c>
      <c r="BA2062" t="inlineStr">
        <is>
          <t>e5870524d7474eb1ae50f2c4107b4683</t>
        </is>
      </c>
      <c r="BB2062" t="inlineStr">
        <is>
          <t>http://openrosa.org/formdesigner/0B48E039-1E80-49A7-AC24-732B6E788E39</t>
        </is>
      </c>
      <c r="BC2062" t="inlineStr">
        <is>
          <t>Ration et autres visites</t>
        </is>
      </c>
      <c r="BD2062" t="inlineStr">
        <is>
          <t>CommCare Android, version "2.56"(468051). App v15976. CommCare Version 2.56.0. Build 468051, built on: 2025-04-04</t>
        </is>
      </c>
      <c r="BE2062" t="inlineStr">
        <is>
          <t>commcare_1a638df5-b750-4196-ba65-fa624981c493</t>
        </is>
      </c>
      <c r="BF2062" t="inlineStr">
        <is>
          <t>18.54009 -72.324442 58.29 9.0</t>
        </is>
      </c>
      <c r="BG2062" t="inlineStr">
        <is>
          <t>f13d8149fc6d39ebe86af18272310ff9</t>
        </is>
      </c>
      <c r="BH2062" t="inlineStr">
        <is>
          <t>7f92301a232342ecaa860bf392f6b02f</t>
        </is>
      </c>
      <c r="BI2062" t="inlineStr">
        <is>
          <t>15246</t>
        </is>
      </c>
      <c r="BJ2062" t="inlineStr">
        <is>
          <t>XFormInstance</t>
        </is>
      </c>
      <c r="BK2062" t="inlineStr">
        <is>
          <t>b25d3dea1f8911f0913b5d8af65c2883</t>
        </is>
      </c>
      <c r="BL2062" t="b">
        <v>0</v>
      </c>
      <c r="BM2062" t="inlineStr">
        <is>
          <t>---</t>
        </is>
      </c>
      <c r="BN2062" t="inlineStr">
        <is>
          <t>200.113.214.218</t>
        </is>
      </c>
      <c r="BO2062" t="inlineStr">
        <is>
          <t>Yode Kaphe Lexis</t>
        </is>
      </c>
    </row>
    <row r="2063">
      <c r="A2063" t="inlineStr">
        <is>
          <t>2061</t>
        </is>
      </c>
      <c r="B2063" t="inlineStr">
        <is>
          <t>58ebb2a4-89e1-44a3-8055-54b564c692fd</t>
        </is>
      </c>
      <c r="C2063" t="inlineStr">
        <is>
          <t>2025-04-22</t>
        </is>
      </c>
      <c r="D2063" t="inlineStr">
        <is>
          <t>11</t>
        </is>
      </c>
      <c r="E2063" t="inlineStr">
        <is>
          <t>---</t>
        </is>
      </c>
      <c r="F2063" t="inlineStr">
        <is>
          <t>1</t>
        </is>
      </c>
      <c r="G2063" t="inlineStr">
        <is>
          <t>---</t>
        </is>
      </c>
      <c r="H2063" t="inlineStr">
        <is>
          <t>1</t>
        </is>
      </c>
      <c r="I2063" t="inlineStr">
        <is>
          <t>1</t>
        </is>
      </c>
      <c r="J2063" t="inlineStr"/>
      <c r="K2063" t="inlineStr">
        <is>
          <t>---</t>
        </is>
      </c>
      <c r="L2063" t="inlineStr">
        <is>
          <t>---</t>
        </is>
      </c>
      <c r="M2063" t="inlineStr">
        <is>
          <t>---</t>
        </is>
      </c>
      <c r="N2063" t="inlineStr">
        <is>
          <t>---</t>
        </is>
      </c>
      <c r="O2063" t="inlineStr">
        <is>
          <t>---</t>
        </is>
      </c>
      <c r="P2063" t="inlineStr">
        <is>
          <t>---</t>
        </is>
      </c>
      <c r="Q2063" t="inlineStr">
        <is>
          <t>---</t>
        </is>
      </c>
      <c r="R2063" t="inlineStr"/>
      <c r="S2063" t="inlineStr"/>
      <c r="T2063" t="inlineStr"/>
      <c r="U2063" t="inlineStr"/>
      <c r="V2063" t="inlineStr"/>
      <c r="W2063" t="inlineStr"/>
      <c r="X2063" t="inlineStr">
        <is>
          <t>PAP/NPFS/ST02071</t>
        </is>
      </c>
      <c r="Y2063" t="inlineStr">
        <is>
          <t>PAP/NPFS/ST02071</t>
        </is>
      </c>
      <c r="Z2063" t="inlineStr">
        <is>
          <t>2025-04-22 16:30:10</t>
        </is>
      </c>
      <c r="AA2063" t="inlineStr">
        <is>
          <t>2025-04-22 16:29:34</t>
        </is>
      </c>
      <c r="AB2063" t="inlineStr">
        <is>
          <t>2paula</t>
        </is>
      </c>
      <c r="AC2063" t="inlineStr">
        <is>
          <t>2025-04-22 16:30:28</t>
        </is>
      </c>
      <c r="AD2063" s="1" t="inlineStr">
        <is>
          <t>https://www.commcarehq.org/a/caris-test/reports/form_data/58ebb2a4-89e1-44a3-8055-54b564c692fd/</t>
        </is>
      </c>
      <c r="AE2063" t="inlineStr">
        <is>
          <t>---</t>
        </is>
      </c>
      <c r="AF2063" t="inlineStr">
        <is>
          <t>cbd4ff88c1e34caa833aaa43b0c3298e</t>
        </is>
      </c>
      <c r="AG2063" t="inlineStr">
        <is>
          <t>---</t>
        </is>
      </c>
      <c r="AH2063" t="inlineStr">
        <is>
          <t>2025-04-22 16:30:10</t>
        </is>
      </c>
      <c r="AI2063" t="inlineStr">
        <is>
          <t>e5870524d7474eb1ae50f2c4107b4683</t>
        </is>
      </c>
      <c r="AJ2063" t="inlineStr">
        <is>
          <t>2025-04-22</t>
        </is>
      </c>
      <c r="AK2063" t="inlineStr">
        <is>
          <t>11</t>
        </is>
      </c>
      <c r="AL2063" t="inlineStr">
        <is>
          <t>---</t>
        </is>
      </c>
      <c r="AM2063" t="inlineStr">
        <is>
          <t>1</t>
        </is>
      </c>
      <c r="AN2063" t="inlineStr">
        <is>
          <t>---</t>
        </is>
      </c>
      <c r="AO2063" t="inlineStr">
        <is>
          <t>1</t>
        </is>
      </c>
      <c r="AP2063" t="inlineStr">
        <is>
          <t>1</t>
        </is>
      </c>
      <c r="AQ2063" t="inlineStr"/>
      <c r="AR2063" t="inlineStr"/>
      <c r="AS2063" t="inlineStr"/>
      <c r="AT2063" t="inlineStr"/>
      <c r="AU2063" t="inlineStr">
        <is>
          <t>---</t>
        </is>
      </c>
      <c r="AV2063" t="inlineStr">
        <is>
          <t>---</t>
        </is>
      </c>
      <c r="AW2063" t="inlineStr">
        <is>
          <t>---</t>
        </is>
      </c>
      <c r="AX2063" t="inlineStr">
        <is>
          <t>---</t>
        </is>
      </c>
      <c r="AY2063" t="inlineStr">
        <is>
          <t>---</t>
        </is>
      </c>
      <c r="AZ2063" t="inlineStr">
        <is>
          <t>---</t>
        </is>
      </c>
      <c r="BA2063" t="inlineStr">
        <is>
          <t>e5870524d7474eb1ae50f2c4107b4683</t>
        </is>
      </c>
      <c r="BB2063" t="inlineStr">
        <is>
          <t>http://openrosa.org/formdesigner/0B48E039-1E80-49A7-AC24-732B6E788E39</t>
        </is>
      </c>
      <c r="BC2063" t="inlineStr">
        <is>
          <t>Ration et autres visites</t>
        </is>
      </c>
      <c r="BD2063" t="inlineStr">
        <is>
          <t>CommCare Android, version "2.56"(468051). App v15976. CommCare Version 2.56.0. Build 468051, built on: 2025-04-04</t>
        </is>
      </c>
      <c r="BE2063" t="inlineStr">
        <is>
          <t>commcare_1a638df5-b750-4196-ba65-fa624981c493</t>
        </is>
      </c>
      <c r="BF2063" t="inlineStr">
        <is>
          <t>18.538627 -72.3208941 73.4 7.52</t>
        </is>
      </c>
      <c r="BG2063" t="inlineStr">
        <is>
          <t>f13d8149fc6d39ebe86af18272310ff9</t>
        </is>
      </c>
      <c r="BH2063" t="inlineStr">
        <is>
          <t>7f92301a232342ecaa860bf392f6b02f</t>
        </is>
      </c>
      <c r="BI2063" t="inlineStr">
        <is>
          <t>15246</t>
        </is>
      </c>
      <c r="BJ2063" t="inlineStr">
        <is>
          <t>XFormInstance</t>
        </is>
      </c>
      <c r="BK2063" t="inlineStr">
        <is>
          <t>b25d3dea1f8911f0913b5d8af65c2883</t>
        </is>
      </c>
      <c r="BL2063" t="b">
        <v>0</v>
      </c>
      <c r="BM2063" t="inlineStr">
        <is>
          <t>---</t>
        </is>
      </c>
      <c r="BN2063" t="inlineStr">
        <is>
          <t>200.113.214.187</t>
        </is>
      </c>
      <c r="BO2063" t="inlineStr">
        <is>
          <t>Theely Destine</t>
        </is>
      </c>
    </row>
    <row r="2064">
      <c r="A2064" t="inlineStr">
        <is>
          <t>2062</t>
        </is>
      </c>
      <c r="B2064" t="inlineStr">
        <is>
          <t>3b9cdeae-5988-440e-8253-3dd75722360f</t>
        </is>
      </c>
      <c r="C2064" t="inlineStr">
        <is>
          <t>2025-04-21</t>
        </is>
      </c>
      <c r="D2064" t="inlineStr">
        <is>
          <t>4</t>
        </is>
      </c>
      <c r="E2064" t="inlineStr">
        <is>
          <t>verification medicament
17 / 4/ 25 
rendez vous 15/ 10/ 25</t>
        </is>
      </c>
      <c r="F2064" t="inlineStr">
        <is>
          <t>1</t>
        </is>
      </c>
      <c r="G2064" t="inlineStr">
        <is>
          <t>verification medicament
17/4/25
rendez vous 15/10/25</t>
        </is>
      </c>
      <c r="H2064" t="inlineStr">
        <is>
          <t>0</t>
        </is>
      </c>
      <c r="I2064" t="inlineStr">
        <is>
          <t>1</t>
        </is>
      </c>
      <c r="J2064" t="inlineStr">
        <is>
          <t>2</t>
        </is>
      </c>
      <c r="K2064" t="inlineStr">
        <is>
          <t>---</t>
        </is>
      </c>
      <c r="L2064" t="inlineStr">
        <is>
          <t>---</t>
        </is>
      </c>
      <c r="M2064" t="inlineStr">
        <is>
          <t>---</t>
        </is>
      </c>
      <c r="N2064" t="inlineStr">
        <is>
          <t>---</t>
        </is>
      </c>
      <c r="O2064" t="inlineStr">
        <is>
          <t>---</t>
        </is>
      </c>
      <c r="P2064" t="inlineStr">
        <is>
          <t>---</t>
        </is>
      </c>
      <c r="Q2064" t="inlineStr">
        <is>
          <t>---</t>
        </is>
      </c>
      <c r="R2064" t="inlineStr"/>
      <c r="S2064" t="inlineStr"/>
      <c r="T2064" t="inlineStr"/>
      <c r="U2064" t="inlineStr"/>
      <c r="V2064" t="inlineStr"/>
      <c r="W2064" t="inlineStr"/>
      <c r="X2064" t="inlineStr">
        <is>
          <t>PAP/HSFS/ST00621</t>
        </is>
      </c>
      <c r="Y2064" t="inlineStr">
        <is>
          <t>PAP/HSFS/ST00621</t>
        </is>
      </c>
      <c r="Z2064" t="inlineStr">
        <is>
          <t>2025-04-22 16:34:50</t>
        </is>
      </c>
      <c r="AA2064" t="inlineStr">
        <is>
          <t>2025-04-22 16:31:16</t>
        </is>
      </c>
      <c r="AB2064" t="inlineStr">
        <is>
          <t>2jessica</t>
        </is>
      </c>
      <c r="AC2064" t="inlineStr">
        <is>
          <t>2025-04-22 16:34:51</t>
        </is>
      </c>
      <c r="AD2064" s="1" t="inlineStr">
        <is>
          <t>https://www.commcarehq.org/a/caris-test/reports/form_data/3b9cdeae-5988-440e-8253-3dd75722360f/</t>
        </is>
      </c>
      <c r="AE2064" t="inlineStr">
        <is>
          <t>---</t>
        </is>
      </c>
      <c r="AF2064" t="inlineStr">
        <is>
          <t>3c5a623af057e23a32ae4000_21051</t>
        </is>
      </c>
      <c r="AG2064" t="inlineStr">
        <is>
          <t>---</t>
        </is>
      </c>
      <c r="AH2064" t="inlineStr">
        <is>
          <t>2025-04-22 16:34:50</t>
        </is>
      </c>
      <c r="AI2064" t="inlineStr">
        <is>
          <t>6b7066b672544b4cabd3a14f9f012e2c</t>
        </is>
      </c>
      <c r="AJ2064" t="inlineStr">
        <is>
          <t>2025-04-21</t>
        </is>
      </c>
      <c r="AK2064" t="inlineStr">
        <is>
          <t>4</t>
        </is>
      </c>
      <c r="AL2064" t="inlineStr">
        <is>
          <t>verification medicament
17 / 4/ 25 
rendez vous 15/ 10/ 25</t>
        </is>
      </c>
      <c r="AM2064" t="inlineStr">
        <is>
          <t>1</t>
        </is>
      </c>
      <c r="AN2064" t="inlineStr">
        <is>
          <t>verification medicament
17/4/25
rendez vous 15/10/25</t>
        </is>
      </c>
      <c r="AO2064" t="inlineStr">
        <is>
          <t>0</t>
        </is>
      </c>
      <c r="AP2064" t="inlineStr">
        <is>
          <t>1</t>
        </is>
      </c>
      <c r="AQ2064" t="inlineStr"/>
      <c r="AR2064" t="inlineStr"/>
      <c r="AS2064" t="inlineStr"/>
      <c r="AT2064" t="inlineStr"/>
      <c r="AU2064" t="inlineStr">
        <is>
          <t>---</t>
        </is>
      </c>
      <c r="AV2064" t="inlineStr">
        <is>
          <t>---</t>
        </is>
      </c>
      <c r="AW2064" t="inlineStr">
        <is>
          <t>---</t>
        </is>
      </c>
      <c r="AX2064" t="inlineStr">
        <is>
          <t>---</t>
        </is>
      </c>
      <c r="AY2064" t="inlineStr">
        <is>
          <t>---</t>
        </is>
      </c>
      <c r="AZ2064" t="inlineStr">
        <is>
          <t>---</t>
        </is>
      </c>
      <c r="BA2064" t="inlineStr">
        <is>
          <t>6b7066b672544b4cabd3a14f9f012e2c</t>
        </is>
      </c>
      <c r="BB2064" t="inlineStr">
        <is>
          <t>http://openrosa.org/formdesigner/0B48E039-1E80-49A7-AC24-732B6E788E39</t>
        </is>
      </c>
      <c r="BC2064" t="inlineStr">
        <is>
          <t>Ration et autres visites</t>
        </is>
      </c>
      <c r="BD2064" t="inlineStr">
        <is>
          <t>CommCare Android, version "2.57.0"(472003). App v15976. CommCare Version 2.57.0. Build 472003, built on: 2025-04-18</t>
        </is>
      </c>
      <c r="BE2064" t="inlineStr">
        <is>
          <t>commcare_f18d6b7a-4a28-4b1e-ba72-371ee279da9f</t>
        </is>
      </c>
      <c r="BF2064" t="inlineStr"/>
      <c r="BG2064" t="inlineStr">
        <is>
          <t>f13d8149fc6d39ebe86af18272310ff9</t>
        </is>
      </c>
      <c r="BH2064" t="inlineStr">
        <is>
          <t>7f92301a232342ecaa860bf392f6b02f</t>
        </is>
      </c>
      <c r="BI2064" t="inlineStr">
        <is>
          <t>15246</t>
        </is>
      </c>
      <c r="BJ2064" t="inlineStr">
        <is>
          <t>XFormInstance</t>
        </is>
      </c>
      <c r="BK2064" t="inlineStr">
        <is>
          <t>08b6bef81f9611f0851c2d62bcb734fa</t>
        </is>
      </c>
      <c r="BL2064" t="b">
        <v>0</v>
      </c>
      <c r="BM2064" t="inlineStr">
        <is>
          <t>---</t>
        </is>
      </c>
      <c r="BN2064" t="inlineStr">
        <is>
          <t>190.115.180.111</t>
        </is>
      </c>
      <c r="BO2064" t="inlineStr">
        <is>
          <t xml:space="preserve"> </t>
        </is>
      </c>
    </row>
    <row r="2065">
      <c r="A2065" t="inlineStr">
        <is>
          <t>2063</t>
        </is>
      </c>
      <c r="B2065" t="inlineStr">
        <is>
          <t>f23f1dae-6ace-4cd3-8cc3-bafbb1bdbeeb</t>
        </is>
      </c>
      <c r="C2065" t="inlineStr">
        <is>
          <t>2025-04-21</t>
        </is>
      </c>
      <c r="D2065" t="inlineStr">
        <is>
          <t>4</t>
        </is>
      </c>
      <c r="E2065" t="inlineStr">
        <is>
          <t>verification charge virale
effectuer 12/9/24 indetectable</t>
        </is>
      </c>
      <c r="F2065" t="inlineStr">
        <is>
          <t>1</t>
        </is>
      </c>
      <c r="G2065" t="inlineStr">
        <is>
          <t>verification charge virale
effectuer le 12/9/24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---</t>
        </is>
      </c>
      <c r="L2065" t="inlineStr">
        <is>
          <t>---</t>
        </is>
      </c>
      <c r="M2065" t="inlineStr">
        <is>
          <t>---</t>
        </is>
      </c>
      <c r="N2065" t="inlineStr">
        <is>
          <t>---</t>
        </is>
      </c>
      <c r="O2065" t="inlineStr">
        <is>
          <t>---</t>
        </is>
      </c>
      <c r="P2065" t="inlineStr">
        <is>
          <t>---</t>
        </is>
      </c>
      <c r="Q2065" t="inlineStr">
        <is>
          <t>---</t>
        </is>
      </c>
      <c r="R2065" t="inlineStr"/>
      <c r="S2065" t="inlineStr"/>
      <c r="T2065" t="inlineStr"/>
      <c r="U2065" t="inlineStr"/>
      <c r="V2065" t="inlineStr"/>
      <c r="W2065" t="inlineStr"/>
      <c r="X2065" t="inlineStr">
        <is>
          <t>PAP/HSFS/ST00999</t>
        </is>
      </c>
      <c r="Y2065" t="inlineStr">
        <is>
          <t>PAP/HSFS/ST00999</t>
        </is>
      </c>
      <c r="Z2065" t="inlineStr">
        <is>
          <t>2025-04-22 16:37:55</t>
        </is>
      </c>
      <c r="AA2065" t="inlineStr">
        <is>
          <t>2025-04-22 16:35:18</t>
        </is>
      </c>
      <c r="AB2065" t="inlineStr">
        <is>
          <t>2jessica</t>
        </is>
      </c>
      <c r="AC2065" t="inlineStr">
        <is>
          <t>2025-04-22 16:37:55</t>
        </is>
      </c>
      <c r="AD2065" s="1" t="inlineStr">
        <is>
          <t>https://www.commcarehq.org/a/caris-test/reports/form_data/f23f1dae-6ace-4cd3-8cc3-bafbb1bdbeeb/</t>
        </is>
      </c>
      <c r="AE2065" t="inlineStr">
        <is>
          <t>---</t>
        </is>
      </c>
      <c r="AF2065" t="inlineStr">
        <is>
          <t>3c5a623af057e23a32ae4000_73414</t>
        </is>
      </c>
      <c r="AG2065" t="inlineStr">
        <is>
          <t>---</t>
        </is>
      </c>
      <c r="AH2065" t="inlineStr">
        <is>
          <t>2025-04-22 16:37:55</t>
        </is>
      </c>
      <c r="AI2065" t="inlineStr">
        <is>
          <t>6b7066b672544b4cabd3a14f9f012e2c</t>
        </is>
      </c>
      <c r="AJ2065" t="inlineStr">
        <is>
          <t>2025-04-21</t>
        </is>
      </c>
      <c r="AK2065" t="inlineStr">
        <is>
          <t>4</t>
        </is>
      </c>
      <c r="AL2065" t="inlineStr">
        <is>
          <t>verification charge virale
effectuer 12/9/24 indetectable</t>
        </is>
      </c>
      <c r="AM2065" t="inlineStr">
        <is>
          <t>1</t>
        </is>
      </c>
      <c r="AN2065" t="inlineStr">
        <is>
          <t>verification charge virale
effectuer le 12/9/24</t>
        </is>
      </c>
      <c r="AO2065" t="inlineStr">
        <is>
          <t>0</t>
        </is>
      </c>
      <c r="AP2065" t="inlineStr">
        <is>
          <t>1</t>
        </is>
      </c>
      <c r="AQ2065" t="inlineStr"/>
      <c r="AR2065" t="inlineStr"/>
      <c r="AS2065" t="inlineStr"/>
      <c r="AT2065" t="inlineStr"/>
      <c r="AU2065" t="inlineStr">
        <is>
          <t>---</t>
        </is>
      </c>
      <c r="AV2065" t="inlineStr">
        <is>
          <t>---</t>
        </is>
      </c>
      <c r="AW2065" t="inlineStr">
        <is>
          <t>---</t>
        </is>
      </c>
      <c r="AX2065" t="inlineStr">
        <is>
          <t>---</t>
        </is>
      </c>
      <c r="AY2065" t="inlineStr">
        <is>
          <t>---</t>
        </is>
      </c>
      <c r="AZ2065" t="inlineStr">
        <is>
          <t>---</t>
        </is>
      </c>
      <c r="BA2065" t="inlineStr">
        <is>
          <t>6b7066b672544b4cabd3a14f9f012e2c</t>
        </is>
      </c>
      <c r="BB2065" t="inlineStr">
        <is>
          <t>http://openrosa.org/formdesigner/0B48E039-1E80-49A7-AC24-732B6E788E39</t>
        </is>
      </c>
      <c r="BC2065" t="inlineStr">
        <is>
          <t>Ration et autres visites</t>
        </is>
      </c>
      <c r="BD2065" t="inlineStr">
        <is>
          <t>CommCare Android, version "2.57.0"(472003). App v15976. CommCare Version 2.57.0. Build 472003, built on: 2025-04-18</t>
        </is>
      </c>
      <c r="BE2065" t="inlineStr">
        <is>
          <t>commcare_f18d6b7a-4a28-4b1e-ba72-371ee279da9f</t>
        </is>
      </c>
      <c r="BF2065" t="inlineStr"/>
      <c r="BG2065" t="inlineStr">
        <is>
          <t>f13d8149fc6d39ebe86af18272310ff9</t>
        </is>
      </c>
      <c r="BH2065" t="inlineStr">
        <is>
          <t>7f92301a232342ecaa860bf392f6b02f</t>
        </is>
      </c>
      <c r="BI2065" t="inlineStr">
        <is>
          <t>15246</t>
        </is>
      </c>
      <c r="BJ2065" t="inlineStr">
        <is>
          <t>XFormInstance</t>
        </is>
      </c>
      <c r="BK2065" t="inlineStr">
        <is>
          <t>08b6bef81f9611f0851c2d62bcb734fa</t>
        </is>
      </c>
      <c r="BL2065" t="b">
        <v>0</v>
      </c>
      <c r="BM2065" t="inlineStr">
        <is>
          <t>---</t>
        </is>
      </c>
      <c r="BN2065" t="inlineStr">
        <is>
          <t>190.115.180.111</t>
        </is>
      </c>
      <c r="BO2065" t="inlineStr">
        <is>
          <t>Joanne Louis</t>
        </is>
      </c>
    </row>
    <row r="2066">
      <c r="A2066" t="inlineStr">
        <is>
          <t>2064</t>
        </is>
      </c>
      <c r="B2066" t="inlineStr">
        <is>
          <t>f7187bbb-b705-46a9-b122-5d97a5f30413</t>
        </is>
      </c>
      <c r="C2066" t="inlineStr">
        <is>
          <t>2025-04-21</t>
        </is>
      </c>
      <c r="D2066" t="inlineStr">
        <is>
          <t>4</t>
        </is>
      </c>
      <c r="E2066" t="inlineStr">
        <is>
          <t>verification medicament
rendez vous 3/10/25</t>
        </is>
      </c>
      <c r="F2066" t="inlineStr">
        <is>
          <t>1</t>
        </is>
      </c>
      <c r="G2066" t="inlineStr">
        <is>
          <t>verification medicament
3/10/25</t>
        </is>
      </c>
      <c r="H2066" t="inlineStr">
        <is>
          <t>0</t>
        </is>
      </c>
      <c r="I2066" t="inlineStr">
        <is>
          <t>1</t>
        </is>
      </c>
      <c r="J2066" t="inlineStr">
        <is>
          <t>2</t>
        </is>
      </c>
      <c r="K2066" t="inlineStr">
        <is>
          <t>---</t>
        </is>
      </c>
      <c r="L2066" t="inlineStr">
        <is>
          <t>---</t>
        </is>
      </c>
      <c r="M2066" t="inlineStr">
        <is>
          <t>---</t>
        </is>
      </c>
      <c r="N2066" t="inlineStr">
        <is>
          <t>---</t>
        </is>
      </c>
      <c r="O2066" t="inlineStr">
        <is>
          <t>---</t>
        </is>
      </c>
      <c r="P2066" t="inlineStr">
        <is>
          <t>---</t>
        </is>
      </c>
      <c r="Q2066" t="inlineStr">
        <is>
          <t>---</t>
        </is>
      </c>
      <c r="R2066" t="inlineStr"/>
      <c r="S2066" t="inlineStr"/>
      <c r="T2066" t="inlineStr"/>
      <c r="U2066" t="inlineStr"/>
      <c r="V2066" t="inlineStr"/>
      <c r="W2066" t="inlineStr"/>
      <c r="X2066" t="inlineStr">
        <is>
          <t>PAP/HSFS/ST01257</t>
        </is>
      </c>
      <c r="Y2066" t="inlineStr">
        <is>
          <t>PAP/HSFS/ST01257</t>
        </is>
      </c>
      <c r="Z2066" t="inlineStr">
        <is>
          <t>2025-04-22 16:44:47</t>
        </is>
      </c>
      <c r="AA2066" t="inlineStr">
        <is>
          <t>2025-04-22 16:38:09</t>
        </is>
      </c>
      <c r="AB2066" t="inlineStr">
        <is>
          <t>2jessica</t>
        </is>
      </c>
      <c r="AC2066" t="inlineStr">
        <is>
          <t>2025-04-22 16:44:48</t>
        </is>
      </c>
      <c r="AD2066" s="1" t="inlineStr">
        <is>
          <t>https://www.commcarehq.org/a/caris-test/reports/form_data/f7187bbb-b705-46a9-b122-5d97a5f30413/</t>
        </is>
      </c>
      <c r="AE2066" t="inlineStr">
        <is>
          <t>---</t>
        </is>
      </c>
      <c r="AF2066" t="inlineStr">
        <is>
          <t>3c5a623af057e23a32ae4000_107083</t>
        </is>
      </c>
      <c r="AG2066" t="inlineStr">
        <is>
          <t>---</t>
        </is>
      </c>
      <c r="AH2066" t="inlineStr">
        <is>
          <t>2025-04-22 16:44:47</t>
        </is>
      </c>
      <c r="AI2066" t="inlineStr">
        <is>
          <t>6b7066b672544b4cabd3a14f9f012e2c</t>
        </is>
      </c>
      <c r="AJ2066" t="inlineStr">
        <is>
          <t>2025-04-21</t>
        </is>
      </c>
      <c r="AK2066" t="inlineStr">
        <is>
          <t>4</t>
        </is>
      </c>
      <c r="AL2066" t="inlineStr">
        <is>
          <t>verification medicament
rendez vous 3/10/25</t>
        </is>
      </c>
      <c r="AM2066" t="inlineStr">
        <is>
          <t>1</t>
        </is>
      </c>
      <c r="AN2066" t="inlineStr">
        <is>
          <t>verification medicament
3/10/25</t>
        </is>
      </c>
      <c r="AO2066" t="inlineStr">
        <is>
          <t>0</t>
        </is>
      </c>
      <c r="AP2066" t="inlineStr">
        <is>
          <t>1</t>
        </is>
      </c>
      <c r="AQ2066" t="inlineStr"/>
      <c r="AR2066" t="inlineStr"/>
      <c r="AS2066" t="inlineStr"/>
      <c r="AT2066" t="inlineStr"/>
      <c r="AU2066" t="inlineStr">
        <is>
          <t>---</t>
        </is>
      </c>
      <c r="AV2066" t="inlineStr">
        <is>
          <t>---</t>
        </is>
      </c>
      <c r="AW2066" t="inlineStr">
        <is>
          <t>---</t>
        </is>
      </c>
      <c r="AX2066" t="inlineStr">
        <is>
          <t>---</t>
        </is>
      </c>
      <c r="AY2066" t="inlineStr">
        <is>
          <t>---</t>
        </is>
      </c>
      <c r="AZ2066" t="inlineStr">
        <is>
          <t>---</t>
        </is>
      </c>
      <c r="BA2066" t="inlineStr">
        <is>
          <t>6b7066b672544b4cabd3a14f9f012e2c</t>
        </is>
      </c>
      <c r="BB2066" t="inlineStr">
        <is>
          <t>http://openrosa.org/formdesigner/0B48E039-1E80-49A7-AC24-732B6E788E39</t>
        </is>
      </c>
      <c r="BC2066" t="inlineStr">
        <is>
          <t>Ration et autres visites</t>
        </is>
      </c>
      <c r="BD2066" t="inlineStr">
        <is>
          <t>CommCare Android, version "2.57.0"(472003). App v15976. CommCare Version 2.57.0. Build 472003, built on: 2025-04-18</t>
        </is>
      </c>
      <c r="BE2066" t="inlineStr">
        <is>
          <t>commcare_f18d6b7a-4a28-4b1e-ba72-371ee279da9f</t>
        </is>
      </c>
      <c r="BF2066" t="inlineStr"/>
      <c r="BG2066" t="inlineStr">
        <is>
          <t>f13d8149fc6d39ebe86af18272310ff9</t>
        </is>
      </c>
      <c r="BH2066" t="inlineStr">
        <is>
          <t>7f92301a232342ecaa860bf392f6b02f</t>
        </is>
      </c>
      <c r="BI2066" t="inlineStr">
        <is>
          <t>15246</t>
        </is>
      </c>
      <c r="BJ2066" t="inlineStr">
        <is>
          <t>XFormInstance</t>
        </is>
      </c>
      <c r="BK2066" t="inlineStr">
        <is>
          <t>08b6bef81f9611f0851c2d62bcb734fa</t>
        </is>
      </c>
      <c r="BL2066" t="b">
        <v>0</v>
      </c>
      <c r="BM2066" t="inlineStr">
        <is>
          <t>---</t>
        </is>
      </c>
      <c r="BN2066" t="inlineStr">
        <is>
          <t>190.115.180.111</t>
        </is>
      </c>
      <c r="BO2066" t="inlineStr">
        <is>
          <t>Woody menthor</t>
        </is>
      </c>
    </row>
    <row r="2067">
      <c r="A2067" t="inlineStr">
        <is>
          <t>2065</t>
        </is>
      </c>
      <c r="B2067" t="inlineStr">
        <is>
          <t>deaa4505-248a-42b1-918d-da4835460e6e</t>
        </is>
      </c>
      <c r="C2067" t="inlineStr">
        <is>
          <t>2025-04-08</t>
        </is>
      </c>
      <c r="D2067" t="inlineStr">
        <is>
          <t>4</t>
        </is>
      </c>
      <c r="E2067" t="inlineStr">
        <is>
          <t>dots</t>
        </is>
      </c>
      <c r="F2067" t="inlineStr">
        <is>
          <t>1</t>
        </is>
      </c>
      <c r="G2067" t="inlineStr">
        <is>
          <t>dots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---</t>
        </is>
      </c>
      <c r="L2067" t="inlineStr">
        <is>
          <t>---</t>
        </is>
      </c>
      <c r="M2067" t="inlineStr">
        <is>
          <t>---</t>
        </is>
      </c>
      <c r="N2067" t="inlineStr">
        <is>
          <t>---</t>
        </is>
      </c>
      <c r="O2067" t="inlineStr">
        <is>
          <t>---</t>
        </is>
      </c>
      <c r="P2067" t="inlineStr">
        <is>
          <t>---</t>
        </is>
      </c>
      <c r="Q2067" t="inlineStr">
        <is>
          <t>---</t>
        </is>
      </c>
      <c r="R2067" t="inlineStr"/>
      <c r="S2067" t="inlineStr"/>
      <c r="T2067" t="inlineStr"/>
      <c r="U2067" t="inlineStr"/>
      <c r="V2067" t="inlineStr"/>
      <c r="W2067" t="inlineStr"/>
      <c r="X2067" t="inlineStr">
        <is>
          <t>PAP/NPFS/ST03215</t>
        </is>
      </c>
      <c r="Y2067" t="inlineStr">
        <is>
          <t>PAP/NPFS/ST03215</t>
        </is>
      </c>
      <c r="Z2067" t="inlineStr">
        <is>
          <t>2025-04-22 16:50:02</t>
        </is>
      </c>
      <c r="AA2067" t="inlineStr">
        <is>
          <t>2025-04-22 16:46:07</t>
        </is>
      </c>
      <c r="AB2067" t="inlineStr">
        <is>
          <t>2styves</t>
        </is>
      </c>
      <c r="AC2067" t="inlineStr">
        <is>
          <t>2025-04-22 16:50:03</t>
        </is>
      </c>
      <c r="AD2067" s="1" t="inlineStr">
        <is>
          <t>https://www.commcarehq.org/a/caris-test/reports/form_data/deaa4505-248a-42b1-918d-da4835460e6e/</t>
        </is>
      </c>
      <c r="AE2067" t="inlineStr">
        <is>
          <t>---</t>
        </is>
      </c>
      <c r="AF2067" t="inlineStr">
        <is>
          <t>3c5a623af057e23a32ae4000_40617</t>
        </is>
      </c>
      <c r="AG2067" t="inlineStr">
        <is>
          <t>---</t>
        </is>
      </c>
      <c r="AH2067" t="inlineStr">
        <is>
          <t>2025-04-22 16:50:02</t>
        </is>
      </c>
      <c r="AI2067" t="inlineStr">
        <is>
          <t>778b85ff647948a2b74cfc8d7846aba5</t>
        </is>
      </c>
      <c r="AJ2067" t="inlineStr">
        <is>
          <t>2025-04-08</t>
        </is>
      </c>
      <c r="AK2067" t="inlineStr">
        <is>
          <t>4</t>
        </is>
      </c>
      <c r="AL2067" t="inlineStr">
        <is>
          <t>dots</t>
        </is>
      </c>
      <c r="AM2067" t="inlineStr">
        <is>
          <t>1</t>
        </is>
      </c>
      <c r="AN2067" t="inlineStr">
        <is>
          <t>dots</t>
        </is>
      </c>
      <c r="AO2067" t="inlineStr">
        <is>
          <t>1</t>
        </is>
      </c>
      <c r="AP2067" t="inlineStr">
        <is>
          <t>1</t>
        </is>
      </c>
      <c r="AQ2067" t="inlineStr"/>
      <c r="AR2067" t="inlineStr"/>
      <c r="AS2067" t="inlineStr"/>
      <c r="AT2067" t="inlineStr"/>
      <c r="AU2067" t="inlineStr">
        <is>
          <t>---</t>
        </is>
      </c>
      <c r="AV2067" t="inlineStr">
        <is>
          <t>---</t>
        </is>
      </c>
      <c r="AW2067" t="inlineStr">
        <is>
          <t>---</t>
        </is>
      </c>
      <c r="AX2067" t="inlineStr">
        <is>
          <t>---</t>
        </is>
      </c>
      <c r="AY2067" t="inlineStr">
        <is>
          <t>---</t>
        </is>
      </c>
      <c r="AZ2067" t="inlineStr">
        <is>
          <t>---</t>
        </is>
      </c>
      <c r="BA2067" t="inlineStr">
        <is>
          <t>778b85ff647948a2b74cfc8d7846aba5</t>
        </is>
      </c>
      <c r="BB2067" t="inlineStr">
        <is>
          <t>http://openrosa.org/formdesigner/0B48E039-1E80-49A7-AC24-732B6E788E39</t>
        </is>
      </c>
      <c r="BC2067" t="inlineStr">
        <is>
          <t>Ration et autres visites</t>
        </is>
      </c>
      <c r="BD2067" t="inlineStr">
        <is>
          <t>CommCare Android, version "2.56"(468048). App v15976. CommCare Version 2.56.0. Build 468048, built on: 2025-03-31</t>
        </is>
      </c>
      <c r="BE2067" t="inlineStr">
        <is>
          <t>commcare_99e364ac-f097-4367-9549-47dce913a4be</t>
        </is>
      </c>
      <c r="BF2067" t="inlineStr">
        <is>
          <t>18.5882549 -72.3124278 -10.5 2299.99</t>
        </is>
      </c>
      <c r="BG2067" t="inlineStr">
        <is>
          <t>f13d8149fc6d39ebe86af18272310ff9</t>
        </is>
      </c>
      <c r="BH2067" t="inlineStr">
        <is>
          <t>7f92301a232342ecaa860bf392f6b02f</t>
        </is>
      </c>
      <c r="BI2067" t="inlineStr">
        <is>
          <t>15246</t>
        </is>
      </c>
      <c r="BJ2067" t="inlineStr">
        <is>
          <t>XFormInstance</t>
        </is>
      </c>
      <c r="BK2067" t="inlineStr">
        <is>
          <t>0df161261f9511f0a8de6960cb3eba34</t>
        </is>
      </c>
      <c r="BL2067" t="b">
        <v>0</v>
      </c>
      <c r="BM2067" t="inlineStr">
        <is>
          <t>---</t>
        </is>
      </c>
      <c r="BN2067" t="inlineStr">
        <is>
          <t>200.113.214.4</t>
        </is>
      </c>
      <c r="BO2067" t="inlineStr">
        <is>
          <t>Joseph Mercidieu</t>
        </is>
      </c>
    </row>
    <row r="2068">
      <c r="A2068" t="inlineStr">
        <is>
          <t>2066</t>
        </is>
      </c>
      <c r="B2068" t="inlineStr">
        <is>
          <t>98de6c32-e9f8-471c-8bfa-eac9776d3a63</t>
        </is>
      </c>
      <c r="C2068" t="inlineStr">
        <is>
          <t>2025-04-21</t>
        </is>
      </c>
      <c r="D2068" t="inlineStr">
        <is>
          <t>8</t>
        </is>
      </c>
      <c r="E2068" t="inlineStr">
        <is>
          <t>---</t>
        </is>
      </c>
      <c r="F2068" t="inlineStr">
        <is>
          <t>1</t>
        </is>
      </c>
      <c r="G2068" t="inlineStr">
        <is>
          <t>---</t>
        </is>
      </c>
      <c r="H2068" t="inlineStr">
        <is>
          <t>1</t>
        </is>
      </c>
      <c r="I2068" t="inlineStr">
        <is>
          <t>1</t>
        </is>
      </c>
      <c r="J2068" t="inlineStr">
        <is>
          <t>4</t>
        </is>
      </c>
      <c r="K2068" t="inlineStr">
        <is>
          <t>---</t>
        </is>
      </c>
      <c r="L2068" t="inlineStr">
        <is>
          <t>---</t>
        </is>
      </c>
      <c r="M2068" t="inlineStr">
        <is>
          <t>---</t>
        </is>
      </c>
      <c r="N2068" t="inlineStr">
        <is>
          <t>---</t>
        </is>
      </c>
      <c r="O2068" t="inlineStr">
        <is>
          <t>---</t>
        </is>
      </c>
      <c r="P2068" t="inlineStr">
        <is>
          <t>---</t>
        </is>
      </c>
      <c r="Q2068" t="inlineStr">
        <is>
          <t>---</t>
        </is>
      </c>
      <c r="R2068" t="inlineStr"/>
      <c r="S2068" t="inlineStr"/>
      <c r="T2068" t="inlineStr"/>
      <c r="U2068" t="inlineStr"/>
      <c r="V2068" t="inlineStr"/>
      <c r="W2068" t="inlineStr"/>
      <c r="X2068" t="inlineStr">
        <is>
          <t>PAP/CMSP/ST01747</t>
        </is>
      </c>
      <c r="Y2068" t="inlineStr">
        <is>
          <t>PAP/CMSP/ST01747</t>
        </is>
      </c>
      <c r="Z2068" t="inlineStr">
        <is>
          <t>2025-04-22 17:40:54</t>
        </is>
      </c>
      <c r="AA2068" t="inlineStr">
        <is>
          <t>2025-04-22 17:40:34</t>
        </is>
      </c>
      <c r="AB2068" t="inlineStr">
        <is>
          <t>2mydarling</t>
        </is>
      </c>
      <c r="AC2068" t="inlineStr">
        <is>
          <t>2025-04-22 17:40:32</t>
        </is>
      </c>
      <c r="AD2068" s="1" t="inlineStr">
        <is>
          <t>https://www.commcarehq.org/a/caris-test/reports/form_data/98de6c32-e9f8-471c-8bfa-eac9776d3a63/</t>
        </is>
      </c>
      <c r="AE2068" t="inlineStr">
        <is>
          <t>---</t>
        </is>
      </c>
      <c r="AF2068" t="inlineStr">
        <is>
          <t>3c5a623af057e23a32ae4000_172902</t>
        </is>
      </c>
      <c r="AG2068" t="inlineStr">
        <is>
          <t>---</t>
        </is>
      </c>
      <c r="AH2068" t="inlineStr">
        <is>
          <t>2025-04-22 17:40:54</t>
        </is>
      </c>
      <c r="AI2068" t="inlineStr">
        <is>
          <t>73b90dd477d849b782f6402de60c4373</t>
        </is>
      </c>
      <c r="AJ2068" t="inlineStr">
        <is>
          <t>2025-04-21</t>
        </is>
      </c>
      <c r="AK2068" t="inlineStr">
        <is>
          <t>8</t>
        </is>
      </c>
      <c r="AL2068" t="inlineStr">
        <is>
          <t>---</t>
        </is>
      </c>
      <c r="AM2068" t="inlineStr">
        <is>
          <t>1</t>
        </is>
      </c>
      <c r="AN2068" t="inlineStr">
        <is>
          <t>---</t>
        </is>
      </c>
      <c r="AO2068" t="inlineStr">
        <is>
          <t>1</t>
        </is>
      </c>
      <c r="AP2068" t="inlineStr">
        <is>
          <t>1</t>
        </is>
      </c>
      <c r="AQ2068" t="inlineStr"/>
      <c r="AR2068" t="inlineStr"/>
      <c r="AS2068" t="inlineStr"/>
      <c r="AT2068" t="inlineStr"/>
      <c r="AU2068" t="inlineStr">
        <is>
          <t>---</t>
        </is>
      </c>
      <c r="AV2068" t="inlineStr">
        <is>
          <t>---</t>
        </is>
      </c>
      <c r="AW2068" t="inlineStr">
        <is>
          <t>---</t>
        </is>
      </c>
      <c r="AX2068" t="inlineStr">
        <is>
          <t>---</t>
        </is>
      </c>
      <c r="AY2068" t="inlineStr">
        <is>
          <t>---</t>
        </is>
      </c>
      <c r="AZ2068" t="inlineStr">
        <is>
          <t>---</t>
        </is>
      </c>
      <c r="BA2068" t="inlineStr">
        <is>
          <t>73b90dd477d849b782f6402de60c4373</t>
        </is>
      </c>
      <c r="BB2068" t="inlineStr">
        <is>
          <t>http://openrosa.org/formdesigner/0B48E039-1E80-49A7-AC24-732B6E788E39</t>
        </is>
      </c>
      <c r="BC2068" t="inlineStr">
        <is>
          <t>Ration et autres visites</t>
        </is>
      </c>
      <c r="BD2068" t="inlineStr">
        <is>
          <t>CommCare Android, version "2.55.0"(467579). App v15976. CommCare Version 2.55.0. Build 467579, built on: 2025-01-15</t>
        </is>
      </c>
      <c r="BE2068" t="inlineStr">
        <is>
          <t>commcare_ba43b001-b7fb-4a56-b629-2d01f309ddd8</t>
        </is>
      </c>
      <c r="BF2068" t="inlineStr"/>
      <c r="BG2068" t="inlineStr">
        <is>
          <t>f13d8149fc6d39ebe86af18272310ff9</t>
        </is>
      </c>
      <c r="BH2068" t="inlineStr">
        <is>
          <t>7f92301a232342ecaa860bf392f6b02f</t>
        </is>
      </c>
      <c r="BI2068" t="inlineStr">
        <is>
          <t>15246</t>
        </is>
      </c>
      <c r="BJ2068" t="inlineStr">
        <is>
          <t>XFormInstance</t>
        </is>
      </c>
      <c r="BK2068" t="inlineStr">
        <is>
          <t>68786dfa1fa011f085242d62bcb734fa</t>
        </is>
      </c>
      <c r="BL2068" t="b">
        <v>0</v>
      </c>
      <c r="BM2068" t="inlineStr">
        <is>
          <t>---</t>
        </is>
      </c>
      <c r="BN2068" t="inlineStr">
        <is>
          <t>66.9.168.110</t>
        </is>
      </c>
      <c r="BO2068" t="inlineStr">
        <is>
          <t>Alex Charles</t>
        </is>
      </c>
    </row>
    <row r="2069">
      <c r="A2069" t="inlineStr">
        <is>
          <t>2067</t>
        </is>
      </c>
      <c r="B2069" t="inlineStr">
        <is>
          <t>b91a3e98-f76c-4d04-9d41-1e038e942e7b</t>
        </is>
      </c>
      <c r="C2069" t="inlineStr">
        <is>
          <t>2025-04-10</t>
        </is>
      </c>
      <c r="D2069" t="inlineStr">
        <is>
          <t>10</t>
        </is>
      </c>
      <c r="E2069" t="inlineStr">
        <is>
          <t>---</t>
        </is>
      </c>
      <c r="F2069" t="inlineStr">
        <is>
          <t>1</t>
        </is>
      </c>
      <c r="G2069" t="inlineStr">
        <is>
          <t>---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---</t>
        </is>
      </c>
      <c r="L2069" t="inlineStr">
        <is>
          <t>---</t>
        </is>
      </c>
      <c r="M2069" t="inlineStr">
        <is>
          <t>---</t>
        </is>
      </c>
      <c r="N2069" t="inlineStr">
        <is>
          <t>---</t>
        </is>
      </c>
      <c r="O2069" t="inlineStr">
        <is>
          <t>---</t>
        </is>
      </c>
      <c r="P2069" t="inlineStr">
        <is>
          <t>---</t>
        </is>
      </c>
      <c r="Q2069" t="inlineStr">
        <is>
          <t>---</t>
        </is>
      </c>
      <c r="R2069" t="inlineStr"/>
      <c r="S2069" t="inlineStr"/>
      <c r="T2069" t="inlineStr"/>
      <c r="U2069" t="inlineStr"/>
      <c r="V2069" t="inlineStr"/>
      <c r="W2069" t="inlineStr"/>
      <c r="X2069" t="inlineStr">
        <is>
          <t>PAP/CMSP/ST01836</t>
        </is>
      </c>
      <c r="Y2069" t="inlineStr">
        <is>
          <t>PAP/CMSP/ST01836</t>
        </is>
      </c>
      <c r="Z2069" t="inlineStr">
        <is>
          <t>2025-04-22 17:41:55</t>
        </is>
      </c>
      <c r="AA2069" t="inlineStr">
        <is>
          <t>2025-04-22 17:41:30</t>
        </is>
      </c>
      <c r="AB2069" t="inlineStr">
        <is>
          <t>2mydarling</t>
        </is>
      </c>
      <c r="AC2069" t="inlineStr">
        <is>
          <t>2025-04-22 17:41:33</t>
        </is>
      </c>
      <c r="AD2069" s="1" t="inlineStr">
        <is>
          <t>https://www.commcarehq.org/a/caris-test/reports/form_data/b91a3e98-f76c-4d04-9d41-1e038e942e7b/</t>
        </is>
      </c>
      <c r="AE2069" t="inlineStr">
        <is>
          <t>---</t>
        </is>
      </c>
      <c r="AF2069" t="inlineStr">
        <is>
          <t>3c5a623af057e23a32ae4000_185410</t>
        </is>
      </c>
      <c r="AG2069" t="inlineStr">
        <is>
          <t>---</t>
        </is>
      </c>
      <c r="AH2069" t="inlineStr">
        <is>
          <t>2025-04-22 17:41:55</t>
        </is>
      </c>
      <c r="AI2069" t="inlineStr">
        <is>
          <t>73b90dd477d849b782f6402de60c4373</t>
        </is>
      </c>
      <c r="AJ2069" t="inlineStr">
        <is>
          <t>2025-04-10</t>
        </is>
      </c>
      <c r="AK2069" t="inlineStr">
        <is>
          <t>10</t>
        </is>
      </c>
      <c r="AL2069" t="inlineStr">
        <is>
          <t>---</t>
        </is>
      </c>
      <c r="AM2069" t="inlineStr">
        <is>
          <t>1</t>
        </is>
      </c>
      <c r="AN2069" t="inlineStr">
        <is>
          <t>---</t>
        </is>
      </c>
      <c r="AO2069" t="inlineStr">
        <is>
          <t>1</t>
        </is>
      </c>
      <c r="AP2069" t="inlineStr">
        <is>
          <t>1</t>
        </is>
      </c>
      <c r="AQ2069" t="inlineStr"/>
      <c r="AR2069" t="inlineStr"/>
      <c r="AS2069" t="inlineStr"/>
      <c r="AT2069" t="inlineStr"/>
      <c r="AU2069" t="inlineStr">
        <is>
          <t>---</t>
        </is>
      </c>
      <c r="AV2069" t="inlineStr">
        <is>
          <t>---</t>
        </is>
      </c>
      <c r="AW2069" t="inlineStr">
        <is>
          <t>---</t>
        </is>
      </c>
      <c r="AX2069" t="inlineStr">
        <is>
          <t>---</t>
        </is>
      </c>
      <c r="AY2069" t="inlineStr">
        <is>
          <t>---</t>
        </is>
      </c>
      <c r="AZ2069" t="inlineStr">
        <is>
          <t>---</t>
        </is>
      </c>
      <c r="BA2069" t="inlineStr">
        <is>
          <t>73b90dd477d849b782f6402de60c4373</t>
        </is>
      </c>
      <c r="BB2069" t="inlineStr">
        <is>
          <t>http://openrosa.org/formdesigner/0B48E039-1E80-49A7-AC24-732B6E788E39</t>
        </is>
      </c>
      <c r="BC2069" t="inlineStr">
        <is>
          <t>Ration et autres visites</t>
        </is>
      </c>
      <c r="BD2069" t="inlineStr">
        <is>
          <t>CommCare Android, version "2.55.0"(467579). App v15976. CommCare Version 2.55.0. Build 467579, built on: 2025-01-15</t>
        </is>
      </c>
      <c r="BE2069" t="inlineStr">
        <is>
          <t>commcare_ba43b001-b7fb-4a56-b629-2d01f309ddd8</t>
        </is>
      </c>
      <c r="BF2069" t="inlineStr"/>
      <c r="BG2069" t="inlineStr">
        <is>
          <t>f13d8149fc6d39ebe86af18272310ff9</t>
        </is>
      </c>
      <c r="BH2069" t="inlineStr">
        <is>
          <t>7f92301a232342ecaa860bf392f6b02f</t>
        </is>
      </c>
      <c r="BI2069" t="inlineStr">
        <is>
          <t>15246</t>
        </is>
      </c>
      <c r="BJ2069" t="inlineStr">
        <is>
          <t>XFormInstance</t>
        </is>
      </c>
      <c r="BK2069" t="inlineStr">
        <is>
          <t>68786dfa1fa011f085242d62bcb734fa</t>
        </is>
      </c>
      <c r="BL2069" t="b">
        <v>0</v>
      </c>
      <c r="BM2069" t="inlineStr">
        <is>
          <t>---</t>
        </is>
      </c>
      <c r="BN2069" t="inlineStr">
        <is>
          <t>66.9.168.110</t>
        </is>
      </c>
      <c r="BO2069" t="inlineStr">
        <is>
          <t>Nadege Bonhomme</t>
        </is>
      </c>
    </row>
    <row r="2070">
      <c r="A2070" t="inlineStr">
        <is>
          <t>2068</t>
        </is>
      </c>
      <c r="B2070" t="inlineStr">
        <is>
          <t>30bdcbba-272f-4bea-98fe-80131c792ea6</t>
        </is>
      </c>
      <c r="C2070" t="inlineStr">
        <is>
          <t>2025-04-10</t>
        </is>
      </c>
      <c r="D2070" t="inlineStr">
        <is>
          <t>10</t>
        </is>
      </c>
      <c r="E2070" t="inlineStr">
        <is>
          <t>---</t>
        </is>
      </c>
      <c r="F2070" t="inlineStr">
        <is>
          <t>1</t>
        </is>
      </c>
      <c r="G2070" t="inlineStr">
        <is>
          <t>---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---</t>
        </is>
      </c>
      <c r="L2070" t="inlineStr">
        <is>
          <t>---</t>
        </is>
      </c>
      <c r="M2070" t="inlineStr">
        <is>
          <t>---</t>
        </is>
      </c>
      <c r="N2070" t="inlineStr">
        <is>
          <t>---</t>
        </is>
      </c>
      <c r="O2070" t="inlineStr">
        <is>
          <t>---</t>
        </is>
      </c>
      <c r="P2070" t="inlineStr">
        <is>
          <t>---</t>
        </is>
      </c>
      <c r="Q2070" t="inlineStr">
        <is>
          <t>---</t>
        </is>
      </c>
      <c r="R2070" t="inlineStr"/>
      <c r="S2070" t="inlineStr"/>
      <c r="T2070" t="inlineStr"/>
      <c r="U2070" t="inlineStr"/>
      <c r="V2070" t="inlineStr"/>
      <c r="W2070" t="inlineStr"/>
      <c r="X2070" t="inlineStr">
        <is>
          <t>PAP/CMSP/ST01835</t>
        </is>
      </c>
      <c r="Y2070" t="inlineStr">
        <is>
          <t>PAP/CMSP/ST01835</t>
        </is>
      </c>
      <c r="Z2070" t="inlineStr">
        <is>
          <t>2025-04-22 17:43:59</t>
        </is>
      </c>
      <c r="AA2070" t="inlineStr">
        <is>
          <t>2025-04-22 17:42:17</t>
        </is>
      </c>
      <c r="AB2070" t="inlineStr">
        <is>
          <t>2mydarling</t>
        </is>
      </c>
      <c r="AC2070" t="inlineStr">
        <is>
          <t>2025-04-22 17:43:37</t>
        </is>
      </c>
      <c r="AD2070" s="1" t="inlineStr">
        <is>
          <t>https://www.commcarehq.org/a/caris-test/reports/form_data/30bdcbba-272f-4bea-98fe-80131c792ea6/</t>
        </is>
      </c>
      <c r="AE2070" t="inlineStr">
        <is>
          <t>---</t>
        </is>
      </c>
      <c r="AF2070" t="inlineStr">
        <is>
          <t>3c5a623af057e23a32ae4000_195310</t>
        </is>
      </c>
      <c r="AG2070" t="inlineStr">
        <is>
          <t>---</t>
        </is>
      </c>
      <c r="AH2070" t="inlineStr">
        <is>
          <t>2025-04-22 17:43:59</t>
        </is>
      </c>
      <c r="AI2070" t="inlineStr">
        <is>
          <t>73b90dd477d849b782f6402de60c4373</t>
        </is>
      </c>
      <c r="AJ2070" t="inlineStr">
        <is>
          <t>2025-04-10</t>
        </is>
      </c>
      <c r="AK2070" t="inlineStr">
        <is>
          <t>10</t>
        </is>
      </c>
      <c r="AL2070" t="inlineStr">
        <is>
          <t>---</t>
        </is>
      </c>
      <c r="AM2070" t="inlineStr">
        <is>
          <t>1</t>
        </is>
      </c>
      <c r="AN2070" t="inlineStr">
        <is>
          <t>---</t>
        </is>
      </c>
      <c r="AO2070" t="inlineStr">
        <is>
          <t>1</t>
        </is>
      </c>
      <c r="AP2070" t="inlineStr">
        <is>
          <t>1</t>
        </is>
      </c>
      <c r="AQ2070" t="inlineStr"/>
      <c r="AR2070" t="inlineStr"/>
      <c r="AS2070" t="inlineStr"/>
      <c r="AT2070" t="inlineStr"/>
      <c r="AU2070" t="inlineStr">
        <is>
          <t>---</t>
        </is>
      </c>
      <c r="AV2070" t="inlineStr">
        <is>
          <t>---</t>
        </is>
      </c>
      <c r="AW2070" t="inlineStr">
        <is>
          <t>---</t>
        </is>
      </c>
      <c r="AX2070" t="inlineStr">
        <is>
          <t>---</t>
        </is>
      </c>
      <c r="AY2070" t="inlineStr">
        <is>
          <t>---</t>
        </is>
      </c>
      <c r="AZ2070" t="inlineStr">
        <is>
          <t>---</t>
        </is>
      </c>
      <c r="BA2070" t="inlineStr">
        <is>
          <t>73b90dd477d849b782f6402de60c4373</t>
        </is>
      </c>
      <c r="BB2070" t="inlineStr">
        <is>
          <t>http://openrosa.org/formdesigner/0B48E039-1E80-49A7-AC24-732B6E788E39</t>
        </is>
      </c>
      <c r="BC2070" t="inlineStr">
        <is>
          <t>Ration et autres visites</t>
        </is>
      </c>
      <c r="BD2070" t="inlineStr">
        <is>
          <t>CommCare Android, version "2.55.0"(467579). App v15976. CommCare Version 2.55.0. Build 467579, built on: 2025-01-15</t>
        </is>
      </c>
      <c r="BE2070" t="inlineStr">
        <is>
          <t>commcare_ba43b001-b7fb-4a56-b629-2d01f309ddd8</t>
        </is>
      </c>
      <c r="BF2070" t="inlineStr"/>
      <c r="BG2070" t="inlineStr">
        <is>
          <t>f13d8149fc6d39ebe86af18272310ff9</t>
        </is>
      </c>
      <c r="BH2070" t="inlineStr">
        <is>
          <t>7f92301a232342ecaa860bf392f6b02f</t>
        </is>
      </c>
      <c r="BI2070" t="inlineStr">
        <is>
          <t>15246</t>
        </is>
      </c>
      <c r="BJ2070" t="inlineStr">
        <is>
          <t>XFormInstance</t>
        </is>
      </c>
      <c r="BK2070" t="inlineStr">
        <is>
          <t>68786dfa1fa011f085242d62bcb734fa</t>
        </is>
      </c>
      <c r="BL2070" t="b">
        <v>0</v>
      </c>
      <c r="BM2070" t="inlineStr">
        <is>
          <t>---</t>
        </is>
      </c>
      <c r="BN2070" t="inlineStr">
        <is>
          <t>66.9.168.110</t>
        </is>
      </c>
      <c r="BO2070" t="inlineStr">
        <is>
          <t>---</t>
        </is>
      </c>
    </row>
    <row r="2071">
      <c r="A2071" t="inlineStr">
        <is>
          <t>2069</t>
        </is>
      </c>
      <c r="B2071" t="inlineStr">
        <is>
          <t>58f1dbeb-8f6a-4432-a99d-be3f1258b919</t>
        </is>
      </c>
      <c r="C2071" t="inlineStr">
        <is>
          <t>2025-04-10</t>
        </is>
      </c>
      <c r="D2071" t="inlineStr">
        <is>
          <t>10</t>
        </is>
      </c>
      <c r="E2071" t="inlineStr">
        <is>
          <t>---</t>
        </is>
      </c>
      <c r="F2071" t="inlineStr">
        <is>
          <t>1</t>
        </is>
      </c>
      <c r="G2071" t="inlineStr">
        <is>
          <t>---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---</t>
        </is>
      </c>
      <c r="L2071" t="inlineStr">
        <is>
          <t>---</t>
        </is>
      </c>
      <c r="M2071" t="inlineStr">
        <is>
          <t>---</t>
        </is>
      </c>
      <c r="N2071" t="inlineStr">
        <is>
          <t>---</t>
        </is>
      </c>
      <c r="O2071" t="inlineStr">
        <is>
          <t>---</t>
        </is>
      </c>
      <c r="P2071" t="inlineStr">
        <is>
          <t>---</t>
        </is>
      </c>
      <c r="Q2071" t="inlineStr">
        <is>
          <t>---</t>
        </is>
      </c>
      <c r="R2071" t="inlineStr"/>
      <c r="S2071" t="inlineStr"/>
      <c r="T2071" t="inlineStr"/>
      <c r="U2071" t="inlineStr"/>
      <c r="V2071" t="inlineStr"/>
      <c r="W2071" t="inlineStr"/>
      <c r="X2071" t="inlineStr">
        <is>
          <t>PAP/CMSP/ST01842</t>
        </is>
      </c>
      <c r="Y2071" t="inlineStr">
        <is>
          <t>PAP/CMSP/ST01842</t>
        </is>
      </c>
      <c r="Z2071" t="inlineStr">
        <is>
          <t>2025-04-22 17:44:42</t>
        </is>
      </c>
      <c r="AA2071" t="inlineStr">
        <is>
          <t>2025-04-22 17:44:17</t>
        </is>
      </c>
      <c r="AB2071" t="inlineStr">
        <is>
          <t>2mydarling</t>
        </is>
      </c>
      <c r="AC2071" t="inlineStr">
        <is>
          <t>2025-04-22 17:44:20</t>
        </is>
      </c>
      <c r="AD2071" s="1" t="inlineStr">
        <is>
          <t>https://www.commcarehq.org/a/caris-test/reports/form_data/58f1dbeb-8f6a-4432-a99d-be3f1258b919/</t>
        </is>
      </c>
      <c r="AE2071" t="inlineStr">
        <is>
          <t>---</t>
        </is>
      </c>
      <c r="AF2071" t="inlineStr">
        <is>
          <t>3c5a623af057e23a32ae4000_187707</t>
        </is>
      </c>
      <c r="AG2071" t="inlineStr">
        <is>
          <t>---</t>
        </is>
      </c>
      <c r="AH2071" t="inlineStr">
        <is>
          <t>2025-04-22 17:44:42</t>
        </is>
      </c>
      <c r="AI2071" t="inlineStr">
        <is>
          <t>73b90dd477d849b782f6402de60c4373</t>
        </is>
      </c>
      <c r="AJ2071" t="inlineStr">
        <is>
          <t>2025-04-10</t>
        </is>
      </c>
      <c r="AK2071" t="inlineStr">
        <is>
          <t>10</t>
        </is>
      </c>
      <c r="AL2071" t="inlineStr">
        <is>
          <t>---</t>
        </is>
      </c>
      <c r="AM2071" t="inlineStr">
        <is>
          <t>1</t>
        </is>
      </c>
      <c r="AN2071" t="inlineStr">
        <is>
          <t>---</t>
        </is>
      </c>
      <c r="AO2071" t="inlineStr">
        <is>
          <t>1</t>
        </is>
      </c>
      <c r="AP2071" t="inlineStr">
        <is>
          <t>1</t>
        </is>
      </c>
      <c r="AQ2071" t="inlineStr"/>
      <c r="AR2071" t="inlineStr"/>
      <c r="AS2071" t="inlineStr"/>
      <c r="AT2071" t="inlineStr"/>
      <c r="AU2071" t="inlineStr">
        <is>
          <t>---</t>
        </is>
      </c>
      <c r="AV2071" t="inlineStr">
        <is>
          <t>---</t>
        </is>
      </c>
      <c r="AW2071" t="inlineStr">
        <is>
          <t>---</t>
        </is>
      </c>
      <c r="AX2071" t="inlineStr">
        <is>
          <t>---</t>
        </is>
      </c>
      <c r="AY2071" t="inlineStr">
        <is>
          <t>---</t>
        </is>
      </c>
      <c r="AZ2071" t="inlineStr">
        <is>
          <t>---</t>
        </is>
      </c>
      <c r="BA2071" t="inlineStr">
        <is>
          <t>73b90dd477d849b782f6402de60c4373</t>
        </is>
      </c>
      <c r="BB2071" t="inlineStr">
        <is>
          <t>http://openrosa.org/formdesigner/0B48E039-1E80-49A7-AC24-732B6E788E39</t>
        </is>
      </c>
      <c r="BC2071" t="inlineStr">
        <is>
          <t>Ration et autres visites</t>
        </is>
      </c>
      <c r="BD2071" t="inlineStr">
        <is>
          <t>CommCare Android, version "2.55.0"(467579). App v15976. CommCare Version 2.55.0. Build 467579, built on: 2025-01-15</t>
        </is>
      </c>
      <c r="BE2071" t="inlineStr">
        <is>
          <t>commcare_ba43b001-b7fb-4a56-b629-2d01f309ddd8</t>
        </is>
      </c>
      <c r="BF2071" t="inlineStr"/>
      <c r="BG2071" t="inlineStr">
        <is>
          <t>f13d8149fc6d39ebe86af18272310ff9</t>
        </is>
      </c>
      <c r="BH2071" t="inlineStr">
        <is>
          <t>7f92301a232342ecaa860bf392f6b02f</t>
        </is>
      </c>
      <c r="BI2071" t="inlineStr">
        <is>
          <t>15246</t>
        </is>
      </c>
      <c r="BJ2071" t="inlineStr">
        <is>
          <t>XFormInstance</t>
        </is>
      </c>
      <c r="BK2071" t="inlineStr">
        <is>
          <t>68786dfa1fa011f085242d62bcb734fa</t>
        </is>
      </c>
      <c r="BL2071" t="b">
        <v>0</v>
      </c>
      <c r="BM2071" t="inlineStr">
        <is>
          <t>---</t>
        </is>
      </c>
      <c r="BN2071" t="inlineStr">
        <is>
          <t>66.9.168.110</t>
        </is>
      </c>
      <c r="BO2071" t="inlineStr">
        <is>
          <t>---</t>
        </is>
      </c>
    </row>
    <row r="2072">
      <c r="A2072" t="inlineStr">
        <is>
          <t>2070</t>
        </is>
      </c>
      <c r="B2072" t="inlineStr">
        <is>
          <t>c38027de-c3b6-4543-97a7-ac6c4ab852a6</t>
        </is>
      </c>
      <c r="C2072" t="inlineStr">
        <is>
          <t>2025-04-22</t>
        </is>
      </c>
      <c r="D2072" t="inlineStr">
        <is>
          <t>3 4</t>
        </is>
      </c>
      <c r="E2072" t="inlineStr">
        <is>
          <t>Suivi medicament</t>
        </is>
      </c>
      <c r="F2072" t="inlineStr">
        <is>
          <t>0</t>
        </is>
      </c>
      <c r="G2072" t="inlineStr">
        <is>
          <t>---</t>
        </is>
      </c>
      <c r="H2072" t="inlineStr">
        <is>
          <t>1</t>
        </is>
      </c>
      <c r="I2072" t="inlineStr">
        <is>
          <t>1</t>
        </is>
      </c>
      <c r="J2072" t="inlineStr"/>
      <c r="K2072" t="inlineStr">
        <is>
          <t>---</t>
        </is>
      </c>
      <c r="L2072" t="inlineStr">
        <is>
          <t>---</t>
        </is>
      </c>
      <c r="M2072" t="inlineStr">
        <is>
          <t>---</t>
        </is>
      </c>
      <c r="N2072" t="inlineStr">
        <is>
          <t>---</t>
        </is>
      </c>
      <c r="O2072" t="inlineStr">
        <is>
          <t>---</t>
        </is>
      </c>
      <c r="P2072" t="inlineStr">
        <is>
          <t>---</t>
        </is>
      </c>
      <c r="Q2072" t="inlineStr">
        <is>
          <t>---</t>
        </is>
      </c>
      <c r="R2072" t="inlineStr"/>
      <c r="S2072" t="inlineStr"/>
      <c r="T2072" t="inlineStr"/>
      <c r="U2072" t="inlineStr"/>
      <c r="V2072" t="inlineStr"/>
      <c r="W2072" t="inlineStr"/>
      <c r="X2072" t="inlineStr">
        <is>
          <t>CAP/CMSC/ST00078</t>
        </is>
      </c>
      <c r="Y2072" t="inlineStr">
        <is>
          <t>CAP/CMSC/ST00078</t>
        </is>
      </c>
      <c r="Z2072" t="inlineStr">
        <is>
          <t>2025-04-22 06:46:45</t>
        </is>
      </c>
      <c r="AA2072" t="inlineStr">
        <is>
          <t>2025-04-22 06:46:05</t>
        </is>
      </c>
      <c r="AB2072" t="inlineStr">
        <is>
          <t>1evana</t>
        </is>
      </c>
      <c r="AC2072" t="inlineStr">
        <is>
          <t>2025-04-22 17:47:39</t>
        </is>
      </c>
      <c r="AD2072" s="1" t="inlineStr">
        <is>
          <t>https://www.commcarehq.org/a/caris-test/reports/form_data/c38027de-c3b6-4543-97a7-ac6c4ab852a6/</t>
        </is>
      </c>
      <c r="AE2072" t="inlineStr">
        <is>
          <t>---</t>
        </is>
      </c>
      <c r="AF2072" t="inlineStr">
        <is>
          <t>3c5a623af057e23a32ae4000_50645</t>
        </is>
      </c>
      <c r="AG2072" t="inlineStr">
        <is>
          <t>OK</t>
        </is>
      </c>
      <c r="AH2072" t="inlineStr">
        <is>
          <t>2025-04-22 06:46:45</t>
        </is>
      </c>
      <c r="AI2072" t="inlineStr">
        <is>
          <t>675a66fd8f8f48fd178738cd11c8c9b2</t>
        </is>
      </c>
      <c r="AJ2072" t="inlineStr">
        <is>
          <t>2025-04-22</t>
        </is>
      </c>
      <c r="AK2072" t="inlineStr">
        <is>
          <t>3 4</t>
        </is>
      </c>
      <c r="AL2072" t="inlineStr">
        <is>
          <t>Suivi medicament</t>
        </is>
      </c>
      <c r="AM2072" t="inlineStr">
        <is>
          <t>0</t>
        </is>
      </c>
      <c r="AN2072" t="inlineStr">
        <is>
          <t>---</t>
        </is>
      </c>
      <c r="AO2072" t="inlineStr">
        <is>
          <t>1</t>
        </is>
      </c>
      <c r="AP2072" t="inlineStr">
        <is>
          <t>1</t>
        </is>
      </c>
      <c r="AQ2072" t="inlineStr"/>
      <c r="AR2072" t="inlineStr"/>
      <c r="AS2072" t="inlineStr"/>
      <c r="AT2072" t="inlineStr"/>
      <c r="AU2072" t="inlineStr">
        <is>
          <t>---</t>
        </is>
      </c>
      <c r="AV2072" t="inlineStr">
        <is>
          <t>---</t>
        </is>
      </c>
      <c r="AW2072" t="inlineStr">
        <is>
          <t>---</t>
        </is>
      </c>
      <c r="AX2072" t="inlineStr">
        <is>
          <t>---</t>
        </is>
      </c>
      <c r="AY2072" t="inlineStr">
        <is>
          <t>---</t>
        </is>
      </c>
      <c r="AZ2072" t="inlineStr">
        <is>
          <t>---</t>
        </is>
      </c>
      <c r="BA2072" t="inlineStr">
        <is>
          <t>675a66fd8f8f48fd178738cd11c8c9b2</t>
        </is>
      </c>
      <c r="BB2072" t="inlineStr">
        <is>
          <t>http://openrosa.org/formdesigner/0B48E039-1E80-49A7-AC24-732B6E788E39</t>
        </is>
      </c>
      <c r="BC2072" t="inlineStr">
        <is>
          <t>Ration et autres visites</t>
        </is>
      </c>
      <c r="BD2072" t="inlineStr">
        <is>
          <t>CommCare Android, version "2.55.0"(467579). App v15976. CommCare Version 2.55.0. Build 467579, built on: 2025-01-15</t>
        </is>
      </c>
      <c r="BE2072" t="inlineStr">
        <is>
          <t>commcare_e1fe266d-14e3-4298-9699-21b818975650</t>
        </is>
      </c>
      <c r="BF2072" t="inlineStr">
        <is>
          <t>19.4053535 -71.7782802 647.34 8.03</t>
        </is>
      </c>
      <c r="BG2072" t="inlineStr">
        <is>
          <t>f13d8149fc6d39ebe86af18272310ff9</t>
        </is>
      </c>
      <c r="BH2072" t="inlineStr">
        <is>
          <t>7f92301a232342ecaa860bf392f6b02f</t>
        </is>
      </c>
      <c r="BI2072" t="inlineStr">
        <is>
          <t>15246</t>
        </is>
      </c>
      <c r="BJ2072" t="inlineStr">
        <is>
          <t>XFormInstance</t>
        </is>
      </c>
      <c r="BK2072" t="inlineStr">
        <is>
          <t>8070c6361f9311f0851a2d62bcb734fa</t>
        </is>
      </c>
      <c r="BL2072" t="b">
        <v>0</v>
      </c>
      <c r="BM2072" t="inlineStr">
        <is>
          <t>---</t>
        </is>
      </c>
      <c r="BN2072" t="inlineStr">
        <is>
          <t>200.113.234.151</t>
        </is>
      </c>
      <c r="BO2072" t="inlineStr">
        <is>
          <t>Altagracia Pierre</t>
        </is>
      </c>
    </row>
    <row r="2073">
      <c r="A2073" t="inlineStr">
        <is>
          <t>2071</t>
        </is>
      </c>
      <c r="B2073" t="inlineStr">
        <is>
          <t>6ff0712c-831c-47b7-9085-3245aa01c0d7</t>
        </is>
      </c>
      <c r="C2073" t="inlineStr">
        <is>
          <t>2025-04-10</t>
        </is>
      </c>
      <c r="D2073" t="inlineStr">
        <is>
          <t>4</t>
        </is>
      </c>
      <c r="E2073" t="inlineStr">
        <is>
          <t>dotd</t>
        </is>
      </c>
      <c r="F2073" t="inlineStr">
        <is>
          <t>0</t>
        </is>
      </c>
      <c r="G2073" t="inlineStr">
        <is>
          <t>non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---</t>
        </is>
      </c>
      <c r="L2073" t="inlineStr">
        <is>
          <t>---</t>
        </is>
      </c>
      <c r="M2073" t="inlineStr">
        <is>
          <t>---</t>
        </is>
      </c>
      <c r="N2073" t="inlineStr">
        <is>
          <t>---</t>
        </is>
      </c>
      <c r="O2073" t="inlineStr">
        <is>
          <t>---</t>
        </is>
      </c>
      <c r="P2073" t="inlineStr">
        <is>
          <t>---</t>
        </is>
      </c>
      <c r="Q2073" t="inlineStr">
        <is>
          <t>---</t>
        </is>
      </c>
      <c r="R2073" t="inlineStr"/>
      <c r="S2073" t="inlineStr"/>
      <c r="T2073" t="inlineStr"/>
      <c r="U2073" t="inlineStr"/>
      <c r="V2073" t="inlineStr"/>
      <c r="W2073" t="inlineStr"/>
      <c r="X2073" t="inlineStr">
        <is>
          <t>PAP/NPFS/ST03215</t>
        </is>
      </c>
      <c r="Y2073" t="inlineStr">
        <is>
          <t>PAP/NPFS/ST03215</t>
        </is>
      </c>
      <c r="Z2073" t="inlineStr">
        <is>
          <t>2025-04-22 17:52:48</t>
        </is>
      </c>
      <c r="AA2073" t="inlineStr">
        <is>
          <t>2025-04-22 17:52:23</t>
        </is>
      </c>
      <c r="AB2073" t="inlineStr">
        <is>
          <t>2styves</t>
        </is>
      </c>
      <c r="AC2073" t="inlineStr">
        <is>
          <t>2025-04-22 17:52:48</t>
        </is>
      </c>
      <c r="AD2073" s="1" t="inlineStr">
        <is>
          <t>https://www.commcarehq.org/a/caris-test/reports/form_data/6ff0712c-831c-47b7-9085-3245aa01c0d7/</t>
        </is>
      </c>
      <c r="AE2073" t="inlineStr">
        <is>
          <t>---</t>
        </is>
      </c>
      <c r="AF2073" t="inlineStr">
        <is>
          <t>3c5a623af057e23a32ae4000_40617</t>
        </is>
      </c>
      <c r="AG2073" t="inlineStr">
        <is>
          <t>---</t>
        </is>
      </c>
      <c r="AH2073" t="inlineStr">
        <is>
          <t>2025-04-22 17:52:48</t>
        </is>
      </c>
      <c r="AI2073" t="inlineStr">
        <is>
          <t>778b85ff647948a2b74cfc8d7846aba5</t>
        </is>
      </c>
      <c r="AJ2073" t="inlineStr">
        <is>
          <t>2025-04-10</t>
        </is>
      </c>
      <c r="AK2073" t="inlineStr">
        <is>
          <t>4</t>
        </is>
      </c>
      <c r="AL2073" t="inlineStr">
        <is>
          <t>dotd</t>
        </is>
      </c>
      <c r="AM2073" t="inlineStr">
        <is>
          <t>0</t>
        </is>
      </c>
      <c r="AN2073" t="inlineStr">
        <is>
          <t>non</t>
        </is>
      </c>
      <c r="AO2073" t="inlineStr">
        <is>
          <t>1</t>
        </is>
      </c>
      <c r="AP2073" t="inlineStr">
        <is>
          <t>1</t>
        </is>
      </c>
      <c r="AQ2073" t="inlineStr"/>
      <c r="AR2073" t="inlineStr"/>
      <c r="AS2073" t="inlineStr"/>
      <c r="AT2073" t="inlineStr"/>
      <c r="AU2073" t="inlineStr">
        <is>
          <t>---</t>
        </is>
      </c>
      <c r="AV2073" t="inlineStr">
        <is>
          <t>---</t>
        </is>
      </c>
      <c r="AW2073" t="inlineStr">
        <is>
          <t>---</t>
        </is>
      </c>
      <c r="AX2073" t="inlineStr">
        <is>
          <t>---</t>
        </is>
      </c>
      <c r="AY2073" t="inlineStr">
        <is>
          <t>---</t>
        </is>
      </c>
      <c r="AZ2073" t="inlineStr">
        <is>
          <t>---</t>
        </is>
      </c>
      <c r="BA2073" t="inlineStr">
        <is>
          <t>778b85ff647948a2b74cfc8d7846aba5</t>
        </is>
      </c>
      <c r="BB2073" t="inlineStr">
        <is>
          <t>http://openrosa.org/formdesigner/0B48E039-1E80-49A7-AC24-732B6E788E39</t>
        </is>
      </c>
      <c r="BC2073" t="inlineStr">
        <is>
          <t>Ration et autres visites</t>
        </is>
      </c>
      <c r="BD2073" t="inlineStr">
        <is>
          <t>CommCare Android, version "2.56"(468048). App v15976. CommCare Version 2.56.0. Build 468048, built on: 2025-03-31</t>
        </is>
      </c>
      <c r="BE2073" t="inlineStr">
        <is>
          <t>commcare_99e364ac-f097-4367-9549-47dce913a4be</t>
        </is>
      </c>
      <c r="BF2073" t="inlineStr">
        <is>
          <t>18.5744231 -72.3021509 7.8 9.5</t>
        </is>
      </c>
      <c r="BG2073" t="inlineStr">
        <is>
          <t>f13d8149fc6d39ebe86af18272310ff9</t>
        </is>
      </c>
      <c r="BH2073" t="inlineStr">
        <is>
          <t>7f92301a232342ecaa860bf392f6b02f</t>
        </is>
      </c>
      <c r="BI2073" t="inlineStr">
        <is>
          <t>15246</t>
        </is>
      </c>
      <c r="BJ2073" t="inlineStr">
        <is>
          <t>XFormInstance</t>
        </is>
      </c>
      <c r="BK2073" t="inlineStr">
        <is>
          <t>78d6a8961fa111f0ba36adacf27a4d41</t>
        </is>
      </c>
      <c r="BL2073" t="b">
        <v>0</v>
      </c>
      <c r="BM2073" t="inlineStr">
        <is>
          <t>---</t>
        </is>
      </c>
      <c r="BN2073" t="inlineStr">
        <is>
          <t>200.113.214.58</t>
        </is>
      </c>
      <c r="BO2073" t="inlineStr">
        <is>
          <t>Joseph Mercidieu</t>
        </is>
      </c>
    </row>
    <row r="2074">
      <c r="A2074" t="inlineStr">
        <is>
          <t>2072</t>
        </is>
      </c>
      <c r="B2074" t="inlineStr">
        <is>
          <t>f625d440-ce9f-466c-8b38-931de86fa8f9</t>
        </is>
      </c>
      <c r="C2074" t="inlineStr">
        <is>
          <t>2025-04-22</t>
        </is>
      </c>
      <c r="D2074" t="inlineStr">
        <is>
          <t>4</t>
        </is>
      </c>
      <c r="E2074" t="inlineStr">
        <is>
          <t>verification charge virale 
effectuer 24/10/24 indetectable</t>
        </is>
      </c>
      <c r="F2074" t="inlineStr">
        <is>
          <t>1</t>
        </is>
      </c>
      <c r="G2074" t="inlineStr">
        <is>
          <t>verification charge virale
effectuer le 24/10/25</t>
        </is>
      </c>
      <c r="H2074" t="inlineStr">
        <is>
          <t>0</t>
        </is>
      </c>
      <c r="I2074" t="inlineStr">
        <is>
          <t>1</t>
        </is>
      </c>
      <c r="J2074" t="inlineStr">
        <is>
          <t>2</t>
        </is>
      </c>
      <c r="K2074" t="inlineStr">
        <is>
          <t>---</t>
        </is>
      </c>
      <c r="L2074" t="inlineStr">
        <is>
          <t>---</t>
        </is>
      </c>
      <c r="M2074" t="inlineStr">
        <is>
          <t>---</t>
        </is>
      </c>
      <c r="N2074" t="inlineStr">
        <is>
          <t>---</t>
        </is>
      </c>
      <c r="O2074" t="inlineStr">
        <is>
          <t>---</t>
        </is>
      </c>
      <c r="P2074" t="inlineStr">
        <is>
          <t>---</t>
        </is>
      </c>
      <c r="Q2074" t="inlineStr">
        <is>
          <t>---</t>
        </is>
      </c>
      <c r="R2074" t="inlineStr"/>
      <c r="S2074" t="inlineStr"/>
      <c r="T2074" t="inlineStr"/>
      <c r="U2074" t="inlineStr"/>
      <c r="V2074" t="inlineStr"/>
      <c r="W2074" t="inlineStr"/>
      <c r="X2074" t="inlineStr">
        <is>
          <t>PAP/HSFS/ST01151</t>
        </is>
      </c>
      <c r="Y2074" t="inlineStr">
        <is>
          <t>PAP/HSFS/ST01151</t>
        </is>
      </c>
      <c r="Z2074" t="inlineStr">
        <is>
          <t>2025-04-22 18:17:50</t>
        </is>
      </c>
      <c r="AA2074" t="inlineStr">
        <is>
          <t>2025-04-22 18:15:21</t>
        </is>
      </c>
      <c r="AB2074" t="inlineStr">
        <is>
          <t>2jessica</t>
        </is>
      </c>
      <c r="AC2074" t="inlineStr">
        <is>
          <t>2025-04-22 18:17:50</t>
        </is>
      </c>
      <c r="AD2074" s="1" t="inlineStr">
        <is>
          <t>https://www.commcarehq.org/a/caris-test/reports/form_data/f625d440-ce9f-466c-8b38-931de86fa8f9/</t>
        </is>
      </c>
      <c r="AE2074" t="inlineStr">
        <is>
          <t>---</t>
        </is>
      </c>
      <c r="AF2074" t="inlineStr">
        <is>
          <t>3c5a623af057e23a32ae4000_118657</t>
        </is>
      </c>
      <c r="AG2074" t="inlineStr">
        <is>
          <t>---</t>
        </is>
      </c>
      <c r="AH2074" t="inlineStr">
        <is>
          <t>2025-04-22 18:17:50</t>
        </is>
      </c>
      <c r="AI2074" t="inlineStr">
        <is>
          <t>6b7066b672544b4cabd3a14f9f012e2c</t>
        </is>
      </c>
      <c r="AJ2074" t="inlineStr">
        <is>
          <t>2025-04-22</t>
        </is>
      </c>
      <c r="AK2074" t="inlineStr">
        <is>
          <t>4</t>
        </is>
      </c>
      <c r="AL2074" t="inlineStr">
        <is>
          <t>verification charge virale 
effectuer 24/10/24 indetectable</t>
        </is>
      </c>
      <c r="AM2074" t="inlineStr">
        <is>
          <t>1</t>
        </is>
      </c>
      <c r="AN2074" t="inlineStr">
        <is>
          <t>verification charge virale
effectuer le 24/10/25</t>
        </is>
      </c>
      <c r="AO2074" t="inlineStr">
        <is>
          <t>0</t>
        </is>
      </c>
      <c r="AP2074" t="inlineStr">
        <is>
          <t>1</t>
        </is>
      </c>
      <c r="AQ2074" t="inlineStr"/>
      <c r="AR2074" t="inlineStr"/>
      <c r="AS2074" t="inlineStr"/>
      <c r="AT2074" t="inlineStr"/>
      <c r="AU2074" t="inlineStr">
        <is>
          <t>---</t>
        </is>
      </c>
      <c r="AV2074" t="inlineStr">
        <is>
          <t>---</t>
        </is>
      </c>
      <c r="AW2074" t="inlineStr">
        <is>
          <t>---</t>
        </is>
      </c>
      <c r="AX2074" t="inlineStr">
        <is>
          <t>---</t>
        </is>
      </c>
      <c r="AY2074" t="inlineStr">
        <is>
          <t>---</t>
        </is>
      </c>
      <c r="AZ2074" t="inlineStr">
        <is>
          <t>---</t>
        </is>
      </c>
      <c r="BA2074" t="inlineStr">
        <is>
          <t>6b7066b672544b4cabd3a14f9f012e2c</t>
        </is>
      </c>
      <c r="BB2074" t="inlineStr">
        <is>
          <t>http://openrosa.org/formdesigner/0B48E039-1E80-49A7-AC24-732B6E788E39</t>
        </is>
      </c>
      <c r="BC2074" t="inlineStr">
        <is>
          <t>Ration et autres visites</t>
        </is>
      </c>
      <c r="BD2074" t="inlineStr">
        <is>
          <t>CommCare Android, version "2.57.0"(472003). App v15976. CommCare Version 2.57.0. Build 472003, built on: 2025-04-18</t>
        </is>
      </c>
      <c r="BE2074" t="inlineStr">
        <is>
          <t>commcare_f18d6b7a-4a28-4b1e-ba72-371ee279da9f</t>
        </is>
      </c>
      <c r="BF2074" t="inlineStr"/>
      <c r="BG2074" t="inlineStr">
        <is>
          <t>f13d8149fc6d39ebe86af18272310ff9</t>
        </is>
      </c>
      <c r="BH2074" t="inlineStr">
        <is>
          <t>7f92301a232342ecaa860bf392f6b02f</t>
        </is>
      </c>
      <c r="BI2074" t="inlineStr">
        <is>
          <t>15246</t>
        </is>
      </c>
      <c r="BJ2074" t="inlineStr">
        <is>
          <t>XFormInstance</t>
        </is>
      </c>
      <c r="BK2074" t="inlineStr">
        <is>
          <t>08b6bef81f9611f0851c2d62bcb734fa</t>
        </is>
      </c>
      <c r="BL2074" t="b">
        <v>0</v>
      </c>
      <c r="BM2074" t="inlineStr">
        <is>
          <t>---</t>
        </is>
      </c>
      <c r="BN2074" t="inlineStr">
        <is>
          <t>190.115.180.111</t>
        </is>
      </c>
      <c r="BO2074" t="inlineStr">
        <is>
          <t>Pierre  Loudjy</t>
        </is>
      </c>
    </row>
    <row r="2075">
      <c r="A2075" t="inlineStr">
        <is>
          <t>2073</t>
        </is>
      </c>
      <c r="B2075" t="inlineStr">
        <is>
          <t>4f1e4682-f9e2-4e48-a29f-91ddfb6d3069</t>
        </is>
      </c>
      <c r="C2075" t="inlineStr">
        <is>
          <t>2025-04-22</t>
        </is>
      </c>
      <c r="D2075" t="inlineStr">
        <is>
          <t>4</t>
        </is>
      </c>
      <c r="E2075" t="inlineStr">
        <is>
          <t>verification charge virale
effectuer le 9/01/24</t>
        </is>
      </c>
      <c r="F2075" t="inlineStr">
        <is>
          <t>1</t>
        </is>
      </c>
      <c r="G2075" t="inlineStr">
        <is>
          <t>verification charge virale
effectuer le 9/01/24</t>
        </is>
      </c>
      <c r="H2075" t="inlineStr">
        <is>
          <t>0</t>
        </is>
      </c>
      <c r="I2075" t="inlineStr">
        <is>
          <t>0</t>
        </is>
      </c>
      <c r="J2075" t="inlineStr">
        <is>
          <t>---</t>
        </is>
      </c>
      <c r="K2075" t="inlineStr">
        <is>
          <t>---</t>
        </is>
      </c>
      <c r="L2075" t="inlineStr">
        <is>
          <t>---</t>
        </is>
      </c>
      <c r="M2075" t="inlineStr">
        <is>
          <t>---</t>
        </is>
      </c>
      <c r="N2075" t="inlineStr">
        <is>
          <t>---</t>
        </is>
      </c>
      <c r="O2075" t="inlineStr">
        <is>
          <t>---</t>
        </is>
      </c>
      <c r="P2075" t="inlineStr">
        <is>
          <t>---</t>
        </is>
      </c>
      <c r="Q2075" t="inlineStr">
        <is>
          <t>---</t>
        </is>
      </c>
      <c r="R2075" t="inlineStr">
        <is>
          <t>---</t>
        </is>
      </c>
      <c r="S2075" t="inlineStr">
        <is>
          <t>---</t>
        </is>
      </c>
      <c r="T2075" t="inlineStr">
        <is>
          <t>---</t>
        </is>
      </c>
      <c r="U2075" t="inlineStr">
        <is>
          <t>---</t>
        </is>
      </c>
      <c r="V2075" t="inlineStr">
        <is>
          <t>---</t>
        </is>
      </c>
      <c r="W2075" t="inlineStr"/>
      <c r="X2075" t="inlineStr">
        <is>
          <t>PAP/HSFS/ST01321</t>
        </is>
      </c>
      <c r="Y2075" t="inlineStr">
        <is>
          <t>PAP/HSFS/ST01321</t>
        </is>
      </c>
      <c r="Z2075" t="inlineStr">
        <is>
          <t>2025-04-22 18:22:15</t>
        </is>
      </c>
      <c r="AA2075" t="inlineStr">
        <is>
          <t>2025-04-22 18:18:21</t>
        </is>
      </c>
      <c r="AB2075" t="inlineStr">
        <is>
          <t>2jessica</t>
        </is>
      </c>
      <c r="AC2075" t="inlineStr">
        <is>
          <t>2025-04-22 18:22:16</t>
        </is>
      </c>
      <c r="AD2075" s="1" t="inlineStr">
        <is>
          <t>https://www.commcarehq.org/a/caris-test/reports/form_data/4f1e4682-f9e2-4e48-a29f-91ddfb6d3069/</t>
        </is>
      </c>
      <c r="AE2075" t="inlineStr">
        <is>
          <t>---</t>
        </is>
      </c>
      <c r="AF2075" t="inlineStr">
        <is>
          <t>3c5a623af057e23a32ae4000_127086</t>
        </is>
      </c>
      <c r="AG2075" t="inlineStr">
        <is>
          <t>---</t>
        </is>
      </c>
      <c r="AH2075" t="inlineStr">
        <is>
          <t>2025-04-22 18:22:15</t>
        </is>
      </c>
      <c r="AI2075" t="inlineStr">
        <is>
          <t>6b7066b672544b4cabd3a14f9f012e2c</t>
        </is>
      </c>
      <c r="AJ2075" t="inlineStr">
        <is>
          <t>2025-04-22</t>
        </is>
      </c>
      <c r="AK2075" t="inlineStr">
        <is>
          <t>4</t>
        </is>
      </c>
      <c r="AL2075" t="inlineStr">
        <is>
          <t>verification charge virale
effectuer le 9/01/24</t>
        </is>
      </c>
      <c r="AM2075" t="inlineStr">
        <is>
          <t>1</t>
        </is>
      </c>
      <c r="AN2075" t="inlineStr">
        <is>
          <t>verification charge virale
effectuer le 9/01/24</t>
        </is>
      </c>
      <c r="AO2075" t="inlineStr">
        <is>
          <t>0</t>
        </is>
      </c>
      <c r="AP2075" t="inlineStr">
        <is>
          <t>0</t>
        </is>
      </c>
      <c r="AQ2075" t="inlineStr">
        <is>
          <t>---</t>
        </is>
      </c>
      <c r="AR2075" t="inlineStr">
        <is>
          <t>---</t>
        </is>
      </c>
      <c r="AS2075" t="inlineStr">
        <is>
          <t>---</t>
        </is>
      </c>
      <c r="AT2075" t="inlineStr"/>
      <c r="AU2075" t="inlineStr">
        <is>
          <t>---</t>
        </is>
      </c>
      <c r="AV2075" t="inlineStr">
        <is>
          <t>---</t>
        </is>
      </c>
      <c r="AW2075" t="inlineStr">
        <is>
          <t>---</t>
        </is>
      </c>
      <c r="AX2075" t="inlineStr">
        <is>
          <t>---</t>
        </is>
      </c>
      <c r="AY2075" t="inlineStr">
        <is>
          <t>---</t>
        </is>
      </c>
      <c r="AZ2075" t="inlineStr">
        <is>
          <t>---</t>
        </is>
      </c>
      <c r="BA2075" t="inlineStr">
        <is>
          <t>6b7066b672544b4cabd3a14f9f012e2c</t>
        </is>
      </c>
      <c r="BB2075" t="inlineStr">
        <is>
          <t>http://openrosa.org/formdesigner/0B48E039-1E80-49A7-AC24-732B6E788E39</t>
        </is>
      </c>
      <c r="BC2075" t="inlineStr">
        <is>
          <t>Ration et autres visites</t>
        </is>
      </c>
      <c r="BD2075" t="inlineStr">
        <is>
          <t>CommCare Android, version "2.57.0"(472003). App v15976. CommCare Version 2.57.0. Build 472003, built on: 2025-04-18</t>
        </is>
      </c>
      <c r="BE2075" t="inlineStr">
        <is>
          <t>commcare_f18d6b7a-4a28-4b1e-ba72-371ee279da9f</t>
        </is>
      </c>
      <c r="BF2075" t="inlineStr"/>
      <c r="BG2075" t="inlineStr">
        <is>
          <t>f13d8149fc6d39ebe86af18272310ff9</t>
        </is>
      </c>
      <c r="BH2075" t="inlineStr">
        <is>
          <t>7f92301a232342ecaa860bf392f6b02f</t>
        </is>
      </c>
      <c r="BI2075" t="inlineStr">
        <is>
          <t>15246</t>
        </is>
      </c>
      <c r="BJ2075" t="inlineStr">
        <is>
          <t>XFormInstance</t>
        </is>
      </c>
      <c r="BK2075" t="inlineStr">
        <is>
          <t>08b6bef81f9611f0851c2d62bcb734fa</t>
        </is>
      </c>
      <c r="BL2075" t="b">
        <v>0</v>
      </c>
      <c r="BM2075" t="inlineStr">
        <is>
          <t>---</t>
        </is>
      </c>
      <c r="BN2075" t="inlineStr">
        <is>
          <t>190.115.180.111</t>
        </is>
      </c>
      <c r="BO2075" t="inlineStr">
        <is>
          <t>Celestin Monica</t>
        </is>
      </c>
    </row>
    <row r="2076">
      <c r="A2076" t="inlineStr">
        <is>
          <t>2074</t>
        </is>
      </c>
      <c r="B2076" t="inlineStr">
        <is>
          <t>da552a55-e322-45fe-b32a-c6b83c010fb4</t>
        </is>
      </c>
      <c r="C2076" t="inlineStr">
        <is>
          <t>2025-04-22</t>
        </is>
      </c>
      <c r="D2076" t="inlineStr">
        <is>
          <t>4</t>
        </is>
      </c>
      <c r="E2076" t="inlineStr">
        <is>
          <t>verification charge virale
effectuer le 7/9/24</t>
        </is>
      </c>
      <c r="F2076" t="inlineStr">
        <is>
          <t>1</t>
        </is>
      </c>
      <c r="G2076" t="inlineStr">
        <is>
          <t>verification charge virale
effectuer le 7/9/24 ind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---</t>
        </is>
      </c>
      <c r="L2076" t="inlineStr">
        <is>
          <t>---</t>
        </is>
      </c>
      <c r="M2076" t="inlineStr">
        <is>
          <t>---</t>
        </is>
      </c>
      <c r="N2076" t="inlineStr">
        <is>
          <t>---</t>
        </is>
      </c>
      <c r="O2076" t="inlineStr">
        <is>
          <t>---</t>
        </is>
      </c>
      <c r="P2076" t="inlineStr">
        <is>
          <t>---</t>
        </is>
      </c>
      <c r="Q2076" t="inlineStr">
        <is>
          <t>---</t>
        </is>
      </c>
      <c r="R2076" t="inlineStr"/>
      <c r="S2076" t="inlineStr"/>
      <c r="T2076" t="inlineStr"/>
      <c r="U2076" t="inlineStr"/>
      <c r="V2076" t="inlineStr"/>
      <c r="W2076" t="inlineStr"/>
      <c r="X2076" t="inlineStr">
        <is>
          <t>PAP/HSFS/ST01402</t>
        </is>
      </c>
      <c r="Y2076" t="inlineStr">
        <is>
          <t>PAP/HSFS/ST01402</t>
        </is>
      </c>
      <c r="Z2076" t="inlineStr">
        <is>
          <t>2025-04-22 18:24:49</t>
        </is>
      </c>
      <c r="AA2076" t="inlineStr">
        <is>
          <t>2025-04-22 18:22:31</t>
        </is>
      </c>
      <c r="AB2076" t="inlineStr">
        <is>
          <t>2jessica</t>
        </is>
      </c>
      <c r="AC2076" t="inlineStr">
        <is>
          <t>2025-04-22 18:24:49</t>
        </is>
      </c>
      <c r="AD2076" s="1" t="inlineStr">
        <is>
          <t>https://www.commcarehq.org/a/caris-test/reports/form_data/da552a55-e322-45fe-b32a-c6b83c010fb4/</t>
        </is>
      </c>
      <c r="AE2076" t="inlineStr">
        <is>
          <t>---</t>
        </is>
      </c>
      <c r="AF2076" t="inlineStr">
        <is>
          <t>3c5a623af057e23a32ae4000_159071</t>
        </is>
      </c>
      <c r="AG2076" t="inlineStr">
        <is>
          <t>---</t>
        </is>
      </c>
      <c r="AH2076" t="inlineStr">
        <is>
          <t>2025-04-22 18:24:49</t>
        </is>
      </c>
      <c r="AI2076" t="inlineStr">
        <is>
          <t>6b7066b672544b4cabd3a14f9f012e2c</t>
        </is>
      </c>
      <c r="AJ2076" t="inlineStr">
        <is>
          <t>2025-04-22</t>
        </is>
      </c>
      <c r="AK2076" t="inlineStr">
        <is>
          <t>4</t>
        </is>
      </c>
      <c r="AL2076" t="inlineStr">
        <is>
          <t>verification charge virale
effectuer le 7/9/24</t>
        </is>
      </c>
      <c r="AM2076" t="inlineStr">
        <is>
          <t>1</t>
        </is>
      </c>
      <c r="AN2076" t="inlineStr">
        <is>
          <t>verification charge virale
effectuer le 7/9/24 ind</t>
        </is>
      </c>
      <c r="AO2076" t="inlineStr">
        <is>
          <t>0</t>
        </is>
      </c>
      <c r="AP2076" t="inlineStr">
        <is>
          <t>1</t>
        </is>
      </c>
      <c r="AQ2076" t="inlineStr"/>
      <c r="AR2076" t="inlineStr"/>
      <c r="AS2076" t="inlineStr"/>
      <c r="AT2076" t="inlineStr"/>
      <c r="AU2076" t="inlineStr">
        <is>
          <t>---</t>
        </is>
      </c>
      <c r="AV2076" t="inlineStr">
        <is>
          <t>---</t>
        </is>
      </c>
      <c r="AW2076" t="inlineStr">
        <is>
          <t>---</t>
        </is>
      </c>
      <c r="AX2076" t="inlineStr">
        <is>
          <t>---</t>
        </is>
      </c>
      <c r="AY2076" t="inlineStr">
        <is>
          <t>---</t>
        </is>
      </c>
      <c r="AZ2076" t="inlineStr">
        <is>
          <t>---</t>
        </is>
      </c>
      <c r="BA2076" t="inlineStr">
        <is>
          <t>6b7066b672544b4cabd3a14f9f012e2c</t>
        </is>
      </c>
      <c r="BB2076" t="inlineStr">
        <is>
          <t>http://openrosa.org/formdesigner/0B48E039-1E80-49A7-AC24-732B6E788E39</t>
        </is>
      </c>
      <c r="BC2076" t="inlineStr">
        <is>
          <t>Ration et autres visites</t>
        </is>
      </c>
      <c r="BD2076" t="inlineStr">
        <is>
          <t>CommCare Android, version "2.57.0"(472003). App v15976. CommCare Version 2.57.0. Build 472003, built on: 2025-04-18</t>
        </is>
      </c>
      <c r="BE2076" t="inlineStr">
        <is>
          <t>commcare_f18d6b7a-4a28-4b1e-ba72-371ee279da9f</t>
        </is>
      </c>
      <c r="BF2076" t="inlineStr"/>
      <c r="BG2076" t="inlineStr">
        <is>
          <t>f13d8149fc6d39ebe86af18272310ff9</t>
        </is>
      </c>
      <c r="BH2076" t="inlineStr">
        <is>
          <t>7f92301a232342ecaa860bf392f6b02f</t>
        </is>
      </c>
      <c r="BI2076" t="inlineStr">
        <is>
          <t>15246</t>
        </is>
      </c>
      <c r="BJ2076" t="inlineStr">
        <is>
          <t>XFormInstance</t>
        </is>
      </c>
      <c r="BK2076" t="inlineStr">
        <is>
          <t>08b6bef81f9611f0851c2d62bcb734fa</t>
        </is>
      </c>
      <c r="BL2076" t="b">
        <v>0</v>
      </c>
      <c r="BM2076" t="inlineStr">
        <is>
          <t>---</t>
        </is>
      </c>
      <c r="BN2076" t="inlineStr">
        <is>
          <t>190.115.180.111</t>
        </is>
      </c>
      <c r="BO2076" t="inlineStr">
        <is>
          <t>Ernest Suxana</t>
        </is>
      </c>
    </row>
    <row r="2077">
      <c r="A2077" t="inlineStr">
        <is>
          <t>2075</t>
        </is>
      </c>
      <c r="B2077" t="inlineStr">
        <is>
          <t>12aa2490-0fcc-4396-a46c-818998d4ba64</t>
        </is>
      </c>
      <c r="C2077" t="inlineStr">
        <is>
          <t>2025-04-16</t>
        </is>
      </c>
      <c r="D2077" t="inlineStr">
        <is>
          <t>8 4</t>
        </is>
      </c>
      <c r="E2077" t="inlineStr">
        <is>
          <t>accompagnemant,pour,cv
39,npfs</t>
        </is>
      </c>
      <c r="F2077" t="inlineStr">
        <is>
          <t>1</t>
        </is>
      </c>
      <c r="G2077" t="inlineStr">
        <is>
          <t>---</t>
        </is>
      </c>
      <c r="H2077" t="inlineStr">
        <is>
          <t>1</t>
        </is>
      </c>
      <c r="I2077" t="inlineStr">
        <is>
          <t>1</t>
        </is>
      </c>
      <c r="J2077" t="inlineStr">
        <is>
          <t>2</t>
        </is>
      </c>
      <c r="K2077" t="inlineStr">
        <is>
          <t>---</t>
        </is>
      </c>
      <c r="L2077" t="inlineStr">
        <is>
          <t>---</t>
        </is>
      </c>
      <c r="M2077" t="inlineStr">
        <is>
          <t>---</t>
        </is>
      </c>
      <c r="N2077" t="inlineStr">
        <is>
          <t>---</t>
        </is>
      </c>
      <c r="O2077" t="inlineStr">
        <is>
          <t>---</t>
        </is>
      </c>
      <c r="P2077" t="inlineStr">
        <is>
          <t>---</t>
        </is>
      </c>
      <c r="Q2077" t="inlineStr">
        <is>
          <t>---</t>
        </is>
      </c>
      <c r="R2077" t="inlineStr"/>
      <c r="S2077" t="inlineStr"/>
      <c r="T2077" t="inlineStr"/>
      <c r="U2077" t="inlineStr"/>
      <c r="V2077" t="inlineStr"/>
      <c r="W2077" t="inlineStr"/>
      <c r="X2077" t="inlineStr">
        <is>
          <t>PAP/SMFO/355</t>
        </is>
      </c>
      <c r="Y2077" t="inlineStr">
        <is>
          <t>PAP/SMFO/355</t>
        </is>
      </c>
      <c r="Z2077" t="inlineStr">
        <is>
          <t>2025-04-22 18:56:28</t>
        </is>
      </c>
      <c r="AA2077" t="inlineStr">
        <is>
          <t>2025-04-22 18:51:10</t>
        </is>
      </c>
      <c r="AB2077" t="inlineStr">
        <is>
          <t>2paula</t>
        </is>
      </c>
      <c r="AC2077" t="inlineStr">
        <is>
          <t>2025-04-22 18:56:29</t>
        </is>
      </c>
      <c r="AD2077" s="1" t="inlineStr">
        <is>
          <t>https://www.commcarehq.org/a/caris-test/reports/form_data/12aa2490-0fcc-4396-a46c-818998d4ba64/</t>
        </is>
      </c>
      <c r="AE2077" t="inlineStr">
        <is>
          <t>---</t>
        </is>
      </c>
      <c r="AF2077" t="inlineStr">
        <is>
          <t>4e56ef83903048af91fd0754a0c41e4d</t>
        </is>
      </c>
      <c r="AG2077" t="inlineStr">
        <is>
          <t>---</t>
        </is>
      </c>
      <c r="AH2077" t="inlineStr">
        <is>
          <t>2025-04-22 18:56:28</t>
        </is>
      </c>
      <c r="AI2077" t="inlineStr">
        <is>
          <t>e5870524d7474eb1ae50f2c4107b4683</t>
        </is>
      </c>
      <c r="AJ2077" t="inlineStr">
        <is>
          <t>2025-04-16</t>
        </is>
      </c>
      <c r="AK2077" t="inlineStr">
        <is>
          <t>8 4</t>
        </is>
      </c>
      <c r="AL2077" t="inlineStr">
        <is>
          <t>accompagnemant,pour,cv
39,npfs</t>
        </is>
      </c>
      <c r="AM2077" t="inlineStr">
        <is>
          <t>1</t>
        </is>
      </c>
      <c r="AN2077" t="inlineStr">
        <is>
          <t>---</t>
        </is>
      </c>
      <c r="AO2077" t="inlineStr">
        <is>
          <t>1</t>
        </is>
      </c>
      <c r="AP2077" t="inlineStr">
        <is>
          <t>1</t>
        </is>
      </c>
      <c r="AQ2077" t="inlineStr"/>
      <c r="AR2077" t="inlineStr"/>
      <c r="AS2077" t="inlineStr"/>
      <c r="AT2077" t="inlineStr"/>
      <c r="AU2077" t="inlineStr">
        <is>
          <t>---</t>
        </is>
      </c>
      <c r="AV2077" t="inlineStr">
        <is>
          <t>---</t>
        </is>
      </c>
      <c r="AW2077" t="inlineStr">
        <is>
          <t>---</t>
        </is>
      </c>
      <c r="AX2077" t="inlineStr">
        <is>
          <t>---</t>
        </is>
      </c>
      <c r="AY2077" t="inlineStr">
        <is>
          <t>---</t>
        </is>
      </c>
      <c r="AZ2077" t="inlineStr">
        <is>
          <t>---</t>
        </is>
      </c>
      <c r="BA2077" t="inlineStr">
        <is>
          <t>e5870524d7474eb1ae50f2c4107b4683</t>
        </is>
      </c>
      <c r="BB2077" t="inlineStr">
        <is>
          <t>http://openrosa.org/formdesigner/0B48E039-1E80-49A7-AC24-732B6E788E39</t>
        </is>
      </c>
      <c r="BC2077" t="inlineStr">
        <is>
          <t>Ration et autres visites</t>
        </is>
      </c>
      <c r="BD2077" t="inlineStr">
        <is>
          <t>CommCare Android, version "2.56"(468051). App v15976. CommCare Version 2.56.0. Build 468051, built on: 2025-04-04</t>
        </is>
      </c>
      <c r="BE2077" t="inlineStr">
        <is>
          <t>commcare_1a638df5-b750-4196-ba65-fa624981c493</t>
        </is>
      </c>
      <c r="BF2077" t="inlineStr">
        <is>
          <t>18.5903528 -72.23735 31.1 9.9</t>
        </is>
      </c>
      <c r="BG2077" t="inlineStr">
        <is>
          <t>f13d8149fc6d39ebe86af18272310ff9</t>
        </is>
      </c>
      <c r="BH2077" t="inlineStr">
        <is>
          <t>7f92301a232342ecaa860bf392f6b02f</t>
        </is>
      </c>
      <c r="BI2077" t="inlineStr">
        <is>
          <t>15246</t>
        </is>
      </c>
      <c r="BJ2077" t="inlineStr">
        <is>
          <t>XFormInstance</t>
        </is>
      </c>
      <c r="BK2077" t="inlineStr">
        <is>
          <t>b25d3dea1f8911f0913b5d8af65c2883</t>
        </is>
      </c>
      <c r="BL2077" t="b">
        <v>0</v>
      </c>
      <c r="BM2077" t="inlineStr">
        <is>
          <t>---</t>
        </is>
      </c>
      <c r="BN2077" t="inlineStr">
        <is>
          <t>200.113.253.135</t>
        </is>
      </c>
      <c r="BO2077" t="inlineStr">
        <is>
          <t>BELANGE WILSON</t>
        </is>
      </c>
    </row>
    <row r="2078">
      <c r="A2078" t="inlineStr">
        <is>
          <t>2076</t>
        </is>
      </c>
      <c r="B2078" t="inlineStr">
        <is>
          <t>0bbc2c40-e3a9-45c0-a74d-c3fcbf3cf9ab</t>
        </is>
      </c>
      <c r="C2078" t="inlineStr">
        <is>
          <t>2025-04-17</t>
        </is>
      </c>
      <c r="D2078" t="inlineStr">
        <is>
          <t>8 4</t>
        </is>
      </c>
      <c r="E2078" t="inlineStr">
        <is>
          <t>accompagnemantpour
cv
39
22,11,24</t>
        </is>
      </c>
      <c r="F2078" t="inlineStr">
        <is>
          <t>1</t>
        </is>
      </c>
      <c r="G2078" t="inlineStr">
        <is>
          <t>---</t>
        </is>
      </c>
      <c r="H2078" t="inlineStr">
        <is>
          <t>1</t>
        </is>
      </c>
      <c r="I2078" t="inlineStr">
        <is>
          <t>1</t>
        </is>
      </c>
      <c r="J2078" t="inlineStr">
        <is>
          <t>2</t>
        </is>
      </c>
      <c r="K2078" t="inlineStr">
        <is>
          <t>---</t>
        </is>
      </c>
      <c r="L2078" t="inlineStr">
        <is>
          <t>---</t>
        </is>
      </c>
      <c r="M2078" t="inlineStr">
        <is>
          <t>---</t>
        </is>
      </c>
      <c r="N2078" t="inlineStr">
        <is>
          <t>---</t>
        </is>
      </c>
      <c r="O2078" t="inlineStr">
        <is>
          <t>---</t>
        </is>
      </c>
      <c r="P2078" t="inlineStr">
        <is>
          <t>---</t>
        </is>
      </c>
      <c r="Q2078" t="inlineStr">
        <is>
          <t>---</t>
        </is>
      </c>
      <c r="R2078" t="inlineStr"/>
      <c r="S2078" t="inlineStr"/>
      <c r="T2078" t="inlineStr"/>
      <c r="U2078" t="inlineStr"/>
      <c r="V2078" t="inlineStr"/>
      <c r="W2078" t="inlineStr"/>
      <c r="X2078" t="inlineStr">
        <is>
          <t>PAP/NPFS/ST00037</t>
        </is>
      </c>
      <c r="Y2078" t="inlineStr">
        <is>
          <t>PAP/NPFS/ST00037</t>
        </is>
      </c>
      <c r="Z2078" t="inlineStr">
        <is>
          <t>2025-04-22 19:00:52</t>
        </is>
      </c>
      <c r="AA2078" t="inlineStr">
        <is>
          <t>2025-04-22 18:57:32</t>
        </is>
      </c>
      <c r="AB2078" t="inlineStr">
        <is>
          <t>2paula</t>
        </is>
      </c>
      <c r="AC2078" t="inlineStr">
        <is>
          <t>2025-04-22 19:00:55</t>
        </is>
      </c>
      <c r="AD2078" s="1" t="inlineStr">
        <is>
          <t>https://www.commcarehq.org/a/caris-test/reports/form_data/0bbc2c40-e3a9-45c0-a74d-c3fcbf3cf9ab/</t>
        </is>
      </c>
      <c r="AE2078" t="inlineStr">
        <is>
          <t>---</t>
        </is>
      </c>
      <c r="AF2078" t="inlineStr">
        <is>
          <t>1bf7e39609f04f2ca116da663ff4e2cb</t>
        </is>
      </c>
      <c r="AG2078" t="inlineStr">
        <is>
          <t>---</t>
        </is>
      </c>
      <c r="AH2078" t="inlineStr">
        <is>
          <t>2025-04-22 19:00:52</t>
        </is>
      </c>
      <c r="AI2078" t="inlineStr">
        <is>
          <t>e5870524d7474eb1ae50f2c4107b4683</t>
        </is>
      </c>
      <c r="AJ2078" t="inlineStr">
        <is>
          <t>2025-04-17</t>
        </is>
      </c>
      <c r="AK2078" t="inlineStr">
        <is>
          <t>8 4</t>
        </is>
      </c>
      <c r="AL2078" t="inlineStr">
        <is>
          <t>accompagnemantpour
cv
39
22,11,24</t>
        </is>
      </c>
      <c r="AM2078" t="inlineStr">
        <is>
          <t>1</t>
        </is>
      </c>
      <c r="AN2078" t="inlineStr">
        <is>
          <t>---</t>
        </is>
      </c>
      <c r="AO2078" t="inlineStr">
        <is>
          <t>1</t>
        </is>
      </c>
      <c r="AP2078" t="inlineStr">
        <is>
          <t>1</t>
        </is>
      </c>
      <c r="AQ2078" t="inlineStr"/>
      <c r="AR2078" t="inlineStr"/>
      <c r="AS2078" t="inlineStr"/>
      <c r="AT2078" t="inlineStr"/>
      <c r="AU2078" t="inlineStr">
        <is>
          <t>---</t>
        </is>
      </c>
      <c r="AV2078" t="inlineStr">
        <is>
          <t>---</t>
        </is>
      </c>
      <c r="AW2078" t="inlineStr">
        <is>
          <t>---</t>
        </is>
      </c>
      <c r="AX2078" t="inlineStr">
        <is>
          <t>---</t>
        </is>
      </c>
      <c r="AY2078" t="inlineStr">
        <is>
          <t>---</t>
        </is>
      </c>
      <c r="AZ2078" t="inlineStr">
        <is>
          <t>---</t>
        </is>
      </c>
      <c r="BA2078" t="inlineStr">
        <is>
          <t>e5870524d7474eb1ae50f2c4107b4683</t>
        </is>
      </c>
      <c r="BB2078" t="inlineStr">
        <is>
          <t>http://openrosa.org/formdesigner/0B48E039-1E80-49A7-AC24-732B6E788E39</t>
        </is>
      </c>
      <c r="BC2078" t="inlineStr">
        <is>
          <t>Ration et autres visites</t>
        </is>
      </c>
      <c r="BD2078" t="inlineStr">
        <is>
          <t>CommCare Android, version "2.56"(468051). App v15976. CommCare Version 2.56.0. Build 468051, built on: 2025-04-04</t>
        </is>
      </c>
      <c r="BE2078" t="inlineStr">
        <is>
          <t>commcare_1a638df5-b750-4196-ba65-fa624981c493</t>
        </is>
      </c>
      <c r="BF2078" t="inlineStr">
        <is>
          <t>18.5903088 -72.2373658 12.79 3.78</t>
        </is>
      </c>
      <c r="BG2078" t="inlineStr">
        <is>
          <t>f13d8149fc6d39ebe86af18272310ff9</t>
        </is>
      </c>
      <c r="BH2078" t="inlineStr">
        <is>
          <t>7f92301a232342ecaa860bf392f6b02f</t>
        </is>
      </c>
      <c r="BI2078" t="inlineStr">
        <is>
          <t>15246</t>
        </is>
      </c>
      <c r="BJ2078" t="inlineStr">
        <is>
          <t>XFormInstance</t>
        </is>
      </c>
      <c r="BK2078" t="inlineStr">
        <is>
          <t>b25d3dea1f8911f0913b5d8af65c2883</t>
        </is>
      </c>
      <c r="BL2078" t="b">
        <v>0</v>
      </c>
      <c r="BM2078" t="inlineStr">
        <is>
          <t>---</t>
        </is>
      </c>
      <c r="BN2078" t="inlineStr">
        <is>
          <t>200.113.253.135</t>
        </is>
      </c>
      <c r="BO2078" t="inlineStr">
        <is>
          <t>Herold Junior Michaud</t>
        </is>
      </c>
    </row>
    <row r="2079">
      <c r="A2079" t="inlineStr">
        <is>
          <t>2077</t>
        </is>
      </c>
      <c r="B2079" t="inlineStr">
        <is>
          <t>39fbf692-4153-4964-a839-2d4b3376c194</t>
        </is>
      </c>
      <c r="C2079" t="inlineStr">
        <is>
          <t>2025-04-16</t>
        </is>
      </c>
      <c r="D2079" t="inlineStr">
        <is>
          <t>8 4</t>
        </is>
      </c>
      <c r="E2079" t="inlineStr">
        <is>
          <t>acconpagenant,pour,cv
39,11,24</t>
        </is>
      </c>
      <c r="F2079" t="inlineStr">
        <is>
          <t>1</t>
        </is>
      </c>
      <c r="G2079" t="inlineStr">
        <is>
          <t>---</t>
        </is>
      </c>
      <c r="H2079" t="inlineStr">
        <is>
          <t>1</t>
        </is>
      </c>
      <c r="I2079" t="inlineStr">
        <is>
          <t>1</t>
        </is>
      </c>
      <c r="J2079" t="inlineStr"/>
      <c r="K2079" t="inlineStr">
        <is>
          <t>---</t>
        </is>
      </c>
      <c r="L2079" t="inlineStr">
        <is>
          <t>---</t>
        </is>
      </c>
      <c r="M2079" t="inlineStr">
        <is>
          <t>---</t>
        </is>
      </c>
      <c r="N2079" t="inlineStr">
        <is>
          <t>---</t>
        </is>
      </c>
      <c r="O2079" t="inlineStr">
        <is>
          <t>---</t>
        </is>
      </c>
      <c r="P2079" t="inlineStr">
        <is>
          <t>---</t>
        </is>
      </c>
      <c r="Q2079" t="inlineStr">
        <is>
          <t>---</t>
        </is>
      </c>
      <c r="R2079" t="inlineStr"/>
      <c r="S2079" t="inlineStr"/>
      <c r="T2079" t="inlineStr"/>
      <c r="U2079" t="inlineStr"/>
      <c r="V2079" t="inlineStr"/>
      <c r="W2079" t="inlineStr"/>
      <c r="X2079" t="inlineStr">
        <is>
          <t>PAP/NPFS/ST00919</t>
        </is>
      </c>
      <c r="Y2079" t="inlineStr">
        <is>
          <t>PAP/NPFS/ST00919</t>
        </is>
      </c>
      <c r="Z2079" t="inlineStr">
        <is>
          <t>2025-04-22 19:03:52</t>
        </is>
      </c>
      <c r="AA2079" t="inlineStr">
        <is>
          <t>2025-04-22 19:01:31</t>
        </is>
      </c>
      <c r="AB2079" t="inlineStr">
        <is>
          <t>2paula</t>
        </is>
      </c>
      <c r="AC2079" t="inlineStr">
        <is>
          <t>2025-04-22 19:12:57</t>
        </is>
      </c>
      <c r="AD2079" s="1" t="inlineStr">
        <is>
          <t>https://www.commcarehq.org/a/caris-test/reports/form_data/39fbf692-4153-4964-a839-2d4b3376c194/</t>
        </is>
      </c>
      <c r="AE2079" t="inlineStr">
        <is>
          <t>---</t>
        </is>
      </c>
      <c r="AF2079" t="inlineStr">
        <is>
          <t>1be6b85abdb84ec298a3cbdaf8c007f6</t>
        </is>
      </c>
      <c r="AG2079" t="inlineStr">
        <is>
          <t>---</t>
        </is>
      </c>
      <c r="AH2079" t="inlineStr">
        <is>
          <t>2025-04-22 19:03:52</t>
        </is>
      </c>
      <c r="AI2079" t="inlineStr">
        <is>
          <t>e5870524d7474eb1ae50f2c4107b4683</t>
        </is>
      </c>
      <c r="AJ2079" t="inlineStr">
        <is>
          <t>2025-04-16</t>
        </is>
      </c>
      <c r="AK2079" t="inlineStr">
        <is>
          <t>8 4</t>
        </is>
      </c>
      <c r="AL2079" t="inlineStr">
        <is>
          <t>acconpagenant,pour,cv
39,11,24</t>
        </is>
      </c>
      <c r="AM2079" t="inlineStr">
        <is>
          <t>1</t>
        </is>
      </c>
      <c r="AN2079" t="inlineStr">
        <is>
          <t>---</t>
        </is>
      </c>
      <c r="AO2079" t="inlineStr">
        <is>
          <t>1</t>
        </is>
      </c>
      <c r="AP2079" t="inlineStr">
        <is>
          <t>1</t>
        </is>
      </c>
      <c r="AQ2079" t="inlineStr"/>
      <c r="AR2079" t="inlineStr"/>
      <c r="AS2079" t="inlineStr"/>
      <c r="AT2079" t="inlineStr"/>
      <c r="AU2079" t="inlineStr">
        <is>
          <t>---</t>
        </is>
      </c>
      <c r="AV2079" t="inlineStr">
        <is>
          <t>---</t>
        </is>
      </c>
      <c r="AW2079" t="inlineStr">
        <is>
          <t>---</t>
        </is>
      </c>
      <c r="AX2079" t="inlineStr">
        <is>
          <t>---</t>
        </is>
      </c>
      <c r="AY2079" t="inlineStr">
        <is>
          <t>---</t>
        </is>
      </c>
      <c r="AZ2079" t="inlineStr">
        <is>
          <t>---</t>
        </is>
      </c>
      <c r="BA2079" t="inlineStr">
        <is>
          <t>e5870524d7474eb1ae50f2c4107b4683</t>
        </is>
      </c>
      <c r="BB2079" t="inlineStr">
        <is>
          <t>http://openrosa.org/formdesigner/0B48E039-1E80-49A7-AC24-732B6E788E39</t>
        </is>
      </c>
      <c r="BC2079" t="inlineStr">
        <is>
          <t>Ration et autres visites</t>
        </is>
      </c>
      <c r="BD2079" t="inlineStr">
        <is>
          <t>CommCare Android, version "2.56"(468051). App v15976. CommCare Version 2.56.0. Build 468051, built on: 2025-04-04</t>
        </is>
      </c>
      <c r="BE2079" t="inlineStr">
        <is>
          <t>commcare_1a638df5-b750-4196-ba65-fa624981c493</t>
        </is>
      </c>
      <c r="BF2079" t="inlineStr">
        <is>
          <t>18.5905183 -72.2370867 12.79 6.4</t>
        </is>
      </c>
      <c r="BG2079" t="inlineStr">
        <is>
          <t>f13d8149fc6d39ebe86af18272310ff9</t>
        </is>
      </c>
      <c r="BH2079" t="inlineStr">
        <is>
          <t>7f92301a232342ecaa860bf392f6b02f</t>
        </is>
      </c>
      <c r="BI2079" t="inlineStr">
        <is>
          <t>15246</t>
        </is>
      </c>
      <c r="BJ2079" t="inlineStr">
        <is>
          <t>XFormInstance</t>
        </is>
      </c>
      <c r="BK2079" t="inlineStr">
        <is>
          <t>b25d3dea1f8911f0913b5d8af65c2883</t>
        </is>
      </c>
      <c r="BL2079" t="b">
        <v>0</v>
      </c>
      <c r="BM2079" t="inlineStr">
        <is>
          <t>---</t>
        </is>
      </c>
      <c r="BN2079" t="inlineStr">
        <is>
          <t>200.113.253.66</t>
        </is>
      </c>
      <c r="BO2079" t="inlineStr">
        <is>
          <t xml:space="preserve"> Adner Altidor</t>
        </is>
      </c>
    </row>
    <row r="2080">
      <c r="A2080" t="inlineStr">
        <is>
          <t>2078</t>
        </is>
      </c>
      <c r="B2080" t="inlineStr">
        <is>
          <t>93a9f1f8-9384-4c47-9e60-079e234b76e4</t>
        </is>
      </c>
      <c r="C2080" t="inlineStr">
        <is>
          <t>2025-04-18</t>
        </is>
      </c>
      <c r="D2080" t="inlineStr">
        <is>
          <t>1 8 4</t>
        </is>
      </c>
      <c r="E2080" t="inlineStr">
        <is>
          <t>pour,
cv,14680</t>
        </is>
      </c>
      <c r="F2080" t="inlineStr">
        <is>
          <t>1</t>
        </is>
      </c>
      <c r="G2080" t="inlineStr">
        <is>
          <t>---</t>
        </is>
      </c>
      <c r="H2080" t="inlineStr">
        <is>
          <t>1</t>
        </is>
      </c>
      <c r="I2080" t="inlineStr">
        <is>
          <t>1</t>
        </is>
      </c>
      <c r="J2080" t="inlineStr">
        <is>
          <t>2</t>
        </is>
      </c>
      <c r="K2080" t="inlineStr">
        <is>
          <t>---</t>
        </is>
      </c>
      <c r="L2080" t="inlineStr">
        <is>
          <t>---</t>
        </is>
      </c>
      <c r="M2080" t="inlineStr"/>
      <c r="N2080" t="inlineStr">
        <is>
          <t>---</t>
        </is>
      </c>
      <c r="O2080" t="inlineStr">
        <is>
          <t>---</t>
        </is>
      </c>
      <c r="P2080" t="inlineStr">
        <is>
          <t>---</t>
        </is>
      </c>
      <c r="Q2080" t="inlineStr">
        <is>
          <t>---</t>
        </is>
      </c>
      <c r="R2080" t="inlineStr"/>
      <c r="S2080" t="inlineStr"/>
      <c r="T2080" t="inlineStr"/>
      <c r="U2080" t="inlineStr"/>
      <c r="V2080" t="inlineStr"/>
      <c r="W2080" t="inlineStr"/>
      <c r="X2080" t="inlineStr">
        <is>
          <t>PAP/NPFS/ST00314</t>
        </is>
      </c>
      <c r="Y2080" t="inlineStr">
        <is>
          <t>PAP/NPFS/ST00314</t>
        </is>
      </c>
      <c r="Z2080" t="inlineStr">
        <is>
          <t>2025-04-22 19:08:07</t>
        </is>
      </c>
      <c r="AA2080" t="inlineStr">
        <is>
          <t>2025-04-22 19:06:07</t>
        </is>
      </c>
      <c r="AB2080" t="inlineStr">
        <is>
          <t>2paula</t>
        </is>
      </c>
      <c r="AC2080" t="inlineStr">
        <is>
          <t>2025-04-22 19:12:58</t>
        </is>
      </c>
      <c r="AD2080" s="1" t="inlineStr">
        <is>
          <t>https://www.commcarehq.org/a/caris-test/reports/form_data/93a9f1f8-9384-4c47-9e60-079e234b76e4/</t>
        </is>
      </c>
      <c r="AE2080" t="inlineStr">
        <is>
          <t>---</t>
        </is>
      </c>
      <c r="AF2080" t="inlineStr">
        <is>
          <t>d55c3d5434ee435c85feca3a43f9252a</t>
        </is>
      </c>
      <c r="AG2080" t="inlineStr">
        <is>
          <t>---</t>
        </is>
      </c>
      <c r="AH2080" t="inlineStr">
        <is>
          <t>2025-04-22 19:08:07</t>
        </is>
      </c>
      <c r="AI2080" t="inlineStr">
        <is>
          <t>e5870524d7474eb1ae50f2c4107b4683</t>
        </is>
      </c>
      <c r="AJ2080" t="inlineStr">
        <is>
          <t>2025-04-18</t>
        </is>
      </c>
      <c r="AK2080" t="inlineStr">
        <is>
          <t>1 8 4</t>
        </is>
      </c>
      <c r="AL2080" t="inlineStr">
        <is>
          <t>pour,
cv,14680</t>
        </is>
      </c>
      <c r="AM2080" t="inlineStr">
        <is>
          <t>1</t>
        </is>
      </c>
      <c r="AN2080" t="inlineStr">
        <is>
          <t>---</t>
        </is>
      </c>
      <c r="AO2080" t="inlineStr">
        <is>
          <t>1</t>
        </is>
      </c>
      <c r="AP2080" t="inlineStr">
        <is>
          <t>1</t>
        </is>
      </c>
      <c r="AQ2080" t="inlineStr"/>
      <c r="AR2080" t="inlineStr"/>
      <c r="AS2080" t="inlineStr"/>
      <c r="AT2080" t="inlineStr"/>
      <c r="AU2080" t="inlineStr">
        <is>
          <t>---</t>
        </is>
      </c>
      <c r="AV2080" t="inlineStr">
        <is>
          <t>---</t>
        </is>
      </c>
      <c r="AW2080" t="inlineStr">
        <is>
          <t>---</t>
        </is>
      </c>
      <c r="AX2080" t="inlineStr">
        <is>
          <t>---</t>
        </is>
      </c>
      <c r="AY2080" t="inlineStr">
        <is>
          <t>---</t>
        </is>
      </c>
      <c r="AZ2080" t="inlineStr">
        <is>
          <t>---</t>
        </is>
      </c>
      <c r="BA2080" t="inlineStr">
        <is>
          <t>e5870524d7474eb1ae50f2c4107b4683</t>
        </is>
      </c>
      <c r="BB2080" t="inlineStr">
        <is>
          <t>http://openrosa.org/formdesigner/0B48E039-1E80-49A7-AC24-732B6E788E39</t>
        </is>
      </c>
      <c r="BC2080" t="inlineStr">
        <is>
          <t>Ration et autres visites</t>
        </is>
      </c>
      <c r="BD2080" t="inlineStr">
        <is>
          <t>CommCare Android, version "2.56"(468051). App v15976. CommCare Version 2.56.0. Build 468051, built on: 2025-04-04</t>
        </is>
      </c>
      <c r="BE2080" t="inlineStr">
        <is>
          <t>commcare_1a638df5-b750-4196-ba65-fa624981c493</t>
        </is>
      </c>
      <c r="BF2080" t="inlineStr">
        <is>
          <t>18.5902883 -72.2372717 12.69 6.3</t>
        </is>
      </c>
      <c r="BG2080" t="inlineStr">
        <is>
          <t>f13d8149fc6d39ebe86af18272310ff9</t>
        </is>
      </c>
      <c r="BH2080" t="inlineStr">
        <is>
          <t>7f92301a232342ecaa860bf392f6b02f</t>
        </is>
      </c>
      <c r="BI2080" t="inlineStr">
        <is>
          <t>15246</t>
        </is>
      </c>
      <c r="BJ2080" t="inlineStr">
        <is>
          <t>XFormInstance</t>
        </is>
      </c>
      <c r="BK2080" t="inlineStr">
        <is>
          <t>b25d3dea1f8911f0913b5d8af65c2883</t>
        </is>
      </c>
      <c r="BL2080" t="b">
        <v>0</v>
      </c>
      <c r="BM2080" t="inlineStr">
        <is>
          <t>---</t>
        </is>
      </c>
      <c r="BN2080" t="inlineStr">
        <is>
          <t>200.113.253.66</t>
        </is>
      </c>
      <c r="BO2080" t="inlineStr">
        <is>
          <t>Rose Michelle Milfort</t>
        </is>
      </c>
    </row>
    <row r="2081">
      <c r="A2081" t="inlineStr">
        <is>
          <t>2079</t>
        </is>
      </c>
      <c r="B2081" t="inlineStr">
        <is>
          <t>a7ae739f-8e94-4e98-9756-468831d7a180</t>
        </is>
      </c>
      <c r="C2081" t="inlineStr">
        <is>
          <t>2025-04-16</t>
        </is>
      </c>
      <c r="D2081" t="inlineStr">
        <is>
          <t>8 4</t>
        </is>
      </c>
      <c r="E2081" t="inlineStr">
        <is>
          <t>pour
cv,39</t>
        </is>
      </c>
      <c r="F2081" t="inlineStr">
        <is>
          <t>1</t>
        </is>
      </c>
      <c r="G2081" t="inlineStr">
        <is>
          <t>---</t>
        </is>
      </c>
      <c r="H2081" t="inlineStr">
        <is>
          <t>1</t>
        </is>
      </c>
      <c r="I2081" t="inlineStr">
        <is>
          <t>1</t>
        </is>
      </c>
      <c r="J2081" t="inlineStr"/>
      <c r="K2081" t="inlineStr">
        <is>
          <t>---</t>
        </is>
      </c>
      <c r="L2081" t="inlineStr">
        <is>
          <t>---</t>
        </is>
      </c>
      <c r="M2081" t="inlineStr">
        <is>
          <t>---</t>
        </is>
      </c>
      <c r="N2081" t="inlineStr">
        <is>
          <t>---</t>
        </is>
      </c>
      <c r="O2081" t="inlineStr">
        <is>
          <t>---</t>
        </is>
      </c>
      <c r="P2081" t="inlineStr">
        <is>
          <t>---</t>
        </is>
      </c>
      <c r="Q2081" t="inlineStr">
        <is>
          <t>---</t>
        </is>
      </c>
      <c r="R2081" t="inlineStr"/>
      <c r="S2081" t="inlineStr"/>
      <c r="T2081" t="inlineStr"/>
      <c r="U2081" t="inlineStr"/>
      <c r="V2081" t="inlineStr"/>
      <c r="W2081" t="inlineStr"/>
      <c r="X2081" t="inlineStr">
        <is>
          <t>PAP/NPFS/ST00019</t>
        </is>
      </c>
      <c r="Y2081" t="inlineStr">
        <is>
          <t>PAP/NPFS/ST00019</t>
        </is>
      </c>
      <c r="Z2081" t="inlineStr">
        <is>
          <t>2025-04-22 19:10:07</t>
        </is>
      </c>
      <c r="AA2081" t="inlineStr">
        <is>
          <t>2025-04-22 19:08:58</t>
        </is>
      </c>
      <c r="AB2081" t="inlineStr">
        <is>
          <t>2paula</t>
        </is>
      </c>
      <c r="AC2081" t="inlineStr">
        <is>
          <t>2025-04-22 19:12:58</t>
        </is>
      </c>
      <c r="AD2081" s="1" t="inlineStr">
        <is>
          <t>https://www.commcarehq.org/a/caris-test/reports/form_data/a7ae739f-8e94-4e98-9756-468831d7a180/</t>
        </is>
      </c>
      <c r="AE2081" t="inlineStr">
        <is>
          <t>---</t>
        </is>
      </c>
      <c r="AF2081" t="inlineStr">
        <is>
          <t>12542f1f714843d29fd73b9d4a626db8</t>
        </is>
      </c>
      <c r="AG2081" t="inlineStr">
        <is>
          <t>---</t>
        </is>
      </c>
      <c r="AH2081" t="inlineStr">
        <is>
          <t>2025-04-22 19:10:07</t>
        </is>
      </c>
      <c r="AI2081" t="inlineStr">
        <is>
          <t>e5870524d7474eb1ae50f2c4107b4683</t>
        </is>
      </c>
      <c r="AJ2081" t="inlineStr">
        <is>
          <t>2025-04-16</t>
        </is>
      </c>
      <c r="AK2081" t="inlineStr">
        <is>
          <t>8 4</t>
        </is>
      </c>
      <c r="AL2081" t="inlineStr">
        <is>
          <t>pour
cv,39</t>
        </is>
      </c>
      <c r="AM2081" t="inlineStr">
        <is>
          <t>1</t>
        </is>
      </c>
      <c r="AN2081" t="inlineStr">
        <is>
          <t>---</t>
        </is>
      </c>
      <c r="AO2081" t="inlineStr">
        <is>
          <t>1</t>
        </is>
      </c>
      <c r="AP2081" t="inlineStr">
        <is>
          <t>1</t>
        </is>
      </c>
      <c r="AQ2081" t="inlineStr"/>
      <c r="AR2081" t="inlineStr"/>
      <c r="AS2081" t="inlineStr"/>
      <c r="AT2081" t="inlineStr"/>
      <c r="AU2081" t="inlineStr">
        <is>
          <t>---</t>
        </is>
      </c>
      <c r="AV2081" t="inlineStr">
        <is>
          <t>---</t>
        </is>
      </c>
      <c r="AW2081" t="inlineStr">
        <is>
          <t>---</t>
        </is>
      </c>
      <c r="AX2081" t="inlineStr">
        <is>
          <t>---</t>
        </is>
      </c>
      <c r="AY2081" t="inlineStr">
        <is>
          <t>---</t>
        </is>
      </c>
      <c r="AZ2081" t="inlineStr">
        <is>
          <t>---</t>
        </is>
      </c>
      <c r="BA2081" t="inlineStr">
        <is>
          <t>e5870524d7474eb1ae50f2c4107b4683</t>
        </is>
      </c>
      <c r="BB2081" t="inlineStr">
        <is>
          <t>http://openrosa.org/formdesigner/0B48E039-1E80-49A7-AC24-732B6E788E39</t>
        </is>
      </c>
      <c r="BC2081" t="inlineStr">
        <is>
          <t>Ration et autres visites</t>
        </is>
      </c>
      <c r="BD2081" t="inlineStr">
        <is>
          <t>CommCare Android, version "2.56"(468051). App v15976. CommCare Version 2.56.0. Build 468051, built on: 2025-04-04</t>
        </is>
      </c>
      <c r="BE2081" t="inlineStr">
        <is>
          <t>commcare_1a638df5-b750-4196-ba65-fa624981c493</t>
        </is>
      </c>
      <c r="BF2081" t="inlineStr">
        <is>
          <t>18.5903867 -72.237365 12.89 5.7</t>
        </is>
      </c>
      <c r="BG2081" t="inlineStr">
        <is>
          <t>f13d8149fc6d39ebe86af18272310ff9</t>
        </is>
      </c>
      <c r="BH2081" t="inlineStr">
        <is>
          <t>7f92301a232342ecaa860bf392f6b02f</t>
        </is>
      </c>
      <c r="BI2081" t="inlineStr">
        <is>
          <t>15246</t>
        </is>
      </c>
      <c r="BJ2081" t="inlineStr">
        <is>
          <t>XFormInstance</t>
        </is>
      </c>
      <c r="BK2081" t="inlineStr">
        <is>
          <t>b25d3dea1f8911f0913b5d8af65c2883</t>
        </is>
      </c>
      <c r="BL2081" t="b">
        <v>0</v>
      </c>
      <c r="BM2081" t="inlineStr">
        <is>
          <t>---</t>
        </is>
      </c>
      <c r="BN2081" t="inlineStr">
        <is>
          <t>200.113.253.66</t>
        </is>
      </c>
      <c r="BO2081" t="inlineStr">
        <is>
          <t>Lise Bernia Octavien</t>
        </is>
      </c>
    </row>
    <row r="2082">
      <c r="A2082" t="inlineStr">
        <is>
          <t>2080</t>
        </is>
      </c>
      <c r="B2082" t="inlineStr">
        <is>
          <t>e2fa0ae3-3214-4694-af68-167fcf75708a</t>
        </is>
      </c>
      <c r="C2082" t="inlineStr">
        <is>
          <t>2025-04-22</t>
        </is>
      </c>
      <c r="D2082" t="inlineStr">
        <is>
          <t>3 4</t>
        </is>
      </c>
      <c r="E2082" t="inlineStr">
        <is>
          <t>Renforcement d'adherence</t>
        </is>
      </c>
      <c r="F2082" t="inlineStr">
        <is>
          <t>0</t>
        </is>
      </c>
      <c r="G2082" t="inlineStr">
        <is>
          <t>---</t>
        </is>
      </c>
      <c r="H2082" t="inlineStr">
        <is>
          <t>1</t>
        </is>
      </c>
      <c r="I2082" t="inlineStr">
        <is>
          <t>1</t>
        </is>
      </c>
      <c r="J2082" t="inlineStr"/>
      <c r="K2082" t="inlineStr">
        <is>
          <t>---</t>
        </is>
      </c>
      <c r="L2082" t="inlineStr">
        <is>
          <t>---</t>
        </is>
      </c>
      <c r="M2082" t="inlineStr">
        <is>
          <t>---</t>
        </is>
      </c>
      <c r="N2082" t="inlineStr">
        <is>
          <t>---</t>
        </is>
      </c>
      <c r="O2082" t="inlineStr">
        <is>
          <t>---</t>
        </is>
      </c>
      <c r="P2082" t="inlineStr">
        <is>
          <t>---</t>
        </is>
      </c>
      <c r="Q2082" t="inlineStr">
        <is>
          <t>---</t>
        </is>
      </c>
      <c r="R2082" t="inlineStr"/>
      <c r="S2082" t="inlineStr"/>
      <c r="T2082" t="inlineStr"/>
      <c r="U2082" t="inlineStr"/>
      <c r="V2082" t="inlineStr"/>
      <c r="W2082" t="inlineStr"/>
      <c r="X2082" t="inlineStr">
        <is>
          <t>PIG/HOBP/00000340</t>
        </is>
      </c>
      <c r="Y2082" t="inlineStr">
        <is>
          <t>PIG/HOBP/00000340</t>
        </is>
      </c>
      <c r="Z2082" t="inlineStr">
        <is>
          <t>2025-04-22 18:05:35</t>
        </is>
      </c>
      <c r="AA2082" t="inlineStr">
        <is>
          <t>2025-04-22 18:04:56</t>
        </is>
      </c>
      <c r="AB2082" t="inlineStr">
        <is>
          <t>1ketly</t>
        </is>
      </c>
      <c r="AC2082" t="inlineStr">
        <is>
          <t>2025-04-22 19:55:33</t>
        </is>
      </c>
      <c r="AD2082" s="1" t="inlineStr">
        <is>
          <t>https://www.commcarehq.org/a/caris-test/reports/form_data/e2fa0ae3-3214-4694-af68-167fcf75708a/</t>
        </is>
      </c>
      <c r="AE2082" t="inlineStr">
        <is>
          <t>---</t>
        </is>
      </c>
      <c r="AF2082" t="inlineStr">
        <is>
          <t>40c3e7cfdf634971bed496c207ec8990</t>
        </is>
      </c>
      <c r="AG2082" t="inlineStr">
        <is>
          <t>OK</t>
        </is>
      </c>
      <c r="AH2082" t="inlineStr">
        <is>
          <t>2025-04-22 18:05:35</t>
        </is>
      </c>
      <c r="AI2082" t="inlineStr">
        <is>
          <t>a75dfcb32c444e83a4857eabadf7dd0f</t>
        </is>
      </c>
      <c r="AJ2082" t="inlineStr">
        <is>
          <t>2025-04-22</t>
        </is>
      </c>
      <c r="AK2082" t="inlineStr">
        <is>
          <t>3 4</t>
        </is>
      </c>
      <c r="AL2082" t="inlineStr">
        <is>
          <t>Renforcement d'adherence</t>
        </is>
      </c>
      <c r="AM2082" t="inlineStr">
        <is>
          <t>0</t>
        </is>
      </c>
      <c r="AN2082" t="inlineStr">
        <is>
          <t>---</t>
        </is>
      </c>
      <c r="AO2082" t="inlineStr">
        <is>
          <t>1</t>
        </is>
      </c>
      <c r="AP2082" t="inlineStr">
        <is>
          <t>1</t>
        </is>
      </c>
      <c r="AQ2082" t="inlineStr"/>
      <c r="AR2082" t="inlineStr"/>
      <c r="AS2082" t="inlineStr"/>
      <c r="AT2082" t="inlineStr"/>
      <c r="AU2082" t="inlineStr">
        <is>
          <t>---</t>
        </is>
      </c>
      <c r="AV2082" t="inlineStr">
        <is>
          <t>---</t>
        </is>
      </c>
      <c r="AW2082" t="inlineStr">
        <is>
          <t>---</t>
        </is>
      </c>
      <c r="AX2082" t="inlineStr">
        <is>
          <t>---</t>
        </is>
      </c>
      <c r="AY2082" t="inlineStr">
        <is>
          <t>---</t>
        </is>
      </c>
      <c r="AZ2082" t="inlineStr">
        <is>
          <t>---</t>
        </is>
      </c>
      <c r="BA2082" t="inlineStr">
        <is>
          <t>a75dfcb32c444e83a4857eabadf7dd0f</t>
        </is>
      </c>
      <c r="BB2082" t="inlineStr">
        <is>
          <t>http://openrosa.org/formdesigner/0B48E039-1E80-49A7-AC24-732B6E788E39</t>
        </is>
      </c>
      <c r="BC2082" t="inlineStr">
        <is>
          <t>Ration et autres visites</t>
        </is>
      </c>
      <c r="BD2082" t="inlineStr">
        <is>
          <t>CommCare Android, version "2.56"(472000). App v15976. CommCare Version 2.56.0. Build 472000, built on: 2025-04-11</t>
        </is>
      </c>
      <c r="BE2082" t="inlineStr">
        <is>
          <t>commcare_173380f7-b37d-43d8-ba2b-b49ceb66cb2e</t>
        </is>
      </c>
      <c r="BF2082" t="inlineStr">
        <is>
          <t>19.4388731 -72.2048004 362.0 10.0</t>
        </is>
      </c>
      <c r="BG2082" t="inlineStr">
        <is>
          <t>f13d8149fc6d39ebe86af18272310ff9</t>
        </is>
      </c>
      <c r="BH2082" t="inlineStr">
        <is>
          <t>7f92301a232342ecaa860bf392f6b02f</t>
        </is>
      </c>
      <c r="BI2082" t="inlineStr">
        <is>
          <t>15246</t>
        </is>
      </c>
      <c r="BJ2082" t="inlineStr">
        <is>
          <t>XFormInstance</t>
        </is>
      </c>
      <c r="BK2082" t="inlineStr">
        <is>
          <t>11d7e9a41fa211f091465d8af65c2883</t>
        </is>
      </c>
      <c r="BL2082" t="b">
        <v>0</v>
      </c>
      <c r="BM2082" t="inlineStr">
        <is>
          <t>---</t>
        </is>
      </c>
      <c r="BN2082" t="inlineStr">
        <is>
          <t>190.102.76.136</t>
        </is>
      </c>
      <c r="BO2082" t="inlineStr">
        <is>
          <t>Widzard Misthie Jean</t>
        </is>
      </c>
    </row>
    <row r="2083">
      <c r="A2083" t="inlineStr">
        <is>
          <t>2081</t>
        </is>
      </c>
      <c r="B2083" t="inlineStr">
        <is>
          <t>fdb4b18b-a50b-482b-92ea-2b5ce3fe92d5</t>
        </is>
      </c>
      <c r="C2083" t="inlineStr">
        <is>
          <t>2025-04-22</t>
        </is>
      </c>
      <c r="D2083" t="inlineStr">
        <is>
          <t>4</t>
        </is>
      </c>
      <c r="E2083" t="inlineStr">
        <is>
          <t>rendez vous club taté</t>
        </is>
      </c>
      <c r="F2083" t="inlineStr">
        <is>
          <t>1</t>
        </is>
      </c>
      <c r="G2083" t="inlineStr">
        <is>
          <t>non trouvé</t>
        </is>
      </c>
      <c r="H2083" t="inlineStr">
        <is>
          <t>1</t>
        </is>
      </c>
      <c r="I2083" t="inlineStr">
        <is>
          <t>0</t>
        </is>
      </c>
      <c r="J2083" t="inlineStr">
        <is>
          <t>---</t>
        </is>
      </c>
      <c r="K2083" t="inlineStr">
        <is>
          <t>---</t>
        </is>
      </c>
      <c r="L2083" t="inlineStr">
        <is>
          <t>---</t>
        </is>
      </c>
      <c r="M2083" t="inlineStr">
        <is>
          <t>---</t>
        </is>
      </c>
      <c r="N2083" t="inlineStr">
        <is>
          <t>---</t>
        </is>
      </c>
      <c r="O2083" t="inlineStr">
        <is>
          <t>---</t>
        </is>
      </c>
      <c r="P2083" t="inlineStr">
        <is>
          <t>---</t>
        </is>
      </c>
      <c r="Q2083" t="inlineStr">
        <is>
          <t>---</t>
        </is>
      </c>
      <c r="R2083" t="inlineStr">
        <is>
          <t>---</t>
        </is>
      </c>
      <c r="S2083" t="inlineStr">
        <is>
          <t>---</t>
        </is>
      </c>
      <c r="T2083" t="inlineStr">
        <is>
          <t>---</t>
        </is>
      </c>
      <c r="U2083" t="inlineStr">
        <is>
          <t>---</t>
        </is>
      </c>
      <c r="V2083" t="inlineStr">
        <is>
          <t>---</t>
        </is>
      </c>
      <c r="W2083" t="inlineStr">
        <is>
          <t>18.5361009 -72.3839131 -17.89 5.89</t>
        </is>
      </c>
      <c r="X2083" t="inlineStr">
        <is>
          <t>PAP/CHAP/ST03322</t>
        </is>
      </c>
      <c r="Y2083" t="inlineStr">
        <is>
          <t>PAP/CHAP/ST03322</t>
        </is>
      </c>
      <c r="Z2083" t="inlineStr">
        <is>
          <t>2025-04-22 21:43:00</t>
        </is>
      </c>
      <c r="AA2083" t="inlineStr">
        <is>
          <t>2025-04-21 19:03:20</t>
        </is>
      </c>
      <c r="AB2083" t="inlineStr">
        <is>
          <t>2faustin</t>
        </is>
      </c>
      <c r="AC2083" t="inlineStr">
        <is>
          <t>2025-04-22 20:55:50</t>
        </is>
      </c>
      <c r="AD2083" s="1" t="inlineStr">
        <is>
          <t>https://www.commcarehq.org/a/caris-test/reports/form_data/fdb4b18b-a50b-482b-92ea-2b5ce3fe92d5/</t>
        </is>
      </c>
      <c r="AE2083" t="inlineStr">
        <is>
          <t>---</t>
        </is>
      </c>
      <c r="AF2083" t="inlineStr">
        <is>
          <t>3c5a623af057e23a32ae4000_186766</t>
        </is>
      </c>
      <c r="AG2083" t="inlineStr">
        <is>
          <t>---</t>
        </is>
      </c>
      <c r="AH2083" t="inlineStr">
        <is>
          <t>2025-04-22 21:43:00</t>
        </is>
      </c>
      <c r="AI2083" t="inlineStr">
        <is>
          <t>25302d3773ea035e35c3934e3aa8e141</t>
        </is>
      </c>
      <c r="AJ2083" t="inlineStr">
        <is>
          <t>2025-04-22</t>
        </is>
      </c>
      <c r="AK2083" t="inlineStr">
        <is>
          <t>4</t>
        </is>
      </c>
      <c r="AL2083" t="inlineStr">
        <is>
          <t>rendez vous club taté</t>
        </is>
      </c>
      <c r="AM2083" t="inlineStr">
        <is>
          <t>1</t>
        </is>
      </c>
      <c r="AN2083" t="inlineStr">
        <is>
          <t>non trouvé</t>
        </is>
      </c>
      <c r="AO2083" t="inlineStr">
        <is>
          <t>1</t>
        </is>
      </c>
      <c r="AP2083" t="inlineStr">
        <is>
          <t>0</t>
        </is>
      </c>
      <c r="AQ2083" t="inlineStr">
        <is>
          <t>---</t>
        </is>
      </c>
      <c r="AR2083" t="inlineStr">
        <is>
          <t>---</t>
        </is>
      </c>
      <c r="AS2083" t="inlineStr">
        <is>
          <t>---</t>
        </is>
      </c>
      <c r="AT2083" t="inlineStr">
        <is>
          <t>18.5361009 -72.3839131 -17.89 5.89</t>
        </is>
      </c>
      <c r="AU2083" t="inlineStr">
        <is>
          <t>---</t>
        </is>
      </c>
      <c r="AV2083" t="inlineStr">
        <is>
          <t>---</t>
        </is>
      </c>
      <c r="AW2083" t="inlineStr">
        <is>
          <t>---</t>
        </is>
      </c>
      <c r="AX2083" t="inlineStr">
        <is>
          <t>---</t>
        </is>
      </c>
      <c r="AY2083" t="inlineStr">
        <is>
          <t>---</t>
        </is>
      </c>
      <c r="AZ2083" t="inlineStr">
        <is>
          <t>---</t>
        </is>
      </c>
      <c r="BA2083" t="inlineStr">
        <is>
          <t>25302d3773ea035e35c3934e3aa8e141</t>
        </is>
      </c>
      <c r="BB2083" t="inlineStr">
        <is>
          <t>http://openrosa.org/formdesigner/0B48E039-1E80-49A7-AC24-732B6E788E39</t>
        </is>
      </c>
      <c r="BC2083" t="inlineStr">
        <is>
          <t>Ration et autres visites</t>
        </is>
      </c>
      <c r="BD2083" t="inlineStr">
        <is>
          <t>CommCare Android, version "2.56"(468048). App v15976. CommCare Version 2.56.0. Build 468048, built on: 2025-03-31</t>
        </is>
      </c>
      <c r="BE2083" t="inlineStr">
        <is>
          <t>commcare_6e883702-a4ce-475b-b43e-3900cbde0394</t>
        </is>
      </c>
      <c r="BF2083" t="inlineStr">
        <is>
          <t>18.5360829 -72.3838861 -1.37 9.64</t>
        </is>
      </c>
      <c r="BG2083" t="inlineStr">
        <is>
          <t>f13d8149fc6d39ebe86af18272310ff9</t>
        </is>
      </c>
      <c r="BH2083" t="inlineStr">
        <is>
          <t>7f92301a232342ecaa860bf392f6b02f</t>
        </is>
      </c>
      <c r="BI2083" t="inlineStr">
        <is>
          <t>15246</t>
        </is>
      </c>
      <c r="BJ2083" t="inlineStr">
        <is>
          <t>XFormInstance</t>
        </is>
      </c>
      <c r="BK2083" t="inlineStr">
        <is>
          <t>648a97ea1fa011f0ba36adacf27a4d41</t>
        </is>
      </c>
      <c r="BL2083" t="b">
        <v>0</v>
      </c>
      <c r="BM2083" t="inlineStr">
        <is>
          <t>---</t>
        </is>
      </c>
      <c r="BN2083" t="inlineStr">
        <is>
          <t>200.113.238.197</t>
        </is>
      </c>
      <c r="BO2083" t="inlineStr">
        <is>
          <t>Paul Shelo</t>
        </is>
      </c>
    </row>
    <row r="2084">
      <c r="A2084" t="inlineStr">
        <is>
          <t>2082</t>
        </is>
      </c>
      <c r="B2084" t="inlineStr">
        <is>
          <t>cd32d335-1c0d-4efe-8392-a5842285b5a0</t>
        </is>
      </c>
      <c r="C2084" t="inlineStr">
        <is>
          <t>2025-04-22</t>
        </is>
      </c>
      <c r="D2084" t="inlineStr">
        <is>
          <t>3</t>
        </is>
      </c>
      <c r="E2084" t="inlineStr">
        <is>
          <t>---</t>
        </is>
      </c>
      <c r="F2084" t="inlineStr">
        <is>
          <t>1</t>
        </is>
      </c>
      <c r="G2084" t="inlineStr">
        <is>
          <t>---</t>
        </is>
      </c>
      <c r="H2084" t="inlineStr">
        <is>
          <t>1</t>
        </is>
      </c>
      <c r="I2084" t="inlineStr">
        <is>
          <t>0</t>
        </is>
      </c>
      <c r="J2084" t="inlineStr">
        <is>
          <t>---</t>
        </is>
      </c>
      <c r="K2084" t="inlineStr">
        <is>
          <t>---</t>
        </is>
      </c>
      <c r="L2084" t="inlineStr">
        <is>
          <t>---</t>
        </is>
      </c>
      <c r="M2084" t="inlineStr">
        <is>
          <t>---</t>
        </is>
      </c>
      <c r="N2084" t="inlineStr">
        <is>
          <t>---</t>
        </is>
      </c>
      <c r="O2084" t="inlineStr">
        <is>
          <t>---</t>
        </is>
      </c>
      <c r="P2084" t="inlineStr">
        <is>
          <t>---</t>
        </is>
      </c>
      <c r="Q2084" t="inlineStr">
        <is>
          <t>---</t>
        </is>
      </c>
      <c r="R2084" t="inlineStr">
        <is>
          <t>---</t>
        </is>
      </c>
      <c r="S2084" t="inlineStr">
        <is>
          <t>---</t>
        </is>
      </c>
      <c r="T2084" t="inlineStr">
        <is>
          <t>---</t>
        </is>
      </c>
      <c r="U2084" t="inlineStr">
        <is>
          <t>---</t>
        </is>
      </c>
      <c r="V2084" t="inlineStr">
        <is>
          <t>---</t>
        </is>
      </c>
      <c r="W2084" t="inlineStr"/>
      <c r="X2084" t="inlineStr">
        <is>
          <t>PAP/CHAP/ST02391</t>
        </is>
      </c>
      <c r="Y2084" t="inlineStr">
        <is>
          <t>PAP/CHAP/ST02391</t>
        </is>
      </c>
      <c r="Z2084" t="inlineStr">
        <is>
          <t>2025-04-22 21:57:46</t>
        </is>
      </c>
      <c r="AA2084" t="inlineStr">
        <is>
          <t>2025-04-22 21:57:34</t>
        </is>
      </c>
      <c r="AB2084" t="inlineStr">
        <is>
          <t>2faustin</t>
        </is>
      </c>
      <c r="AC2084" t="inlineStr">
        <is>
          <t>2025-04-22 20:55:50</t>
        </is>
      </c>
      <c r="AD2084" s="1" t="inlineStr">
        <is>
          <t>https://www.commcarehq.org/a/caris-test/reports/form_data/cd32d335-1c0d-4efe-8392-a5842285b5a0/</t>
        </is>
      </c>
      <c r="AE2084" t="inlineStr">
        <is>
          <t>---</t>
        </is>
      </c>
      <c r="AF2084" t="inlineStr">
        <is>
          <t>3c5a623af057e23a32ae4000_47466</t>
        </is>
      </c>
      <c r="AG2084" t="inlineStr">
        <is>
          <t>OK</t>
        </is>
      </c>
      <c r="AH2084" t="inlineStr">
        <is>
          <t>2025-04-22 21:57:46</t>
        </is>
      </c>
      <c r="AI2084" t="inlineStr">
        <is>
          <t>25302d3773ea035e35c3934e3aa8e141</t>
        </is>
      </c>
      <c r="AJ2084" t="inlineStr">
        <is>
          <t>2025-04-22</t>
        </is>
      </c>
      <c r="AK2084" t="inlineStr">
        <is>
          <t>3</t>
        </is>
      </c>
      <c r="AL2084" t="inlineStr">
        <is>
          <t>---</t>
        </is>
      </c>
      <c r="AM2084" t="inlineStr">
        <is>
          <t>1</t>
        </is>
      </c>
      <c r="AN2084" t="inlineStr">
        <is>
          <t>---</t>
        </is>
      </c>
      <c r="AO2084" t="inlineStr">
        <is>
          <t>1</t>
        </is>
      </c>
      <c r="AP2084" t="inlineStr">
        <is>
          <t>0</t>
        </is>
      </c>
      <c r="AQ2084" t="inlineStr">
        <is>
          <t>---</t>
        </is>
      </c>
      <c r="AR2084" t="inlineStr">
        <is>
          <t>---</t>
        </is>
      </c>
      <c r="AS2084" t="inlineStr">
        <is>
          <t>---</t>
        </is>
      </c>
      <c r="AT2084" t="inlineStr"/>
      <c r="AU2084" t="inlineStr">
        <is>
          <t>---</t>
        </is>
      </c>
      <c r="AV2084" t="inlineStr">
        <is>
          <t>---</t>
        </is>
      </c>
      <c r="AW2084" t="inlineStr">
        <is>
          <t>---</t>
        </is>
      </c>
      <c r="AX2084" t="inlineStr">
        <is>
          <t>---</t>
        </is>
      </c>
      <c r="AY2084" t="inlineStr">
        <is>
          <t>---</t>
        </is>
      </c>
      <c r="AZ2084" t="inlineStr">
        <is>
          <t>---</t>
        </is>
      </c>
      <c r="BA2084" t="inlineStr">
        <is>
          <t>25302d3773ea035e35c3934e3aa8e141</t>
        </is>
      </c>
      <c r="BB2084" t="inlineStr">
        <is>
          <t>http://openrosa.org/formdesigner/0B48E039-1E80-49A7-AC24-732B6E788E39</t>
        </is>
      </c>
      <c r="BC2084" t="inlineStr">
        <is>
          <t>Ration et autres visites</t>
        </is>
      </c>
      <c r="BD2084" t="inlineStr">
        <is>
          <t>CommCare Android, version "2.56"(468048). App v15976. CommCare Version 2.56.0. Build 468048, built on: 2025-03-31</t>
        </is>
      </c>
      <c r="BE2084" t="inlineStr">
        <is>
          <t>commcare_6e883702-a4ce-475b-b43e-3900cbde0394</t>
        </is>
      </c>
      <c r="BF2084" t="inlineStr">
        <is>
          <t>18.5444591 -72.4067659 0.0 1799.99</t>
        </is>
      </c>
      <c r="BG2084" t="inlineStr">
        <is>
          <t>f13d8149fc6d39ebe86af18272310ff9</t>
        </is>
      </c>
      <c r="BH2084" t="inlineStr">
        <is>
          <t>7f92301a232342ecaa860bf392f6b02f</t>
        </is>
      </c>
      <c r="BI2084" t="inlineStr">
        <is>
          <t>15246</t>
        </is>
      </c>
      <c r="BJ2084" t="inlineStr">
        <is>
          <t>XFormInstance</t>
        </is>
      </c>
      <c r="BK2084" t="inlineStr">
        <is>
          <t>648a97ea1fa011f0ba36adacf27a4d41</t>
        </is>
      </c>
      <c r="BL2084" t="b">
        <v>0</v>
      </c>
      <c r="BM2084" t="inlineStr">
        <is>
          <t>---</t>
        </is>
      </c>
      <c r="BN2084" t="inlineStr">
        <is>
          <t>200.113.238.197</t>
        </is>
      </c>
      <c r="BO2084" t="inlineStr">
        <is>
          <t>Ruth Maelle Gilbert</t>
        </is>
      </c>
    </row>
    <row r="2085">
      <c r="A2085" t="inlineStr">
        <is>
          <t>2083</t>
        </is>
      </c>
      <c r="B2085" t="inlineStr">
        <is>
          <t>9103f7ef-221f-4dc2-a449-8ec07fe8c236</t>
        </is>
      </c>
      <c r="C2085" t="inlineStr">
        <is>
          <t>2025-04-22</t>
        </is>
      </c>
      <c r="D2085" t="inlineStr">
        <is>
          <t>4</t>
        </is>
      </c>
      <c r="E2085" t="inlineStr">
        <is>
          <t>suivi D'adherence</t>
        </is>
      </c>
      <c r="F2085" t="inlineStr">
        <is>
          <t>0</t>
        </is>
      </c>
      <c r="G2085" t="inlineStr">
        <is>
          <t>pa
Pas de telephone</t>
        </is>
      </c>
      <c r="H2085" t="inlineStr">
        <is>
          <t>1</t>
        </is>
      </c>
      <c r="I2085" t="inlineStr">
        <is>
          <t>0</t>
        </is>
      </c>
      <c r="J2085" t="inlineStr">
        <is>
          <t>---</t>
        </is>
      </c>
      <c r="K2085" t="inlineStr">
        <is>
          <t>---</t>
        </is>
      </c>
      <c r="L2085" t="inlineStr">
        <is>
          <t>---</t>
        </is>
      </c>
      <c r="M2085" t="inlineStr">
        <is>
          <t>---</t>
        </is>
      </c>
      <c r="N2085" t="inlineStr">
        <is>
          <t>---</t>
        </is>
      </c>
      <c r="O2085" t="inlineStr">
        <is>
          <t>---</t>
        </is>
      </c>
      <c r="P2085" t="inlineStr">
        <is>
          <t>---</t>
        </is>
      </c>
      <c r="Q2085" t="inlineStr">
        <is>
          <t>---</t>
        </is>
      </c>
      <c r="R2085" t="inlineStr">
        <is>
          <t>---</t>
        </is>
      </c>
      <c r="S2085" t="inlineStr">
        <is>
          <t>---</t>
        </is>
      </c>
      <c r="T2085" t="inlineStr">
        <is>
          <t>---</t>
        </is>
      </c>
      <c r="U2085" t="inlineStr">
        <is>
          <t>---</t>
        </is>
      </c>
      <c r="V2085" t="inlineStr">
        <is>
          <t>---</t>
        </is>
      </c>
      <c r="W2085" t="inlineStr"/>
      <c r="X2085" t="inlineStr">
        <is>
          <t>PIG/CSSR/ST00970</t>
        </is>
      </c>
      <c r="Y2085" t="inlineStr">
        <is>
          <t>PIG/CSSR/ST00970</t>
        </is>
      </c>
      <c r="Z2085" t="inlineStr">
        <is>
          <t>2025-04-22 21:11:32</t>
        </is>
      </c>
      <c r="AA2085" t="inlineStr">
        <is>
          <t>2025-04-22 21:09:57</t>
        </is>
      </c>
      <c r="AB2085" t="inlineStr">
        <is>
          <t>1ketly</t>
        </is>
      </c>
      <c r="AC2085" t="inlineStr">
        <is>
          <t>2025-04-22 21:11:33</t>
        </is>
      </c>
      <c r="AD2085" s="1" t="inlineStr">
        <is>
          <t>https://www.commcarehq.org/a/caris-test/reports/form_data/9103f7ef-221f-4dc2-a449-8ec07fe8c236/</t>
        </is>
      </c>
      <c r="AE2085" t="inlineStr">
        <is>
          <t>---</t>
        </is>
      </c>
      <c r="AF2085" t="inlineStr">
        <is>
          <t>3c5a623af057e23a32ae4000_194352</t>
        </is>
      </c>
      <c r="AG2085" t="inlineStr">
        <is>
          <t>---</t>
        </is>
      </c>
      <c r="AH2085" t="inlineStr">
        <is>
          <t>2025-04-22 21:11:32</t>
        </is>
      </c>
      <c r="AI2085" t="inlineStr">
        <is>
          <t>a75dfcb32c444e83a4857eabadf7dd0f</t>
        </is>
      </c>
      <c r="AJ2085" t="inlineStr">
        <is>
          <t>2025-04-22</t>
        </is>
      </c>
      <c r="AK2085" t="inlineStr">
        <is>
          <t>4</t>
        </is>
      </c>
      <c r="AL2085" t="inlineStr">
        <is>
          <t>suivi D'adherence</t>
        </is>
      </c>
      <c r="AM2085" t="inlineStr">
        <is>
          <t>0</t>
        </is>
      </c>
      <c r="AN2085" t="inlineStr">
        <is>
          <t>pa
Pas de telephone</t>
        </is>
      </c>
      <c r="AO2085" t="inlineStr">
        <is>
          <t>1</t>
        </is>
      </c>
      <c r="AP2085" t="inlineStr">
        <is>
          <t>0</t>
        </is>
      </c>
      <c r="AQ2085" t="inlineStr">
        <is>
          <t>---</t>
        </is>
      </c>
      <c r="AR2085" t="inlineStr">
        <is>
          <t>---</t>
        </is>
      </c>
      <c r="AS2085" t="inlineStr">
        <is>
          <t>---</t>
        </is>
      </c>
      <c r="AT2085" t="inlineStr"/>
      <c r="AU2085" t="inlineStr">
        <is>
          <t>---</t>
        </is>
      </c>
      <c r="AV2085" t="inlineStr">
        <is>
          <t>---</t>
        </is>
      </c>
      <c r="AW2085" t="inlineStr">
        <is>
          <t>---</t>
        </is>
      </c>
      <c r="AX2085" t="inlineStr">
        <is>
          <t>---</t>
        </is>
      </c>
      <c r="AY2085" t="inlineStr">
        <is>
          <t>---</t>
        </is>
      </c>
      <c r="AZ2085" t="inlineStr">
        <is>
          <t>---</t>
        </is>
      </c>
      <c r="BA2085" t="inlineStr">
        <is>
          <t>a75dfcb32c444e83a4857eabadf7dd0f</t>
        </is>
      </c>
      <c r="BB2085" t="inlineStr">
        <is>
          <t>http://openrosa.org/formdesigner/0B48E039-1E80-49A7-AC24-732B6E788E39</t>
        </is>
      </c>
      <c r="BC2085" t="inlineStr">
        <is>
          <t>Ration et autres visites</t>
        </is>
      </c>
      <c r="BD2085" t="inlineStr">
        <is>
          <t>CommCare Android, version "2.57.0"(472003). App v15976. CommCare Version 2.57.0. Build 472003, built on: 2025-04-18</t>
        </is>
      </c>
      <c r="BE2085" t="inlineStr">
        <is>
          <t>commcare_173380f7-b37d-43d8-ba2b-b49ceb66cb2e</t>
        </is>
      </c>
      <c r="BF2085" t="inlineStr">
        <is>
          <t>19.4388082 -72.2047123 349.0 10.0</t>
        </is>
      </c>
      <c r="BG2085" t="inlineStr">
        <is>
          <t>f13d8149fc6d39ebe86af18272310ff9</t>
        </is>
      </c>
      <c r="BH2085" t="inlineStr">
        <is>
          <t>7f92301a232342ecaa860bf392f6b02f</t>
        </is>
      </c>
      <c r="BI2085" t="inlineStr">
        <is>
          <t>15246</t>
        </is>
      </c>
      <c r="BJ2085" t="inlineStr">
        <is>
          <t>XFormInstance</t>
        </is>
      </c>
      <c r="BK2085" t="inlineStr">
        <is>
          <t>11d7e9a41fa211f091465d8af65c2883</t>
        </is>
      </c>
      <c r="BL2085" t="b">
        <v>0</v>
      </c>
      <c r="BM2085" t="inlineStr">
        <is>
          <t>---</t>
        </is>
      </c>
      <c r="BN2085" t="inlineStr">
        <is>
          <t>190.102.76.136</t>
        </is>
      </c>
      <c r="BO2085" t="inlineStr">
        <is>
          <t>Bervens Phanor</t>
        </is>
      </c>
    </row>
    <row r="2086">
      <c r="A2086" t="inlineStr">
        <is>
          <t>2084</t>
        </is>
      </c>
      <c r="B2086" t="inlineStr">
        <is>
          <t>d151c130-ef6a-4145-8128-08e65c81e648</t>
        </is>
      </c>
      <c r="C2086" t="inlineStr">
        <is>
          <t>2025-04-22</t>
        </is>
      </c>
      <c r="D2086" t="inlineStr">
        <is>
          <t>4</t>
        </is>
      </c>
      <c r="E2086" t="inlineStr">
        <is>
          <t>visite</t>
        </is>
      </c>
      <c r="F2086" t="inlineStr">
        <is>
          <t>1</t>
        </is>
      </c>
      <c r="G2086" t="inlineStr">
        <is>
          <t>oui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---</t>
        </is>
      </c>
      <c r="L2086" t="inlineStr">
        <is>
          <t>---</t>
        </is>
      </c>
      <c r="M2086" t="inlineStr">
        <is>
          <t>---</t>
        </is>
      </c>
      <c r="N2086" t="inlineStr">
        <is>
          <t>---</t>
        </is>
      </c>
      <c r="O2086" t="inlineStr">
        <is>
          <t>---</t>
        </is>
      </c>
      <c r="P2086" t="inlineStr">
        <is>
          <t>---</t>
        </is>
      </c>
      <c r="Q2086" t="inlineStr">
        <is>
          <t>---</t>
        </is>
      </c>
      <c r="R2086" t="inlineStr">
        <is>
          <t>23.0</t>
        </is>
      </c>
      <c r="S2086" t="inlineStr">
        <is>
          <t>49.0</t>
        </is>
      </c>
      <c r="T2086" t="inlineStr">
        <is>
          <t>152.0</t>
        </is>
      </c>
      <c r="U2086" t="inlineStr"/>
      <c r="V2086" t="inlineStr"/>
      <c r="W2086" t="inlineStr"/>
      <c r="X2086" t="inlineStr">
        <is>
          <t>PAP/NPFS/ST00224</t>
        </is>
      </c>
      <c r="Y2086" t="inlineStr">
        <is>
          <t>PAP/NPFS/ST00224</t>
        </is>
      </c>
      <c r="Z2086" t="inlineStr">
        <is>
          <t>2025-04-22 22:39:39</t>
        </is>
      </c>
      <c r="AA2086" t="inlineStr">
        <is>
          <t>2025-04-22 22:38:17</t>
        </is>
      </c>
      <c r="AB2086" t="inlineStr">
        <is>
          <t>2styves</t>
        </is>
      </c>
      <c r="AC2086" t="inlineStr">
        <is>
          <t>2025-04-22 22:40:02</t>
        </is>
      </c>
      <c r="AD2086" s="1" t="inlineStr">
        <is>
          <t>https://www.commcarehq.org/a/caris-test/reports/form_data/d151c130-ef6a-4145-8128-08e65c81e648/</t>
        </is>
      </c>
      <c r="AE2086" t="inlineStr">
        <is>
          <t>---</t>
        </is>
      </c>
      <c r="AF2086" t="inlineStr">
        <is>
          <t>ca3534f3816e4a3ab8e1f87afdff75fc</t>
        </is>
      </c>
      <c r="AG2086" t="inlineStr">
        <is>
          <t>---</t>
        </is>
      </c>
      <c r="AH2086" t="inlineStr">
        <is>
          <t>2025-04-22 22:39:39</t>
        </is>
      </c>
      <c r="AI2086" t="inlineStr">
        <is>
          <t>778b85ff647948a2b74cfc8d7846aba5</t>
        </is>
      </c>
      <c r="AJ2086" t="inlineStr">
        <is>
          <t>2025-04-22</t>
        </is>
      </c>
      <c r="AK2086" t="inlineStr">
        <is>
          <t>4</t>
        </is>
      </c>
      <c r="AL2086" t="inlineStr">
        <is>
          <t>visite</t>
        </is>
      </c>
      <c r="AM2086" t="inlineStr">
        <is>
          <t>1</t>
        </is>
      </c>
      <c r="AN2086" t="inlineStr">
        <is>
          <t>oui</t>
        </is>
      </c>
      <c r="AO2086" t="inlineStr">
        <is>
          <t>1</t>
        </is>
      </c>
      <c r="AP2086" t="inlineStr">
        <is>
          <t>1</t>
        </is>
      </c>
      <c r="AQ2086" t="inlineStr">
        <is>
          <t>23</t>
        </is>
      </c>
      <c r="AR2086" t="inlineStr">
        <is>
          <t>49</t>
        </is>
      </c>
      <c r="AS2086" t="inlineStr">
        <is>
          <t>152</t>
        </is>
      </c>
      <c r="AT2086" t="inlineStr"/>
      <c r="AU2086" t="inlineStr">
        <is>
          <t>---</t>
        </is>
      </c>
      <c r="AV2086" t="inlineStr">
        <is>
          <t>---</t>
        </is>
      </c>
      <c r="AW2086" t="inlineStr">
        <is>
          <t>---</t>
        </is>
      </c>
      <c r="AX2086" t="inlineStr">
        <is>
          <t>---</t>
        </is>
      </c>
      <c r="AY2086" t="inlineStr">
        <is>
          <t>---</t>
        </is>
      </c>
      <c r="AZ2086" t="inlineStr">
        <is>
          <t>---</t>
        </is>
      </c>
      <c r="BA2086" t="inlineStr">
        <is>
          <t>778b85ff647948a2b74cfc8d7846aba5</t>
        </is>
      </c>
      <c r="BB2086" t="inlineStr">
        <is>
          <t>http://openrosa.org/formdesigner/0B48E039-1E80-49A7-AC24-732B6E788E39</t>
        </is>
      </c>
      <c r="BC2086" t="inlineStr">
        <is>
          <t>Ration et autres visites</t>
        </is>
      </c>
      <c r="BD2086" t="inlineStr">
        <is>
          <t>CommCare Android, version "2.56"(468048). App v15976. CommCare Version 2.56.0. Build 468048, built on: 2025-03-31</t>
        </is>
      </c>
      <c r="BE2086" t="inlineStr">
        <is>
          <t>commcare_99e364ac-f097-4367-9549-47dce913a4be</t>
        </is>
      </c>
      <c r="BF2086" t="inlineStr">
        <is>
          <t>18.588727 -72.3126763 -11.31 7.7</t>
        </is>
      </c>
      <c r="BG2086" t="inlineStr">
        <is>
          <t>f13d8149fc6d39ebe86af18272310ff9</t>
        </is>
      </c>
      <c r="BH2086" t="inlineStr">
        <is>
          <t>7f92301a232342ecaa860bf392f6b02f</t>
        </is>
      </c>
      <c r="BI2086" t="inlineStr">
        <is>
          <t>15246</t>
        </is>
      </c>
      <c r="BJ2086" t="inlineStr">
        <is>
          <t>XFormInstance</t>
        </is>
      </c>
      <c r="BK2086" t="inlineStr">
        <is>
          <t>f3a63c0a1fa211f0ba36adacf27a4d41</t>
        </is>
      </c>
      <c r="BL2086" t="b">
        <v>0</v>
      </c>
      <c r="BM2086" t="inlineStr">
        <is>
          <t>---</t>
        </is>
      </c>
      <c r="BN2086" t="inlineStr">
        <is>
          <t>200.113.214.46</t>
        </is>
      </c>
      <c r="BO2086" t="inlineStr">
        <is>
          <t>Christine Bellame</t>
        </is>
      </c>
    </row>
    <row r="2087">
      <c r="A2087" t="inlineStr">
        <is>
          <t>2085</t>
        </is>
      </c>
      <c r="B2087" t="inlineStr">
        <is>
          <t>bbf9e0f7-f3cb-417f-9d8d-3632596ec524</t>
        </is>
      </c>
      <c r="C2087" t="inlineStr">
        <is>
          <t>2025-04-22</t>
        </is>
      </c>
      <c r="D2087" t="inlineStr">
        <is>
          <t>4</t>
        </is>
      </c>
      <c r="E2087" t="inlineStr">
        <is>
          <t>Scolarisation</t>
        </is>
      </c>
      <c r="F2087" t="inlineStr">
        <is>
          <t>1</t>
        </is>
      </c>
      <c r="G2087" t="inlineStr">
        <is>
          <t>oui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---</t>
        </is>
      </c>
      <c r="L2087" t="inlineStr">
        <is>
          <t>---</t>
        </is>
      </c>
      <c r="M2087" t="inlineStr">
        <is>
          <t>---</t>
        </is>
      </c>
      <c r="N2087" t="inlineStr">
        <is>
          <t>---</t>
        </is>
      </c>
      <c r="O2087" t="inlineStr">
        <is>
          <t>---</t>
        </is>
      </c>
      <c r="P2087" t="inlineStr">
        <is>
          <t>---</t>
        </is>
      </c>
      <c r="Q2087" t="inlineStr">
        <is>
          <t>---</t>
        </is>
      </c>
      <c r="R2087" t="inlineStr">
        <is>
          <t>24.0</t>
        </is>
      </c>
      <c r="S2087" t="inlineStr">
        <is>
          <t>37.5</t>
        </is>
      </c>
      <c r="T2087" t="inlineStr"/>
      <c r="U2087" t="inlineStr"/>
      <c r="V2087" t="inlineStr"/>
      <c r="W2087" t="inlineStr"/>
      <c r="X2087" t="inlineStr">
        <is>
          <t>MON/POZS/ST01258</t>
        </is>
      </c>
      <c r="Y2087" t="inlineStr">
        <is>
          <t>MON/POZS/ST01258</t>
        </is>
      </c>
      <c r="Z2087" t="inlineStr">
        <is>
          <t>2025-04-23 00:39:02</t>
        </is>
      </c>
      <c r="AA2087" t="inlineStr">
        <is>
          <t>2025-04-23 00:37:59</t>
        </is>
      </c>
      <c r="AB2087" t="inlineStr">
        <is>
          <t>2cleonie</t>
        </is>
      </c>
      <c r="AC2087" t="inlineStr">
        <is>
          <t>2025-04-23 00:41:11</t>
        </is>
      </c>
      <c r="AD2087" s="1" t="inlineStr">
        <is>
          <t>https://www.commcarehq.org/a/caris-test/reports/form_data/bbf9e0f7-f3cb-417f-9d8d-3632596ec524/</t>
        </is>
      </c>
      <c r="AE2087" t="inlineStr">
        <is>
          <t>---</t>
        </is>
      </c>
      <c r="AF2087" t="inlineStr">
        <is>
          <t>3c5a623af057e23a32ae4000_23561</t>
        </is>
      </c>
      <c r="AG2087" t="inlineStr">
        <is>
          <t>---</t>
        </is>
      </c>
      <c r="AH2087" t="inlineStr">
        <is>
          <t>2025-04-23 00:39:02</t>
        </is>
      </c>
      <c r="AI2087" t="inlineStr">
        <is>
          <t>cf61c4aba3da4fd3be73b20d2dbdf9af</t>
        </is>
      </c>
      <c r="AJ2087" t="inlineStr">
        <is>
          <t>2025-04-22</t>
        </is>
      </c>
      <c r="AK2087" t="inlineStr">
        <is>
          <t>4</t>
        </is>
      </c>
      <c r="AL2087" t="inlineStr">
        <is>
          <t>Scolarisation</t>
        </is>
      </c>
      <c r="AM2087" t="inlineStr">
        <is>
          <t>1</t>
        </is>
      </c>
      <c r="AN2087" t="inlineStr">
        <is>
          <t>oui</t>
        </is>
      </c>
      <c r="AO2087" t="inlineStr">
        <is>
          <t>1</t>
        </is>
      </c>
      <c r="AP2087" t="inlineStr">
        <is>
          <t>1</t>
        </is>
      </c>
      <c r="AQ2087" t="inlineStr">
        <is>
          <t>24</t>
        </is>
      </c>
      <c r="AR2087" t="inlineStr">
        <is>
          <t>37.5</t>
        </is>
      </c>
      <c r="AS2087" t="inlineStr"/>
      <c r="AT2087" t="inlineStr"/>
      <c r="AU2087" t="inlineStr">
        <is>
          <t>---</t>
        </is>
      </c>
      <c r="AV2087" t="inlineStr">
        <is>
          <t>---</t>
        </is>
      </c>
      <c r="AW2087" t="inlineStr">
        <is>
          <t>---</t>
        </is>
      </c>
      <c r="AX2087" t="inlineStr">
        <is>
          <t>---</t>
        </is>
      </c>
      <c r="AY2087" t="inlineStr">
        <is>
          <t>---</t>
        </is>
      </c>
      <c r="AZ2087" t="inlineStr">
        <is>
          <t>---</t>
        </is>
      </c>
      <c r="BA2087" t="inlineStr">
        <is>
          <t>cf61c4aba3da4fd3be73b20d2dbdf9af</t>
        </is>
      </c>
      <c r="BB2087" t="inlineStr">
        <is>
          <t>http://openrosa.org/formdesigner/0B48E039-1E80-49A7-AC24-732B6E788E39</t>
        </is>
      </c>
      <c r="BC2087" t="inlineStr">
        <is>
          <t>Ration et autres visites</t>
        </is>
      </c>
      <c r="BD2087" t="inlineStr">
        <is>
          <t>CommCare Android, version "2.55.0"(467579). App v15976. CommCare Version 2.55.0. Build 467579, built on: 2025-01-15</t>
        </is>
      </c>
      <c r="BE2087" t="inlineStr">
        <is>
          <t>commcare_4b89fcce-8d3a-4e6a-838c-ef337e1b2f53</t>
        </is>
      </c>
      <c r="BF2087" t="inlineStr"/>
      <c r="BG2087" t="inlineStr">
        <is>
          <t>f13d8149fc6d39ebe86af18272310ff9</t>
        </is>
      </c>
      <c r="BH2087" t="inlineStr">
        <is>
          <t>7f92301a232342ecaa860bf392f6b02f</t>
        </is>
      </c>
      <c r="BI2087" t="inlineStr">
        <is>
          <t>15246</t>
        </is>
      </c>
      <c r="BJ2087" t="inlineStr">
        <is>
          <t>XFormInstance</t>
        </is>
      </c>
      <c r="BK2087" t="inlineStr">
        <is>
          <t>f533718f1fc511f0ba39adacf27a4d41</t>
        </is>
      </c>
      <c r="BL2087" t="b">
        <v>0</v>
      </c>
      <c r="BM2087" t="inlineStr">
        <is>
          <t>---</t>
        </is>
      </c>
      <c r="BN2087" t="inlineStr">
        <is>
          <t>190.115.177.82</t>
        </is>
      </c>
      <c r="BO2087" t="inlineStr">
        <is>
          <t>Jean Lenns Desrosiers</t>
        </is>
      </c>
    </row>
    <row r="2088">
      <c r="A2088" t="inlineStr">
        <is>
          <t>2086</t>
        </is>
      </c>
      <c r="B2088" t="inlineStr">
        <is>
          <t>f67fd402-4308-4972-b775-51329c51a428</t>
        </is>
      </c>
      <c r="C2088" t="inlineStr">
        <is>
          <t>2025-04-23</t>
        </is>
      </c>
      <c r="D2088" t="inlineStr">
        <is>
          <t>4</t>
        </is>
      </c>
      <c r="E2088" t="inlineStr">
        <is>
          <t>Suivi sur demande coordo après avoir été enlever une athèle
L' enfant va bien</t>
        </is>
      </c>
      <c r="F2088" t="inlineStr">
        <is>
          <t>1</t>
        </is>
      </c>
      <c r="G2088" t="inlineStr">
        <is>
          <t>Pour planifier la visite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---</t>
        </is>
      </c>
      <c r="L2088" t="inlineStr">
        <is>
          <t>---</t>
        </is>
      </c>
      <c r="M2088" t="inlineStr">
        <is>
          <t>---</t>
        </is>
      </c>
      <c r="N2088" t="inlineStr">
        <is>
          <t>---</t>
        </is>
      </c>
      <c r="O2088" t="inlineStr">
        <is>
          <t>---</t>
        </is>
      </c>
      <c r="P2088" t="inlineStr">
        <is>
          <t>---</t>
        </is>
      </c>
      <c r="Q2088" t="inlineStr">
        <is>
          <t>---</t>
        </is>
      </c>
      <c r="R2088" t="inlineStr">
        <is>
          <t>14.6</t>
        </is>
      </c>
      <c r="S2088" t="inlineStr">
        <is>
          <t>18.5</t>
        </is>
      </c>
      <c r="T2088" t="inlineStr">
        <is>
          <t>129.0</t>
        </is>
      </c>
      <c r="U2088">
        <f>HYPERLINK("https://www.commcarehq.org/a/caris-test/api/form_attachment/v1/f67fd402-4308-4972-b775-51329c51a428/1745411531194.jpg")</f>
        <v/>
      </c>
      <c r="V2088" t="inlineStr"/>
      <c r="W2088" t="inlineStr">
        <is>
          <t>18.5100369 -72.2510264 348.0 5.4</t>
        </is>
      </c>
      <c r="X2088" t="inlineStr">
        <is>
          <t>PAP/NPFS/ST03810</t>
        </is>
      </c>
      <c r="Y2088" t="inlineStr">
        <is>
          <t>PAP/NPFS/ST03810</t>
        </is>
      </c>
      <c r="Z2088" t="inlineStr">
        <is>
          <t>2025-04-23 12:33:10</t>
        </is>
      </c>
      <c r="AA2088" t="inlineStr">
        <is>
          <t>2025-04-23 12:30:01</t>
        </is>
      </c>
      <c r="AB2088" t="inlineStr">
        <is>
          <t>2christelle</t>
        </is>
      </c>
      <c r="AC2088" t="inlineStr">
        <is>
          <t>2025-04-23 12:34:55</t>
        </is>
      </c>
      <c r="AD2088" s="1" t="inlineStr">
        <is>
          <t>https://www.commcarehq.org/a/caris-test/reports/form_data/f67fd402-4308-4972-b775-51329c51a428/</t>
        </is>
      </c>
      <c r="AE2088" t="inlineStr">
        <is>
          <t>---</t>
        </is>
      </c>
      <c r="AF2088" t="inlineStr">
        <is>
          <t>3c5a623af057e23a32ae4000_103296</t>
        </is>
      </c>
      <c r="AG2088" t="inlineStr">
        <is>
          <t>---</t>
        </is>
      </c>
      <c r="AH2088" t="inlineStr">
        <is>
          <t>2025-04-23 12:33:10</t>
        </is>
      </c>
      <c r="AI2088" t="inlineStr">
        <is>
          <t>246df32431d94e4a97fb5b1b8bef6b0e</t>
        </is>
      </c>
      <c r="AJ2088" t="inlineStr">
        <is>
          <t>2025-04-23</t>
        </is>
      </c>
      <c r="AK2088" t="inlineStr">
        <is>
          <t>4</t>
        </is>
      </c>
      <c r="AL2088" t="inlineStr">
        <is>
          <t>Suivi sur demande coordo après avoir été enlever une athèle
L' enfant va bien</t>
        </is>
      </c>
      <c r="AM2088" t="inlineStr">
        <is>
          <t>1</t>
        </is>
      </c>
      <c r="AN2088" t="inlineStr">
        <is>
          <t>Pour planifier la visite</t>
        </is>
      </c>
      <c r="AO2088" t="inlineStr">
        <is>
          <t>1</t>
        </is>
      </c>
      <c r="AP2088" t="inlineStr">
        <is>
          <t>1</t>
        </is>
      </c>
      <c r="AQ2088" t="inlineStr">
        <is>
          <t>14.6</t>
        </is>
      </c>
      <c r="AR2088" t="inlineStr">
        <is>
          <t>18.5</t>
        </is>
      </c>
      <c r="AS2088" t="inlineStr">
        <is>
          <t>129</t>
        </is>
      </c>
      <c r="AT2088" t="inlineStr">
        <is>
          <t>18.5100369 -72.2510264 348.0 5.4</t>
        </is>
      </c>
      <c r="AU2088" t="inlineStr">
        <is>
          <t>---</t>
        </is>
      </c>
      <c r="AV2088" t="inlineStr">
        <is>
          <t>---</t>
        </is>
      </c>
      <c r="AW2088" t="inlineStr">
        <is>
          <t>---</t>
        </is>
      </c>
      <c r="AX2088" t="inlineStr">
        <is>
          <t>---</t>
        </is>
      </c>
      <c r="AY2088" t="inlineStr">
        <is>
          <t>---</t>
        </is>
      </c>
      <c r="AZ2088" t="inlineStr">
        <is>
          <t>---</t>
        </is>
      </c>
      <c r="BA2088" t="inlineStr">
        <is>
          <t>246df32431d94e4a97fb5b1b8bef6b0e</t>
        </is>
      </c>
      <c r="BB2088" t="inlineStr">
        <is>
          <t>http://openrosa.org/formdesigner/0B48E039-1E80-49A7-AC24-732B6E788E39</t>
        </is>
      </c>
      <c r="BC2088" t="inlineStr">
        <is>
          <t>Ration et autres visites</t>
        </is>
      </c>
      <c r="BD2088" t="inlineStr">
        <is>
          <t>CommCare Android, version "2.56"(468051). App v15976. CommCare Version 2.56.0. Build 468051, built on: 2025-04-04</t>
        </is>
      </c>
      <c r="BE2088" t="inlineStr">
        <is>
          <t>commcare_95f1782f-8426-4434-b328-8386bbd0e352</t>
        </is>
      </c>
      <c r="BF2088" t="inlineStr">
        <is>
          <t>18.5099997 -72.2510115 342.0 9.8</t>
        </is>
      </c>
      <c r="BG2088" t="inlineStr">
        <is>
          <t>f13d8149fc6d39ebe86af18272310ff9</t>
        </is>
      </c>
      <c r="BH2088" t="inlineStr">
        <is>
          <t>7f92301a232342ecaa860bf392f6b02f</t>
        </is>
      </c>
      <c r="BI2088" t="inlineStr">
        <is>
          <t>15246</t>
        </is>
      </c>
      <c r="BJ2088" t="inlineStr">
        <is>
          <t>XFormInstance</t>
        </is>
      </c>
      <c r="BK2088" t="inlineStr">
        <is>
          <t>6be650cc1fc411f0914b5d8af65c2883</t>
        </is>
      </c>
      <c r="BL2088" t="b">
        <v>0</v>
      </c>
      <c r="BM2088" t="inlineStr">
        <is>
          <t>---</t>
        </is>
      </c>
      <c r="BN2088" t="inlineStr">
        <is>
          <t>200.113.214.63</t>
        </is>
      </c>
      <c r="BO2088" t="inlineStr">
        <is>
          <t>Shildley Leika Pamphile</t>
        </is>
      </c>
    </row>
    <row r="2089">
      <c r="A2089" t="inlineStr">
        <is>
          <t>2087</t>
        </is>
      </c>
      <c r="B2089" t="inlineStr">
        <is>
          <t>63de63bf-07fa-47b2-bc1d-11d76cfd69df</t>
        </is>
      </c>
      <c r="C2089" t="inlineStr">
        <is>
          <t>2025-04-22</t>
        </is>
      </c>
      <c r="D2089" t="inlineStr">
        <is>
          <t>11</t>
        </is>
      </c>
      <c r="E2089" t="inlineStr">
        <is>
          <t>---</t>
        </is>
      </c>
      <c r="F2089" t="inlineStr">
        <is>
          <t>1</t>
        </is>
      </c>
      <c r="G2089" t="inlineStr">
        <is>
          <t>---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---</t>
        </is>
      </c>
      <c r="L2089" t="inlineStr">
        <is>
          <t>---</t>
        </is>
      </c>
      <c r="M2089" t="inlineStr">
        <is>
          <t>---</t>
        </is>
      </c>
      <c r="N2089" t="inlineStr">
        <is>
          <t>---</t>
        </is>
      </c>
      <c r="O2089" t="inlineStr">
        <is>
          <t>---</t>
        </is>
      </c>
      <c r="P2089" t="inlineStr">
        <is>
          <t>---</t>
        </is>
      </c>
      <c r="Q2089" t="inlineStr">
        <is>
          <t>---</t>
        </is>
      </c>
      <c r="R2089" t="inlineStr">
        <is>
          <t>19.8</t>
        </is>
      </c>
      <c r="S2089" t="inlineStr">
        <is>
          <t>45.7</t>
        </is>
      </c>
      <c r="T2089" t="inlineStr">
        <is>
          <t>162.0</t>
        </is>
      </c>
      <c r="U2089" t="inlineStr"/>
      <c r="V2089" t="inlineStr"/>
      <c r="W2089" t="inlineStr"/>
      <c r="X2089" t="inlineStr">
        <is>
          <t>PAP/GCHO/ST06590</t>
        </is>
      </c>
      <c r="Y2089" t="inlineStr">
        <is>
          <t>PAP/GCHO/ST06590</t>
        </is>
      </c>
      <c r="Z2089" t="inlineStr">
        <is>
          <t>2025-04-22 23:14:31</t>
        </is>
      </c>
      <c r="AA2089" t="inlineStr">
        <is>
          <t>2025-04-22 23:13:49</t>
        </is>
      </c>
      <c r="AB2089" t="inlineStr">
        <is>
          <t>2nathalie</t>
        </is>
      </c>
      <c r="AC2089" t="inlineStr">
        <is>
          <t>2025-04-23 12:45:51</t>
        </is>
      </c>
      <c r="AD2089" s="1" t="inlineStr">
        <is>
          <t>https://www.commcarehq.org/a/caris-test/reports/form_data/63de63bf-07fa-47b2-bc1d-11d76cfd69df/</t>
        </is>
      </c>
      <c r="AE2089" t="inlineStr">
        <is>
          <t>---</t>
        </is>
      </c>
      <c r="AF2089" t="inlineStr">
        <is>
          <t>3c5a623af057e23a32ae4000_24609</t>
        </is>
      </c>
      <c r="AG2089" t="inlineStr">
        <is>
          <t>---</t>
        </is>
      </c>
      <c r="AH2089" t="inlineStr">
        <is>
          <t>2025-04-22 23:14:31</t>
        </is>
      </c>
      <c r="AI2089" t="inlineStr">
        <is>
          <t>3c7e14bc31cb425997c89e194bb7c839</t>
        </is>
      </c>
      <c r="AJ2089" t="inlineStr">
        <is>
          <t>2025-04-22</t>
        </is>
      </c>
      <c r="AK2089" t="inlineStr">
        <is>
          <t>11</t>
        </is>
      </c>
      <c r="AL2089" t="inlineStr">
        <is>
          <t>---</t>
        </is>
      </c>
      <c r="AM2089" t="inlineStr">
        <is>
          <t>1</t>
        </is>
      </c>
      <c r="AN2089" t="inlineStr">
        <is>
          <t>---</t>
        </is>
      </c>
      <c r="AO2089" t="inlineStr">
        <is>
          <t>1</t>
        </is>
      </c>
      <c r="AP2089" t="inlineStr">
        <is>
          <t>1</t>
        </is>
      </c>
      <c r="AQ2089" t="inlineStr">
        <is>
          <t>19.8</t>
        </is>
      </c>
      <c r="AR2089" t="inlineStr">
        <is>
          <t>45.7</t>
        </is>
      </c>
      <c r="AS2089" t="inlineStr">
        <is>
          <t>162</t>
        </is>
      </c>
      <c r="AT2089" t="inlineStr"/>
      <c r="AU2089" t="inlineStr">
        <is>
          <t>---</t>
        </is>
      </c>
      <c r="AV2089" t="inlineStr">
        <is>
          <t>---</t>
        </is>
      </c>
      <c r="AW2089" t="inlineStr">
        <is>
          <t>---</t>
        </is>
      </c>
      <c r="AX2089" t="inlineStr">
        <is>
          <t>---</t>
        </is>
      </c>
      <c r="AY2089" t="inlineStr">
        <is>
          <t>---</t>
        </is>
      </c>
      <c r="AZ2089" t="inlineStr">
        <is>
          <t>---</t>
        </is>
      </c>
      <c r="BA2089" t="inlineStr">
        <is>
          <t>3c7e14bc31cb425997c89e194bb7c839</t>
        </is>
      </c>
      <c r="BB2089" t="inlineStr">
        <is>
          <t>http://openrosa.org/formdesigner/0B48E039-1E80-49A7-AC24-732B6E788E39</t>
        </is>
      </c>
      <c r="BC2089" t="inlineStr">
        <is>
          <t>Ration et autres visites</t>
        </is>
      </c>
      <c r="BD2089" t="inlineStr">
        <is>
          <t>CommCare Android, version "2.56"(468046). App v15976. CommCare Version 2.56.0. Build 468046, built on: 2025-03-15</t>
        </is>
      </c>
      <c r="BE2089" t="inlineStr">
        <is>
          <t>commcare_03216a9b-083b-41ac-b53f-fe4f1b36c5ed</t>
        </is>
      </c>
      <c r="BF2089" t="inlineStr"/>
      <c r="BG2089" t="inlineStr">
        <is>
          <t>f13d8149fc6d39ebe86af18272310ff9</t>
        </is>
      </c>
      <c r="BH2089" t="inlineStr">
        <is>
          <t>7f92301a232342ecaa860bf392f6b02f</t>
        </is>
      </c>
      <c r="BI2089" t="inlineStr">
        <is>
          <t>15246</t>
        </is>
      </c>
      <c r="BJ2089" t="inlineStr">
        <is>
          <t>XFormInstance</t>
        </is>
      </c>
      <c r="BK2089" t="inlineStr">
        <is>
          <t>ca4fe2f8171a11f0b1a1c95ea779295f</t>
        </is>
      </c>
      <c r="BL2089" t="b">
        <v>0</v>
      </c>
      <c r="BM2089" t="inlineStr">
        <is>
          <t>---</t>
        </is>
      </c>
      <c r="BN2089" t="inlineStr">
        <is>
          <t>200.113.253.218</t>
        </is>
      </c>
      <c r="BO2089" t="inlineStr">
        <is>
          <t>Washington Justin</t>
        </is>
      </c>
    </row>
    <row r="2090">
      <c r="A2090" t="inlineStr">
        <is>
          <t>2088</t>
        </is>
      </c>
      <c r="B2090" t="inlineStr">
        <is>
          <t>dec137d3-4078-4126-af33-79f7144c160b</t>
        </is>
      </c>
      <c r="C2090" t="inlineStr">
        <is>
          <t>2025-04-22</t>
        </is>
      </c>
      <c r="D2090" t="inlineStr">
        <is>
          <t>11</t>
        </is>
      </c>
      <c r="E2090" t="inlineStr">
        <is>
          <t>---</t>
        </is>
      </c>
      <c r="F2090" t="inlineStr">
        <is>
          <t>1</t>
        </is>
      </c>
      <c r="G2090" t="inlineStr">
        <is>
          <t>---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---</t>
        </is>
      </c>
      <c r="L2090" t="inlineStr">
        <is>
          <t>---</t>
        </is>
      </c>
      <c r="M2090" t="inlineStr">
        <is>
          <t>---</t>
        </is>
      </c>
      <c r="N2090" t="inlineStr">
        <is>
          <t>---</t>
        </is>
      </c>
      <c r="O2090" t="inlineStr">
        <is>
          <t>---</t>
        </is>
      </c>
      <c r="P2090" t="inlineStr">
        <is>
          <t>---</t>
        </is>
      </c>
      <c r="Q2090" t="inlineStr">
        <is>
          <t>---</t>
        </is>
      </c>
      <c r="R2090" t="inlineStr">
        <is>
          <t>19.8</t>
        </is>
      </c>
      <c r="S2090" t="inlineStr">
        <is>
          <t>45.7</t>
        </is>
      </c>
      <c r="T2090" t="inlineStr">
        <is>
          <t>162.0</t>
        </is>
      </c>
      <c r="U2090">
        <f>HYPERLINK("https://www.commcarehq.org/a/caris-test/api/form_attachment/v1/dec137d3-4078-4126-af33-79f7144c160b/1745363737599.heic")</f>
        <v/>
      </c>
      <c r="V2090" t="inlineStr"/>
      <c r="W2090" t="inlineStr"/>
      <c r="X2090" t="inlineStr">
        <is>
          <t>PAP/GCHO/ST06590</t>
        </is>
      </c>
      <c r="Y2090" t="inlineStr">
        <is>
          <t>PAP/GCHO/ST06590</t>
        </is>
      </c>
      <c r="Z2090" t="inlineStr">
        <is>
          <t>2025-04-22 23:15:43</t>
        </is>
      </c>
      <c r="AA2090" t="inlineStr">
        <is>
          <t>2025-04-22 23:14:47</t>
        </is>
      </c>
      <c r="AB2090" t="inlineStr">
        <is>
          <t>2nathalie</t>
        </is>
      </c>
      <c r="AC2090" t="inlineStr">
        <is>
          <t>2025-04-23 12:45:54</t>
        </is>
      </c>
      <c r="AD2090" s="1" t="inlineStr">
        <is>
          <t>https://www.commcarehq.org/a/caris-test/reports/form_data/dec137d3-4078-4126-af33-79f7144c160b/</t>
        </is>
      </c>
      <c r="AE2090" t="inlineStr">
        <is>
          <t>---</t>
        </is>
      </c>
      <c r="AF2090" t="inlineStr">
        <is>
          <t>3c5a623af057e23a32ae4000_24609</t>
        </is>
      </c>
      <c r="AG2090" t="inlineStr">
        <is>
          <t>---</t>
        </is>
      </c>
      <c r="AH2090" t="inlineStr">
        <is>
          <t>2025-04-22 23:15:43</t>
        </is>
      </c>
      <c r="AI2090" t="inlineStr">
        <is>
          <t>3c7e14bc31cb425997c89e194bb7c839</t>
        </is>
      </c>
      <c r="AJ2090" t="inlineStr">
        <is>
          <t>2025-04-22</t>
        </is>
      </c>
      <c r="AK2090" t="inlineStr">
        <is>
          <t>11</t>
        </is>
      </c>
      <c r="AL2090" t="inlineStr">
        <is>
          <t>---</t>
        </is>
      </c>
      <c r="AM2090" t="inlineStr">
        <is>
          <t>1</t>
        </is>
      </c>
      <c r="AN2090" t="inlineStr">
        <is>
          <t>---</t>
        </is>
      </c>
      <c r="AO2090" t="inlineStr">
        <is>
          <t>1</t>
        </is>
      </c>
      <c r="AP2090" t="inlineStr">
        <is>
          <t>1</t>
        </is>
      </c>
      <c r="AQ2090" t="inlineStr">
        <is>
          <t>19.8</t>
        </is>
      </c>
      <c r="AR2090" t="inlineStr">
        <is>
          <t>45.7</t>
        </is>
      </c>
      <c r="AS2090" t="inlineStr">
        <is>
          <t>162</t>
        </is>
      </c>
      <c r="AT2090" t="inlineStr"/>
      <c r="AU2090" t="inlineStr">
        <is>
          <t>---</t>
        </is>
      </c>
      <c r="AV2090" t="inlineStr">
        <is>
          <t>---</t>
        </is>
      </c>
      <c r="AW2090" t="inlineStr">
        <is>
          <t>---</t>
        </is>
      </c>
      <c r="AX2090" t="inlineStr">
        <is>
          <t>---</t>
        </is>
      </c>
      <c r="AY2090" t="inlineStr">
        <is>
          <t>---</t>
        </is>
      </c>
      <c r="AZ2090" t="inlineStr">
        <is>
          <t>---</t>
        </is>
      </c>
      <c r="BA2090" t="inlineStr">
        <is>
          <t>3c7e14bc31cb425997c89e194bb7c839</t>
        </is>
      </c>
      <c r="BB2090" t="inlineStr">
        <is>
          <t>http://openrosa.org/formdesigner/0B48E039-1E80-49A7-AC24-732B6E788E39</t>
        </is>
      </c>
      <c r="BC2090" t="inlineStr">
        <is>
          <t>Ration et autres visites</t>
        </is>
      </c>
      <c r="BD2090" t="inlineStr">
        <is>
          <t>CommCare Android, version "2.56"(468046). App v15976. CommCare Version 2.56.0. Build 468046, built on: 2025-03-15</t>
        </is>
      </c>
      <c r="BE2090" t="inlineStr">
        <is>
          <t>commcare_03216a9b-083b-41ac-b53f-fe4f1b36c5ed</t>
        </is>
      </c>
      <c r="BF2090" t="inlineStr"/>
      <c r="BG2090" t="inlineStr">
        <is>
          <t>f13d8149fc6d39ebe86af18272310ff9</t>
        </is>
      </c>
      <c r="BH2090" t="inlineStr">
        <is>
          <t>7f92301a232342ecaa860bf392f6b02f</t>
        </is>
      </c>
      <c r="BI2090" t="inlineStr">
        <is>
          <t>15246</t>
        </is>
      </c>
      <c r="BJ2090" t="inlineStr">
        <is>
          <t>XFormInstance</t>
        </is>
      </c>
      <c r="BK2090" t="inlineStr">
        <is>
          <t>ca4fe2f8171a11f0b1a1c95ea779295f</t>
        </is>
      </c>
      <c r="BL2090" t="b">
        <v>0</v>
      </c>
      <c r="BM2090" t="inlineStr">
        <is>
          <t>---</t>
        </is>
      </c>
      <c r="BN2090" t="inlineStr">
        <is>
          <t>200.113.253.218</t>
        </is>
      </c>
      <c r="BO2090" t="inlineStr">
        <is>
          <t>Washington Justin</t>
        </is>
      </c>
    </row>
    <row r="2091">
      <c r="A2091" t="inlineStr">
        <is>
          <t>2089</t>
        </is>
      </c>
      <c r="B2091" t="inlineStr">
        <is>
          <t>86ee19e3-204e-4fb1-8160-7f27c2f389b6</t>
        </is>
      </c>
      <c r="C2091" t="inlineStr">
        <is>
          <t>2025-04-16</t>
        </is>
      </c>
      <c r="D2091" t="inlineStr">
        <is>
          <t>8</t>
        </is>
      </c>
      <c r="E2091" t="inlineStr">
        <is>
          <t>---</t>
        </is>
      </c>
      <c r="F2091" t="inlineStr">
        <is>
          <t>1</t>
        </is>
      </c>
      <c r="G2091" t="inlineStr">
        <is>
          <t>---</t>
        </is>
      </c>
      <c r="H2091" t="inlineStr">
        <is>
          <t>1</t>
        </is>
      </c>
      <c r="I2091" t="inlineStr">
        <is>
          <t>1</t>
        </is>
      </c>
      <c r="J2091" t="inlineStr">
        <is>
          <t>1</t>
        </is>
      </c>
      <c r="K2091" t="inlineStr">
        <is>
          <t>---</t>
        </is>
      </c>
      <c r="L2091" t="inlineStr">
        <is>
          <t>---</t>
        </is>
      </c>
      <c r="M2091" t="inlineStr">
        <is>
          <t>---</t>
        </is>
      </c>
      <c r="N2091" t="inlineStr">
        <is>
          <t>---</t>
        </is>
      </c>
      <c r="O2091" t="inlineStr">
        <is>
          <t>---</t>
        </is>
      </c>
      <c r="P2091" t="inlineStr">
        <is>
          <t>---</t>
        </is>
      </c>
      <c r="Q2091" t="inlineStr">
        <is>
          <t>---</t>
        </is>
      </c>
      <c r="R2091" t="inlineStr"/>
      <c r="S2091" t="inlineStr"/>
      <c r="T2091" t="inlineStr"/>
      <c r="U2091" t="inlineStr"/>
      <c r="V2091" t="inlineStr"/>
      <c r="W2091" t="inlineStr"/>
      <c r="X2091" t="inlineStr">
        <is>
          <t>PAP/GCHO/ST06523</t>
        </is>
      </c>
      <c r="Y2091" t="inlineStr">
        <is>
          <t>PAP/GCHO/ST06523</t>
        </is>
      </c>
      <c r="Z2091" t="inlineStr">
        <is>
          <t>2025-04-22 23:24:38</t>
        </is>
      </c>
      <c r="AA2091" t="inlineStr">
        <is>
          <t>2025-04-22 23:24:17</t>
        </is>
      </c>
      <c r="AB2091" t="inlineStr">
        <is>
          <t>2nathalie</t>
        </is>
      </c>
      <c r="AC2091" t="inlineStr">
        <is>
          <t>2025-04-23 12:46:01</t>
        </is>
      </c>
      <c r="AD2091" s="1" t="inlineStr">
        <is>
          <t>https://www.commcarehq.org/a/caris-test/reports/form_data/86ee19e3-204e-4fb1-8160-7f27c2f389b6/</t>
        </is>
      </c>
      <c r="AE2091" t="inlineStr">
        <is>
          <t>---</t>
        </is>
      </c>
      <c r="AF2091" t="inlineStr">
        <is>
          <t>3c5a623af057e23a32ae4000_31443</t>
        </is>
      </c>
      <c r="AG2091" t="inlineStr">
        <is>
          <t>---</t>
        </is>
      </c>
      <c r="AH2091" t="inlineStr">
        <is>
          <t>2025-04-22 23:24:38</t>
        </is>
      </c>
      <c r="AI2091" t="inlineStr">
        <is>
          <t>3c7e14bc31cb425997c89e194bb7c839</t>
        </is>
      </c>
      <c r="AJ2091" t="inlineStr">
        <is>
          <t>2025-04-16</t>
        </is>
      </c>
      <c r="AK2091" t="inlineStr">
        <is>
          <t>8</t>
        </is>
      </c>
      <c r="AL2091" t="inlineStr">
        <is>
          <t>---</t>
        </is>
      </c>
      <c r="AM2091" t="inlineStr">
        <is>
          <t>1</t>
        </is>
      </c>
      <c r="AN2091" t="inlineStr">
        <is>
          <t>---</t>
        </is>
      </c>
      <c r="AO2091" t="inlineStr">
        <is>
          <t>1</t>
        </is>
      </c>
      <c r="AP2091" t="inlineStr">
        <is>
          <t>1</t>
        </is>
      </c>
      <c r="AQ2091" t="inlineStr"/>
      <c r="AR2091" t="inlineStr"/>
      <c r="AS2091" t="inlineStr"/>
      <c r="AT2091" t="inlineStr"/>
      <c r="AU2091" t="inlineStr">
        <is>
          <t>---</t>
        </is>
      </c>
      <c r="AV2091" t="inlineStr">
        <is>
          <t>---</t>
        </is>
      </c>
      <c r="AW2091" t="inlineStr">
        <is>
          <t>---</t>
        </is>
      </c>
      <c r="AX2091" t="inlineStr">
        <is>
          <t>---</t>
        </is>
      </c>
      <c r="AY2091" t="inlineStr">
        <is>
          <t>---</t>
        </is>
      </c>
      <c r="AZ2091" t="inlineStr">
        <is>
          <t>---</t>
        </is>
      </c>
      <c r="BA2091" t="inlineStr">
        <is>
          <t>3c7e14bc31cb425997c89e194bb7c839</t>
        </is>
      </c>
      <c r="BB2091" t="inlineStr">
        <is>
          <t>http://openrosa.org/formdesigner/0B48E039-1E80-49A7-AC24-732B6E788E39</t>
        </is>
      </c>
      <c r="BC2091" t="inlineStr">
        <is>
          <t>Ration et autres visites</t>
        </is>
      </c>
      <c r="BD2091" t="inlineStr">
        <is>
          <t>CommCare Android, version "2.56"(468046). App v15976. CommCare Version 2.56.0. Build 468046, built on: 2025-03-15</t>
        </is>
      </c>
      <c r="BE2091" t="inlineStr">
        <is>
          <t>commcare_03216a9b-083b-41ac-b53f-fe4f1b36c5ed</t>
        </is>
      </c>
      <c r="BF2091" t="inlineStr"/>
      <c r="BG2091" t="inlineStr">
        <is>
          <t>f13d8149fc6d39ebe86af18272310ff9</t>
        </is>
      </c>
      <c r="BH2091" t="inlineStr">
        <is>
          <t>7f92301a232342ecaa860bf392f6b02f</t>
        </is>
      </c>
      <c r="BI2091" t="inlineStr">
        <is>
          <t>15246</t>
        </is>
      </c>
      <c r="BJ2091" t="inlineStr">
        <is>
          <t>XFormInstance</t>
        </is>
      </c>
      <c r="BK2091" t="inlineStr">
        <is>
          <t>ca4fe2f8171a11f0b1a1c95ea779295f</t>
        </is>
      </c>
      <c r="BL2091" t="b">
        <v>0</v>
      </c>
      <c r="BM2091" t="inlineStr">
        <is>
          <t>---</t>
        </is>
      </c>
      <c r="BN2091" t="inlineStr">
        <is>
          <t>200.113.253.218</t>
        </is>
      </c>
      <c r="BO2091" t="inlineStr">
        <is>
          <t>Alvens Belange</t>
        </is>
      </c>
    </row>
    <row r="2092">
      <c r="A2092" t="inlineStr">
        <is>
          <t>2090</t>
        </is>
      </c>
      <c r="B2092" t="inlineStr">
        <is>
          <t>5c52448e-c4fa-4e32-863a-678885c54692</t>
        </is>
      </c>
      <c r="C2092" t="inlineStr">
        <is>
          <t>2025-04-16</t>
        </is>
      </c>
      <c r="D2092" t="inlineStr">
        <is>
          <t>8</t>
        </is>
      </c>
      <c r="E2092" t="inlineStr">
        <is>
          <t>---</t>
        </is>
      </c>
      <c r="F2092" t="inlineStr">
        <is>
          <t>1</t>
        </is>
      </c>
      <c r="G2092" t="inlineStr">
        <is>
          <t>---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---</t>
        </is>
      </c>
      <c r="L2092" t="inlineStr">
        <is>
          <t>---</t>
        </is>
      </c>
      <c r="M2092" t="inlineStr">
        <is>
          <t>---</t>
        </is>
      </c>
      <c r="N2092" t="inlineStr">
        <is>
          <t>---</t>
        </is>
      </c>
      <c r="O2092" t="inlineStr">
        <is>
          <t>---</t>
        </is>
      </c>
      <c r="P2092" t="inlineStr">
        <is>
          <t>---</t>
        </is>
      </c>
      <c r="Q2092" t="inlineStr">
        <is>
          <t>---</t>
        </is>
      </c>
      <c r="R2092" t="inlineStr"/>
      <c r="S2092" t="inlineStr"/>
      <c r="T2092" t="inlineStr"/>
      <c r="U2092" t="inlineStr"/>
      <c r="V2092" t="inlineStr"/>
      <c r="W2092" t="inlineStr"/>
      <c r="X2092" t="inlineStr">
        <is>
          <t>PAP/GCHO/ST06207</t>
        </is>
      </c>
      <c r="Y2092" t="inlineStr">
        <is>
          <t>PAP/GCHO/ST06207</t>
        </is>
      </c>
      <c r="Z2092" t="inlineStr">
        <is>
          <t>2025-04-22 23:25:16</t>
        </is>
      </c>
      <c r="AA2092" t="inlineStr">
        <is>
          <t>2025-04-22 23:24:55</t>
        </is>
      </c>
      <c r="AB2092" t="inlineStr">
        <is>
          <t>2nathalie</t>
        </is>
      </c>
      <c r="AC2092" t="inlineStr">
        <is>
          <t>2025-04-23 12:46:02</t>
        </is>
      </c>
      <c r="AD2092" s="1" t="inlineStr">
        <is>
          <t>https://www.commcarehq.org/a/caris-test/reports/form_data/5c52448e-c4fa-4e32-863a-678885c54692/</t>
        </is>
      </c>
      <c r="AE2092" t="inlineStr">
        <is>
          <t>---</t>
        </is>
      </c>
      <c r="AF2092" t="inlineStr">
        <is>
          <t>3c5a623af057e23a32ae4000_26725</t>
        </is>
      </c>
      <c r="AG2092" t="inlineStr">
        <is>
          <t>---</t>
        </is>
      </c>
      <c r="AH2092" t="inlineStr">
        <is>
          <t>2025-04-22 23:25:16</t>
        </is>
      </c>
      <c r="AI2092" t="inlineStr">
        <is>
          <t>3c7e14bc31cb425997c89e194bb7c839</t>
        </is>
      </c>
      <c r="AJ2092" t="inlineStr">
        <is>
          <t>2025-04-16</t>
        </is>
      </c>
      <c r="AK2092" t="inlineStr">
        <is>
          <t>8</t>
        </is>
      </c>
      <c r="AL2092" t="inlineStr">
        <is>
          <t>---</t>
        </is>
      </c>
      <c r="AM2092" t="inlineStr">
        <is>
          <t>1</t>
        </is>
      </c>
      <c r="AN2092" t="inlineStr">
        <is>
          <t>---</t>
        </is>
      </c>
      <c r="AO2092" t="inlineStr">
        <is>
          <t>1</t>
        </is>
      </c>
      <c r="AP2092" t="inlineStr">
        <is>
          <t>1</t>
        </is>
      </c>
      <c r="AQ2092" t="inlineStr"/>
      <c r="AR2092" t="inlineStr"/>
      <c r="AS2092" t="inlineStr"/>
      <c r="AT2092" t="inlineStr"/>
      <c r="AU2092" t="inlineStr">
        <is>
          <t>---</t>
        </is>
      </c>
      <c r="AV2092" t="inlineStr">
        <is>
          <t>---</t>
        </is>
      </c>
      <c r="AW2092" t="inlineStr">
        <is>
          <t>---</t>
        </is>
      </c>
      <c r="AX2092" t="inlineStr">
        <is>
          <t>---</t>
        </is>
      </c>
      <c r="AY2092" t="inlineStr">
        <is>
          <t>---</t>
        </is>
      </c>
      <c r="AZ2092" t="inlineStr">
        <is>
          <t>---</t>
        </is>
      </c>
      <c r="BA2092" t="inlineStr">
        <is>
          <t>3c7e14bc31cb425997c89e194bb7c839</t>
        </is>
      </c>
      <c r="BB2092" t="inlineStr">
        <is>
          <t>http://openrosa.org/formdesigner/0B48E039-1E80-49A7-AC24-732B6E788E39</t>
        </is>
      </c>
      <c r="BC2092" t="inlineStr">
        <is>
          <t>Ration et autres visites</t>
        </is>
      </c>
      <c r="BD2092" t="inlineStr">
        <is>
          <t>CommCare Android, version "2.56"(468046). App v15976. CommCare Version 2.56.0. Build 468046, built on: 2025-03-15</t>
        </is>
      </c>
      <c r="BE2092" t="inlineStr">
        <is>
          <t>commcare_03216a9b-083b-41ac-b53f-fe4f1b36c5ed</t>
        </is>
      </c>
      <c r="BF2092" t="inlineStr"/>
      <c r="BG2092" t="inlineStr">
        <is>
          <t>f13d8149fc6d39ebe86af18272310ff9</t>
        </is>
      </c>
      <c r="BH2092" t="inlineStr">
        <is>
          <t>7f92301a232342ecaa860bf392f6b02f</t>
        </is>
      </c>
      <c r="BI2092" t="inlineStr">
        <is>
          <t>15246</t>
        </is>
      </c>
      <c r="BJ2092" t="inlineStr">
        <is>
          <t>XFormInstance</t>
        </is>
      </c>
      <c r="BK2092" t="inlineStr">
        <is>
          <t>ca4fe2f8171a11f0b1a1c95ea779295f</t>
        </is>
      </c>
      <c r="BL2092" t="b">
        <v>0</v>
      </c>
      <c r="BM2092" t="inlineStr">
        <is>
          <t>---</t>
        </is>
      </c>
      <c r="BN2092" t="inlineStr">
        <is>
          <t>200.113.253.218</t>
        </is>
      </c>
      <c r="BO2092" t="inlineStr">
        <is>
          <t>Clena Steevenson</t>
        </is>
      </c>
    </row>
    <row r="2093">
      <c r="A2093" t="inlineStr">
        <is>
          <t>2091</t>
        </is>
      </c>
      <c r="B2093" t="inlineStr">
        <is>
          <t>1d82c632-ab32-49c0-89d9-e29e04a3b430</t>
        </is>
      </c>
      <c r="C2093" t="inlineStr">
        <is>
          <t>2025-04-21</t>
        </is>
      </c>
      <c r="D2093" t="inlineStr">
        <is>
          <t>8</t>
        </is>
      </c>
      <c r="E2093" t="inlineStr">
        <is>
          <t>---</t>
        </is>
      </c>
      <c r="F2093" t="inlineStr">
        <is>
          <t>1</t>
        </is>
      </c>
      <c r="G2093" t="inlineStr">
        <is>
          <t>---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---</t>
        </is>
      </c>
      <c r="L2093" t="inlineStr">
        <is>
          <t>---</t>
        </is>
      </c>
      <c r="M2093" t="inlineStr">
        <is>
          <t>---</t>
        </is>
      </c>
      <c r="N2093" t="inlineStr">
        <is>
          <t>---</t>
        </is>
      </c>
      <c r="O2093" t="inlineStr">
        <is>
          <t>---</t>
        </is>
      </c>
      <c r="P2093" t="inlineStr">
        <is>
          <t>---</t>
        </is>
      </c>
      <c r="Q2093" t="inlineStr">
        <is>
          <t>---</t>
        </is>
      </c>
      <c r="R2093" t="inlineStr"/>
      <c r="S2093" t="inlineStr">
        <is>
          <t>24.8</t>
        </is>
      </c>
      <c r="T2093" t="inlineStr"/>
      <c r="U2093" t="inlineStr"/>
      <c r="V2093" t="inlineStr"/>
      <c r="W2093" t="inlineStr"/>
      <c r="X2093" t="inlineStr">
        <is>
          <t>PAP/GCHO/ST07862</t>
        </is>
      </c>
      <c r="Y2093" t="inlineStr">
        <is>
          <t>PAP/GCHO/ST07862</t>
        </is>
      </c>
      <c r="Z2093" t="inlineStr">
        <is>
          <t>2025-04-22 23:26:23</t>
        </is>
      </c>
      <c r="AA2093" t="inlineStr">
        <is>
          <t>2025-04-22 23:25:51</t>
        </is>
      </c>
      <c r="AB2093" t="inlineStr">
        <is>
          <t>2nathalie</t>
        </is>
      </c>
      <c r="AC2093" t="inlineStr">
        <is>
          <t>2025-04-23 12:46:03</t>
        </is>
      </c>
      <c r="AD2093" s="1" t="inlineStr">
        <is>
          <t>https://www.commcarehq.org/a/caris-test/reports/form_data/1d82c632-ab32-49c0-89d9-e29e04a3b430/</t>
        </is>
      </c>
      <c r="AE2093" t="inlineStr">
        <is>
          <t>---</t>
        </is>
      </c>
      <c r="AF2093" t="inlineStr">
        <is>
          <t>3c5a623af057e23a32ae4000_126235</t>
        </is>
      </c>
      <c r="AG2093" t="inlineStr">
        <is>
          <t>---</t>
        </is>
      </c>
      <c r="AH2093" t="inlineStr">
        <is>
          <t>2025-04-22 23:26:23</t>
        </is>
      </c>
      <c r="AI2093" t="inlineStr">
        <is>
          <t>3c7e14bc31cb425997c89e194bb7c839</t>
        </is>
      </c>
      <c r="AJ2093" t="inlineStr">
        <is>
          <t>2025-04-21</t>
        </is>
      </c>
      <c r="AK2093" t="inlineStr">
        <is>
          <t>8</t>
        </is>
      </c>
      <c r="AL2093" t="inlineStr">
        <is>
          <t>---</t>
        </is>
      </c>
      <c r="AM2093" t="inlineStr">
        <is>
          <t>1</t>
        </is>
      </c>
      <c r="AN2093" t="inlineStr">
        <is>
          <t>---</t>
        </is>
      </c>
      <c r="AO2093" t="inlineStr">
        <is>
          <t>1</t>
        </is>
      </c>
      <c r="AP2093" t="inlineStr">
        <is>
          <t>1</t>
        </is>
      </c>
      <c r="AQ2093" t="inlineStr"/>
      <c r="AR2093" t="inlineStr">
        <is>
          <t>24.8</t>
        </is>
      </c>
      <c r="AS2093" t="inlineStr"/>
      <c r="AT2093" t="inlineStr"/>
      <c r="AU2093" t="inlineStr">
        <is>
          <t>---</t>
        </is>
      </c>
      <c r="AV2093" t="inlineStr">
        <is>
          <t>---</t>
        </is>
      </c>
      <c r="AW2093" t="inlineStr">
        <is>
          <t>---</t>
        </is>
      </c>
      <c r="AX2093" t="inlineStr">
        <is>
          <t>---</t>
        </is>
      </c>
      <c r="AY2093" t="inlineStr">
        <is>
          <t>---</t>
        </is>
      </c>
      <c r="AZ2093" t="inlineStr">
        <is>
          <t>---</t>
        </is>
      </c>
      <c r="BA2093" t="inlineStr">
        <is>
          <t>3c7e14bc31cb425997c89e194bb7c839</t>
        </is>
      </c>
      <c r="BB2093" t="inlineStr">
        <is>
          <t>http://openrosa.org/formdesigner/0B48E039-1E80-49A7-AC24-732B6E788E39</t>
        </is>
      </c>
      <c r="BC2093" t="inlineStr">
        <is>
          <t>Ration et autres visites</t>
        </is>
      </c>
      <c r="BD2093" t="inlineStr">
        <is>
          <t>CommCare Android, version "2.56"(468046). App v15976. CommCare Version 2.56.0. Build 468046, built on: 2025-03-15</t>
        </is>
      </c>
      <c r="BE2093" t="inlineStr">
        <is>
          <t>commcare_03216a9b-083b-41ac-b53f-fe4f1b36c5ed</t>
        </is>
      </c>
      <c r="BF2093" t="inlineStr"/>
      <c r="BG2093" t="inlineStr">
        <is>
          <t>f13d8149fc6d39ebe86af18272310ff9</t>
        </is>
      </c>
      <c r="BH2093" t="inlineStr">
        <is>
          <t>7f92301a232342ecaa860bf392f6b02f</t>
        </is>
      </c>
      <c r="BI2093" t="inlineStr">
        <is>
          <t>15246</t>
        </is>
      </c>
      <c r="BJ2093" t="inlineStr">
        <is>
          <t>XFormInstance</t>
        </is>
      </c>
      <c r="BK2093" t="inlineStr">
        <is>
          <t>ca4fe2f8171a11f0b1a1c95ea779295f</t>
        </is>
      </c>
      <c r="BL2093" t="b">
        <v>0</v>
      </c>
      <c r="BM2093" t="inlineStr">
        <is>
          <t>---</t>
        </is>
      </c>
      <c r="BN2093" t="inlineStr">
        <is>
          <t>200.113.253.218</t>
        </is>
      </c>
      <c r="BO2093" t="inlineStr">
        <is>
          <t>Jean Bernard Lundi</t>
        </is>
      </c>
    </row>
    <row r="2094">
      <c r="A2094" t="inlineStr">
        <is>
          <t>2092</t>
        </is>
      </c>
      <c r="B2094" t="inlineStr">
        <is>
          <t>4090d50e-45bd-46f4-add4-4e0643ae3a07</t>
        </is>
      </c>
      <c r="C2094" t="inlineStr">
        <is>
          <t>2025-04-22</t>
        </is>
      </c>
      <c r="D2094" t="inlineStr">
        <is>
          <t>8</t>
        </is>
      </c>
      <c r="E2094" t="inlineStr">
        <is>
          <t>---</t>
        </is>
      </c>
      <c r="F2094" t="inlineStr">
        <is>
          <t>1</t>
        </is>
      </c>
      <c r="G2094" t="inlineStr">
        <is>
          <t>---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---</t>
        </is>
      </c>
      <c r="L2094" t="inlineStr">
        <is>
          <t>---</t>
        </is>
      </c>
      <c r="M2094" t="inlineStr">
        <is>
          <t>---</t>
        </is>
      </c>
      <c r="N2094" t="inlineStr">
        <is>
          <t>---</t>
        </is>
      </c>
      <c r="O2094" t="inlineStr">
        <is>
          <t>---</t>
        </is>
      </c>
      <c r="P2094" t="inlineStr">
        <is>
          <t>---</t>
        </is>
      </c>
      <c r="Q2094" t="inlineStr">
        <is>
          <t>---</t>
        </is>
      </c>
      <c r="R2094" t="inlineStr"/>
      <c r="S2094" t="inlineStr">
        <is>
          <t>28.3</t>
        </is>
      </c>
      <c r="T2094" t="inlineStr"/>
      <c r="U2094" t="inlineStr"/>
      <c r="V2094" t="inlineStr"/>
      <c r="W2094" t="inlineStr"/>
      <c r="X2094" t="inlineStr">
        <is>
          <t>PAP/GCHO/ST08090</t>
        </is>
      </c>
      <c r="Y2094" t="inlineStr">
        <is>
          <t>PAP/GCHO/ST08090</t>
        </is>
      </c>
      <c r="Z2094" t="inlineStr">
        <is>
          <t>2025-04-22 23:26:56</t>
        </is>
      </c>
      <c r="AA2094" t="inlineStr">
        <is>
          <t>2025-04-22 23:26:36</t>
        </is>
      </c>
      <c r="AB2094" t="inlineStr">
        <is>
          <t>2nathalie</t>
        </is>
      </c>
      <c r="AC2094" t="inlineStr">
        <is>
          <t>2025-04-23 12:46:04</t>
        </is>
      </c>
      <c r="AD2094" s="1" t="inlineStr">
        <is>
          <t>https://www.commcarehq.org/a/caris-test/reports/form_data/4090d50e-45bd-46f4-add4-4e0643ae3a07/</t>
        </is>
      </c>
      <c r="AE2094" t="inlineStr">
        <is>
          <t>---</t>
        </is>
      </c>
      <c r="AF2094" t="inlineStr">
        <is>
          <t>3c5a623af057e23a32ae4000_158705</t>
        </is>
      </c>
      <c r="AG2094" t="inlineStr">
        <is>
          <t>---</t>
        </is>
      </c>
      <c r="AH2094" t="inlineStr">
        <is>
          <t>2025-04-22 23:26:56</t>
        </is>
      </c>
      <c r="AI2094" t="inlineStr">
        <is>
          <t>3c7e14bc31cb425997c89e194bb7c839</t>
        </is>
      </c>
      <c r="AJ2094" t="inlineStr">
        <is>
          <t>2025-04-22</t>
        </is>
      </c>
      <c r="AK2094" t="inlineStr">
        <is>
          <t>8</t>
        </is>
      </c>
      <c r="AL2094" t="inlineStr">
        <is>
          <t>---</t>
        </is>
      </c>
      <c r="AM2094" t="inlineStr">
        <is>
          <t>1</t>
        </is>
      </c>
      <c r="AN2094" t="inlineStr">
        <is>
          <t>---</t>
        </is>
      </c>
      <c r="AO2094" t="inlineStr">
        <is>
          <t>1</t>
        </is>
      </c>
      <c r="AP2094" t="inlineStr">
        <is>
          <t>1</t>
        </is>
      </c>
      <c r="AQ2094" t="inlineStr"/>
      <c r="AR2094" t="inlineStr">
        <is>
          <t>28.3</t>
        </is>
      </c>
      <c r="AS2094" t="inlineStr"/>
      <c r="AT2094" t="inlineStr"/>
      <c r="AU2094" t="inlineStr">
        <is>
          <t>---</t>
        </is>
      </c>
      <c r="AV2094" t="inlineStr">
        <is>
          <t>---</t>
        </is>
      </c>
      <c r="AW2094" t="inlineStr">
        <is>
          <t>---</t>
        </is>
      </c>
      <c r="AX2094" t="inlineStr">
        <is>
          <t>---</t>
        </is>
      </c>
      <c r="AY2094" t="inlineStr">
        <is>
          <t>---</t>
        </is>
      </c>
      <c r="AZ2094" t="inlineStr">
        <is>
          <t>---</t>
        </is>
      </c>
      <c r="BA2094" t="inlineStr">
        <is>
          <t>3c7e14bc31cb425997c89e194bb7c839</t>
        </is>
      </c>
      <c r="BB2094" t="inlineStr">
        <is>
          <t>http://openrosa.org/formdesigner/0B48E039-1E80-49A7-AC24-732B6E788E39</t>
        </is>
      </c>
      <c r="BC2094" t="inlineStr">
        <is>
          <t>Ration et autres visites</t>
        </is>
      </c>
      <c r="BD2094" t="inlineStr">
        <is>
          <t>CommCare Android, version "2.56"(468046). App v15976. CommCare Version 2.56.0. Build 468046, built on: 2025-03-15</t>
        </is>
      </c>
      <c r="BE2094" t="inlineStr">
        <is>
          <t>commcare_03216a9b-083b-41ac-b53f-fe4f1b36c5ed</t>
        </is>
      </c>
      <c r="BF2094" t="inlineStr"/>
      <c r="BG2094" t="inlineStr">
        <is>
          <t>f13d8149fc6d39ebe86af18272310ff9</t>
        </is>
      </c>
      <c r="BH2094" t="inlineStr">
        <is>
          <t>7f92301a232342ecaa860bf392f6b02f</t>
        </is>
      </c>
      <c r="BI2094" t="inlineStr">
        <is>
          <t>15246</t>
        </is>
      </c>
      <c r="BJ2094" t="inlineStr">
        <is>
          <t>XFormInstance</t>
        </is>
      </c>
      <c r="BK2094" t="inlineStr">
        <is>
          <t>ca4fe2f8171a11f0b1a1c95ea779295f</t>
        </is>
      </c>
      <c r="BL2094" t="b">
        <v>0</v>
      </c>
      <c r="BM2094" t="inlineStr">
        <is>
          <t>---</t>
        </is>
      </c>
      <c r="BN2094" t="inlineStr">
        <is>
          <t>200.113.253.218</t>
        </is>
      </c>
      <c r="BO2094" t="inlineStr">
        <is>
          <t>Kenold Jameson</t>
        </is>
      </c>
    </row>
    <row r="2095">
      <c r="A2095" t="inlineStr">
        <is>
          <t>2093</t>
        </is>
      </c>
      <c r="B2095" t="inlineStr">
        <is>
          <t>7da3e8d7-8405-4054-bcf5-1675aa1bd96f</t>
        </is>
      </c>
      <c r="C2095" t="inlineStr">
        <is>
          <t>2025-04-15</t>
        </is>
      </c>
      <c r="D2095" t="inlineStr">
        <is>
          <t>10</t>
        </is>
      </c>
      <c r="E2095" t="inlineStr">
        <is>
          <t>---</t>
        </is>
      </c>
      <c r="F2095" t="inlineStr">
        <is>
          <t>1</t>
        </is>
      </c>
      <c r="G2095" t="inlineStr">
        <is>
          <t>---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---</t>
        </is>
      </c>
      <c r="L2095" t="inlineStr">
        <is>
          <t>---</t>
        </is>
      </c>
      <c r="M2095" t="inlineStr">
        <is>
          <t>---</t>
        </is>
      </c>
      <c r="N2095" t="inlineStr">
        <is>
          <t>---</t>
        </is>
      </c>
      <c r="O2095" t="inlineStr">
        <is>
          <t>---</t>
        </is>
      </c>
      <c r="P2095" t="inlineStr">
        <is>
          <t>---</t>
        </is>
      </c>
      <c r="Q2095" t="inlineStr">
        <is>
          <t>---</t>
        </is>
      </c>
      <c r="R2095" t="inlineStr"/>
      <c r="S2095" t="inlineStr">
        <is>
          <t>26.5</t>
        </is>
      </c>
      <c r="T2095" t="inlineStr"/>
      <c r="U2095" t="inlineStr"/>
      <c r="V2095" t="inlineStr"/>
      <c r="W2095" t="inlineStr"/>
      <c r="X2095" t="inlineStr">
        <is>
          <t>PAP/GCHO/ST06849</t>
        </is>
      </c>
      <c r="Y2095" t="inlineStr">
        <is>
          <t>PAP/GCHO/ST06849</t>
        </is>
      </c>
      <c r="Z2095" t="inlineStr">
        <is>
          <t>2025-04-22 23:28:05</t>
        </is>
      </c>
      <c r="AA2095" t="inlineStr">
        <is>
          <t>2025-04-22 23:27:33</t>
        </is>
      </c>
      <c r="AB2095" t="inlineStr">
        <is>
          <t>2nathalie</t>
        </is>
      </c>
      <c r="AC2095" t="inlineStr">
        <is>
          <t>2025-04-23 12:46:04</t>
        </is>
      </c>
      <c r="AD2095" s="1" t="inlineStr">
        <is>
          <t>https://www.commcarehq.org/a/caris-test/reports/form_data/7da3e8d7-8405-4054-bcf5-1675aa1bd96f/</t>
        </is>
      </c>
      <c r="AE2095" t="inlineStr">
        <is>
          <t>---</t>
        </is>
      </c>
      <c r="AF2095" t="inlineStr">
        <is>
          <t>3c5a623af057e23a32ae4000_28222</t>
        </is>
      </c>
      <c r="AG2095" t="inlineStr">
        <is>
          <t>---</t>
        </is>
      </c>
      <c r="AH2095" t="inlineStr">
        <is>
          <t>2025-04-22 23:28:05</t>
        </is>
      </c>
      <c r="AI2095" t="inlineStr">
        <is>
          <t>3c7e14bc31cb425997c89e194bb7c839</t>
        </is>
      </c>
      <c r="AJ2095" t="inlineStr">
        <is>
          <t>2025-04-15</t>
        </is>
      </c>
      <c r="AK2095" t="inlineStr">
        <is>
          <t>10</t>
        </is>
      </c>
      <c r="AL2095" t="inlineStr">
        <is>
          <t>---</t>
        </is>
      </c>
      <c r="AM2095" t="inlineStr">
        <is>
          <t>1</t>
        </is>
      </c>
      <c r="AN2095" t="inlineStr">
        <is>
          <t>---</t>
        </is>
      </c>
      <c r="AO2095" t="inlineStr">
        <is>
          <t>1</t>
        </is>
      </c>
      <c r="AP2095" t="inlineStr">
        <is>
          <t>1</t>
        </is>
      </c>
      <c r="AQ2095" t="inlineStr"/>
      <c r="AR2095" t="inlineStr">
        <is>
          <t>26.5</t>
        </is>
      </c>
      <c r="AS2095" t="inlineStr"/>
      <c r="AT2095" t="inlineStr"/>
      <c r="AU2095" t="inlineStr">
        <is>
          <t>---</t>
        </is>
      </c>
      <c r="AV2095" t="inlineStr">
        <is>
          <t>---</t>
        </is>
      </c>
      <c r="AW2095" t="inlineStr">
        <is>
          <t>---</t>
        </is>
      </c>
      <c r="AX2095" t="inlineStr">
        <is>
          <t>---</t>
        </is>
      </c>
      <c r="AY2095" t="inlineStr">
        <is>
          <t>---</t>
        </is>
      </c>
      <c r="AZ2095" t="inlineStr">
        <is>
          <t>---</t>
        </is>
      </c>
      <c r="BA2095" t="inlineStr">
        <is>
          <t>3c7e14bc31cb425997c89e194bb7c839</t>
        </is>
      </c>
      <c r="BB2095" t="inlineStr">
        <is>
          <t>http://openrosa.org/formdesigner/0B48E039-1E80-49A7-AC24-732B6E788E39</t>
        </is>
      </c>
      <c r="BC2095" t="inlineStr">
        <is>
          <t>Ration et autres visites</t>
        </is>
      </c>
      <c r="BD2095" t="inlineStr">
        <is>
          <t>CommCare Android, version "2.56"(468046). App v15976. CommCare Version 2.56.0. Build 468046, built on: 2025-03-15</t>
        </is>
      </c>
      <c r="BE2095" t="inlineStr">
        <is>
          <t>commcare_03216a9b-083b-41ac-b53f-fe4f1b36c5ed</t>
        </is>
      </c>
      <c r="BF2095" t="inlineStr"/>
      <c r="BG2095" t="inlineStr">
        <is>
          <t>f13d8149fc6d39ebe86af18272310ff9</t>
        </is>
      </c>
      <c r="BH2095" t="inlineStr">
        <is>
          <t>7f92301a232342ecaa860bf392f6b02f</t>
        </is>
      </c>
      <c r="BI2095" t="inlineStr">
        <is>
          <t>15246</t>
        </is>
      </c>
      <c r="BJ2095" t="inlineStr">
        <is>
          <t>XFormInstance</t>
        </is>
      </c>
      <c r="BK2095" t="inlineStr">
        <is>
          <t>ca4fe2f8171a11f0b1a1c95ea779295f</t>
        </is>
      </c>
      <c r="BL2095" t="b">
        <v>0</v>
      </c>
      <c r="BM2095" t="inlineStr">
        <is>
          <t>---</t>
        </is>
      </c>
      <c r="BN2095" t="inlineStr">
        <is>
          <t>200.113.253.218</t>
        </is>
      </c>
      <c r="BO2095" t="inlineStr">
        <is>
          <t>Sebastien Bernadin</t>
        </is>
      </c>
    </row>
    <row r="2096">
      <c r="A2096" t="inlineStr">
        <is>
          <t>2094</t>
        </is>
      </c>
      <c r="B2096" t="inlineStr">
        <is>
          <t>9be32fbc-7eb7-48b1-a28e-f3839f834f2f</t>
        </is>
      </c>
      <c r="C2096" t="inlineStr">
        <is>
          <t>2025-04-22</t>
        </is>
      </c>
      <c r="D2096" t="inlineStr">
        <is>
          <t>4</t>
        </is>
      </c>
      <c r="E2096" t="inlineStr">
        <is>
          <t>enfant decedée</t>
        </is>
      </c>
      <c r="F2096" t="inlineStr">
        <is>
          <t>1</t>
        </is>
      </c>
      <c r="G2096" t="inlineStr">
        <is>
          <t>enfant decedée</t>
        </is>
      </c>
      <c r="H2096" t="inlineStr">
        <is>
          <t>1</t>
        </is>
      </c>
      <c r="I2096" t="inlineStr">
        <is>
          <t>0</t>
        </is>
      </c>
      <c r="J2096" t="inlineStr">
        <is>
          <t>---</t>
        </is>
      </c>
      <c r="K2096" t="inlineStr">
        <is>
          <t>---</t>
        </is>
      </c>
      <c r="L2096" t="inlineStr">
        <is>
          <t>---</t>
        </is>
      </c>
      <c r="M2096" t="inlineStr">
        <is>
          <t>---</t>
        </is>
      </c>
      <c r="N2096" t="inlineStr">
        <is>
          <t>---</t>
        </is>
      </c>
      <c r="O2096" t="inlineStr">
        <is>
          <t>---</t>
        </is>
      </c>
      <c r="P2096" t="inlineStr">
        <is>
          <t>---</t>
        </is>
      </c>
      <c r="Q2096" t="inlineStr">
        <is>
          <t>---</t>
        </is>
      </c>
      <c r="R2096" t="inlineStr">
        <is>
          <t>---</t>
        </is>
      </c>
      <c r="S2096" t="inlineStr">
        <is>
          <t>---</t>
        </is>
      </c>
      <c r="T2096" t="inlineStr">
        <is>
          <t>---</t>
        </is>
      </c>
      <c r="U2096" t="inlineStr">
        <is>
          <t>---</t>
        </is>
      </c>
      <c r="V2096" t="inlineStr">
        <is>
          <t>---</t>
        </is>
      </c>
      <c r="W2096" t="inlineStr"/>
      <c r="X2096" t="inlineStr">
        <is>
          <t>PAP/OMFP/ST04794</t>
        </is>
      </c>
      <c r="Y2096" t="inlineStr">
        <is>
          <t>PAP/OMFP/ST04794</t>
        </is>
      </c>
      <c r="Z2096" t="inlineStr">
        <is>
          <t>2025-04-23 12:50:59</t>
        </is>
      </c>
      <c r="AA2096" t="inlineStr">
        <is>
          <t>2025-04-23 12:49:52</t>
        </is>
      </c>
      <c r="AB2096" t="inlineStr">
        <is>
          <t>2florence</t>
        </is>
      </c>
      <c r="AC2096" t="inlineStr">
        <is>
          <t>2025-04-23 12:51:00</t>
        </is>
      </c>
      <c r="AD2096" s="1" t="inlineStr">
        <is>
          <t>https://www.commcarehq.org/a/caris-test/reports/form_data/9be32fbc-7eb7-48b1-a28e-f3839f834f2f/</t>
        </is>
      </c>
      <c r="AE2096" t="inlineStr">
        <is>
          <t>---</t>
        </is>
      </c>
      <c r="AF2096" t="inlineStr">
        <is>
          <t>3c5a623af057e23a32ae4000_109533</t>
        </is>
      </c>
      <c r="AG2096" t="inlineStr">
        <is>
          <t>---</t>
        </is>
      </c>
      <c r="AH2096" t="inlineStr">
        <is>
          <t>2025-04-23 12:50:59</t>
        </is>
      </c>
      <c r="AI2096" t="inlineStr">
        <is>
          <t>754ca7bec29f95351d5cefde12319a10</t>
        </is>
      </c>
      <c r="AJ2096" t="inlineStr">
        <is>
          <t>2025-04-22</t>
        </is>
      </c>
      <c r="AK2096" t="inlineStr">
        <is>
          <t>4</t>
        </is>
      </c>
      <c r="AL2096" t="inlineStr">
        <is>
          <t>enfant decedée</t>
        </is>
      </c>
      <c r="AM2096" t="inlineStr">
        <is>
          <t>1</t>
        </is>
      </c>
      <c r="AN2096" t="inlineStr">
        <is>
          <t>enfant decedée</t>
        </is>
      </c>
      <c r="AO2096" t="inlineStr">
        <is>
          <t>1</t>
        </is>
      </c>
      <c r="AP2096" t="inlineStr">
        <is>
          <t>0</t>
        </is>
      </c>
      <c r="AQ2096" t="inlineStr">
        <is>
          <t>---</t>
        </is>
      </c>
      <c r="AR2096" t="inlineStr">
        <is>
          <t>---</t>
        </is>
      </c>
      <c r="AS2096" t="inlineStr">
        <is>
          <t>---</t>
        </is>
      </c>
      <c r="AT2096" t="inlineStr"/>
      <c r="AU2096" t="inlineStr">
        <is>
          <t>---</t>
        </is>
      </c>
      <c r="AV2096" t="inlineStr">
        <is>
          <t>---</t>
        </is>
      </c>
      <c r="AW2096" t="inlineStr">
        <is>
          <t>---</t>
        </is>
      </c>
      <c r="AX2096" t="inlineStr">
        <is>
          <t>---</t>
        </is>
      </c>
      <c r="AY2096" t="inlineStr">
        <is>
          <t>---</t>
        </is>
      </c>
      <c r="AZ2096" t="inlineStr">
        <is>
          <t>---</t>
        </is>
      </c>
      <c r="BA2096" t="inlineStr">
        <is>
          <t>754ca7bec29f95351d5cefde12319a10</t>
        </is>
      </c>
      <c r="BB2096" t="inlineStr">
        <is>
          <t>http://openrosa.org/formdesigner/0B48E039-1E80-49A7-AC24-732B6E788E39</t>
        </is>
      </c>
      <c r="BC2096" t="inlineStr">
        <is>
          <t>Ration et autres visites</t>
        </is>
      </c>
      <c r="BD2096" t="inlineStr">
        <is>
          <t>CommCare Android, version "2.56"(472000). App v15976. CommCare Version 2.56.0. Build 472000, built on: 2025-04-11</t>
        </is>
      </c>
      <c r="BE2096" t="inlineStr">
        <is>
          <t>commcare_808796cd-33b0-4127-827b-be4077a90425</t>
        </is>
      </c>
      <c r="BF2096" t="inlineStr"/>
      <c r="BG2096" t="inlineStr">
        <is>
          <t>f13d8149fc6d39ebe86af18272310ff9</t>
        </is>
      </c>
      <c r="BH2096" t="inlineStr">
        <is>
          <t>7f92301a232342ecaa860bf392f6b02f</t>
        </is>
      </c>
      <c r="BI2096" t="inlineStr">
        <is>
          <t>15246</t>
        </is>
      </c>
      <c r="BJ2096" t="inlineStr">
        <is>
          <t>XFormInstance</t>
        </is>
      </c>
      <c r="BK2096" t="inlineStr">
        <is>
          <t>a119b916204011f0854b2d62bcb734fa</t>
        </is>
      </c>
      <c r="BL2096" t="b">
        <v>0</v>
      </c>
      <c r="BM2096" t="inlineStr">
        <is>
          <t>---</t>
        </is>
      </c>
      <c r="BN2096" t="inlineStr">
        <is>
          <t>66.9.168.179</t>
        </is>
      </c>
      <c r="BO2096" t="inlineStr">
        <is>
          <t>Marlie Rodney</t>
        </is>
      </c>
    </row>
    <row r="2097">
      <c r="A2097" t="inlineStr">
        <is>
          <t>2095</t>
        </is>
      </c>
      <c r="B2097" t="inlineStr">
        <is>
          <t>c2e9b0f3-c9ae-4bf8-83ea-53c11eea0a43</t>
        </is>
      </c>
      <c r="C2097" t="inlineStr">
        <is>
          <t>2025-04-22</t>
        </is>
      </c>
      <c r="D2097" t="inlineStr">
        <is>
          <t>4</t>
        </is>
      </c>
      <c r="E2097" t="inlineStr">
        <is>
          <t>visite routine</t>
        </is>
      </c>
      <c r="F2097" t="inlineStr">
        <is>
          <t>1</t>
        </is>
      </c>
      <c r="G2097" t="inlineStr">
        <is>
          <t>visite routinr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---</t>
        </is>
      </c>
      <c r="L2097" t="inlineStr">
        <is>
          <t>---</t>
        </is>
      </c>
      <c r="M2097" t="inlineStr">
        <is>
          <t>---</t>
        </is>
      </c>
      <c r="N2097" t="inlineStr">
        <is>
          <t>---</t>
        </is>
      </c>
      <c r="O2097" t="inlineStr">
        <is>
          <t>---</t>
        </is>
      </c>
      <c r="P2097" t="inlineStr">
        <is>
          <t>---</t>
        </is>
      </c>
      <c r="Q2097" t="inlineStr">
        <is>
          <t>---</t>
        </is>
      </c>
      <c r="R2097" t="inlineStr"/>
      <c r="S2097" t="inlineStr"/>
      <c r="T2097" t="inlineStr"/>
      <c r="U2097" t="inlineStr"/>
      <c r="V2097" t="inlineStr"/>
      <c r="W2097" t="inlineStr"/>
      <c r="X2097" t="inlineStr">
        <is>
          <t>PAP/OMFP/GJ1220G</t>
        </is>
      </c>
      <c r="Y2097" t="inlineStr">
        <is>
          <t>PAP/OMFP/GJ1220G</t>
        </is>
      </c>
      <c r="Z2097" t="inlineStr">
        <is>
          <t>2025-04-23 12:52:42</t>
        </is>
      </c>
      <c r="AA2097" t="inlineStr">
        <is>
          <t>2025-04-23 12:51:31</t>
        </is>
      </c>
      <c r="AB2097" t="inlineStr">
        <is>
          <t>2florence</t>
        </is>
      </c>
      <c r="AC2097" t="inlineStr">
        <is>
          <t>2025-04-23 12:52:43</t>
        </is>
      </c>
      <c r="AD2097" s="1" t="inlineStr">
        <is>
          <t>https://www.commcarehq.org/a/caris-test/reports/form_data/c2e9b0f3-c9ae-4bf8-83ea-53c11eea0a43/</t>
        </is>
      </c>
      <c r="AE2097" t="inlineStr">
        <is>
          <t>---</t>
        </is>
      </c>
      <c r="AF2097" t="inlineStr">
        <is>
          <t>3c5a623af057e23a32ae4000_106060</t>
        </is>
      </c>
      <c r="AG2097" t="inlineStr">
        <is>
          <t>---</t>
        </is>
      </c>
      <c r="AH2097" t="inlineStr">
        <is>
          <t>2025-04-23 12:52:42</t>
        </is>
      </c>
      <c r="AI2097" t="inlineStr">
        <is>
          <t>754ca7bec29f95351d5cefde12319a10</t>
        </is>
      </c>
      <c r="AJ2097" t="inlineStr">
        <is>
          <t>2025-04-22</t>
        </is>
      </c>
      <c r="AK2097" t="inlineStr">
        <is>
          <t>4</t>
        </is>
      </c>
      <c r="AL2097" t="inlineStr">
        <is>
          <t>visite routine</t>
        </is>
      </c>
      <c r="AM2097" t="inlineStr">
        <is>
          <t>1</t>
        </is>
      </c>
      <c r="AN2097" t="inlineStr">
        <is>
          <t>visite routinr</t>
        </is>
      </c>
      <c r="AO2097" t="inlineStr">
        <is>
          <t>1</t>
        </is>
      </c>
      <c r="AP2097" t="inlineStr">
        <is>
          <t>1</t>
        </is>
      </c>
      <c r="AQ2097" t="inlineStr"/>
      <c r="AR2097" t="inlineStr"/>
      <c r="AS2097" t="inlineStr"/>
      <c r="AT2097" t="inlineStr"/>
      <c r="AU2097" t="inlineStr">
        <is>
          <t>---</t>
        </is>
      </c>
      <c r="AV2097" t="inlineStr">
        <is>
          <t>---</t>
        </is>
      </c>
      <c r="AW2097" t="inlineStr">
        <is>
          <t>---</t>
        </is>
      </c>
      <c r="AX2097" t="inlineStr">
        <is>
          <t>---</t>
        </is>
      </c>
      <c r="AY2097" t="inlineStr">
        <is>
          <t>---</t>
        </is>
      </c>
      <c r="AZ2097" t="inlineStr">
        <is>
          <t>---</t>
        </is>
      </c>
      <c r="BA2097" t="inlineStr">
        <is>
          <t>754ca7bec29f95351d5cefde12319a10</t>
        </is>
      </c>
      <c r="BB2097" t="inlineStr">
        <is>
          <t>http://openrosa.org/formdesigner/0B48E039-1E80-49A7-AC24-732B6E788E39</t>
        </is>
      </c>
      <c r="BC2097" t="inlineStr">
        <is>
          <t>Ration et autres visites</t>
        </is>
      </c>
      <c r="BD2097" t="inlineStr">
        <is>
          <t>CommCare Android, version "2.56"(472000). App v15976. CommCare Version 2.56.0. Build 472000, built on: 2025-04-11</t>
        </is>
      </c>
      <c r="BE2097" t="inlineStr">
        <is>
          <t>commcare_808796cd-33b0-4127-827b-be4077a90425</t>
        </is>
      </c>
      <c r="BF2097" t="inlineStr"/>
      <c r="BG2097" t="inlineStr">
        <is>
          <t>f13d8149fc6d39ebe86af18272310ff9</t>
        </is>
      </c>
      <c r="BH2097" t="inlineStr">
        <is>
          <t>7f92301a232342ecaa860bf392f6b02f</t>
        </is>
      </c>
      <c r="BI2097" t="inlineStr">
        <is>
          <t>15246</t>
        </is>
      </c>
      <c r="BJ2097" t="inlineStr">
        <is>
          <t>XFormInstance</t>
        </is>
      </c>
      <c r="BK2097" t="inlineStr">
        <is>
          <t>a119b916204011f0854b2d62bcb734fa</t>
        </is>
      </c>
      <c r="BL2097" t="b">
        <v>0</v>
      </c>
      <c r="BM2097" t="inlineStr">
        <is>
          <t>---</t>
        </is>
      </c>
      <c r="BN2097" t="inlineStr">
        <is>
          <t>66.9.168.179</t>
        </is>
      </c>
      <c r="BO2097" t="inlineStr">
        <is>
          <t>Joseph Gemima</t>
        </is>
      </c>
    </row>
    <row r="2098">
      <c r="A2098" t="inlineStr">
        <is>
          <t>2096</t>
        </is>
      </c>
      <c r="B2098" t="inlineStr">
        <is>
          <t>31573d06-19c6-4d31-9f30-b0b92fe3e16f</t>
        </is>
      </c>
      <c r="C2098" t="inlineStr">
        <is>
          <t>2025-04-23</t>
        </is>
      </c>
      <c r="D2098" t="inlineStr">
        <is>
          <t>3</t>
        </is>
      </c>
      <c r="E2098" t="inlineStr">
        <is>
          <t>---</t>
        </is>
      </c>
      <c r="F2098" t="inlineStr">
        <is>
          <t>1</t>
        </is>
      </c>
      <c r="G2098" t="inlineStr">
        <is>
          <t>---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---</t>
        </is>
      </c>
      <c r="L2098" t="inlineStr">
        <is>
          <t>---</t>
        </is>
      </c>
      <c r="M2098" t="inlineStr">
        <is>
          <t>---</t>
        </is>
      </c>
      <c r="N2098" t="inlineStr">
        <is>
          <t>---</t>
        </is>
      </c>
      <c r="O2098" t="inlineStr">
        <is>
          <t>---</t>
        </is>
      </c>
      <c r="P2098" t="inlineStr">
        <is>
          <t>---</t>
        </is>
      </c>
      <c r="Q2098" t="inlineStr">
        <is>
          <t>---</t>
        </is>
      </c>
      <c r="R2098" t="inlineStr"/>
      <c r="S2098" t="inlineStr"/>
      <c r="T2098" t="inlineStr"/>
      <c r="U2098" t="inlineStr"/>
      <c r="V2098" t="inlineStr"/>
      <c r="W2098" t="inlineStr">
        <is>
          <t>19.6661479 -72.1266641 -24.0 7.46</t>
        </is>
      </c>
      <c r="X2098" t="inlineStr">
        <is>
          <t>CAP/CALT/00283</t>
        </is>
      </c>
      <c r="Y2098" t="inlineStr">
        <is>
          <t>CAP/CALT/00283</t>
        </is>
      </c>
      <c r="Z2098" t="inlineStr">
        <is>
          <t>2025-04-23 17:15:56</t>
        </is>
      </c>
      <c r="AA2098" t="inlineStr">
        <is>
          <t>2025-04-23 17:15:37</t>
        </is>
      </c>
      <c r="AB2098" t="inlineStr">
        <is>
          <t>1maselaine</t>
        </is>
      </c>
      <c r="AC2098" t="inlineStr">
        <is>
          <t>2025-04-23 17:15:58</t>
        </is>
      </c>
      <c r="AD2098" s="1" t="inlineStr">
        <is>
          <t>https://www.commcarehq.org/a/caris-test/reports/form_data/31573d06-19c6-4d31-9f30-b0b92fe3e16f/</t>
        </is>
      </c>
      <c r="AE2098" t="inlineStr">
        <is>
          <t>---</t>
        </is>
      </c>
      <c r="AF2098" t="inlineStr">
        <is>
          <t>3c5a623af057e23a32ae4000_103111</t>
        </is>
      </c>
      <c r="AG2098" t="inlineStr">
        <is>
          <t>OK</t>
        </is>
      </c>
      <c r="AH2098" t="inlineStr">
        <is>
          <t>2025-04-23 17:15:56</t>
        </is>
      </c>
      <c r="AI2098" t="inlineStr">
        <is>
          <t>1b833c2586eb49459103874b6462448b</t>
        </is>
      </c>
      <c r="AJ2098" t="inlineStr">
        <is>
          <t>2025-04-23</t>
        </is>
      </c>
      <c r="AK2098" t="inlineStr">
        <is>
          <t>3</t>
        </is>
      </c>
      <c r="AL2098" t="inlineStr">
        <is>
          <t>---</t>
        </is>
      </c>
      <c r="AM2098" t="inlineStr">
        <is>
          <t>1</t>
        </is>
      </c>
      <c r="AN2098" t="inlineStr">
        <is>
          <t>---</t>
        </is>
      </c>
      <c r="AO2098" t="inlineStr">
        <is>
          <t>1</t>
        </is>
      </c>
      <c r="AP2098" t="inlineStr">
        <is>
          <t>1</t>
        </is>
      </c>
      <c r="AQ2098" t="inlineStr"/>
      <c r="AR2098" t="inlineStr"/>
      <c r="AS2098" t="inlineStr"/>
      <c r="AT2098" t="inlineStr">
        <is>
          <t>19.6661479 -72.1266641 -24.0 7.46</t>
        </is>
      </c>
      <c r="AU2098" t="inlineStr">
        <is>
          <t>---</t>
        </is>
      </c>
      <c r="AV2098" t="inlineStr">
        <is>
          <t>---</t>
        </is>
      </c>
      <c r="AW2098" t="inlineStr">
        <is>
          <t>---</t>
        </is>
      </c>
      <c r="AX2098" t="inlineStr">
        <is>
          <t>---</t>
        </is>
      </c>
      <c r="AY2098" t="inlineStr">
        <is>
          <t>---</t>
        </is>
      </c>
      <c r="AZ2098" t="inlineStr">
        <is>
          <t>---</t>
        </is>
      </c>
      <c r="BA2098" t="inlineStr">
        <is>
          <t>1b833c2586eb49459103874b6462448b</t>
        </is>
      </c>
      <c r="BB2098" t="inlineStr">
        <is>
          <t>http://openrosa.org/formdesigner/0B48E039-1E80-49A7-AC24-732B6E788E39</t>
        </is>
      </c>
      <c r="BC2098" t="inlineStr">
        <is>
          <t>Ration et autres visites</t>
        </is>
      </c>
      <c r="BD2098" t="inlineStr">
        <is>
          <t>CommCare Android, version "2.56"(468040). App v15976. CommCare Version 2.56.0. Build 468040, built on: 2025-02-11</t>
        </is>
      </c>
      <c r="BE2098" t="inlineStr">
        <is>
          <t>commcare_05d78f59-ebda-491c-89b8-6c42bab0e02e</t>
        </is>
      </c>
      <c r="BF2098" t="inlineStr">
        <is>
          <t>19.6657467 -72.1267717 -24.0 7.9</t>
        </is>
      </c>
      <c r="BG2098" t="inlineStr">
        <is>
          <t>f13d8149fc6d39ebe86af18272310ff9</t>
        </is>
      </c>
      <c r="BH2098" t="inlineStr">
        <is>
          <t>7f92301a232342ecaa860bf392f6b02f</t>
        </is>
      </c>
      <c r="BI2098" t="inlineStr">
        <is>
          <t>15246</t>
        </is>
      </c>
      <c r="BJ2098" t="inlineStr">
        <is>
          <t>XFormInstance</t>
        </is>
      </c>
      <c r="BK2098" t="inlineStr">
        <is>
          <t>f6417e88205e11f0a9166960cb3eba34</t>
        </is>
      </c>
      <c r="BL2098" t="b">
        <v>0</v>
      </c>
      <c r="BM2098" t="inlineStr">
        <is>
          <t>---</t>
        </is>
      </c>
      <c r="BN2098" t="inlineStr">
        <is>
          <t>200.113.253.126</t>
        </is>
      </c>
      <c r="BO2098" t="inlineStr">
        <is>
          <t>Odline Romain</t>
        </is>
      </c>
    </row>
    <row r="2099">
      <c r="A2099" t="inlineStr">
        <is>
          <t>2097</t>
        </is>
      </c>
      <c r="B2099" t="inlineStr">
        <is>
          <t>e8e77510-5866-413e-aa07-8cc0de8a3624</t>
        </is>
      </c>
      <c r="C2099" t="inlineStr">
        <is>
          <t>2025-04-23</t>
        </is>
      </c>
      <c r="D2099" t="inlineStr">
        <is>
          <t>10</t>
        </is>
      </c>
      <c r="E2099" t="inlineStr">
        <is>
          <t>---</t>
        </is>
      </c>
      <c r="F2099" t="inlineStr">
        <is>
          <t>1</t>
        </is>
      </c>
      <c r="G2099" t="inlineStr">
        <is>
          <t>---</t>
        </is>
      </c>
      <c r="H2099" t="inlineStr">
        <is>
          <t>1</t>
        </is>
      </c>
      <c r="I2099" t="inlineStr">
        <is>
          <t>1</t>
        </is>
      </c>
      <c r="J2099" t="inlineStr">
        <is>
          <t>4</t>
        </is>
      </c>
      <c r="K2099" t="inlineStr">
        <is>
          <t>---</t>
        </is>
      </c>
      <c r="L2099" t="inlineStr">
        <is>
          <t>---</t>
        </is>
      </c>
      <c r="M2099" t="inlineStr">
        <is>
          <t>---</t>
        </is>
      </c>
      <c r="N2099" t="inlineStr">
        <is>
          <t>---</t>
        </is>
      </c>
      <c r="O2099" t="inlineStr">
        <is>
          <t>---</t>
        </is>
      </c>
      <c r="P2099" t="inlineStr">
        <is>
          <t>---</t>
        </is>
      </c>
      <c r="Q2099" t="inlineStr">
        <is>
          <t>---</t>
        </is>
      </c>
      <c r="R2099" t="inlineStr"/>
      <c r="S2099" t="inlineStr"/>
      <c r="T2099" t="inlineStr"/>
      <c r="U2099">
        <f>HYPERLINK("https://www.commcarehq.org/a/caris-test/api/form_attachment/v1/e8e77510-5866-413e-aa07-8cc0de8a3624/1745434551910.jpg")</f>
        <v/>
      </c>
      <c r="V2099" t="inlineStr"/>
      <c r="W2099" t="inlineStr"/>
      <c r="X2099" t="inlineStr">
        <is>
          <t>PAP/NPFS/ST02837</t>
        </is>
      </c>
      <c r="Y2099" t="inlineStr">
        <is>
          <t>PAP/NPFS/ST02837</t>
        </is>
      </c>
      <c r="Z2099" t="inlineStr">
        <is>
          <t>2025-04-23 18:55:56</t>
        </is>
      </c>
      <c r="AA2099" t="inlineStr">
        <is>
          <t>2025-04-23 18:55:33</t>
        </is>
      </c>
      <c r="AB2099" t="inlineStr">
        <is>
          <t>2christelle</t>
        </is>
      </c>
      <c r="AC2099" t="inlineStr">
        <is>
          <t>2025-04-23 18:57:23</t>
        </is>
      </c>
      <c r="AD2099" s="1" t="inlineStr">
        <is>
          <t>https://www.commcarehq.org/a/caris-test/reports/form_data/e8e77510-5866-413e-aa07-8cc0de8a3624/</t>
        </is>
      </c>
      <c r="AE2099" t="inlineStr">
        <is>
          <t>---</t>
        </is>
      </c>
      <c r="AF2099" t="inlineStr">
        <is>
          <t>3c5a623af057e23a32ae4000_32896</t>
        </is>
      </c>
      <c r="AG2099" t="inlineStr">
        <is>
          <t>---</t>
        </is>
      </c>
      <c r="AH2099" t="inlineStr">
        <is>
          <t>2025-04-23 18:55:56</t>
        </is>
      </c>
      <c r="AI2099" t="inlineStr">
        <is>
          <t>246df32431d94e4a97fb5b1b8bef6b0e</t>
        </is>
      </c>
      <c r="AJ2099" t="inlineStr">
        <is>
          <t>2025-04-23</t>
        </is>
      </c>
      <c r="AK2099" t="inlineStr">
        <is>
          <t>10</t>
        </is>
      </c>
      <c r="AL2099" t="inlineStr">
        <is>
          <t>---</t>
        </is>
      </c>
      <c r="AM2099" t="inlineStr">
        <is>
          <t>1</t>
        </is>
      </c>
      <c r="AN2099" t="inlineStr">
        <is>
          <t>---</t>
        </is>
      </c>
      <c r="AO2099" t="inlineStr">
        <is>
          <t>1</t>
        </is>
      </c>
      <c r="AP2099" t="inlineStr">
        <is>
          <t>1</t>
        </is>
      </c>
      <c r="AQ2099" t="inlineStr"/>
      <c r="AR2099" t="inlineStr"/>
      <c r="AS2099" t="inlineStr"/>
      <c r="AT2099" t="inlineStr"/>
      <c r="AU2099" t="inlineStr">
        <is>
          <t>---</t>
        </is>
      </c>
      <c r="AV2099" t="inlineStr">
        <is>
          <t>---</t>
        </is>
      </c>
      <c r="AW2099" t="inlineStr">
        <is>
          <t>---</t>
        </is>
      </c>
      <c r="AX2099" t="inlineStr">
        <is>
          <t>---</t>
        </is>
      </c>
      <c r="AY2099" t="inlineStr">
        <is>
          <t>---</t>
        </is>
      </c>
      <c r="AZ2099" t="inlineStr">
        <is>
          <t>---</t>
        </is>
      </c>
      <c r="BA2099" t="inlineStr">
        <is>
          <t>246df32431d94e4a97fb5b1b8bef6b0e</t>
        </is>
      </c>
      <c r="BB2099" t="inlineStr">
        <is>
          <t>http://openrosa.org/formdesigner/0B48E039-1E80-49A7-AC24-732B6E788E39</t>
        </is>
      </c>
      <c r="BC2099" t="inlineStr">
        <is>
          <t>Ration et autres visites</t>
        </is>
      </c>
      <c r="BD2099" t="inlineStr">
        <is>
          <t>CommCare Android, version "2.56"(468051). App v15976. CommCare Version 2.56.0. Build 468051, built on: 2025-04-04</t>
        </is>
      </c>
      <c r="BE2099" t="inlineStr">
        <is>
          <t>commcare_95f1782f-8426-4434-b328-8386bbd0e352</t>
        </is>
      </c>
      <c r="BF2099" t="inlineStr">
        <is>
          <t>18.5103109 -72.2875746 369.7 4.4</t>
        </is>
      </c>
      <c r="BG2099" t="inlineStr">
        <is>
          <t>f13d8149fc6d39ebe86af18272310ff9</t>
        </is>
      </c>
      <c r="BH2099" t="inlineStr">
        <is>
          <t>7f92301a232342ecaa860bf392f6b02f</t>
        </is>
      </c>
      <c r="BI2099" t="inlineStr">
        <is>
          <t>15246</t>
        </is>
      </c>
      <c r="BJ2099" t="inlineStr">
        <is>
          <t>XFormInstance</t>
        </is>
      </c>
      <c r="BK2099" t="inlineStr">
        <is>
          <t>6be650cc1fc411f0914b5d8af65c2883</t>
        </is>
      </c>
      <c r="BL2099" t="b">
        <v>0</v>
      </c>
      <c r="BM2099" t="inlineStr">
        <is>
          <t>---</t>
        </is>
      </c>
      <c r="BN2099" t="inlineStr">
        <is>
          <t>200.113.253.47</t>
        </is>
      </c>
      <c r="BO2099" t="inlineStr">
        <is>
          <t>Junia Rose Sejour Lafontant</t>
        </is>
      </c>
    </row>
    <row r="2100">
      <c r="A2100" t="inlineStr">
        <is>
          <t>2098</t>
        </is>
      </c>
      <c r="B2100" t="inlineStr">
        <is>
          <t>fa44f80c-332b-40f9-8db1-dd509a6d1d70</t>
        </is>
      </c>
      <c r="C2100" t="inlineStr">
        <is>
          <t>2025-04-23</t>
        </is>
      </c>
      <c r="D2100" t="inlineStr">
        <is>
          <t>4</t>
        </is>
      </c>
      <c r="E2100" t="inlineStr">
        <is>
          <t>suivi en club</t>
        </is>
      </c>
      <c r="F2100" t="inlineStr">
        <is>
          <t>1</t>
        </is>
      </c>
      <c r="G2100" t="inlineStr">
        <is>
          <t>mobilisation pour club</t>
        </is>
      </c>
      <c r="H2100" t="inlineStr">
        <is>
          <t>1</t>
        </is>
      </c>
      <c r="I2100" t="inlineStr">
        <is>
          <t>1</t>
        </is>
      </c>
      <c r="J2100" t="inlineStr">
        <is>
          <t>2</t>
        </is>
      </c>
      <c r="K2100" t="inlineStr">
        <is>
          <t>---</t>
        </is>
      </c>
      <c r="L2100" t="inlineStr">
        <is>
          <t>---</t>
        </is>
      </c>
      <c r="M2100" t="inlineStr">
        <is>
          <t>---</t>
        </is>
      </c>
      <c r="N2100" t="inlineStr">
        <is>
          <t>---</t>
        </is>
      </c>
      <c r="O2100" t="inlineStr">
        <is>
          <t>---</t>
        </is>
      </c>
      <c r="P2100" t="inlineStr">
        <is>
          <t>---</t>
        </is>
      </c>
      <c r="Q2100" t="inlineStr">
        <is>
          <t>---</t>
        </is>
      </c>
      <c r="R2100" t="inlineStr">
        <is>
          <t>18.3</t>
        </is>
      </c>
      <c r="S2100" t="inlineStr">
        <is>
          <t>26.5</t>
        </is>
      </c>
      <c r="T2100" t="inlineStr">
        <is>
          <t>137.4</t>
        </is>
      </c>
      <c r="U2100" t="inlineStr"/>
      <c r="V2100" t="inlineStr"/>
      <c r="W2100" t="inlineStr">
        <is>
          <t>18.5417119 -72.3982672 3.09 11.07</t>
        </is>
      </c>
      <c r="X2100" t="inlineStr">
        <is>
          <t>PAP/CHAP/ST02682</t>
        </is>
      </c>
      <c r="Y2100" t="inlineStr">
        <is>
          <t>PAP/CHAP/ST02682</t>
        </is>
      </c>
      <c r="Z2100" t="inlineStr">
        <is>
          <t>2025-04-23 20:07:25</t>
        </is>
      </c>
      <c r="AA2100" t="inlineStr">
        <is>
          <t>2025-04-23 20:05:58</t>
        </is>
      </c>
      <c r="AB2100" t="inlineStr">
        <is>
          <t>2faustin</t>
        </is>
      </c>
      <c r="AC2100" t="inlineStr">
        <is>
          <t>2025-04-23 19:05:00</t>
        </is>
      </c>
      <c r="AD2100" s="1" t="inlineStr">
        <is>
          <t>https://www.commcarehq.org/a/caris-test/reports/form_data/fa44f80c-332b-40f9-8db1-dd509a6d1d70/</t>
        </is>
      </c>
      <c r="AE2100" t="inlineStr">
        <is>
          <t>---</t>
        </is>
      </c>
      <c r="AF2100" t="inlineStr">
        <is>
          <t>3c5a623af057e23a32ae4000_47979</t>
        </is>
      </c>
      <c r="AG2100" t="inlineStr">
        <is>
          <t>---</t>
        </is>
      </c>
      <c r="AH2100" t="inlineStr">
        <is>
          <t>2025-04-23 20:07:25</t>
        </is>
      </c>
      <c r="AI2100" t="inlineStr">
        <is>
          <t>25302d3773ea035e35c3934e3aa8e141</t>
        </is>
      </c>
      <c r="AJ2100" t="inlineStr">
        <is>
          <t>2025-04-23</t>
        </is>
      </c>
      <c r="AK2100" t="inlineStr">
        <is>
          <t>4</t>
        </is>
      </c>
      <c r="AL2100" t="inlineStr">
        <is>
          <t>suivi en club</t>
        </is>
      </c>
      <c r="AM2100" t="inlineStr">
        <is>
          <t>1</t>
        </is>
      </c>
      <c r="AN2100" t="inlineStr">
        <is>
          <t>mobilisation pour club</t>
        </is>
      </c>
      <c r="AO2100" t="inlineStr">
        <is>
          <t>1</t>
        </is>
      </c>
      <c r="AP2100" t="inlineStr">
        <is>
          <t>1</t>
        </is>
      </c>
      <c r="AQ2100" t="inlineStr">
        <is>
          <t>18.3</t>
        </is>
      </c>
      <c r="AR2100" t="inlineStr">
        <is>
          <t>26.5</t>
        </is>
      </c>
      <c r="AS2100" t="inlineStr">
        <is>
          <t>137.4</t>
        </is>
      </c>
      <c r="AT2100" t="inlineStr">
        <is>
          <t>18.5417119 -72.3982672 3.09 11.07</t>
        </is>
      </c>
      <c r="AU2100" t="inlineStr">
        <is>
          <t>---</t>
        </is>
      </c>
      <c r="AV2100" t="inlineStr">
        <is>
          <t>---</t>
        </is>
      </c>
      <c r="AW2100" t="inlineStr">
        <is>
          <t>---</t>
        </is>
      </c>
      <c r="AX2100" t="inlineStr">
        <is>
          <t>---</t>
        </is>
      </c>
      <c r="AY2100" t="inlineStr">
        <is>
          <t>---</t>
        </is>
      </c>
      <c r="AZ2100" t="inlineStr">
        <is>
          <t>---</t>
        </is>
      </c>
      <c r="BA2100" t="inlineStr">
        <is>
          <t>25302d3773ea035e35c3934e3aa8e141</t>
        </is>
      </c>
      <c r="BB2100" t="inlineStr">
        <is>
          <t>http://openrosa.org/formdesigner/0B48E039-1E80-49A7-AC24-732B6E788E39</t>
        </is>
      </c>
      <c r="BC2100" t="inlineStr">
        <is>
          <t>Ration et autres visites</t>
        </is>
      </c>
      <c r="BD2100" t="inlineStr">
        <is>
          <t>CommCare Android, version "2.57.0"(472003). App v15976. CommCare Version 2.57.0. Build 472003, built on: 2025-04-18</t>
        </is>
      </c>
      <c r="BE2100" t="inlineStr">
        <is>
          <t>commcare_6e883702-a4ce-475b-b43e-3900cbde0394</t>
        </is>
      </c>
      <c r="BF2100" t="inlineStr">
        <is>
          <t>18.5417196 -72.3982404 3.09 8.2</t>
        </is>
      </c>
      <c r="BG2100" t="inlineStr">
        <is>
          <t>f13d8149fc6d39ebe86af18272310ff9</t>
        </is>
      </c>
      <c r="BH2100" t="inlineStr">
        <is>
          <t>7f92301a232342ecaa860bf392f6b02f</t>
        </is>
      </c>
      <c r="BI2100" t="inlineStr">
        <is>
          <t>15246</t>
        </is>
      </c>
      <c r="BJ2100" t="inlineStr">
        <is>
          <t>XFormInstance</t>
        </is>
      </c>
      <c r="BK2100" t="inlineStr">
        <is>
          <t>5ae9ff6c207411f0a91a6960cb3eba34</t>
        </is>
      </c>
      <c r="BL2100" t="b">
        <v>0</v>
      </c>
      <c r="BM2100" t="inlineStr">
        <is>
          <t>---</t>
        </is>
      </c>
      <c r="BN2100" t="inlineStr">
        <is>
          <t>66.9.168.30</t>
        </is>
      </c>
      <c r="BO2100" t="inlineStr">
        <is>
          <t>Darencha Casimir</t>
        </is>
      </c>
    </row>
    <row r="2101">
      <c r="A2101" t="inlineStr">
        <is>
          <t>2099</t>
        </is>
      </c>
      <c r="B2101" t="inlineStr">
        <is>
          <t>ab19ff85-6142-48be-a290-04279a19408a</t>
        </is>
      </c>
      <c r="C2101" t="inlineStr">
        <is>
          <t>2025-04-23</t>
        </is>
      </c>
      <c r="D2101" t="inlineStr">
        <is>
          <t>4</t>
        </is>
      </c>
      <c r="E2101" t="inlineStr">
        <is>
          <t>Suivi en club</t>
        </is>
      </c>
      <c r="F2101" t="inlineStr">
        <is>
          <t>1</t>
        </is>
      </c>
      <c r="G2101" t="inlineStr">
        <is>
          <t>mobilisation pour club</t>
        </is>
      </c>
      <c r="H2101" t="inlineStr">
        <is>
          <t>1</t>
        </is>
      </c>
      <c r="I2101" t="inlineStr">
        <is>
          <t>1</t>
        </is>
      </c>
      <c r="J2101" t="inlineStr">
        <is>
          <t>2</t>
        </is>
      </c>
      <c r="K2101" t="inlineStr">
        <is>
          <t>---</t>
        </is>
      </c>
      <c r="L2101" t="inlineStr">
        <is>
          <t>---</t>
        </is>
      </c>
      <c r="M2101" t="inlineStr">
        <is>
          <t>---</t>
        </is>
      </c>
      <c r="N2101" t="inlineStr">
        <is>
          <t>---</t>
        </is>
      </c>
      <c r="O2101" t="inlineStr">
        <is>
          <t>---</t>
        </is>
      </c>
      <c r="P2101" t="inlineStr">
        <is>
          <t>---</t>
        </is>
      </c>
      <c r="Q2101" t="inlineStr">
        <is>
          <t>---</t>
        </is>
      </c>
      <c r="R2101" t="inlineStr">
        <is>
          <t>21.0</t>
        </is>
      </c>
      <c r="S2101" t="inlineStr">
        <is>
          <t>36.7</t>
        </is>
      </c>
      <c r="T2101" t="inlineStr">
        <is>
          <t>147.2</t>
        </is>
      </c>
      <c r="U2101">
        <f>HYPERLINK("https://www.commcarehq.org/a/caris-test/api/form_attachment/v1/ab19ff85-6142-48be-a290-04279a19408a/1745438936503.jpg")</f>
        <v/>
      </c>
      <c r="V2101" t="inlineStr"/>
      <c r="W2101" t="inlineStr">
        <is>
          <t>18.541721 -72.39826 3.09 12.56</t>
        </is>
      </c>
      <c r="X2101" t="inlineStr">
        <is>
          <t>PAP/CHAP/ST03486</t>
        </is>
      </c>
      <c r="Y2101" t="inlineStr">
        <is>
          <t>PAP/CHAP/ST03486</t>
        </is>
      </c>
      <c r="Z2101" t="inlineStr">
        <is>
          <t>2025-04-23 20:09:06</t>
        </is>
      </c>
      <c r="AA2101" t="inlineStr">
        <is>
          <t>2025-04-23 20:07:43</t>
        </is>
      </c>
      <c r="AB2101" t="inlineStr">
        <is>
          <t>2faustin</t>
        </is>
      </c>
      <c r="AC2101" t="inlineStr">
        <is>
          <t>2025-04-23 19:06:40</t>
        </is>
      </c>
      <c r="AD2101" s="1" t="inlineStr">
        <is>
          <t>https://www.commcarehq.org/a/caris-test/reports/form_data/ab19ff85-6142-48be-a290-04279a19408a/</t>
        </is>
      </c>
      <c r="AE2101" t="inlineStr">
        <is>
          <t>---</t>
        </is>
      </c>
      <c r="AF2101" t="inlineStr">
        <is>
          <t>3c5a623af057e23a32ae4000_186775</t>
        </is>
      </c>
      <c r="AG2101" t="inlineStr">
        <is>
          <t>---</t>
        </is>
      </c>
      <c r="AH2101" t="inlineStr">
        <is>
          <t>2025-04-23 20:09:06</t>
        </is>
      </c>
      <c r="AI2101" t="inlineStr">
        <is>
          <t>25302d3773ea035e35c3934e3aa8e141</t>
        </is>
      </c>
      <c r="AJ2101" t="inlineStr">
        <is>
          <t>2025-04-23</t>
        </is>
      </c>
      <c r="AK2101" t="inlineStr">
        <is>
          <t>4</t>
        </is>
      </c>
      <c r="AL2101" t="inlineStr">
        <is>
          <t>Suivi en club</t>
        </is>
      </c>
      <c r="AM2101" t="inlineStr">
        <is>
          <t>1</t>
        </is>
      </c>
      <c r="AN2101" t="inlineStr">
        <is>
          <t>mobilisation pour club</t>
        </is>
      </c>
      <c r="AO2101" t="inlineStr">
        <is>
          <t>1</t>
        </is>
      </c>
      <c r="AP2101" t="inlineStr">
        <is>
          <t>1</t>
        </is>
      </c>
      <c r="AQ2101" t="inlineStr">
        <is>
          <t>21</t>
        </is>
      </c>
      <c r="AR2101" t="inlineStr">
        <is>
          <t>36.7</t>
        </is>
      </c>
      <c r="AS2101" t="inlineStr">
        <is>
          <t>147.2</t>
        </is>
      </c>
      <c r="AT2101" t="inlineStr">
        <is>
          <t>18.541721 -72.39826 3.09 12.56</t>
        </is>
      </c>
      <c r="AU2101" t="inlineStr">
        <is>
          <t>---</t>
        </is>
      </c>
      <c r="AV2101" t="inlineStr">
        <is>
          <t>---</t>
        </is>
      </c>
      <c r="AW2101" t="inlineStr">
        <is>
          <t>---</t>
        </is>
      </c>
      <c r="AX2101" t="inlineStr">
        <is>
          <t>---</t>
        </is>
      </c>
      <c r="AY2101" t="inlineStr">
        <is>
          <t>---</t>
        </is>
      </c>
      <c r="AZ2101" t="inlineStr">
        <is>
          <t>---</t>
        </is>
      </c>
      <c r="BA2101" t="inlineStr">
        <is>
          <t>25302d3773ea035e35c3934e3aa8e141</t>
        </is>
      </c>
      <c r="BB2101" t="inlineStr">
        <is>
          <t>http://openrosa.org/formdesigner/0B48E039-1E80-49A7-AC24-732B6E788E39</t>
        </is>
      </c>
      <c r="BC2101" t="inlineStr">
        <is>
          <t>Ration et autres visites</t>
        </is>
      </c>
      <c r="BD2101" t="inlineStr">
        <is>
          <t>CommCare Android, version "2.57.0"(472003). App v15976. CommCare Version 2.57.0. Build 472003, built on: 2025-04-18</t>
        </is>
      </c>
      <c r="BE2101" t="inlineStr">
        <is>
          <t>commcare_6e883702-a4ce-475b-b43e-3900cbde0394</t>
        </is>
      </c>
      <c r="BF2101" t="inlineStr">
        <is>
          <t>18.5417517 -72.3982463 3.09 8.32</t>
        </is>
      </c>
      <c r="BG2101" t="inlineStr">
        <is>
          <t>f13d8149fc6d39ebe86af18272310ff9</t>
        </is>
      </c>
      <c r="BH2101" t="inlineStr">
        <is>
          <t>7f92301a232342ecaa860bf392f6b02f</t>
        </is>
      </c>
      <c r="BI2101" t="inlineStr">
        <is>
          <t>15246</t>
        </is>
      </c>
      <c r="BJ2101" t="inlineStr">
        <is>
          <t>XFormInstance</t>
        </is>
      </c>
      <c r="BK2101" t="inlineStr">
        <is>
          <t>5ae9ff6c207411f0a91a6960cb3eba34</t>
        </is>
      </c>
      <c r="BL2101" t="b">
        <v>0</v>
      </c>
      <c r="BM2101" t="inlineStr">
        <is>
          <t>---</t>
        </is>
      </c>
      <c r="BN2101" t="inlineStr">
        <is>
          <t>66.9.168.30</t>
        </is>
      </c>
      <c r="BO2101" t="inlineStr">
        <is>
          <t>Baptiste Claudeny</t>
        </is>
      </c>
    </row>
    <row r="2102">
      <c r="A2102" t="inlineStr">
        <is>
          <t>2100</t>
        </is>
      </c>
      <c r="B2102" t="inlineStr">
        <is>
          <t>d1fcb659-2cfb-41c0-9fd2-e10d3970c659</t>
        </is>
      </c>
      <c r="C2102" t="inlineStr">
        <is>
          <t>2025-04-23</t>
        </is>
      </c>
      <c r="D2102" t="inlineStr">
        <is>
          <t>4</t>
        </is>
      </c>
      <c r="E2102" t="inlineStr">
        <is>
          <t>Suivi en club</t>
        </is>
      </c>
      <c r="F2102" t="inlineStr">
        <is>
          <t>1</t>
        </is>
      </c>
      <c r="G2102" t="inlineStr">
        <is>
          <t>mobilisation pour club</t>
        </is>
      </c>
      <c r="H2102" t="inlineStr">
        <is>
          <t>1</t>
        </is>
      </c>
      <c r="I2102" t="inlineStr">
        <is>
          <t>1</t>
        </is>
      </c>
      <c r="J2102" t="inlineStr">
        <is>
          <t>2</t>
        </is>
      </c>
      <c r="K2102" t="inlineStr">
        <is>
          <t>---</t>
        </is>
      </c>
      <c r="L2102" t="inlineStr">
        <is>
          <t>---</t>
        </is>
      </c>
      <c r="M2102" t="inlineStr">
        <is>
          <t>---</t>
        </is>
      </c>
      <c r="N2102" t="inlineStr">
        <is>
          <t>---</t>
        </is>
      </c>
      <c r="O2102" t="inlineStr">
        <is>
          <t>---</t>
        </is>
      </c>
      <c r="P2102" t="inlineStr">
        <is>
          <t>---</t>
        </is>
      </c>
      <c r="Q2102" t="inlineStr">
        <is>
          <t>---</t>
        </is>
      </c>
      <c r="R2102" t="inlineStr">
        <is>
          <t>17.2</t>
        </is>
      </c>
      <c r="S2102" t="inlineStr">
        <is>
          <t>26.9</t>
        </is>
      </c>
      <c r="T2102" t="inlineStr">
        <is>
          <t>139.0</t>
        </is>
      </c>
      <c r="U2102">
        <f>HYPERLINK("https://www.commcarehq.org/a/caris-test/api/form_attachment/v1/d1fcb659-2cfb-41c0-9fd2-e10d3970c659/1745439024243.jpg")</f>
        <v/>
      </c>
      <c r="V2102" t="inlineStr"/>
      <c r="W2102" t="inlineStr">
        <is>
          <t>18.5417235 -72.3982594 3.09 11.71</t>
        </is>
      </c>
      <c r="X2102" t="inlineStr">
        <is>
          <t>PAP/CHAP/ST03017</t>
        </is>
      </c>
      <c r="Y2102" t="inlineStr">
        <is>
          <t>PAP/CHAP/ST03017</t>
        </is>
      </c>
      <c r="Z2102" t="inlineStr">
        <is>
          <t>2025-04-23 20:10:50</t>
        </is>
      </c>
      <c r="AA2102" t="inlineStr">
        <is>
          <t>2025-04-23 20:09:34</t>
        </is>
      </c>
      <c r="AB2102" t="inlineStr">
        <is>
          <t>2faustin</t>
        </is>
      </c>
      <c r="AC2102" t="inlineStr">
        <is>
          <t>2025-04-23 19:08:24</t>
        </is>
      </c>
      <c r="AD2102" s="1" t="inlineStr">
        <is>
          <t>https://www.commcarehq.org/a/caris-test/reports/form_data/d1fcb659-2cfb-41c0-9fd2-e10d3970c659/</t>
        </is>
      </c>
      <c r="AE2102" t="inlineStr">
        <is>
          <t>---</t>
        </is>
      </c>
      <c r="AF2102" t="inlineStr">
        <is>
          <t>3c5a623af057e23a32ae4000_183046</t>
        </is>
      </c>
      <c r="AG2102" t="inlineStr">
        <is>
          <t>---</t>
        </is>
      </c>
      <c r="AH2102" t="inlineStr">
        <is>
          <t>2025-04-23 20:10:50</t>
        </is>
      </c>
      <c r="AI2102" t="inlineStr">
        <is>
          <t>25302d3773ea035e35c3934e3aa8e141</t>
        </is>
      </c>
      <c r="AJ2102" t="inlineStr">
        <is>
          <t>2025-04-23</t>
        </is>
      </c>
      <c r="AK2102" t="inlineStr">
        <is>
          <t>4</t>
        </is>
      </c>
      <c r="AL2102" t="inlineStr">
        <is>
          <t>Suivi en club</t>
        </is>
      </c>
      <c r="AM2102" t="inlineStr">
        <is>
          <t>1</t>
        </is>
      </c>
      <c r="AN2102" t="inlineStr">
        <is>
          <t>mobilisation pour club</t>
        </is>
      </c>
      <c r="AO2102" t="inlineStr">
        <is>
          <t>1</t>
        </is>
      </c>
      <c r="AP2102" t="inlineStr">
        <is>
          <t>1</t>
        </is>
      </c>
      <c r="AQ2102" t="inlineStr">
        <is>
          <t>17.2</t>
        </is>
      </c>
      <c r="AR2102" t="inlineStr">
        <is>
          <t>26.9</t>
        </is>
      </c>
      <c r="AS2102" t="inlineStr">
        <is>
          <t>139</t>
        </is>
      </c>
      <c r="AT2102" t="inlineStr">
        <is>
          <t>18.5417235 -72.3982594 3.09 11.71</t>
        </is>
      </c>
      <c r="AU2102" t="inlineStr">
        <is>
          <t>---</t>
        </is>
      </c>
      <c r="AV2102" t="inlineStr">
        <is>
          <t>---</t>
        </is>
      </c>
      <c r="AW2102" t="inlineStr">
        <is>
          <t>---</t>
        </is>
      </c>
      <c r="AX2102" t="inlineStr">
        <is>
          <t>---</t>
        </is>
      </c>
      <c r="AY2102" t="inlineStr">
        <is>
          <t>---</t>
        </is>
      </c>
      <c r="AZ2102" t="inlineStr">
        <is>
          <t>---</t>
        </is>
      </c>
      <c r="BA2102" t="inlineStr">
        <is>
          <t>25302d3773ea035e35c3934e3aa8e141</t>
        </is>
      </c>
      <c r="BB2102" t="inlineStr">
        <is>
          <t>http://openrosa.org/formdesigner/0B48E039-1E80-49A7-AC24-732B6E788E39</t>
        </is>
      </c>
      <c r="BC2102" t="inlineStr">
        <is>
          <t>Ration et autres visites</t>
        </is>
      </c>
      <c r="BD2102" t="inlineStr">
        <is>
          <t>CommCare Android, version "2.57.0"(472003). App v15976. CommCare Version 2.57.0. Build 472003, built on: 2025-04-18</t>
        </is>
      </c>
      <c r="BE2102" t="inlineStr">
        <is>
          <t>commcare_6e883702-a4ce-475b-b43e-3900cbde0394</t>
        </is>
      </c>
      <c r="BF2102" t="inlineStr">
        <is>
          <t>18.54174 -72.3982427 2.9 6.43</t>
        </is>
      </c>
      <c r="BG2102" t="inlineStr">
        <is>
          <t>f13d8149fc6d39ebe86af18272310ff9</t>
        </is>
      </c>
      <c r="BH2102" t="inlineStr">
        <is>
          <t>7f92301a232342ecaa860bf392f6b02f</t>
        </is>
      </c>
      <c r="BI2102" t="inlineStr">
        <is>
          <t>15246</t>
        </is>
      </c>
      <c r="BJ2102" t="inlineStr">
        <is>
          <t>XFormInstance</t>
        </is>
      </c>
      <c r="BK2102" t="inlineStr">
        <is>
          <t>5ae9ff6c207411f0a91a6960cb3eba34</t>
        </is>
      </c>
      <c r="BL2102" t="b">
        <v>0</v>
      </c>
      <c r="BM2102" t="inlineStr">
        <is>
          <t>---</t>
        </is>
      </c>
      <c r="BN2102" t="inlineStr">
        <is>
          <t>66.9.168.30</t>
        </is>
      </c>
      <c r="BO2102" t="inlineStr">
        <is>
          <t>---</t>
        </is>
      </c>
    </row>
    <row r="2103">
      <c r="A2103" t="inlineStr">
        <is>
          <t>2101</t>
        </is>
      </c>
      <c r="B2103" t="inlineStr">
        <is>
          <t>e65c12aa-e0a5-44d8-b3c5-d8248841a59a</t>
        </is>
      </c>
      <c r="C2103" t="inlineStr">
        <is>
          <t>2025-04-22</t>
        </is>
      </c>
      <c r="D2103" t="inlineStr">
        <is>
          <t>3 4</t>
        </is>
      </c>
      <c r="E2103" t="inlineStr">
        <is>
          <t>Suivi adherence</t>
        </is>
      </c>
      <c r="F2103" t="inlineStr">
        <is>
          <t>0</t>
        </is>
      </c>
      <c r="G2103" t="inlineStr">
        <is>
          <t>---</t>
        </is>
      </c>
      <c r="H2103" t="inlineStr">
        <is>
          <t>1</t>
        </is>
      </c>
      <c r="I2103" t="inlineStr">
        <is>
          <t>1</t>
        </is>
      </c>
      <c r="J2103" t="inlineStr"/>
      <c r="K2103" t="inlineStr">
        <is>
          <t>---</t>
        </is>
      </c>
      <c r="L2103" t="inlineStr">
        <is>
          <t>---</t>
        </is>
      </c>
      <c r="M2103" t="inlineStr">
        <is>
          <t>---</t>
        </is>
      </c>
      <c r="N2103" t="inlineStr">
        <is>
          <t>---</t>
        </is>
      </c>
      <c r="O2103" t="inlineStr">
        <is>
          <t>---</t>
        </is>
      </c>
      <c r="P2103" t="inlineStr">
        <is>
          <t>---</t>
        </is>
      </c>
      <c r="Q2103" t="inlineStr">
        <is>
          <t>---</t>
        </is>
      </c>
      <c r="R2103" t="inlineStr"/>
      <c r="S2103" t="inlineStr"/>
      <c r="T2103" t="inlineStr"/>
      <c r="U2103" t="inlineStr"/>
      <c r="V2103" t="inlineStr"/>
      <c r="W2103" t="inlineStr"/>
      <c r="X2103" t="inlineStr">
        <is>
          <t>MOR/CMSM/ST00485</t>
        </is>
      </c>
      <c r="Y2103" t="inlineStr">
        <is>
          <t>MOR/CMSM/ST00485</t>
        </is>
      </c>
      <c r="Z2103" t="inlineStr">
        <is>
          <t>2025-04-23 04:32:15</t>
        </is>
      </c>
      <c r="AA2103" t="inlineStr">
        <is>
          <t>2025-04-23 04:31:36</t>
        </is>
      </c>
      <c r="AB2103" t="inlineStr">
        <is>
          <t>1evana</t>
        </is>
      </c>
      <c r="AC2103" t="inlineStr">
        <is>
          <t>2025-04-23 21:15:56</t>
        </is>
      </c>
      <c r="AD2103" s="1" t="inlineStr">
        <is>
          <t>https://www.commcarehq.org/a/caris-test/reports/form_data/e65c12aa-e0a5-44d8-b3c5-d8248841a59a/</t>
        </is>
      </c>
      <c r="AE2103" t="inlineStr">
        <is>
          <t>---</t>
        </is>
      </c>
      <c r="AF2103" t="inlineStr">
        <is>
          <t>3c5a623af057e23a32ae4000_50594</t>
        </is>
      </c>
      <c r="AG2103" t="inlineStr">
        <is>
          <t>OK</t>
        </is>
      </c>
      <c r="AH2103" t="inlineStr">
        <is>
          <t>2025-04-23 04:32:15</t>
        </is>
      </c>
      <c r="AI2103" t="inlineStr">
        <is>
          <t>675a66fd8f8f48fd178738cd11c8c9b2</t>
        </is>
      </c>
      <c r="AJ2103" t="inlineStr">
        <is>
          <t>2025-04-22</t>
        </is>
      </c>
      <c r="AK2103" t="inlineStr">
        <is>
          <t>3 4</t>
        </is>
      </c>
      <c r="AL2103" t="inlineStr">
        <is>
          <t>Suivi adherence</t>
        </is>
      </c>
      <c r="AM2103" t="inlineStr">
        <is>
          <t>0</t>
        </is>
      </c>
      <c r="AN2103" t="inlineStr">
        <is>
          <t>---</t>
        </is>
      </c>
      <c r="AO2103" t="inlineStr">
        <is>
          <t>1</t>
        </is>
      </c>
      <c r="AP2103" t="inlineStr">
        <is>
          <t>1</t>
        </is>
      </c>
      <c r="AQ2103" t="inlineStr"/>
      <c r="AR2103" t="inlineStr"/>
      <c r="AS2103" t="inlineStr"/>
      <c r="AT2103" t="inlineStr"/>
      <c r="AU2103" t="inlineStr">
        <is>
          <t>---</t>
        </is>
      </c>
      <c r="AV2103" t="inlineStr">
        <is>
          <t>---</t>
        </is>
      </c>
      <c r="AW2103" t="inlineStr">
        <is>
          <t>---</t>
        </is>
      </c>
      <c r="AX2103" t="inlineStr">
        <is>
          <t>---</t>
        </is>
      </c>
      <c r="AY2103" t="inlineStr">
        <is>
          <t>---</t>
        </is>
      </c>
      <c r="AZ2103" t="inlineStr">
        <is>
          <t>---</t>
        </is>
      </c>
      <c r="BA2103" t="inlineStr">
        <is>
          <t>675a66fd8f8f48fd178738cd11c8c9b2</t>
        </is>
      </c>
      <c r="BB2103" t="inlineStr">
        <is>
          <t>http://openrosa.org/formdesigner/0B48E039-1E80-49A7-AC24-732B6E788E39</t>
        </is>
      </c>
      <c r="BC2103" t="inlineStr">
        <is>
          <t>Ration et autres visites</t>
        </is>
      </c>
      <c r="BD2103" t="inlineStr">
        <is>
          <t>CommCare Android, version "2.55.0"(467579). App v15976. CommCare Version 2.55.0. Build 467579, built on: 2025-01-15</t>
        </is>
      </c>
      <c r="BE2103" t="inlineStr">
        <is>
          <t>commcare_e1fe266d-14e3-4298-9699-21b818975650</t>
        </is>
      </c>
      <c r="BF2103" t="inlineStr">
        <is>
          <t>19.3779621 -71.8334017 589.33 8.57</t>
        </is>
      </c>
      <c r="BG2103" t="inlineStr">
        <is>
          <t>f13d8149fc6d39ebe86af18272310ff9</t>
        </is>
      </c>
      <c r="BH2103" t="inlineStr">
        <is>
          <t>7f92301a232342ecaa860bf392f6b02f</t>
        </is>
      </c>
      <c r="BI2103" t="inlineStr">
        <is>
          <t>15246</t>
        </is>
      </c>
      <c r="BJ2103" t="inlineStr">
        <is>
          <t>XFormInstance</t>
        </is>
      </c>
      <c r="BK2103" t="inlineStr">
        <is>
          <t>8070c6361f9311f0851a2d62bcb734fa</t>
        </is>
      </c>
      <c r="BL2103" t="b">
        <v>0</v>
      </c>
      <c r="BM2103" t="inlineStr">
        <is>
          <t>---</t>
        </is>
      </c>
      <c r="BN2103" t="inlineStr">
        <is>
          <t>200.113.238.86</t>
        </is>
      </c>
      <c r="BO2103" t="inlineStr">
        <is>
          <t>Ketiana Joseph</t>
        </is>
      </c>
    </row>
    <row r="2104">
      <c r="A2104" t="inlineStr">
        <is>
          <t>2102</t>
        </is>
      </c>
      <c r="B2104" t="inlineStr">
        <is>
          <t>569a999f-5a38-46ea-9f43-81f5f6f646d8</t>
        </is>
      </c>
      <c r="C2104" t="inlineStr">
        <is>
          <t>2025-04-22</t>
        </is>
      </c>
      <c r="D2104" t="inlineStr">
        <is>
          <t>3 4</t>
        </is>
      </c>
      <c r="E2104" t="inlineStr">
        <is>
          <t>Suivi adherence</t>
        </is>
      </c>
      <c r="F2104" t="inlineStr">
        <is>
          <t>1</t>
        </is>
      </c>
      <c r="G2104" t="inlineStr">
        <is>
          <t>---</t>
        </is>
      </c>
      <c r="H2104" t="inlineStr">
        <is>
          <t>1</t>
        </is>
      </c>
      <c r="I2104" t="inlineStr">
        <is>
          <t>1</t>
        </is>
      </c>
      <c r="J2104" t="inlineStr"/>
      <c r="K2104" t="inlineStr">
        <is>
          <t>---</t>
        </is>
      </c>
      <c r="L2104" t="inlineStr">
        <is>
          <t>---</t>
        </is>
      </c>
      <c r="M2104" t="inlineStr">
        <is>
          <t>---</t>
        </is>
      </c>
      <c r="N2104" t="inlineStr">
        <is>
          <t>---</t>
        </is>
      </c>
      <c r="O2104" t="inlineStr">
        <is>
          <t>---</t>
        </is>
      </c>
      <c r="P2104" t="inlineStr">
        <is>
          <t>---</t>
        </is>
      </c>
      <c r="Q2104" t="inlineStr">
        <is>
          <t>---</t>
        </is>
      </c>
      <c r="R2104" t="inlineStr"/>
      <c r="S2104" t="inlineStr"/>
      <c r="T2104" t="inlineStr"/>
      <c r="U2104" t="inlineStr"/>
      <c r="V2104" t="inlineStr"/>
      <c r="W2104" t="inlineStr"/>
      <c r="X2104" t="inlineStr">
        <is>
          <t>MOR/CMSM/ST00304</t>
        </is>
      </c>
      <c r="Y2104" t="inlineStr">
        <is>
          <t>MOR/CMSM/ST00304</t>
        </is>
      </c>
      <c r="Z2104" t="inlineStr">
        <is>
          <t>2025-04-23 04:39:26</t>
        </is>
      </c>
      <c r="AA2104" t="inlineStr">
        <is>
          <t>2025-04-23 04:38:26</t>
        </is>
      </c>
      <c r="AB2104" t="inlineStr">
        <is>
          <t>1evana</t>
        </is>
      </c>
      <c r="AC2104" t="inlineStr">
        <is>
          <t>2025-04-23 21:17:14</t>
        </is>
      </c>
      <c r="AD2104" s="1" t="inlineStr">
        <is>
          <t>https://www.commcarehq.org/a/caris-test/reports/form_data/569a999f-5a38-46ea-9f43-81f5f6f646d8/</t>
        </is>
      </c>
      <c r="AE2104" t="inlineStr">
        <is>
          <t>---</t>
        </is>
      </c>
      <c r="AF2104" t="inlineStr">
        <is>
          <t>3c5a623af057e23a32ae4000_50589</t>
        </is>
      </c>
      <c r="AG2104" t="inlineStr">
        <is>
          <t>OK</t>
        </is>
      </c>
      <c r="AH2104" t="inlineStr">
        <is>
          <t>2025-04-23 04:39:26</t>
        </is>
      </c>
      <c r="AI2104" t="inlineStr">
        <is>
          <t>675a66fd8f8f48fd178738cd11c8c9b2</t>
        </is>
      </c>
      <c r="AJ2104" t="inlineStr">
        <is>
          <t>2025-04-22</t>
        </is>
      </c>
      <c r="AK2104" t="inlineStr">
        <is>
          <t>3 4</t>
        </is>
      </c>
      <c r="AL2104" t="inlineStr">
        <is>
          <t>Suivi adherence</t>
        </is>
      </c>
      <c r="AM2104" t="inlineStr">
        <is>
          <t>1</t>
        </is>
      </c>
      <c r="AN2104" t="inlineStr">
        <is>
          <t>---</t>
        </is>
      </c>
      <c r="AO2104" t="inlineStr">
        <is>
          <t>1</t>
        </is>
      </c>
      <c r="AP2104" t="inlineStr">
        <is>
          <t>1</t>
        </is>
      </c>
      <c r="AQ2104" t="inlineStr"/>
      <c r="AR2104" t="inlineStr"/>
      <c r="AS2104" t="inlineStr"/>
      <c r="AT2104" t="inlineStr"/>
      <c r="AU2104" t="inlineStr">
        <is>
          <t>---</t>
        </is>
      </c>
      <c r="AV2104" t="inlineStr">
        <is>
          <t>---</t>
        </is>
      </c>
      <c r="AW2104" t="inlineStr">
        <is>
          <t>---</t>
        </is>
      </c>
      <c r="AX2104" t="inlineStr">
        <is>
          <t>---</t>
        </is>
      </c>
      <c r="AY2104" t="inlineStr">
        <is>
          <t>---</t>
        </is>
      </c>
      <c r="AZ2104" t="inlineStr">
        <is>
          <t>---</t>
        </is>
      </c>
      <c r="BA2104" t="inlineStr">
        <is>
          <t>675a66fd8f8f48fd178738cd11c8c9b2</t>
        </is>
      </c>
      <c r="BB2104" t="inlineStr">
        <is>
          <t>http://openrosa.org/formdesigner/0B48E039-1E80-49A7-AC24-732B6E788E39</t>
        </is>
      </c>
      <c r="BC2104" t="inlineStr">
        <is>
          <t>Ration et autres visites</t>
        </is>
      </c>
      <c r="BD2104" t="inlineStr">
        <is>
          <t>CommCare Android, version "2.55.0"(467579). App v15976. CommCare Version 2.55.0. Build 467579, built on: 2025-01-15</t>
        </is>
      </c>
      <c r="BE2104" t="inlineStr">
        <is>
          <t>commcare_e1fe266d-14e3-4298-9699-21b818975650</t>
        </is>
      </c>
      <c r="BF2104" t="inlineStr">
        <is>
          <t>19.378068 -71.8334288 608.25 8.57</t>
        </is>
      </c>
      <c r="BG2104" t="inlineStr">
        <is>
          <t>f13d8149fc6d39ebe86af18272310ff9</t>
        </is>
      </c>
      <c r="BH2104" t="inlineStr">
        <is>
          <t>7f92301a232342ecaa860bf392f6b02f</t>
        </is>
      </c>
      <c r="BI2104" t="inlineStr">
        <is>
          <t>15246</t>
        </is>
      </c>
      <c r="BJ2104" t="inlineStr">
        <is>
          <t>XFormInstance</t>
        </is>
      </c>
      <c r="BK2104" t="inlineStr">
        <is>
          <t>8070c6361f9311f0851a2d62bcb734fa</t>
        </is>
      </c>
      <c r="BL2104" t="b">
        <v>0</v>
      </c>
      <c r="BM2104" t="inlineStr">
        <is>
          <t>---</t>
        </is>
      </c>
      <c r="BN2104" t="inlineStr">
        <is>
          <t>200.113.238.86</t>
        </is>
      </c>
      <c r="BO2104" t="inlineStr">
        <is>
          <t>Rukervens Joseph</t>
        </is>
      </c>
    </row>
    <row r="2105">
      <c r="A2105" t="inlineStr">
        <is>
          <t>2103</t>
        </is>
      </c>
      <c r="B2105" t="inlineStr">
        <is>
          <t>595fd2c9-5262-4f27-8c1a-1af8f693a1a0</t>
        </is>
      </c>
      <c r="C2105" t="inlineStr">
        <is>
          <t>2025-04-23</t>
        </is>
      </c>
      <c r="D2105" t="inlineStr">
        <is>
          <t>4</t>
        </is>
      </c>
      <c r="E2105" t="inlineStr">
        <is>
          <t>verification charge virale
effectuer 9/12/24</t>
        </is>
      </c>
      <c r="F2105" t="inlineStr">
        <is>
          <t>1</t>
        </is>
      </c>
      <c r="G2105" t="inlineStr">
        <is>
          <t>verification charge virale
effectuer le 9/12/24</t>
        </is>
      </c>
      <c r="H2105" t="inlineStr">
        <is>
          <t>0</t>
        </is>
      </c>
      <c r="I2105" t="inlineStr">
        <is>
          <t>1</t>
        </is>
      </c>
      <c r="J2105" t="inlineStr">
        <is>
          <t>2</t>
        </is>
      </c>
      <c r="K2105" t="inlineStr">
        <is>
          <t>---</t>
        </is>
      </c>
      <c r="L2105" t="inlineStr">
        <is>
          <t>---</t>
        </is>
      </c>
      <c r="M2105" t="inlineStr">
        <is>
          <t>---</t>
        </is>
      </c>
      <c r="N2105" t="inlineStr">
        <is>
          <t>---</t>
        </is>
      </c>
      <c r="O2105" t="inlineStr">
        <is>
          <t>---</t>
        </is>
      </c>
      <c r="P2105" t="inlineStr">
        <is>
          <t>---</t>
        </is>
      </c>
      <c r="Q2105" t="inlineStr">
        <is>
          <t>---</t>
        </is>
      </c>
      <c r="R2105" t="inlineStr"/>
      <c r="S2105" t="inlineStr"/>
      <c r="T2105" t="inlineStr"/>
      <c r="U2105" t="inlineStr"/>
      <c r="V2105" t="inlineStr"/>
      <c r="W2105" t="inlineStr"/>
      <c r="X2105" t="inlineStr">
        <is>
          <t>PAP/HSFS/ST01443</t>
        </is>
      </c>
      <c r="Y2105" t="inlineStr">
        <is>
          <t>PAP/HSFS/ST01443</t>
        </is>
      </c>
      <c r="Z2105" t="inlineStr">
        <is>
          <t>2025-04-23 21:36:19</t>
        </is>
      </c>
      <c r="AA2105" t="inlineStr">
        <is>
          <t>2025-04-23 21:35:02</t>
        </is>
      </c>
      <c r="AB2105" t="inlineStr">
        <is>
          <t>2jessica</t>
        </is>
      </c>
      <c r="AC2105" t="inlineStr">
        <is>
          <t>2025-04-23 21:36:23</t>
        </is>
      </c>
      <c r="AD2105" s="1" t="inlineStr">
        <is>
          <t>https://www.commcarehq.org/a/caris-test/reports/form_data/595fd2c9-5262-4f27-8c1a-1af8f693a1a0/</t>
        </is>
      </c>
      <c r="AE2105" t="inlineStr">
        <is>
          <t>---</t>
        </is>
      </c>
      <c r="AF2105" t="inlineStr">
        <is>
          <t>3c5a623af057e23a32ae4000_163349</t>
        </is>
      </c>
      <c r="AG2105" t="inlineStr">
        <is>
          <t>---</t>
        </is>
      </c>
      <c r="AH2105" t="inlineStr">
        <is>
          <t>2025-04-23 21:36:19</t>
        </is>
      </c>
      <c r="AI2105" t="inlineStr">
        <is>
          <t>6b7066b672544b4cabd3a14f9f012e2c</t>
        </is>
      </c>
      <c r="AJ2105" t="inlineStr">
        <is>
          <t>2025-04-23</t>
        </is>
      </c>
      <c r="AK2105" t="inlineStr">
        <is>
          <t>4</t>
        </is>
      </c>
      <c r="AL2105" t="inlineStr">
        <is>
          <t>verification charge virale
effectuer 9/12/24</t>
        </is>
      </c>
      <c r="AM2105" t="inlineStr">
        <is>
          <t>1</t>
        </is>
      </c>
      <c r="AN2105" t="inlineStr">
        <is>
          <t>verification charge virale
effectuer le 9/12/24</t>
        </is>
      </c>
      <c r="AO2105" t="inlineStr">
        <is>
          <t>0</t>
        </is>
      </c>
      <c r="AP2105" t="inlineStr">
        <is>
          <t>1</t>
        </is>
      </c>
      <c r="AQ2105" t="inlineStr"/>
      <c r="AR2105" t="inlineStr"/>
      <c r="AS2105" t="inlineStr"/>
      <c r="AT2105" t="inlineStr"/>
      <c r="AU2105" t="inlineStr">
        <is>
          <t>---</t>
        </is>
      </c>
      <c r="AV2105" t="inlineStr">
        <is>
          <t>---</t>
        </is>
      </c>
      <c r="AW2105" t="inlineStr">
        <is>
          <t>---</t>
        </is>
      </c>
      <c r="AX2105" t="inlineStr">
        <is>
          <t>---</t>
        </is>
      </c>
      <c r="AY2105" t="inlineStr">
        <is>
          <t>---</t>
        </is>
      </c>
      <c r="AZ2105" t="inlineStr">
        <is>
          <t>---</t>
        </is>
      </c>
      <c r="BA2105" t="inlineStr">
        <is>
          <t>6b7066b672544b4cabd3a14f9f012e2c</t>
        </is>
      </c>
      <c r="BB2105" t="inlineStr">
        <is>
          <t>http://openrosa.org/formdesigner/0B48E039-1E80-49A7-AC24-732B6E788E39</t>
        </is>
      </c>
      <c r="BC2105" t="inlineStr">
        <is>
          <t>Ration et autres visites</t>
        </is>
      </c>
      <c r="BD2105" t="inlineStr">
        <is>
          <t>CommCare Android, version "2.57.0"(472003). App v15976. CommCare Version 2.57.0. Build 472003, built on: 2025-04-18</t>
        </is>
      </c>
      <c r="BE2105" t="inlineStr">
        <is>
          <t>commcare_f18d6b7a-4a28-4b1e-ba72-371ee279da9f</t>
        </is>
      </c>
      <c r="BF2105" t="inlineStr"/>
      <c r="BG2105" t="inlineStr">
        <is>
          <t>f13d8149fc6d39ebe86af18272310ff9</t>
        </is>
      </c>
      <c r="BH2105" t="inlineStr">
        <is>
          <t>7f92301a232342ecaa860bf392f6b02f</t>
        </is>
      </c>
      <c r="BI2105" t="inlineStr">
        <is>
          <t>15246</t>
        </is>
      </c>
      <c r="BJ2105" t="inlineStr">
        <is>
          <t>XFormInstance</t>
        </is>
      </c>
      <c r="BK2105" t="inlineStr">
        <is>
          <t>8b952b22206611f0855c2d62bcb734fa</t>
        </is>
      </c>
      <c r="BL2105" t="b">
        <v>0</v>
      </c>
      <c r="BM2105" t="inlineStr">
        <is>
          <t>---</t>
        </is>
      </c>
      <c r="BN2105" t="inlineStr">
        <is>
          <t>190.115.181.74</t>
        </is>
      </c>
      <c r="BO2105" t="inlineStr">
        <is>
          <t>Linsay  Beaubrun</t>
        </is>
      </c>
    </row>
    <row r="2106">
      <c r="A2106" t="inlineStr">
        <is>
          <t>2104</t>
        </is>
      </c>
      <c r="B2106" t="inlineStr">
        <is>
          <t>ca12f5b6-b7e5-49b8-8048-cda5effe1943</t>
        </is>
      </c>
      <c r="C2106" t="inlineStr">
        <is>
          <t>2025-04-23</t>
        </is>
      </c>
      <c r="D2106" t="inlineStr">
        <is>
          <t>4</t>
        </is>
      </c>
      <c r="E2106" t="inlineStr">
        <is>
          <t>verification medicament
rendez vous 15/10/25</t>
        </is>
      </c>
      <c r="F2106" t="inlineStr">
        <is>
          <t>1</t>
        </is>
      </c>
      <c r="G2106" t="inlineStr">
        <is>
          <t>verification medicament
rendez vous 15/10/25</t>
        </is>
      </c>
      <c r="H2106" t="inlineStr">
        <is>
          <t>0</t>
        </is>
      </c>
      <c r="I2106" t="inlineStr">
        <is>
          <t>1</t>
        </is>
      </c>
      <c r="J2106" t="inlineStr">
        <is>
          <t>2</t>
        </is>
      </c>
      <c r="K2106" t="inlineStr">
        <is>
          <t>---</t>
        </is>
      </c>
      <c r="L2106" t="inlineStr">
        <is>
          <t>---</t>
        </is>
      </c>
      <c r="M2106" t="inlineStr">
        <is>
          <t>---</t>
        </is>
      </c>
      <c r="N2106" t="inlineStr">
        <is>
          <t>---</t>
        </is>
      </c>
      <c r="O2106" t="inlineStr">
        <is>
          <t>---</t>
        </is>
      </c>
      <c r="P2106" t="inlineStr">
        <is>
          <t>---</t>
        </is>
      </c>
      <c r="Q2106" t="inlineStr">
        <is>
          <t>---</t>
        </is>
      </c>
      <c r="R2106" t="inlineStr"/>
      <c r="S2106" t="inlineStr"/>
      <c r="T2106" t="inlineStr"/>
      <c r="U2106" t="inlineStr"/>
      <c r="V2106" t="inlineStr"/>
      <c r="W2106" t="inlineStr"/>
      <c r="X2106" t="inlineStr">
        <is>
          <t>PAP/HSFS/ST01359</t>
        </is>
      </c>
      <c r="Y2106" t="inlineStr">
        <is>
          <t>PAP/HSFS/ST01359</t>
        </is>
      </c>
      <c r="Z2106" t="inlineStr">
        <is>
          <t>2025-04-23 21:38:13</t>
        </is>
      </c>
      <c r="AA2106" t="inlineStr">
        <is>
          <t>2025-04-23 21:36:37</t>
        </is>
      </c>
      <c r="AB2106" t="inlineStr">
        <is>
          <t>2jessica</t>
        </is>
      </c>
      <c r="AC2106" t="inlineStr">
        <is>
          <t>2025-04-23 21:38:14</t>
        </is>
      </c>
      <c r="AD2106" s="1" t="inlineStr">
        <is>
          <t>https://www.commcarehq.org/a/caris-test/reports/form_data/ca12f5b6-b7e5-49b8-8048-cda5effe1943/</t>
        </is>
      </c>
      <c r="AE2106" t="inlineStr">
        <is>
          <t>---</t>
        </is>
      </c>
      <c r="AF2106" t="inlineStr">
        <is>
          <t>3c5a623af057e23a32ae4000_163350</t>
        </is>
      </c>
      <c r="AG2106" t="inlineStr">
        <is>
          <t>---</t>
        </is>
      </c>
      <c r="AH2106" t="inlineStr">
        <is>
          <t>2025-04-23 21:38:13</t>
        </is>
      </c>
      <c r="AI2106" t="inlineStr">
        <is>
          <t>6b7066b672544b4cabd3a14f9f012e2c</t>
        </is>
      </c>
      <c r="AJ2106" t="inlineStr">
        <is>
          <t>2025-04-23</t>
        </is>
      </c>
      <c r="AK2106" t="inlineStr">
        <is>
          <t>4</t>
        </is>
      </c>
      <c r="AL2106" t="inlineStr">
        <is>
          <t>verification medicament
rendez vous 15/10/25</t>
        </is>
      </c>
      <c r="AM2106" t="inlineStr">
        <is>
          <t>1</t>
        </is>
      </c>
      <c r="AN2106" t="inlineStr">
        <is>
          <t>verification medicament
rendez vous 15/10/25</t>
        </is>
      </c>
      <c r="AO2106" t="inlineStr">
        <is>
          <t>0</t>
        </is>
      </c>
      <c r="AP2106" t="inlineStr">
        <is>
          <t>1</t>
        </is>
      </c>
      <c r="AQ2106" t="inlineStr"/>
      <c r="AR2106" t="inlineStr"/>
      <c r="AS2106" t="inlineStr"/>
      <c r="AT2106" t="inlineStr"/>
      <c r="AU2106" t="inlineStr">
        <is>
          <t>---</t>
        </is>
      </c>
      <c r="AV2106" t="inlineStr">
        <is>
          <t>---</t>
        </is>
      </c>
      <c r="AW2106" t="inlineStr">
        <is>
          <t>---</t>
        </is>
      </c>
      <c r="AX2106" t="inlineStr">
        <is>
          <t>---</t>
        </is>
      </c>
      <c r="AY2106" t="inlineStr">
        <is>
          <t>---</t>
        </is>
      </c>
      <c r="AZ2106" t="inlineStr">
        <is>
          <t>---</t>
        </is>
      </c>
      <c r="BA2106" t="inlineStr">
        <is>
          <t>6b7066b672544b4cabd3a14f9f012e2c</t>
        </is>
      </c>
      <c r="BB2106" t="inlineStr">
        <is>
          <t>http://openrosa.org/formdesigner/0B48E039-1E80-49A7-AC24-732B6E788E39</t>
        </is>
      </c>
      <c r="BC2106" t="inlineStr">
        <is>
          <t>Ration et autres visites</t>
        </is>
      </c>
      <c r="BD2106" t="inlineStr">
        <is>
          <t>CommCare Android, version "2.57.0"(472003). App v15976. CommCare Version 2.57.0. Build 472003, built on: 2025-04-18</t>
        </is>
      </c>
      <c r="BE2106" t="inlineStr">
        <is>
          <t>commcare_f18d6b7a-4a28-4b1e-ba72-371ee279da9f</t>
        </is>
      </c>
      <c r="BF2106" t="inlineStr"/>
      <c r="BG2106" t="inlineStr">
        <is>
          <t>f13d8149fc6d39ebe86af18272310ff9</t>
        </is>
      </c>
      <c r="BH2106" t="inlineStr">
        <is>
          <t>7f92301a232342ecaa860bf392f6b02f</t>
        </is>
      </c>
      <c r="BI2106" t="inlineStr">
        <is>
          <t>15246</t>
        </is>
      </c>
      <c r="BJ2106" t="inlineStr">
        <is>
          <t>XFormInstance</t>
        </is>
      </c>
      <c r="BK2106" t="inlineStr">
        <is>
          <t>8b952b22206611f0855c2d62bcb734fa</t>
        </is>
      </c>
      <c r="BL2106" t="b">
        <v>0</v>
      </c>
      <c r="BM2106" t="inlineStr">
        <is>
          <t>---</t>
        </is>
      </c>
      <c r="BN2106" t="inlineStr">
        <is>
          <t>190.115.181.74</t>
        </is>
      </c>
      <c r="BO2106" t="inlineStr">
        <is>
          <t>Emelan Rosena</t>
        </is>
      </c>
    </row>
    <row r="2107">
      <c r="A2107" t="inlineStr">
        <is>
          <t>2105</t>
        </is>
      </c>
      <c r="B2107" t="inlineStr">
        <is>
          <t>248d9de2-88ec-4608-bea4-98898a0cce2b</t>
        </is>
      </c>
      <c r="C2107" t="inlineStr">
        <is>
          <t>2025-04-23</t>
        </is>
      </c>
      <c r="D2107" t="inlineStr">
        <is>
          <t>4</t>
        </is>
      </c>
      <c r="E2107" t="inlineStr">
        <is>
          <t>verification charge virale
effectuer le 14/4/25</t>
        </is>
      </c>
      <c r="F2107" t="inlineStr">
        <is>
          <t>1</t>
        </is>
      </c>
      <c r="G2107" t="inlineStr">
        <is>
          <t>verification charge virale
effectuer le 14/4/25</t>
        </is>
      </c>
      <c r="H2107" t="inlineStr">
        <is>
          <t>0</t>
        </is>
      </c>
      <c r="I2107" t="inlineStr">
        <is>
          <t>1</t>
        </is>
      </c>
      <c r="J2107" t="inlineStr">
        <is>
          <t>2</t>
        </is>
      </c>
      <c r="K2107" t="inlineStr">
        <is>
          <t>---</t>
        </is>
      </c>
      <c r="L2107" t="inlineStr">
        <is>
          <t>---</t>
        </is>
      </c>
      <c r="M2107" t="inlineStr">
        <is>
          <t>---</t>
        </is>
      </c>
      <c r="N2107" t="inlineStr">
        <is>
          <t>---</t>
        </is>
      </c>
      <c r="O2107" t="inlineStr">
        <is>
          <t>---</t>
        </is>
      </c>
      <c r="P2107" t="inlineStr">
        <is>
          <t>---</t>
        </is>
      </c>
      <c r="Q2107" t="inlineStr">
        <is>
          <t>---</t>
        </is>
      </c>
      <c r="R2107" t="inlineStr"/>
      <c r="S2107" t="inlineStr"/>
      <c r="T2107" t="inlineStr"/>
      <c r="U2107" t="inlineStr"/>
      <c r="V2107" t="inlineStr"/>
      <c r="W2107" t="inlineStr"/>
      <c r="X2107" t="inlineStr">
        <is>
          <t>PAP/HSFS/ST01462</t>
        </is>
      </c>
      <c r="Y2107" t="inlineStr">
        <is>
          <t>PAP/HSFS/ST01462</t>
        </is>
      </c>
      <c r="Z2107" t="inlineStr">
        <is>
          <t>2025-04-23 21:40:10</t>
        </is>
      </c>
      <c r="AA2107" t="inlineStr">
        <is>
          <t>2025-04-23 21:38:32</t>
        </is>
      </c>
      <c r="AB2107" t="inlineStr">
        <is>
          <t>2jessica</t>
        </is>
      </c>
      <c r="AC2107" t="inlineStr">
        <is>
          <t>2025-04-23 21:40:10</t>
        </is>
      </c>
      <c r="AD2107" s="1" t="inlineStr">
        <is>
          <t>https://www.commcarehq.org/a/caris-test/reports/form_data/248d9de2-88ec-4608-bea4-98898a0cce2b/</t>
        </is>
      </c>
      <c r="AE2107" t="inlineStr">
        <is>
          <t>---</t>
        </is>
      </c>
      <c r="AF2107" t="inlineStr">
        <is>
          <t>3c5a623af057e23a32ae4000_167199</t>
        </is>
      </c>
      <c r="AG2107" t="inlineStr">
        <is>
          <t>---</t>
        </is>
      </c>
      <c r="AH2107" t="inlineStr">
        <is>
          <t>2025-04-23 21:40:10</t>
        </is>
      </c>
      <c r="AI2107" t="inlineStr">
        <is>
          <t>6b7066b672544b4cabd3a14f9f012e2c</t>
        </is>
      </c>
      <c r="AJ2107" t="inlineStr">
        <is>
          <t>2025-04-23</t>
        </is>
      </c>
      <c r="AK2107" t="inlineStr">
        <is>
          <t>4</t>
        </is>
      </c>
      <c r="AL2107" t="inlineStr">
        <is>
          <t>verification charge virale
effectuer le 14/4/25</t>
        </is>
      </c>
      <c r="AM2107" t="inlineStr">
        <is>
          <t>1</t>
        </is>
      </c>
      <c r="AN2107" t="inlineStr">
        <is>
          <t>verification charge virale
effectuer le 14/4/25</t>
        </is>
      </c>
      <c r="AO2107" t="inlineStr">
        <is>
          <t>0</t>
        </is>
      </c>
      <c r="AP2107" t="inlineStr">
        <is>
          <t>1</t>
        </is>
      </c>
      <c r="AQ2107" t="inlineStr"/>
      <c r="AR2107" t="inlineStr"/>
      <c r="AS2107" t="inlineStr"/>
      <c r="AT2107" t="inlineStr"/>
      <c r="AU2107" t="inlineStr">
        <is>
          <t>---</t>
        </is>
      </c>
      <c r="AV2107" t="inlineStr">
        <is>
          <t>---</t>
        </is>
      </c>
      <c r="AW2107" t="inlineStr">
        <is>
          <t>---</t>
        </is>
      </c>
      <c r="AX2107" t="inlineStr">
        <is>
          <t>---</t>
        </is>
      </c>
      <c r="AY2107" t="inlineStr">
        <is>
          <t>---</t>
        </is>
      </c>
      <c r="AZ2107" t="inlineStr">
        <is>
          <t>---</t>
        </is>
      </c>
      <c r="BA2107" t="inlineStr">
        <is>
          <t>6b7066b672544b4cabd3a14f9f012e2c</t>
        </is>
      </c>
      <c r="BB2107" t="inlineStr">
        <is>
          <t>http://openrosa.org/formdesigner/0B48E039-1E80-49A7-AC24-732B6E788E39</t>
        </is>
      </c>
      <c r="BC2107" t="inlineStr">
        <is>
          <t>Ration et autres visites</t>
        </is>
      </c>
      <c r="BD2107" t="inlineStr">
        <is>
          <t>CommCare Android, version "2.57.0"(472003). App v15976. CommCare Version 2.57.0. Build 472003, built on: 2025-04-18</t>
        </is>
      </c>
      <c r="BE2107" t="inlineStr">
        <is>
          <t>commcare_f18d6b7a-4a28-4b1e-ba72-371ee279da9f</t>
        </is>
      </c>
      <c r="BF2107" t="inlineStr"/>
      <c r="BG2107" t="inlineStr">
        <is>
          <t>f13d8149fc6d39ebe86af18272310ff9</t>
        </is>
      </c>
      <c r="BH2107" t="inlineStr">
        <is>
          <t>7f92301a232342ecaa860bf392f6b02f</t>
        </is>
      </c>
      <c r="BI2107" t="inlineStr">
        <is>
          <t>15246</t>
        </is>
      </c>
      <c r="BJ2107" t="inlineStr">
        <is>
          <t>XFormInstance</t>
        </is>
      </c>
      <c r="BK2107" t="inlineStr">
        <is>
          <t>8b952b22206611f0855c2d62bcb734fa</t>
        </is>
      </c>
      <c r="BL2107" t="b">
        <v>0</v>
      </c>
      <c r="BM2107" t="inlineStr">
        <is>
          <t>---</t>
        </is>
      </c>
      <c r="BN2107" t="inlineStr">
        <is>
          <t>190.115.181.74</t>
        </is>
      </c>
      <c r="BO2107" t="inlineStr">
        <is>
          <t>Jean Francisco</t>
        </is>
      </c>
    </row>
    <row r="2108">
      <c r="A2108" t="inlineStr">
        <is>
          <t>2106</t>
        </is>
      </c>
      <c r="B2108" t="inlineStr">
        <is>
          <t>2c951ae7-fae4-432a-b9c4-c1a1beccee95</t>
        </is>
      </c>
      <c r="C2108" t="inlineStr">
        <is>
          <t>2025-04-23</t>
        </is>
      </c>
      <c r="D2108" t="inlineStr">
        <is>
          <t>4</t>
        </is>
      </c>
      <c r="E2108" t="inlineStr">
        <is>
          <t>verification des medicaments
rendez vous 15/08/25</t>
        </is>
      </c>
      <c r="F2108" t="inlineStr">
        <is>
          <t>1</t>
        </is>
      </c>
      <c r="G2108" t="inlineStr">
        <is>
          <t>verification des médicaments
rendez vous 15/8/25</t>
        </is>
      </c>
      <c r="H2108" t="inlineStr">
        <is>
          <t>0</t>
        </is>
      </c>
      <c r="I2108" t="inlineStr">
        <is>
          <t>1</t>
        </is>
      </c>
      <c r="J2108" t="inlineStr">
        <is>
          <t>1</t>
        </is>
      </c>
      <c r="K2108" t="inlineStr">
        <is>
          <t>---</t>
        </is>
      </c>
      <c r="L2108" t="inlineStr">
        <is>
          <t>---</t>
        </is>
      </c>
      <c r="M2108" t="inlineStr">
        <is>
          <t>---</t>
        </is>
      </c>
      <c r="N2108" t="inlineStr">
        <is>
          <t>---</t>
        </is>
      </c>
      <c r="O2108" t="inlineStr">
        <is>
          <t>---</t>
        </is>
      </c>
      <c r="P2108" t="inlineStr">
        <is>
          <t>---</t>
        </is>
      </c>
      <c r="Q2108" t="inlineStr">
        <is>
          <t>---</t>
        </is>
      </c>
      <c r="R2108" t="inlineStr"/>
      <c r="S2108" t="inlineStr"/>
      <c r="T2108" t="inlineStr"/>
      <c r="U2108" t="inlineStr"/>
      <c r="V2108" t="inlineStr"/>
      <c r="W2108" t="inlineStr"/>
      <c r="X2108" t="inlineStr">
        <is>
          <t>PAP/HSFS/ST01415</t>
        </is>
      </c>
      <c r="Y2108" t="inlineStr">
        <is>
          <t>PAP/HSFS/ST01415</t>
        </is>
      </c>
      <c r="Z2108" t="inlineStr">
        <is>
          <t>2025-04-23 21:42:13</t>
        </is>
      </c>
      <c r="AA2108" t="inlineStr">
        <is>
          <t>2025-04-23 21:40:23</t>
        </is>
      </c>
      <c r="AB2108" t="inlineStr">
        <is>
          <t>2jessica</t>
        </is>
      </c>
      <c r="AC2108" t="inlineStr">
        <is>
          <t>2025-04-23 21:42:14</t>
        </is>
      </c>
      <c r="AD2108" s="1" t="inlineStr">
        <is>
          <t>https://www.commcarehq.org/a/caris-test/reports/form_data/2c951ae7-fae4-432a-b9c4-c1a1beccee95/</t>
        </is>
      </c>
      <c r="AE2108" t="inlineStr">
        <is>
          <t>---</t>
        </is>
      </c>
      <c r="AF2108" t="inlineStr">
        <is>
          <t>3c5a623af057e23a32ae4000_170226</t>
        </is>
      </c>
      <c r="AG2108" t="inlineStr">
        <is>
          <t>---</t>
        </is>
      </c>
      <c r="AH2108" t="inlineStr">
        <is>
          <t>2025-04-23 21:42:13</t>
        </is>
      </c>
      <c r="AI2108" t="inlineStr">
        <is>
          <t>6b7066b672544b4cabd3a14f9f012e2c</t>
        </is>
      </c>
      <c r="AJ2108" t="inlineStr">
        <is>
          <t>2025-04-23</t>
        </is>
      </c>
      <c r="AK2108" t="inlineStr">
        <is>
          <t>4</t>
        </is>
      </c>
      <c r="AL2108" t="inlineStr">
        <is>
          <t>verification des medicaments
rendez vous 15/08/25</t>
        </is>
      </c>
      <c r="AM2108" t="inlineStr">
        <is>
          <t>1</t>
        </is>
      </c>
      <c r="AN2108" t="inlineStr">
        <is>
          <t>verification des médicaments
rendez vous 15/8/25</t>
        </is>
      </c>
      <c r="AO2108" t="inlineStr">
        <is>
          <t>0</t>
        </is>
      </c>
      <c r="AP2108" t="inlineStr">
        <is>
          <t>1</t>
        </is>
      </c>
      <c r="AQ2108" t="inlineStr"/>
      <c r="AR2108" t="inlineStr"/>
      <c r="AS2108" t="inlineStr"/>
      <c r="AT2108" t="inlineStr"/>
      <c r="AU2108" t="inlineStr">
        <is>
          <t>---</t>
        </is>
      </c>
      <c r="AV2108" t="inlineStr">
        <is>
          <t>---</t>
        </is>
      </c>
      <c r="AW2108" t="inlineStr">
        <is>
          <t>---</t>
        </is>
      </c>
      <c r="AX2108" t="inlineStr">
        <is>
          <t>---</t>
        </is>
      </c>
      <c r="AY2108" t="inlineStr">
        <is>
          <t>---</t>
        </is>
      </c>
      <c r="AZ2108" t="inlineStr">
        <is>
          <t>---</t>
        </is>
      </c>
      <c r="BA2108" t="inlineStr">
        <is>
          <t>6b7066b672544b4cabd3a14f9f012e2c</t>
        </is>
      </c>
      <c r="BB2108" t="inlineStr">
        <is>
          <t>http://openrosa.org/formdesigner/0B48E039-1E80-49A7-AC24-732B6E788E39</t>
        </is>
      </c>
      <c r="BC2108" t="inlineStr">
        <is>
          <t>Ration et autres visites</t>
        </is>
      </c>
      <c r="BD2108" t="inlineStr">
        <is>
          <t>CommCare Android, version "2.57.0"(472003). App v15976. CommCare Version 2.57.0. Build 472003, built on: 2025-04-18</t>
        </is>
      </c>
      <c r="BE2108" t="inlineStr">
        <is>
          <t>commcare_f18d6b7a-4a28-4b1e-ba72-371ee279da9f</t>
        </is>
      </c>
      <c r="BF2108" t="inlineStr"/>
      <c r="BG2108" t="inlineStr">
        <is>
          <t>f13d8149fc6d39ebe86af18272310ff9</t>
        </is>
      </c>
      <c r="BH2108" t="inlineStr">
        <is>
          <t>7f92301a232342ecaa860bf392f6b02f</t>
        </is>
      </c>
      <c r="BI2108" t="inlineStr">
        <is>
          <t>15246</t>
        </is>
      </c>
      <c r="BJ2108" t="inlineStr">
        <is>
          <t>XFormInstance</t>
        </is>
      </c>
      <c r="BK2108" t="inlineStr">
        <is>
          <t>8b952b22206611f0855c2d62bcb734fa</t>
        </is>
      </c>
      <c r="BL2108" t="b">
        <v>0</v>
      </c>
      <c r="BM2108" t="inlineStr">
        <is>
          <t>---</t>
        </is>
      </c>
      <c r="BN2108" t="inlineStr">
        <is>
          <t>190.115.181.74</t>
        </is>
      </c>
      <c r="BO2108" t="inlineStr">
        <is>
          <t>Pierre  Sara</t>
        </is>
      </c>
    </row>
    <row r="2109">
      <c r="A2109" t="inlineStr">
        <is>
          <t>2107</t>
        </is>
      </c>
      <c r="B2109" t="inlineStr">
        <is>
          <t>acd1d6a8-f35c-4a41-a651-e39db3aab095</t>
        </is>
      </c>
      <c r="C2109" t="inlineStr">
        <is>
          <t>2025-04-21</t>
        </is>
      </c>
      <c r="D2109" t="inlineStr">
        <is>
          <t>10</t>
        </is>
      </c>
      <c r="E2109" t="inlineStr">
        <is>
          <t>---</t>
        </is>
      </c>
      <c r="F2109" t="inlineStr">
        <is>
          <t>1</t>
        </is>
      </c>
      <c r="G2109" t="inlineStr">
        <is>
          <t>---</t>
        </is>
      </c>
      <c r="H2109" t="inlineStr">
        <is>
          <t>0</t>
        </is>
      </c>
      <c r="I2109" t="inlineStr">
        <is>
          <t>1</t>
        </is>
      </c>
      <c r="J2109" t="inlineStr">
        <is>
          <t>2</t>
        </is>
      </c>
      <c r="K2109" t="inlineStr">
        <is>
          <t>---</t>
        </is>
      </c>
      <c r="L2109" t="inlineStr">
        <is>
          <t>---</t>
        </is>
      </c>
      <c r="M2109" t="inlineStr">
        <is>
          <t>---</t>
        </is>
      </c>
      <c r="N2109" t="inlineStr">
        <is>
          <t>---</t>
        </is>
      </c>
      <c r="O2109" t="inlineStr">
        <is>
          <t>---</t>
        </is>
      </c>
      <c r="P2109" t="inlineStr">
        <is>
          <t>---</t>
        </is>
      </c>
      <c r="Q2109" t="inlineStr">
        <is>
          <t>---</t>
        </is>
      </c>
      <c r="R2109" t="inlineStr">
        <is>
          <t>15.3</t>
        </is>
      </c>
      <c r="S2109" t="inlineStr">
        <is>
          <t>13.0</t>
        </is>
      </c>
      <c r="T2109" t="inlineStr"/>
      <c r="U2109" t="inlineStr"/>
      <c r="V2109" t="inlineStr"/>
      <c r="W2109" t="inlineStr">
        <is>
          <t>18.506819 -72.6313664 -40.69 137.96</t>
        </is>
      </c>
      <c r="X2109" t="inlineStr">
        <is>
          <t>LEG/HSCL/ST00704</t>
        </is>
      </c>
      <c r="Y2109" t="inlineStr">
        <is>
          <t>LEG/HSCL/ST00704</t>
        </is>
      </c>
      <c r="Z2109" t="inlineStr">
        <is>
          <t>2025-04-21 18:09:45</t>
        </is>
      </c>
      <c r="AA2109" t="inlineStr">
        <is>
          <t>2025-04-21 18:08:45</t>
        </is>
      </c>
      <c r="AB2109" t="inlineStr">
        <is>
          <t>2francesca</t>
        </is>
      </c>
      <c r="AC2109" t="inlineStr">
        <is>
          <t>2025-04-23 23:31:09</t>
        </is>
      </c>
      <c r="AD2109" s="1" t="inlineStr">
        <is>
          <t>https://www.commcarehq.org/a/caris-test/reports/form_data/acd1d6a8-f35c-4a41-a651-e39db3aab095/</t>
        </is>
      </c>
      <c r="AE2109" t="inlineStr">
        <is>
          <t>---</t>
        </is>
      </c>
      <c r="AF2109" t="inlineStr">
        <is>
          <t>3c5a623af057e23a32ae4000_120431</t>
        </is>
      </c>
      <c r="AG2109" t="inlineStr">
        <is>
          <t>---</t>
        </is>
      </c>
      <c r="AH2109" t="inlineStr">
        <is>
          <t>2025-04-21 18:09:45</t>
        </is>
      </c>
      <c r="AI2109" t="inlineStr">
        <is>
          <t>e108d3187abb44a0a8a40ae0f9d2582f</t>
        </is>
      </c>
      <c r="AJ2109" t="inlineStr">
        <is>
          <t>2025-04-21</t>
        </is>
      </c>
      <c r="AK2109" t="inlineStr">
        <is>
          <t>10</t>
        </is>
      </c>
      <c r="AL2109" t="inlineStr">
        <is>
          <t>---</t>
        </is>
      </c>
      <c r="AM2109" t="inlineStr">
        <is>
          <t>1</t>
        </is>
      </c>
      <c r="AN2109" t="inlineStr">
        <is>
          <t>---</t>
        </is>
      </c>
      <c r="AO2109" t="inlineStr">
        <is>
          <t>0</t>
        </is>
      </c>
      <c r="AP2109" t="inlineStr">
        <is>
          <t>1</t>
        </is>
      </c>
      <c r="AQ2109" t="inlineStr">
        <is>
          <t>15.3</t>
        </is>
      </c>
      <c r="AR2109" t="inlineStr">
        <is>
          <t>13</t>
        </is>
      </c>
      <c r="AS2109" t="inlineStr"/>
      <c r="AT2109" t="inlineStr">
        <is>
          <t>18.506819 -72.6313664 -40.69 137.96</t>
        </is>
      </c>
      <c r="AU2109" t="inlineStr">
        <is>
          <t>---</t>
        </is>
      </c>
      <c r="AV2109" t="inlineStr">
        <is>
          <t>---</t>
        </is>
      </c>
      <c r="AW2109" t="inlineStr">
        <is>
          <t>---</t>
        </is>
      </c>
      <c r="AX2109" t="inlineStr">
        <is>
          <t>---</t>
        </is>
      </c>
      <c r="AY2109" t="inlineStr">
        <is>
          <t>---</t>
        </is>
      </c>
      <c r="AZ2109" t="inlineStr">
        <is>
          <t>---</t>
        </is>
      </c>
      <c r="BA2109" t="inlineStr">
        <is>
          <t>e108d3187abb44a0a8a40ae0f9d2582f</t>
        </is>
      </c>
      <c r="BB2109" t="inlineStr">
        <is>
          <t>http://openrosa.org/formdesigner/0B48E039-1E80-49A7-AC24-732B6E788E39</t>
        </is>
      </c>
      <c r="BC2109" t="inlineStr">
        <is>
          <t>Ration et autres visites</t>
        </is>
      </c>
      <c r="BD2109" t="inlineStr">
        <is>
          <t>CommCare Android, version "2.55.0"(467579). App v15976. CommCare Version 2.55.0. Build 467579, built on: 2025-01-15</t>
        </is>
      </c>
      <c r="BE2109" t="inlineStr">
        <is>
          <t>commcare_6f56273d-7e7b-484c-afbb-00c7ac82f3b2</t>
        </is>
      </c>
      <c r="BF2109" t="inlineStr">
        <is>
          <t>18.506898 -72.6313256 1.06 7.55</t>
        </is>
      </c>
      <c r="BG2109" t="inlineStr">
        <is>
          <t>f13d8149fc6d39ebe86af18272310ff9</t>
        </is>
      </c>
      <c r="BH2109" t="inlineStr">
        <is>
          <t>7f92301a232342ecaa860bf392f6b02f</t>
        </is>
      </c>
      <c r="BI2109" t="inlineStr">
        <is>
          <t>15246</t>
        </is>
      </c>
      <c r="BJ2109" t="inlineStr">
        <is>
          <t>XFormInstance</t>
        </is>
      </c>
      <c r="BK2109" t="inlineStr">
        <is>
          <t>6df541321eb911f084c62d62bcb734fa</t>
        </is>
      </c>
      <c r="BL2109" t="b">
        <v>0</v>
      </c>
      <c r="BM2109" t="inlineStr">
        <is>
          <t>---</t>
        </is>
      </c>
      <c r="BN2109" t="inlineStr">
        <is>
          <t>200.113.238.35</t>
        </is>
      </c>
      <c r="BO2109" t="inlineStr">
        <is>
          <t>Sainadelle Naelle Delmas</t>
        </is>
      </c>
    </row>
    <row r="2110">
      <c r="A2110" t="inlineStr">
        <is>
          <t>2108</t>
        </is>
      </c>
      <c r="B2110" t="inlineStr">
        <is>
          <t>1b7e5c89-c823-4ec7-b4c7-810e8822fd6d</t>
        </is>
      </c>
      <c r="C2110" t="inlineStr">
        <is>
          <t>2025-04-22</t>
        </is>
      </c>
      <c r="D2110" t="inlineStr">
        <is>
          <t>10</t>
        </is>
      </c>
      <c r="E2110" t="inlineStr">
        <is>
          <t>---</t>
        </is>
      </c>
      <c r="F2110" t="inlineStr">
        <is>
          <t>1</t>
        </is>
      </c>
      <c r="G2110" t="inlineStr">
        <is>
          <t>---</t>
        </is>
      </c>
      <c r="H2110" t="inlineStr">
        <is>
          <t>0</t>
        </is>
      </c>
      <c r="I2110" t="inlineStr">
        <is>
          <t>1</t>
        </is>
      </c>
      <c r="J2110" t="inlineStr">
        <is>
          <t>2</t>
        </is>
      </c>
      <c r="K2110" t="inlineStr">
        <is>
          <t>---</t>
        </is>
      </c>
      <c r="L2110" t="inlineStr">
        <is>
          <t>---</t>
        </is>
      </c>
      <c r="M2110" t="inlineStr">
        <is>
          <t>---</t>
        </is>
      </c>
      <c r="N2110" t="inlineStr">
        <is>
          <t>---</t>
        </is>
      </c>
      <c r="O2110" t="inlineStr">
        <is>
          <t>---</t>
        </is>
      </c>
      <c r="P2110" t="inlineStr">
        <is>
          <t>---</t>
        </is>
      </c>
      <c r="Q2110" t="inlineStr">
        <is>
          <t>---</t>
        </is>
      </c>
      <c r="R2110" t="inlineStr">
        <is>
          <t>13.0</t>
        </is>
      </c>
      <c r="S2110" t="inlineStr">
        <is>
          <t>8.7</t>
        </is>
      </c>
      <c r="T2110" t="inlineStr"/>
      <c r="U2110" t="inlineStr"/>
      <c r="V2110" t="inlineStr"/>
      <c r="W2110" t="inlineStr">
        <is>
          <t>18.5068546 -72.631238 -10.95 9.61</t>
        </is>
      </c>
      <c r="X2110" t="inlineStr">
        <is>
          <t>LEG/HSCL/ST01128</t>
        </is>
      </c>
      <c r="Y2110" t="inlineStr">
        <is>
          <t>LEG/HSCL/ST01128</t>
        </is>
      </c>
      <c r="Z2110" t="inlineStr">
        <is>
          <t>2025-04-23 23:34:31</t>
        </is>
      </c>
      <c r="AA2110" t="inlineStr">
        <is>
          <t>2025-04-21 18:10:01</t>
        </is>
      </c>
      <c r="AB2110" t="inlineStr">
        <is>
          <t>2francesca</t>
        </is>
      </c>
      <c r="AC2110" t="inlineStr">
        <is>
          <t>2025-04-23 23:33:04</t>
        </is>
      </c>
      <c r="AD2110" s="1" t="inlineStr">
        <is>
          <t>https://www.commcarehq.org/a/caris-test/reports/form_data/1b7e5c89-c823-4ec7-b4c7-810e8822fd6d/</t>
        </is>
      </c>
      <c r="AE2110" t="inlineStr">
        <is>
          <t>---</t>
        </is>
      </c>
      <c r="AF2110" t="inlineStr">
        <is>
          <t>3c5a623af057e23a32ae4000_193817</t>
        </is>
      </c>
      <c r="AG2110" t="inlineStr">
        <is>
          <t>---</t>
        </is>
      </c>
      <c r="AH2110" t="inlineStr">
        <is>
          <t>2025-04-23 23:34:31</t>
        </is>
      </c>
      <c r="AI2110" t="inlineStr">
        <is>
          <t>e108d3187abb44a0a8a40ae0f9d2582f</t>
        </is>
      </c>
      <c r="AJ2110" t="inlineStr">
        <is>
          <t>2025-04-22</t>
        </is>
      </c>
      <c r="AK2110" t="inlineStr">
        <is>
          <t>10</t>
        </is>
      </c>
      <c r="AL2110" t="inlineStr">
        <is>
          <t>---</t>
        </is>
      </c>
      <c r="AM2110" t="inlineStr">
        <is>
          <t>1</t>
        </is>
      </c>
      <c r="AN2110" t="inlineStr">
        <is>
          <t>---</t>
        </is>
      </c>
      <c r="AO2110" t="inlineStr">
        <is>
          <t>0</t>
        </is>
      </c>
      <c r="AP2110" t="inlineStr">
        <is>
          <t>1</t>
        </is>
      </c>
      <c r="AQ2110" t="inlineStr">
        <is>
          <t>13</t>
        </is>
      </c>
      <c r="AR2110" t="inlineStr">
        <is>
          <t>8.7</t>
        </is>
      </c>
      <c r="AS2110" t="inlineStr"/>
      <c r="AT2110" t="inlineStr">
        <is>
          <t>18.5068546 -72.631238 -10.95 9.61</t>
        </is>
      </c>
      <c r="AU2110" t="inlineStr">
        <is>
          <t>---</t>
        </is>
      </c>
      <c r="AV2110" t="inlineStr">
        <is>
          <t>---</t>
        </is>
      </c>
      <c r="AW2110" t="inlineStr">
        <is>
          <t>---</t>
        </is>
      </c>
      <c r="AX2110" t="inlineStr">
        <is>
          <t>---</t>
        </is>
      </c>
      <c r="AY2110" t="inlineStr">
        <is>
          <t>---</t>
        </is>
      </c>
      <c r="AZ2110" t="inlineStr">
        <is>
          <t>---</t>
        </is>
      </c>
      <c r="BA2110" t="inlineStr">
        <is>
          <t>e108d3187abb44a0a8a40ae0f9d2582f</t>
        </is>
      </c>
      <c r="BB2110" t="inlineStr">
        <is>
          <t>http://openrosa.org/formdesigner/0B48E039-1E80-49A7-AC24-732B6E788E39</t>
        </is>
      </c>
      <c r="BC2110" t="inlineStr">
        <is>
          <t>Ration et autres visites</t>
        </is>
      </c>
      <c r="BD2110" t="inlineStr">
        <is>
          <t>CommCare Android, version "2.55.0"(467579). App v15976. CommCare Version 2.55.0. Build 467579, built on: 2025-01-15</t>
        </is>
      </c>
      <c r="BE2110" t="inlineStr">
        <is>
          <t>commcare_6f56273d-7e7b-484c-afbb-00c7ac82f3b2</t>
        </is>
      </c>
      <c r="BF2110" t="inlineStr">
        <is>
          <t>18.5068297 -72.6312139 -12.67 8.27</t>
        </is>
      </c>
      <c r="BG2110" t="inlineStr">
        <is>
          <t>f13d8149fc6d39ebe86af18272310ff9</t>
        </is>
      </c>
      <c r="BH2110" t="inlineStr">
        <is>
          <t>7f92301a232342ecaa860bf392f6b02f</t>
        </is>
      </c>
      <c r="BI2110" t="inlineStr">
        <is>
          <t>15246</t>
        </is>
      </c>
      <c r="BJ2110" t="inlineStr">
        <is>
          <t>XFormInstance</t>
        </is>
      </c>
      <c r="BK2110" t="inlineStr">
        <is>
          <t>6df541321eb911f084c62d62bcb734fa</t>
        </is>
      </c>
      <c r="BL2110" t="b">
        <v>0</v>
      </c>
      <c r="BM2110" t="inlineStr">
        <is>
          <t>---</t>
        </is>
      </c>
      <c r="BN2110" t="inlineStr">
        <is>
          <t>200.113.238.35</t>
        </is>
      </c>
      <c r="BO2110" t="inlineStr">
        <is>
          <t xml:space="preserve">Dort Esther </t>
        </is>
      </c>
    </row>
    <row r="2111">
      <c r="A2111" t="inlineStr">
        <is>
          <t>2109</t>
        </is>
      </c>
      <c r="B2111" t="inlineStr">
        <is>
          <t>00e721bf-a853-47a6-bd97-57324f258e5e</t>
        </is>
      </c>
      <c r="C2111" t="inlineStr">
        <is>
          <t>2025-04-23</t>
        </is>
      </c>
      <c r="D2111" t="inlineStr">
        <is>
          <t>3</t>
        </is>
      </c>
      <c r="E2111" t="inlineStr">
        <is>
          <t>---</t>
        </is>
      </c>
      <c r="F2111" t="inlineStr">
        <is>
          <t>0</t>
        </is>
      </c>
      <c r="G2111" t="inlineStr">
        <is>
          <t>---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---</t>
        </is>
      </c>
      <c r="L2111" t="inlineStr">
        <is>
          <t>---</t>
        </is>
      </c>
      <c r="M2111" t="inlineStr">
        <is>
          <t>---</t>
        </is>
      </c>
      <c r="N2111" t="inlineStr">
        <is>
          <t>---</t>
        </is>
      </c>
      <c r="O2111" t="inlineStr">
        <is>
          <t>---</t>
        </is>
      </c>
      <c r="P2111" t="inlineStr">
        <is>
          <t>---</t>
        </is>
      </c>
      <c r="Q2111" t="inlineStr">
        <is>
          <t>---</t>
        </is>
      </c>
      <c r="R2111" t="inlineStr"/>
      <c r="S2111" t="inlineStr"/>
      <c r="T2111" t="inlineStr"/>
      <c r="U2111" t="inlineStr"/>
      <c r="V2111" t="inlineStr"/>
      <c r="W2111" t="inlineStr"/>
      <c r="X2111" t="inlineStr">
        <is>
          <t>CAP/CMBV/ST03514</t>
        </is>
      </c>
      <c r="Y2111" t="inlineStr">
        <is>
          <t>CAP/CMBV/ST03514</t>
        </is>
      </c>
      <c r="Z2111" t="inlineStr">
        <is>
          <t>2025-04-24 00:33:04</t>
        </is>
      </c>
      <c r="AA2111" t="inlineStr">
        <is>
          <t>2025-04-24 00:32:49</t>
        </is>
      </c>
      <c r="AB2111" t="inlineStr">
        <is>
          <t>1plyviose</t>
        </is>
      </c>
      <c r="AC2111" t="inlineStr">
        <is>
          <t>2025-04-24 00:33:09</t>
        </is>
      </c>
      <c r="AD2111" s="1" t="inlineStr">
        <is>
          <t>https://www.commcarehq.org/a/caris-test/reports/form_data/00e721bf-a853-47a6-bd97-57324f258e5e/</t>
        </is>
      </c>
      <c r="AE2111" t="inlineStr">
        <is>
          <t>---</t>
        </is>
      </c>
      <c r="AF2111" t="inlineStr">
        <is>
          <t>3c5a623af057e23a32ae4000_180816</t>
        </is>
      </c>
      <c r="AG2111" t="inlineStr">
        <is>
          <t>OK</t>
        </is>
      </c>
      <c r="AH2111" t="inlineStr">
        <is>
          <t>2025-04-24 00:33:04</t>
        </is>
      </c>
      <c r="AI2111" t="inlineStr">
        <is>
          <t>aab7a2415e99453fbcb8ebd109e92b4f</t>
        </is>
      </c>
      <c r="AJ2111" t="inlineStr">
        <is>
          <t>2025-04-23</t>
        </is>
      </c>
      <c r="AK2111" t="inlineStr">
        <is>
          <t>3</t>
        </is>
      </c>
      <c r="AL2111" t="inlineStr">
        <is>
          <t>---</t>
        </is>
      </c>
      <c r="AM2111" t="inlineStr">
        <is>
          <t>0</t>
        </is>
      </c>
      <c r="AN2111" t="inlineStr">
        <is>
          <t>---</t>
        </is>
      </c>
      <c r="AO2111" t="inlineStr">
        <is>
          <t>1</t>
        </is>
      </c>
      <c r="AP2111" t="inlineStr">
        <is>
          <t>1</t>
        </is>
      </c>
      <c r="AQ2111" t="inlineStr"/>
      <c r="AR2111" t="inlineStr"/>
      <c r="AS2111" t="inlineStr"/>
      <c r="AT2111" t="inlineStr"/>
      <c r="AU2111" t="inlineStr">
        <is>
          <t>---</t>
        </is>
      </c>
      <c r="AV2111" t="inlineStr">
        <is>
          <t>---</t>
        </is>
      </c>
      <c r="AW2111" t="inlineStr">
        <is>
          <t>---</t>
        </is>
      </c>
      <c r="AX2111" t="inlineStr">
        <is>
          <t>---</t>
        </is>
      </c>
      <c r="AY2111" t="inlineStr">
        <is>
          <t>---</t>
        </is>
      </c>
      <c r="AZ2111" t="inlineStr">
        <is>
          <t>---</t>
        </is>
      </c>
      <c r="BA2111" t="inlineStr">
        <is>
          <t>aab7a2415e99453fbcb8ebd109e92b4f</t>
        </is>
      </c>
      <c r="BB2111" t="inlineStr">
        <is>
          <t>http://openrosa.org/formdesigner/0B48E039-1E80-49A7-AC24-732B6E788E39</t>
        </is>
      </c>
      <c r="BC2111" t="inlineStr">
        <is>
          <t>Ration et autres visites</t>
        </is>
      </c>
      <c r="BD2111" t="inlineStr">
        <is>
          <t>CommCare Android, version "2.55.0"(467579). App v15976. CommCare Version 2.55.0. Build 467579, built on: 2025-01-15</t>
        </is>
      </c>
      <c r="BE2111" t="inlineStr">
        <is>
          <t>commcare_d17d77c2-a7e5-4f4b-9b21-6b80894e9762</t>
        </is>
      </c>
      <c r="BF2111" t="inlineStr"/>
      <c r="BG2111" t="inlineStr">
        <is>
          <t>f13d8149fc6d39ebe86af18272310ff9</t>
        </is>
      </c>
      <c r="BH2111" t="inlineStr">
        <is>
          <t>7f92301a232342ecaa860bf392f6b02f</t>
        </is>
      </c>
      <c r="BI2111" t="inlineStr">
        <is>
          <t>15246</t>
        </is>
      </c>
      <c r="BJ2111" t="inlineStr">
        <is>
          <t>XFormInstance</t>
        </is>
      </c>
      <c r="BK2111" t="inlineStr">
        <is>
          <t>fb499caa20a211f0a91a6960cb3eba34</t>
        </is>
      </c>
      <c r="BL2111" t="b">
        <v>0</v>
      </c>
      <c r="BM2111" t="inlineStr">
        <is>
          <t>---</t>
        </is>
      </c>
      <c r="BN2111" t="inlineStr">
        <is>
          <t>200.113.215.154</t>
        </is>
      </c>
      <c r="BO2111" t="inlineStr">
        <is>
          <t>Nathalie Michel</t>
        </is>
      </c>
    </row>
    <row r="2112">
      <c r="A2112" t="inlineStr">
        <is>
          <t>2110</t>
        </is>
      </c>
      <c r="B2112" t="inlineStr">
        <is>
          <t>3ad234b8-94fe-47f0-b950-ec1d3327066f</t>
        </is>
      </c>
      <c r="C2112" t="inlineStr">
        <is>
          <t>2025-04-23</t>
        </is>
      </c>
      <c r="D2112" t="inlineStr">
        <is>
          <t>4</t>
        </is>
      </c>
      <c r="E2112" t="inlineStr">
        <is>
          <t>Bonbon</t>
        </is>
      </c>
      <c r="F2112" t="inlineStr">
        <is>
          <t>1</t>
        </is>
      </c>
      <c r="G2112" t="inlineStr">
        <is>
          <t>Le numéro n'est pas disponible</t>
        </is>
      </c>
      <c r="H2112" t="inlineStr">
        <is>
          <t>1</t>
        </is>
      </c>
      <c r="I2112" t="inlineStr">
        <is>
          <t>1</t>
        </is>
      </c>
      <c r="J2112" t="inlineStr">
        <is>
          <t>2</t>
        </is>
      </c>
      <c r="K2112" t="inlineStr">
        <is>
          <t>---</t>
        </is>
      </c>
      <c r="L2112" t="inlineStr">
        <is>
          <t>---</t>
        </is>
      </c>
      <c r="M2112" t="inlineStr">
        <is>
          <t>---</t>
        </is>
      </c>
      <c r="N2112" t="inlineStr">
        <is>
          <t>---</t>
        </is>
      </c>
      <c r="O2112" t="inlineStr">
        <is>
          <t>---</t>
        </is>
      </c>
      <c r="P2112" t="inlineStr">
        <is>
          <t>---</t>
        </is>
      </c>
      <c r="Q2112" t="inlineStr">
        <is>
          <t>---</t>
        </is>
      </c>
      <c r="R2112" t="inlineStr">
        <is>
          <t>17.0</t>
        </is>
      </c>
      <c r="S2112" t="inlineStr">
        <is>
          <t>22.9</t>
        </is>
      </c>
      <c r="T2112" t="inlineStr">
        <is>
          <t>122.0</t>
        </is>
      </c>
      <c r="U2112">
        <f>HYPERLINK("https://www.commcarehq.org/a/caris-test/api/form_attachment/v1/3ad234b8-94fe-47f0-b950-ec1d3327066f/1745441396721.jpg")</f>
        <v/>
      </c>
      <c r="V2112" t="inlineStr"/>
      <c r="W2112" t="inlineStr">
        <is>
          <t>18.4312767 -72.8540217 23.6 4.4</t>
        </is>
      </c>
      <c r="X2112" t="inlineStr">
        <is>
          <t>PEG/HNDP/ST01781E</t>
        </is>
      </c>
      <c r="Y2112" t="inlineStr">
        <is>
          <t>PEG/HNDP/ST01781E</t>
        </is>
      </c>
      <c r="Z2112" t="inlineStr">
        <is>
          <t>2025-04-23 21:03:32</t>
        </is>
      </c>
      <c r="AA2112" t="inlineStr">
        <is>
          <t>2025-04-23 20:48:00</t>
        </is>
      </c>
      <c r="AB2112" t="inlineStr">
        <is>
          <t>2sfrancois</t>
        </is>
      </c>
      <c r="AC2112" t="inlineStr">
        <is>
          <t>2025-04-24 02:02:16</t>
        </is>
      </c>
      <c r="AD2112" s="1" t="inlineStr">
        <is>
          <t>https://www.commcarehq.org/a/caris-test/reports/form_data/3ad234b8-94fe-47f0-b950-ec1d3327066f/</t>
        </is>
      </c>
      <c r="AE2112" t="inlineStr">
        <is>
          <t>---</t>
        </is>
      </c>
      <c r="AF2112" t="inlineStr">
        <is>
          <t>3c5a623af057e23a32ae4000_17734</t>
        </is>
      </c>
      <c r="AG2112" t="inlineStr">
        <is>
          <t>---</t>
        </is>
      </c>
      <c r="AH2112" t="inlineStr">
        <is>
          <t>2025-04-23 21:03:32</t>
        </is>
      </c>
      <c r="AI2112" t="inlineStr">
        <is>
          <t>ee56fe43774c739691190a6b2f174cb4</t>
        </is>
      </c>
      <c r="AJ2112" t="inlineStr">
        <is>
          <t>2025-04-23</t>
        </is>
      </c>
      <c r="AK2112" t="inlineStr">
        <is>
          <t>4</t>
        </is>
      </c>
      <c r="AL2112" t="inlineStr">
        <is>
          <t>Bonbon</t>
        </is>
      </c>
      <c r="AM2112" t="inlineStr">
        <is>
          <t>1</t>
        </is>
      </c>
      <c r="AN2112" t="inlineStr">
        <is>
          <t>Le numéro n'est pas disponible</t>
        </is>
      </c>
      <c r="AO2112" t="inlineStr">
        <is>
          <t>1</t>
        </is>
      </c>
      <c r="AP2112" t="inlineStr">
        <is>
          <t>1</t>
        </is>
      </c>
      <c r="AQ2112" t="inlineStr">
        <is>
          <t>17</t>
        </is>
      </c>
      <c r="AR2112" t="inlineStr">
        <is>
          <t>22.9</t>
        </is>
      </c>
      <c r="AS2112" t="inlineStr">
        <is>
          <t>122</t>
        </is>
      </c>
      <c r="AT2112" t="inlineStr">
        <is>
          <t>18.4312767 -72.8540217 23.6 4.4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inlineStr">
        <is>
          <t>---</t>
        </is>
      </c>
      <c r="BA2112" t="inlineStr">
        <is>
          <t>ee56fe43774c739691190a6b2f174cb4</t>
        </is>
      </c>
      <c r="BB2112" t="inlineStr">
        <is>
          <t>http://openrosa.org/formdesigner/0B48E039-1E80-49A7-AC24-732B6E788E39</t>
        </is>
      </c>
      <c r="BC2112" t="inlineStr">
        <is>
          <t>Ration et autres visites</t>
        </is>
      </c>
      <c r="BD2112" t="inlineStr">
        <is>
          <t>CommCare Android, version "2.56"(468051). App v15976. CommCare Version 2.56.0. Build 468051, built on: 2025-04-04</t>
        </is>
      </c>
      <c r="BE2112" t="inlineStr">
        <is>
          <t>commcare_a169376e-65d8-42db-a32c-2b37fe76f3f2</t>
        </is>
      </c>
      <c r="BF2112" t="inlineStr">
        <is>
          <t>18.4340483 -72.847915 23.7 2.29</t>
        </is>
      </c>
      <c r="BG2112" t="inlineStr">
        <is>
          <t>f13d8149fc6d39ebe86af18272310ff9</t>
        </is>
      </c>
      <c r="BH2112" t="inlineStr">
        <is>
          <t>7f92301a232342ecaa860bf392f6b02f</t>
        </is>
      </c>
      <c r="BI2112" t="inlineStr">
        <is>
          <t>15246</t>
        </is>
      </c>
      <c r="BJ2112" t="inlineStr">
        <is>
          <t>XFormInstance</t>
        </is>
      </c>
      <c r="BK2112" t="inlineStr">
        <is>
          <t>a975ffb3203211f0ba55adacf27a4d41</t>
        </is>
      </c>
      <c r="BL2112" t="b">
        <v>0</v>
      </c>
      <c r="BM2112" t="inlineStr">
        <is>
          <t>---</t>
        </is>
      </c>
      <c r="BN2112" t="inlineStr">
        <is>
          <t>200.113.238.34</t>
        </is>
      </c>
      <c r="BO2112" t="inlineStr">
        <is>
          <t>Adassa Slandia St Juste</t>
        </is>
      </c>
    </row>
    <row r="2113">
      <c r="A2113" t="inlineStr">
        <is>
          <t>2111</t>
        </is>
      </c>
      <c r="B2113" t="inlineStr">
        <is>
          <t>662fdb96-fb9e-43ff-9718-efb07b1b6782</t>
        </is>
      </c>
      <c r="C2113" t="inlineStr">
        <is>
          <t>2025-04-23</t>
        </is>
      </c>
      <c r="D2113" t="inlineStr">
        <is>
          <t>3 4</t>
        </is>
      </c>
      <c r="E2113" t="inlineStr">
        <is>
          <t>Bonbon</t>
        </is>
      </c>
      <c r="F2113" t="inlineStr">
        <is>
          <t>0</t>
        </is>
      </c>
      <c r="G2113" t="inlineStr">
        <is>
          <t>---</t>
        </is>
      </c>
      <c r="H2113" t="inlineStr">
        <is>
          <t>1</t>
        </is>
      </c>
      <c r="I2113" t="inlineStr">
        <is>
          <t>1</t>
        </is>
      </c>
      <c r="J2113" t="inlineStr">
        <is>
          <t>3</t>
        </is>
      </c>
      <c r="K2113" t="inlineStr">
        <is>
          <t>---</t>
        </is>
      </c>
      <c r="L2113" t="inlineStr">
        <is>
          <t>---</t>
        </is>
      </c>
      <c r="M2113" t="inlineStr">
        <is>
          <t>---</t>
        </is>
      </c>
      <c r="N2113" t="inlineStr">
        <is>
          <t>---</t>
        </is>
      </c>
      <c r="O2113" t="inlineStr">
        <is>
          <t>---</t>
        </is>
      </c>
      <c r="P2113" t="inlineStr">
        <is>
          <t>---</t>
        </is>
      </c>
      <c r="Q2113" t="inlineStr">
        <is>
          <t>---</t>
        </is>
      </c>
      <c r="R2113" t="inlineStr">
        <is>
          <t>19.5</t>
        </is>
      </c>
      <c r="S2113" t="inlineStr">
        <is>
          <t>36.0</t>
        </is>
      </c>
      <c r="T2113" t="inlineStr">
        <is>
          <t>154.0</t>
        </is>
      </c>
      <c r="U2113">
        <f>HYPERLINK("https://www.commcarehq.org/a/caris-test/api/form_attachment/v1/662fdb96-fb9e-43ff-9718-efb07b1b6782/1745453100715.jpg")</f>
        <v/>
      </c>
      <c r="V2113" t="inlineStr"/>
      <c r="W2113" t="inlineStr">
        <is>
          <t>18.4255665 -72.8620712 2.9 200.0</t>
        </is>
      </c>
      <c r="X2113" t="inlineStr">
        <is>
          <t>PEG/HNDP/ST00796</t>
        </is>
      </c>
      <c r="Y2113" t="inlineStr">
        <is>
          <t>PEG/HNDP/ST00796</t>
        </is>
      </c>
      <c r="Z2113" t="inlineStr">
        <is>
          <t>2025-04-24 00:05:55</t>
        </is>
      </c>
      <c r="AA2113" t="inlineStr">
        <is>
          <t>2025-04-23 23:58:25</t>
        </is>
      </c>
      <c r="AB2113" t="inlineStr">
        <is>
          <t>2sfrancois</t>
        </is>
      </c>
      <c r="AC2113" t="inlineStr">
        <is>
          <t>2025-04-24 02:02:20</t>
        </is>
      </c>
      <c r="AD2113" s="1" t="inlineStr">
        <is>
          <t>https://www.commcarehq.org/a/caris-test/reports/form_data/662fdb96-fb9e-43ff-9718-efb07b1b6782/</t>
        </is>
      </c>
      <c r="AE2113" t="inlineStr">
        <is>
          <t>---</t>
        </is>
      </c>
      <c r="AF2113" t="inlineStr">
        <is>
          <t>3c5a623af057e23a32ae4000_9381</t>
        </is>
      </c>
      <c r="AG2113" t="inlineStr">
        <is>
          <t>OK</t>
        </is>
      </c>
      <c r="AH2113" t="inlineStr">
        <is>
          <t>2025-04-24 00:05:55</t>
        </is>
      </c>
      <c r="AI2113" t="inlineStr">
        <is>
          <t>ee56fe43774c739691190a6b2f174cb4</t>
        </is>
      </c>
      <c r="AJ2113" t="inlineStr">
        <is>
          <t>2025-04-23</t>
        </is>
      </c>
      <c r="AK2113" t="inlineStr">
        <is>
          <t>3 4</t>
        </is>
      </c>
      <c r="AL2113" t="inlineStr">
        <is>
          <t>Bonbon</t>
        </is>
      </c>
      <c r="AM2113" t="inlineStr">
        <is>
          <t>0</t>
        </is>
      </c>
      <c r="AN2113" t="inlineStr">
        <is>
          <t>---</t>
        </is>
      </c>
      <c r="AO2113" t="inlineStr">
        <is>
          <t>1</t>
        </is>
      </c>
      <c r="AP2113" t="inlineStr">
        <is>
          <t>1</t>
        </is>
      </c>
      <c r="AQ2113" t="inlineStr">
        <is>
          <t>19.5</t>
        </is>
      </c>
      <c r="AR2113" t="inlineStr">
        <is>
          <t>36</t>
        </is>
      </c>
      <c r="AS2113" t="inlineStr">
        <is>
          <t>154</t>
        </is>
      </c>
      <c r="AT2113" t="inlineStr">
        <is>
          <t>18.4255665 -72.8620712 2.9 200.0</t>
        </is>
      </c>
      <c r="AU2113" t="inlineStr">
        <is>
          <t>---</t>
        </is>
      </c>
      <c r="AV2113" t="inlineStr">
        <is>
          <t>---</t>
        </is>
      </c>
      <c r="AW2113" t="inlineStr">
        <is>
          <t>---</t>
        </is>
      </c>
      <c r="AX2113" t="inlineStr">
        <is>
          <t>---</t>
        </is>
      </c>
      <c r="AY2113" t="inlineStr">
        <is>
          <t>---</t>
        </is>
      </c>
      <c r="AZ2113" t="inlineStr">
        <is>
          <t>---</t>
        </is>
      </c>
      <c r="BA2113" t="inlineStr">
        <is>
          <t>ee56fe43774c739691190a6b2f174cb4</t>
        </is>
      </c>
      <c r="BB2113" t="inlineStr">
        <is>
          <t>http://openrosa.org/formdesigner/0B48E039-1E80-49A7-AC24-732B6E788E39</t>
        </is>
      </c>
      <c r="BC2113" t="inlineStr">
        <is>
          <t>Ration et autres visites</t>
        </is>
      </c>
      <c r="BD2113" t="inlineStr">
        <is>
          <t>CommCare Android, version "2.56"(468051). App v15976. CommCare Version 2.56.0. Build 468051, built on: 2025-04-04</t>
        </is>
      </c>
      <c r="BE2113" t="inlineStr">
        <is>
          <t>commcare_a169376e-65d8-42db-a32c-2b37fe76f3f2</t>
        </is>
      </c>
      <c r="BF2113" t="inlineStr">
        <is>
          <t>18.4284183 -72.8621001 2.9 5.4</t>
        </is>
      </c>
      <c r="BG2113" t="inlineStr">
        <is>
          <t>f13d8149fc6d39ebe86af18272310ff9</t>
        </is>
      </c>
      <c r="BH2113" t="inlineStr">
        <is>
          <t>7f92301a232342ecaa860bf392f6b02f</t>
        </is>
      </c>
      <c r="BI2113" t="inlineStr">
        <is>
          <t>15246</t>
        </is>
      </c>
      <c r="BJ2113" t="inlineStr">
        <is>
          <t>XFormInstance</t>
        </is>
      </c>
      <c r="BK2113" t="inlineStr">
        <is>
          <t>a975ffb3203211f0ba55adacf27a4d41</t>
        </is>
      </c>
      <c r="BL2113" t="b">
        <v>0</v>
      </c>
      <c r="BM2113" t="inlineStr">
        <is>
          <t>---</t>
        </is>
      </c>
      <c r="BN2113" t="inlineStr">
        <is>
          <t>200.113.238.34</t>
        </is>
      </c>
      <c r="BO2113" t="inlineStr">
        <is>
          <t>Marvens Laurent</t>
        </is>
      </c>
    </row>
    <row r="2114">
      <c r="A2114" t="inlineStr">
        <is>
          <t>2112</t>
        </is>
      </c>
      <c r="B2114" t="inlineStr">
        <is>
          <t>d660ba9a-54d0-4572-b673-a424743e2b7e</t>
        </is>
      </c>
      <c r="C2114" t="inlineStr">
        <is>
          <t>2025-04-22</t>
        </is>
      </c>
      <c r="D2114" t="inlineStr">
        <is>
          <t>3</t>
        </is>
      </c>
      <c r="E2114" t="inlineStr">
        <is>
          <t>---</t>
        </is>
      </c>
      <c r="F2114" t="inlineStr">
        <is>
          <t>1</t>
        </is>
      </c>
      <c r="G2114" t="inlineStr">
        <is>
          <t>---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---</t>
        </is>
      </c>
      <c r="L2114" t="inlineStr">
        <is>
          <t>---</t>
        </is>
      </c>
      <c r="M2114" t="inlineStr">
        <is>
          <t>---</t>
        </is>
      </c>
      <c r="N2114" t="inlineStr">
        <is>
          <t>---</t>
        </is>
      </c>
      <c r="O2114" t="inlineStr">
        <is>
          <t>---</t>
        </is>
      </c>
      <c r="P2114" t="inlineStr">
        <is>
          <t>---</t>
        </is>
      </c>
      <c r="Q2114" t="inlineStr">
        <is>
          <t>---</t>
        </is>
      </c>
      <c r="R2114" t="inlineStr"/>
      <c r="S2114" t="inlineStr"/>
      <c r="T2114" t="inlineStr"/>
      <c r="U2114" t="inlineStr"/>
      <c r="V2114" t="inlineStr"/>
      <c r="W2114" t="inlineStr">
        <is>
          <t>18.5377383 -72.3943042 -0.5 5.53</t>
        </is>
      </c>
      <c r="X2114" t="inlineStr">
        <is>
          <t>PAP/HAHD/ST00409</t>
        </is>
      </c>
      <c r="Y2114" t="inlineStr">
        <is>
          <t>PAP/HAHD/ST00409</t>
        </is>
      </c>
      <c r="Z2114" t="inlineStr">
        <is>
          <t>2025-04-24 13:04:27</t>
        </is>
      </c>
      <c r="AA2114" t="inlineStr">
        <is>
          <t>2025-04-22 16:11:54</t>
        </is>
      </c>
      <c r="AB2114" t="inlineStr">
        <is>
          <t>2miclene</t>
        </is>
      </c>
      <c r="AC2114" t="inlineStr">
        <is>
          <t>2025-04-24 13:04:35</t>
        </is>
      </c>
      <c r="AD2114" s="1" t="inlineStr">
        <is>
          <t>https://www.commcarehq.org/a/caris-test/reports/form_data/d660ba9a-54d0-4572-b673-a424743e2b7e/</t>
        </is>
      </c>
      <c r="AE2114" t="inlineStr">
        <is>
          <t>---</t>
        </is>
      </c>
      <c r="AF2114" t="inlineStr">
        <is>
          <t>b80e4eb2b980449c9af972a2615bd805</t>
        </is>
      </c>
      <c r="AG2114" t="inlineStr">
        <is>
          <t>OK</t>
        </is>
      </c>
      <c r="AH2114" t="inlineStr">
        <is>
          <t>2025-04-24 13:04:27</t>
        </is>
      </c>
      <c r="AI2114" t="inlineStr">
        <is>
          <t>64b0a61236f7d987dd45027ebbfc57df</t>
        </is>
      </c>
      <c r="AJ2114" t="inlineStr">
        <is>
          <t>2025-04-22</t>
        </is>
      </c>
      <c r="AK2114" t="inlineStr">
        <is>
          <t>3</t>
        </is>
      </c>
      <c r="AL2114" t="inlineStr">
        <is>
          <t>---</t>
        </is>
      </c>
      <c r="AM2114" t="inlineStr">
        <is>
          <t>1</t>
        </is>
      </c>
      <c r="AN2114" t="inlineStr">
        <is>
          <t>---</t>
        </is>
      </c>
      <c r="AO2114" t="inlineStr">
        <is>
          <t>1</t>
        </is>
      </c>
      <c r="AP2114" t="inlineStr">
        <is>
          <t>1</t>
        </is>
      </c>
      <c r="AQ2114" t="inlineStr"/>
      <c r="AR2114" t="inlineStr"/>
      <c r="AS2114" t="inlineStr"/>
      <c r="AT2114" t="inlineStr">
        <is>
          <t>18.5377383 -72.3943042 -0.5 5.53</t>
        </is>
      </c>
      <c r="AU2114" t="inlineStr">
        <is>
          <t>---</t>
        </is>
      </c>
      <c r="AV2114" t="inlineStr">
        <is>
          <t>---</t>
        </is>
      </c>
      <c r="AW2114" t="inlineStr">
        <is>
          <t>---</t>
        </is>
      </c>
      <c r="AX2114" t="inlineStr">
        <is>
          <t>---</t>
        </is>
      </c>
      <c r="AY2114" t="inlineStr">
        <is>
          <t>---</t>
        </is>
      </c>
      <c r="AZ2114" t="inlineStr">
        <is>
          <t>---</t>
        </is>
      </c>
      <c r="BA2114" t="inlineStr">
        <is>
          <t>64b0a61236f7d987dd45027ebbfc57df</t>
        </is>
      </c>
      <c r="BB2114" t="inlineStr">
        <is>
          <t>http://openrosa.org/formdesigner/0B48E039-1E80-49A7-AC24-732B6E788E39</t>
        </is>
      </c>
      <c r="BC2114" t="inlineStr">
        <is>
          <t>Ration et autres visites</t>
        </is>
      </c>
      <c r="BD2114" t="inlineStr">
        <is>
          <t>CommCare Android, version "2.55.0"(467579). App v15976. CommCare Version 2.55.0. Build 467579, built on: 2025-01-15</t>
        </is>
      </c>
      <c r="BE2114" t="inlineStr">
        <is>
          <t>commcare_54a621c2-54d8-40d6-b070-4af9fd73e052</t>
        </is>
      </c>
      <c r="BF2114" t="inlineStr">
        <is>
          <t>18.5377298 -72.3942609 -0.21 9.0</t>
        </is>
      </c>
      <c r="BG2114" t="inlineStr">
        <is>
          <t>f13d8149fc6d39ebe86af18272310ff9</t>
        </is>
      </c>
      <c r="BH2114" t="inlineStr">
        <is>
          <t>7f92301a232342ecaa860bf392f6b02f</t>
        </is>
      </c>
      <c r="BI2114" t="inlineStr">
        <is>
          <t>15246</t>
        </is>
      </c>
      <c r="BJ2114" t="inlineStr">
        <is>
          <t>XFormInstance</t>
        </is>
      </c>
      <c r="BK2114" t="inlineStr">
        <is>
          <t>b89d68961f8011f091305d8af65c2883</t>
        </is>
      </c>
      <c r="BL2114" t="b">
        <v>0</v>
      </c>
      <c r="BM2114" t="inlineStr">
        <is>
          <t>---</t>
        </is>
      </c>
      <c r="BN2114" t="inlineStr">
        <is>
          <t>200.113.214.155</t>
        </is>
      </c>
      <c r="BO2114" t="inlineStr">
        <is>
          <t>Esperantha Euphremie Desrosiers</t>
        </is>
      </c>
    </row>
    <row r="2115">
      <c r="A2115" t="inlineStr">
        <is>
          <t>2113</t>
        </is>
      </c>
      <c r="B2115" t="inlineStr">
        <is>
          <t>2f891c32-fb7a-471b-9902-f76b211b036f</t>
        </is>
      </c>
      <c r="C2115" t="inlineStr">
        <is>
          <t>2025-04-24</t>
        </is>
      </c>
      <c r="D2115" t="inlineStr">
        <is>
          <t>3 8 10</t>
        </is>
      </c>
      <c r="E2115" t="inlineStr">
        <is>
          <t>---</t>
        </is>
      </c>
      <c r="F2115" t="inlineStr">
        <is>
          <t>1</t>
        </is>
      </c>
      <c r="G2115" t="inlineStr">
        <is>
          <t>---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---</t>
        </is>
      </c>
      <c r="L2115" t="inlineStr">
        <is>
          <t>---</t>
        </is>
      </c>
      <c r="M2115" t="inlineStr">
        <is>
          <t>---</t>
        </is>
      </c>
      <c r="N2115" t="inlineStr">
        <is>
          <t>---</t>
        </is>
      </c>
      <c r="O2115" t="inlineStr">
        <is>
          <t>---</t>
        </is>
      </c>
      <c r="P2115" t="inlineStr">
        <is>
          <t>---</t>
        </is>
      </c>
      <c r="Q2115" t="inlineStr">
        <is>
          <t>---</t>
        </is>
      </c>
      <c r="R2115" t="inlineStr"/>
      <c r="S2115" t="inlineStr"/>
      <c r="T2115" t="inlineStr"/>
      <c r="U2115" t="inlineStr"/>
      <c r="V2115" t="inlineStr"/>
      <c r="W2115" t="inlineStr"/>
      <c r="X2115" t="inlineStr">
        <is>
          <t>PAP/HAHD/ST00124</t>
        </is>
      </c>
      <c r="Y2115" t="inlineStr">
        <is>
          <t>PAP/HAHD/ST00124</t>
        </is>
      </c>
      <c r="Z2115" t="inlineStr">
        <is>
          <t>2025-04-24 13:21:06</t>
        </is>
      </c>
      <c r="AA2115" t="inlineStr">
        <is>
          <t>2025-04-24 13:20:30</t>
        </is>
      </c>
      <c r="AB2115" t="inlineStr">
        <is>
          <t>2miclene</t>
        </is>
      </c>
      <c r="AC2115" t="inlineStr">
        <is>
          <t>2025-04-24 13:22:45</t>
        </is>
      </c>
      <c r="AD2115" s="1" t="inlineStr">
        <is>
          <t>https://www.commcarehq.org/a/caris-test/reports/form_data/2f891c32-fb7a-471b-9902-f76b211b036f/</t>
        </is>
      </c>
      <c r="AE2115" t="inlineStr">
        <is>
          <t>---</t>
        </is>
      </c>
      <c r="AF2115" t="inlineStr">
        <is>
          <t>3c5a623af057e23a32ae4000_188175</t>
        </is>
      </c>
      <c r="AG2115" t="inlineStr">
        <is>
          <t>OK</t>
        </is>
      </c>
      <c r="AH2115" t="inlineStr">
        <is>
          <t>2025-04-24 13:21:06</t>
        </is>
      </c>
      <c r="AI2115" t="inlineStr">
        <is>
          <t>64b0a61236f7d987dd45027ebbfc57df</t>
        </is>
      </c>
      <c r="AJ2115" t="inlineStr">
        <is>
          <t>2025-04-24</t>
        </is>
      </c>
      <c r="AK2115" t="inlineStr">
        <is>
          <t>3 8 10</t>
        </is>
      </c>
      <c r="AL2115" t="inlineStr">
        <is>
          <t>---</t>
        </is>
      </c>
      <c r="AM2115" t="inlineStr">
        <is>
          <t>1</t>
        </is>
      </c>
      <c r="AN2115" t="inlineStr">
        <is>
          <t>---</t>
        </is>
      </c>
      <c r="AO2115" t="inlineStr">
        <is>
          <t>1</t>
        </is>
      </c>
      <c r="AP2115" t="inlineStr">
        <is>
          <t>1</t>
        </is>
      </c>
      <c r="AQ2115" t="inlineStr"/>
      <c r="AR2115" t="inlineStr"/>
      <c r="AS2115" t="inlineStr"/>
      <c r="AT2115" t="inlineStr"/>
      <c r="AU2115" t="inlineStr">
        <is>
          <t>---</t>
        </is>
      </c>
      <c r="AV2115" t="inlineStr">
        <is>
          <t>---</t>
        </is>
      </c>
      <c r="AW2115" t="inlineStr">
        <is>
          <t>---</t>
        </is>
      </c>
      <c r="AX2115" t="inlineStr">
        <is>
          <t>---</t>
        </is>
      </c>
      <c r="AY2115" t="inlineStr">
        <is>
          <t>---</t>
        </is>
      </c>
      <c r="AZ2115" t="inlineStr">
        <is>
          <t>---</t>
        </is>
      </c>
      <c r="BA2115" t="inlineStr">
        <is>
          <t>64b0a61236f7d987dd45027ebbfc57df</t>
        </is>
      </c>
      <c r="BB2115" t="inlineStr">
        <is>
          <t>http://openrosa.org/formdesigner/0B48E039-1E80-49A7-AC24-732B6E788E39</t>
        </is>
      </c>
      <c r="BC2115" t="inlineStr">
        <is>
          <t>Ration et autres visites</t>
        </is>
      </c>
      <c r="BD2115" t="inlineStr">
        <is>
          <t>CommCare Android, version "2.55.0"(467579). App v15976. CommCare Version 2.55.0. Build 467579, built on: 2025-01-15</t>
        </is>
      </c>
      <c r="BE2115" t="inlineStr">
        <is>
          <t>commcare_54a621c2-54d8-40d6-b070-4af9fd73e052</t>
        </is>
      </c>
      <c r="BF2115" t="inlineStr"/>
      <c r="BG2115" t="inlineStr">
        <is>
          <t>f13d8149fc6d39ebe86af18272310ff9</t>
        </is>
      </c>
      <c r="BH2115" t="inlineStr">
        <is>
          <t>7f92301a232342ecaa860bf392f6b02f</t>
        </is>
      </c>
      <c r="BI2115" t="inlineStr">
        <is>
          <t>15246</t>
        </is>
      </c>
      <c r="BJ2115" t="inlineStr">
        <is>
          <t>XFormInstance</t>
        </is>
      </c>
      <c r="BK2115" t="inlineStr">
        <is>
          <t>b89d68961f8011f091305d8af65c2883</t>
        </is>
      </c>
      <c r="BL2115" t="b">
        <v>0</v>
      </c>
      <c r="BM2115" t="inlineStr">
        <is>
          <t>---</t>
        </is>
      </c>
      <c r="BN2115" t="inlineStr">
        <is>
          <t>200.113.214.242</t>
        </is>
      </c>
      <c r="BO2115" t="inlineStr">
        <is>
          <t>Djudnol Paul</t>
        </is>
      </c>
    </row>
    <row r="2116">
      <c r="A2116" t="inlineStr">
        <is>
          <t>2114</t>
        </is>
      </c>
      <c r="B2116" t="inlineStr">
        <is>
          <t>a2a2f682-4985-40ad-ba3d-f4f4991282fc</t>
        </is>
      </c>
      <c r="C2116" t="inlineStr">
        <is>
          <t>2025-04-23</t>
        </is>
      </c>
      <c r="D2116" t="inlineStr">
        <is>
          <t>4</t>
        </is>
      </c>
      <c r="E2116" t="inlineStr">
        <is>
          <t>méd 23/10/25  R/V 23/10/25</t>
        </is>
      </c>
      <c r="F2116" t="inlineStr">
        <is>
          <t>0</t>
        </is>
      </c>
      <c r="G2116" t="inlineStr">
        <is>
          <t>ARV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---</t>
        </is>
      </c>
      <c r="L2116" t="inlineStr">
        <is>
          <t>---</t>
        </is>
      </c>
      <c r="M2116" t="inlineStr">
        <is>
          <t>---</t>
        </is>
      </c>
      <c r="N2116" t="inlineStr">
        <is>
          <t>---</t>
        </is>
      </c>
      <c r="O2116" t="inlineStr">
        <is>
          <t>---</t>
        </is>
      </c>
      <c r="P2116" t="inlineStr">
        <is>
          <t>---</t>
        </is>
      </c>
      <c r="Q2116" t="inlineStr">
        <is>
          <t>---</t>
        </is>
      </c>
      <c r="R2116" t="inlineStr"/>
      <c r="S2116" t="inlineStr"/>
      <c r="T2116" t="inlineStr"/>
      <c r="U2116" t="inlineStr"/>
      <c r="V2116" t="inlineStr"/>
      <c r="W2116" t="inlineStr"/>
      <c r="X2116" t="inlineStr">
        <is>
          <t>GON/CDIR/ST01712</t>
        </is>
      </c>
      <c r="Y2116" t="inlineStr">
        <is>
          <t>GON/CDIR/ST01712</t>
        </is>
      </c>
      <c r="Z2116" t="inlineStr">
        <is>
          <t>2025-04-24 13:50:48</t>
        </is>
      </c>
      <c r="AA2116" t="inlineStr">
        <is>
          <t>2025-04-24 13:48:20</t>
        </is>
      </c>
      <c r="AB2116" t="inlineStr">
        <is>
          <t>6cheranor</t>
        </is>
      </c>
      <c r="AC2116" t="inlineStr">
        <is>
          <t>2025-04-24 13:51:38</t>
        </is>
      </c>
      <c r="AD2116" s="1" t="inlineStr">
        <is>
          <t>https://www.commcarehq.org/a/caris-test/reports/form_data/a2a2f682-4985-40ad-ba3d-f4f4991282fc/</t>
        </is>
      </c>
      <c r="AE2116" t="inlineStr">
        <is>
          <t>---</t>
        </is>
      </c>
      <c r="AF2116" t="inlineStr">
        <is>
          <t>3c5a623af057e23a32ae4000_111385</t>
        </is>
      </c>
      <c r="AG2116" t="inlineStr">
        <is>
          <t>---</t>
        </is>
      </c>
      <c r="AH2116" t="inlineStr">
        <is>
          <t>2025-04-24 13:50:48</t>
        </is>
      </c>
      <c r="AI2116" t="inlineStr">
        <is>
          <t>29b7f1edbe6082f038dd4ec8d0ae7a9d</t>
        </is>
      </c>
      <c r="AJ2116" t="inlineStr">
        <is>
          <t>2025-04-23</t>
        </is>
      </c>
      <c r="AK2116" t="inlineStr">
        <is>
          <t>4</t>
        </is>
      </c>
      <c r="AL2116" t="inlineStr">
        <is>
          <t>méd 23/10/25  R/V 23/10/25</t>
        </is>
      </c>
      <c r="AM2116" t="inlineStr">
        <is>
          <t>0</t>
        </is>
      </c>
      <c r="AN2116" t="inlineStr">
        <is>
          <t>ARV</t>
        </is>
      </c>
      <c r="AO2116" t="inlineStr">
        <is>
          <t>1</t>
        </is>
      </c>
      <c r="AP2116" t="inlineStr">
        <is>
          <t>1</t>
        </is>
      </c>
      <c r="AQ2116" t="inlineStr"/>
      <c r="AR2116" t="inlineStr"/>
      <c r="AS2116" t="inlineStr"/>
      <c r="AT2116" t="inlineStr"/>
      <c r="AU2116" t="inlineStr">
        <is>
          <t>---</t>
        </is>
      </c>
      <c r="AV2116" t="inlineStr">
        <is>
          <t>---</t>
        </is>
      </c>
      <c r="AW2116" t="inlineStr">
        <is>
          <t>---</t>
        </is>
      </c>
      <c r="AX2116" t="inlineStr">
        <is>
          <t>---</t>
        </is>
      </c>
      <c r="AY2116" t="inlineStr">
        <is>
          <t>---</t>
        </is>
      </c>
      <c r="AZ2116" t="inlineStr">
        <is>
          <t>---</t>
        </is>
      </c>
      <c r="BA2116" t="inlineStr">
        <is>
          <t>29b7f1edbe6082f038dd4ec8d0ae7a9d</t>
        </is>
      </c>
      <c r="BB2116" t="inlineStr">
        <is>
          <t>http://openrosa.org/formdesigner/0B48E039-1E80-49A7-AC24-732B6E788E39</t>
        </is>
      </c>
      <c r="BC2116" t="inlineStr">
        <is>
          <t>Ration et autres visites</t>
        </is>
      </c>
      <c r="BD2116" t="inlineStr">
        <is>
          <t>CommCare Android, version "2.55.0"(467579). App v15976. CommCare Version 2.55.0. Build 467579, built on: 2025-01-15</t>
        </is>
      </c>
      <c r="BE2116" t="inlineStr">
        <is>
          <t>commcare_e5a4e59a-31e9-47c0-99a3-baf23089b238</t>
        </is>
      </c>
      <c r="BF2116" t="inlineStr"/>
      <c r="BG2116" t="inlineStr">
        <is>
          <t>f13d8149fc6d39ebe86af18272310ff9</t>
        </is>
      </c>
      <c r="BH2116" t="inlineStr">
        <is>
          <t>7f92301a232342ecaa860bf392f6b02f</t>
        </is>
      </c>
      <c r="BI2116" t="inlineStr">
        <is>
          <t>15246</t>
        </is>
      </c>
      <c r="BJ2116" t="inlineStr">
        <is>
          <t>XFormInstance</t>
        </is>
      </c>
      <c r="BK2116" t="inlineStr">
        <is>
          <t>621f1cba1ec411f084cd2d62bcb734fa</t>
        </is>
      </c>
      <c r="BL2116" t="b">
        <v>0</v>
      </c>
      <c r="BM2116" t="inlineStr">
        <is>
          <t>---</t>
        </is>
      </c>
      <c r="BN2116" t="inlineStr">
        <is>
          <t>200.113.215.128</t>
        </is>
      </c>
      <c r="BO2116" t="inlineStr">
        <is>
          <t>Blandine Thomas</t>
        </is>
      </c>
    </row>
    <row r="2117">
      <c r="A2117" t="inlineStr">
        <is>
          <t>2115</t>
        </is>
      </c>
      <c r="B2117" t="inlineStr">
        <is>
          <t>95b3f29f-1a95-44cd-8166-76934a5c6c75</t>
        </is>
      </c>
      <c r="C2117" t="inlineStr">
        <is>
          <t>2025-04-22</t>
        </is>
      </c>
      <c r="D2117" t="inlineStr">
        <is>
          <t>4</t>
        </is>
      </c>
      <c r="E2117" t="inlineStr">
        <is>
          <t>visite D'approvisionnement</t>
        </is>
      </c>
      <c r="F2117" t="inlineStr">
        <is>
          <t>0</t>
        </is>
      </c>
      <c r="G2117" t="inlineStr">
        <is>
          <t>approvisionnement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---</t>
        </is>
      </c>
      <c r="L2117" t="inlineStr">
        <is>
          <t>---</t>
        </is>
      </c>
      <c r="M2117" t="inlineStr">
        <is>
          <t>---</t>
        </is>
      </c>
      <c r="N2117" t="inlineStr">
        <is>
          <t>---</t>
        </is>
      </c>
      <c r="O2117" t="inlineStr">
        <is>
          <t>---</t>
        </is>
      </c>
      <c r="P2117" t="inlineStr">
        <is>
          <t>---</t>
        </is>
      </c>
      <c r="Q2117" t="inlineStr">
        <is>
          <t>---</t>
        </is>
      </c>
      <c r="R2117" t="inlineStr"/>
      <c r="S2117" t="inlineStr">
        <is>
          <t>32.1</t>
        </is>
      </c>
      <c r="T2117" t="inlineStr"/>
      <c r="U2117">
        <f>HYPERLINK("https://www.commcarehq.org/a/caris-test/api/form_attachment/v1/95b3f29f-1a95-44cd-8166-76934a5c6c75/1745341691219.jpg")</f>
        <v/>
      </c>
      <c r="V2117">
        <f>HYPERLINK("https://www.commcarehq.org/a/caris-test/api/form_attachment/v1/95b3f29f-1a95-44cd-8166-76934a5c6c75/1745341724683.jpg")</f>
        <v/>
      </c>
      <c r="W2117" t="inlineStr">
        <is>
          <t>19.6279682 -71.9582634 28.73 11.27</t>
        </is>
      </c>
      <c r="X2117" t="inlineStr">
        <is>
          <t>CAP/CALT/ST00876</t>
        </is>
      </c>
      <c r="Y2117" t="inlineStr">
        <is>
          <t>CAP/CALT/ST00876</t>
        </is>
      </c>
      <c r="Z2117" t="inlineStr">
        <is>
          <t>2025-04-22 17:10:01</t>
        </is>
      </c>
      <c r="AA2117" t="inlineStr">
        <is>
          <t>2025-04-22 16:58:48</t>
        </is>
      </c>
      <c r="AB2117" t="inlineStr">
        <is>
          <t>1irania</t>
        </is>
      </c>
      <c r="AC2117" t="inlineStr">
        <is>
          <t>2025-04-24 14:01:30</t>
        </is>
      </c>
      <c r="AD2117" s="1" t="inlineStr">
        <is>
          <t>https://www.commcarehq.org/a/caris-test/reports/form_data/95b3f29f-1a95-44cd-8166-76934a5c6c75/</t>
        </is>
      </c>
      <c r="AE2117" t="inlineStr">
        <is>
          <t>---</t>
        </is>
      </c>
      <c r="AF2117" t="inlineStr">
        <is>
          <t>3c5a623af057e23a32ae4000_20993</t>
        </is>
      </c>
      <c r="AG2117" t="inlineStr">
        <is>
          <t>---</t>
        </is>
      </c>
      <c r="AH2117" t="inlineStr">
        <is>
          <t>2025-04-22 17:10:01</t>
        </is>
      </c>
      <c r="AI2117" t="inlineStr">
        <is>
          <t>42a82b7de9e609ae71648670ad4c56aa</t>
        </is>
      </c>
      <c r="AJ2117" t="inlineStr">
        <is>
          <t>2025-04-22</t>
        </is>
      </c>
      <c r="AK2117" t="inlineStr">
        <is>
          <t>4</t>
        </is>
      </c>
      <c r="AL2117" t="inlineStr">
        <is>
          <t>visite D'approvisionnement</t>
        </is>
      </c>
      <c r="AM2117" t="inlineStr">
        <is>
          <t>0</t>
        </is>
      </c>
      <c r="AN2117" t="inlineStr">
        <is>
          <t>approvisionnement</t>
        </is>
      </c>
      <c r="AO2117" t="inlineStr">
        <is>
          <t>1</t>
        </is>
      </c>
      <c r="AP2117" t="inlineStr">
        <is>
          <t>1</t>
        </is>
      </c>
      <c r="AQ2117" t="inlineStr"/>
      <c r="AR2117" t="inlineStr">
        <is>
          <t>32.1</t>
        </is>
      </c>
      <c r="AS2117" t="inlineStr"/>
      <c r="AT2117" t="inlineStr">
        <is>
          <t>19.6279682 -71.9582634 28.73 11.27</t>
        </is>
      </c>
      <c r="AU2117" t="inlineStr">
        <is>
          <t>---</t>
        </is>
      </c>
      <c r="AV2117" t="inlineStr">
        <is>
          <t>---</t>
        </is>
      </c>
      <c r="AW2117" t="inlineStr">
        <is>
          <t>---</t>
        </is>
      </c>
      <c r="AX2117" t="inlineStr">
        <is>
          <t>---</t>
        </is>
      </c>
      <c r="AY2117" t="inlineStr">
        <is>
          <t>---</t>
        </is>
      </c>
      <c r="AZ2117" t="inlineStr">
        <is>
          <t>---</t>
        </is>
      </c>
      <c r="BA2117" t="inlineStr">
        <is>
          <t>42a82b7de9e609ae71648670ad4c56aa</t>
        </is>
      </c>
      <c r="BB2117" t="inlineStr">
        <is>
          <t>http://openrosa.org/formdesigner/0B48E039-1E80-49A7-AC24-732B6E788E39</t>
        </is>
      </c>
      <c r="BC2117" t="inlineStr">
        <is>
          <t>Ration et autres visites</t>
        </is>
      </c>
      <c r="BD2117" t="inlineStr">
        <is>
          <t>CommCare Android, version "2.56"(468027). App v15976. CommCare Version 2.56.0. Build 468027, built on: 2025-01-18</t>
        </is>
      </c>
      <c r="BE2117" t="inlineStr">
        <is>
          <t>commcare_6c8d6b29-ddee-4573-a4bf-ff173bbf52d8</t>
        </is>
      </c>
      <c r="BF2117" t="inlineStr">
        <is>
          <t>19.627919 -71.9581792 25.21 5.78</t>
        </is>
      </c>
      <c r="BG2117" t="inlineStr">
        <is>
          <t>f13d8149fc6d39ebe86af18272310ff9</t>
        </is>
      </c>
      <c r="BH2117" t="inlineStr">
        <is>
          <t>7f92301a232342ecaa860bf392f6b02f</t>
        </is>
      </c>
      <c r="BI2117" t="inlineStr">
        <is>
          <t>15246</t>
        </is>
      </c>
      <c r="BJ2117" t="inlineStr">
        <is>
          <t>XFormInstance</t>
        </is>
      </c>
      <c r="BK2117" t="inlineStr">
        <is>
          <t>6735f5281ede11f0a8a36960cb3eba34</t>
        </is>
      </c>
      <c r="BL2117" t="b">
        <v>0</v>
      </c>
      <c r="BM2117" t="inlineStr">
        <is>
          <t>---</t>
        </is>
      </c>
      <c r="BN2117" t="inlineStr">
        <is>
          <t>200.113.214.96</t>
        </is>
      </c>
      <c r="BO2117" t="inlineStr">
        <is>
          <t>Mackson Theodore</t>
        </is>
      </c>
    </row>
    <row r="2118">
      <c r="A2118" t="inlineStr">
        <is>
          <t>2116</t>
        </is>
      </c>
      <c r="B2118" t="inlineStr">
        <is>
          <t>63069bac-1f7b-4adf-b8dc-032cf13f2783</t>
        </is>
      </c>
      <c r="C2118" t="inlineStr">
        <is>
          <t>2025-04-22</t>
        </is>
      </c>
      <c r="D2118" t="inlineStr">
        <is>
          <t>4</t>
        </is>
      </c>
      <c r="E2118" t="inlineStr">
        <is>
          <t>visite d'approvisionnement</t>
        </is>
      </c>
      <c r="F2118" t="inlineStr">
        <is>
          <t>0</t>
        </is>
      </c>
      <c r="G2118" t="inlineStr">
        <is>
          <t>approvisionnement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---</t>
        </is>
      </c>
      <c r="L2118" t="inlineStr">
        <is>
          <t>---</t>
        </is>
      </c>
      <c r="M2118" t="inlineStr">
        <is>
          <t>---</t>
        </is>
      </c>
      <c r="N2118" t="inlineStr">
        <is>
          <t>---</t>
        </is>
      </c>
      <c r="O2118" t="inlineStr">
        <is>
          <t>---</t>
        </is>
      </c>
      <c r="P2118" t="inlineStr">
        <is>
          <t>---</t>
        </is>
      </c>
      <c r="Q2118" t="inlineStr">
        <is>
          <t>---</t>
        </is>
      </c>
      <c r="R2118" t="inlineStr"/>
      <c r="S2118" t="inlineStr">
        <is>
          <t>23.1</t>
        </is>
      </c>
      <c r="T2118" t="inlineStr"/>
      <c r="U2118">
        <f>HYPERLINK("https://www.commcarehq.org/a/caris-test/api/form_attachment/v1/63069bac-1f7b-4adf-b8dc-032cf13f2783/1745341984174.jpg")</f>
        <v/>
      </c>
      <c r="V2118">
        <f>HYPERLINK("https://www.commcarehq.org/a/caris-test/api/form_attachment/v1/63069bac-1f7b-4adf-b8dc-032cf13f2783/1745342185588.jpg")</f>
        <v/>
      </c>
      <c r="W2118" t="inlineStr">
        <is>
          <t>19.6279213 -71.9582286 -12.79 7.91</t>
        </is>
      </c>
      <c r="X2118" t="inlineStr">
        <is>
          <t>CAP/CALT/00034</t>
        </is>
      </c>
      <c r="Y2118" t="inlineStr">
        <is>
          <t>CAP/CALT/00034</t>
        </is>
      </c>
      <c r="Z2118" t="inlineStr">
        <is>
          <t>2025-04-22 17:16:54</t>
        </is>
      </c>
      <c r="AA2118" t="inlineStr">
        <is>
          <t>2025-04-22 17:12:05</t>
        </is>
      </c>
      <c r="AB2118" t="inlineStr">
        <is>
          <t>1irania</t>
        </is>
      </c>
      <c r="AC2118" t="inlineStr">
        <is>
          <t>2025-04-24 14:01:31</t>
        </is>
      </c>
      <c r="AD2118" s="1" t="inlineStr">
        <is>
          <t>https://www.commcarehq.org/a/caris-test/reports/form_data/63069bac-1f7b-4adf-b8dc-032cf13f2783/</t>
        </is>
      </c>
      <c r="AE2118" t="inlineStr">
        <is>
          <t>---</t>
        </is>
      </c>
      <c r="AF2118" t="inlineStr">
        <is>
          <t>3c5a623af057e23a32ae4000_20937</t>
        </is>
      </c>
      <c r="AG2118" t="inlineStr">
        <is>
          <t>---</t>
        </is>
      </c>
      <c r="AH2118" t="inlineStr">
        <is>
          <t>2025-04-22 17:16:54</t>
        </is>
      </c>
      <c r="AI2118" t="inlineStr">
        <is>
          <t>42a82b7de9e609ae71648670ad4c56aa</t>
        </is>
      </c>
      <c r="AJ2118" t="inlineStr">
        <is>
          <t>2025-04-22</t>
        </is>
      </c>
      <c r="AK2118" t="inlineStr">
        <is>
          <t>4</t>
        </is>
      </c>
      <c r="AL2118" t="inlineStr">
        <is>
          <t>visite d'approvisionnement</t>
        </is>
      </c>
      <c r="AM2118" t="inlineStr">
        <is>
          <t>0</t>
        </is>
      </c>
      <c r="AN2118" t="inlineStr">
        <is>
          <t>approvisionnement</t>
        </is>
      </c>
      <c r="AO2118" t="inlineStr">
        <is>
          <t>1</t>
        </is>
      </c>
      <c r="AP2118" t="inlineStr">
        <is>
          <t>1</t>
        </is>
      </c>
      <c r="AQ2118" t="inlineStr"/>
      <c r="AR2118" t="inlineStr">
        <is>
          <t>23.1</t>
        </is>
      </c>
      <c r="AS2118" t="inlineStr"/>
      <c r="AT2118" t="inlineStr">
        <is>
          <t>19.6279213 -71.9582286 -12.79 7.91</t>
        </is>
      </c>
      <c r="AU2118" t="inlineStr">
        <is>
          <t>---</t>
        </is>
      </c>
      <c r="AV2118" t="inlineStr">
        <is>
          <t>---</t>
        </is>
      </c>
      <c r="AW2118" t="inlineStr">
        <is>
          <t>---</t>
        </is>
      </c>
      <c r="AX2118" t="inlineStr">
        <is>
          <t>---</t>
        </is>
      </c>
      <c r="AY2118" t="inlineStr">
        <is>
          <t>---</t>
        </is>
      </c>
      <c r="AZ2118" t="inlineStr">
        <is>
          <t>---</t>
        </is>
      </c>
      <c r="BA2118" t="inlineStr">
        <is>
          <t>42a82b7de9e609ae71648670ad4c56aa</t>
        </is>
      </c>
      <c r="BB2118" t="inlineStr">
        <is>
          <t>http://openrosa.org/formdesigner/0B48E039-1E80-49A7-AC24-732B6E788E39</t>
        </is>
      </c>
      <c r="BC2118" t="inlineStr">
        <is>
          <t>Ration et autres visites</t>
        </is>
      </c>
      <c r="BD2118" t="inlineStr">
        <is>
          <t>CommCare Android, version "2.56"(468027). App v15976. CommCare Version 2.56.0. Build 468027, built on: 2025-01-18</t>
        </is>
      </c>
      <c r="BE2118" t="inlineStr">
        <is>
          <t>commcare_6c8d6b29-ddee-4573-a4bf-ff173bbf52d8</t>
        </is>
      </c>
      <c r="BF2118" t="inlineStr">
        <is>
          <t>19.6279998 -71.9582666 13.82 8.12</t>
        </is>
      </c>
      <c r="BG2118" t="inlineStr">
        <is>
          <t>f13d8149fc6d39ebe86af18272310ff9</t>
        </is>
      </c>
      <c r="BH2118" t="inlineStr">
        <is>
          <t>7f92301a232342ecaa860bf392f6b02f</t>
        </is>
      </c>
      <c r="BI2118" t="inlineStr">
        <is>
          <t>15246</t>
        </is>
      </c>
      <c r="BJ2118" t="inlineStr">
        <is>
          <t>XFormInstance</t>
        </is>
      </c>
      <c r="BK2118" t="inlineStr">
        <is>
          <t>6735f5281ede11f0a8a36960cb3eba34</t>
        </is>
      </c>
      <c r="BL2118" t="b">
        <v>0</v>
      </c>
      <c r="BM2118" t="inlineStr">
        <is>
          <t>---</t>
        </is>
      </c>
      <c r="BN2118" t="inlineStr">
        <is>
          <t>200.113.214.96</t>
        </is>
      </c>
      <c r="BO2118" t="inlineStr">
        <is>
          <t>Ginalson Nacius</t>
        </is>
      </c>
    </row>
    <row r="2119">
      <c r="A2119" t="inlineStr">
        <is>
          <t>2117</t>
        </is>
      </c>
      <c r="B2119" t="inlineStr">
        <is>
          <t>cdb54663-886a-46c4-a6ba-e82ddc61f31f</t>
        </is>
      </c>
      <c r="C2119" t="inlineStr">
        <is>
          <t>2025-04-23</t>
        </is>
      </c>
      <c r="D2119" t="inlineStr">
        <is>
          <t>3</t>
        </is>
      </c>
      <c r="E2119" t="inlineStr">
        <is>
          <t>---</t>
        </is>
      </c>
      <c r="F2119" t="inlineStr">
        <is>
          <t>0</t>
        </is>
      </c>
      <c r="G2119" t="inlineStr">
        <is>
          <t>---</t>
        </is>
      </c>
      <c r="H2119" t="inlineStr">
        <is>
          <t>1</t>
        </is>
      </c>
      <c r="I2119" t="inlineStr">
        <is>
          <t>0</t>
        </is>
      </c>
      <c r="J2119" t="inlineStr">
        <is>
          <t>---</t>
        </is>
      </c>
      <c r="K2119" t="inlineStr">
        <is>
          <t>---</t>
        </is>
      </c>
      <c r="L2119" t="inlineStr">
        <is>
          <t>---</t>
        </is>
      </c>
      <c r="M2119" t="inlineStr">
        <is>
          <t>---</t>
        </is>
      </c>
      <c r="N2119" t="inlineStr">
        <is>
          <t>---</t>
        </is>
      </c>
      <c r="O2119" t="inlineStr">
        <is>
          <t>---</t>
        </is>
      </c>
      <c r="P2119" t="inlineStr">
        <is>
          <t>---</t>
        </is>
      </c>
      <c r="Q2119" t="inlineStr">
        <is>
          <t>---</t>
        </is>
      </c>
      <c r="R2119" t="inlineStr">
        <is>
          <t>---</t>
        </is>
      </c>
      <c r="S2119" t="inlineStr">
        <is>
          <t>---</t>
        </is>
      </c>
      <c r="T2119" t="inlineStr">
        <is>
          <t>---</t>
        </is>
      </c>
      <c r="U2119" t="inlineStr">
        <is>
          <t>---</t>
        </is>
      </c>
      <c r="V2119" t="inlineStr">
        <is>
          <t>---</t>
        </is>
      </c>
      <c r="W2119" t="inlineStr">
        <is>
          <t>19.5827112 -72.013071 30.08 4.83</t>
        </is>
      </c>
      <c r="X2119" t="inlineStr">
        <is>
          <t>CAP/HOFL/ST00413</t>
        </is>
      </c>
      <c r="Y2119" t="inlineStr">
        <is>
          <t>CAP/HOFL/ST00413</t>
        </is>
      </c>
      <c r="Z2119" t="inlineStr">
        <is>
          <t>2025-04-23 15:01:41</t>
        </is>
      </c>
      <c r="AA2119" t="inlineStr">
        <is>
          <t>2025-04-21 19:55:03</t>
        </is>
      </c>
      <c r="AB2119" t="inlineStr">
        <is>
          <t>1irania</t>
        </is>
      </c>
      <c r="AC2119" t="inlineStr">
        <is>
          <t>2025-04-24 14:01:32</t>
        </is>
      </c>
      <c r="AD2119" s="1" t="inlineStr">
        <is>
          <t>https://www.commcarehq.org/a/caris-test/reports/form_data/cdb54663-886a-46c4-a6ba-e82ddc61f31f/</t>
        </is>
      </c>
      <c r="AE2119" t="inlineStr">
        <is>
          <t>---</t>
        </is>
      </c>
      <c r="AF2119" t="inlineStr">
        <is>
          <t>fa2ecffd1f4d4e7294ef88f5dc2a3675</t>
        </is>
      </c>
      <c r="AG2119" t="inlineStr">
        <is>
          <t>OK</t>
        </is>
      </c>
      <c r="AH2119" t="inlineStr">
        <is>
          <t>2025-04-23 15:01:41</t>
        </is>
      </c>
      <c r="AI2119" t="inlineStr">
        <is>
          <t>42a82b7de9e609ae71648670ad4c56aa</t>
        </is>
      </c>
      <c r="AJ2119" t="inlineStr">
        <is>
          <t>2025-04-23</t>
        </is>
      </c>
      <c r="AK2119" t="inlineStr">
        <is>
          <t>3</t>
        </is>
      </c>
      <c r="AL2119" t="inlineStr">
        <is>
          <t>---</t>
        </is>
      </c>
      <c r="AM2119" t="inlineStr">
        <is>
          <t>0</t>
        </is>
      </c>
      <c r="AN2119" t="inlineStr">
        <is>
          <t>---</t>
        </is>
      </c>
      <c r="AO2119" t="inlineStr">
        <is>
          <t>1</t>
        </is>
      </c>
      <c r="AP2119" t="inlineStr">
        <is>
          <t>0</t>
        </is>
      </c>
      <c r="AQ2119" t="inlineStr">
        <is>
          <t>---</t>
        </is>
      </c>
      <c r="AR2119" t="inlineStr">
        <is>
          <t>---</t>
        </is>
      </c>
      <c r="AS2119" t="inlineStr">
        <is>
          <t>---</t>
        </is>
      </c>
      <c r="AT2119" t="inlineStr">
        <is>
          <t>19.5827112 -72.013071 30.08 4.83</t>
        </is>
      </c>
      <c r="AU2119" t="inlineStr">
        <is>
          <t>---</t>
        </is>
      </c>
      <c r="AV2119" t="inlineStr">
        <is>
          <t>---</t>
        </is>
      </c>
      <c r="AW2119" t="inlineStr">
        <is>
          <t>---</t>
        </is>
      </c>
      <c r="AX2119" t="inlineStr">
        <is>
          <t>---</t>
        </is>
      </c>
      <c r="AY2119" t="inlineStr">
        <is>
          <t>---</t>
        </is>
      </c>
      <c r="AZ2119" t="inlineStr">
        <is>
          <t>---</t>
        </is>
      </c>
      <c r="BA2119" t="inlineStr">
        <is>
          <t>42a82b7de9e609ae71648670ad4c56aa</t>
        </is>
      </c>
      <c r="BB2119" t="inlineStr">
        <is>
          <t>http://openrosa.org/formdesigner/0B48E039-1E80-49A7-AC24-732B6E788E39</t>
        </is>
      </c>
      <c r="BC2119" t="inlineStr">
        <is>
          <t>Ration et autres visites</t>
        </is>
      </c>
      <c r="BD2119" t="inlineStr">
        <is>
          <t>CommCare Android, version "2.56"(468027). App v15976. CommCare Version 2.56.0. Build 468027, built on: 2025-01-18</t>
        </is>
      </c>
      <c r="BE2119" t="inlineStr">
        <is>
          <t>commcare_6c8d6b29-ddee-4573-a4bf-ff173bbf52d8</t>
        </is>
      </c>
      <c r="BF2119" t="inlineStr">
        <is>
          <t>19.5827112 -72.013071 30.08 4.83</t>
        </is>
      </c>
      <c r="BG2119" t="inlineStr">
        <is>
          <t>f13d8149fc6d39ebe86af18272310ff9</t>
        </is>
      </c>
      <c r="BH2119" t="inlineStr">
        <is>
          <t>7f92301a232342ecaa860bf392f6b02f</t>
        </is>
      </c>
      <c r="BI2119" t="inlineStr">
        <is>
          <t>15246</t>
        </is>
      </c>
      <c r="BJ2119" t="inlineStr">
        <is>
          <t>XFormInstance</t>
        </is>
      </c>
      <c r="BK2119" t="inlineStr">
        <is>
          <t>6735f5281ede11f0a8a36960cb3eba34</t>
        </is>
      </c>
      <c r="BL2119" t="b">
        <v>0</v>
      </c>
      <c r="BM2119" t="inlineStr">
        <is>
          <t>---</t>
        </is>
      </c>
      <c r="BN2119" t="inlineStr">
        <is>
          <t>200.113.214.96</t>
        </is>
      </c>
      <c r="BO2119" t="inlineStr">
        <is>
          <t>David Hyacinthe</t>
        </is>
      </c>
    </row>
    <row r="2120">
      <c r="A2120" t="inlineStr">
        <is>
          <t>2118</t>
        </is>
      </c>
      <c r="B2120" t="inlineStr">
        <is>
          <t>8ceb1778-0187-44a6-b0fb-7f05d2a8083e</t>
        </is>
      </c>
      <c r="C2120" t="inlineStr">
        <is>
          <t>2025-04-22</t>
        </is>
      </c>
      <c r="D2120" t="inlineStr">
        <is>
          <t>3</t>
        </is>
      </c>
      <c r="E2120" t="inlineStr">
        <is>
          <t>---</t>
        </is>
      </c>
      <c r="F2120" t="inlineStr">
        <is>
          <t>0</t>
        </is>
      </c>
      <c r="G2120" t="inlineStr">
        <is>
          <t>---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---</t>
        </is>
      </c>
      <c r="L2120" t="inlineStr">
        <is>
          <t>---</t>
        </is>
      </c>
      <c r="M2120" t="inlineStr">
        <is>
          <t>---</t>
        </is>
      </c>
      <c r="N2120" t="inlineStr">
        <is>
          <t>---</t>
        </is>
      </c>
      <c r="O2120" t="inlineStr">
        <is>
          <t>---</t>
        </is>
      </c>
      <c r="P2120" t="inlineStr">
        <is>
          <t>---</t>
        </is>
      </c>
      <c r="Q2120" t="inlineStr">
        <is>
          <t>---</t>
        </is>
      </c>
      <c r="R2120" t="inlineStr"/>
      <c r="S2120" t="inlineStr">
        <is>
          <t>22.0</t>
        </is>
      </c>
      <c r="T2120" t="inlineStr"/>
      <c r="U2120" t="inlineStr"/>
      <c r="V2120" t="inlineStr"/>
      <c r="W2120" t="inlineStr"/>
      <c r="X2120" t="inlineStr">
        <is>
          <t>CAP/CSLT/ST00393</t>
        </is>
      </c>
      <c r="Y2120" t="inlineStr">
        <is>
          <t>CAP/CSLT/ST00393</t>
        </is>
      </c>
      <c r="Z2120" t="inlineStr">
        <is>
          <t>2025-04-23 16:08:34</t>
        </is>
      </c>
      <c r="AA2120" t="inlineStr">
        <is>
          <t>2025-04-23 16:08:10</t>
        </is>
      </c>
      <c r="AB2120" t="inlineStr">
        <is>
          <t>1irania</t>
        </is>
      </c>
      <c r="AC2120" t="inlineStr">
        <is>
          <t>2025-04-24 14:01:49</t>
        </is>
      </c>
      <c r="AD2120" s="1" t="inlineStr">
        <is>
          <t>https://www.commcarehq.org/a/caris-test/reports/form_data/8ceb1778-0187-44a6-b0fb-7f05d2a8083e/</t>
        </is>
      </c>
      <c r="AE2120" t="inlineStr">
        <is>
          <t>---</t>
        </is>
      </c>
      <c r="AF2120" t="inlineStr">
        <is>
          <t>3c5a623af057e23a32ae4000_50699</t>
        </is>
      </c>
      <c r="AG2120" t="inlineStr">
        <is>
          <t>OK</t>
        </is>
      </c>
      <c r="AH2120" t="inlineStr">
        <is>
          <t>2025-04-23 16:08:34</t>
        </is>
      </c>
      <c r="AI2120" t="inlineStr">
        <is>
          <t>42a82b7de9e609ae71648670ad4c56aa</t>
        </is>
      </c>
      <c r="AJ2120" t="inlineStr">
        <is>
          <t>2025-04-22</t>
        </is>
      </c>
      <c r="AK2120" t="inlineStr">
        <is>
          <t>3</t>
        </is>
      </c>
      <c r="AL2120" t="inlineStr">
        <is>
          <t>---</t>
        </is>
      </c>
      <c r="AM2120" t="inlineStr">
        <is>
          <t>0</t>
        </is>
      </c>
      <c r="AN2120" t="inlineStr">
        <is>
          <t>---</t>
        </is>
      </c>
      <c r="AO2120" t="inlineStr">
        <is>
          <t>1</t>
        </is>
      </c>
      <c r="AP2120" t="inlineStr">
        <is>
          <t>1</t>
        </is>
      </c>
      <c r="AQ2120" t="inlineStr"/>
      <c r="AR2120" t="inlineStr">
        <is>
          <t>22</t>
        </is>
      </c>
      <c r="AS2120" t="inlineStr"/>
      <c r="AT2120" t="inlineStr"/>
      <c r="AU2120" t="inlineStr">
        <is>
          <t>---</t>
        </is>
      </c>
      <c r="AV2120" t="inlineStr">
        <is>
          <t>---</t>
        </is>
      </c>
      <c r="AW2120" t="inlineStr">
        <is>
          <t>---</t>
        </is>
      </c>
      <c r="AX2120" t="inlineStr">
        <is>
          <t>---</t>
        </is>
      </c>
      <c r="AY2120" t="inlineStr">
        <is>
          <t>---</t>
        </is>
      </c>
      <c r="AZ2120" t="inlineStr">
        <is>
          <t>---</t>
        </is>
      </c>
      <c r="BA2120" t="inlineStr">
        <is>
          <t>42a82b7de9e609ae71648670ad4c56aa</t>
        </is>
      </c>
      <c r="BB2120" t="inlineStr">
        <is>
          <t>http://openrosa.org/formdesigner/0B48E039-1E80-49A7-AC24-732B6E788E39</t>
        </is>
      </c>
      <c r="BC2120" t="inlineStr">
        <is>
          <t>Ration et autres visites</t>
        </is>
      </c>
      <c r="BD2120" t="inlineStr">
        <is>
          <t>CommCare Android, version "2.56"(468027). App v15976. CommCare Version 2.56.0. Build 468027, built on: 2025-01-18</t>
        </is>
      </c>
      <c r="BE2120" t="inlineStr">
        <is>
          <t>commcare_6c8d6b29-ddee-4573-a4bf-ff173bbf52d8</t>
        </is>
      </c>
      <c r="BF2120" t="inlineStr"/>
      <c r="BG2120" t="inlineStr">
        <is>
          <t>f13d8149fc6d39ebe86af18272310ff9</t>
        </is>
      </c>
      <c r="BH2120" t="inlineStr">
        <is>
          <t>7f92301a232342ecaa860bf392f6b02f</t>
        </is>
      </c>
      <c r="BI2120" t="inlineStr">
        <is>
          <t>15246</t>
        </is>
      </c>
      <c r="BJ2120" t="inlineStr">
        <is>
          <t>XFormInstance</t>
        </is>
      </c>
      <c r="BK2120" t="inlineStr">
        <is>
          <t>6735f5281ede11f0a8a36960cb3eba34</t>
        </is>
      </c>
      <c r="BL2120" t="b">
        <v>0</v>
      </c>
      <c r="BM2120" t="inlineStr">
        <is>
          <t>---</t>
        </is>
      </c>
      <c r="BN2120" t="inlineStr">
        <is>
          <t>200.113.214.96</t>
        </is>
      </c>
      <c r="BO2120" t="inlineStr">
        <is>
          <t>Kervensly Joseph</t>
        </is>
      </c>
    </row>
    <row r="2121">
      <c r="A2121" t="inlineStr">
        <is>
          <t>2119</t>
        </is>
      </c>
      <c r="B2121" t="inlineStr">
        <is>
          <t>45aad3e8-3cc8-4d8f-b866-f16aa137e2a5</t>
        </is>
      </c>
      <c r="C2121" t="inlineStr">
        <is>
          <t>2025-04-24</t>
        </is>
      </c>
      <c r="D2121" t="inlineStr">
        <is>
          <t>3</t>
        </is>
      </c>
      <c r="E2121" t="inlineStr">
        <is>
          <t>---</t>
        </is>
      </c>
      <c r="F2121" t="inlineStr">
        <is>
          <t>0</t>
        </is>
      </c>
      <c r="G2121" t="inlineStr">
        <is>
          <t>---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---</t>
        </is>
      </c>
      <c r="L2121" t="inlineStr">
        <is>
          <t>---</t>
        </is>
      </c>
      <c r="M2121" t="inlineStr">
        <is>
          <t>---</t>
        </is>
      </c>
      <c r="N2121" t="inlineStr">
        <is>
          <t>---</t>
        </is>
      </c>
      <c r="O2121" t="inlineStr">
        <is>
          <t>---</t>
        </is>
      </c>
      <c r="P2121" t="inlineStr">
        <is>
          <t>---</t>
        </is>
      </c>
      <c r="Q2121" t="inlineStr">
        <is>
          <t>---</t>
        </is>
      </c>
      <c r="R2121" t="inlineStr"/>
      <c r="S2121" t="inlineStr"/>
      <c r="T2121" t="inlineStr"/>
      <c r="U2121" t="inlineStr"/>
      <c r="V2121" t="inlineStr"/>
      <c r="W2121" t="inlineStr">
        <is>
          <t>19.5769039 -72.0072791 6.9 3.8</t>
        </is>
      </c>
      <c r="X2121" t="inlineStr">
        <is>
          <t>CAP/HSCM/ST02613</t>
        </is>
      </c>
      <c r="Y2121" t="inlineStr">
        <is>
          <t>CAP/HSCM/ST02613</t>
        </is>
      </c>
      <c r="Z2121" t="inlineStr">
        <is>
          <t>2025-04-24 14:23:53</t>
        </is>
      </c>
      <c r="AA2121" t="inlineStr">
        <is>
          <t>2025-04-24 14:23:37</t>
        </is>
      </c>
      <c r="AB2121" t="inlineStr">
        <is>
          <t>1maselaine</t>
        </is>
      </c>
      <c r="AC2121" t="inlineStr">
        <is>
          <t>2025-04-24 14:23:55</t>
        </is>
      </c>
      <c r="AD2121" s="1" t="inlineStr">
        <is>
          <t>https://www.commcarehq.org/a/caris-test/reports/form_data/45aad3e8-3cc8-4d8f-b866-f16aa137e2a5/</t>
        </is>
      </c>
      <c r="AE2121" t="inlineStr">
        <is>
          <t>---</t>
        </is>
      </c>
      <c r="AF2121" t="inlineStr">
        <is>
          <t>927a8187438f4cb79daac70800d97714</t>
        </is>
      </c>
      <c r="AG2121" t="inlineStr">
        <is>
          <t>OK</t>
        </is>
      </c>
      <c r="AH2121" t="inlineStr">
        <is>
          <t>2025-04-24 14:23:53</t>
        </is>
      </c>
      <c r="AI2121" t="inlineStr">
        <is>
          <t>1b833c2586eb49459103874b6462448b</t>
        </is>
      </c>
      <c r="AJ2121" t="inlineStr">
        <is>
          <t>2025-04-24</t>
        </is>
      </c>
      <c r="AK2121" t="inlineStr">
        <is>
          <t>3</t>
        </is>
      </c>
      <c r="AL2121" t="inlineStr">
        <is>
          <t>---</t>
        </is>
      </c>
      <c r="AM2121" t="inlineStr">
        <is>
          <t>0</t>
        </is>
      </c>
      <c r="AN2121" t="inlineStr">
        <is>
          <t>---</t>
        </is>
      </c>
      <c r="AO2121" t="inlineStr">
        <is>
          <t>1</t>
        </is>
      </c>
      <c r="AP2121" t="inlineStr">
        <is>
          <t>1</t>
        </is>
      </c>
      <c r="AQ2121" t="inlineStr"/>
      <c r="AR2121" t="inlineStr"/>
      <c r="AS2121" t="inlineStr"/>
      <c r="AT2121" t="inlineStr">
        <is>
          <t>19.5769039 -72.0072791 6.9 3.8</t>
        </is>
      </c>
      <c r="AU2121" t="inlineStr">
        <is>
          <t>---</t>
        </is>
      </c>
      <c r="AV2121" t="inlineStr">
        <is>
          <t>---</t>
        </is>
      </c>
      <c r="AW2121" t="inlineStr">
        <is>
          <t>---</t>
        </is>
      </c>
      <c r="AX2121" t="inlineStr">
        <is>
          <t>---</t>
        </is>
      </c>
      <c r="AY2121" t="inlineStr">
        <is>
          <t>---</t>
        </is>
      </c>
      <c r="AZ2121" t="inlineStr">
        <is>
          <t>---</t>
        </is>
      </c>
      <c r="BA2121" t="inlineStr">
        <is>
          <t>1b833c2586eb49459103874b6462448b</t>
        </is>
      </c>
      <c r="BB2121" t="inlineStr">
        <is>
          <t>http://openrosa.org/formdesigner/0B48E039-1E80-49A7-AC24-732B6E788E39</t>
        </is>
      </c>
      <c r="BC2121" t="inlineStr">
        <is>
          <t>Ration et autres visites</t>
        </is>
      </c>
      <c r="BD2121" t="inlineStr">
        <is>
          <t>CommCare Android, version "2.56"(468040). App v15976. CommCare Version 2.56.0. Build 468040, built on: 2025-02-11</t>
        </is>
      </c>
      <c r="BE2121" t="inlineStr">
        <is>
          <t>commcare_05d78f59-ebda-491c-89b8-6c42bab0e02e</t>
        </is>
      </c>
      <c r="BF2121" t="inlineStr">
        <is>
          <t>19.576905 -72.0072851 6.9 4.3</t>
        </is>
      </c>
      <c r="BG2121" t="inlineStr">
        <is>
          <t>f13d8149fc6d39ebe86af18272310ff9</t>
        </is>
      </c>
      <c r="BH2121" t="inlineStr">
        <is>
          <t>7f92301a232342ecaa860bf392f6b02f</t>
        </is>
      </c>
      <c r="BI2121" t="inlineStr">
        <is>
          <t>15246</t>
        </is>
      </c>
      <c r="BJ2121" t="inlineStr">
        <is>
          <t>XFormInstance</t>
        </is>
      </c>
      <c r="BK2121" t="inlineStr">
        <is>
          <t>c5d2ac16211411f0857e2d62bcb734fa</t>
        </is>
      </c>
      <c r="BL2121" t="b">
        <v>0</v>
      </c>
      <c r="BM2121" t="inlineStr">
        <is>
          <t>---</t>
        </is>
      </c>
      <c r="BN2121" t="inlineStr">
        <is>
          <t>200.113.214.172</t>
        </is>
      </c>
      <c r="BO2121" t="inlineStr">
        <is>
          <t>Djoulinio LUMAS</t>
        </is>
      </c>
    </row>
    <row r="2122">
      <c r="A2122" t="inlineStr">
        <is>
          <t>2120</t>
        </is>
      </c>
      <c r="B2122" t="inlineStr">
        <is>
          <t>d7b3a15f-81ce-4f16-b3af-9639b8840be9</t>
        </is>
      </c>
      <c r="C2122" t="inlineStr">
        <is>
          <t>2025-04-24</t>
        </is>
      </c>
      <c r="D2122" t="inlineStr">
        <is>
          <t>3</t>
        </is>
      </c>
      <c r="E2122" t="inlineStr">
        <is>
          <t>---</t>
        </is>
      </c>
      <c r="F2122" t="inlineStr">
        <is>
          <t>0</t>
        </is>
      </c>
      <c r="G2122" t="inlineStr">
        <is>
          <t>---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---</t>
        </is>
      </c>
      <c r="L2122" t="inlineStr">
        <is>
          <t>---</t>
        </is>
      </c>
      <c r="M2122" t="inlineStr">
        <is>
          <t>---</t>
        </is>
      </c>
      <c r="N2122" t="inlineStr">
        <is>
          <t>---</t>
        </is>
      </c>
      <c r="O2122" t="inlineStr">
        <is>
          <t>---</t>
        </is>
      </c>
      <c r="P2122" t="inlineStr">
        <is>
          <t>---</t>
        </is>
      </c>
      <c r="Q2122" t="inlineStr">
        <is>
          <t>---</t>
        </is>
      </c>
      <c r="R2122" t="inlineStr"/>
      <c r="S2122" t="inlineStr"/>
      <c r="T2122" t="inlineStr"/>
      <c r="U2122" t="inlineStr"/>
      <c r="V2122" t="inlineStr"/>
      <c r="W2122" t="inlineStr">
        <is>
          <t>19.5768667 -72.0072783 6.9 4.4</t>
        </is>
      </c>
      <c r="X2122" t="inlineStr">
        <is>
          <t>CAP/HSCM/SO00613</t>
        </is>
      </c>
      <c r="Y2122" t="inlineStr">
        <is>
          <t>CAP/HSCM/SO00613</t>
        </is>
      </c>
      <c r="Z2122" t="inlineStr">
        <is>
          <t>2025-04-24 14:24:39</t>
        </is>
      </c>
      <c r="AA2122" t="inlineStr">
        <is>
          <t>2025-04-24 14:24:12</t>
        </is>
      </c>
      <c r="AB2122" t="inlineStr">
        <is>
          <t>1maselaine</t>
        </is>
      </c>
      <c r="AC2122" t="inlineStr">
        <is>
          <t>2025-04-24 14:24:41</t>
        </is>
      </c>
      <c r="AD2122" s="1" t="inlineStr">
        <is>
          <t>https://www.commcarehq.org/a/caris-test/reports/form_data/d7b3a15f-81ce-4f16-b3af-9639b8840be9/</t>
        </is>
      </c>
      <c r="AE2122" t="inlineStr">
        <is>
          <t>---</t>
        </is>
      </c>
      <c r="AF2122" t="inlineStr">
        <is>
          <t>3c5a623af057e23a32ae4000_104795</t>
        </is>
      </c>
      <c r="AG2122" t="inlineStr">
        <is>
          <t>OK</t>
        </is>
      </c>
      <c r="AH2122" t="inlineStr">
        <is>
          <t>2025-04-24 14:24:39</t>
        </is>
      </c>
      <c r="AI2122" t="inlineStr">
        <is>
          <t>1b833c2586eb49459103874b6462448b</t>
        </is>
      </c>
      <c r="AJ2122" t="inlineStr">
        <is>
          <t>2025-04-24</t>
        </is>
      </c>
      <c r="AK2122" t="inlineStr">
        <is>
          <t>3</t>
        </is>
      </c>
      <c r="AL2122" t="inlineStr">
        <is>
          <t>---</t>
        </is>
      </c>
      <c r="AM2122" t="inlineStr">
        <is>
          <t>0</t>
        </is>
      </c>
      <c r="AN2122" t="inlineStr">
        <is>
          <t>---</t>
        </is>
      </c>
      <c r="AO2122" t="inlineStr">
        <is>
          <t>1</t>
        </is>
      </c>
      <c r="AP2122" t="inlineStr">
        <is>
          <t>1</t>
        </is>
      </c>
      <c r="AQ2122" t="inlineStr"/>
      <c r="AR2122" t="inlineStr"/>
      <c r="AS2122" t="inlineStr"/>
      <c r="AT2122" t="inlineStr">
        <is>
          <t>19.5768667 -72.0072783 6.9 4.4</t>
        </is>
      </c>
      <c r="AU2122" t="inlineStr">
        <is>
          <t>---</t>
        </is>
      </c>
      <c r="AV2122" t="inlineStr">
        <is>
          <t>---</t>
        </is>
      </c>
      <c r="AW2122" t="inlineStr">
        <is>
          <t>---</t>
        </is>
      </c>
      <c r="AX2122" t="inlineStr">
        <is>
          <t>---</t>
        </is>
      </c>
      <c r="AY2122" t="inlineStr">
        <is>
          <t>---</t>
        </is>
      </c>
      <c r="AZ2122" t="inlineStr">
        <is>
          <t>---</t>
        </is>
      </c>
      <c r="BA2122" t="inlineStr">
        <is>
          <t>1b833c2586eb49459103874b6462448b</t>
        </is>
      </c>
      <c r="BB2122" t="inlineStr">
        <is>
          <t>http://openrosa.org/formdesigner/0B48E039-1E80-49A7-AC24-732B6E788E39</t>
        </is>
      </c>
      <c r="BC2122" t="inlineStr">
        <is>
          <t>Ration et autres visites</t>
        </is>
      </c>
      <c r="BD2122" t="inlineStr">
        <is>
          <t>CommCare Android, version "2.56"(468040). App v15976. CommCare Version 2.56.0. Build 468040, built on: 2025-02-11</t>
        </is>
      </c>
      <c r="BE2122" t="inlineStr">
        <is>
          <t>commcare_05d78f59-ebda-491c-89b8-6c42bab0e02e</t>
        </is>
      </c>
      <c r="BF2122" t="inlineStr">
        <is>
          <t>19.57688 -72.0072817 6.9 4.3</t>
        </is>
      </c>
      <c r="BG2122" t="inlineStr">
        <is>
          <t>f13d8149fc6d39ebe86af18272310ff9</t>
        </is>
      </c>
      <c r="BH2122" t="inlineStr">
        <is>
          <t>7f92301a232342ecaa860bf392f6b02f</t>
        </is>
      </c>
      <c r="BI2122" t="inlineStr">
        <is>
          <t>15246</t>
        </is>
      </c>
      <c r="BJ2122" t="inlineStr">
        <is>
          <t>XFormInstance</t>
        </is>
      </c>
      <c r="BK2122" t="inlineStr">
        <is>
          <t>c5d2ac16211411f0857e2d62bcb734fa</t>
        </is>
      </c>
      <c r="BL2122" t="b">
        <v>0</v>
      </c>
      <c r="BM2122" t="inlineStr">
        <is>
          <t>---</t>
        </is>
      </c>
      <c r="BN2122" t="inlineStr">
        <is>
          <t>200.113.214.172</t>
        </is>
      </c>
      <c r="BO2122" t="inlineStr">
        <is>
          <t>Evenson Luma</t>
        </is>
      </c>
    </row>
    <row r="2123">
      <c r="A2123" t="inlineStr">
        <is>
          <t>2121</t>
        </is>
      </c>
      <c r="B2123" t="inlineStr">
        <is>
          <t>561c7a2a-6a3c-4055-b7d1-374e7994a510</t>
        </is>
      </c>
      <c r="C2123" t="inlineStr">
        <is>
          <t>2025-04-22</t>
        </is>
      </c>
      <c r="D2123" t="inlineStr">
        <is>
          <t>3 4</t>
        </is>
      </c>
      <c r="E2123" t="inlineStr">
        <is>
          <t>Dac</t>
        </is>
      </c>
      <c r="F2123" t="inlineStr">
        <is>
          <t>0</t>
        </is>
      </c>
      <c r="G2123" t="inlineStr">
        <is>
          <t>---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---</t>
        </is>
      </c>
      <c r="L2123" t="inlineStr">
        <is>
          <t>---</t>
        </is>
      </c>
      <c r="M2123" t="inlineStr">
        <is>
          <t>---</t>
        </is>
      </c>
      <c r="N2123" t="inlineStr">
        <is>
          <t>---</t>
        </is>
      </c>
      <c r="O2123" t="inlineStr">
        <is>
          <t>---</t>
        </is>
      </c>
      <c r="P2123" t="inlineStr">
        <is>
          <t>---</t>
        </is>
      </c>
      <c r="Q2123" t="inlineStr">
        <is>
          <t>---</t>
        </is>
      </c>
      <c r="R2123" t="inlineStr"/>
      <c r="S2123" t="inlineStr">
        <is>
          <t>32.0</t>
        </is>
      </c>
      <c r="T2123" t="inlineStr"/>
      <c r="U2123" t="inlineStr"/>
      <c r="V2123" t="inlineStr"/>
      <c r="W2123" t="inlineStr"/>
      <c r="X2123" t="inlineStr">
        <is>
          <t>PDP/CMEB/00321</t>
        </is>
      </c>
      <c r="Y2123" t="inlineStr">
        <is>
          <t>PDP/CMEB/00321</t>
        </is>
      </c>
      <c r="Z2123" t="inlineStr">
        <is>
          <t>2025-04-22 14:29:47</t>
        </is>
      </c>
      <c r="AA2123" t="inlineStr">
        <is>
          <t>2025-04-22 14:29:21</t>
        </is>
      </c>
      <c r="AB2123" t="inlineStr">
        <is>
          <t>5guerlande</t>
        </is>
      </c>
      <c r="AC2123" t="inlineStr">
        <is>
          <t>2025-04-24 14:29:48</t>
        </is>
      </c>
      <c r="AD2123" s="1" t="inlineStr">
        <is>
          <t>https://www.commcarehq.org/a/caris-test/reports/form_data/561c7a2a-6a3c-4055-b7d1-374e7994a510/</t>
        </is>
      </c>
      <c r="AE2123" t="inlineStr">
        <is>
          <t>---</t>
        </is>
      </c>
      <c r="AF2123" t="inlineStr">
        <is>
          <t>3f9e4492022849aeabadb39f0ae80778</t>
        </is>
      </c>
      <c r="AG2123" t="inlineStr">
        <is>
          <t>OK</t>
        </is>
      </c>
      <c r="AH2123" t="inlineStr">
        <is>
          <t>2025-04-22 14:29:47</t>
        </is>
      </c>
      <c r="AI2123" t="inlineStr">
        <is>
          <t>1b52563f66be7b3d0843fa02f8f5a965</t>
        </is>
      </c>
      <c r="AJ2123" t="inlineStr">
        <is>
          <t>2025-04-22</t>
        </is>
      </c>
      <c r="AK2123" t="inlineStr">
        <is>
          <t>3 4</t>
        </is>
      </c>
      <c r="AL2123" t="inlineStr">
        <is>
          <t>Dac</t>
        </is>
      </c>
      <c r="AM2123" t="inlineStr">
        <is>
          <t>0</t>
        </is>
      </c>
      <c r="AN2123" t="inlineStr">
        <is>
          <t>---</t>
        </is>
      </c>
      <c r="AO2123" t="inlineStr">
        <is>
          <t>1</t>
        </is>
      </c>
      <c r="AP2123" t="inlineStr">
        <is>
          <t>1</t>
        </is>
      </c>
      <c r="AQ2123" t="inlineStr"/>
      <c r="AR2123" t="inlineStr">
        <is>
          <t>32</t>
        </is>
      </c>
      <c r="AS2123" t="inlineStr"/>
      <c r="AT2123" t="inlineStr"/>
      <c r="AU2123" t="inlineStr">
        <is>
          <t>---</t>
        </is>
      </c>
      <c r="AV2123" t="inlineStr">
        <is>
          <t>---</t>
        </is>
      </c>
      <c r="AW2123" t="inlineStr">
        <is>
          <t>---</t>
        </is>
      </c>
      <c r="AX2123" t="inlineStr">
        <is>
          <t>---</t>
        </is>
      </c>
      <c r="AY2123" t="inlineStr">
        <is>
          <t>---</t>
        </is>
      </c>
      <c r="AZ2123" t="inlineStr">
        <is>
          <t>---</t>
        </is>
      </c>
      <c r="BA2123" t="inlineStr">
        <is>
          <t>1b52563f66be7b3d0843fa02f8f5a965</t>
        </is>
      </c>
      <c r="BB2123" t="inlineStr">
        <is>
          <t>http://openrosa.org/formdesigner/0B48E039-1E80-49A7-AC24-732B6E788E39</t>
        </is>
      </c>
      <c r="BC2123" t="inlineStr">
        <is>
          <t>Ration et autres visites</t>
        </is>
      </c>
      <c r="BD2123" t="inlineStr">
        <is>
          <t>CommCare Android, version "2.57.0"(472003). App v15976. CommCare Version 2.57.0. Build 472003, built on: 2025-04-18</t>
        </is>
      </c>
      <c r="BE2123" t="inlineStr">
        <is>
          <t>commcare_9bc1f1cb-81e2-474e-9647-4d36802bc2c5</t>
        </is>
      </c>
      <c r="BF2123" t="inlineStr">
        <is>
          <t>19.782615 -72.7964947 101.5 9.4</t>
        </is>
      </c>
      <c r="BG2123" t="inlineStr">
        <is>
          <t>f13d8149fc6d39ebe86af18272310ff9</t>
        </is>
      </c>
      <c r="BH2123" t="inlineStr">
        <is>
          <t>7f92301a232342ecaa860bf392f6b02f</t>
        </is>
      </c>
      <c r="BI2123" t="inlineStr">
        <is>
          <t>15246</t>
        </is>
      </c>
      <c r="BJ2123" t="inlineStr">
        <is>
          <t>XFormInstance</t>
        </is>
      </c>
      <c r="BK2123" t="inlineStr">
        <is>
          <t>c8b54b44211611f0ba99adacf27a4d41</t>
        </is>
      </c>
      <c r="BL2123" t="b">
        <v>0</v>
      </c>
      <c r="BM2123" t="inlineStr">
        <is>
          <t>---</t>
        </is>
      </c>
      <c r="BN2123" t="inlineStr">
        <is>
          <t>190.115.174.148</t>
        </is>
      </c>
      <c r="BO2123" t="inlineStr">
        <is>
          <t>Abdias Blanc</t>
        </is>
      </c>
    </row>
    <row r="2124">
      <c r="A2124" t="inlineStr">
        <is>
          <t>2122</t>
        </is>
      </c>
      <c r="B2124" t="inlineStr">
        <is>
          <t>022c3ac7-b19a-4719-9482-6f72ccf884f3</t>
        </is>
      </c>
      <c r="C2124" t="inlineStr">
        <is>
          <t>2025-04-22</t>
        </is>
      </c>
      <c r="D2124" t="inlineStr">
        <is>
          <t>12</t>
        </is>
      </c>
      <c r="E2124" t="inlineStr">
        <is>
          <t>---</t>
        </is>
      </c>
      <c r="F2124" t="inlineStr">
        <is>
          <t>1</t>
        </is>
      </c>
      <c r="G2124" t="inlineStr">
        <is>
          <t>---</t>
        </is>
      </c>
      <c r="H2124" t="inlineStr">
        <is>
          <t>1</t>
        </is>
      </c>
      <c r="I2124" t="inlineStr">
        <is>
          <t>1</t>
        </is>
      </c>
      <c r="J2124" t="inlineStr"/>
      <c r="K2124" t="inlineStr">
        <is>
          <t>---</t>
        </is>
      </c>
      <c r="L2124" t="inlineStr">
        <is>
          <t>---</t>
        </is>
      </c>
      <c r="M2124" t="inlineStr">
        <is>
          <t>---</t>
        </is>
      </c>
      <c r="N2124" t="inlineStr">
        <is>
          <t>---</t>
        </is>
      </c>
      <c r="O2124" t="inlineStr">
        <is>
          <t>---</t>
        </is>
      </c>
      <c r="P2124" t="inlineStr">
        <is>
          <t>---</t>
        </is>
      </c>
      <c r="Q2124" t="inlineStr">
        <is>
          <t>---</t>
        </is>
      </c>
      <c r="R2124" t="inlineStr"/>
      <c r="S2124" t="inlineStr"/>
      <c r="T2124" t="inlineStr"/>
      <c r="U2124">
        <f>HYPERLINK("https://www.commcarehq.org/a/caris-test/api/form_attachment/v1/022c3ac7-b19a-4719-9482-6f72ccf884f3/1745506966433.jpg")</f>
        <v/>
      </c>
      <c r="V2124" t="inlineStr"/>
      <c r="W2124" t="inlineStr"/>
      <c r="X2124" t="inlineStr">
        <is>
          <t>PAP/HOFP/ST001024</t>
        </is>
      </c>
      <c r="Y2124" t="inlineStr">
        <is>
          <t>PAP/HOFP/ST001024</t>
        </is>
      </c>
      <c r="Z2124" t="inlineStr">
        <is>
          <t>2025-04-24 15:02:51</t>
        </is>
      </c>
      <c r="AA2124" t="inlineStr">
        <is>
          <t>2025-04-24 15:01:30</t>
        </is>
      </c>
      <c r="AB2124" t="inlineStr">
        <is>
          <t>2mercelie</t>
        </is>
      </c>
      <c r="AC2124" t="inlineStr">
        <is>
          <t>2025-04-24 15:09:03</t>
        </is>
      </c>
      <c r="AD2124" s="1" t="inlineStr">
        <is>
          <t>https://www.commcarehq.org/a/caris-test/reports/form_data/022c3ac7-b19a-4719-9482-6f72ccf884f3/</t>
        </is>
      </c>
      <c r="AE2124" t="inlineStr">
        <is>
          <t>---</t>
        </is>
      </c>
      <c r="AF2124" t="inlineStr">
        <is>
          <t>3c5a623af057e23a32ae4000_27526</t>
        </is>
      </c>
      <c r="AG2124" t="inlineStr">
        <is>
          <t>---</t>
        </is>
      </c>
      <c r="AH2124" t="inlineStr">
        <is>
          <t>2025-04-24 15:02:51</t>
        </is>
      </c>
      <c r="AI2124" t="inlineStr">
        <is>
          <t>2e62b218304042258ccf31696d2c0d45</t>
        </is>
      </c>
      <c r="AJ2124" t="inlineStr">
        <is>
          <t>2025-04-22</t>
        </is>
      </c>
      <c r="AK2124" t="inlineStr">
        <is>
          <t>12</t>
        </is>
      </c>
      <c r="AL2124" t="inlineStr">
        <is>
          <t>---</t>
        </is>
      </c>
      <c r="AM2124" t="inlineStr">
        <is>
          <t>1</t>
        </is>
      </c>
      <c r="AN2124" t="inlineStr">
        <is>
          <t>---</t>
        </is>
      </c>
      <c r="AO2124" t="inlineStr">
        <is>
          <t>1</t>
        </is>
      </c>
      <c r="AP2124" t="inlineStr">
        <is>
          <t>1</t>
        </is>
      </c>
      <c r="AQ2124" t="inlineStr"/>
      <c r="AR2124" t="inlineStr"/>
      <c r="AS2124" t="inlineStr"/>
      <c r="AT2124" t="inlineStr"/>
      <c r="AU2124" t="inlineStr">
        <is>
          <t>---</t>
        </is>
      </c>
      <c r="AV2124" t="inlineStr">
        <is>
          <t>---</t>
        </is>
      </c>
      <c r="AW2124" t="inlineStr">
        <is>
          <t>---</t>
        </is>
      </c>
      <c r="AX2124" t="inlineStr">
        <is>
          <t>---</t>
        </is>
      </c>
      <c r="AY2124" t="inlineStr">
        <is>
          <t>---</t>
        </is>
      </c>
      <c r="AZ2124" t="inlineStr">
        <is>
          <t>---</t>
        </is>
      </c>
      <c r="BA2124" t="inlineStr">
        <is>
          <t>2e62b218304042258ccf31696d2c0d45</t>
        </is>
      </c>
      <c r="BB2124" t="inlineStr">
        <is>
          <t>http://openrosa.org/formdesigner/0B48E039-1E80-49A7-AC24-732B6E788E39</t>
        </is>
      </c>
      <c r="BC2124" t="inlineStr">
        <is>
          <t>Ration et autres visites</t>
        </is>
      </c>
      <c r="BD2124" t="inlineStr">
        <is>
          <t>CommCare Android, version "2.56"(472000). App v15976. CommCare Version 2.56.0. Build 472000, built on: 2025-04-11</t>
        </is>
      </c>
      <c r="BE2124" t="inlineStr">
        <is>
          <t>commcare_e07abcec-4b87-4031-85ab-59fcf73e643c</t>
        </is>
      </c>
      <c r="BF2124" t="inlineStr">
        <is>
          <t>18.4676866 -72.2952553 1212.8 9.75</t>
        </is>
      </c>
      <c r="BG2124" t="inlineStr">
        <is>
          <t>f13d8149fc6d39ebe86af18272310ff9</t>
        </is>
      </c>
      <c r="BH2124" t="inlineStr">
        <is>
          <t>7f92301a232342ecaa860bf392f6b02f</t>
        </is>
      </c>
      <c r="BI2124" t="inlineStr">
        <is>
          <t>15246</t>
        </is>
      </c>
      <c r="BJ2124" t="inlineStr">
        <is>
          <t>XFormInstance</t>
        </is>
      </c>
      <c r="BK2124" t="inlineStr">
        <is>
          <t>1ac2f0c0194d11f08d1e839c77c2df28</t>
        </is>
      </c>
      <c r="BL2124" t="b">
        <v>0</v>
      </c>
      <c r="BM2124" t="inlineStr">
        <is>
          <t>---</t>
        </is>
      </c>
      <c r="BN2124" t="inlineStr">
        <is>
          <t>200.113.234.248</t>
        </is>
      </c>
      <c r="BO2124" t="inlineStr">
        <is>
          <t>EXEUS Renelson</t>
        </is>
      </c>
    </row>
    <row r="2125">
      <c r="A2125" t="inlineStr">
        <is>
          <t>2123</t>
        </is>
      </c>
      <c r="B2125" t="inlineStr">
        <is>
          <t>14558b87-bdaf-4d54-a15a-926057b458fa</t>
        </is>
      </c>
      <c r="C2125" t="inlineStr">
        <is>
          <t>2025-04-21</t>
        </is>
      </c>
      <c r="D2125" t="inlineStr">
        <is>
          <t>12</t>
        </is>
      </c>
      <c r="E2125" t="inlineStr">
        <is>
          <t>---</t>
        </is>
      </c>
      <c r="F2125" t="inlineStr">
        <is>
          <t>1</t>
        </is>
      </c>
      <c r="G2125" t="inlineStr">
        <is>
          <t>---</t>
        </is>
      </c>
      <c r="H2125" t="inlineStr">
        <is>
          <t>1</t>
        </is>
      </c>
      <c r="I2125" t="inlineStr">
        <is>
          <t>1</t>
        </is>
      </c>
      <c r="J2125" t="inlineStr"/>
      <c r="K2125" t="inlineStr">
        <is>
          <t>---</t>
        </is>
      </c>
      <c r="L2125" t="inlineStr">
        <is>
          <t>---</t>
        </is>
      </c>
      <c r="M2125" t="inlineStr">
        <is>
          <t>---</t>
        </is>
      </c>
      <c r="N2125" t="inlineStr">
        <is>
          <t>---</t>
        </is>
      </c>
      <c r="O2125" t="inlineStr">
        <is>
          <t>---</t>
        </is>
      </c>
      <c r="P2125" t="inlineStr">
        <is>
          <t>---</t>
        </is>
      </c>
      <c r="Q2125" t="inlineStr">
        <is>
          <t>---</t>
        </is>
      </c>
      <c r="R2125" t="inlineStr">
        <is>
          <t>20.5</t>
        </is>
      </c>
      <c r="S2125" t="inlineStr">
        <is>
          <t>304.0</t>
        </is>
      </c>
      <c r="T2125" t="inlineStr">
        <is>
          <t>134.0</t>
        </is>
      </c>
      <c r="U2125">
        <f>HYPERLINK("https://www.commcarehq.org/a/caris-test/api/form_attachment/v1/14558b87-bdaf-4d54-a15a-926057b458fa/1745507105358.jpg")</f>
        <v/>
      </c>
      <c r="V2125" t="inlineStr"/>
      <c r="W2125" t="inlineStr"/>
      <c r="X2125" t="inlineStr">
        <is>
          <t>PAP/HOFP/ST00834</t>
        </is>
      </c>
      <c r="Y2125" t="inlineStr">
        <is>
          <t>PAP/HOFP/ST00834</t>
        </is>
      </c>
      <c r="Z2125" t="inlineStr">
        <is>
          <t>2025-04-24 15:05:07</t>
        </is>
      </c>
      <c r="AA2125" t="inlineStr">
        <is>
          <t>2025-04-24 15:03:20</t>
        </is>
      </c>
      <c r="AB2125" t="inlineStr">
        <is>
          <t>2mercelie</t>
        </is>
      </c>
      <c r="AC2125" t="inlineStr">
        <is>
          <t>2025-04-24 15:09:04</t>
        </is>
      </c>
      <c r="AD2125" s="1" t="inlineStr">
        <is>
          <t>https://www.commcarehq.org/a/caris-test/reports/form_data/14558b87-bdaf-4d54-a15a-926057b458fa/</t>
        </is>
      </c>
      <c r="AE2125" t="inlineStr">
        <is>
          <t>---</t>
        </is>
      </c>
      <c r="AF2125" t="inlineStr">
        <is>
          <t>3c5a623af057e23a32ae4000_130618</t>
        </is>
      </c>
      <c r="AG2125" t="inlineStr">
        <is>
          <t>---</t>
        </is>
      </c>
      <c r="AH2125" t="inlineStr">
        <is>
          <t>2025-04-24 15:05:07</t>
        </is>
      </c>
      <c r="AI2125" t="inlineStr">
        <is>
          <t>2e62b218304042258ccf31696d2c0d45</t>
        </is>
      </c>
      <c r="AJ2125" t="inlineStr">
        <is>
          <t>2025-04-21</t>
        </is>
      </c>
      <c r="AK2125" t="inlineStr">
        <is>
          <t>12</t>
        </is>
      </c>
      <c r="AL2125" t="inlineStr">
        <is>
          <t>---</t>
        </is>
      </c>
      <c r="AM2125" t="inlineStr">
        <is>
          <t>1</t>
        </is>
      </c>
      <c r="AN2125" t="inlineStr">
        <is>
          <t>---</t>
        </is>
      </c>
      <c r="AO2125" t="inlineStr">
        <is>
          <t>1</t>
        </is>
      </c>
      <c r="AP2125" t="inlineStr">
        <is>
          <t>1</t>
        </is>
      </c>
      <c r="AQ2125" t="inlineStr">
        <is>
          <t>20.5</t>
        </is>
      </c>
      <c r="AR2125" t="inlineStr">
        <is>
          <t>304</t>
        </is>
      </c>
      <c r="AS2125" t="inlineStr">
        <is>
          <t>134</t>
        </is>
      </c>
      <c r="AT2125" t="inlineStr"/>
      <c r="AU2125" t="inlineStr">
        <is>
          <t>---</t>
        </is>
      </c>
      <c r="AV2125" t="inlineStr">
        <is>
          <t>---</t>
        </is>
      </c>
      <c r="AW2125" t="inlineStr">
        <is>
          <t>---</t>
        </is>
      </c>
      <c r="AX2125" t="inlineStr">
        <is>
          <t>---</t>
        </is>
      </c>
      <c r="AY2125" t="inlineStr">
        <is>
          <t>---</t>
        </is>
      </c>
      <c r="AZ2125" t="inlineStr">
        <is>
          <t>---</t>
        </is>
      </c>
      <c r="BA2125" t="inlineStr">
        <is>
          <t>2e62b218304042258ccf31696d2c0d45</t>
        </is>
      </c>
      <c r="BB2125" t="inlineStr">
        <is>
          <t>http://openrosa.org/formdesigner/0B48E039-1E80-49A7-AC24-732B6E788E39</t>
        </is>
      </c>
      <c r="BC2125" t="inlineStr">
        <is>
          <t>Ration et autres visites</t>
        </is>
      </c>
      <c r="BD2125" t="inlineStr">
        <is>
          <t>CommCare Android, version "2.56"(472000). App v15976. CommCare Version 2.56.0. Build 472000, built on: 2025-04-11</t>
        </is>
      </c>
      <c r="BE2125" t="inlineStr">
        <is>
          <t>commcare_e07abcec-4b87-4031-85ab-59fcf73e643c</t>
        </is>
      </c>
      <c r="BF2125" t="inlineStr">
        <is>
          <t>18.4677198 -72.2952069 1213.8 9.77</t>
        </is>
      </c>
      <c r="BG2125" t="inlineStr">
        <is>
          <t>f13d8149fc6d39ebe86af18272310ff9</t>
        </is>
      </c>
      <c r="BH2125" t="inlineStr">
        <is>
          <t>7f92301a232342ecaa860bf392f6b02f</t>
        </is>
      </c>
      <c r="BI2125" t="inlineStr">
        <is>
          <t>15246</t>
        </is>
      </c>
      <c r="BJ2125" t="inlineStr">
        <is>
          <t>XFormInstance</t>
        </is>
      </c>
      <c r="BK2125" t="inlineStr">
        <is>
          <t>1ac2f0c0194d11f08d1e839c77c2df28</t>
        </is>
      </c>
      <c r="BL2125" t="b">
        <v>0</v>
      </c>
      <c r="BM2125" t="inlineStr">
        <is>
          <t>---</t>
        </is>
      </c>
      <c r="BN2125" t="inlineStr">
        <is>
          <t>200.113.234.248</t>
        </is>
      </c>
      <c r="BO2125" t="inlineStr">
        <is>
          <t>Adianika Colo</t>
        </is>
      </c>
    </row>
    <row r="2126">
      <c r="A2126" t="inlineStr">
        <is>
          <t>2124</t>
        </is>
      </c>
      <c r="B2126" t="inlineStr">
        <is>
          <t>0b8e35a8-0ab4-410b-ad39-3c9da4ca71bc</t>
        </is>
      </c>
      <c r="C2126" t="inlineStr">
        <is>
          <t>2025-04-23</t>
        </is>
      </c>
      <c r="D2126" t="inlineStr">
        <is>
          <t>10</t>
        </is>
      </c>
      <c r="E2126" t="inlineStr">
        <is>
          <t>---</t>
        </is>
      </c>
      <c r="F2126" t="inlineStr">
        <is>
          <t>1</t>
        </is>
      </c>
      <c r="G2126" t="inlineStr">
        <is>
          <t>---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---</t>
        </is>
      </c>
      <c r="L2126" t="inlineStr">
        <is>
          <t>---</t>
        </is>
      </c>
      <c r="M2126" t="inlineStr">
        <is>
          <t>---</t>
        </is>
      </c>
      <c r="N2126" t="inlineStr">
        <is>
          <t>---</t>
        </is>
      </c>
      <c r="O2126" t="inlineStr">
        <is>
          <t>---</t>
        </is>
      </c>
      <c r="P2126" t="inlineStr">
        <is>
          <t>---</t>
        </is>
      </c>
      <c r="Q2126" t="inlineStr">
        <is>
          <t>---</t>
        </is>
      </c>
      <c r="R2126" t="inlineStr"/>
      <c r="S2126" t="inlineStr"/>
      <c r="T2126" t="inlineStr"/>
      <c r="U2126" t="inlineStr"/>
      <c r="V2126" t="inlineStr"/>
      <c r="W2126" t="inlineStr"/>
      <c r="X2126" t="inlineStr">
        <is>
          <t>PAP/GCHO/ST06913</t>
        </is>
      </c>
      <c r="Y2126" t="inlineStr">
        <is>
          <t>PAP/GCHO/ST06913</t>
        </is>
      </c>
      <c r="Z2126" t="inlineStr">
        <is>
          <t>2025-04-23 23:43:25</t>
        </is>
      </c>
      <c r="AA2126" t="inlineStr">
        <is>
          <t>2025-04-23 23:42:45</t>
        </is>
      </c>
      <c r="AB2126" t="inlineStr">
        <is>
          <t>2nathalie</t>
        </is>
      </c>
      <c r="AC2126" t="inlineStr">
        <is>
          <t>2025-04-24 15:09:55</t>
        </is>
      </c>
      <c r="AD2126" s="1" t="inlineStr">
        <is>
          <t>https://www.commcarehq.org/a/caris-test/reports/form_data/0b8e35a8-0ab4-410b-ad39-3c9da4ca71bc/</t>
        </is>
      </c>
      <c r="AE2126" t="inlineStr">
        <is>
          <t>---</t>
        </is>
      </c>
      <c r="AF2126" t="inlineStr">
        <is>
          <t>3c5a623af057e23a32ae4000_27093</t>
        </is>
      </c>
      <c r="AG2126" t="inlineStr">
        <is>
          <t>---</t>
        </is>
      </c>
      <c r="AH2126" t="inlineStr">
        <is>
          <t>2025-04-23 23:43:25</t>
        </is>
      </c>
      <c r="AI2126" t="inlineStr">
        <is>
          <t>3c7e14bc31cb425997c89e194bb7c839</t>
        </is>
      </c>
      <c r="AJ2126" t="inlineStr">
        <is>
          <t>2025-04-23</t>
        </is>
      </c>
      <c r="AK2126" t="inlineStr">
        <is>
          <t>10</t>
        </is>
      </c>
      <c r="AL2126" t="inlineStr">
        <is>
          <t>---</t>
        </is>
      </c>
      <c r="AM2126" t="inlineStr">
        <is>
          <t>1</t>
        </is>
      </c>
      <c r="AN2126" t="inlineStr">
        <is>
          <t>---</t>
        </is>
      </c>
      <c r="AO2126" t="inlineStr">
        <is>
          <t>1</t>
        </is>
      </c>
      <c r="AP2126" t="inlineStr">
        <is>
          <t>1</t>
        </is>
      </c>
      <c r="AQ2126" t="inlineStr"/>
      <c r="AR2126" t="inlineStr"/>
      <c r="AS2126" t="inlineStr"/>
      <c r="AT2126" t="inlineStr"/>
      <c r="AU2126" t="inlineStr">
        <is>
          <t>---</t>
        </is>
      </c>
      <c r="AV2126" t="inlineStr">
        <is>
          <t>---</t>
        </is>
      </c>
      <c r="AW2126" t="inlineStr">
        <is>
          <t>---</t>
        </is>
      </c>
      <c r="AX2126" t="inlineStr">
        <is>
          <t>---</t>
        </is>
      </c>
      <c r="AY2126" t="inlineStr">
        <is>
          <t>---</t>
        </is>
      </c>
      <c r="AZ2126" t="inlineStr">
        <is>
          <t>---</t>
        </is>
      </c>
      <c r="BA2126" t="inlineStr">
        <is>
          <t>3c7e14bc31cb425997c89e194bb7c839</t>
        </is>
      </c>
      <c r="BB2126" t="inlineStr">
        <is>
          <t>http://openrosa.org/formdesigner/0B48E039-1E80-49A7-AC24-732B6E788E39</t>
        </is>
      </c>
      <c r="BC2126" t="inlineStr">
        <is>
          <t>Ration et autres visites</t>
        </is>
      </c>
      <c r="BD2126" t="inlineStr">
        <is>
          <t>CommCare Android, version "2.56"(468046). App v15976. CommCare Version 2.56.0. Build 468046, built on: 2025-03-15</t>
        </is>
      </c>
      <c r="BE2126" t="inlineStr">
        <is>
          <t>commcare_03216a9b-083b-41ac-b53f-fe4f1b36c5ed</t>
        </is>
      </c>
      <c r="BF2126" t="inlineStr"/>
      <c r="BG2126" t="inlineStr">
        <is>
          <t>f13d8149fc6d39ebe86af18272310ff9</t>
        </is>
      </c>
      <c r="BH2126" t="inlineStr">
        <is>
          <t>7f92301a232342ecaa860bf392f6b02f</t>
        </is>
      </c>
      <c r="BI2126" t="inlineStr">
        <is>
          <t>15246</t>
        </is>
      </c>
      <c r="BJ2126" t="inlineStr">
        <is>
          <t>XFormInstance</t>
        </is>
      </c>
      <c r="BK2126" t="inlineStr">
        <is>
          <t>07ce6d28204111f0854b2d62bcb734fa</t>
        </is>
      </c>
      <c r="BL2126" t="b">
        <v>0</v>
      </c>
      <c r="BM2126" t="inlineStr">
        <is>
          <t>---</t>
        </is>
      </c>
      <c r="BN2126" t="inlineStr">
        <is>
          <t>200.113.253.66</t>
        </is>
      </c>
      <c r="BO2126" t="inlineStr">
        <is>
          <t>Louis Jean Rony</t>
        </is>
      </c>
    </row>
    <row r="2127">
      <c r="A2127" t="inlineStr">
        <is>
          <t>2125</t>
        </is>
      </c>
      <c r="B2127" t="inlineStr">
        <is>
          <t>d3cc2cf7-f37c-4447-9b2b-845e1839081c</t>
        </is>
      </c>
      <c r="C2127" t="inlineStr">
        <is>
          <t>2025-04-21</t>
        </is>
      </c>
      <c r="D2127" t="inlineStr">
        <is>
          <t>12</t>
        </is>
      </c>
      <c r="E2127" t="inlineStr">
        <is>
          <t>---</t>
        </is>
      </c>
      <c r="F2127" t="inlineStr">
        <is>
          <t>1</t>
        </is>
      </c>
      <c r="G2127" t="inlineStr">
        <is>
          <t>---</t>
        </is>
      </c>
      <c r="H2127" t="inlineStr">
        <is>
          <t>1</t>
        </is>
      </c>
      <c r="I2127" t="inlineStr">
        <is>
          <t>1</t>
        </is>
      </c>
      <c r="J2127" t="inlineStr"/>
      <c r="K2127" t="inlineStr">
        <is>
          <t>---</t>
        </is>
      </c>
      <c r="L2127" t="inlineStr">
        <is>
          <t>---</t>
        </is>
      </c>
      <c r="M2127" t="inlineStr">
        <is>
          <t>---</t>
        </is>
      </c>
      <c r="N2127" t="inlineStr">
        <is>
          <t>---</t>
        </is>
      </c>
      <c r="O2127" t="inlineStr">
        <is>
          <t>---</t>
        </is>
      </c>
      <c r="P2127" t="inlineStr">
        <is>
          <t>---</t>
        </is>
      </c>
      <c r="Q2127" t="inlineStr">
        <is>
          <t>---</t>
        </is>
      </c>
      <c r="R2127" t="inlineStr">
        <is>
          <t>205.0</t>
        </is>
      </c>
      <c r="S2127" t="inlineStr">
        <is>
          <t>30.4</t>
        </is>
      </c>
      <c r="T2127" t="inlineStr">
        <is>
          <t>134.0</t>
        </is>
      </c>
      <c r="U2127" t="inlineStr"/>
      <c r="V2127" t="inlineStr"/>
      <c r="W2127" t="inlineStr"/>
      <c r="X2127" t="inlineStr">
        <is>
          <t>PAP/HOFP/ST00834</t>
        </is>
      </c>
      <c r="Y2127" t="inlineStr">
        <is>
          <t>PAP/HOFP/ST00834</t>
        </is>
      </c>
      <c r="Z2127" t="inlineStr">
        <is>
          <t>2025-04-24 15:10:06</t>
        </is>
      </c>
      <c r="AA2127" t="inlineStr">
        <is>
          <t>2025-04-24 15:09:22</t>
        </is>
      </c>
      <c r="AB2127" t="inlineStr">
        <is>
          <t>2mercelie</t>
        </is>
      </c>
      <c r="AC2127" t="inlineStr">
        <is>
          <t>2025-04-24 15:10:08</t>
        </is>
      </c>
      <c r="AD2127" s="1" t="inlineStr">
        <is>
          <t>https://www.commcarehq.org/a/caris-test/reports/form_data/d3cc2cf7-f37c-4447-9b2b-845e1839081c/</t>
        </is>
      </c>
      <c r="AE2127" t="inlineStr">
        <is>
          <t>---</t>
        </is>
      </c>
      <c r="AF2127" t="inlineStr">
        <is>
          <t>3c5a623af057e23a32ae4000_130618</t>
        </is>
      </c>
      <c r="AG2127" t="inlineStr">
        <is>
          <t>---</t>
        </is>
      </c>
      <c r="AH2127" t="inlineStr">
        <is>
          <t>2025-04-24 15:10:06</t>
        </is>
      </c>
      <c r="AI2127" t="inlineStr">
        <is>
          <t>2e62b218304042258ccf31696d2c0d45</t>
        </is>
      </c>
      <c r="AJ2127" t="inlineStr">
        <is>
          <t>2025-04-21</t>
        </is>
      </c>
      <c r="AK2127" t="inlineStr">
        <is>
          <t>12</t>
        </is>
      </c>
      <c r="AL2127" t="inlineStr">
        <is>
          <t>---</t>
        </is>
      </c>
      <c r="AM2127" t="inlineStr">
        <is>
          <t>1</t>
        </is>
      </c>
      <c r="AN2127" t="inlineStr">
        <is>
          <t>---</t>
        </is>
      </c>
      <c r="AO2127" t="inlineStr">
        <is>
          <t>1</t>
        </is>
      </c>
      <c r="AP2127" t="inlineStr">
        <is>
          <t>1</t>
        </is>
      </c>
      <c r="AQ2127" t="inlineStr">
        <is>
          <t>205</t>
        </is>
      </c>
      <c r="AR2127" t="inlineStr">
        <is>
          <t>30.4</t>
        </is>
      </c>
      <c r="AS2127" t="inlineStr">
        <is>
          <t>134</t>
        </is>
      </c>
      <c r="AT2127" t="inlineStr"/>
      <c r="AU2127" t="inlineStr">
        <is>
          <t>---</t>
        </is>
      </c>
      <c r="AV2127" t="inlineStr">
        <is>
          <t>---</t>
        </is>
      </c>
      <c r="AW2127" t="inlineStr">
        <is>
          <t>---</t>
        </is>
      </c>
      <c r="AX2127" t="inlineStr">
        <is>
          <t>---</t>
        </is>
      </c>
      <c r="AY2127" t="inlineStr">
        <is>
          <t>---</t>
        </is>
      </c>
      <c r="AZ2127" t="inlineStr">
        <is>
          <t>---</t>
        </is>
      </c>
      <c r="BA2127" t="inlineStr">
        <is>
          <t>2e62b218304042258ccf31696d2c0d45</t>
        </is>
      </c>
      <c r="BB2127" t="inlineStr">
        <is>
          <t>http://openrosa.org/formdesigner/0B48E039-1E80-49A7-AC24-732B6E788E39</t>
        </is>
      </c>
      <c r="BC2127" t="inlineStr">
        <is>
          <t>Ration et autres visites</t>
        </is>
      </c>
      <c r="BD2127" t="inlineStr">
        <is>
          <t>CommCare Android, version "2.56"(472000). App v15976. CommCare Version 2.56.0. Build 472000, built on: 2025-04-11</t>
        </is>
      </c>
      <c r="BE2127" t="inlineStr">
        <is>
          <t>commcare_e07abcec-4b87-4031-85ab-59fcf73e643c</t>
        </is>
      </c>
      <c r="BF2127" t="inlineStr">
        <is>
          <t>18.467626 -72.2952978 1212.8 104.1</t>
        </is>
      </c>
      <c r="BG2127" t="inlineStr">
        <is>
          <t>f13d8149fc6d39ebe86af18272310ff9</t>
        </is>
      </c>
      <c r="BH2127" t="inlineStr">
        <is>
          <t>7f92301a232342ecaa860bf392f6b02f</t>
        </is>
      </c>
      <c r="BI2127" t="inlineStr">
        <is>
          <t>15246</t>
        </is>
      </c>
      <c r="BJ2127" t="inlineStr">
        <is>
          <t>XFormInstance</t>
        </is>
      </c>
      <c r="BK2127" t="inlineStr">
        <is>
          <t>1ac2f0c0194d11f08d1e839c77c2df28</t>
        </is>
      </c>
      <c r="BL2127" t="b">
        <v>0</v>
      </c>
      <c r="BM2127" t="inlineStr">
        <is>
          <t>---</t>
        </is>
      </c>
      <c r="BN2127" t="inlineStr">
        <is>
          <t>200.113.234.248</t>
        </is>
      </c>
      <c r="BO2127" t="inlineStr">
        <is>
          <t>Adianika Colo</t>
        </is>
      </c>
    </row>
    <row r="2128">
      <c r="A2128" t="inlineStr">
        <is>
          <t>2126</t>
        </is>
      </c>
      <c r="B2128" t="inlineStr">
        <is>
          <t>fe9a3200-952c-451a-9e19-7c6a8682a405</t>
        </is>
      </c>
      <c r="C2128" t="inlineStr">
        <is>
          <t>2025-04-21</t>
        </is>
      </c>
      <c r="D2128" t="inlineStr">
        <is>
          <t>12</t>
        </is>
      </c>
      <c r="E2128" t="inlineStr">
        <is>
          <t>---</t>
        </is>
      </c>
      <c r="F2128" t="inlineStr">
        <is>
          <t>1</t>
        </is>
      </c>
      <c r="G2128" t="inlineStr">
        <is>
          <t>---</t>
        </is>
      </c>
      <c r="H2128" t="inlineStr">
        <is>
          <t>1</t>
        </is>
      </c>
      <c r="I2128" t="inlineStr">
        <is>
          <t>1</t>
        </is>
      </c>
      <c r="J2128" t="inlineStr"/>
      <c r="K2128" t="inlineStr">
        <is>
          <t>---</t>
        </is>
      </c>
      <c r="L2128" t="inlineStr">
        <is>
          <t>---</t>
        </is>
      </c>
      <c r="M2128" t="inlineStr">
        <is>
          <t>---</t>
        </is>
      </c>
      <c r="N2128" t="inlineStr">
        <is>
          <t>---</t>
        </is>
      </c>
      <c r="O2128" t="inlineStr">
        <is>
          <t>---</t>
        </is>
      </c>
      <c r="P2128" t="inlineStr">
        <is>
          <t>---</t>
        </is>
      </c>
      <c r="Q2128" t="inlineStr">
        <is>
          <t>---</t>
        </is>
      </c>
      <c r="R2128" t="inlineStr"/>
      <c r="S2128" t="inlineStr"/>
      <c r="T2128" t="inlineStr"/>
      <c r="U2128">
        <f>HYPERLINK("https://www.commcarehq.org/a/caris-test/api/form_attachment/v1/fe9a3200-952c-451a-9e19-7c6a8682a405/1745507491937.jpg")</f>
        <v/>
      </c>
      <c r="V2128" t="inlineStr"/>
      <c r="W2128" t="inlineStr"/>
      <c r="X2128" t="inlineStr">
        <is>
          <t>PAP/HOFP/ST001024</t>
        </is>
      </c>
      <c r="Y2128" t="inlineStr">
        <is>
          <t>PAP/HOFP/ST001024</t>
        </is>
      </c>
      <c r="Z2128" t="inlineStr">
        <is>
          <t>2025-04-24 15:11:37</t>
        </is>
      </c>
      <c r="AA2128" t="inlineStr">
        <is>
          <t>2025-04-24 15:10:26</t>
        </is>
      </c>
      <c r="AB2128" t="inlineStr">
        <is>
          <t>2mercelie</t>
        </is>
      </c>
      <c r="AC2128" t="inlineStr">
        <is>
          <t>2025-04-24 15:11:37</t>
        </is>
      </c>
      <c r="AD2128" s="1" t="inlineStr">
        <is>
          <t>https://www.commcarehq.org/a/caris-test/reports/form_data/fe9a3200-952c-451a-9e19-7c6a8682a405/</t>
        </is>
      </c>
      <c r="AE2128" t="inlineStr">
        <is>
          <t>---</t>
        </is>
      </c>
      <c r="AF2128" t="inlineStr">
        <is>
          <t>3c5a623af057e23a32ae4000_27526</t>
        </is>
      </c>
      <c r="AG2128" t="inlineStr">
        <is>
          <t>---</t>
        </is>
      </c>
      <c r="AH2128" t="inlineStr">
        <is>
          <t>2025-04-24 15:11:37</t>
        </is>
      </c>
      <c r="AI2128" t="inlineStr">
        <is>
          <t>2e62b218304042258ccf31696d2c0d45</t>
        </is>
      </c>
      <c r="AJ2128" t="inlineStr">
        <is>
          <t>2025-04-21</t>
        </is>
      </c>
      <c r="AK2128" t="inlineStr">
        <is>
          <t>12</t>
        </is>
      </c>
      <c r="AL2128" t="inlineStr">
        <is>
          <t>---</t>
        </is>
      </c>
      <c r="AM2128" t="inlineStr">
        <is>
          <t>1</t>
        </is>
      </c>
      <c r="AN2128" t="inlineStr">
        <is>
          <t>---</t>
        </is>
      </c>
      <c r="AO2128" t="inlineStr">
        <is>
          <t>1</t>
        </is>
      </c>
      <c r="AP2128" t="inlineStr">
        <is>
          <t>1</t>
        </is>
      </c>
      <c r="AQ2128" t="inlineStr"/>
      <c r="AR2128" t="inlineStr"/>
      <c r="AS2128" t="inlineStr"/>
      <c r="AT2128" t="inlineStr"/>
      <c r="AU2128" t="inlineStr">
        <is>
          <t>---</t>
        </is>
      </c>
      <c r="AV2128" t="inlineStr">
        <is>
          <t>---</t>
        </is>
      </c>
      <c r="AW2128" t="inlineStr">
        <is>
          <t>---</t>
        </is>
      </c>
      <c r="AX2128" t="inlineStr">
        <is>
          <t>---</t>
        </is>
      </c>
      <c r="AY2128" t="inlineStr">
        <is>
          <t>---</t>
        </is>
      </c>
      <c r="AZ2128" t="inlineStr">
        <is>
          <t>---</t>
        </is>
      </c>
      <c r="BA2128" t="inlineStr">
        <is>
          <t>2e62b218304042258ccf31696d2c0d45</t>
        </is>
      </c>
      <c r="BB2128" t="inlineStr">
        <is>
          <t>http://openrosa.org/formdesigner/0B48E039-1E80-49A7-AC24-732B6E788E39</t>
        </is>
      </c>
      <c r="BC2128" t="inlineStr">
        <is>
          <t>Ration et autres visites</t>
        </is>
      </c>
      <c r="BD2128" t="inlineStr">
        <is>
          <t>CommCare Android, version "2.56"(472000). App v15976. CommCare Version 2.56.0. Build 472000, built on: 2025-04-11</t>
        </is>
      </c>
      <c r="BE2128" t="inlineStr">
        <is>
          <t>commcare_e07abcec-4b87-4031-85ab-59fcf73e643c</t>
        </is>
      </c>
      <c r="BF2128" t="inlineStr">
        <is>
          <t>18.4676289 -72.2952653 1213.0 80.73</t>
        </is>
      </c>
      <c r="BG2128" t="inlineStr">
        <is>
          <t>f13d8149fc6d39ebe86af18272310ff9</t>
        </is>
      </c>
      <c r="BH2128" t="inlineStr">
        <is>
          <t>7f92301a232342ecaa860bf392f6b02f</t>
        </is>
      </c>
      <c r="BI2128" t="inlineStr">
        <is>
          <t>15246</t>
        </is>
      </c>
      <c r="BJ2128" t="inlineStr">
        <is>
          <t>XFormInstance</t>
        </is>
      </c>
      <c r="BK2128" t="inlineStr">
        <is>
          <t>1ac2f0c0194d11f08d1e839c77c2df28</t>
        </is>
      </c>
      <c r="BL2128" t="b">
        <v>0</v>
      </c>
      <c r="BM2128" t="inlineStr">
        <is>
          <t>---</t>
        </is>
      </c>
      <c r="BN2128" t="inlineStr">
        <is>
          <t>200.113.234.248</t>
        </is>
      </c>
      <c r="BO2128" t="inlineStr">
        <is>
          <t>EXEUS Renelson</t>
        </is>
      </c>
    </row>
    <row r="2129">
      <c r="A2129" t="inlineStr">
        <is>
          <t>2127</t>
        </is>
      </c>
      <c r="B2129" t="inlineStr">
        <is>
          <t>517b3d28-a4e8-4867-976c-7889560d3b53</t>
        </is>
      </c>
      <c r="C2129" t="inlineStr">
        <is>
          <t>2025-04-19</t>
        </is>
      </c>
      <c r="D2129" t="inlineStr">
        <is>
          <t>8</t>
        </is>
      </c>
      <c r="E2129" t="inlineStr">
        <is>
          <t>---</t>
        </is>
      </c>
      <c r="F2129" t="inlineStr">
        <is>
          <t>1</t>
        </is>
      </c>
      <c r="G2129" t="inlineStr">
        <is>
          <t>---</t>
        </is>
      </c>
      <c r="H2129" t="inlineStr">
        <is>
          <t>1</t>
        </is>
      </c>
      <c r="I2129" t="inlineStr">
        <is>
          <t>1</t>
        </is>
      </c>
      <c r="J2129" t="inlineStr"/>
      <c r="K2129" t="inlineStr">
        <is>
          <t>---</t>
        </is>
      </c>
      <c r="L2129" t="inlineStr">
        <is>
          <t>---</t>
        </is>
      </c>
      <c r="M2129" t="inlineStr">
        <is>
          <t>---</t>
        </is>
      </c>
      <c r="N2129" t="inlineStr">
        <is>
          <t>---</t>
        </is>
      </c>
      <c r="O2129" t="inlineStr">
        <is>
          <t>---</t>
        </is>
      </c>
      <c r="P2129" t="inlineStr">
        <is>
          <t>---</t>
        </is>
      </c>
      <c r="Q2129" t="inlineStr">
        <is>
          <t>---</t>
        </is>
      </c>
      <c r="R2129" t="inlineStr"/>
      <c r="S2129" t="inlineStr"/>
      <c r="T2129" t="inlineStr"/>
      <c r="U2129">
        <f>HYPERLINK("https://www.commcarehq.org/a/caris-test/api/form_attachment/v1/517b3d28-a4e8-4867-976c-7889560d3b53/1745508187271.jpg")</f>
        <v/>
      </c>
      <c r="V2129" t="inlineStr"/>
      <c r="W2129" t="inlineStr"/>
      <c r="X2129" t="inlineStr">
        <is>
          <t>PAP/HOFP/ST01802</t>
        </is>
      </c>
      <c r="Y2129" t="inlineStr">
        <is>
          <t>PAP/HOFP/ST01802</t>
        </is>
      </c>
      <c r="Z2129" t="inlineStr">
        <is>
          <t>2025-04-24 15:23:09</t>
        </is>
      </c>
      <c r="AA2129" t="inlineStr">
        <is>
          <t>2025-04-24 15:21:14</t>
        </is>
      </c>
      <c r="AB2129" t="inlineStr">
        <is>
          <t>2mercelie</t>
        </is>
      </c>
      <c r="AC2129" t="inlineStr">
        <is>
          <t>2025-04-24 15:23:10</t>
        </is>
      </c>
      <c r="AD2129" s="1" t="inlineStr">
        <is>
          <t>https://www.commcarehq.org/a/caris-test/reports/form_data/517b3d28-a4e8-4867-976c-7889560d3b53/</t>
        </is>
      </c>
      <c r="AE2129" t="inlineStr">
        <is>
          <t>---</t>
        </is>
      </c>
      <c r="AF2129" t="inlineStr">
        <is>
          <t>3c5a623af057e23a32ae4000_166811</t>
        </is>
      </c>
      <c r="AG2129" t="inlineStr">
        <is>
          <t>---</t>
        </is>
      </c>
      <c r="AH2129" t="inlineStr">
        <is>
          <t>2025-04-24 15:23:09</t>
        </is>
      </c>
      <c r="AI2129" t="inlineStr">
        <is>
          <t>2e62b218304042258ccf31696d2c0d45</t>
        </is>
      </c>
      <c r="AJ2129" t="inlineStr">
        <is>
          <t>2025-04-19</t>
        </is>
      </c>
      <c r="AK2129" t="inlineStr">
        <is>
          <t>8</t>
        </is>
      </c>
      <c r="AL2129" t="inlineStr">
        <is>
          <t>---</t>
        </is>
      </c>
      <c r="AM2129" t="inlineStr">
        <is>
          <t>1</t>
        </is>
      </c>
      <c r="AN2129" t="inlineStr">
        <is>
          <t>---</t>
        </is>
      </c>
      <c r="AO2129" t="inlineStr">
        <is>
          <t>1</t>
        </is>
      </c>
      <c r="AP2129" t="inlineStr">
        <is>
          <t>1</t>
        </is>
      </c>
      <c r="AQ2129" t="inlineStr"/>
      <c r="AR2129" t="inlineStr"/>
      <c r="AS2129" t="inlineStr"/>
      <c r="AT2129" t="inlineStr"/>
      <c r="AU2129" t="inlineStr">
        <is>
          <t>---</t>
        </is>
      </c>
      <c r="AV2129" t="inlineStr">
        <is>
          <t>---</t>
        </is>
      </c>
      <c r="AW2129" t="inlineStr">
        <is>
          <t>---</t>
        </is>
      </c>
      <c r="AX2129" t="inlineStr">
        <is>
          <t>---</t>
        </is>
      </c>
      <c r="AY2129" t="inlineStr">
        <is>
          <t>---</t>
        </is>
      </c>
      <c r="AZ2129" t="inlineStr">
        <is>
          <t>---</t>
        </is>
      </c>
      <c r="BA2129" t="inlineStr">
        <is>
          <t>2e62b218304042258ccf31696d2c0d45</t>
        </is>
      </c>
      <c r="BB2129" t="inlineStr">
        <is>
          <t>http://openrosa.org/formdesigner/0B48E039-1E80-49A7-AC24-732B6E788E39</t>
        </is>
      </c>
      <c r="BC2129" t="inlineStr">
        <is>
          <t>Ration et autres visites</t>
        </is>
      </c>
      <c r="BD2129" t="inlineStr">
        <is>
          <t>CommCare Android, version "2.56"(472000). App v15976. CommCare Version 2.56.0. Build 472000, built on: 2025-04-11</t>
        </is>
      </c>
      <c r="BE2129" t="inlineStr">
        <is>
          <t>commcare_e07abcec-4b87-4031-85ab-59fcf73e643c</t>
        </is>
      </c>
      <c r="BF2129" t="inlineStr">
        <is>
          <t>18.4676829 -72.2952803 1213.09 6.45</t>
        </is>
      </c>
      <c r="BG2129" t="inlineStr">
        <is>
          <t>f13d8149fc6d39ebe86af18272310ff9</t>
        </is>
      </c>
      <c r="BH2129" t="inlineStr">
        <is>
          <t>7f92301a232342ecaa860bf392f6b02f</t>
        </is>
      </c>
      <c r="BI2129" t="inlineStr">
        <is>
          <t>15246</t>
        </is>
      </c>
      <c r="BJ2129" t="inlineStr">
        <is>
          <t>XFormInstance</t>
        </is>
      </c>
      <c r="BK2129" t="inlineStr">
        <is>
          <t>1ac2f0c0194d11f08d1e839c77c2df28</t>
        </is>
      </c>
      <c r="BL2129" t="b">
        <v>0</v>
      </c>
      <c r="BM2129" t="inlineStr">
        <is>
          <t>---</t>
        </is>
      </c>
      <c r="BN2129" t="inlineStr">
        <is>
          <t>200.113.234.248</t>
        </is>
      </c>
      <c r="BO2129" t="inlineStr">
        <is>
          <t>Dodley Emile</t>
        </is>
      </c>
    </row>
    <row r="2130">
      <c r="A2130" t="inlineStr">
        <is>
          <t>2128</t>
        </is>
      </c>
      <c r="B2130" t="inlineStr">
        <is>
          <t>eb3ddb53-231a-4b2b-b0ad-e6a991e83810</t>
        </is>
      </c>
      <c r="C2130" t="inlineStr">
        <is>
          <t>2025-04-23</t>
        </is>
      </c>
      <c r="D2130" t="inlineStr">
        <is>
          <t>4</t>
        </is>
      </c>
      <c r="E2130" t="inlineStr">
        <is>
          <t>perdu de vue</t>
        </is>
      </c>
      <c r="F2130" t="inlineStr">
        <is>
          <t>1</t>
        </is>
      </c>
      <c r="G2130" t="inlineStr">
        <is>
          <t>perdu de vue</t>
        </is>
      </c>
      <c r="H2130" t="inlineStr">
        <is>
          <t>1</t>
        </is>
      </c>
      <c r="I2130" t="inlineStr">
        <is>
          <t>1</t>
        </is>
      </c>
      <c r="J2130" t="inlineStr"/>
      <c r="K2130" t="inlineStr">
        <is>
          <t>---</t>
        </is>
      </c>
      <c r="L2130" t="inlineStr">
        <is>
          <t>---</t>
        </is>
      </c>
      <c r="M2130" t="inlineStr">
        <is>
          <t>---</t>
        </is>
      </c>
      <c r="N2130" t="inlineStr">
        <is>
          <t>---</t>
        </is>
      </c>
      <c r="O2130" t="inlineStr">
        <is>
          <t>---</t>
        </is>
      </c>
      <c r="P2130" t="inlineStr">
        <is>
          <t>---</t>
        </is>
      </c>
      <c r="Q2130" t="inlineStr">
        <is>
          <t>---</t>
        </is>
      </c>
      <c r="R2130" t="inlineStr">
        <is>
          <t>15.7</t>
        </is>
      </c>
      <c r="S2130" t="inlineStr">
        <is>
          <t>16.9</t>
        </is>
      </c>
      <c r="T2130" t="inlineStr">
        <is>
          <t>134.0</t>
        </is>
      </c>
      <c r="U2130" t="inlineStr"/>
      <c r="V2130" t="inlineStr"/>
      <c r="W2130" t="inlineStr"/>
      <c r="X2130" t="inlineStr">
        <is>
          <t>PAP/HOFP/ST01921</t>
        </is>
      </c>
      <c r="Y2130" t="inlineStr">
        <is>
          <t>PAP/HOFP/ST01921</t>
        </is>
      </c>
      <c r="Z2130" t="inlineStr">
        <is>
          <t>2025-04-24 15:28:39</t>
        </is>
      </c>
      <c r="AA2130" t="inlineStr">
        <is>
          <t>2025-04-24 15:25:46</t>
        </is>
      </c>
      <c r="AB2130" t="inlineStr">
        <is>
          <t>2mercelie</t>
        </is>
      </c>
      <c r="AC2130" t="inlineStr">
        <is>
          <t>2025-04-24 15:28:40</t>
        </is>
      </c>
      <c r="AD2130" s="1" t="inlineStr">
        <is>
          <t>https://www.commcarehq.org/a/caris-test/reports/form_data/eb3ddb53-231a-4b2b-b0ad-e6a991e83810/</t>
        </is>
      </c>
      <c r="AE2130" t="inlineStr">
        <is>
          <t>---</t>
        </is>
      </c>
      <c r="AF2130" t="inlineStr">
        <is>
          <t>3c5a623af057e23a32ae4000_194618</t>
        </is>
      </c>
      <c r="AG2130" t="inlineStr">
        <is>
          <t>---</t>
        </is>
      </c>
      <c r="AH2130" t="inlineStr">
        <is>
          <t>2025-04-24 15:28:39</t>
        </is>
      </c>
      <c r="AI2130" t="inlineStr">
        <is>
          <t>2e62b218304042258ccf31696d2c0d45</t>
        </is>
      </c>
      <c r="AJ2130" t="inlineStr">
        <is>
          <t>2025-04-23</t>
        </is>
      </c>
      <c r="AK2130" t="inlineStr">
        <is>
          <t>4</t>
        </is>
      </c>
      <c r="AL2130" t="inlineStr">
        <is>
          <t>perdu de vue</t>
        </is>
      </c>
      <c r="AM2130" t="inlineStr">
        <is>
          <t>1</t>
        </is>
      </c>
      <c r="AN2130" t="inlineStr">
        <is>
          <t>perdu de vue</t>
        </is>
      </c>
      <c r="AO2130" t="inlineStr">
        <is>
          <t>1</t>
        </is>
      </c>
      <c r="AP2130" t="inlineStr">
        <is>
          <t>1</t>
        </is>
      </c>
      <c r="AQ2130" t="inlineStr">
        <is>
          <t>15.7</t>
        </is>
      </c>
      <c r="AR2130" t="inlineStr">
        <is>
          <t>16.9</t>
        </is>
      </c>
      <c r="AS2130" t="inlineStr">
        <is>
          <t>134</t>
        </is>
      </c>
      <c r="AT2130" t="inlineStr"/>
      <c r="AU2130" t="inlineStr">
        <is>
          <t>---</t>
        </is>
      </c>
      <c r="AV2130" t="inlineStr">
        <is>
          <t>---</t>
        </is>
      </c>
      <c r="AW2130" t="inlineStr">
        <is>
          <t>---</t>
        </is>
      </c>
      <c r="AX2130" t="inlineStr">
        <is>
          <t>---</t>
        </is>
      </c>
      <c r="AY2130" t="inlineStr">
        <is>
          <t>---</t>
        </is>
      </c>
      <c r="AZ2130" t="inlineStr">
        <is>
          <t>---</t>
        </is>
      </c>
      <c r="BA2130" t="inlineStr">
        <is>
          <t>2e62b218304042258ccf31696d2c0d45</t>
        </is>
      </c>
      <c r="BB2130" t="inlineStr">
        <is>
          <t>http://openrosa.org/formdesigner/0B48E039-1E80-49A7-AC24-732B6E788E39</t>
        </is>
      </c>
      <c r="BC2130" t="inlineStr">
        <is>
          <t>Ration et autres visites</t>
        </is>
      </c>
      <c r="BD2130" t="inlineStr">
        <is>
          <t>CommCare Android, version "2.56"(472000). App v15976. CommCare Version 2.56.0. Build 472000, built on: 2025-04-11</t>
        </is>
      </c>
      <c r="BE2130" t="inlineStr">
        <is>
          <t>commcare_e07abcec-4b87-4031-85ab-59fcf73e643c</t>
        </is>
      </c>
      <c r="BF2130" t="inlineStr">
        <is>
          <t>18.4675357 -72.2952966 1213.09 142.6</t>
        </is>
      </c>
      <c r="BG2130" t="inlineStr">
        <is>
          <t>f13d8149fc6d39ebe86af18272310ff9</t>
        </is>
      </c>
      <c r="BH2130" t="inlineStr">
        <is>
          <t>7f92301a232342ecaa860bf392f6b02f</t>
        </is>
      </c>
      <c r="BI2130" t="inlineStr">
        <is>
          <t>15246</t>
        </is>
      </c>
      <c r="BJ2130" t="inlineStr">
        <is>
          <t>XFormInstance</t>
        </is>
      </c>
      <c r="BK2130" t="inlineStr">
        <is>
          <t>1ac2f0c0194d11f08d1e839c77c2df28</t>
        </is>
      </c>
      <c r="BL2130" t="b">
        <v>0</v>
      </c>
      <c r="BM2130" t="inlineStr">
        <is>
          <t>---</t>
        </is>
      </c>
      <c r="BN2130" t="inlineStr">
        <is>
          <t>200.113.234.248</t>
        </is>
      </c>
      <c r="BO2130" t="inlineStr">
        <is>
          <t>Sophia Jacques</t>
        </is>
      </c>
    </row>
    <row r="2131">
      <c r="A2131" t="inlineStr">
        <is>
          <t>2129</t>
        </is>
      </c>
      <c r="B2131" t="inlineStr">
        <is>
          <t>b267b466-9f3d-44b7-b07e-1a907ccd64d9</t>
        </is>
      </c>
      <c r="C2131" t="inlineStr">
        <is>
          <t>2025-04-22</t>
        </is>
      </c>
      <c r="D2131" t="inlineStr">
        <is>
          <t>8</t>
        </is>
      </c>
      <c r="E2131" t="inlineStr">
        <is>
          <t>---</t>
        </is>
      </c>
      <c r="F2131" t="inlineStr">
        <is>
          <t>1</t>
        </is>
      </c>
      <c r="G2131" t="inlineStr">
        <is>
          <t>---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---</t>
        </is>
      </c>
      <c r="L2131" t="inlineStr">
        <is>
          <t>---</t>
        </is>
      </c>
      <c r="M2131" t="inlineStr">
        <is>
          <t>---</t>
        </is>
      </c>
      <c r="N2131" t="inlineStr">
        <is>
          <t>---</t>
        </is>
      </c>
      <c r="O2131" t="inlineStr">
        <is>
          <t>---</t>
        </is>
      </c>
      <c r="P2131" t="inlineStr">
        <is>
          <t>---</t>
        </is>
      </c>
      <c r="Q2131" t="inlineStr">
        <is>
          <t>---</t>
        </is>
      </c>
      <c r="R2131" t="inlineStr">
        <is>
          <t>15.7</t>
        </is>
      </c>
      <c r="S2131" t="inlineStr">
        <is>
          <t>16.9</t>
        </is>
      </c>
      <c r="T2131" t="inlineStr">
        <is>
          <t>134.0</t>
        </is>
      </c>
      <c r="U2131">
        <f>HYPERLINK("https://www.commcarehq.org/a/caris-test/api/form_attachment/v1/b267b466-9f3d-44b7-b07e-1a907ccd64d9/1745508698627.jpg")</f>
        <v/>
      </c>
      <c r="V2131" t="inlineStr"/>
      <c r="W2131" t="inlineStr"/>
      <c r="X2131" t="inlineStr">
        <is>
          <t>PAP/HOFP/ST01921</t>
        </is>
      </c>
      <c r="Y2131" t="inlineStr">
        <is>
          <t>PAP/HOFP/ST01921</t>
        </is>
      </c>
      <c r="Z2131" t="inlineStr">
        <is>
          <t>2025-04-24 15:31:45</t>
        </is>
      </c>
      <c r="AA2131" t="inlineStr">
        <is>
          <t>2025-04-24 15:29:21</t>
        </is>
      </c>
      <c r="AB2131" t="inlineStr">
        <is>
          <t>2mercelie</t>
        </is>
      </c>
      <c r="AC2131" t="inlineStr">
        <is>
          <t>2025-04-24 15:31:46</t>
        </is>
      </c>
      <c r="AD2131" s="1" t="inlineStr">
        <is>
          <t>https://www.commcarehq.org/a/caris-test/reports/form_data/b267b466-9f3d-44b7-b07e-1a907ccd64d9/</t>
        </is>
      </c>
      <c r="AE2131" t="inlineStr">
        <is>
          <t>---</t>
        </is>
      </c>
      <c r="AF2131" t="inlineStr">
        <is>
          <t>3c5a623af057e23a32ae4000_194618</t>
        </is>
      </c>
      <c r="AG2131" t="inlineStr">
        <is>
          <t>---</t>
        </is>
      </c>
      <c r="AH2131" t="inlineStr">
        <is>
          <t>2025-04-24 15:31:45</t>
        </is>
      </c>
      <c r="AI2131" t="inlineStr">
        <is>
          <t>2e62b218304042258ccf31696d2c0d45</t>
        </is>
      </c>
      <c r="AJ2131" t="inlineStr">
        <is>
          <t>2025-04-22</t>
        </is>
      </c>
      <c r="AK2131" t="inlineStr">
        <is>
          <t>8</t>
        </is>
      </c>
      <c r="AL2131" t="inlineStr">
        <is>
          <t>---</t>
        </is>
      </c>
      <c r="AM2131" t="inlineStr">
        <is>
          <t>1</t>
        </is>
      </c>
      <c r="AN2131" t="inlineStr">
        <is>
          <t>---</t>
        </is>
      </c>
      <c r="AO2131" t="inlineStr">
        <is>
          <t>1</t>
        </is>
      </c>
      <c r="AP2131" t="inlineStr">
        <is>
          <t>1</t>
        </is>
      </c>
      <c r="AQ2131" t="inlineStr">
        <is>
          <t>15.7</t>
        </is>
      </c>
      <c r="AR2131" t="inlineStr">
        <is>
          <t>16.9</t>
        </is>
      </c>
      <c r="AS2131" t="inlineStr">
        <is>
          <t>134</t>
        </is>
      </c>
      <c r="AT2131" t="inlineStr"/>
      <c r="AU2131" t="inlineStr">
        <is>
          <t>---</t>
        </is>
      </c>
      <c r="AV2131" t="inlineStr">
        <is>
          <t>---</t>
        </is>
      </c>
      <c r="AW2131" t="inlineStr">
        <is>
          <t>---</t>
        </is>
      </c>
      <c r="AX2131" t="inlineStr">
        <is>
          <t>---</t>
        </is>
      </c>
      <c r="AY2131" t="inlineStr">
        <is>
          <t>---</t>
        </is>
      </c>
      <c r="AZ2131" t="inlineStr">
        <is>
          <t>---</t>
        </is>
      </c>
      <c r="BA2131" t="inlineStr">
        <is>
          <t>2e62b218304042258ccf31696d2c0d45</t>
        </is>
      </c>
      <c r="BB2131" t="inlineStr">
        <is>
          <t>http://openrosa.org/formdesigner/0B48E039-1E80-49A7-AC24-732B6E788E39</t>
        </is>
      </c>
      <c r="BC2131" t="inlineStr">
        <is>
          <t>Ration et autres visites</t>
        </is>
      </c>
      <c r="BD2131" t="inlineStr">
        <is>
          <t>CommCare Android, version "2.56"(472000). App v15976. CommCare Version 2.56.0. Build 472000, built on: 2025-04-11</t>
        </is>
      </c>
      <c r="BE2131" t="inlineStr">
        <is>
          <t>commcare_e07abcec-4b87-4031-85ab-59fcf73e643c</t>
        </is>
      </c>
      <c r="BF2131" t="inlineStr">
        <is>
          <t>18.4675487 -72.295283 1213.09 142.5</t>
        </is>
      </c>
      <c r="BG2131" t="inlineStr">
        <is>
          <t>f13d8149fc6d39ebe86af18272310ff9</t>
        </is>
      </c>
      <c r="BH2131" t="inlineStr">
        <is>
          <t>7f92301a232342ecaa860bf392f6b02f</t>
        </is>
      </c>
      <c r="BI2131" t="inlineStr">
        <is>
          <t>15246</t>
        </is>
      </c>
      <c r="BJ2131" t="inlineStr">
        <is>
          <t>XFormInstance</t>
        </is>
      </c>
      <c r="BK2131" t="inlineStr">
        <is>
          <t>1ac2f0c0194d11f08d1e839c77c2df28</t>
        </is>
      </c>
      <c r="BL2131" t="b">
        <v>0</v>
      </c>
      <c r="BM2131" t="inlineStr">
        <is>
          <t>---</t>
        </is>
      </c>
      <c r="BN2131" t="inlineStr">
        <is>
          <t>200.113.234.248</t>
        </is>
      </c>
      <c r="BO2131" t="inlineStr">
        <is>
          <t>Sophia Jacques</t>
        </is>
      </c>
    </row>
    <row r="2132">
      <c r="A2132" t="inlineStr">
        <is>
          <t>2130</t>
        </is>
      </c>
      <c r="B2132" t="inlineStr">
        <is>
          <t>917616bd-a37f-41d9-a07e-41bc3a2f7904</t>
        </is>
      </c>
      <c r="C2132" t="inlineStr">
        <is>
          <t>2025-04-17</t>
        </is>
      </c>
      <c r="D2132" t="inlineStr">
        <is>
          <t>12</t>
        </is>
      </c>
      <c r="E2132" t="inlineStr">
        <is>
          <t>---</t>
        </is>
      </c>
      <c r="F2132" t="inlineStr">
        <is>
          <t>1</t>
        </is>
      </c>
      <c r="G2132" t="inlineStr">
        <is>
          <t>---</t>
        </is>
      </c>
      <c r="H2132" t="inlineStr">
        <is>
          <t>1</t>
        </is>
      </c>
      <c r="I2132" t="inlineStr">
        <is>
          <t>0</t>
        </is>
      </c>
      <c r="J2132" t="inlineStr">
        <is>
          <t>---</t>
        </is>
      </c>
      <c r="K2132" t="inlineStr">
        <is>
          <t>---</t>
        </is>
      </c>
      <c r="L2132" t="inlineStr">
        <is>
          <t>---</t>
        </is>
      </c>
      <c r="M2132" t="inlineStr">
        <is>
          <t>---</t>
        </is>
      </c>
      <c r="N2132" t="inlineStr">
        <is>
          <t>---</t>
        </is>
      </c>
      <c r="O2132" t="inlineStr">
        <is>
          <t>---</t>
        </is>
      </c>
      <c r="P2132" t="inlineStr">
        <is>
          <t>---</t>
        </is>
      </c>
      <c r="Q2132" t="inlineStr">
        <is>
          <t>---</t>
        </is>
      </c>
      <c r="R2132" t="inlineStr">
        <is>
          <t>---</t>
        </is>
      </c>
      <c r="S2132" t="inlineStr">
        <is>
          <t>---</t>
        </is>
      </c>
      <c r="T2132" t="inlineStr">
        <is>
          <t>---</t>
        </is>
      </c>
      <c r="U2132" t="inlineStr">
        <is>
          <t>---</t>
        </is>
      </c>
      <c r="V2132" t="inlineStr">
        <is>
          <t>---</t>
        </is>
      </c>
      <c r="W2132" t="inlineStr"/>
      <c r="X2132" t="inlineStr">
        <is>
          <t>PAP/HOFP/ST01906</t>
        </is>
      </c>
      <c r="Y2132" t="inlineStr">
        <is>
          <t>PAP/HOFP/ST01906</t>
        </is>
      </c>
      <c r="Z2132" t="inlineStr">
        <is>
          <t>2025-04-24 15:33:34</t>
        </is>
      </c>
      <c r="AA2132" t="inlineStr">
        <is>
          <t>2025-04-24 15:32:55</t>
        </is>
      </c>
      <c r="AB2132" t="inlineStr">
        <is>
          <t>2mercelie</t>
        </is>
      </c>
      <c r="AC2132" t="inlineStr">
        <is>
          <t>2025-04-24 15:33:35</t>
        </is>
      </c>
      <c r="AD2132" s="1" t="inlineStr">
        <is>
          <t>https://www.commcarehq.org/a/caris-test/reports/form_data/917616bd-a37f-41d9-a07e-41bc3a2f7904/</t>
        </is>
      </c>
      <c r="AE2132" t="inlineStr">
        <is>
          <t>---</t>
        </is>
      </c>
      <c r="AF2132" t="inlineStr">
        <is>
          <t>3c5a623af057e23a32ae4000_194617</t>
        </is>
      </c>
      <c r="AG2132" t="inlineStr">
        <is>
          <t>---</t>
        </is>
      </c>
      <c r="AH2132" t="inlineStr">
        <is>
          <t>2025-04-24 15:33:34</t>
        </is>
      </c>
      <c r="AI2132" t="inlineStr">
        <is>
          <t>2e62b218304042258ccf31696d2c0d45</t>
        </is>
      </c>
      <c r="AJ2132" t="inlineStr">
        <is>
          <t>2025-04-17</t>
        </is>
      </c>
      <c r="AK2132" t="inlineStr">
        <is>
          <t>12</t>
        </is>
      </c>
      <c r="AL2132" t="inlineStr">
        <is>
          <t>---</t>
        </is>
      </c>
      <c r="AM2132" t="inlineStr">
        <is>
          <t>1</t>
        </is>
      </c>
      <c r="AN2132" t="inlineStr">
        <is>
          <t>---</t>
        </is>
      </c>
      <c r="AO2132" t="inlineStr">
        <is>
          <t>1</t>
        </is>
      </c>
      <c r="AP2132" t="inlineStr">
        <is>
          <t>0</t>
        </is>
      </c>
      <c r="AQ2132" t="inlineStr">
        <is>
          <t>---</t>
        </is>
      </c>
      <c r="AR2132" t="inlineStr">
        <is>
          <t>---</t>
        </is>
      </c>
      <c r="AS2132" t="inlineStr">
        <is>
          <t>---</t>
        </is>
      </c>
      <c r="AT2132" t="inlineStr"/>
      <c r="AU2132" t="inlineStr">
        <is>
          <t>---</t>
        </is>
      </c>
      <c r="AV2132" t="inlineStr">
        <is>
          <t>---</t>
        </is>
      </c>
      <c r="AW2132" t="inlineStr">
        <is>
          <t>---</t>
        </is>
      </c>
      <c r="AX2132" t="inlineStr">
        <is>
          <t>---</t>
        </is>
      </c>
      <c r="AY2132" t="inlineStr">
        <is>
          <t>---</t>
        </is>
      </c>
      <c r="AZ2132" t="inlineStr">
        <is>
          <t>---</t>
        </is>
      </c>
      <c r="BA2132" t="inlineStr">
        <is>
          <t>2e62b218304042258ccf31696d2c0d45</t>
        </is>
      </c>
      <c r="BB2132" t="inlineStr">
        <is>
          <t>http://openrosa.org/formdesigner/0B48E039-1E80-49A7-AC24-732B6E788E39</t>
        </is>
      </c>
      <c r="BC2132" t="inlineStr">
        <is>
          <t>Ration et autres visites</t>
        </is>
      </c>
      <c r="BD2132" t="inlineStr">
        <is>
          <t>CommCare Android, version "2.56"(472000). App v15976. CommCare Version 2.56.0. Build 472000, built on: 2025-04-11</t>
        </is>
      </c>
      <c r="BE2132" t="inlineStr">
        <is>
          <t>commcare_e07abcec-4b87-4031-85ab-59fcf73e643c</t>
        </is>
      </c>
      <c r="BF2132" t="inlineStr">
        <is>
          <t>18.4675804 -72.295275 1213.09 88.88</t>
        </is>
      </c>
      <c r="BG2132" t="inlineStr">
        <is>
          <t>f13d8149fc6d39ebe86af18272310ff9</t>
        </is>
      </c>
      <c r="BH2132" t="inlineStr">
        <is>
          <t>7f92301a232342ecaa860bf392f6b02f</t>
        </is>
      </c>
      <c r="BI2132" t="inlineStr">
        <is>
          <t>15246</t>
        </is>
      </c>
      <c r="BJ2132" t="inlineStr">
        <is>
          <t>XFormInstance</t>
        </is>
      </c>
      <c r="BK2132" t="inlineStr">
        <is>
          <t>1ac2f0c0194d11f08d1e839c77c2df28</t>
        </is>
      </c>
      <c r="BL2132" t="b">
        <v>0</v>
      </c>
      <c r="BM2132" t="inlineStr">
        <is>
          <t>---</t>
        </is>
      </c>
      <c r="BN2132" t="inlineStr">
        <is>
          <t>200.113.234.248</t>
        </is>
      </c>
      <c r="BO2132" t="inlineStr">
        <is>
          <t>Christ Marley Saint Juste</t>
        </is>
      </c>
    </row>
    <row r="2133">
      <c r="A2133" t="inlineStr">
        <is>
          <t>2131</t>
        </is>
      </c>
      <c r="B2133" t="inlineStr">
        <is>
          <t>dbf9092e-3241-4827-bf9d-9130826c795c</t>
        </is>
      </c>
      <c r="C2133" t="inlineStr">
        <is>
          <t>2025-04-23</t>
        </is>
      </c>
      <c r="D2133" t="inlineStr">
        <is>
          <t>4</t>
        </is>
      </c>
      <c r="E2133" t="inlineStr">
        <is>
          <t>dots</t>
        </is>
      </c>
      <c r="F2133" t="inlineStr">
        <is>
          <t>0</t>
        </is>
      </c>
      <c r="G2133" t="inlineStr">
        <is>
          <t>non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---</t>
        </is>
      </c>
      <c r="L2133" t="inlineStr">
        <is>
          <t>---</t>
        </is>
      </c>
      <c r="M2133" t="inlineStr">
        <is>
          <t>---</t>
        </is>
      </c>
      <c r="N2133" t="inlineStr">
        <is>
          <t>---</t>
        </is>
      </c>
      <c r="O2133" t="inlineStr">
        <is>
          <t>---</t>
        </is>
      </c>
      <c r="P2133" t="inlineStr">
        <is>
          <t>---</t>
        </is>
      </c>
      <c r="Q2133" t="inlineStr">
        <is>
          <t>---</t>
        </is>
      </c>
      <c r="R2133" t="inlineStr"/>
      <c r="S2133" t="inlineStr"/>
      <c r="T2133" t="inlineStr"/>
      <c r="U2133" t="inlineStr"/>
      <c r="V2133" t="inlineStr"/>
      <c r="W2133" t="inlineStr"/>
      <c r="X2133" t="inlineStr">
        <is>
          <t>PAP/NPFS/ST03215</t>
        </is>
      </c>
      <c r="Y2133" t="inlineStr">
        <is>
          <t>PAP/NPFS/ST03215</t>
        </is>
      </c>
      <c r="Z2133" t="inlineStr">
        <is>
          <t>2025-04-24 00:03:13</t>
        </is>
      </c>
      <c r="AA2133" t="inlineStr">
        <is>
          <t>2025-04-24 00:02:48</t>
        </is>
      </c>
      <c r="AB2133" t="inlineStr">
        <is>
          <t>2styves</t>
        </is>
      </c>
      <c r="AC2133" t="inlineStr">
        <is>
          <t>2025-04-24 15:44:07</t>
        </is>
      </c>
      <c r="AD2133" s="1" t="inlineStr">
        <is>
          <t>https://www.commcarehq.org/a/caris-test/reports/form_data/dbf9092e-3241-4827-bf9d-9130826c795c/</t>
        </is>
      </c>
      <c r="AE2133" t="inlineStr">
        <is>
          <t>---</t>
        </is>
      </c>
      <c r="AF2133" t="inlineStr">
        <is>
          <t>3c5a623af057e23a32ae4000_40617</t>
        </is>
      </c>
      <c r="AG2133" t="inlineStr">
        <is>
          <t>---</t>
        </is>
      </c>
      <c r="AH2133" t="inlineStr">
        <is>
          <t>2025-04-24 00:03:13</t>
        </is>
      </c>
      <c r="AI2133" t="inlineStr">
        <is>
          <t>778b85ff647948a2b74cfc8d7846aba5</t>
        </is>
      </c>
      <c r="AJ2133" t="inlineStr">
        <is>
          <t>2025-04-23</t>
        </is>
      </c>
      <c r="AK2133" t="inlineStr">
        <is>
          <t>4</t>
        </is>
      </c>
      <c r="AL2133" t="inlineStr">
        <is>
          <t>dots</t>
        </is>
      </c>
      <c r="AM2133" t="inlineStr">
        <is>
          <t>0</t>
        </is>
      </c>
      <c r="AN2133" t="inlineStr">
        <is>
          <t>non</t>
        </is>
      </c>
      <c r="AO2133" t="inlineStr">
        <is>
          <t>1</t>
        </is>
      </c>
      <c r="AP2133" t="inlineStr">
        <is>
          <t>1</t>
        </is>
      </c>
      <c r="AQ2133" t="inlineStr"/>
      <c r="AR2133" t="inlineStr"/>
      <c r="AS2133" t="inlineStr"/>
      <c r="AT2133" t="inlineStr"/>
      <c r="AU2133" t="inlineStr">
        <is>
          <t>---</t>
        </is>
      </c>
      <c r="AV2133" t="inlineStr">
        <is>
          <t>---</t>
        </is>
      </c>
      <c r="AW2133" t="inlineStr">
        <is>
          <t>---</t>
        </is>
      </c>
      <c r="AX2133" t="inlineStr">
        <is>
          <t>---</t>
        </is>
      </c>
      <c r="AY2133" t="inlineStr">
        <is>
          <t>---</t>
        </is>
      </c>
      <c r="AZ2133" t="inlineStr">
        <is>
          <t>---</t>
        </is>
      </c>
      <c r="BA2133" t="inlineStr">
        <is>
          <t>778b85ff647948a2b74cfc8d7846aba5</t>
        </is>
      </c>
      <c r="BB2133" t="inlineStr">
        <is>
          <t>http://openrosa.org/formdesigner/0B48E039-1E80-49A7-AC24-732B6E788E39</t>
        </is>
      </c>
      <c r="BC2133" t="inlineStr">
        <is>
          <t>Ration et autres visites</t>
        </is>
      </c>
      <c r="BD2133" t="inlineStr">
        <is>
          <t>CommCare Android, version "2.56"(468048). App v15976. CommCare Version 2.56.0. Build 468048, built on: 2025-03-31</t>
        </is>
      </c>
      <c r="BE2133" t="inlineStr">
        <is>
          <t>commcare_99e364ac-f097-4367-9549-47dce913a4be</t>
        </is>
      </c>
      <c r="BF2133" t="inlineStr"/>
      <c r="BG2133" t="inlineStr">
        <is>
          <t>f13d8149fc6d39ebe86af18272310ff9</t>
        </is>
      </c>
      <c r="BH2133" t="inlineStr">
        <is>
          <t>7f92301a232342ecaa860bf392f6b02f</t>
        </is>
      </c>
      <c r="BI2133" t="inlineStr">
        <is>
          <t>15246</t>
        </is>
      </c>
      <c r="BJ2133" t="inlineStr">
        <is>
          <t>XFormInstance</t>
        </is>
      </c>
      <c r="BK2133" t="inlineStr">
        <is>
          <t>aa8b0eec206111f0855b2d62bcb734fa</t>
        </is>
      </c>
      <c r="BL2133" t="b">
        <v>0</v>
      </c>
      <c r="BM2133" t="inlineStr">
        <is>
          <t>---</t>
        </is>
      </c>
      <c r="BN2133" t="inlineStr">
        <is>
          <t>200.113.214.76</t>
        </is>
      </c>
      <c r="BO2133" t="inlineStr">
        <is>
          <t>Joseph Mercidieu</t>
        </is>
      </c>
    </row>
    <row r="2134">
      <c r="A2134" t="inlineStr">
        <is>
          <t>2132</t>
        </is>
      </c>
      <c r="B2134" t="inlineStr">
        <is>
          <t>e94087b5-27a0-44a9-8d11-7f32c6b4de44</t>
        </is>
      </c>
      <c r="C2134" t="inlineStr">
        <is>
          <t>2025-04-23</t>
        </is>
      </c>
      <c r="D2134" t="inlineStr">
        <is>
          <t>7</t>
        </is>
      </c>
      <c r="E2134" t="inlineStr">
        <is>
          <t>---</t>
        </is>
      </c>
      <c r="F2134" t="inlineStr">
        <is>
          <t>0</t>
        </is>
      </c>
      <c r="G2134" t="inlineStr">
        <is>
          <t>---</t>
        </is>
      </c>
      <c r="H2134" t="inlineStr">
        <is>
          <t>1</t>
        </is>
      </c>
      <c r="I2134" t="inlineStr">
        <is>
          <t>1</t>
        </is>
      </c>
      <c r="J2134" t="inlineStr">
        <is>
          <t>4</t>
        </is>
      </c>
      <c r="K2134" t="inlineStr">
        <is>
          <t>---</t>
        </is>
      </c>
      <c r="L2134" t="inlineStr">
        <is>
          <t>---</t>
        </is>
      </c>
      <c r="M2134" t="inlineStr">
        <is>
          <t>---</t>
        </is>
      </c>
      <c r="N2134" t="inlineStr">
        <is>
          <t>---</t>
        </is>
      </c>
      <c r="O2134" t="inlineStr">
        <is>
          <t>---</t>
        </is>
      </c>
      <c r="P2134" t="inlineStr">
        <is>
          <t>---</t>
        </is>
      </c>
      <c r="Q2134" t="inlineStr">
        <is>
          <t>---</t>
        </is>
      </c>
      <c r="R2134" t="inlineStr"/>
      <c r="S2134" t="inlineStr"/>
      <c r="T2134" t="inlineStr"/>
      <c r="U2134" t="inlineStr"/>
      <c r="V2134" t="inlineStr"/>
      <c r="W2134" t="inlineStr"/>
      <c r="X2134" t="inlineStr">
        <is>
          <t>PAP/NPFS/ST00365</t>
        </is>
      </c>
      <c r="Y2134" t="inlineStr">
        <is>
          <t>PAP/NPFS/ST00365</t>
        </is>
      </c>
      <c r="Z2134" t="inlineStr">
        <is>
          <t>2025-04-24 00:04:17</t>
        </is>
      </c>
      <c r="AA2134" t="inlineStr">
        <is>
          <t>2025-04-24 00:03:49</t>
        </is>
      </c>
      <c r="AB2134" t="inlineStr">
        <is>
          <t>2styves</t>
        </is>
      </c>
      <c r="AC2134" t="inlineStr">
        <is>
          <t>2025-04-24 15:44:07</t>
        </is>
      </c>
      <c r="AD2134" s="1" t="inlineStr">
        <is>
          <t>https://www.commcarehq.org/a/caris-test/reports/form_data/e94087b5-27a0-44a9-8d11-7f32c6b4de44/</t>
        </is>
      </c>
      <c r="AE2134" t="inlineStr">
        <is>
          <t>---</t>
        </is>
      </c>
      <c r="AF2134" t="inlineStr">
        <is>
          <t>3e30a3c39fb6434384339cbc3c56673e</t>
        </is>
      </c>
      <c r="AG2134" t="inlineStr">
        <is>
          <t>---</t>
        </is>
      </c>
      <c r="AH2134" t="inlineStr">
        <is>
          <t>2025-04-24 00:04:17</t>
        </is>
      </c>
      <c r="AI2134" t="inlineStr">
        <is>
          <t>778b85ff647948a2b74cfc8d7846aba5</t>
        </is>
      </c>
      <c r="AJ2134" t="inlineStr">
        <is>
          <t>2025-04-23</t>
        </is>
      </c>
      <c r="AK2134" t="inlineStr">
        <is>
          <t>7</t>
        </is>
      </c>
      <c r="AL2134" t="inlineStr">
        <is>
          <t>---</t>
        </is>
      </c>
      <c r="AM2134" t="inlineStr">
        <is>
          <t>0</t>
        </is>
      </c>
      <c r="AN2134" t="inlineStr">
        <is>
          <t>---</t>
        </is>
      </c>
      <c r="AO2134" t="inlineStr">
        <is>
          <t>1</t>
        </is>
      </c>
      <c r="AP2134" t="inlineStr">
        <is>
          <t>1</t>
        </is>
      </c>
      <c r="AQ2134" t="inlineStr"/>
      <c r="AR2134" t="inlineStr"/>
      <c r="AS2134" t="inlineStr"/>
      <c r="AT2134" t="inlineStr"/>
      <c r="AU2134" t="inlineStr">
        <is>
          <t>---</t>
        </is>
      </c>
      <c r="AV2134" t="inlineStr">
        <is>
          <t>---</t>
        </is>
      </c>
      <c r="AW2134" t="inlineStr">
        <is>
          <t>---</t>
        </is>
      </c>
      <c r="AX2134" t="inlineStr">
        <is>
          <t>---</t>
        </is>
      </c>
      <c r="AY2134" t="inlineStr">
        <is>
          <t>---</t>
        </is>
      </c>
      <c r="AZ2134" t="inlineStr">
        <is>
          <t>---</t>
        </is>
      </c>
      <c r="BA2134" t="inlineStr">
        <is>
          <t>778b85ff647948a2b74cfc8d7846aba5</t>
        </is>
      </c>
      <c r="BB2134" t="inlineStr">
        <is>
          <t>http://openrosa.org/formdesigner/0B48E039-1E80-49A7-AC24-732B6E788E39</t>
        </is>
      </c>
      <c r="BC2134" t="inlineStr">
        <is>
          <t>Ration et autres visites</t>
        </is>
      </c>
      <c r="BD2134" t="inlineStr">
        <is>
          <t>CommCare Android, version "2.56"(468048). App v15976. CommCare Version 2.56.0. Build 468048, built on: 2025-03-31</t>
        </is>
      </c>
      <c r="BE2134" t="inlineStr">
        <is>
          <t>commcare_99e364ac-f097-4367-9549-47dce913a4be</t>
        </is>
      </c>
      <c r="BF2134" t="inlineStr"/>
      <c r="BG2134" t="inlineStr">
        <is>
          <t>f13d8149fc6d39ebe86af18272310ff9</t>
        </is>
      </c>
      <c r="BH2134" t="inlineStr">
        <is>
          <t>7f92301a232342ecaa860bf392f6b02f</t>
        </is>
      </c>
      <c r="BI2134" t="inlineStr">
        <is>
          <t>15246</t>
        </is>
      </c>
      <c r="BJ2134" t="inlineStr">
        <is>
          <t>XFormInstance</t>
        </is>
      </c>
      <c r="BK2134" t="inlineStr">
        <is>
          <t>aa8b0eec206111f0855b2d62bcb734fa</t>
        </is>
      </c>
      <c r="BL2134" t="b">
        <v>0</v>
      </c>
      <c r="BM2134" t="inlineStr">
        <is>
          <t>---</t>
        </is>
      </c>
      <c r="BN2134" t="inlineStr">
        <is>
          <t>200.113.214.76</t>
        </is>
      </c>
      <c r="BO2134" t="inlineStr">
        <is>
          <t>Volcy Floreal</t>
        </is>
      </c>
    </row>
    <row r="2135">
      <c r="A2135" t="inlineStr">
        <is>
          <t>2133</t>
        </is>
      </c>
      <c r="B2135" t="inlineStr">
        <is>
          <t>d1848908-b2ab-4858-b8b2-2f741c846634</t>
        </is>
      </c>
      <c r="C2135" t="inlineStr">
        <is>
          <t>2025-04-24</t>
        </is>
      </c>
      <c r="D2135" t="inlineStr">
        <is>
          <t>3</t>
        </is>
      </c>
      <c r="E2135" t="inlineStr">
        <is>
          <t>---</t>
        </is>
      </c>
      <c r="F2135" t="inlineStr">
        <is>
          <t>0</t>
        </is>
      </c>
      <c r="G2135" t="inlineStr">
        <is>
          <t>---</t>
        </is>
      </c>
      <c r="H2135" t="inlineStr">
        <is>
          <t>1</t>
        </is>
      </c>
      <c r="I2135" t="inlineStr">
        <is>
          <t>0</t>
        </is>
      </c>
      <c r="J2135" t="inlineStr">
        <is>
          <t>---</t>
        </is>
      </c>
      <c r="K2135" t="inlineStr">
        <is>
          <t>---</t>
        </is>
      </c>
      <c r="L2135" t="inlineStr">
        <is>
          <t>---</t>
        </is>
      </c>
      <c r="M2135" t="inlineStr">
        <is>
          <t>---</t>
        </is>
      </c>
      <c r="N2135" t="inlineStr">
        <is>
          <t>---</t>
        </is>
      </c>
      <c r="O2135" t="inlineStr">
        <is>
          <t>---</t>
        </is>
      </c>
      <c r="P2135" t="inlineStr">
        <is>
          <t>---</t>
        </is>
      </c>
      <c r="Q2135" t="inlineStr">
        <is>
          <t>---</t>
        </is>
      </c>
      <c r="R2135" t="inlineStr">
        <is>
          <t>---</t>
        </is>
      </c>
      <c r="S2135" t="inlineStr">
        <is>
          <t>---</t>
        </is>
      </c>
      <c r="T2135" t="inlineStr">
        <is>
          <t>---</t>
        </is>
      </c>
      <c r="U2135" t="inlineStr">
        <is>
          <t>---</t>
        </is>
      </c>
      <c r="V2135" t="inlineStr">
        <is>
          <t>---</t>
        </is>
      </c>
      <c r="W2135" t="inlineStr">
        <is>
          <t>18.4721686 -72.6328159 -4.41 35.17</t>
        </is>
      </c>
      <c r="X2135" t="inlineStr">
        <is>
          <t>LEG/HSCL/ST00780</t>
        </is>
      </c>
      <c r="Y2135" t="inlineStr">
        <is>
          <t>LEG/HSCL/ST00780</t>
        </is>
      </c>
      <c r="Z2135" t="inlineStr">
        <is>
          <t>2025-04-24 15:19:23</t>
        </is>
      </c>
      <c r="AA2135" t="inlineStr">
        <is>
          <t>2025-04-24 15:12:18</t>
        </is>
      </c>
      <c r="AB2135" t="inlineStr">
        <is>
          <t>2francesca</t>
        </is>
      </c>
      <c r="AC2135" t="inlineStr">
        <is>
          <t>2025-04-24 15:59:14</t>
        </is>
      </c>
      <c r="AD2135" s="1" t="inlineStr">
        <is>
          <t>https://www.commcarehq.org/a/caris-test/reports/form_data/d1848908-b2ab-4858-b8b2-2f741c846634/</t>
        </is>
      </c>
      <c r="AE2135" t="inlineStr">
        <is>
          <t>---</t>
        </is>
      </c>
      <c r="AF2135" t="inlineStr">
        <is>
          <t>3c5a623af057e23a32ae4000_153681</t>
        </is>
      </c>
      <c r="AG2135" t="inlineStr">
        <is>
          <t>OK</t>
        </is>
      </c>
      <c r="AH2135" t="inlineStr">
        <is>
          <t>2025-04-24 15:19:23</t>
        </is>
      </c>
      <c r="AI2135" t="inlineStr">
        <is>
          <t>e108d3187abb44a0a8a40ae0f9d2582f</t>
        </is>
      </c>
      <c r="AJ2135" t="inlineStr">
        <is>
          <t>2025-04-24</t>
        </is>
      </c>
      <c r="AK2135" t="inlineStr">
        <is>
          <t>3</t>
        </is>
      </c>
      <c r="AL2135" t="inlineStr">
        <is>
          <t>---</t>
        </is>
      </c>
      <c r="AM2135" t="inlineStr">
        <is>
          <t>0</t>
        </is>
      </c>
      <c r="AN2135" t="inlineStr">
        <is>
          <t>---</t>
        </is>
      </c>
      <c r="AO2135" t="inlineStr">
        <is>
          <t>1</t>
        </is>
      </c>
      <c r="AP2135" t="inlineStr">
        <is>
          <t>0</t>
        </is>
      </c>
      <c r="AQ2135" t="inlineStr">
        <is>
          <t>---</t>
        </is>
      </c>
      <c r="AR2135" t="inlineStr">
        <is>
          <t>---</t>
        </is>
      </c>
      <c r="AS2135" t="inlineStr">
        <is>
          <t>---</t>
        </is>
      </c>
      <c r="AT2135" t="inlineStr">
        <is>
          <t>18.4721686 -72.6328159 -4.41 35.17</t>
        </is>
      </c>
      <c r="AU2135" t="inlineStr">
        <is>
          <t>---</t>
        </is>
      </c>
      <c r="AV2135" t="inlineStr">
        <is>
          <t>---</t>
        </is>
      </c>
      <c r="AW2135" t="inlineStr">
        <is>
          <t>---</t>
        </is>
      </c>
      <c r="AX2135" t="inlineStr">
        <is>
          <t>---</t>
        </is>
      </c>
      <c r="AY2135" t="inlineStr">
        <is>
          <t>---</t>
        </is>
      </c>
      <c r="AZ2135" t="inlineStr">
        <is>
          <t>---</t>
        </is>
      </c>
      <c r="BA2135" t="inlineStr">
        <is>
          <t>e108d3187abb44a0a8a40ae0f9d2582f</t>
        </is>
      </c>
      <c r="BB2135" t="inlineStr">
        <is>
          <t>http://openrosa.org/formdesigner/0B48E039-1E80-49A7-AC24-732B6E788E39</t>
        </is>
      </c>
      <c r="BC2135" t="inlineStr">
        <is>
          <t>Ration et autres visites</t>
        </is>
      </c>
      <c r="BD2135" t="inlineStr">
        <is>
          <t>CommCare Android, version "2.55.0"(467579). App v15976. CommCare Version 2.55.0. Build 467579, built on: 2025-01-15</t>
        </is>
      </c>
      <c r="BE2135" t="inlineStr">
        <is>
          <t>commcare_6f56273d-7e7b-484c-afbb-00c7ac82f3b2</t>
        </is>
      </c>
      <c r="BF2135" t="inlineStr">
        <is>
          <t>18.4880208 -72.6318028 -4.41 6.78</t>
        </is>
      </c>
      <c r="BG2135" t="inlineStr">
        <is>
          <t>f13d8149fc6d39ebe86af18272310ff9</t>
        </is>
      </c>
      <c r="BH2135" t="inlineStr">
        <is>
          <t>7f92301a232342ecaa860bf392f6b02f</t>
        </is>
      </c>
      <c r="BI2135" t="inlineStr">
        <is>
          <t>15246</t>
        </is>
      </c>
      <c r="BJ2135" t="inlineStr">
        <is>
          <t>XFormInstance</t>
        </is>
      </c>
      <c r="BK2135" t="inlineStr">
        <is>
          <t>6df541321eb911f084c62d62bcb734fa</t>
        </is>
      </c>
      <c r="BL2135" t="b">
        <v>0</v>
      </c>
      <c r="BM2135" t="inlineStr">
        <is>
          <t>---</t>
        </is>
      </c>
      <c r="BN2135" t="inlineStr">
        <is>
          <t>190.115.174.8</t>
        </is>
      </c>
      <c r="BO2135" t="inlineStr">
        <is>
          <t>Rose Berline Joseph</t>
        </is>
      </c>
    </row>
    <row r="2136">
      <c r="A2136" t="inlineStr">
        <is>
          <t>2134</t>
        </is>
      </c>
      <c r="B2136" t="inlineStr">
        <is>
          <t>a5a17fff-e7a4-4ebd-aa44-f82808fe434c</t>
        </is>
      </c>
      <c r="C2136" t="inlineStr">
        <is>
          <t>2025-04-24</t>
        </is>
      </c>
      <c r="D2136" t="inlineStr">
        <is>
          <t>3</t>
        </is>
      </c>
      <c r="E2136" t="inlineStr">
        <is>
          <t>---</t>
        </is>
      </c>
      <c r="F2136" t="inlineStr">
        <is>
          <t>0</t>
        </is>
      </c>
      <c r="G2136" t="inlineStr">
        <is>
          <t>---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---</t>
        </is>
      </c>
      <c r="L2136" t="inlineStr">
        <is>
          <t>---</t>
        </is>
      </c>
      <c r="M2136" t="inlineStr">
        <is>
          <t>---</t>
        </is>
      </c>
      <c r="N2136" t="inlineStr">
        <is>
          <t>---</t>
        </is>
      </c>
      <c r="O2136" t="inlineStr">
        <is>
          <t>---</t>
        </is>
      </c>
      <c r="P2136" t="inlineStr">
        <is>
          <t>---</t>
        </is>
      </c>
      <c r="Q2136" t="inlineStr">
        <is>
          <t>---</t>
        </is>
      </c>
      <c r="R2136" t="inlineStr"/>
      <c r="S2136" t="inlineStr"/>
      <c r="T2136" t="inlineStr"/>
      <c r="U2136">
        <f>HYPERLINK("https://www.commcarehq.org/a/caris-test/api/form_attachment/v1/a5a17fff-e7a4-4ebd-aa44-f82808fe434c/1745508465313.jpg")</f>
        <v/>
      </c>
      <c r="V2136" t="inlineStr"/>
      <c r="W2136" t="inlineStr">
        <is>
          <t>18.4720726 -72.632848 -4.41 11.13</t>
        </is>
      </c>
      <c r="X2136" t="inlineStr">
        <is>
          <t>LEG/HSCL/ST00780</t>
        </is>
      </c>
      <c r="Y2136" t="inlineStr">
        <is>
          <t>LEG/HSCL/ST00780</t>
        </is>
      </c>
      <c r="Z2136" t="inlineStr">
        <is>
          <t>2025-04-24 15:28:02</t>
        </is>
      </c>
      <c r="AA2136" t="inlineStr">
        <is>
          <t>2025-04-24 15:27:30</t>
        </is>
      </c>
      <c r="AB2136" t="inlineStr">
        <is>
          <t>2francesca</t>
        </is>
      </c>
      <c r="AC2136" t="inlineStr">
        <is>
          <t>2025-04-24 15:59:28</t>
        </is>
      </c>
      <c r="AD2136" s="1" t="inlineStr">
        <is>
          <t>https://www.commcarehq.org/a/caris-test/reports/form_data/a5a17fff-e7a4-4ebd-aa44-f82808fe434c/</t>
        </is>
      </c>
      <c r="AE2136" t="inlineStr">
        <is>
          <t>---</t>
        </is>
      </c>
      <c r="AF2136" t="inlineStr">
        <is>
          <t>3c5a623af057e23a32ae4000_153681</t>
        </is>
      </c>
      <c r="AG2136" t="inlineStr">
        <is>
          <t>OK</t>
        </is>
      </c>
      <c r="AH2136" t="inlineStr">
        <is>
          <t>2025-04-24 15:28:02</t>
        </is>
      </c>
      <c r="AI2136" t="inlineStr">
        <is>
          <t>e108d3187abb44a0a8a40ae0f9d2582f</t>
        </is>
      </c>
      <c r="AJ2136" t="inlineStr">
        <is>
          <t>2025-04-24</t>
        </is>
      </c>
      <c r="AK2136" t="inlineStr">
        <is>
          <t>3</t>
        </is>
      </c>
      <c r="AL2136" t="inlineStr">
        <is>
          <t>---</t>
        </is>
      </c>
      <c r="AM2136" t="inlineStr">
        <is>
          <t>0</t>
        </is>
      </c>
      <c r="AN2136" t="inlineStr">
        <is>
          <t>---</t>
        </is>
      </c>
      <c r="AO2136" t="inlineStr">
        <is>
          <t>1</t>
        </is>
      </c>
      <c r="AP2136" t="inlineStr">
        <is>
          <t>1</t>
        </is>
      </c>
      <c r="AQ2136" t="inlineStr"/>
      <c r="AR2136" t="inlineStr"/>
      <c r="AS2136" t="inlineStr"/>
      <c r="AT2136" t="inlineStr">
        <is>
          <t>18.4720726 -72.632848 -4.41 11.13</t>
        </is>
      </c>
      <c r="AU2136" t="inlineStr">
        <is>
          <t>---</t>
        </is>
      </c>
      <c r="AV2136" t="inlineStr">
        <is>
          <t>---</t>
        </is>
      </c>
      <c r="AW2136" t="inlineStr">
        <is>
          <t>---</t>
        </is>
      </c>
      <c r="AX2136" t="inlineStr">
        <is>
          <t>---</t>
        </is>
      </c>
      <c r="AY2136" t="inlineStr">
        <is>
          <t>---</t>
        </is>
      </c>
      <c r="AZ2136" t="inlineStr">
        <is>
          <t>---</t>
        </is>
      </c>
      <c r="BA2136" t="inlineStr">
        <is>
          <t>e108d3187abb44a0a8a40ae0f9d2582f</t>
        </is>
      </c>
      <c r="BB2136" t="inlineStr">
        <is>
          <t>http://openrosa.org/formdesigner/0B48E039-1E80-49A7-AC24-732B6E788E39</t>
        </is>
      </c>
      <c r="BC2136" t="inlineStr">
        <is>
          <t>Ration et autres visites</t>
        </is>
      </c>
      <c r="BD2136" t="inlineStr">
        <is>
          <t>CommCare Android, version "2.55.0"(467579). App v15976. CommCare Version 2.55.0. Build 467579, built on: 2025-01-15</t>
        </is>
      </c>
      <c r="BE2136" t="inlineStr">
        <is>
          <t>commcare_6f56273d-7e7b-484c-afbb-00c7ac82f3b2</t>
        </is>
      </c>
      <c r="BF2136" t="inlineStr">
        <is>
          <t>18.4720883 -72.6328137 -4.41 6.97</t>
        </is>
      </c>
      <c r="BG2136" t="inlineStr">
        <is>
          <t>f13d8149fc6d39ebe86af18272310ff9</t>
        </is>
      </c>
      <c r="BH2136" t="inlineStr">
        <is>
          <t>7f92301a232342ecaa860bf392f6b02f</t>
        </is>
      </c>
      <c r="BI2136" t="inlineStr">
        <is>
          <t>15246</t>
        </is>
      </c>
      <c r="BJ2136" t="inlineStr">
        <is>
          <t>XFormInstance</t>
        </is>
      </c>
      <c r="BK2136" t="inlineStr">
        <is>
          <t>6df541321eb911f084c62d62bcb734fa</t>
        </is>
      </c>
      <c r="BL2136" t="b">
        <v>0</v>
      </c>
      <c r="BM2136" t="inlineStr">
        <is>
          <t>---</t>
        </is>
      </c>
      <c r="BN2136" t="inlineStr">
        <is>
          <t>190.115.174.8</t>
        </is>
      </c>
      <c r="BO2136" t="inlineStr">
        <is>
          <t>Rose Berline Joseph</t>
        </is>
      </c>
    </row>
    <row r="2137">
      <c r="A2137" t="inlineStr">
        <is>
          <t>2135</t>
        </is>
      </c>
      <c r="B2137" t="inlineStr">
        <is>
          <t>088bd6e5-54f9-450c-a3d4-e3ad24763376</t>
        </is>
      </c>
      <c r="C2137" t="inlineStr">
        <is>
          <t>2025-04-24</t>
        </is>
      </c>
      <c r="D2137" t="inlineStr">
        <is>
          <t>4</t>
        </is>
      </c>
      <c r="E2137" t="inlineStr">
        <is>
          <t>apporter des bonbons</t>
        </is>
      </c>
      <c r="F2137" t="inlineStr">
        <is>
          <t>0</t>
        </is>
      </c>
      <c r="G2137" t="inlineStr">
        <is>
          <t>n</t>
        </is>
      </c>
      <c r="H2137" t="inlineStr">
        <is>
          <t>1</t>
        </is>
      </c>
      <c r="I2137" t="inlineStr">
        <is>
          <t>0</t>
        </is>
      </c>
      <c r="J2137" t="inlineStr">
        <is>
          <t>---</t>
        </is>
      </c>
      <c r="K2137" t="inlineStr">
        <is>
          <t>---</t>
        </is>
      </c>
      <c r="L2137" t="inlineStr">
        <is>
          <t>---</t>
        </is>
      </c>
      <c r="M2137" t="inlineStr">
        <is>
          <t>---</t>
        </is>
      </c>
      <c r="N2137" t="inlineStr">
        <is>
          <t>---</t>
        </is>
      </c>
      <c r="O2137" t="inlineStr">
        <is>
          <t>---</t>
        </is>
      </c>
      <c r="P2137" t="inlineStr">
        <is>
          <t>---</t>
        </is>
      </c>
      <c r="Q2137" t="inlineStr">
        <is>
          <t>---</t>
        </is>
      </c>
      <c r="R2137" t="inlineStr">
        <is>
          <t>---</t>
        </is>
      </c>
      <c r="S2137" t="inlineStr">
        <is>
          <t>---</t>
        </is>
      </c>
      <c r="T2137" t="inlineStr">
        <is>
          <t>---</t>
        </is>
      </c>
      <c r="U2137" t="inlineStr">
        <is>
          <t>---</t>
        </is>
      </c>
      <c r="V2137" t="inlineStr">
        <is>
          <t>---</t>
        </is>
      </c>
      <c r="W2137" t="inlineStr">
        <is>
          <t>18.4942287 -72.6144997 -0.36 146.25</t>
        </is>
      </c>
      <c r="X2137" t="inlineStr">
        <is>
          <t>LEG/HSCL/ST00204</t>
        </is>
      </c>
      <c r="Y2137" t="inlineStr">
        <is>
          <t>LEG/HSCL/ST00204</t>
        </is>
      </c>
      <c r="Z2137" t="inlineStr">
        <is>
          <t>2025-04-24 15:40:16</t>
        </is>
      </c>
      <c r="AA2137" t="inlineStr">
        <is>
          <t>2025-04-24 15:29:36</t>
        </is>
      </c>
      <c r="AB2137" t="inlineStr">
        <is>
          <t>2francesca</t>
        </is>
      </c>
      <c r="AC2137" t="inlineStr">
        <is>
          <t>2025-04-24 15:59:31</t>
        </is>
      </c>
      <c r="AD2137" s="1" t="inlineStr">
        <is>
          <t>https://www.commcarehq.org/a/caris-test/reports/form_data/088bd6e5-54f9-450c-a3d4-e3ad24763376/</t>
        </is>
      </c>
      <c r="AE2137" t="inlineStr">
        <is>
          <t>---</t>
        </is>
      </c>
      <c r="AF2137" t="inlineStr">
        <is>
          <t>3c5a623af057e23a32ae4000_46588</t>
        </is>
      </c>
      <c r="AG2137" t="inlineStr">
        <is>
          <t>---</t>
        </is>
      </c>
      <c r="AH2137" t="inlineStr">
        <is>
          <t>2025-04-24 15:40:16</t>
        </is>
      </c>
      <c r="AI2137" t="inlineStr">
        <is>
          <t>e108d3187abb44a0a8a40ae0f9d2582f</t>
        </is>
      </c>
      <c r="AJ2137" t="inlineStr">
        <is>
          <t>2025-04-24</t>
        </is>
      </c>
      <c r="AK2137" t="inlineStr">
        <is>
          <t>4</t>
        </is>
      </c>
      <c r="AL2137" t="inlineStr">
        <is>
          <t>apporter des bonbons</t>
        </is>
      </c>
      <c r="AM2137" t="inlineStr">
        <is>
          <t>0</t>
        </is>
      </c>
      <c r="AN2137" t="inlineStr">
        <is>
          <t>n</t>
        </is>
      </c>
      <c r="AO2137" t="inlineStr">
        <is>
          <t>1</t>
        </is>
      </c>
      <c r="AP2137" t="inlineStr">
        <is>
          <t>0</t>
        </is>
      </c>
      <c r="AQ2137" t="inlineStr">
        <is>
          <t>---</t>
        </is>
      </c>
      <c r="AR2137" t="inlineStr">
        <is>
          <t>---</t>
        </is>
      </c>
      <c r="AS2137" t="inlineStr">
        <is>
          <t>---</t>
        </is>
      </c>
      <c r="AT2137" t="inlineStr">
        <is>
          <t>18.4942287 -72.6144997 -0.36 146.25</t>
        </is>
      </c>
      <c r="AU2137" t="inlineStr">
        <is>
          <t>---</t>
        </is>
      </c>
      <c r="AV2137" t="inlineStr">
        <is>
          <t>---</t>
        </is>
      </c>
      <c r="AW2137" t="inlineStr">
        <is>
          <t>---</t>
        </is>
      </c>
      <c r="AX2137" t="inlineStr">
        <is>
          <t>---</t>
        </is>
      </c>
      <c r="AY2137" t="inlineStr">
        <is>
          <t>---</t>
        </is>
      </c>
      <c r="AZ2137" t="inlineStr">
        <is>
          <t>---</t>
        </is>
      </c>
      <c r="BA2137" t="inlineStr">
        <is>
          <t>e108d3187abb44a0a8a40ae0f9d2582f</t>
        </is>
      </c>
      <c r="BB2137" t="inlineStr">
        <is>
          <t>http://openrosa.org/formdesigner/0B48E039-1E80-49A7-AC24-732B6E788E39</t>
        </is>
      </c>
      <c r="BC2137" t="inlineStr">
        <is>
          <t>Ration et autres visites</t>
        </is>
      </c>
      <c r="BD2137" t="inlineStr">
        <is>
          <t>CommCare Android, version "2.55.0"(467579). App v15976. CommCare Version 2.55.0. Build 467579, built on: 2025-01-15</t>
        </is>
      </c>
      <c r="BE2137" t="inlineStr">
        <is>
          <t>commcare_6f56273d-7e7b-484c-afbb-00c7ac82f3b2</t>
        </is>
      </c>
      <c r="BF2137" t="inlineStr">
        <is>
          <t>18.478624 -72.6320201 -6.39 7.14</t>
        </is>
      </c>
      <c r="BG2137" t="inlineStr">
        <is>
          <t>f13d8149fc6d39ebe86af18272310ff9</t>
        </is>
      </c>
      <c r="BH2137" t="inlineStr">
        <is>
          <t>7f92301a232342ecaa860bf392f6b02f</t>
        </is>
      </c>
      <c r="BI2137" t="inlineStr">
        <is>
          <t>15246</t>
        </is>
      </c>
      <c r="BJ2137" t="inlineStr">
        <is>
          <t>XFormInstance</t>
        </is>
      </c>
      <c r="BK2137" t="inlineStr">
        <is>
          <t>6df541321eb911f084c62d62bcb734fa</t>
        </is>
      </c>
      <c r="BL2137" t="b">
        <v>0</v>
      </c>
      <c r="BM2137" t="inlineStr">
        <is>
          <t>---</t>
        </is>
      </c>
      <c r="BN2137" t="inlineStr">
        <is>
          <t>190.115.174.8</t>
        </is>
      </c>
      <c r="BO2137" t="inlineStr">
        <is>
          <t>Christella Beauvoir</t>
        </is>
      </c>
    </row>
    <row r="2138">
      <c r="A2138" t="inlineStr">
        <is>
          <t>2136</t>
        </is>
      </c>
      <c r="B2138" t="inlineStr">
        <is>
          <t>e991fb08-1338-4f2b-afd4-5c50006e8804</t>
        </is>
      </c>
      <c r="C2138" t="inlineStr">
        <is>
          <t>2025-04-24</t>
        </is>
      </c>
      <c r="D2138" t="inlineStr">
        <is>
          <t>3</t>
        </is>
      </c>
      <c r="E2138" t="inlineStr">
        <is>
          <t>---</t>
        </is>
      </c>
      <c r="F2138" t="inlineStr">
        <is>
          <t>0</t>
        </is>
      </c>
      <c r="G2138" t="inlineStr">
        <is>
          <t>---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---</t>
        </is>
      </c>
      <c r="L2138" t="inlineStr">
        <is>
          <t>---</t>
        </is>
      </c>
      <c r="M2138" t="inlineStr">
        <is>
          <t>---</t>
        </is>
      </c>
      <c r="N2138" t="inlineStr">
        <is>
          <t>---</t>
        </is>
      </c>
      <c r="O2138" t="inlineStr">
        <is>
          <t>---</t>
        </is>
      </c>
      <c r="P2138" t="inlineStr">
        <is>
          <t>---</t>
        </is>
      </c>
      <c r="Q2138" t="inlineStr">
        <is>
          <t>---</t>
        </is>
      </c>
      <c r="R2138" t="inlineStr"/>
      <c r="S2138" t="inlineStr"/>
      <c r="T2138" t="inlineStr"/>
      <c r="U2138">
        <f>HYPERLINK("https://www.commcarehq.org/a/caris-test/api/form_attachment/v1/e991fb08-1338-4f2b-afd4-5c50006e8804/1745510268587.jpg")</f>
        <v/>
      </c>
      <c r="V2138" t="inlineStr"/>
      <c r="W2138" t="inlineStr">
        <is>
          <t>18.5157276 -72.6031322 23.08 17.5</t>
        </is>
      </c>
      <c r="X2138" t="inlineStr">
        <is>
          <t>LEG/HSCL/ST00577</t>
        </is>
      </c>
      <c r="Y2138" t="inlineStr">
        <is>
          <t>LEG/HSCL/ST00577</t>
        </is>
      </c>
      <c r="Z2138" t="inlineStr">
        <is>
          <t>2025-04-24 15:57:56</t>
        </is>
      </c>
      <c r="AA2138" t="inlineStr">
        <is>
          <t>2025-04-24 15:43:37</t>
        </is>
      </c>
      <c r="AB2138" t="inlineStr">
        <is>
          <t>2francesca</t>
        </is>
      </c>
      <c r="AC2138" t="inlineStr">
        <is>
          <t>2025-04-24 15:59:41</t>
        </is>
      </c>
      <c r="AD2138" s="1" t="inlineStr">
        <is>
          <t>https://www.commcarehq.org/a/caris-test/reports/form_data/e991fb08-1338-4f2b-afd4-5c50006e8804/</t>
        </is>
      </c>
      <c r="AE2138" t="inlineStr">
        <is>
          <t>---</t>
        </is>
      </c>
      <c r="AF2138" t="inlineStr">
        <is>
          <t>3c5a623af057e23a32ae4000_122779</t>
        </is>
      </c>
      <c r="AG2138" t="inlineStr">
        <is>
          <t>OK</t>
        </is>
      </c>
      <c r="AH2138" t="inlineStr">
        <is>
          <t>2025-04-24 15:57:56</t>
        </is>
      </c>
      <c r="AI2138" t="inlineStr">
        <is>
          <t>e108d3187abb44a0a8a40ae0f9d2582f</t>
        </is>
      </c>
      <c r="AJ2138" t="inlineStr">
        <is>
          <t>2025-04-24</t>
        </is>
      </c>
      <c r="AK2138" t="inlineStr">
        <is>
          <t>3</t>
        </is>
      </c>
      <c r="AL2138" t="inlineStr">
        <is>
          <t>---</t>
        </is>
      </c>
      <c r="AM2138" t="inlineStr">
        <is>
          <t>0</t>
        </is>
      </c>
      <c r="AN2138" t="inlineStr">
        <is>
          <t>---</t>
        </is>
      </c>
      <c r="AO2138" t="inlineStr">
        <is>
          <t>1</t>
        </is>
      </c>
      <c r="AP2138" t="inlineStr">
        <is>
          <t>1</t>
        </is>
      </c>
      <c r="AQ2138" t="inlineStr"/>
      <c r="AR2138" t="inlineStr"/>
      <c r="AS2138" t="inlineStr"/>
      <c r="AT2138" t="inlineStr">
        <is>
          <t>18.5157276 -72.6031322 23.08 17.5</t>
        </is>
      </c>
      <c r="AU2138" t="inlineStr">
        <is>
          <t>---</t>
        </is>
      </c>
      <c r="AV2138" t="inlineStr">
        <is>
          <t>---</t>
        </is>
      </c>
      <c r="AW2138" t="inlineStr">
        <is>
          <t>---</t>
        </is>
      </c>
      <c r="AX2138" t="inlineStr">
        <is>
          <t>---</t>
        </is>
      </c>
      <c r="AY2138" t="inlineStr">
        <is>
          <t>---</t>
        </is>
      </c>
      <c r="AZ2138" t="inlineStr">
        <is>
          <t>---</t>
        </is>
      </c>
      <c r="BA2138" t="inlineStr">
        <is>
          <t>e108d3187abb44a0a8a40ae0f9d2582f</t>
        </is>
      </c>
      <c r="BB2138" t="inlineStr">
        <is>
          <t>http://openrosa.org/formdesigner/0B48E039-1E80-49A7-AC24-732B6E788E39</t>
        </is>
      </c>
      <c r="BC2138" t="inlineStr">
        <is>
          <t>Ration et autres visites</t>
        </is>
      </c>
      <c r="BD2138" t="inlineStr">
        <is>
          <t>CommCare Android, version "2.55.0"(467579). App v15976. CommCare Version 2.55.0. Build 467579, built on: 2025-01-15</t>
        </is>
      </c>
      <c r="BE2138" t="inlineStr">
        <is>
          <t>commcare_6f56273d-7e7b-484c-afbb-00c7ac82f3b2</t>
        </is>
      </c>
      <c r="BF2138" t="inlineStr">
        <is>
          <t>18.4985308 -72.6139286 23.87 6.19</t>
        </is>
      </c>
      <c r="BG2138" t="inlineStr">
        <is>
          <t>f13d8149fc6d39ebe86af18272310ff9</t>
        </is>
      </c>
      <c r="BH2138" t="inlineStr">
        <is>
          <t>7f92301a232342ecaa860bf392f6b02f</t>
        </is>
      </c>
      <c r="BI2138" t="inlineStr">
        <is>
          <t>15246</t>
        </is>
      </c>
      <c r="BJ2138" t="inlineStr">
        <is>
          <t>XFormInstance</t>
        </is>
      </c>
      <c r="BK2138" t="inlineStr">
        <is>
          <t>6df541321eb911f084c62d62bcb734fa</t>
        </is>
      </c>
      <c r="BL2138" t="b">
        <v>0</v>
      </c>
      <c r="BM2138" t="inlineStr">
        <is>
          <t>---</t>
        </is>
      </c>
      <c r="BN2138" t="inlineStr">
        <is>
          <t>190.115.174.8</t>
        </is>
      </c>
      <c r="BO2138" t="inlineStr">
        <is>
          <t>Adelica Joseph</t>
        </is>
      </c>
    </row>
    <row r="2139">
      <c r="A2139" t="inlineStr">
        <is>
          <t>2137</t>
        </is>
      </c>
      <c r="B2139" t="inlineStr">
        <is>
          <t>c7347802-de5b-4873-8149-f0007930e879</t>
        </is>
      </c>
      <c r="C2139" t="inlineStr">
        <is>
          <t>2025-04-24</t>
        </is>
      </c>
      <c r="D2139" t="inlineStr">
        <is>
          <t>4</t>
        </is>
      </c>
      <c r="E2139" t="inlineStr">
        <is>
          <t>visite de suivi</t>
        </is>
      </c>
      <c r="F2139" t="inlineStr">
        <is>
          <t>0</t>
        </is>
      </c>
      <c r="G2139" t="inlineStr">
        <is>
          <t>n</t>
        </is>
      </c>
      <c r="H2139" t="inlineStr">
        <is>
          <t>0</t>
        </is>
      </c>
      <c r="I2139" t="inlineStr">
        <is>
          <t>1</t>
        </is>
      </c>
      <c r="J2139" t="inlineStr">
        <is>
          <t>4</t>
        </is>
      </c>
      <c r="K2139" t="inlineStr">
        <is>
          <t>---</t>
        </is>
      </c>
      <c r="L2139" t="inlineStr">
        <is>
          <t>---</t>
        </is>
      </c>
      <c r="M2139" t="inlineStr">
        <is>
          <t>---</t>
        </is>
      </c>
      <c r="N2139" t="inlineStr">
        <is>
          <t>---</t>
        </is>
      </c>
      <c r="O2139" t="inlineStr">
        <is>
          <t>---</t>
        </is>
      </c>
      <c r="P2139" t="inlineStr">
        <is>
          <t>---</t>
        </is>
      </c>
      <c r="Q2139" t="inlineStr">
        <is>
          <t>---</t>
        </is>
      </c>
      <c r="R2139" t="inlineStr"/>
      <c r="S2139" t="inlineStr"/>
      <c r="T2139" t="inlineStr"/>
      <c r="U2139" t="inlineStr"/>
      <c r="V2139" t="inlineStr"/>
      <c r="W2139" t="inlineStr">
        <is>
          <t>18.5123308 -72.6190286 -12.61 19.22</t>
        </is>
      </c>
      <c r="X2139" t="inlineStr">
        <is>
          <t>LEG/HSCL/ST00825</t>
        </is>
      </c>
      <c r="Y2139" t="inlineStr">
        <is>
          <t>LEG/HSCL/ST00825</t>
        </is>
      </c>
      <c r="Z2139" t="inlineStr">
        <is>
          <t>2025-04-24 16:04:54</t>
        </is>
      </c>
      <c r="AA2139" t="inlineStr">
        <is>
          <t>2025-04-24 16:03:03</t>
        </is>
      </c>
      <c r="AB2139" t="inlineStr">
        <is>
          <t>2francesca</t>
        </is>
      </c>
      <c r="AC2139" t="inlineStr">
        <is>
          <t>2025-04-24 16:03:16</t>
        </is>
      </c>
      <c r="AD2139" s="1" t="inlineStr">
        <is>
          <t>https://www.commcarehq.org/a/caris-test/reports/form_data/c7347802-de5b-4873-8149-f0007930e879/</t>
        </is>
      </c>
      <c r="AE2139" t="inlineStr">
        <is>
          <t>---</t>
        </is>
      </c>
      <c r="AF2139" t="inlineStr">
        <is>
          <t>3c5a623af057e23a32ae4000_153675</t>
        </is>
      </c>
      <c r="AG2139" t="inlineStr">
        <is>
          <t>---</t>
        </is>
      </c>
      <c r="AH2139" t="inlineStr">
        <is>
          <t>2025-04-24 16:04:54</t>
        </is>
      </c>
      <c r="AI2139" t="inlineStr">
        <is>
          <t>e108d3187abb44a0a8a40ae0f9d2582f</t>
        </is>
      </c>
      <c r="AJ2139" t="inlineStr">
        <is>
          <t>2025-04-24</t>
        </is>
      </c>
      <c r="AK2139" t="inlineStr">
        <is>
          <t>4</t>
        </is>
      </c>
      <c r="AL2139" t="inlineStr">
        <is>
          <t>visite de suivi</t>
        </is>
      </c>
      <c r="AM2139" t="inlineStr">
        <is>
          <t>0</t>
        </is>
      </c>
      <c r="AN2139" t="inlineStr">
        <is>
          <t>n</t>
        </is>
      </c>
      <c r="AO2139" t="inlineStr">
        <is>
          <t>0</t>
        </is>
      </c>
      <c r="AP2139" t="inlineStr">
        <is>
          <t>1</t>
        </is>
      </c>
      <c r="AQ2139" t="inlineStr"/>
      <c r="AR2139" t="inlineStr"/>
      <c r="AS2139" t="inlineStr"/>
      <c r="AT2139" t="inlineStr">
        <is>
          <t>18.5123308 -72.6190286 -12.61 19.22</t>
        </is>
      </c>
      <c r="AU2139" t="inlineStr">
        <is>
          <t>---</t>
        </is>
      </c>
      <c r="AV2139" t="inlineStr">
        <is>
          <t>---</t>
        </is>
      </c>
      <c r="AW2139" t="inlineStr">
        <is>
          <t>---</t>
        </is>
      </c>
      <c r="AX2139" t="inlineStr">
        <is>
          <t>---</t>
        </is>
      </c>
      <c r="AY2139" t="inlineStr">
        <is>
          <t>---</t>
        </is>
      </c>
      <c r="AZ2139" t="inlineStr">
        <is>
          <t>---</t>
        </is>
      </c>
      <c r="BA2139" t="inlineStr">
        <is>
          <t>e108d3187abb44a0a8a40ae0f9d2582f</t>
        </is>
      </c>
      <c r="BB2139" t="inlineStr">
        <is>
          <t>http://openrosa.org/formdesigner/0B48E039-1E80-49A7-AC24-732B6E788E39</t>
        </is>
      </c>
      <c r="BC2139" t="inlineStr">
        <is>
          <t>Ration et autres visites</t>
        </is>
      </c>
      <c r="BD2139" t="inlineStr">
        <is>
          <t>CommCare Android, version "2.55.0"(467579). App v15976. CommCare Version 2.55.0. Build 467579, built on: 2025-01-15</t>
        </is>
      </c>
      <c r="BE2139" t="inlineStr">
        <is>
          <t>commcare_6f56273d-7e7b-484c-afbb-00c7ac82f3b2</t>
        </is>
      </c>
      <c r="BF2139" t="inlineStr">
        <is>
          <t>18.5132841 -72.6217467 4.5 8.94</t>
        </is>
      </c>
      <c r="BG2139" t="inlineStr">
        <is>
          <t>f13d8149fc6d39ebe86af18272310ff9</t>
        </is>
      </c>
      <c r="BH2139" t="inlineStr">
        <is>
          <t>7f92301a232342ecaa860bf392f6b02f</t>
        </is>
      </c>
      <c r="BI2139" t="inlineStr">
        <is>
          <t>15246</t>
        </is>
      </c>
      <c r="BJ2139" t="inlineStr">
        <is>
          <t>XFormInstance</t>
        </is>
      </c>
      <c r="BK2139" t="inlineStr">
        <is>
          <t>2d1c301c212511f0ba9fadacf27a4d41</t>
        </is>
      </c>
      <c r="BL2139" t="b">
        <v>0</v>
      </c>
      <c r="BM2139" t="inlineStr">
        <is>
          <t>---</t>
        </is>
      </c>
      <c r="BN2139" t="inlineStr">
        <is>
          <t>190.115.174.8</t>
        </is>
      </c>
      <c r="BO2139" t="inlineStr">
        <is>
          <t>Anaylie Laurent</t>
        </is>
      </c>
    </row>
    <row r="2140">
      <c r="A2140" t="inlineStr">
        <is>
          <t>2138</t>
        </is>
      </c>
      <c r="B2140" t="inlineStr">
        <is>
          <t>47a9c65a-3c43-476b-b8a7-28bf9e5fb8bb</t>
        </is>
      </c>
      <c r="C2140" t="inlineStr">
        <is>
          <t>2025-04-24</t>
        </is>
      </c>
      <c r="D2140" t="inlineStr">
        <is>
          <t>8 10</t>
        </is>
      </c>
      <c r="E2140" t="inlineStr">
        <is>
          <t>---</t>
        </is>
      </c>
      <c r="F2140" t="inlineStr">
        <is>
          <t>1</t>
        </is>
      </c>
      <c r="G2140" t="inlineStr">
        <is>
          <t>---</t>
        </is>
      </c>
      <c r="H2140" t="inlineStr">
        <is>
          <t>1</t>
        </is>
      </c>
      <c r="I2140" t="inlineStr">
        <is>
          <t>1</t>
        </is>
      </c>
      <c r="J2140" t="inlineStr">
        <is>
          <t>2</t>
        </is>
      </c>
      <c r="K2140" t="inlineStr">
        <is>
          <t>---</t>
        </is>
      </c>
      <c r="L2140" t="inlineStr">
        <is>
          <t>---</t>
        </is>
      </c>
      <c r="M2140" t="inlineStr">
        <is>
          <t>---</t>
        </is>
      </c>
      <c r="N2140" t="inlineStr">
        <is>
          <t>---</t>
        </is>
      </c>
      <c r="O2140" t="inlineStr">
        <is>
          <t>---</t>
        </is>
      </c>
      <c r="P2140" t="inlineStr">
        <is>
          <t>---</t>
        </is>
      </c>
      <c r="Q2140" t="inlineStr">
        <is>
          <t>---</t>
        </is>
      </c>
      <c r="R2140" t="inlineStr"/>
      <c r="S2140" t="inlineStr">
        <is>
          <t>49.5</t>
        </is>
      </c>
      <c r="T2140" t="inlineStr">
        <is>
          <t>159.0</t>
        </is>
      </c>
      <c r="U2140" t="inlineStr"/>
      <c r="V2140" t="inlineStr"/>
      <c r="W2140" t="inlineStr"/>
      <c r="X2140" t="inlineStr">
        <is>
          <t>PAP/GCHO/ST06207</t>
        </is>
      </c>
      <c r="Y2140" t="inlineStr">
        <is>
          <t>PAP/GCHO/ST06207</t>
        </is>
      </c>
      <c r="Z2140" t="inlineStr">
        <is>
          <t>2025-04-24 16:36:40</t>
        </is>
      </c>
      <c r="AA2140" t="inlineStr">
        <is>
          <t>2025-04-24 16:35:57</t>
        </is>
      </c>
      <c r="AB2140" t="inlineStr">
        <is>
          <t>2nathalie</t>
        </is>
      </c>
      <c r="AC2140" t="inlineStr">
        <is>
          <t>2025-04-24 16:36:41</t>
        </is>
      </c>
      <c r="AD2140" s="1" t="inlineStr">
        <is>
          <t>https://www.commcarehq.org/a/caris-test/reports/form_data/47a9c65a-3c43-476b-b8a7-28bf9e5fb8bb/</t>
        </is>
      </c>
      <c r="AE2140" t="inlineStr">
        <is>
          <t>---</t>
        </is>
      </c>
      <c r="AF2140" t="inlineStr">
        <is>
          <t>3c5a623af057e23a32ae4000_26725</t>
        </is>
      </c>
      <c r="AG2140" t="inlineStr">
        <is>
          <t>---</t>
        </is>
      </c>
      <c r="AH2140" t="inlineStr">
        <is>
          <t>2025-04-24 16:36:40</t>
        </is>
      </c>
      <c r="AI2140" t="inlineStr">
        <is>
          <t>3c7e14bc31cb425997c89e194bb7c839</t>
        </is>
      </c>
      <c r="AJ2140" t="inlineStr">
        <is>
          <t>2025-04-24</t>
        </is>
      </c>
      <c r="AK2140" t="inlineStr">
        <is>
          <t>8 10</t>
        </is>
      </c>
      <c r="AL2140" t="inlineStr">
        <is>
          <t>---</t>
        </is>
      </c>
      <c r="AM2140" t="inlineStr">
        <is>
          <t>1</t>
        </is>
      </c>
      <c r="AN2140" t="inlineStr">
        <is>
          <t>---</t>
        </is>
      </c>
      <c r="AO2140" t="inlineStr">
        <is>
          <t>1</t>
        </is>
      </c>
      <c r="AP2140" t="inlineStr">
        <is>
          <t>1</t>
        </is>
      </c>
      <c r="AQ2140" t="inlineStr"/>
      <c r="AR2140" t="inlineStr">
        <is>
          <t>49.5</t>
        </is>
      </c>
      <c r="AS2140" t="inlineStr">
        <is>
          <t>159</t>
        </is>
      </c>
      <c r="AT2140" t="inlineStr"/>
      <c r="AU2140" t="inlineStr">
        <is>
          <t>---</t>
        </is>
      </c>
      <c r="AV2140" t="inlineStr">
        <is>
          <t>---</t>
        </is>
      </c>
      <c r="AW2140" t="inlineStr">
        <is>
          <t>---</t>
        </is>
      </c>
      <c r="AX2140" t="inlineStr">
        <is>
          <t>---</t>
        </is>
      </c>
      <c r="AY2140" t="inlineStr">
        <is>
          <t>---</t>
        </is>
      </c>
      <c r="AZ2140" t="inlineStr">
        <is>
          <t>---</t>
        </is>
      </c>
      <c r="BA2140" t="inlineStr">
        <is>
          <t>3c7e14bc31cb425997c89e194bb7c839</t>
        </is>
      </c>
      <c r="BB2140" t="inlineStr">
        <is>
          <t>http://openrosa.org/formdesigner/0B48E039-1E80-49A7-AC24-732B6E788E39</t>
        </is>
      </c>
      <c r="BC2140" t="inlineStr">
        <is>
          <t>Ration et autres visites</t>
        </is>
      </c>
      <c r="BD2140" t="inlineStr">
        <is>
          <t>CommCare Android, version "2.56"(468046). App v15976. CommCare Version 2.56.0. Build 468046, built on: 2025-03-15</t>
        </is>
      </c>
      <c r="BE2140" t="inlineStr">
        <is>
          <t>commcare_03216a9b-083b-41ac-b53f-fe4f1b36c5ed</t>
        </is>
      </c>
      <c r="BF2140" t="inlineStr"/>
      <c r="BG2140" t="inlineStr">
        <is>
          <t>f13d8149fc6d39ebe86af18272310ff9</t>
        </is>
      </c>
      <c r="BH2140" t="inlineStr">
        <is>
          <t>7f92301a232342ecaa860bf392f6b02f</t>
        </is>
      </c>
      <c r="BI2140" t="inlineStr">
        <is>
          <t>15246</t>
        </is>
      </c>
      <c r="BJ2140" t="inlineStr">
        <is>
          <t>XFormInstance</t>
        </is>
      </c>
      <c r="BK2140" t="inlineStr">
        <is>
          <t>3cf797da211e11f091b05d8af65c2883</t>
        </is>
      </c>
      <c r="BL2140" t="b">
        <v>0</v>
      </c>
      <c r="BM2140" t="inlineStr">
        <is>
          <t>---</t>
        </is>
      </c>
      <c r="BN2140" t="inlineStr">
        <is>
          <t>200.113.253.66</t>
        </is>
      </c>
      <c r="BO2140" t="inlineStr">
        <is>
          <t>Clena Steevenson</t>
        </is>
      </c>
    </row>
    <row r="2141">
      <c r="A2141" t="inlineStr">
        <is>
          <t>2139</t>
        </is>
      </c>
      <c r="B2141" t="inlineStr">
        <is>
          <t>9c9e65ff-4e9f-4ce2-a282-dfa7297d3a68</t>
        </is>
      </c>
      <c r="C2141" t="inlineStr">
        <is>
          <t>2025-04-24</t>
        </is>
      </c>
      <c r="D2141" t="inlineStr">
        <is>
          <t>8</t>
        </is>
      </c>
      <c r="E2141" t="inlineStr">
        <is>
          <t>---</t>
        </is>
      </c>
      <c r="F2141" t="inlineStr">
        <is>
          <t>1</t>
        </is>
      </c>
      <c r="G2141" t="inlineStr">
        <is>
          <t>---</t>
        </is>
      </c>
      <c r="H2141" t="inlineStr">
        <is>
          <t>1</t>
        </is>
      </c>
      <c r="I2141" t="inlineStr">
        <is>
          <t>0</t>
        </is>
      </c>
      <c r="J2141" t="inlineStr">
        <is>
          <t>---</t>
        </is>
      </c>
      <c r="K2141" t="inlineStr">
        <is>
          <t>---</t>
        </is>
      </c>
      <c r="L2141" t="inlineStr">
        <is>
          <t>---</t>
        </is>
      </c>
      <c r="M2141" t="inlineStr">
        <is>
          <t>---</t>
        </is>
      </c>
      <c r="N2141" t="inlineStr">
        <is>
          <t>---</t>
        </is>
      </c>
      <c r="O2141" t="inlineStr">
        <is>
          <t>---</t>
        </is>
      </c>
      <c r="P2141" t="inlineStr">
        <is>
          <t>---</t>
        </is>
      </c>
      <c r="Q2141" t="inlineStr">
        <is>
          <t>---</t>
        </is>
      </c>
      <c r="R2141" t="inlineStr">
        <is>
          <t>---</t>
        </is>
      </c>
      <c r="S2141" t="inlineStr">
        <is>
          <t>---</t>
        </is>
      </c>
      <c r="T2141" t="inlineStr">
        <is>
          <t>---</t>
        </is>
      </c>
      <c r="U2141" t="inlineStr">
        <is>
          <t>---</t>
        </is>
      </c>
      <c r="V2141" t="inlineStr">
        <is>
          <t>---</t>
        </is>
      </c>
      <c r="W2141" t="inlineStr"/>
      <c r="X2141" t="inlineStr">
        <is>
          <t>PAP/GCHO/ST07862</t>
        </is>
      </c>
      <c r="Y2141" t="inlineStr">
        <is>
          <t>PAP/GCHO/ST07862</t>
        </is>
      </c>
      <c r="Z2141" t="inlineStr">
        <is>
          <t>2025-04-24 16:37:10</t>
        </is>
      </c>
      <c r="AA2141" t="inlineStr">
        <is>
          <t>2025-04-24 16:36:53</t>
        </is>
      </c>
      <c r="AB2141" t="inlineStr">
        <is>
          <t>2nathalie</t>
        </is>
      </c>
      <c r="AC2141" t="inlineStr">
        <is>
          <t>2025-04-24 16:37:10</t>
        </is>
      </c>
      <c r="AD2141" s="1" t="inlineStr">
        <is>
          <t>https://www.commcarehq.org/a/caris-test/reports/form_data/9c9e65ff-4e9f-4ce2-a282-dfa7297d3a68/</t>
        </is>
      </c>
      <c r="AE2141" t="inlineStr">
        <is>
          <t>---</t>
        </is>
      </c>
      <c r="AF2141" t="inlineStr">
        <is>
          <t>3c5a623af057e23a32ae4000_126235</t>
        </is>
      </c>
      <c r="AG2141" t="inlineStr">
        <is>
          <t>---</t>
        </is>
      </c>
      <c r="AH2141" t="inlineStr">
        <is>
          <t>2025-04-24 16:37:10</t>
        </is>
      </c>
      <c r="AI2141" t="inlineStr">
        <is>
          <t>3c7e14bc31cb425997c89e194bb7c839</t>
        </is>
      </c>
      <c r="AJ2141" t="inlineStr">
        <is>
          <t>2025-04-24</t>
        </is>
      </c>
      <c r="AK2141" t="inlineStr">
        <is>
          <t>8</t>
        </is>
      </c>
      <c r="AL2141" t="inlineStr">
        <is>
          <t>---</t>
        </is>
      </c>
      <c r="AM2141" t="inlineStr">
        <is>
          <t>1</t>
        </is>
      </c>
      <c r="AN2141" t="inlineStr">
        <is>
          <t>---</t>
        </is>
      </c>
      <c r="AO2141" t="inlineStr">
        <is>
          <t>1</t>
        </is>
      </c>
      <c r="AP2141" t="inlineStr">
        <is>
          <t>0</t>
        </is>
      </c>
      <c r="AQ2141" t="inlineStr">
        <is>
          <t>---</t>
        </is>
      </c>
      <c r="AR2141" t="inlineStr">
        <is>
          <t>---</t>
        </is>
      </c>
      <c r="AS2141" t="inlineStr">
        <is>
          <t>---</t>
        </is>
      </c>
      <c r="AT2141" t="inlineStr"/>
      <c r="AU2141" t="inlineStr">
        <is>
          <t>---</t>
        </is>
      </c>
      <c r="AV2141" t="inlineStr">
        <is>
          <t>---</t>
        </is>
      </c>
      <c r="AW2141" t="inlineStr">
        <is>
          <t>---</t>
        </is>
      </c>
      <c r="AX2141" t="inlineStr">
        <is>
          <t>---</t>
        </is>
      </c>
      <c r="AY2141" t="inlineStr">
        <is>
          <t>---</t>
        </is>
      </c>
      <c r="AZ2141" t="inlineStr">
        <is>
          <t>---</t>
        </is>
      </c>
      <c r="BA2141" t="inlineStr">
        <is>
          <t>3c7e14bc31cb425997c89e194bb7c839</t>
        </is>
      </c>
      <c r="BB2141" t="inlineStr">
        <is>
          <t>http://openrosa.org/formdesigner/0B48E039-1E80-49A7-AC24-732B6E788E39</t>
        </is>
      </c>
      <c r="BC2141" t="inlineStr">
        <is>
          <t>Ration et autres visites</t>
        </is>
      </c>
      <c r="BD2141" t="inlineStr">
        <is>
          <t>CommCare Android, version "2.56"(468046). App v15976. CommCare Version 2.56.0. Build 468046, built on: 2025-03-15</t>
        </is>
      </c>
      <c r="BE2141" t="inlineStr">
        <is>
          <t>commcare_03216a9b-083b-41ac-b53f-fe4f1b36c5ed</t>
        </is>
      </c>
      <c r="BF2141" t="inlineStr"/>
      <c r="BG2141" t="inlineStr">
        <is>
          <t>f13d8149fc6d39ebe86af18272310ff9</t>
        </is>
      </c>
      <c r="BH2141" t="inlineStr">
        <is>
          <t>7f92301a232342ecaa860bf392f6b02f</t>
        </is>
      </c>
      <c r="BI2141" t="inlineStr">
        <is>
          <t>15246</t>
        </is>
      </c>
      <c r="BJ2141" t="inlineStr">
        <is>
          <t>XFormInstance</t>
        </is>
      </c>
      <c r="BK2141" t="inlineStr">
        <is>
          <t>3cf797da211e11f091b05d8af65c2883</t>
        </is>
      </c>
      <c r="BL2141" t="b">
        <v>0</v>
      </c>
      <c r="BM2141" t="inlineStr">
        <is>
          <t>---</t>
        </is>
      </c>
      <c r="BN2141" t="inlineStr">
        <is>
          <t>200.113.253.66</t>
        </is>
      </c>
      <c r="BO2141" t="inlineStr">
        <is>
          <t>Jean Bernard Lundi</t>
        </is>
      </c>
    </row>
    <row r="2142">
      <c r="A2142" t="inlineStr">
        <is>
          <t>2140</t>
        </is>
      </c>
      <c r="B2142" t="inlineStr">
        <is>
          <t>239e02fc-0c87-449d-a678-434d901231c9</t>
        </is>
      </c>
      <c r="C2142" t="inlineStr">
        <is>
          <t>2025-04-24</t>
        </is>
      </c>
      <c r="D2142" t="inlineStr">
        <is>
          <t>4</t>
        </is>
      </c>
      <c r="E2142" t="inlineStr">
        <is>
          <t>DAC</t>
        </is>
      </c>
      <c r="F2142" t="inlineStr">
        <is>
          <t>0</t>
        </is>
      </c>
      <c r="G2142" t="inlineStr">
        <is>
          <t>DAC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---</t>
        </is>
      </c>
      <c r="L2142" t="inlineStr">
        <is>
          <t>---</t>
        </is>
      </c>
      <c r="M2142" t="inlineStr">
        <is>
          <t>---</t>
        </is>
      </c>
      <c r="N2142" t="inlineStr">
        <is>
          <t>---</t>
        </is>
      </c>
      <c r="O2142" t="inlineStr">
        <is>
          <t>---</t>
        </is>
      </c>
      <c r="P2142" t="inlineStr">
        <is>
          <t>---</t>
        </is>
      </c>
      <c r="Q2142" t="inlineStr">
        <is>
          <t>---</t>
        </is>
      </c>
      <c r="R2142" t="inlineStr"/>
      <c r="S2142" t="inlineStr"/>
      <c r="T2142" t="inlineStr"/>
      <c r="U2142" t="inlineStr"/>
      <c r="V2142" t="inlineStr"/>
      <c r="W2142" t="inlineStr"/>
      <c r="X2142" t="inlineStr">
        <is>
          <t>GON/CSKS/ST02650</t>
        </is>
      </c>
      <c r="Y2142" t="inlineStr">
        <is>
          <t>GON/CSKS/ST02650</t>
        </is>
      </c>
      <c r="Z2142" t="inlineStr">
        <is>
          <t>2025-04-24 17:37:33</t>
        </is>
      </c>
      <c r="AA2142" t="inlineStr">
        <is>
          <t>2025-04-24 17:36:34</t>
        </is>
      </c>
      <c r="AB2142" t="inlineStr">
        <is>
          <t>6dorena</t>
        </is>
      </c>
      <c r="AC2142" t="inlineStr">
        <is>
          <t>2025-04-24 16:52:44</t>
        </is>
      </c>
      <c r="AD2142" s="1" t="inlineStr">
        <is>
          <t>https://www.commcarehq.org/a/caris-test/reports/form_data/239e02fc-0c87-449d-a678-434d901231c9/</t>
        </is>
      </c>
      <c r="AE2142" t="inlineStr">
        <is>
          <t>---</t>
        </is>
      </c>
      <c r="AF2142" t="inlineStr">
        <is>
          <t>3c5a623af057e23a32ae4000_135235</t>
        </is>
      </c>
      <c r="AG2142" t="inlineStr">
        <is>
          <t>---</t>
        </is>
      </c>
      <c r="AH2142" t="inlineStr">
        <is>
          <t>2025-04-24 17:37:33</t>
        </is>
      </c>
      <c r="AI2142" t="inlineStr">
        <is>
          <t>3964b2205a0f20868524be13aab0b786</t>
        </is>
      </c>
      <c r="AJ2142" t="inlineStr">
        <is>
          <t>2025-04-24</t>
        </is>
      </c>
      <c r="AK2142" t="inlineStr">
        <is>
          <t>4</t>
        </is>
      </c>
      <c r="AL2142" t="inlineStr">
        <is>
          <t>DAC</t>
        </is>
      </c>
      <c r="AM2142" t="inlineStr">
        <is>
          <t>0</t>
        </is>
      </c>
      <c r="AN2142" t="inlineStr">
        <is>
          <t>DAC</t>
        </is>
      </c>
      <c r="AO2142" t="inlineStr">
        <is>
          <t>1</t>
        </is>
      </c>
      <c r="AP2142" t="inlineStr">
        <is>
          <t>1</t>
        </is>
      </c>
      <c r="AQ2142" t="inlineStr"/>
      <c r="AR2142" t="inlineStr"/>
      <c r="AS2142" t="inlineStr"/>
      <c r="AT2142" t="inlineStr"/>
      <c r="AU2142" t="inlineStr">
        <is>
          <t>---</t>
        </is>
      </c>
      <c r="AV2142" t="inlineStr">
        <is>
          <t>---</t>
        </is>
      </c>
      <c r="AW2142" t="inlineStr">
        <is>
          <t>---</t>
        </is>
      </c>
      <c r="AX2142" t="inlineStr">
        <is>
          <t>---</t>
        </is>
      </c>
      <c r="AY2142" t="inlineStr">
        <is>
          <t>---</t>
        </is>
      </c>
      <c r="AZ2142" t="inlineStr">
        <is>
          <t>---</t>
        </is>
      </c>
      <c r="BA2142" t="inlineStr">
        <is>
          <t>3964b2205a0f20868524be13aab0b786</t>
        </is>
      </c>
      <c r="BB2142" t="inlineStr">
        <is>
          <t>http://openrosa.org/formdesigner/0B48E039-1E80-49A7-AC24-732B6E788E39</t>
        </is>
      </c>
      <c r="BC2142" t="inlineStr">
        <is>
          <t>Ration et autres visites</t>
        </is>
      </c>
      <c r="BD2142" t="inlineStr">
        <is>
          <t>CommCare Android, version "2.55.0"(467579). App v15976. CommCare Version 2.55.0. Build 467579, built on: 2025-01-15</t>
        </is>
      </c>
      <c r="BE2142" t="inlineStr">
        <is>
          <t>commcare_8bfa4fa8-c694-426a-969e-07ff9318179f</t>
        </is>
      </c>
      <c r="BF2142" t="inlineStr">
        <is>
          <t>19.4525057 -72.6929836 -33.0 8.1</t>
        </is>
      </c>
      <c r="BG2142" t="inlineStr">
        <is>
          <t>f13d8149fc6d39ebe86af18272310ff9</t>
        </is>
      </c>
      <c r="BH2142" t="inlineStr">
        <is>
          <t>7f92301a232342ecaa860bf392f6b02f</t>
        </is>
      </c>
      <c r="BI2142" t="inlineStr">
        <is>
          <t>15246</t>
        </is>
      </c>
      <c r="BJ2142" t="inlineStr">
        <is>
          <t>XFormInstance</t>
        </is>
      </c>
      <c r="BK2142" t="inlineStr">
        <is>
          <t>9e2265eb1bcf11f08eb25d8af65c2883</t>
        </is>
      </c>
      <c r="BL2142" t="b">
        <v>0</v>
      </c>
      <c r="BM2142" t="inlineStr">
        <is>
          <t>---</t>
        </is>
      </c>
      <c r="BN2142" t="inlineStr">
        <is>
          <t>190.115.181.66</t>
        </is>
      </c>
      <c r="BO2142" t="inlineStr">
        <is>
          <t>Augustin Youdeline</t>
        </is>
      </c>
    </row>
    <row r="2143">
      <c r="A2143" t="inlineStr">
        <is>
          <t>2141</t>
        </is>
      </c>
      <c r="B2143" t="inlineStr">
        <is>
          <t>cda63ae2-d5f6-482d-98fe-0061bcfec69d</t>
        </is>
      </c>
      <c r="C2143" t="inlineStr">
        <is>
          <t>2025-04-24</t>
        </is>
      </c>
      <c r="D2143" t="inlineStr">
        <is>
          <t>10</t>
        </is>
      </c>
      <c r="E2143" t="inlineStr">
        <is>
          <t>---</t>
        </is>
      </c>
      <c r="F2143" t="inlineStr">
        <is>
          <t>1</t>
        </is>
      </c>
      <c r="G2143" t="inlineStr">
        <is>
          <t>---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---</t>
        </is>
      </c>
      <c r="L2143" t="inlineStr">
        <is>
          <t>---</t>
        </is>
      </c>
      <c r="M2143" t="inlineStr">
        <is>
          <t>---</t>
        </is>
      </c>
      <c r="N2143" t="inlineStr">
        <is>
          <t>---</t>
        </is>
      </c>
      <c r="O2143" t="inlineStr">
        <is>
          <t>---</t>
        </is>
      </c>
      <c r="P2143" t="inlineStr">
        <is>
          <t>---</t>
        </is>
      </c>
      <c r="Q2143" t="inlineStr">
        <is>
          <t>---</t>
        </is>
      </c>
      <c r="R2143" t="inlineStr"/>
      <c r="S2143" t="inlineStr">
        <is>
          <t>65.2</t>
        </is>
      </c>
      <c r="T2143" t="inlineStr">
        <is>
          <t>71.6</t>
        </is>
      </c>
      <c r="U2143" t="inlineStr"/>
      <c r="V2143" t="inlineStr"/>
      <c r="W2143" t="inlineStr"/>
      <c r="X2143" t="inlineStr">
        <is>
          <t>STM/CSPP/ST00999</t>
        </is>
      </c>
      <c r="Y2143" t="inlineStr">
        <is>
          <t>STM/CSPP/ST00999</t>
        </is>
      </c>
      <c r="Z2143" t="inlineStr">
        <is>
          <t>2025-04-24 16:47:46</t>
        </is>
      </c>
      <c r="AA2143" t="inlineStr">
        <is>
          <t>2025-04-24 16:47:16</t>
        </is>
      </c>
      <c r="AB2143" t="inlineStr">
        <is>
          <t>2cleonie</t>
        </is>
      </c>
      <c r="AC2143" t="inlineStr">
        <is>
          <t>2025-04-24 17:03:32</t>
        </is>
      </c>
      <c r="AD2143" s="1" t="inlineStr">
        <is>
          <t>https://www.commcarehq.org/a/caris-test/reports/form_data/cda63ae2-d5f6-482d-98fe-0061bcfec69d/</t>
        </is>
      </c>
      <c r="AE2143" t="inlineStr">
        <is>
          <t>---</t>
        </is>
      </c>
      <c r="AF2143" t="inlineStr">
        <is>
          <t>3c5a623af057e23a32ae4000_10954</t>
        </is>
      </c>
      <c r="AG2143" t="inlineStr">
        <is>
          <t>---</t>
        </is>
      </c>
      <c r="AH2143" t="inlineStr">
        <is>
          <t>2025-04-24 16:47:46</t>
        </is>
      </c>
      <c r="AI2143" t="inlineStr">
        <is>
          <t>cf61c4aba3da4fd3be73b20d2dbdf9af</t>
        </is>
      </c>
      <c r="AJ2143" t="inlineStr">
        <is>
          <t>2025-04-24</t>
        </is>
      </c>
      <c r="AK2143" t="inlineStr">
        <is>
          <t>10</t>
        </is>
      </c>
      <c r="AL2143" t="inlineStr">
        <is>
          <t>---</t>
        </is>
      </c>
      <c r="AM2143" t="inlineStr">
        <is>
          <t>1</t>
        </is>
      </c>
      <c r="AN2143" t="inlineStr">
        <is>
          <t>---</t>
        </is>
      </c>
      <c r="AO2143" t="inlineStr">
        <is>
          <t>1</t>
        </is>
      </c>
      <c r="AP2143" t="inlineStr">
        <is>
          <t>1</t>
        </is>
      </c>
      <c r="AQ2143" t="inlineStr"/>
      <c r="AR2143" t="inlineStr">
        <is>
          <t>65.2</t>
        </is>
      </c>
      <c r="AS2143" t="inlineStr">
        <is>
          <t>71.6</t>
        </is>
      </c>
      <c r="AT2143" t="inlineStr"/>
      <c r="AU2143" t="inlineStr">
        <is>
          <t>---</t>
        </is>
      </c>
      <c r="AV2143" t="inlineStr">
        <is>
          <t>---</t>
        </is>
      </c>
      <c r="AW2143" t="inlineStr">
        <is>
          <t>---</t>
        </is>
      </c>
      <c r="AX2143" t="inlineStr">
        <is>
          <t>---</t>
        </is>
      </c>
      <c r="AY2143" t="inlineStr">
        <is>
          <t>---</t>
        </is>
      </c>
      <c r="AZ2143" t="inlineStr">
        <is>
          <t>---</t>
        </is>
      </c>
      <c r="BA2143" t="inlineStr">
        <is>
          <t>cf61c4aba3da4fd3be73b20d2dbdf9af</t>
        </is>
      </c>
      <c r="BB2143" t="inlineStr">
        <is>
          <t>http://openrosa.org/formdesigner/0B48E039-1E80-49A7-AC24-732B6E788E39</t>
        </is>
      </c>
      <c r="BC2143" t="inlineStr">
        <is>
          <t>Ration et autres visites</t>
        </is>
      </c>
      <c r="BD2143" t="inlineStr">
        <is>
          <t>CommCare Android, version "2.55.0"(467579). App v15976. CommCare Version 2.55.0. Build 467579, built on: 2025-01-15</t>
        </is>
      </c>
      <c r="BE2143" t="inlineStr">
        <is>
          <t>commcare_4b89fcce-8d3a-4e6a-838c-ef337e1b2f53</t>
        </is>
      </c>
      <c r="BF2143" t="inlineStr"/>
      <c r="BG2143" t="inlineStr">
        <is>
          <t>f13d8149fc6d39ebe86af18272310ff9</t>
        </is>
      </c>
      <c r="BH2143" t="inlineStr">
        <is>
          <t>7f92301a232342ecaa860bf392f6b02f</t>
        </is>
      </c>
      <c r="BI2143" t="inlineStr">
        <is>
          <t>15246</t>
        </is>
      </c>
      <c r="BJ2143" t="inlineStr">
        <is>
          <t>XFormInstance</t>
        </is>
      </c>
      <c r="BK2143" t="inlineStr">
        <is>
          <t>8774e9fa209e11f085652d62bcb734fa</t>
        </is>
      </c>
      <c r="BL2143" t="b">
        <v>0</v>
      </c>
      <c r="BM2143" t="inlineStr">
        <is>
          <t>---</t>
        </is>
      </c>
      <c r="BN2143" t="inlineStr">
        <is>
          <t>200.113.253.60</t>
        </is>
      </c>
      <c r="BO2143" t="inlineStr">
        <is>
          <t>Guerson Germain</t>
        </is>
      </c>
    </row>
    <row r="2144">
      <c r="A2144" t="inlineStr">
        <is>
          <t>2142</t>
        </is>
      </c>
      <c r="B2144" t="inlineStr">
        <is>
          <t>64a12175-2754-4e17-acff-5dc092f5e2e9</t>
        </is>
      </c>
      <c r="C2144" t="inlineStr">
        <is>
          <t>2025-04-24</t>
        </is>
      </c>
      <c r="D2144" t="inlineStr">
        <is>
          <t>4</t>
        </is>
      </c>
      <c r="E2144" t="inlineStr">
        <is>
          <t>visite suivi</t>
        </is>
      </c>
      <c r="F2144" t="inlineStr">
        <is>
          <t>1</t>
        </is>
      </c>
      <c r="G2144" t="inlineStr">
        <is>
          <t>oui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---</t>
        </is>
      </c>
      <c r="L2144" t="inlineStr">
        <is>
          <t>---</t>
        </is>
      </c>
      <c r="M2144" t="inlineStr">
        <is>
          <t>---</t>
        </is>
      </c>
      <c r="N2144" t="inlineStr">
        <is>
          <t>---</t>
        </is>
      </c>
      <c r="O2144" t="inlineStr">
        <is>
          <t>---</t>
        </is>
      </c>
      <c r="P2144" t="inlineStr">
        <is>
          <t>---</t>
        </is>
      </c>
      <c r="Q2144" t="inlineStr">
        <is>
          <t>---</t>
        </is>
      </c>
      <c r="R2144" t="inlineStr">
        <is>
          <t>29.4</t>
        </is>
      </c>
      <c r="S2144" t="inlineStr">
        <is>
          <t>55.0</t>
        </is>
      </c>
      <c r="T2144" t="inlineStr"/>
      <c r="U2144" t="inlineStr"/>
      <c r="V2144" t="inlineStr"/>
      <c r="W2144" t="inlineStr"/>
      <c r="X2144" t="inlineStr">
        <is>
          <t>STM/CSPP/ST01465</t>
        </is>
      </c>
      <c r="Y2144" t="inlineStr">
        <is>
          <t>STM/CSPP/ST01465</t>
        </is>
      </c>
      <c r="Z2144" t="inlineStr">
        <is>
          <t>2025-04-24 16:48:53</t>
        </is>
      </c>
      <c r="AA2144" t="inlineStr">
        <is>
          <t>2025-04-24 16:48:07</t>
        </is>
      </c>
      <c r="AB2144" t="inlineStr">
        <is>
          <t>2cleonie</t>
        </is>
      </c>
      <c r="AC2144" t="inlineStr">
        <is>
          <t>2025-04-24 17:03:34</t>
        </is>
      </c>
      <c r="AD2144" s="1" t="inlineStr">
        <is>
          <t>https://www.commcarehq.org/a/caris-test/reports/form_data/64a12175-2754-4e17-acff-5dc092f5e2e9/</t>
        </is>
      </c>
      <c r="AE2144" t="inlineStr">
        <is>
          <t>---</t>
        </is>
      </c>
      <c r="AF2144" t="inlineStr">
        <is>
          <t>3c5a623af057e23a32ae4000_49808</t>
        </is>
      </c>
      <c r="AG2144" t="inlineStr">
        <is>
          <t>---</t>
        </is>
      </c>
      <c r="AH2144" t="inlineStr">
        <is>
          <t>2025-04-24 16:48:53</t>
        </is>
      </c>
      <c r="AI2144" t="inlineStr">
        <is>
          <t>cf61c4aba3da4fd3be73b20d2dbdf9af</t>
        </is>
      </c>
      <c r="AJ2144" t="inlineStr">
        <is>
          <t>2025-04-24</t>
        </is>
      </c>
      <c r="AK2144" t="inlineStr">
        <is>
          <t>4</t>
        </is>
      </c>
      <c r="AL2144" t="inlineStr">
        <is>
          <t>visite suivi</t>
        </is>
      </c>
      <c r="AM2144" t="inlineStr">
        <is>
          <t>1</t>
        </is>
      </c>
      <c r="AN2144" t="inlineStr">
        <is>
          <t>oui</t>
        </is>
      </c>
      <c r="AO2144" t="inlineStr">
        <is>
          <t>1</t>
        </is>
      </c>
      <c r="AP2144" t="inlineStr">
        <is>
          <t>1</t>
        </is>
      </c>
      <c r="AQ2144" t="inlineStr">
        <is>
          <t>29.4</t>
        </is>
      </c>
      <c r="AR2144" t="inlineStr">
        <is>
          <t>55</t>
        </is>
      </c>
      <c r="AS2144" t="inlineStr"/>
      <c r="AT2144" t="inlineStr"/>
      <c r="AU2144" t="inlineStr">
        <is>
          <t>---</t>
        </is>
      </c>
      <c r="AV2144" t="inlineStr">
        <is>
          <t>---</t>
        </is>
      </c>
      <c r="AW2144" t="inlineStr">
        <is>
          <t>---</t>
        </is>
      </c>
      <c r="AX2144" t="inlineStr">
        <is>
          <t>---</t>
        </is>
      </c>
      <c r="AY2144" t="inlineStr">
        <is>
          <t>---</t>
        </is>
      </c>
      <c r="AZ2144" t="inlineStr">
        <is>
          <t>---</t>
        </is>
      </c>
      <c r="BA2144" t="inlineStr">
        <is>
          <t>cf61c4aba3da4fd3be73b20d2dbdf9af</t>
        </is>
      </c>
      <c r="BB2144" t="inlineStr">
        <is>
          <t>http://openrosa.org/formdesigner/0B48E039-1E80-49A7-AC24-732B6E788E39</t>
        </is>
      </c>
      <c r="BC2144" t="inlineStr">
        <is>
          <t>Ration et autres visites</t>
        </is>
      </c>
      <c r="BD2144" t="inlineStr">
        <is>
          <t>CommCare Android, version "2.55.0"(467579). App v15976. CommCare Version 2.55.0. Build 467579, built on: 2025-01-15</t>
        </is>
      </c>
      <c r="BE2144" t="inlineStr">
        <is>
          <t>commcare_4b89fcce-8d3a-4e6a-838c-ef337e1b2f53</t>
        </is>
      </c>
      <c r="BF2144" t="inlineStr"/>
      <c r="BG2144" t="inlineStr">
        <is>
          <t>f13d8149fc6d39ebe86af18272310ff9</t>
        </is>
      </c>
      <c r="BH2144" t="inlineStr">
        <is>
          <t>7f92301a232342ecaa860bf392f6b02f</t>
        </is>
      </c>
      <c r="BI2144" t="inlineStr">
        <is>
          <t>15246</t>
        </is>
      </c>
      <c r="BJ2144" t="inlineStr">
        <is>
          <t>XFormInstance</t>
        </is>
      </c>
      <c r="BK2144" t="inlineStr">
        <is>
          <t>8774e9fa209e11f085652d62bcb734fa</t>
        </is>
      </c>
      <c r="BL2144" t="b">
        <v>0</v>
      </c>
      <c r="BM2144" t="inlineStr">
        <is>
          <t>---</t>
        </is>
      </c>
      <c r="BN2144" t="inlineStr">
        <is>
          <t>200.113.253.60</t>
        </is>
      </c>
      <c r="BO2144" t="inlineStr">
        <is>
          <t>Emmelande Mie Djounie Jean-Claude</t>
        </is>
      </c>
    </row>
    <row r="2145">
      <c r="A2145" t="inlineStr">
        <is>
          <t>2143</t>
        </is>
      </c>
      <c r="B2145" t="inlineStr">
        <is>
          <t>e818004c-1c6f-4ab4-97ab-539ac1bba234</t>
        </is>
      </c>
      <c r="C2145" t="inlineStr">
        <is>
          <t>2025-04-24</t>
        </is>
      </c>
      <c r="D2145" t="inlineStr">
        <is>
          <t>4</t>
        </is>
      </c>
      <c r="E2145" t="inlineStr">
        <is>
          <t>visite suivi</t>
        </is>
      </c>
      <c r="F2145" t="inlineStr">
        <is>
          <t>1</t>
        </is>
      </c>
      <c r="G2145" t="inlineStr">
        <is>
          <t>oui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---</t>
        </is>
      </c>
      <c r="L2145" t="inlineStr">
        <is>
          <t>---</t>
        </is>
      </c>
      <c r="M2145" t="inlineStr">
        <is>
          <t>---</t>
        </is>
      </c>
      <c r="N2145" t="inlineStr">
        <is>
          <t>---</t>
        </is>
      </c>
      <c r="O2145" t="inlineStr">
        <is>
          <t>---</t>
        </is>
      </c>
      <c r="P2145" t="inlineStr">
        <is>
          <t>---</t>
        </is>
      </c>
      <c r="Q2145" t="inlineStr">
        <is>
          <t>---</t>
        </is>
      </c>
      <c r="R2145" t="inlineStr">
        <is>
          <t>34.1</t>
        </is>
      </c>
      <c r="S2145" t="inlineStr">
        <is>
          <t>71.0</t>
        </is>
      </c>
      <c r="T2145" t="inlineStr"/>
      <c r="U2145" t="inlineStr"/>
      <c r="V2145" t="inlineStr"/>
      <c r="W2145" t="inlineStr"/>
      <c r="X2145" t="inlineStr">
        <is>
          <t>STM/CSPP/ST01310</t>
        </is>
      </c>
      <c r="Y2145" t="inlineStr">
        <is>
          <t>STM/CSPP/ST01310</t>
        </is>
      </c>
      <c r="Z2145" t="inlineStr">
        <is>
          <t>2025-04-24 16:49:59</t>
        </is>
      </c>
      <c r="AA2145" t="inlineStr">
        <is>
          <t>2025-04-24 16:49:09</t>
        </is>
      </c>
      <c r="AB2145" t="inlineStr">
        <is>
          <t>2cleonie</t>
        </is>
      </c>
      <c r="AC2145" t="inlineStr">
        <is>
          <t>2025-04-24 17:03:37</t>
        </is>
      </c>
      <c r="AD2145" s="1" t="inlineStr">
        <is>
          <t>https://www.commcarehq.org/a/caris-test/reports/form_data/e818004c-1c6f-4ab4-97ab-539ac1bba234/</t>
        </is>
      </c>
      <c r="AE2145" t="inlineStr">
        <is>
          <t>---</t>
        </is>
      </c>
      <c r="AF2145" t="inlineStr">
        <is>
          <t>3c5a623af057e23a32ae4000_117350</t>
        </is>
      </c>
      <c r="AG2145" t="inlineStr">
        <is>
          <t>---</t>
        </is>
      </c>
      <c r="AH2145" t="inlineStr">
        <is>
          <t>2025-04-24 16:49:59</t>
        </is>
      </c>
      <c r="AI2145" t="inlineStr">
        <is>
          <t>cf61c4aba3da4fd3be73b20d2dbdf9af</t>
        </is>
      </c>
      <c r="AJ2145" t="inlineStr">
        <is>
          <t>2025-04-24</t>
        </is>
      </c>
      <c r="AK2145" t="inlineStr">
        <is>
          <t>4</t>
        </is>
      </c>
      <c r="AL2145" t="inlineStr">
        <is>
          <t>visite suivi</t>
        </is>
      </c>
      <c r="AM2145" t="inlineStr">
        <is>
          <t>1</t>
        </is>
      </c>
      <c r="AN2145" t="inlineStr">
        <is>
          <t>oui</t>
        </is>
      </c>
      <c r="AO2145" t="inlineStr">
        <is>
          <t>1</t>
        </is>
      </c>
      <c r="AP2145" t="inlineStr">
        <is>
          <t>1</t>
        </is>
      </c>
      <c r="AQ2145" t="inlineStr">
        <is>
          <t>34.1</t>
        </is>
      </c>
      <c r="AR2145" t="inlineStr">
        <is>
          <t>71</t>
        </is>
      </c>
      <c r="AS2145" t="inlineStr"/>
      <c r="AT2145" t="inlineStr"/>
      <c r="AU2145" t="inlineStr">
        <is>
          <t>---</t>
        </is>
      </c>
      <c r="AV2145" t="inlineStr">
        <is>
          <t>---</t>
        </is>
      </c>
      <c r="AW2145" t="inlineStr">
        <is>
          <t>---</t>
        </is>
      </c>
      <c r="AX2145" t="inlineStr">
        <is>
          <t>---</t>
        </is>
      </c>
      <c r="AY2145" t="inlineStr">
        <is>
          <t>---</t>
        </is>
      </c>
      <c r="AZ2145" t="inlineStr">
        <is>
          <t>---</t>
        </is>
      </c>
      <c r="BA2145" t="inlineStr">
        <is>
          <t>cf61c4aba3da4fd3be73b20d2dbdf9af</t>
        </is>
      </c>
      <c r="BB2145" t="inlineStr">
        <is>
          <t>http://openrosa.org/formdesigner/0B48E039-1E80-49A7-AC24-732B6E788E39</t>
        </is>
      </c>
      <c r="BC2145" t="inlineStr">
        <is>
          <t>Ration et autres visites</t>
        </is>
      </c>
      <c r="BD2145" t="inlineStr">
        <is>
          <t>CommCare Android, version "2.55.0"(467579). App v15976. CommCare Version 2.55.0. Build 467579, built on: 2025-01-15</t>
        </is>
      </c>
      <c r="BE2145" t="inlineStr">
        <is>
          <t>commcare_4b89fcce-8d3a-4e6a-838c-ef337e1b2f53</t>
        </is>
      </c>
      <c r="BF2145" t="inlineStr"/>
      <c r="BG2145" t="inlineStr">
        <is>
          <t>f13d8149fc6d39ebe86af18272310ff9</t>
        </is>
      </c>
      <c r="BH2145" t="inlineStr">
        <is>
          <t>7f92301a232342ecaa860bf392f6b02f</t>
        </is>
      </c>
      <c r="BI2145" t="inlineStr">
        <is>
          <t>15246</t>
        </is>
      </c>
      <c r="BJ2145" t="inlineStr">
        <is>
          <t>XFormInstance</t>
        </is>
      </c>
      <c r="BK2145" t="inlineStr">
        <is>
          <t>8774e9fa209e11f085652d62bcb734fa</t>
        </is>
      </c>
      <c r="BL2145" t="b">
        <v>0</v>
      </c>
      <c r="BM2145" t="inlineStr">
        <is>
          <t>---</t>
        </is>
      </c>
      <c r="BN2145" t="inlineStr">
        <is>
          <t>200.113.253.60</t>
        </is>
      </c>
      <c r="BO2145" t="inlineStr">
        <is>
          <t>---</t>
        </is>
      </c>
    </row>
    <row r="2146">
      <c r="A2146" t="inlineStr">
        <is>
          <t>2144</t>
        </is>
      </c>
      <c r="B2146" t="inlineStr">
        <is>
          <t>5f5be0b6-28bc-4286-a858-913fb833111b</t>
        </is>
      </c>
      <c r="C2146" t="inlineStr">
        <is>
          <t>2025-04-24</t>
        </is>
      </c>
      <c r="D2146" t="inlineStr">
        <is>
          <t>4</t>
        </is>
      </c>
      <c r="E2146" t="inlineStr">
        <is>
          <t>visite</t>
        </is>
      </c>
      <c r="F2146" t="inlineStr">
        <is>
          <t>1</t>
        </is>
      </c>
      <c r="G2146" t="inlineStr">
        <is>
          <t>oui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---</t>
        </is>
      </c>
      <c r="L2146" t="inlineStr">
        <is>
          <t>---</t>
        </is>
      </c>
      <c r="M2146" t="inlineStr">
        <is>
          <t>---</t>
        </is>
      </c>
      <c r="N2146" t="inlineStr">
        <is>
          <t>---</t>
        </is>
      </c>
      <c r="O2146" t="inlineStr">
        <is>
          <t>---</t>
        </is>
      </c>
      <c r="P2146" t="inlineStr">
        <is>
          <t>---</t>
        </is>
      </c>
      <c r="Q2146" t="inlineStr">
        <is>
          <t>---</t>
        </is>
      </c>
      <c r="R2146" t="inlineStr">
        <is>
          <t>29.2</t>
        </is>
      </c>
      <c r="S2146" t="inlineStr">
        <is>
          <t>63.2</t>
        </is>
      </c>
      <c r="T2146" t="inlineStr"/>
      <c r="U2146" t="inlineStr"/>
      <c r="V2146" t="inlineStr"/>
      <c r="W2146" t="inlineStr"/>
      <c r="X2146" t="inlineStr">
        <is>
          <t>STM/CSPP/ST01308</t>
        </is>
      </c>
      <c r="Y2146" t="inlineStr">
        <is>
          <t>STM/CSPP/ST01308</t>
        </is>
      </c>
      <c r="Z2146" t="inlineStr">
        <is>
          <t>2025-04-24 16:51:22</t>
        </is>
      </c>
      <c r="AA2146" t="inlineStr">
        <is>
          <t>2025-04-24 16:50:21</t>
        </is>
      </c>
      <c r="AB2146" t="inlineStr">
        <is>
          <t>2cleonie</t>
        </is>
      </c>
      <c r="AC2146" t="inlineStr">
        <is>
          <t>2025-04-24 17:03:39</t>
        </is>
      </c>
      <c r="AD2146" s="1" t="inlineStr">
        <is>
          <t>https://www.commcarehq.org/a/caris-test/reports/form_data/5f5be0b6-28bc-4286-a858-913fb833111b/</t>
        </is>
      </c>
      <c r="AE2146" t="inlineStr">
        <is>
          <t>---</t>
        </is>
      </c>
      <c r="AF2146" t="inlineStr">
        <is>
          <t>3c5a623af057e23a32ae4000_179201</t>
        </is>
      </c>
      <c r="AG2146" t="inlineStr">
        <is>
          <t>---</t>
        </is>
      </c>
      <c r="AH2146" t="inlineStr">
        <is>
          <t>2025-04-24 16:51:22</t>
        </is>
      </c>
      <c r="AI2146" t="inlineStr">
        <is>
          <t>cf61c4aba3da4fd3be73b20d2dbdf9af</t>
        </is>
      </c>
      <c r="AJ2146" t="inlineStr">
        <is>
          <t>2025-04-24</t>
        </is>
      </c>
      <c r="AK2146" t="inlineStr">
        <is>
          <t>4</t>
        </is>
      </c>
      <c r="AL2146" t="inlineStr">
        <is>
          <t>visite</t>
        </is>
      </c>
      <c r="AM2146" t="inlineStr">
        <is>
          <t>1</t>
        </is>
      </c>
      <c r="AN2146" t="inlineStr">
        <is>
          <t>oui</t>
        </is>
      </c>
      <c r="AO2146" t="inlineStr">
        <is>
          <t>1</t>
        </is>
      </c>
      <c r="AP2146" t="inlineStr">
        <is>
          <t>1</t>
        </is>
      </c>
      <c r="AQ2146" t="inlineStr">
        <is>
          <t>29.2</t>
        </is>
      </c>
      <c r="AR2146" t="inlineStr">
        <is>
          <t>63.2</t>
        </is>
      </c>
      <c r="AS2146" t="inlineStr"/>
      <c r="AT2146" t="inlineStr"/>
      <c r="AU2146" t="inlineStr">
        <is>
          <t>---</t>
        </is>
      </c>
      <c r="AV2146" t="inlineStr">
        <is>
          <t>---</t>
        </is>
      </c>
      <c r="AW2146" t="inlineStr">
        <is>
          <t>---</t>
        </is>
      </c>
      <c r="AX2146" t="inlineStr">
        <is>
          <t>---</t>
        </is>
      </c>
      <c r="AY2146" t="inlineStr">
        <is>
          <t>---</t>
        </is>
      </c>
      <c r="AZ2146" t="inlineStr">
        <is>
          <t>---</t>
        </is>
      </c>
      <c r="BA2146" t="inlineStr">
        <is>
          <t>cf61c4aba3da4fd3be73b20d2dbdf9af</t>
        </is>
      </c>
      <c r="BB2146" t="inlineStr">
        <is>
          <t>http://openrosa.org/formdesigner/0B48E039-1E80-49A7-AC24-732B6E788E39</t>
        </is>
      </c>
      <c r="BC2146" t="inlineStr">
        <is>
          <t>Ration et autres visites</t>
        </is>
      </c>
      <c r="BD2146" t="inlineStr">
        <is>
          <t>CommCare Android, version "2.55.0"(467579). App v15976. CommCare Version 2.55.0. Build 467579, built on: 2025-01-15</t>
        </is>
      </c>
      <c r="BE2146" t="inlineStr">
        <is>
          <t>commcare_4b89fcce-8d3a-4e6a-838c-ef337e1b2f53</t>
        </is>
      </c>
      <c r="BF2146" t="inlineStr"/>
      <c r="BG2146" t="inlineStr">
        <is>
          <t>f13d8149fc6d39ebe86af18272310ff9</t>
        </is>
      </c>
      <c r="BH2146" t="inlineStr">
        <is>
          <t>7f92301a232342ecaa860bf392f6b02f</t>
        </is>
      </c>
      <c r="BI2146" t="inlineStr">
        <is>
          <t>15246</t>
        </is>
      </c>
      <c r="BJ2146" t="inlineStr">
        <is>
          <t>XFormInstance</t>
        </is>
      </c>
      <c r="BK2146" t="inlineStr">
        <is>
          <t>8774e9fa209e11f085652d62bcb734fa</t>
        </is>
      </c>
      <c r="BL2146" t="b">
        <v>0</v>
      </c>
      <c r="BM2146" t="inlineStr">
        <is>
          <t>---</t>
        </is>
      </c>
      <c r="BN2146" t="inlineStr">
        <is>
          <t>200.113.253.60</t>
        </is>
      </c>
      <c r="BO2146" t="inlineStr">
        <is>
          <t>Angella Mathieu</t>
        </is>
      </c>
    </row>
    <row r="2147">
      <c r="A2147" t="inlineStr">
        <is>
          <t>2145</t>
        </is>
      </c>
      <c r="B2147" t="inlineStr">
        <is>
          <t>3b383241-a30f-4788-a184-2c52130719eb</t>
        </is>
      </c>
      <c r="C2147" t="inlineStr">
        <is>
          <t>2025-04-24</t>
        </is>
      </c>
      <c r="D2147" t="inlineStr">
        <is>
          <t>10</t>
        </is>
      </c>
      <c r="E2147" t="inlineStr">
        <is>
          <t>---</t>
        </is>
      </c>
      <c r="F2147" t="inlineStr">
        <is>
          <t>1</t>
        </is>
      </c>
      <c r="G2147" t="inlineStr">
        <is>
          <t>---</t>
        </is>
      </c>
      <c r="H2147" t="inlineStr">
        <is>
          <t>1</t>
        </is>
      </c>
      <c r="I2147" t="inlineStr">
        <is>
          <t>1</t>
        </is>
      </c>
      <c r="J2147" t="inlineStr">
        <is>
          <t>2</t>
        </is>
      </c>
      <c r="K2147" t="inlineStr">
        <is>
          <t>---</t>
        </is>
      </c>
      <c r="L2147" t="inlineStr">
        <is>
          <t>---</t>
        </is>
      </c>
      <c r="M2147" t="inlineStr">
        <is>
          <t>---</t>
        </is>
      </c>
      <c r="N2147" t="inlineStr">
        <is>
          <t>---</t>
        </is>
      </c>
      <c r="O2147" t="inlineStr">
        <is>
          <t>---</t>
        </is>
      </c>
      <c r="P2147" t="inlineStr">
        <is>
          <t>---</t>
        </is>
      </c>
      <c r="Q2147" t="inlineStr">
        <is>
          <t>---</t>
        </is>
      </c>
      <c r="R2147" t="inlineStr"/>
      <c r="S2147" t="inlineStr"/>
      <c r="T2147" t="inlineStr"/>
      <c r="U2147">
        <f>HYPERLINK("https://www.commcarehq.org/a/caris-test/api/form_attachment/v1/3b383241-a30f-4788-a184-2c52130719eb/1745513735889.jpg")</f>
        <v/>
      </c>
      <c r="V2147" t="inlineStr"/>
      <c r="W2147" t="inlineStr"/>
      <c r="X2147" t="inlineStr">
        <is>
          <t>PAP/NPFS/ST02424</t>
        </is>
      </c>
      <c r="Y2147" t="inlineStr">
        <is>
          <t>PAP/NPFS/ST02424</t>
        </is>
      </c>
      <c r="Z2147" t="inlineStr">
        <is>
          <t>2025-04-24 16:55:39</t>
        </is>
      </c>
      <c r="AA2147" t="inlineStr">
        <is>
          <t>2025-04-24 16:55:10</t>
        </is>
      </c>
      <c r="AB2147" t="inlineStr">
        <is>
          <t>2christelle</t>
        </is>
      </c>
      <c r="AC2147" t="inlineStr">
        <is>
          <t>2025-04-24 17:07:18</t>
        </is>
      </c>
      <c r="AD2147" s="1" t="inlineStr">
        <is>
          <t>https://www.commcarehq.org/a/caris-test/reports/form_data/3b383241-a30f-4788-a184-2c52130719eb/</t>
        </is>
      </c>
      <c r="AE2147" t="inlineStr">
        <is>
          <t>---</t>
        </is>
      </c>
      <c r="AF2147" t="inlineStr">
        <is>
          <t>3c5a623af057e23a32ae4000_24544</t>
        </is>
      </c>
      <c r="AG2147" t="inlineStr">
        <is>
          <t>---</t>
        </is>
      </c>
      <c r="AH2147" t="inlineStr">
        <is>
          <t>2025-04-24 16:55:39</t>
        </is>
      </c>
      <c r="AI2147" t="inlineStr">
        <is>
          <t>246df32431d94e4a97fb5b1b8bef6b0e</t>
        </is>
      </c>
      <c r="AJ2147" t="inlineStr">
        <is>
          <t>2025-04-24</t>
        </is>
      </c>
      <c r="AK2147" t="inlineStr">
        <is>
          <t>10</t>
        </is>
      </c>
      <c r="AL2147" t="inlineStr">
        <is>
          <t>---</t>
        </is>
      </c>
      <c r="AM2147" t="inlineStr">
        <is>
          <t>1</t>
        </is>
      </c>
      <c r="AN2147" t="inlineStr">
        <is>
          <t>---</t>
        </is>
      </c>
      <c r="AO2147" t="inlineStr">
        <is>
          <t>1</t>
        </is>
      </c>
      <c r="AP2147" t="inlineStr">
        <is>
          <t>1</t>
        </is>
      </c>
      <c r="AQ2147" t="inlineStr"/>
      <c r="AR2147" t="inlineStr"/>
      <c r="AS2147" t="inlineStr"/>
      <c r="AT2147" t="inlineStr"/>
      <c r="AU2147" t="inlineStr">
        <is>
          <t>---</t>
        </is>
      </c>
      <c r="AV2147" t="inlineStr">
        <is>
          <t>---</t>
        </is>
      </c>
      <c r="AW2147" t="inlineStr">
        <is>
          <t>---</t>
        </is>
      </c>
      <c r="AX2147" t="inlineStr">
        <is>
          <t>---</t>
        </is>
      </c>
      <c r="AY2147" t="inlineStr">
        <is>
          <t>---</t>
        </is>
      </c>
      <c r="AZ2147" t="inlineStr">
        <is>
          <t>---</t>
        </is>
      </c>
      <c r="BA2147" t="inlineStr">
        <is>
          <t>246df32431d94e4a97fb5b1b8bef6b0e</t>
        </is>
      </c>
      <c r="BB2147" t="inlineStr">
        <is>
          <t>http://openrosa.org/formdesigner/0B48E039-1E80-49A7-AC24-732B6E788E39</t>
        </is>
      </c>
      <c r="BC2147" t="inlineStr">
        <is>
          <t>Ration et autres visites</t>
        </is>
      </c>
      <c r="BD2147" t="inlineStr">
        <is>
          <t>CommCare Android, version "2.56"(468051). App v15976. CommCare Version 2.56.0. Build 468051, built on: 2025-04-04</t>
        </is>
      </c>
      <c r="BE2147" t="inlineStr">
        <is>
          <t>commcare_95f1782f-8426-4434-b328-8386bbd0e352</t>
        </is>
      </c>
      <c r="BF2147" t="inlineStr">
        <is>
          <t>18.5350862 -72.3117292 140.5 22.21</t>
        </is>
      </c>
      <c r="BG2147" t="inlineStr">
        <is>
          <t>f13d8149fc6d39ebe86af18272310ff9</t>
        </is>
      </c>
      <c r="BH2147" t="inlineStr">
        <is>
          <t>7f92301a232342ecaa860bf392f6b02f</t>
        </is>
      </c>
      <c r="BI2147" t="inlineStr">
        <is>
          <t>15246</t>
        </is>
      </c>
      <c r="BJ2147" t="inlineStr">
        <is>
          <t>XFormInstance</t>
        </is>
      </c>
      <c r="BK2147" t="inlineStr">
        <is>
          <t>158bb74a209b11f0a91a6960cb3eba34</t>
        </is>
      </c>
      <c r="BL2147" t="b">
        <v>0</v>
      </c>
      <c r="BM2147" t="inlineStr">
        <is>
          <t>---</t>
        </is>
      </c>
      <c r="BN2147" t="inlineStr">
        <is>
          <t>200.113.253.74</t>
        </is>
      </c>
      <c r="BO2147" t="inlineStr">
        <is>
          <t>Racheline Cherestal</t>
        </is>
      </c>
    </row>
    <row r="2148">
      <c r="A2148" t="inlineStr">
        <is>
          <t>2146</t>
        </is>
      </c>
      <c r="B2148" t="inlineStr">
        <is>
          <t>9da128b0-de6d-4344-ac24-56544efe64e6</t>
        </is>
      </c>
      <c r="C2148" t="inlineStr">
        <is>
          <t>2025-04-24</t>
        </is>
      </c>
      <c r="D2148" t="inlineStr">
        <is>
          <t>4</t>
        </is>
      </c>
      <c r="E2148" t="inlineStr">
        <is>
          <t>visite apres Deces</t>
        </is>
      </c>
      <c r="F2148" t="inlineStr">
        <is>
          <t>1</t>
        </is>
      </c>
      <c r="G2148" t="inlineStr">
        <is>
          <t>visite apres Deces</t>
        </is>
      </c>
      <c r="H2148" t="inlineStr">
        <is>
          <t>1</t>
        </is>
      </c>
      <c r="I2148" t="inlineStr">
        <is>
          <t>0</t>
        </is>
      </c>
      <c r="J2148" t="inlineStr">
        <is>
          <t>---</t>
        </is>
      </c>
      <c r="K2148" t="inlineStr">
        <is>
          <t>---</t>
        </is>
      </c>
      <c r="L2148" t="inlineStr">
        <is>
          <t>---</t>
        </is>
      </c>
      <c r="M2148" t="inlineStr">
        <is>
          <t>---</t>
        </is>
      </c>
      <c r="N2148" t="inlineStr">
        <is>
          <t>---</t>
        </is>
      </c>
      <c r="O2148" t="inlineStr">
        <is>
          <t>---</t>
        </is>
      </c>
      <c r="P2148" t="inlineStr">
        <is>
          <t>---</t>
        </is>
      </c>
      <c r="Q2148" t="inlineStr">
        <is>
          <t>---</t>
        </is>
      </c>
      <c r="R2148" t="inlineStr">
        <is>
          <t>---</t>
        </is>
      </c>
      <c r="S2148" t="inlineStr">
        <is>
          <t>---</t>
        </is>
      </c>
      <c r="T2148" t="inlineStr">
        <is>
          <t>---</t>
        </is>
      </c>
      <c r="U2148" t="inlineStr">
        <is>
          <t>---</t>
        </is>
      </c>
      <c r="V2148" t="inlineStr">
        <is>
          <t>---</t>
        </is>
      </c>
      <c r="W2148" t="inlineStr"/>
      <c r="X2148" t="inlineStr">
        <is>
          <t>PAP/OMFP/ST04794</t>
        </is>
      </c>
      <c r="Y2148" t="inlineStr">
        <is>
          <t>PAP/OMFP/ST04794</t>
        </is>
      </c>
      <c r="Z2148" t="inlineStr">
        <is>
          <t>2025-04-24 17:09:36</t>
        </is>
      </c>
      <c r="AA2148" t="inlineStr">
        <is>
          <t>2025-04-24 17:08:53</t>
        </is>
      </c>
      <c r="AB2148" t="inlineStr">
        <is>
          <t>2florence</t>
        </is>
      </c>
      <c r="AC2148" t="inlineStr">
        <is>
          <t>2025-04-24 17:09:37</t>
        </is>
      </c>
      <c r="AD2148" s="1" t="inlineStr">
        <is>
          <t>https://www.commcarehq.org/a/caris-test/reports/form_data/9da128b0-de6d-4344-ac24-56544efe64e6/</t>
        </is>
      </c>
      <c r="AE2148" t="inlineStr">
        <is>
          <t>---</t>
        </is>
      </c>
      <c r="AF2148" t="inlineStr">
        <is>
          <t>3c5a623af057e23a32ae4000_109533</t>
        </is>
      </c>
      <c r="AG2148" t="inlineStr">
        <is>
          <t>---</t>
        </is>
      </c>
      <c r="AH2148" t="inlineStr">
        <is>
          <t>2025-04-24 17:09:36</t>
        </is>
      </c>
      <c r="AI2148" t="inlineStr">
        <is>
          <t>754ca7bec29f95351d5cefde12319a10</t>
        </is>
      </c>
      <c r="AJ2148" t="inlineStr">
        <is>
          <t>2025-04-24</t>
        </is>
      </c>
      <c r="AK2148" t="inlineStr">
        <is>
          <t>4</t>
        </is>
      </c>
      <c r="AL2148" t="inlineStr">
        <is>
          <t>visite apres Deces</t>
        </is>
      </c>
      <c r="AM2148" t="inlineStr">
        <is>
          <t>1</t>
        </is>
      </c>
      <c r="AN2148" t="inlineStr">
        <is>
          <t>visite apres Deces</t>
        </is>
      </c>
      <c r="AO2148" t="inlineStr">
        <is>
          <t>1</t>
        </is>
      </c>
      <c r="AP2148" t="inlineStr">
        <is>
          <t>0</t>
        </is>
      </c>
      <c r="AQ2148" t="inlineStr">
        <is>
          <t>---</t>
        </is>
      </c>
      <c r="AR2148" t="inlineStr">
        <is>
          <t>---</t>
        </is>
      </c>
      <c r="AS2148" t="inlineStr">
        <is>
          <t>---</t>
        </is>
      </c>
      <c r="AT2148" t="inlineStr"/>
      <c r="AU2148" t="inlineStr">
        <is>
          <t>---</t>
        </is>
      </c>
      <c r="AV2148" t="inlineStr">
        <is>
          <t>---</t>
        </is>
      </c>
      <c r="AW2148" t="inlineStr">
        <is>
          <t>---</t>
        </is>
      </c>
      <c r="AX2148" t="inlineStr">
        <is>
          <t>---</t>
        </is>
      </c>
      <c r="AY2148" t="inlineStr">
        <is>
          <t>---</t>
        </is>
      </c>
      <c r="AZ2148" t="inlineStr">
        <is>
          <t>---</t>
        </is>
      </c>
      <c r="BA2148" t="inlineStr">
        <is>
          <t>754ca7bec29f95351d5cefde12319a10</t>
        </is>
      </c>
      <c r="BB2148" t="inlineStr">
        <is>
          <t>http://openrosa.org/formdesigner/0B48E039-1E80-49A7-AC24-732B6E788E39</t>
        </is>
      </c>
      <c r="BC2148" t="inlineStr">
        <is>
          <t>Ration et autres visites</t>
        </is>
      </c>
      <c r="BD2148" t="inlineStr">
        <is>
          <t>CommCare Android, version "2.56"(472000). App v15976. CommCare Version 2.56.0. Build 472000, built on: 2025-04-11</t>
        </is>
      </c>
      <c r="BE2148" t="inlineStr">
        <is>
          <t>commcare_808796cd-33b0-4127-827b-be4077a90425</t>
        </is>
      </c>
      <c r="BF2148" t="inlineStr"/>
      <c r="BG2148" t="inlineStr">
        <is>
          <t>f13d8149fc6d39ebe86af18272310ff9</t>
        </is>
      </c>
      <c r="BH2148" t="inlineStr">
        <is>
          <t>7f92301a232342ecaa860bf392f6b02f</t>
        </is>
      </c>
      <c r="BI2148" t="inlineStr">
        <is>
          <t>15246</t>
        </is>
      </c>
      <c r="BJ2148" t="inlineStr">
        <is>
          <t>XFormInstance</t>
        </is>
      </c>
      <c r="BK2148" t="inlineStr">
        <is>
          <t>657d0172211e11f0857f2d62bcb734fa</t>
        </is>
      </c>
      <c r="BL2148" t="b">
        <v>0</v>
      </c>
      <c r="BM2148" t="inlineStr">
        <is>
          <t>---</t>
        </is>
      </c>
      <c r="BN2148" t="inlineStr">
        <is>
          <t>190.115.177.104</t>
        </is>
      </c>
      <c r="BO2148" t="inlineStr">
        <is>
          <t>Marlie Rodney</t>
        </is>
      </c>
    </row>
    <row r="2149">
      <c r="A2149" t="inlineStr">
        <is>
          <t>2147</t>
        </is>
      </c>
      <c r="B2149" t="inlineStr">
        <is>
          <t>d87c84f7-730b-4fdb-b3c3-ee7b0b48356a</t>
        </is>
      </c>
      <c r="C2149" t="inlineStr">
        <is>
          <t>2025-04-24</t>
        </is>
      </c>
      <c r="D2149" t="inlineStr">
        <is>
          <t>4</t>
        </is>
      </c>
      <c r="E2149" t="inlineStr">
        <is>
          <t>Renforcement de l'adhérence</t>
        </is>
      </c>
      <c r="F2149" t="inlineStr">
        <is>
          <t>0</t>
        </is>
      </c>
      <c r="G2149" t="inlineStr">
        <is>
          <t>.</t>
        </is>
      </c>
      <c r="H2149" t="inlineStr">
        <is>
          <t>1</t>
        </is>
      </c>
      <c r="I2149" t="inlineStr">
        <is>
          <t>0</t>
        </is>
      </c>
      <c r="J2149" t="inlineStr">
        <is>
          <t>---</t>
        </is>
      </c>
      <c r="K2149" t="inlineStr">
        <is>
          <t>---</t>
        </is>
      </c>
      <c r="L2149" t="inlineStr">
        <is>
          <t>---</t>
        </is>
      </c>
      <c r="M2149" t="inlineStr">
        <is>
          <t>---</t>
        </is>
      </c>
      <c r="N2149" t="inlineStr">
        <is>
          <t>---</t>
        </is>
      </c>
      <c r="O2149" t="inlineStr">
        <is>
          <t>---</t>
        </is>
      </c>
      <c r="P2149" t="inlineStr">
        <is>
          <t>---</t>
        </is>
      </c>
      <c r="Q2149" t="inlineStr">
        <is>
          <t>---</t>
        </is>
      </c>
      <c r="R2149" t="inlineStr">
        <is>
          <t>---</t>
        </is>
      </c>
      <c r="S2149" t="inlineStr">
        <is>
          <t>---</t>
        </is>
      </c>
      <c r="T2149" t="inlineStr">
        <is>
          <t>---</t>
        </is>
      </c>
      <c r="U2149" t="inlineStr">
        <is>
          <t>---</t>
        </is>
      </c>
      <c r="V2149" t="inlineStr">
        <is>
          <t>---</t>
        </is>
      </c>
      <c r="W2149" t="inlineStr"/>
      <c r="X2149" t="inlineStr">
        <is>
          <t>PAP/CHAP/ST02873</t>
        </is>
      </c>
      <c r="Y2149" t="inlineStr">
        <is>
          <t>PAP/CHAP/ST02873</t>
        </is>
      </c>
      <c r="Z2149" t="inlineStr">
        <is>
          <t>2025-04-24 18:17:02</t>
        </is>
      </c>
      <c r="AA2149" t="inlineStr">
        <is>
          <t>2025-04-24 18:15:49</t>
        </is>
      </c>
      <c r="AB2149" t="inlineStr">
        <is>
          <t>2faustin</t>
        </is>
      </c>
      <c r="AC2149" t="inlineStr">
        <is>
          <t>2025-04-24 17:14:36</t>
        </is>
      </c>
      <c r="AD2149" s="1" t="inlineStr">
        <is>
          <t>https://www.commcarehq.org/a/caris-test/reports/form_data/d87c84f7-730b-4fdb-b3c3-ee7b0b48356a/</t>
        </is>
      </c>
      <c r="AE2149" t="inlineStr">
        <is>
          <t>---</t>
        </is>
      </c>
      <c r="AF2149" t="inlineStr">
        <is>
          <t>3c5a623af057e23a32ae4000_47469</t>
        </is>
      </c>
      <c r="AG2149" t="inlineStr">
        <is>
          <t>---</t>
        </is>
      </c>
      <c r="AH2149" t="inlineStr">
        <is>
          <t>2025-04-24 18:17:02</t>
        </is>
      </c>
      <c r="AI2149" t="inlineStr">
        <is>
          <t>25302d3773ea035e35c3934e3aa8e141</t>
        </is>
      </c>
      <c r="AJ2149" t="inlineStr">
        <is>
          <t>2025-04-24</t>
        </is>
      </c>
      <c r="AK2149" t="inlineStr">
        <is>
          <t>4</t>
        </is>
      </c>
      <c r="AL2149" t="inlineStr">
        <is>
          <t>Renforcement de l'adhérence</t>
        </is>
      </c>
      <c r="AM2149" t="inlineStr">
        <is>
          <t>0</t>
        </is>
      </c>
      <c r="AN2149" t="inlineStr">
        <is>
          <t>.</t>
        </is>
      </c>
      <c r="AO2149" t="inlineStr">
        <is>
          <t>1</t>
        </is>
      </c>
      <c r="AP2149" t="inlineStr">
        <is>
          <t>0</t>
        </is>
      </c>
      <c r="AQ2149" t="inlineStr">
        <is>
          <t>---</t>
        </is>
      </c>
      <c r="AR2149" t="inlineStr">
        <is>
          <t>---</t>
        </is>
      </c>
      <c r="AS2149" t="inlineStr">
        <is>
          <t>---</t>
        </is>
      </c>
      <c r="AT2149" t="inlineStr"/>
      <c r="AU2149" t="inlineStr">
        <is>
          <t>---</t>
        </is>
      </c>
      <c r="AV2149" t="inlineStr">
        <is>
          <t>---</t>
        </is>
      </c>
      <c r="AW2149" t="inlineStr">
        <is>
          <t>---</t>
        </is>
      </c>
      <c r="AX2149" t="inlineStr">
        <is>
          <t>---</t>
        </is>
      </c>
      <c r="AY2149" t="inlineStr">
        <is>
          <t>---</t>
        </is>
      </c>
      <c r="AZ2149" t="inlineStr">
        <is>
          <t>---</t>
        </is>
      </c>
      <c r="BA2149" t="inlineStr">
        <is>
          <t>25302d3773ea035e35c3934e3aa8e141</t>
        </is>
      </c>
      <c r="BB2149" t="inlineStr">
        <is>
          <t>http://openrosa.org/formdesigner/0B48E039-1E80-49A7-AC24-732B6E788E39</t>
        </is>
      </c>
      <c r="BC2149" t="inlineStr">
        <is>
          <t>Ration et autres visites</t>
        </is>
      </c>
      <c r="BD2149" t="inlineStr">
        <is>
          <t>CommCare Android, version "2.57.0"(472003). App v15976. CommCare Version 2.57.0. Build 472003, built on: 2025-04-18</t>
        </is>
      </c>
      <c r="BE2149" t="inlineStr">
        <is>
          <t>commcare_6e883702-a4ce-475b-b43e-3900cbde0394</t>
        </is>
      </c>
      <c r="BF2149" t="inlineStr">
        <is>
          <t>18.5416847 -72.3981807 3.09 6.43</t>
        </is>
      </c>
      <c r="BG2149" t="inlineStr">
        <is>
          <t>f13d8149fc6d39ebe86af18272310ff9</t>
        </is>
      </c>
      <c r="BH2149" t="inlineStr">
        <is>
          <t>7f92301a232342ecaa860bf392f6b02f</t>
        </is>
      </c>
      <c r="BI2149" t="inlineStr">
        <is>
          <t>15246</t>
        </is>
      </c>
      <c r="BJ2149" t="inlineStr">
        <is>
          <t>XFormInstance</t>
        </is>
      </c>
      <c r="BK2149" t="inlineStr">
        <is>
          <t>1348dfce207a11f0ba7eadacf27a4d41</t>
        </is>
      </c>
      <c r="BL2149" t="b">
        <v>0</v>
      </c>
      <c r="BM2149" t="inlineStr">
        <is>
          <t>---</t>
        </is>
      </c>
      <c r="BN2149" t="inlineStr">
        <is>
          <t>66.9.168.30</t>
        </is>
      </c>
      <c r="BO2149" t="inlineStr">
        <is>
          <t>David Galiotte</t>
        </is>
      </c>
    </row>
    <row r="2150">
      <c r="A2150" t="inlineStr">
        <is>
          <t>2148</t>
        </is>
      </c>
      <c r="B2150" t="inlineStr">
        <is>
          <t>2c02e74c-f48c-40b7-b17d-ed0e8f9a9dbb</t>
        </is>
      </c>
      <c r="C2150" t="inlineStr">
        <is>
          <t>2025-04-23</t>
        </is>
      </c>
      <c r="D2150" t="inlineStr">
        <is>
          <t>3</t>
        </is>
      </c>
      <c r="E2150" t="inlineStr">
        <is>
          <t>---</t>
        </is>
      </c>
      <c r="F2150" t="inlineStr">
        <is>
          <t>0</t>
        </is>
      </c>
      <c r="G2150" t="inlineStr">
        <is>
          <t>---</t>
        </is>
      </c>
      <c r="H2150" t="inlineStr">
        <is>
          <t>1</t>
        </is>
      </c>
      <c r="I2150" t="inlineStr">
        <is>
          <t>1</t>
        </is>
      </c>
      <c r="J2150" t="inlineStr">
        <is>
          <t>2</t>
        </is>
      </c>
      <c r="K2150" t="inlineStr">
        <is>
          <t>---</t>
        </is>
      </c>
      <c r="L2150" t="inlineStr">
        <is>
          <t>---</t>
        </is>
      </c>
      <c r="M2150" t="inlineStr">
        <is>
          <t>---</t>
        </is>
      </c>
      <c r="N2150" t="inlineStr">
        <is>
          <t>---</t>
        </is>
      </c>
      <c r="O2150" t="inlineStr">
        <is>
          <t>---</t>
        </is>
      </c>
      <c r="P2150" t="inlineStr">
        <is>
          <t>---</t>
        </is>
      </c>
      <c r="Q2150" t="inlineStr">
        <is>
          <t>---</t>
        </is>
      </c>
      <c r="R2150" t="inlineStr"/>
      <c r="S2150" t="inlineStr"/>
      <c r="T2150" t="inlineStr"/>
      <c r="U2150">
        <f>HYPERLINK("https://www.commcarehq.org/a/caris-test/api/form_attachment/v1/2c02e74c-f48c-40b7-b17d-ed0e8f9a9dbb/1745514779627.jpg")</f>
        <v/>
      </c>
      <c r="V2150">
        <f>HYPERLINK("https://www.commcarehq.org/a/caris-test/api/form_attachment/v1/2c02e74c-f48c-40b7-b17d-ed0e8f9a9dbb/1745514745201.jpg")</f>
        <v/>
      </c>
      <c r="W2150" t="inlineStr"/>
      <c r="X2150" t="inlineStr">
        <is>
          <t>CAP/HOFL/ST01553</t>
        </is>
      </c>
      <c r="Y2150" t="inlineStr">
        <is>
          <t>CAP/HOFL/ST01553</t>
        </is>
      </c>
      <c r="Z2150" t="inlineStr">
        <is>
          <t>2025-04-24 17:13:15</t>
        </is>
      </c>
      <c r="AA2150" t="inlineStr">
        <is>
          <t>2025-04-24 17:11:02</t>
        </is>
      </c>
      <c r="AB2150" t="inlineStr">
        <is>
          <t>1irania</t>
        </is>
      </c>
      <c r="AC2150" t="inlineStr">
        <is>
          <t>2025-04-24 17:16:27</t>
        </is>
      </c>
      <c r="AD2150" s="1" t="inlineStr">
        <is>
          <t>https://www.commcarehq.org/a/caris-test/reports/form_data/2c02e74c-f48c-40b7-b17d-ed0e8f9a9dbb/</t>
        </is>
      </c>
      <c r="AE2150" t="inlineStr">
        <is>
          <t>---</t>
        </is>
      </c>
      <c r="AF2150" t="inlineStr">
        <is>
          <t>2df0040e591d4d43b3343f2f4c70cdab</t>
        </is>
      </c>
      <c r="AG2150" t="inlineStr">
        <is>
          <t>OK</t>
        </is>
      </c>
      <c r="AH2150" t="inlineStr">
        <is>
          <t>2025-04-24 17:13:15</t>
        </is>
      </c>
      <c r="AI2150" t="inlineStr">
        <is>
          <t>42a82b7de9e609ae71648670ad4c56aa</t>
        </is>
      </c>
      <c r="AJ2150" t="inlineStr">
        <is>
          <t>2025-04-23</t>
        </is>
      </c>
      <c r="AK2150" t="inlineStr">
        <is>
          <t>3</t>
        </is>
      </c>
      <c r="AL2150" t="inlineStr">
        <is>
          <t>---</t>
        </is>
      </c>
      <c r="AM2150" t="inlineStr">
        <is>
          <t>0</t>
        </is>
      </c>
      <c r="AN2150" t="inlineStr">
        <is>
          <t>---</t>
        </is>
      </c>
      <c r="AO2150" t="inlineStr">
        <is>
          <t>1</t>
        </is>
      </c>
      <c r="AP2150" t="inlineStr">
        <is>
          <t>1</t>
        </is>
      </c>
      <c r="AQ2150" t="inlineStr"/>
      <c r="AR2150" t="inlineStr"/>
      <c r="AS2150" t="inlineStr"/>
      <c r="AT2150" t="inlineStr"/>
      <c r="AU2150" t="inlineStr">
        <is>
          <t>---</t>
        </is>
      </c>
      <c r="AV2150" t="inlineStr">
        <is>
          <t>---</t>
        </is>
      </c>
      <c r="AW2150" t="inlineStr">
        <is>
          <t>---</t>
        </is>
      </c>
      <c r="AX2150" t="inlineStr">
        <is>
          <t>---</t>
        </is>
      </c>
      <c r="AY2150" t="inlineStr">
        <is>
          <t>---</t>
        </is>
      </c>
      <c r="AZ2150" t="inlineStr">
        <is>
          <t>---</t>
        </is>
      </c>
      <c r="BA2150" t="inlineStr">
        <is>
          <t>42a82b7de9e609ae71648670ad4c56aa</t>
        </is>
      </c>
      <c r="BB2150" t="inlineStr">
        <is>
          <t>http://openrosa.org/formdesigner/0B48E039-1E80-49A7-AC24-732B6E788E39</t>
        </is>
      </c>
      <c r="BC2150" t="inlineStr">
        <is>
          <t>Ration et autres visites</t>
        </is>
      </c>
      <c r="BD2150" t="inlineStr">
        <is>
          <t>CommCare Android, version "2.56"(468027). App v15976. CommCare Version 2.56.0. Build 468027, built on: 2025-01-18</t>
        </is>
      </c>
      <c r="BE2150" t="inlineStr">
        <is>
          <t>commcare_6c8d6b29-ddee-4573-a4bf-ff173bbf52d8</t>
        </is>
      </c>
      <c r="BF2150" t="inlineStr"/>
      <c r="BG2150" t="inlineStr">
        <is>
          <t>f13d8149fc6d39ebe86af18272310ff9</t>
        </is>
      </c>
      <c r="BH2150" t="inlineStr">
        <is>
          <t>7f92301a232342ecaa860bf392f6b02f</t>
        </is>
      </c>
      <c r="BI2150" t="inlineStr">
        <is>
          <t>15246</t>
        </is>
      </c>
      <c r="BJ2150" t="inlineStr">
        <is>
          <t>XFormInstance</t>
        </is>
      </c>
      <c r="BK2150" t="inlineStr">
        <is>
          <t>f2550572211411f0a9326960cb3eba34</t>
        </is>
      </c>
      <c r="BL2150" t="b">
        <v>0</v>
      </c>
      <c r="BM2150" t="inlineStr">
        <is>
          <t>---</t>
        </is>
      </c>
      <c r="BN2150" t="inlineStr">
        <is>
          <t>200.113.214.148</t>
        </is>
      </c>
      <c r="BO2150" t="inlineStr">
        <is>
          <t>Lyns Herby Riviere</t>
        </is>
      </c>
    </row>
    <row r="2151">
      <c r="A2151" t="inlineStr">
        <is>
          <t>2149</t>
        </is>
      </c>
      <c r="B2151" t="inlineStr">
        <is>
          <t>a2dc6f08-5b6b-4e62-9263-b71aa285c116</t>
        </is>
      </c>
      <c r="C2151" t="inlineStr">
        <is>
          <t>2025-04-24</t>
        </is>
      </c>
      <c r="D2151" t="inlineStr">
        <is>
          <t>3</t>
        </is>
      </c>
      <c r="E2151" t="inlineStr">
        <is>
          <t>---</t>
        </is>
      </c>
      <c r="F2151" t="inlineStr">
        <is>
          <t>1</t>
        </is>
      </c>
      <c r="G2151" t="inlineStr">
        <is>
          <t>---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---</t>
        </is>
      </c>
      <c r="L2151" t="inlineStr">
        <is>
          <t>---</t>
        </is>
      </c>
      <c r="M2151" t="inlineStr">
        <is>
          <t>---</t>
        </is>
      </c>
      <c r="N2151" t="inlineStr">
        <is>
          <t>---</t>
        </is>
      </c>
      <c r="O2151" t="inlineStr">
        <is>
          <t>---</t>
        </is>
      </c>
      <c r="P2151" t="inlineStr">
        <is>
          <t>---</t>
        </is>
      </c>
      <c r="Q2151" t="inlineStr">
        <is>
          <t>---</t>
        </is>
      </c>
      <c r="R2151" t="inlineStr"/>
      <c r="S2151" t="inlineStr"/>
      <c r="T2151" t="inlineStr"/>
      <c r="U2151">
        <f>HYPERLINK("https://www.commcarehq.org/a/caris-test/api/form_attachment/v1/a2dc6f08-5b6b-4e62-9263-b71aa285c116/1745515506437.jpg")</f>
        <v/>
      </c>
      <c r="V2151" t="inlineStr"/>
      <c r="W2151" t="inlineStr"/>
      <c r="X2151" t="inlineStr">
        <is>
          <t>CAP/HSCM/ST04733</t>
        </is>
      </c>
      <c r="Y2151" t="inlineStr">
        <is>
          <t>CAP/HSCM/ST04733</t>
        </is>
      </c>
      <c r="Z2151" t="inlineStr">
        <is>
          <t>2025-04-24 17:25:17</t>
        </is>
      </c>
      <c r="AA2151" t="inlineStr">
        <is>
          <t>2025-04-24 17:21:14</t>
        </is>
      </c>
      <c r="AB2151" t="inlineStr">
        <is>
          <t>1maselaine</t>
        </is>
      </c>
      <c r="AC2151" t="inlineStr">
        <is>
          <t>2025-04-24 17:25:19</t>
        </is>
      </c>
      <c r="AD2151" s="1" t="inlineStr">
        <is>
          <t>https://www.commcarehq.org/a/caris-test/reports/form_data/a2dc6f08-5b6b-4e62-9263-b71aa285c116/</t>
        </is>
      </c>
      <c r="AE2151" t="inlineStr">
        <is>
          <t>---</t>
        </is>
      </c>
      <c r="AF2151" t="inlineStr">
        <is>
          <t>3c5a623af057e23a32ae4000_186754</t>
        </is>
      </c>
      <c r="AG2151" t="inlineStr">
        <is>
          <t>OK</t>
        </is>
      </c>
      <c r="AH2151" t="inlineStr">
        <is>
          <t>2025-04-24 17:25:17</t>
        </is>
      </c>
      <c r="AI2151" t="inlineStr">
        <is>
          <t>1b833c2586eb49459103874b6462448b</t>
        </is>
      </c>
      <c r="AJ2151" t="inlineStr">
        <is>
          <t>2025-04-24</t>
        </is>
      </c>
      <c r="AK2151" t="inlineStr">
        <is>
          <t>3</t>
        </is>
      </c>
      <c r="AL2151" t="inlineStr">
        <is>
          <t>---</t>
        </is>
      </c>
      <c r="AM2151" t="inlineStr">
        <is>
          <t>1</t>
        </is>
      </c>
      <c r="AN2151" t="inlineStr">
        <is>
          <t>---</t>
        </is>
      </c>
      <c r="AO2151" t="inlineStr">
        <is>
          <t>1</t>
        </is>
      </c>
      <c r="AP2151" t="inlineStr">
        <is>
          <t>1</t>
        </is>
      </c>
      <c r="AQ2151" t="inlineStr"/>
      <c r="AR2151" t="inlineStr"/>
      <c r="AS2151" t="inlineStr"/>
      <c r="AT2151" t="inlineStr"/>
      <c r="AU2151" t="inlineStr">
        <is>
          <t>---</t>
        </is>
      </c>
      <c r="AV2151" t="inlineStr">
        <is>
          <t>---</t>
        </is>
      </c>
      <c r="AW2151" t="inlineStr">
        <is>
          <t>---</t>
        </is>
      </c>
      <c r="AX2151" t="inlineStr">
        <is>
          <t>---</t>
        </is>
      </c>
      <c r="AY2151" t="inlineStr">
        <is>
          <t>---</t>
        </is>
      </c>
      <c r="AZ2151" t="inlineStr">
        <is>
          <t>---</t>
        </is>
      </c>
      <c r="BA2151" t="inlineStr">
        <is>
          <t>1b833c2586eb49459103874b6462448b</t>
        </is>
      </c>
      <c r="BB2151" t="inlineStr">
        <is>
          <t>http://openrosa.org/formdesigner/0B48E039-1E80-49A7-AC24-732B6E788E39</t>
        </is>
      </c>
      <c r="BC2151" t="inlineStr">
        <is>
          <t>Ration et autres visites</t>
        </is>
      </c>
      <c r="BD2151" t="inlineStr">
        <is>
          <t>CommCare Android, version "2.56"(468040). App v15976. CommCare Version 2.56.0. Build 468040, built on: 2025-02-11</t>
        </is>
      </c>
      <c r="BE2151" t="inlineStr">
        <is>
          <t>commcare_05d78f59-ebda-491c-89b8-6c42bab0e02e</t>
        </is>
      </c>
      <c r="BF2151" t="inlineStr">
        <is>
          <t>19.6122433 -72.0268734 11.8 72.9</t>
        </is>
      </c>
      <c r="BG2151" t="inlineStr">
        <is>
          <t>f13d8149fc6d39ebe86af18272310ff9</t>
        </is>
      </c>
      <c r="BH2151" t="inlineStr">
        <is>
          <t>7f92301a232342ecaa860bf392f6b02f</t>
        </is>
      </c>
      <c r="BI2151" t="inlineStr">
        <is>
          <t>15246</t>
        </is>
      </c>
      <c r="BJ2151" t="inlineStr">
        <is>
          <t>XFormInstance</t>
        </is>
      </c>
      <c r="BK2151" t="inlineStr">
        <is>
          <t>c5d2ac16211411f0857e2d62bcb734fa</t>
        </is>
      </c>
      <c r="BL2151" t="b">
        <v>0</v>
      </c>
      <c r="BM2151" t="inlineStr">
        <is>
          <t>---</t>
        </is>
      </c>
      <c r="BN2151" t="inlineStr">
        <is>
          <t>200.113.214.148</t>
        </is>
      </c>
      <c r="BO2151" t="inlineStr">
        <is>
          <t>Nevil Alexandre</t>
        </is>
      </c>
    </row>
    <row r="2152">
      <c r="A2152" t="inlineStr">
        <is>
          <t>2150</t>
        </is>
      </c>
      <c r="B2152" t="inlineStr">
        <is>
          <t>1765a9a2-5b48-4ec4-87c2-92063f5cbe7b</t>
        </is>
      </c>
      <c r="C2152" t="inlineStr">
        <is>
          <t>2025-04-24</t>
        </is>
      </c>
      <c r="D2152" t="inlineStr">
        <is>
          <t>8 12</t>
        </is>
      </c>
      <c r="E2152" t="inlineStr">
        <is>
          <t>---</t>
        </is>
      </c>
      <c r="F2152" t="inlineStr">
        <is>
          <t>1</t>
        </is>
      </c>
      <c r="G2152" t="inlineStr">
        <is>
          <t>---</t>
        </is>
      </c>
      <c r="H2152" t="inlineStr">
        <is>
          <t>1</t>
        </is>
      </c>
      <c r="I2152" t="inlineStr">
        <is>
          <t>1</t>
        </is>
      </c>
      <c r="J2152" t="inlineStr">
        <is>
          <t>2</t>
        </is>
      </c>
      <c r="K2152" t="inlineStr">
        <is>
          <t>---</t>
        </is>
      </c>
      <c r="L2152" t="inlineStr">
        <is>
          <t>---</t>
        </is>
      </c>
      <c r="M2152" t="inlineStr">
        <is>
          <t>---</t>
        </is>
      </c>
      <c r="N2152" t="inlineStr">
        <is>
          <t>---</t>
        </is>
      </c>
      <c r="O2152" t="inlineStr">
        <is>
          <t>---</t>
        </is>
      </c>
      <c r="P2152" t="inlineStr">
        <is>
          <t>---</t>
        </is>
      </c>
      <c r="Q2152" t="inlineStr">
        <is>
          <t>---</t>
        </is>
      </c>
      <c r="R2152" t="inlineStr"/>
      <c r="S2152" t="inlineStr">
        <is>
          <t>17.0</t>
        </is>
      </c>
      <c r="T2152" t="inlineStr"/>
      <c r="U2152" t="inlineStr"/>
      <c r="V2152" t="inlineStr"/>
      <c r="W2152" t="inlineStr"/>
      <c r="X2152" t="inlineStr">
        <is>
          <t>PDP/HBSB/PED00080</t>
        </is>
      </c>
      <c r="Y2152" t="inlineStr">
        <is>
          <t>PDP/HBSB/PED00080</t>
        </is>
      </c>
      <c r="Z2152" t="inlineStr">
        <is>
          <t>2025-04-24 17:27:30</t>
        </is>
      </c>
      <c r="AA2152" t="inlineStr">
        <is>
          <t>2025-04-24 17:26:48</t>
        </is>
      </c>
      <c r="AB2152" t="inlineStr">
        <is>
          <t>5guerlande</t>
        </is>
      </c>
      <c r="AC2152" t="inlineStr">
        <is>
          <t>2025-04-24 17:27:31</t>
        </is>
      </c>
      <c r="AD2152" s="1" t="inlineStr">
        <is>
          <t>https://www.commcarehq.org/a/caris-test/reports/form_data/1765a9a2-5b48-4ec4-87c2-92063f5cbe7b/</t>
        </is>
      </c>
      <c r="AE2152" t="inlineStr">
        <is>
          <t>---</t>
        </is>
      </c>
      <c r="AF2152" t="inlineStr">
        <is>
          <t>3c5a623af057e23a32ae4000_78026</t>
        </is>
      </c>
      <c r="AG2152" t="inlineStr">
        <is>
          <t>---</t>
        </is>
      </c>
      <c r="AH2152" t="inlineStr">
        <is>
          <t>2025-04-24 17:27:30</t>
        </is>
      </c>
      <c r="AI2152" t="inlineStr">
        <is>
          <t>1b52563f66be7b3d0843fa02f8f5a965</t>
        </is>
      </c>
      <c r="AJ2152" t="inlineStr">
        <is>
          <t>2025-04-24</t>
        </is>
      </c>
      <c r="AK2152" t="inlineStr">
        <is>
          <t>8 12</t>
        </is>
      </c>
      <c r="AL2152" t="inlineStr">
        <is>
          <t>---</t>
        </is>
      </c>
      <c r="AM2152" t="inlineStr">
        <is>
          <t>1</t>
        </is>
      </c>
      <c r="AN2152" t="inlineStr">
        <is>
          <t>---</t>
        </is>
      </c>
      <c r="AO2152" t="inlineStr">
        <is>
          <t>1</t>
        </is>
      </c>
      <c r="AP2152" t="inlineStr">
        <is>
          <t>1</t>
        </is>
      </c>
      <c r="AQ2152" t="inlineStr"/>
      <c r="AR2152" t="inlineStr">
        <is>
          <t>17</t>
        </is>
      </c>
      <c r="AS2152" t="inlineStr"/>
      <c r="AT2152" t="inlineStr"/>
      <c r="AU2152" t="inlineStr">
        <is>
          <t>---</t>
        </is>
      </c>
      <c r="AV2152" t="inlineStr">
        <is>
          <t>---</t>
        </is>
      </c>
      <c r="AW2152" t="inlineStr">
        <is>
          <t>---</t>
        </is>
      </c>
      <c r="AX2152" t="inlineStr">
        <is>
          <t>---</t>
        </is>
      </c>
      <c r="AY2152" t="inlineStr">
        <is>
          <t>---</t>
        </is>
      </c>
      <c r="AZ2152" t="inlineStr">
        <is>
          <t>---</t>
        </is>
      </c>
      <c r="BA2152" t="inlineStr">
        <is>
          <t>1b52563f66be7b3d0843fa02f8f5a965</t>
        </is>
      </c>
      <c r="BB2152" t="inlineStr">
        <is>
          <t>http://openrosa.org/formdesigner/0B48E039-1E80-49A7-AC24-732B6E788E39</t>
        </is>
      </c>
      <c r="BC2152" t="inlineStr">
        <is>
          <t>Ration et autres visites</t>
        </is>
      </c>
      <c r="BD2152" t="inlineStr">
        <is>
          <t>CommCare Android, version "2.57.0"(472003). App v15976. CommCare Version 2.57.0. Build 472003, built on: 2025-04-18</t>
        </is>
      </c>
      <c r="BE2152" t="inlineStr">
        <is>
          <t>commcare_9bc1f1cb-81e2-474e-9647-4d36802bc2c5</t>
        </is>
      </c>
      <c r="BF2152" t="inlineStr">
        <is>
          <t>19.7820771 -72.7964787 101.5 7.8</t>
        </is>
      </c>
      <c r="BG2152" t="inlineStr">
        <is>
          <t>f13d8149fc6d39ebe86af18272310ff9</t>
        </is>
      </c>
      <c r="BH2152" t="inlineStr">
        <is>
          <t>7f92301a232342ecaa860bf392f6b02f</t>
        </is>
      </c>
      <c r="BI2152" t="inlineStr">
        <is>
          <t>15246</t>
        </is>
      </c>
      <c r="BJ2152" t="inlineStr">
        <is>
          <t>XFormInstance</t>
        </is>
      </c>
      <c r="BK2152" t="inlineStr">
        <is>
          <t>7c3aab38212f11f085842d62bcb734fa</t>
        </is>
      </c>
      <c r="BL2152" t="b">
        <v>0</v>
      </c>
      <c r="BM2152" t="inlineStr">
        <is>
          <t>---</t>
        </is>
      </c>
      <c r="BN2152" t="inlineStr">
        <is>
          <t>190.115.174.148</t>
        </is>
      </c>
      <c r="BO2152" t="inlineStr">
        <is>
          <t>Biancé Thelus</t>
        </is>
      </c>
    </row>
    <row r="2153">
      <c r="A2153" t="inlineStr">
        <is>
          <t>2151</t>
        </is>
      </c>
      <c r="B2153" t="inlineStr">
        <is>
          <t>69a5a5e7-73eb-41f3-9951-19802407c1c2</t>
        </is>
      </c>
      <c r="C2153" t="inlineStr">
        <is>
          <t>2025-04-22</t>
        </is>
      </c>
      <c r="D2153" t="inlineStr">
        <is>
          <t>4</t>
        </is>
      </c>
      <c r="E2153" t="inlineStr">
        <is>
          <t>Pour DOTS</t>
        </is>
      </c>
      <c r="F2153" t="inlineStr">
        <is>
          <t>1</t>
        </is>
      </c>
      <c r="G2153" t="inlineStr">
        <is>
          <t>Pour DOTS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---</t>
        </is>
      </c>
      <c r="L2153" t="inlineStr">
        <is>
          <t>---</t>
        </is>
      </c>
      <c r="M2153" t="inlineStr">
        <is>
          <t>---</t>
        </is>
      </c>
      <c r="N2153" t="inlineStr">
        <is>
          <t>---</t>
        </is>
      </c>
      <c r="O2153" t="inlineStr">
        <is>
          <t>---</t>
        </is>
      </c>
      <c r="P2153" t="inlineStr">
        <is>
          <t>---</t>
        </is>
      </c>
      <c r="Q2153" t="inlineStr">
        <is>
          <t>---</t>
        </is>
      </c>
      <c r="R2153" t="inlineStr"/>
      <c r="S2153" t="inlineStr">
        <is>
          <t>23.0</t>
        </is>
      </c>
      <c r="T2153" t="inlineStr"/>
      <c r="U2153" t="inlineStr"/>
      <c r="V2153" t="inlineStr"/>
      <c r="W2153" t="inlineStr"/>
      <c r="X2153" t="inlineStr">
        <is>
          <t>PDP/CMEB/PED00501</t>
        </is>
      </c>
      <c r="Y2153" t="inlineStr">
        <is>
          <t>PDP/CMEB/PED00501</t>
        </is>
      </c>
      <c r="Z2153" t="inlineStr">
        <is>
          <t>2025-04-22 17:56:26</t>
        </is>
      </c>
      <c r="AA2153" t="inlineStr">
        <is>
          <t>2025-04-22 17:55:26</t>
        </is>
      </c>
      <c r="AB2153" t="inlineStr">
        <is>
          <t>5edeline</t>
        </is>
      </c>
      <c r="AC2153" t="inlineStr">
        <is>
          <t>2025-04-24 17:58:29</t>
        </is>
      </c>
      <c r="AD2153" s="1" t="inlineStr">
        <is>
          <t>https://www.commcarehq.org/a/caris-test/reports/form_data/69a5a5e7-73eb-41f3-9951-19802407c1c2/</t>
        </is>
      </c>
      <c r="AE2153" t="inlineStr">
        <is>
          <t>---</t>
        </is>
      </c>
      <c r="AF2153" t="inlineStr">
        <is>
          <t>3c5a623af057e23a32ae4000_19060</t>
        </is>
      </c>
      <c r="AG2153" t="inlineStr">
        <is>
          <t>---</t>
        </is>
      </c>
      <c r="AH2153" t="inlineStr">
        <is>
          <t>2025-04-22 17:56:26</t>
        </is>
      </c>
      <c r="AI2153" t="inlineStr">
        <is>
          <t>49c83a0dcc274f1a85f9433f3309532d</t>
        </is>
      </c>
      <c r="AJ2153" t="inlineStr">
        <is>
          <t>2025-04-22</t>
        </is>
      </c>
      <c r="AK2153" t="inlineStr">
        <is>
          <t>4</t>
        </is>
      </c>
      <c r="AL2153" t="inlineStr">
        <is>
          <t>Pour DOTS</t>
        </is>
      </c>
      <c r="AM2153" t="inlineStr">
        <is>
          <t>1</t>
        </is>
      </c>
      <c r="AN2153" t="inlineStr">
        <is>
          <t>Pour DOTS</t>
        </is>
      </c>
      <c r="AO2153" t="inlineStr">
        <is>
          <t>1</t>
        </is>
      </c>
      <c r="AP2153" t="inlineStr">
        <is>
          <t>1</t>
        </is>
      </c>
      <c r="AQ2153" t="inlineStr"/>
      <c r="AR2153" t="inlineStr">
        <is>
          <t>23</t>
        </is>
      </c>
      <c r="AS2153" t="inlineStr"/>
      <c r="AT2153" t="inlineStr"/>
      <c r="AU2153" t="inlineStr">
        <is>
          <t>---</t>
        </is>
      </c>
      <c r="AV2153" t="inlineStr">
        <is>
          <t>---</t>
        </is>
      </c>
      <c r="AW2153" t="inlineStr">
        <is>
          <t>---</t>
        </is>
      </c>
      <c r="AX2153" t="inlineStr">
        <is>
          <t>---</t>
        </is>
      </c>
      <c r="AY2153" t="inlineStr">
        <is>
          <t>---</t>
        </is>
      </c>
      <c r="AZ2153" t="inlineStr">
        <is>
          <t>---</t>
        </is>
      </c>
      <c r="BA2153" t="inlineStr">
        <is>
          <t>49c83a0dcc274f1a85f9433f3309532d</t>
        </is>
      </c>
      <c r="BB2153" t="inlineStr">
        <is>
          <t>http://openrosa.org/formdesigner/0B48E039-1E80-49A7-AC24-732B6E788E39</t>
        </is>
      </c>
      <c r="BC2153" t="inlineStr">
        <is>
          <t>Ration et autres visites</t>
        </is>
      </c>
      <c r="BD2153" t="inlineStr">
        <is>
          <t>CommCare Android, version "2.56"(472000). App v15976. CommCare Version 2.56.0. Build 472000, built on: 2025-04-11</t>
        </is>
      </c>
      <c r="BE2153" t="inlineStr">
        <is>
          <t>commcare_f5c01cb3-ad69-46f7-81c0-4740896f4262</t>
        </is>
      </c>
      <c r="BF2153" t="inlineStr">
        <is>
          <t>19.9332735 -72.8454552 0.0 1600.0</t>
        </is>
      </c>
      <c r="BG2153" t="inlineStr">
        <is>
          <t>f13d8149fc6d39ebe86af18272310ff9</t>
        </is>
      </c>
      <c r="BH2153" t="inlineStr">
        <is>
          <t>7f92301a232342ecaa860bf392f6b02f</t>
        </is>
      </c>
      <c r="BI2153" t="inlineStr">
        <is>
          <t>15246</t>
        </is>
      </c>
      <c r="BJ2153" t="inlineStr">
        <is>
          <t>XFormInstance</t>
        </is>
      </c>
      <c r="BK2153" t="inlineStr">
        <is>
          <t>75383915213511f0baa8adacf27a4d41</t>
        </is>
      </c>
      <c r="BL2153" t="b">
        <v>0</v>
      </c>
      <c r="BM2153" t="inlineStr">
        <is>
          <t>---</t>
        </is>
      </c>
      <c r="BN2153" t="inlineStr">
        <is>
          <t>190.102.77.251</t>
        </is>
      </c>
      <c r="BO2153" t="inlineStr">
        <is>
          <t>Jeffridson Francois</t>
        </is>
      </c>
    </row>
    <row r="2154">
      <c r="A2154" t="inlineStr">
        <is>
          <t>2152</t>
        </is>
      </c>
      <c r="B2154" t="inlineStr">
        <is>
          <t>60f2c55d-e05a-4d2b-9387-f26f41e244a1</t>
        </is>
      </c>
      <c r="C2154" t="inlineStr">
        <is>
          <t>2025-04-22</t>
        </is>
      </c>
      <c r="D2154" t="inlineStr">
        <is>
          <t>4</t>
        </is>
      </c>
      <c r="E2154" t="inlineStr">
        <is>
          <t>Pour DOTS</t>
        </is>
      </c>
      <c r="F2154" t="inlineStr">
        <is>
          <t>1</t>
        </is>
      </c>
      <c r="G2154" t="inlineStr">
        <is>
          <t>Pour DOTS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---</t>
        </is>
      </c>
      <c r="L2154" t="inlineStr">
        <is>
          <t>---</t>
        </is>
      </c>
      <c r="M2154" t="inlineStr">
        <is>
          <t>---</t>
        </is>
      </c>
      <c r="N2154" t="inlineStr">
        <is>
          <t>---</t>
        </is>
      </c>
      <c r="O2154" t="inlineStr">
        <is>
          <t>---</t>
        </is>
      </c>
      <c r="P2154" t="inlineStr">
        <is>
          <t>---</t>
        </is>
      </c>
      <c r="Q2154" t="inlineStr">
        <is>
          <t>---</t>
        </is>
      </c>
      <c r="R2154" t="inlineStr"/>
      <c r="S2154" t="inlineStr">
        <is>
          <t>22.0</t>
        </is>
      </c>
      <c r="T2154" t="inlineStr"/>
      <c r="U2154">
        <f>HYPERLINK("https://www.commcarehq.org/a/caris-test/api/form_attachment/v1/60f2c55d-e05a-4d2b-9387-f26f41e244a1/1745344647790.jpg")</f>
        <v/>
      </c>
      <c r="V2154" t="inlineStr"/>
      <c r="W2154" t="inlineStr"/>
      <c r="X2154" t="inlineStr">
        <is>
          <t>PDP/CMEB/PED00669</t>
        </is>
      </c>
      <c r="Y2154" t="inlineStr">
        <is>
          <t>PDP/CMEB/PED00669</t>
        </is>
      </c>
      <c r="Z2154" t="inlineStr">
        <is>
          <t>2025-04-22 17:57:30</t>
        </is>
      </c>
      <c r="AA2154" t="inlineStr">
        <is>
          <t>2025-04-22 17:56:36</t>
        </is>
      </c>
      <c r="AB2154" t="inlineStr">
        <is>
          <t>5edeline</t>
        </is>
      </c>
      <c r="AC2154" t="inlineStr">
        <is>
          <t>2025-04-24 17:59:33</t>
        </is>
      </c>
      <c r="AD2154" s="1" t="inlineStr">
        <is>
          <t>https://www.commcarehq.org/a/caris-test/reports/form_data/60f2c55d-e05a-4d2b-9387-f26f41e244a1/</t>
        </is>
      </c>
      <c r="AE2154" t="inlineStr">
        <is>
          <t>---</t>
        </is>
      </c>
      <c r="AF2154" t="inlineStr">
        <is>
          <t>3c5a623af057e23a32ae4000_38055</t>
        </is>
      </c>
      <c r="AG2154" t="inlineStr">
        <is>
          <t>---</t>
        </is>
      </c>
      <c r="AH2154" t="inlineStr">
        <is>
          <t>2025-04-22 17:57:30</t>
        </is>
      </c>
      <c r="AI2154" t="inlineStr">
        <is>
          <t>49c83a0dcc274f1a85f9433f3309532d</t>
        </is>
      </c>
      <c r="AJ2154" t="inlineStr">
        <is>
          <t>2025-04-22</t>
        </is>
      </c>
      <c r="AK2154" t="inlineStr">
        <is>
          <t>4</t>
        </is>
      </c>
      <c r="AL2154" t="inlineStr">
        <is>
          <t>Pour DOTS</t>
        </is>
      </c>
      <c r="AM2154" t="inlineStr">
        <is>
          <t>1</t>
        </is>
      </c>
      <c r="AN2154" t="inlineStr">
        <is>
          <t>Pour DOTS</t>
        </is>
      </c>
      <c r="AO2154" t="inlineStr">
        <is>
          <t>1</t>
        </is>
      </c>
      <c r="AP2154" t="inlineStr">
        <is>
          <t>1</t>
        </is>
      </c>
      <c r="AQ2154" t="inlineStr"/>
      <c r="AR2154" t="inlineStr">
        <is>
          <t>22</t>
        </is>
      </c>
      <c r="AS2154" t="inlineStr"/>
      <c r="AT2154" t="inlineStr"/>
      <c r="AU2154" t="inlineStr">
        <is>
          <t>---</t>
        </is>
      </c>
      <c r="AV2154" t="inlineStr">
        <is>
          <t>---</t>
        </is>
      </c>
      <c r="AW2154" t="inlineStr">
        <is>
          <t>---</t>
        </is>
      </c>
      <c r="AX2154" t="inlineStr">
        <is>
          <t>---</t>
        </is>
      </c>
      <c r="AY2154" t="inlineStr">
        <is>
          <t>---</t>
        </is>
      </c>
      <c r="AZ2154" t="inlineStr">
        <is>
          <t>---</t>
        </is>
      </c>
      <c r="BA2154" t="inlineStr">
        <is>
          <t>49c83a0dcc274f1a85f9433f3309532d</t>
        </is>
      </c>
      <c r="BB2154" t="inlineStr">
        <is>
          <t>http://openrosa.org/formdesigner/0B48E039-1E80-49A7-AC24-732B6E788E39</t>
        </is>
      </c>
      <c r="BC2154" t="inlineStr">
        <is>
          <t>Ration et autres visites</t>
        </is>
      </c>
      <c r="BD2154" t="inlineStr">
        <is>
          <t>CommCare Android, version "2.56"(472000). App v15976. CommCare Version 2.56.0. Build 472000, built on: 2025-04-11</t>
        </is>
      </c>
      <c r="BE2154" t="inlineStr">
        <is>
          <t>commcare_f5c01cb3-ad69-46f7-81c0-4740896f4262</t>
        </is>
      </c>
      <c r="BF2154" t="inlineStr">
        <is>
          <t>19.9342075 -72.8450565 707.7 6.9</t>
        </is>
      </c>
      <c r="BG2154" t="inlineStr">
        <is>
          <t>f13d8149fc6d39ebe86af18272310ff9</t>
        </is>
      </c>
      <c r="BH2154" t="inlineStr">
        <is>
          <t>7f92301a232342ecaa860bf392f6b02f</t>
        </is>
      </c>
      <c r="BI2154" t="inlineStr">
        <is>
          <t>15246</t>
        </is>
      </c>
      <c r="BJ2154" t="inlineStr">
        <is>
          <t>XFormInstance</t>
        </is>
      </c>
      <c r="BK2154" t="inlineStr">
        <is>
          <t>75383915213511f0baa8adacf27a4d41</t>
        </is>
      </c>
      <c r="BL2154" t="b">
        <v>0</v>
      </c>
      <c r="BM2154" t="inlineStr">
        <is>
          <t>---</t>
        </is>
      </c>
      <c r="BN2154" t="inlineStr">
        <is>
          <t>190.102.77.251</t>
        </is>
      </c>
      <c r="BO2154" t="inlineStr">
        <is>
          <t>Chamaïca Dolcé</t>
        </is>
      </c>
    </row>
    <row r="2155">
      <c r="A2155" t="inlineStr">
        <is>
          <t>2153</t>
        </is>
      </c>
      <c r="B2155" t="inlineStr">
        <is>
          <t>aa9b49b0-103f-46ab-b5d2-9e8ce97461e4</t>
        </is>
      </c>
      <c r="C2155" t="inlineStr">
        <is>
          <t>2025-04-24</t>
        </is>
      </c>
      <c r="D2155" t="inlineStr">
        <is>
          <t>4</t>
        </is>
      </c>
      <c r="E2155" t="inlineStr">
        <is>
          <t>verification des médicaments
rendez vous 30/6/25</t>
        </is>
      </c>
      <c r="F2155" t="inlineStr">
        <is>
          <t>1</t>
        </is>
      </c>
      <c r="G2155" t="inlineStr">
        <is>
          <t>verification des médicaments
rendez vous 30/6/25</t>
        </is>
      </c>
      <c r="H2155" t="inlineStr">
        <is>
          <t>1</t>
        </is>
      </c>
      <c r="I2155" t="inlineStr">
        <is>
          <t>1</t>
        </is>
      </c>
      <c r="J2155" t="inlineStr">
        <is>
          <t>2</t>
        </is>
      </c>
      <c r="K2155" t="inlineStr">
        <is>
          <t>---</t>
        </is>
      </c>
      <c r="L2155" t="inlineStr">
        <is>
          <t>---</t>
        </is>
      </c>
      <c r="M2155" t="inlineStr">
        <is>
          <t>---</t>
        </is>
      </c>
      <c r="N2155" t="inlineStr">
        <is>
          <t>---</t>
        </is>
      </c>
      <c r="O2155" t="inlineStr">
        <is>
          <t>---</t>
        </is>
      </c>
      <c r="P2155" t="inlineStr">
        <is>
          <t>---</t>
        </is>
      </c>
      <c r="Q2155" t="inlineStr">
        <is>
          <t>---</t>
        </is>
      </c>
      <c r="R2155" t="inlineStr"/>
      <c r="S2155" t="inlineStr"/>
      <c r="T2155" t="inlineStr"/>
      <c r="U2155" t="inlineStr"/>
      <c r="V2155" t="inlineStr"/>
      <c r="W2155" t="inlineStr"/>
      <c r="X2155" t="inlineStr">
        <is>
          <t>PAP/HSFS/ST00258</t>
        </is>
      </c>
      <c r="Y2155" t="inlineStr">
        <is>
          <t>PAP/HSFS/ST00258</t>
        </is>
      </c>
      <c r="Z2155" t="inlineStr">
        <is>
          <t>2025-04-24 18:41:41</t>
        </is>
      </c>
      <c r="AA2155" t="inlineStr">
        <is>
          <t>2025-04-24 18:40:00</t>
        </is>
      </c>
      <c r="AB2155" t="inlineStr">
        <is>
          <t>2jessica</t>
        </is>
      </c>
      <c r="AC2155" t="inlineStr">
        <is>
          <t>2025-04-24 18:41:41</t>
        </is>
      </c>
      <c r="AD2155" s="1" t="inlineStr">
        <is>
          <t>https://www.commcarehq.org/a/caris-test/reports/form_data/aa9b49b0-103f-46ab-b5d2-9e8ce97461e4/</t>
        </is>
      </c>
      <c r="AE2155" t="inlineStr">
        <is>
          <t>---</t>
        </is>
      </c>
      <c r="AF2155" t="inlineStr">
        <is>
          <t>3c5a623af057e23a32ae4000_176782</t>
        </is>
      </c>
      <c r="AG2155" t="inlineStr">
        <is>
          <t>---</t>
        </is>
      </c>
      <c r="AH2155" t="inlineStr">
        <is>
          <t>2025-04-24 18:41:41</t>
        </is>
      </c>
      <c r="AI2155" t="inlineStr">
        <is>
          <t>6b7066b672544b4cabd3a14f9f012e2c</t>
        </is>
      </c>
      <c r="AJ2155" t="inlineStr">
        <is>
          <t>2025-04-24</t>
        </is>
      </c>
      <c r="AK2155" t="inlineStr">
        <is>
          <t>4</t>
        </is>
      </c>
      <c r="AL2155" t="inlineStr">
        <is>
          <t>verification des médicaments
rendez vous 30/6/25</t>
        </is>
      </c>
      <c r="AM2155" t="inlineStr">
        <is>
          <t>1</t>
        </is>
      </c>
      <c r="AN2155" t="inlineStr">
        <is>
          <t>verification des médicaments
rendez vous 30/6/25</t>
        </is>
      </c>
      <c r="AO2155" t="inlineStr">
        <is>
          <t>1</t>
        </is>
      </c>
      <c r="AP2155" t="inlineStr">
        <is>
          <t>1</t>
        </is>
      </c>
      <c r="AQ2155" t="inlineStr"/>
      <c r="AR2155" t="inlineStr"/>
      <c r="AS2155" t="inlineStr"/>
      <c r="AT2155" t="inlineStr"/>
      <c r="AU2155" t="inlineStr">
        <is>
          <t>---</t>
        </is>
      </c>
      <c r="AV2155" t="inlineStr">
        <is>
          <t>---</t>
        </is>
      </c>
      <c r="AW2155" t="inlineStr">
        <is>
          <t>---</t>
        </is>
      </c>
      <c r="AX2155" t="inlineStr">
        <is>
          <t>---</t>
        </is>
      </c>
      <c r="AY2155" t="inlineStr">
        <is>
          <t>---</t>
        </is>
      </c>
      <c r="AZ2155" t="inlineStr">
        <is>
          <t>---</t>
        </is>
      </c>
      <c r="BA2155" t="inlineStr">
        <is>
          <t>6b7066b672544b4cabd3a14f9f012e2c</t>
        </is>
      </c>
      <c r="BB2155" t="inlineStr">
        <is>
          <t>http://openrosa.org/formdesigner/0B48E039-1E80-49A7-AC24-732B6E788E39</t>
        </is>
      </c>
      <c r="BC2155" t="inlineStr">
        <is>
          <t>Ration et autres visites</t>
        </is>
      </c>
      <c r="BD2155" t="inlineStr">
        <is>
          <t>CommCare Android, version "2.57.0"(472003). App v15976. CommCare Version 2.57.0. Build 472003, built on: 2025-04-18</t>
        </is>
      </c>
      <c r="BE2155" t="inlineStr">
        <is>
          <t>commcare_f18d6b7a-4a28-4b1e-ba72-371ee279da9f</t>
        </is>
      </c>
      <c r="BF2155" t="inlineStr">
        <is>
          <t>18.5494596 -72.295478 70.7 10.0</t>
        </is>
      </c>
      <c r="BG2155" t="inlineStr">
        <is>
          <t>f13d8149fc6d39ebe86af18272310ff9</t>
        </is>
      </c>
      <c r="BH2155" t="inlineStr">
        <is>
          <t>7f92301a232342ecaa860bf392f6b02f</t>
        </is>
      </c>
      <c r="BI2155" t="inlineStr">
        <is>
          <t>15246</t>
        </is>
      </c>
      <c r="BJ2155" t="inlineStr">
        <is>
          <t>XFormInstance</t>
        </is>
      </c>
      <c r="BK2155" t="inlineStr">
        <is>
          <t>75f13d24211a11f091af5d8af65c2883</t>
        </is>
      </c>
      <c r="BL2155" t="b">
        <v>0</v>
      </c>
      <c r="BM2155" t="inlineStr">
        <is>
          <t>---</t>
        </is>
      </c>
      <c r="BN2155" t="inlineStr">
        <is>
          <t>190.115.178.108</t>
        </is>
      </c>
      <c r="BO2155" t="inlineStr">
        <is>
          <t>Admael Jean</t>
        </is>
      </c>
    </row>
    <row r="2156">
      <c r="A2156" t="inlineStr">
        <is>
          <t>2154</t>
        </is>
      </c>
      <c r="B2156" t="inlineStr">
        <is>
          <t>464ec850-304d-4b38-a42e-7ca85e55bfca</t>
        </is>
      </c>
      <c r="C2156" t="inlineStr">
        <is>
          <t>2025-04-24</t>
        </is>
      </c>
      <c r="D2156" t="inlineStr">
        <is>
          <t>4</t>
        </is>
      </c>
      <c r="E2156" t="inlineStr">
        <is>
          <t>verification charge virale
effectuer le16/10/24 indetectable</t>
        </is>
      </c>
      <c r="F2156" t="inlineStr">
        <is>
          <t>1</t>
        </is>
      </c>
      <c r="G2156" t="inlineStr">
        <is>
          <t>verification charge virale
effectuer le 16/10/24 indetectable</t>
        </is>
      </c>
      <c r="H2156" t="inlineStr">
        <is>
          <t>0</t>
        </is>
      </c>
      <c r="I2156" t="inlineStr">
        <is>
          <t>1</t>
        </is>
      </c>
      <c r="J2156" t="inlineStr">
        <is>
          <t>2</t>
        </is>
      </c>
      <c r="K2156" t="inlineStr">
        <is>
          <t>---</t>
        </is>
      </c>
      <c r="L2156" t="inlineStr">
        <is>
          <t>---</t>
        </is>
      </c>
      <c r="M2156" t="inlineStr">
        <is>
          <t>---</t>
        </is>
      </c>
      <c r="N2156" t="inlineStr">
        <is>
          <t>---</t>
        </is>
      </c>
      <c r="O2156" t="inlineStr">
        <is>
          <t>---</t>
        </is>
      </c>
      <c r="P2156" t="inlineStr">
        <is>
          <t>---</t>
        </is>
      </c>
      <c r="Q2156" t="inlineStr">
        <is>
          <t>---</t>
        </is>
      </c>
      <c r="R2156" t="inlineStr"/>
      <c r="S2156" t="inlineStr"/>
      <c r="T2156" t="inlineStr"/>
      <c r="U2156" t="inlineStr"/>
      <c r="V2156" t="inlineStr"/>
      <c r="W2156" t="inlineStr"/>
      <c r="X2156" t="inlineStr">
        <is>
          <t>PAP/HSFS/ST01540</t>
        </is>
      </c>
      <c r="Y2156" t="inlineStr">
        <is>
          <t>PAP/HSFS/ST01540</t>
        </is>
      </c>
      <c r="Z2156" t="inlineStr">
        <is>
          <t>2025-04-24 18:43:36</t>
        </is>
      </c>
      <c r="AA2156" t="inlineStr">
        <is>
          <t>2025-04-24 18:41:56</t>
        </is>
      </c>
      <c r="AB2156" t="inlineStr">
        <is>
          <t>2jessica</t>
        </is>
      </c>
      <c r="AC2156" t="inlineStr">
        <is>
          <t>2025-04-24 18:43:38</t>
        </is>
      </c>
      <c r="AD2156" s="1" t="inlineStr">
        <is>
          <t>https://www.commcarehq.org/a/caris-test/reports/form_data/464ec850-304d-4b38-a42e-7ca85e55bfca/</t>
        </is>
      </c>
      <c r="AE2156" t="inlineStr">
        <is>
          <t>---</t>
        </is>
      </c>
      <c r="AF2156" t="inlineStr">
        <is>
          <t>3c5a623af057e23a32ae4000_178578</t>
        </is>
      </c>
      <c r="AG2156" t="inlineStr">
        <is>
          <t>---</t>
        </is>
      </c>
      <c r="AH2156" t="inlineStr">
        <is>
          <t>2025-04-24 18:43:36</t>
        </is>
      </c>
      <c r="AI2156" t="inlineStr">
        <is>
          <t>6b7066b672544b4cabd3a14f9f012e2c</t>
        </is>
      </c>
      <c r="AJ2156" t="inlineStr">
        <is>
          <t>2025-04-24</t>
        </is>
      </c>
      <c r="AK2156" t="inlineStr">
        <is>
          <t>4</t>
        </is>
      </c>
      <c r="AL2156" t="inlineStr">
        <is>
          <t>verification charge virale
effectuer le16/10/24 indetectable</t>
        </is>
      </c>
      <c r="AM2156" t="inlineStr">
        <is>
          <t>1</t>
        </is>
      </c>
      <c r="AN2156" t="inlineStr">
        <is>
          <t>verification charge virale
effectuer le 16/10/24 indetectable</t>
        </is>
      </c>
      <c r="AO2156" t="inlineStr">
        <is>
          <t>0</t>
        </is>
      </c>
      <c r="AP2156" t="inlineStr">
        <is>
          <t>1</t>
        </is>
      </c>
      <c r="AQ2156" t="inlineStr"/>
      <c r="AR2156" t="inlineStr"/>
      <c r="AS2156" t="inlineStr"/>
      <c r="AT2156" t="inlineStr"/>
      <c r="AU2156" t="inlineStr">
        <is>
          <t>---</t>
        </is>
      </c>
      <c r="AV2156" t="inlineStr">
        <is>
          <t>---</t>
        </is>
      </c>
      <c r="AW2156" t="inlineStr">
        <is>
          <t>---</t>
        </is>
      </c>
      <c r="AX2156" t="inlineStr">
        <is>
          <t>---</t>
        </is>
      </c>
      <c r="AY2156" t="inlineStr">
        <is>
          <t>---</t>
        </is>
      </c>
      <c r="AZ2156" t="inlineStr">
        <is>
          <t>---</t>
        </is>
      </c>
      <c r="BA2156" t="inlineStr">
        <is>
          <t>6b7066b672544b4cabd3a14f9f012e2c</t>
        </is>
      </c>
      <c r="BB2156" t="inlineStr">
        <is>
          <t>http://openrosa.org/formdesigner/0B48E039-1E80-49A7-AC24-732B6E788E39</t>
        </is>
      </c>
      <c r="BC2156" t="inlineStr">
        <is>
          <t>Ration et autres visites</t>
        </is>
      </c>
      <c r="BD2156" t="inlineStr">
        <is>
          <t>CommCare Android, version "2.57.0"(472003). App v15976. CommCare Version 2.57.0. Build 472003, built on: 2025-04-18</t>
        </is>
      </c>
      <c r="BE2156" t="inlineStr">
        <is>
          <t>commcare_f18d6b7a-4a28-4b1e-ba72-371ee279da9f</t>
        </is>
      </c>
      <c r="BF2156" t="inlineStr">
        <is>
          <t>18.5457867 -72.2995021 72.7 4.7</t>
        </is>
      </c>
      <c r="BG2156" t="inlineStr">
        <is>
          <t>f13d8149fc6d39ebe86af18272310ff9</t>
        </is>
      </c>
      <c r="BH2156" t="inlineStr">
        <is>
          <t>7f92301a232342ecaa860bf392f6b02f</t>
        </is>
      </c>
      <c r="BI2156" t="inlineStr">
        <is>
          <t>15246</t>
        </is>
      </c>
      <c r="BJ2156" t="inlineStr">
        <is>
          <t>XFormInstance</t>
        </is>
      </c>
      <c r="BK2156" t="inlineStr">
        <is>
          <t>75f13d24211a11f091af5d8af65c2883</t>
        </is>
      </c>
      <c r="BL2156" t="b">
        <v>0</v>
      </c>
      <c r="BM2156" t="inlineStr">
        <is>
          <t>---</t>
        </is>
      </c>
      <c r="BN2156" t="inlineStr">
        <is>
          <t>190.115.178.108</t>
        </is>
      </c>
      <c r="BO2156" t="inlineStr">
        <is>
          <t>Charles Stephanie</t>
        </is>
      </c>
    </row>
    <row r="2157">
      <c r="A2157" t="inlineStr">
        <is>
          <t>2155</t>
        </is>
      </c>
      <c r="B2157" t="inlineStr">
        <is>
          <t>82968ddc-de25-4096-a5b6-a2a3e7252a36</t>
        </is>
      </c>
      <c r="C2157" t="inlineStr">
        <is>
          <t>2025-04-24</t>
        </is>
      </c>
      <c r="D2157" t="inlineStr">
        <is>
          <t>4</t>
        </is>
      </c>
      <c r="E2157" t="inlineStr">
        <is>
          <t>verification des médicaments
rendez vous 24/6/25</t>
        </is>
      </c>
      <c r="F2157" t="inlineStr">
        <is>
          <t>1</t>
        </is>
      </c>
      <c r="G2157" t="inlineStr">
        <is>
          <t>verification des medicaments
rendez vous 24/6/25</t>
        </is>
      </c>
      <c r="H2157" t="inlineStr">
        <is>
          <t>0</t>
        </is>
      </c>
      <c r="I2157" t="inlineStr">
        <is>
          <t>1</t>
        </is>
      </c>
      <c r="J2157" t="inlineStr">
        <is>
          <t>1</t>
        </is>
      </c>
      <c r="K2157" t="inlineStr">
        <is>
          <t>---</t>
        </is>
      </c>
      <c r="L2157" t="inlineStr">
        <is>
          <t>---</t>
        </is>
      </c>
      <c r="M2157" t="inlineStr">
        <is>
          <t>---</t>
        </is>
      </c>
      <c r="N2157" t="inlineStr">
        <is>
          <t>---</t>
        </is>
      </c>
      <c r="O2157" t="inlineStr">
        <is>
          <t>---</t>
        </is>
      </c>
      <c r="P2157" t="inlineStr">
        <is>
          <t>---</t>
        </is>
      </c>
      <c r="Q2157" t="inlineStr">
        <is>
          <t>---</t>
        </is>
      </c>
      <c r="R2157" t="inlineStr"/>
      <c r="S2157" t="inlineStr"/>
      <c r="T2157" t="inlineStr"/>
      <c r="U2157" t="inlineStr"/>
      <c r="V2157" t="inlineStr"/>
      <c r="W2157" t="inlineStr"/>
      <c r="X2157" t="inlineStr">
        <is>
          <t>PAP/HSFS/ST01601</t>
        </is>
      </c>
      <c r="Y2157" t="inlineStr">
        <is>
          <t>PAP/HSFS/ST01601</t>
        </is>
      </c>
      <c r="Z2157" t="inlineStr">
        <is>
          <t>2025-04-24 18:45:04</t>
        </is>
      </c>
      <c r="AA2157" t="inlineStr">
        <is>
          <t>2025-04-24 18:43:50</t>
        </is>
      </c>
      <c r="AB2157" t="inlineStr">
        <is>
          <t>2jessica</t>
        </is>
      </c>
      <c r="AC2157" t="inlineStr">
        <is>
          <t>2025-04-24 18:45:07</t>
        </is>
      </c>
      <c r="AD2157" s="1" t="inlineStr">
        <is>
          <t>https://www.commcarehq.org/a/caris-test/reports/form_data/82968ddc-de25-4096-a5b6-a2a3e7252a36/</t>
        </is>
      </c>
      <c r="AE2157" t="inlineStr">
        <is>
          <t>---</t>
        </is>
      </c>
      <c r="AF2157" t="inlineStr">
        <is>
          <t>3c5a623af057e23a32ae4000_178624</t>
        </is>
      </c>
      <c r="AG2157" t="inlineStr">
        <is>
          <t>---</t>
        </is>
      </c>
      <c r="AH2157" t="inlineStr">
        <is>
          <t>2025-04-24 18:45:04</t>
        </is>
      </c>
      <c r="AI2157" t="inlineStr">
        <is>
          <t>6b7066b672544b4cabd3a14f9f012e2c</t>
        </is>
      </c>
      <c r="AJ2157" t="inlineStr">
        <is>
          <t>2025-04-24</t>
        </is>
      </c>
      <c r="AK2157" t="inlineStr">
        <is>
          <t>4</t>
        </is>
      </c>
      <c r="AL2157" t="inlineStr">
        <is>
          <t>verification des médicaments
rendez vous 24/6/25</t>
        </is>
      </c>
      <c r="AM2157" t="inlineStr">
        <is>
          <t>1</t>
        </is>
      </c>
      <c r="AN2157" t="inlineStr">
        <is>
          <t>verification des medicaments
rendez vous 24/6/25</t>
        </is>
      </c>
      <c r="AO2157" t="inlineStr">
        <is>
          <t>0</t>
        </is>
      </c>
      <c r="AP2157" t="inlineStr">
        <is>
          <t>1</t>
        </is>
      </c>
      <c r="AQ2157" t="inlineStr"/>
      <c r="AR2157" t="inlineStr"/>
      <c r="AS2157" t="inlineStr"/>
      <c r="AT2157" t="inlineStr"/>
      <c r="AU2157" t="inlineStr">
        <is>
          <t>---</t>
        </is>
      </c>
      <c r="AV2157" t="inlineStr">
        <is>
          <t>---</t>
        </is>
      </c>
      <c r="AW2157" t="inlineStr">
        <is>
          <t>---</t>
        </is>
      </c>
      <c r="AX2157" t="inlineStr">
        <is>
          <t>---</t>
        </is>
      </c>
      <c r="AY2157" t="inlineStr">
        <is>
          <t>---</t>
        </is>
      </c>
      <c r="AZ2157" t="inlineStr">
        <is>
          <t>---</t>
        </is>
      </c>
      <c r="BA2157" t="inlineStr">
        <is>
          <t>6b7066b672544b4cabd3a14f9f012e2c</t>
        </is>
      </c>
      <c r="BB2157" t="inlineStr">
        <is>
          <t>http://openrosa.org/formdesigner/0B48E039-1E80-49A7-AC24-732B6E788E39</t>
        </is>
      </c>
      <c r="BC2157" t="inlineStr">
        <is>
          <t>Ration et autres visites</t>
        </is>
      </c>
      <c r="BD2157" t="inlineStr">
        <is>
          <t>CommCare Android, version "2.57.0"(472003). App v15976. CommCare Version 2.57.0. Build 472003, built on: 2025-04-18</t>
        </is>
      </c>
      <c r="BE2157" t="inlineStr">
        <is>
          <t>commcare_f18d6b7a-4a28-4b1e-ba72-371ee279da9f</t>
        </is>
      </c>
      <c r="BF2157" t="inlineStr">
        <is>
          <t>18.5444184 -72.3003727 70.2 6.56</t>
        </is>
      </c>
      <c r="BG2157" t="inlineStr">
        <is>
          <t>f13d8149fc6d39ebe86af18272310ff9</t>
        </is>
      </c>
      <c r="BH2157" t="inlineStr">
        <is>
          <t>7f92301a232342ecaa860bf392f6b02f</t>
        </is>
      </c>
      <c r="BI2157" t="inlineStr">
        <is>
          <t>15246</t>
        </is>
      </c>
      <c r="BJ2157" t="inlineStr">
        <is>
          <t>XFormInstance</t>
        </is>
      </c>
      <c r="BK2157" t="inlineStr">
        <is>
          <t>75f13d24211a11f091af5d8af65c2883</t>
        </is>
      </c>
      <c r="BL2157" t="b">
        <v>0</v>
      </c>
      <c r="BM2157" t="inlineStr">
        <is>
          <t>---</t>
        </is>
      </c>
      <c r="BN2157" t="inlineStr">
        <is>
          <t>190.115.178.108</t>
        </is>
      </c>
      <c r="BO2157" t="inlineStr">
        <is>
          <t>---</t>
        </is>
      </c>
    </row>
    <row r="2158">
      <c r="A2158" t="inlineStr">
        <is>
          <t>2156</t>
        </is>
      </c>
      <c r="B2158" t="inlineStr">
        <is>
          <t>eedf31da-4abe-4781-bc38-835151f13d78</t>
        </is>
      </c>
      <c r="C2158" t="inlineStr">
        <is>
          <t>2025-04-24</t>
        </is>
      </c>
      <c r="D2158" t="inlineStr">
        <is>
          <t>3</t>
        </is>
      </c>
      <c r="E2158" t="inlineStr">
        <is>
          <t>---</t>
        </is>
      </c>
      <c r="F2158" t="inlineStr">
        <is>
          <t>1</t>
        </is>
      </c>
      <c r="G2158" t="inlineStr">
        <is>
          <t>---</t>
        </is>
      </c>
      <c r="H2158" t="inlineStr">
        <is>
          <t>1</t>
        </is>
      </c>
      <c r="I2158" t="inlineStr">
        <is>
          <t>1</t>
        </is>
      </c>
      <c r="J2158" t="inlineStr"/>
      <c r="K2158" t="inlineStr">
        <is>
          <t>---</t>
        </is>
      </c>
      <c r="L2158" t="inlineStr">
        <is>
          <t>---</t>
        </is>
      </c>
      <c r="M2158" t="inlineStr">
        <is>
          <t>---</t>
        </is>
      </c>
      <c r="N2158" t="inlineStr">
        <is>
          <t>---</t>
        </is>
      </c>
      <c r="O2158" t="inlineStr">
        <is>
          <t>---</t>
        </is>
      </c>
      <c r="P2158" t="inlineStr">
        <is>
          <t>---</t>
        </is>
      </c>
      <c r="Q2158" t="inlineStr">
        <is>
          <t>---</t>
        </is>
      </c>
      <c r="R2158" t="inlineStr"/>
      <c r="S2158" t="inlineStr"/>
      <c r="T2158" t="inlineStr"/>
      <c r="U2158" t="inlineStr"/>
      <c r="V2158" t="inlineStr"/>
      <c r="W2158" t="inlineStr"/>
      <c r="X2158" t="inlineStr">
        <is>
          <t>PAP/OBCG/ST00205</t>
        </is>
      </c>
      <c r="Y2158" t="inlineStr">
        <is>
          <t>PAP/OBCG/ST00205</t>
        </is>
      </c>
      <c r="Z2158" t="inlineStr">
        <is>
          <t>2025-04-24 18:45:23</t>
        </is>
      </c>
      <c r="AA2158" t="inlineStr">
        <is>
          <t>2025-04-24 18:44:49</t>
        </is>
      </c>
      <c r="AB2158" t="inlineStr">
        <is>
          <t>2edina</t>
        </is>
      </c>
      <c r="AC2158" t="inlineStr">
        <is>
          <t>2025-04-24 18:45:26</t>
        </is>
      </c>
      <c r="AD2158" s="1" t="inlineStr">
        <is>
          <t>https://www.commcarehq.org/a/caris-test/reports/form_data/eedf31da-4abe-4781-bc38-835151f13d78/</t>
        </is>
      </c>
      <c r="AE2158" t="inlineStr">
        <is>
          <t>---</t>
        </is>
      </c>
      <c r="AF2158" t="inlineStr">
        <is>
          <t>3c5a623af057e23a32ae4000_32342</t>
        </is>
      </c>
      <c r="AG2158" t="inlineStr">
        <is>
          <t>OK</t>
        </is>
      </c>
      <c r="AH2158" t="inlineStr">
        <is>
          <t>2025-04-24 18:45:23</t>
        </is>
      </c>
      <c r="AI2158" t="inlineStr">
        <is>
          <t>f07b225bd77c4209bd818ee1cd8e3648</t>
        </is>
      </c>
      <c r="AJ2158" t="inlineStr">
        <is>
          <t>2025-04-24</t>
        </is>
      </c>
      <c r="AK2158" t="inlineStr">
        <is>
          <t>3</t>
        </is>
      </c>
      <c r="AL2158" t="inlineStr">
        <is>
          <t>---</t>
        </is>
      </c>
      <c r="AM2158" t="inlineStr">
        <is>
          <t>1</t>
        </is>
      </c>
      <c r="AN2158" t="inlineStr">
        <is>
          <t>---</t>
        </is>
      </c>
      <c r="AO2158" t="inlineStr">
        <is>
          <t>1</t>
        </is>
      </c>
      <c r="AP2158" t="inlineStr">
        <is>
          <t>1</t>
        </is>
      </c>
      <c r="AQ2158" t="inlineStr"/>
      <c r="AR2158" t="inlineStr"/>
      <c r="AS2158" t="inlineStr"/>
      <c r="AT2158" t="inlineStr"/>
      <c r="AU2158" t="inlineStr">
        <is>
          <t>---</t>
        </is>
      </c>
      <c r="AV2158" t="inlineStr">
        <is>
          <t>---</t>
        </is>
      </c>
      <c r="AW2158" t="inlineStr">
        <is>
          <t>---</t>
        </is>
      </c>
      <c r="AX2158" t="inlineStr">
        <is>
          <t>---</t>
        </is>
      </c>
      <c r="AY2158" t="inlineStr">
        <is>
          <t>---</t>
        </is>
      </c>
      <c r="AZ2158" t="inlineStr">
        <is>
          <t>---</t>
        </is>
      </c>
      <c r="BA2158" t="inlineStr">
        <is>
          <t>f07b225bd77c4209bd818ee1cd8e3648</t>
        </is>
      </c>
      <c r="BB2158" t="inlineStr">
        <is>
          <t>http://openrosa.org/formdesigner/0B48E039-1E80-49A7-AC24-732B6E788E39</t>
        </is>
      </c>
      <c r="BC2158" t="inlineStr">
        <is>
          <t>Ration et autres visites</t>
        </is>
      </c>
      <c r="BD2158" t="inlineStr">
        <is>
          <t>CommCare Android, version "2.56"(468046). App v15976. CommCare Version 2.56.0. Build 468046, built on: 2025-03-15</t>
        </is>
      </c>
      <c r="BE2158" t="inlineStr">
        <is>
          <t>commcare_4563efbb-0edf-4089-abcd-f064b9d0d441</t>
        </is>
      </c>
      <c r="BF2158" t="inlineStr">
        <is>
          <t>18.5416869 -72.3981546 3.09 7.49</t>
        </is>
      </c>
      <c r="BG2158" t="inlineStr">
        <is>
          <t>f13d8149fc6d39ebe86af18272310ff9</t>
        </is>
      </c>
      <c r="BH2158" t="inlineStr">
        <is>
          <t>7f92301a232342ecaa860bf392f6b02f</t>
        </is>
      </c>
      <c r="BI2158" t="inlineStr">
        <is>
          <t>15246</t>
        </is>
      </c>
      <c r="BJ2158" t="inlineStr">
        <is>
          <t>XFormInstance</t>
        </is>
      </c>
      <c r="BK2158" t="inlineStr">
        <is>
          <t>0bdd12641eea11f0b9ebadacf27a4d41</t>
        </is>
      </c>
      <c r="BL2158" t="b">
        <v>0</v>
      </c>
      <c r="BM2158" t="inlineStr">
        <is>
          <t>---</t>
        </is>
      </c>
      <c r="BN2158" t="inlineStr">
        <is>
          <t>200.113.238.32</t>
        </is>
      </c>
      <c r="BO2158" t="inlineStr">
        <is>
          <t>Frantzo Noel</t>
        </is>
      </c>
    </row>
    <row r="2159">
      <c r="A2159" t="inlineStr">
        <is>
          <t>2157</t>
        </is>
      </c>
      <c r="B2159" t="inlineStr">
        <is>
          <t>04df2867-61e2-49a0-af4d-844d8830a5b2</t>
        </is>
      </c>
      <c r="C2159" t="inlineStr">
        <is>
          <t>2025-04-24</t>
        </is>
      </c>
      <c r="D2159" t="inlineStr">
        <is>
          <t>4</t>
        </is>
      </c>
      <c r="E2159" t="inlineStr">
        <is>
          <t>verification charge virale
effectuer le19/12/24</t>
        </is>
      </c>
      <c r="F2159" t="inlineStr">
        <is>
          <t>1</t>
        </is>
      </c>
      <c r="G2159" t="inlineStr">
        <is>
          <t>verification charge virale
effectuer le 19/12/24 indetectable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---</t>
        </is>
      </c>
      <c r="L2159" t="inlineStr">
        <is>
          <t>---</t>
        </is>
      </c>
      <c r="M2159" t="inlineStr">
        <is>
          <t>---</t>
        </is>
      </c>
      <c r="N2159" t="inlineStr">
        <is>
          <t>---</t>
        </is>
      </c>
      <c r="O2159" t="inlineStr">
        <is>
          <t>---</t>
        </is>
      </c>
      <c r="P2159" t="inlineStr">
        <is>
          <t>---</t>
        </is>
      </c>
      <c r="Q2159" t="inlineStr">
        <is>
          <t>---</t>
        </is>
      </c>
      <c r="R2159" t="inlineStr"/>
      <c r="S2159" t="inlineStr"/>
      <c r="T2159" t="inlineStr"/>
      <c r="U2159" t="inlineStr"/>
      <c r="V2159" t="inlineStr"/>
      <c r="W2159" t="inlineStr"/>
      <c r="X2159" t="inlineStr">
        <is>
          <t>PAP/HSFS/ST01680</t>
        </is>
      </c>
      <c r="Y2159" t="inlineStr">
        <is>
          <t>PAP/HSFS/ST01680</t>
        </is>
      </c>
      <c r="Z2159" t="inlineStr">
        <is>
          <t>2025-04-24 18:46:39</t>
        </is>
      </c>
      <c r="AA2159" t="inlineStr">
        <is>
          <t>2025-04-24 18:45:17</t>
        </is>
      </c>
      <c r="AB2159" t="inlineStr">
        <is>
          <t>2jessica</t>
        </is>
      </c>
      <c r="AC2159" t="inlineStr">
        <is>
          <t>2025-04-24 18:46:40</t>
        </is>
      </c>
      <c r="AD2159" s="1" t="inlineStr">
        <is>
          <t>https://www.commcarehq.org/a/caris-test/reports/form_data/04df2867-61e2-49a0-af4d-844d8830a5b2/</t>
        </is>
      </c>
      <c r="AE2159" t="inlineStr">
        <is>
          <t>---</t>
        </is>
      </c>
      <c r="AF2159" t="inlineStr">
        <is>
          <t>3c5a623af057e23a32ae4000_194443</t>
        </is>
      </c>
      <c r="AG2159" t="inlineStr">
        <is>
          <t>---</t>
        </is>
      </c>
      <c r="AH2159" t="inlineStr">
        <is>
          <t>2025-04-24 18:46:39</t>
        </is>
      </c>
      <c r="AI2159" t="inlineStr">
        <is>
          <t>6b7066b672544b4cabd3a14f9f012e2c</t>
        </is>
      </c>
      <c r="AJ2159" t="inlineStr">
        <is>
          <t>2025-04-24</t>
        </is>
      </c>
      <c r="AK2159" t="inlineStr">
        <is>
          <t>4</t>
        </is>
      </c>
      <c r="AL2159" t="inlineStr">
        <is>
          <t>verification charge virale
effectuer le19/12/24</t>
        </is>
      </c>
      <c r="AM2159" t="inlineStr">
        <is>
          <t>1</t>
        </is>
      </c>
      <c r="AN2159" t="inlineStr">
        <is>
          <t>verification charge virale
effectuer le 19/12/24 indetectable</t>
        </is>
      </c>
      <c r="AO2159" t="inlineStr">
        <is>
          <t>0</t>
        </is>
      </c>
      <c r="AP2159" t="inlineStr">
        <is>
          <t>1</t>
        </is>
      </c>
      <c r="AQ2159" t="inlineStr"/>
      <c r="AR2159" t="inlineStr"/>
      <c r="AS2159" t="inlineStr"/>
      <c r="AT2159" t="inlineStr"/>
      <c r="AU2159" t="inlineStr">
        <is>
          <t>---</t>
        </is>
      </c>
      <c r="AV2159" t="inlineStr">
        <is>
          <t>---</t>
        </is>
      </c>
      <c r="AW2159" t="inlineStr">
        <is>
          <t>---</t>
        </is>
      </c>
      <c r="AX2159" t="inlineStr">
        <is>
          <t>---</t>
        </is>
      </c>
      <c r="AY2159" t="inlineStr">
        <is>
          <t>---</t>
        </is>
      </c>
      <c r="AZ2159" t="inlineStr">
        <is>
          <t>---</t>
        </is>
      </c>
      <c r="BA2159" t="inlineStr">
        <is>
          <t>6b7066b672544b4cabd3a14f9f012e2c</t>
        </is>
      </c>
      <c r="BB2159" t="inlineStr">
        <is>
          <t>http://openrosa.org/formdesigner/0B48E039-1E80-49A7-AC24-732B6E788E39</t>
        </is>
      </c>
      <c r="BC2159" t="inlineStr">
        <is>
          <t>Ration et autres visites</t>
        </is>
      </c>
      <c r="BD2159" t="inlineStr">
        <is>
          <t>CommCare Android, version "2.57.0"(472003). App v15976. CommCare Version 2.57.0. Build 472003, built on: 2025-04-18</t>
        </is>
      </c>
      <c r="BE2159" t="inlineStr">
        <is>
          <t>commcare_f18d6b7a-4a28-4b1e-ba72-371ee279da9f</t>
        </is>
      </c>
      <c r="BF2159" t="inlineStr">
        <is>
          <t>18.5438603 -72.3000712 111.59 3.98</t>
        </is>
      </c>
      <c r="BG2159" t="inlineStr">
        <is>
          <t>f13d8149fc6d39ebe86af18272310ff9</t>
        </is>
      </c>
      <c r="BH2159" t="inlineStr">
        <is>
          <t>7f92301a232342ecaa860bf392f6b02f</t>
        </is>
      </c>
      <c r="BI2159" t="inlineStr">
        <is>
          <t>15246</t>
        </is>
      </c>
      <c r="BJ2159" t="inlineStr">
        <is>
          <t>XFormInstance</t>
        </is>
      </c>
      <c r="BK2159" t="inlineStr">
        <is>
          <t>75f13d24211a11f091af5d8af65c2883</t>
        </is>
      </c>
      <c r="BL2159" t="b">
        <v>0</v>
      </c>
      <c r="BM2159" t="inlineStr">
        <is>
          <t>---</t>
        </is>
      </c>
      <c r="BN2159" t="inlineStr">
        <is>
          <t>190.115.178.108</t>
        </is>
      </c>
      <c r="BO2159" t="inlineStr">
        <is>
          <t xml:space="preserve">Francska Jean </t>
        </is>
      </c>
    </row>
    <row r="2160">
      <c r="A2160" t="inlineStr">
        <is>
          <t>2158</t>
        </is>
      </c>
      <c r="B2160" t="inlineStr">
        <is>
          <t>b6fdffa1-87bc-4c01-a40a-30249193b82f</t>
        </is>
      </c>
      <c r="C2160" t="inlineStr">
        <is>
          <t>2025-04-24</t>
        </is>
      </c>
      <c r="D2160" t="inlineStr">
        <is>
          <t>3</t>
        </is>
      </c>
      <c r="E2160" t="inlineStr">
        <is>
          <t>---</t>
        </is>
      </c>
      <c r="F2160" t="inlineStr">
        <is>
          <t>1</t>
        </is>
      </c>
      <c r="G2160" t="inlineStr">
        <is>
          <t>---</t>
        </is>
      </c>
      <c r="H2160" t="inlineStr">
        <is>
          <t>1</t>
        </is>
      </c>
      <c r="I2160" t="inlineStr">
        <is>
          <t>1</t>
        </is>
      </c>
      <c r="J2160" t="inlineStr"/>
      <c r="K2160" t="inlineStr">
        <is>
          <t>---</t>
        </is>
      </c>
      <c r="L2160" t="inlineStr">
        <is>
          <t>---</t>
        </is>
      </c>
      <c r="M2160" t="inlineStr">
        <is>
          <t>---</t>
        </is>
      </c>
      <c r="N2160" t="inlineStr">
        <is>
          <t>---</t>
        </is>
      </c>
      <c r="O2160" t="inlineStr">
        <is>
          <t>---</t>
        </is>
      </c>
      <c r="P2160" t="inlineStr">
        <is>
          <t>---</t>
        </is>
      </c>
      <c r="Q2160" t="inlineStr">
        <is>
          <t>---</t>
        </is>
      </c>
      <c r="R2160" t="inlineStr"/>
      <c r="S2160" t="inlineStr"/>
      <c r="T2160" t="inlineStr"/>
      <c r="U2160" t="inlineStr"/>
      <c r="V2160" t="inlineStr"/>
      <c r="W2160" t="inlineStr"/>
      <c r="X2160" t="inlineStr">
        <is>
          <t>PAP/OBCG/ST00572</t>
        </is>
      </c>
      <c r="Y2160" t="inlineStr">
        <is>
          <t>PAP/OBCG/ST00572</t>
        </is>
      </c>
      <c r="Z2160" t="inlineStr">
        <is>
          <t>2025-04-24 18:53:47</t>
        </is>
      </c>
      <c r="AA2160" t="inlineStr">
        <is>
          <t>2025-04-24 18:53:06</t>
        </is>
      </c>
      <c r="AB2160" t="inlineStr">
        <is>
          <t>2edina</t>
        </is>
      </c>
      <c r="AC2160" t="inlineStr">
        <is>
          <t>2025-04-24 18:57:21</t>
        </is>
      </c>
      <c r="AD2160" s="1" t="inlineStr">
        <is>
          <t>https://www.commcarehq.org/a/caris-test/reports/form_data/b6fdffa1-87bc-4c01-a40a-30249193b82f/</t>
        </is>
      </c>
      <c r="AE2160" t="inlineStr">
        <is>
          <t>---</t>
        </is>
      </c>
      <c r="AF2160" t="inlineStr">
        <is>
          <t>3c5a623af057e23a32ae4000_46380</t>
        </is>
      </c>
      <c r="AG2160" t="inlineStr">
        <is>
          <t>OK</t>
        </is>
      </c>
      <c r="AH2160" t="inlineStr">
        <is>
          <t>2025-04-24 18:53:47</t>
        </is>
      </c>
      <c r="AI2160" t="inlineStr">
        <is>
          <t>f07b225bd77c4209bd818ee1cd8e3648</t>
        </is>
      </c>
      <c r="AJ2160" t="inlineStr">
        <is>
          <t>2025-04-24</t>
        </is>
      </c>
      <c r="AK2160" t="inlineStr">
        <is>
          <t>3</t>
        </is>
      </c>
      <c r="AL2160" t="inlineStr">
        <is>
          <t>---</t>
        </is>
      </c>
      <c r="AM2160" t="inlineStr">
        <is>
          <t>1</t>
        </is>
      </c>
      <c r="AN2160" t="inlineStr">
        <is>
          <t>---</t>
        </is>
      </c>
      <c r="AO2160" t="inlineStr">
        <is>
          <t>1</t>
        </is>
      </c>
      <c r="AP2160" t="inlineStr">
        <is>
          <t>1</t>
        </is>
      </c>
      <c r="AQ2160" t="inlineStr"/>
      <c r="AR2160" t="inlineStr"/>
      <c r="AS2160" t="inlineStr"/>
      <c r="AT2160" t="inlineStr"/>
      <c r="AU2160" t="inlineStr">
        <is>
          <t>---</t>
        </is>
      </c>
      <c r="AV2160" t="inlineStr">
        <is>
          <t>---</t>
        </is>
      </c>
      <c r="AW2160" t="inlineStr">
        <is>
          <t>---</t>
        </is>
      </c>
      <c r="AX2160" t="inlineStr">
        <is>
          <t>---</t>
        </is>
      </c>
      <c r="AY2160" t="inlineStr">
        <is>
          <t>---</t>
        </is>
      </c>
      <c r="AZ2160" t="inlineStr">
        <is>
          <t>---</t>
        </is>
      </c>
      <c r="BA2160" t="inlineStr">
        <is>
          <t>f07b225bd77c4209bd818ee1cd8e3648</t>
        </is>
      </c>
      <c r="BB2160" t="inlineStr">
        <is>
          <t>http://openrosa.org/formdesigner/0B48E039-1E80-49A7-AC24-732B6E788E39</t>
        </is>
      </c>
      <c r="BC2160" t="inlineStr">
        <is>
          <t>Ration et autres visites</t>
        </is>
      </c>
      <c r="BD2160" t="inlineStr">
        <is>
          <t>CommCare Android, version "2.56"(468046). App v15976. CommCare Version 2.56.0. Build 468046, built on: 2025-03-15</t>
        </is>
      </c>
      <c r="BE2160" t="inlineStr">
        <is>
          <t>commcare_4563efbb-0edf-4089-abcd-f064b9d0d441</t>
        </is>
      </c>
      <c r="BF2160" t="inlineStr">
        <is>
          <t>18.541731 -72.3982464 3.09 10.59</t>
        </is>
      </c>
      <c r="BG2160" t="inlineStr">
        <is>
          <t>f13d8149fc6d39ebe86af18272310ff9</t>
        </is>
      </c>
      <c r="BH2160" t="inlineStr">
        <is>
          <t>7f92301a232342ecaa860bf392f6b02f</t>
        </is>
      </c>
      <c r="BI2160" t="inlineStr">
        <is>
          <t>15246</t>
        </is>
      </c>
      <c r="BJ2160" t="inlineStr">
        <is>
          <t>XFormInstance</t>
        </is>
      </c>
      <c r="BK2160" t="inlineStr">
        <is>
          <t>0bdd12641eea11f0b9ebadacf27a4d41</t>
        </is>
      </c>
      <c r="BL2160" t="b">
        <v>0</v>
      </c>
      <c r="BM2160" t="inlineStr">
        <is>
          <t>---</t>
        </is>
      </c>
      <c r="BN2160" t="inlineStr">
        <is>
          <t>200.113.238.138</t>
        </is>
      </c>
      <c r="BO2160" t="inlineStr">
        <is>
          <t>Jefter Civil</t>
        </is>
      </c>
    </row>
    <row r="2161">
      <c r="A2161" t="inlineStr">
        <is>
          <t>2159</t>
        </is>
      </c>
      <c r="B2161" t="inlineStr">
        <is>
          <t>ff481d50-efe1-4d94-b8d4-493e1a13d649</t>
        </is>
      </c>
      <c r="C2161" t="inlineStr">
        <is>
          <t>2025-04-23</t>
        </is>
      </c>
      <c r="D2161" t="inlineStr">
        <is>
          <t>4</t>
        </is>
      </c>
      <c r="E2161" t="inlineStr">
        <is>
          <t>Renforcement d'adherence</t>
        </is>
      </c>
      <c r="F2161" t="inlineStr">
        <is>
          <t>0</t>
        </is>
      </c>
      <c r="G2161" t="inlineStr">
        <is>
          <t>Pas de telephone pour le moment</t>
        </is>
      </c>
      <c r="H2161" t="inlineStr">
        <is>
          <t>1</t>
        </is>
      </c>
      <c r="I2161" t="inlineStr">
        <is>
          <t>1</t>
        </is>
      </c>
      <c r="J2161" t="inlineStr"/>
      <c r="K2161" t="inlineStr">
        <is>
          <t>---</t>
        </is>
      </c>
      <c r="L2161" t="inlineStr">
        <is>
          <t>---</t>
        </is>
      </c>
      <c r="M2161" t="inlineStr">
        <is>
          <t>---</t>
        </is>
      </c>
      <c r="N2161" t="inlineStr">
        <is>
          <t>---</t>
        </is>
      </c>
      <c r="O2161" t="inlineStr">
        <is>
          <t>---</t>
        </is>
      </c>
      <c r="P2161" t="inlineStr">
        <is>
          <t>---</t>
        </is>
      </c>
      <c r="Q2161" t="inlineStr">
        <is>
          <t>---</t>
        </is>
      </c>
      <c r="R2161" t="inlineStr"/>
      <c r="S2161" t="inlineStr"/>
      <c r="T2161" t="inlineStr"/>
      <c r="U2161" t="inlineStr"/>
      <c r="V2161" t="inlineStr"/>
      <c r="W2161" t="inlineStr"/>
      <c r="X2161" t="inlineStr">
        <is>
          <t>PIG/CSSR/ST00758</t>
        </is>
      </c>
      <c r="Y2161" t="inlineStr">
        <is>
          <t>PIG/CSSR/ST00758</t>
        </is>
      </c>
      <c r="Z2161" t="inlineStr">
        <is>
          <t>2025-04-23 20:12:17</t>
        </is>
      </c>
      <c r="AA2161" t="inlineStr">
        <is>
          <t>2025-04-23 20:09:34</t>
        </is>
      </c>
      <c r="AB2161" t="inlineStr">
        <is>
          <t>1ketly</t>
        </is>
      </c>
      <c r="AC2161" t="inlineStr">
        <is>
          <t>2025-04-24 19:56:08</t>
        </is>
      </c>
      <c r="AD2161" s="1" t="inlineStr">
        <is>
          <t>https://www.commcarehq.org/a/caris-test/reports/form_data/ff481d50-efe1-4d94-b8d4-493e1a13d649/</t>
        </is>
      </c>
      <c r="AE2161" t="inlineStr">
        <is>
          <t>---</t>
        </is>
      </c>
      <c r="AF2161" t="inlineStr">
        <is>
          <t>3c5a623af057e23a32ae4000_71893</t>
        </is>
      </c>
      <c r="AG2161" t="inlineStr">
        <is>
          <t>---</t>
        </is>
      </c>
      <c r="AH2161" t="inlineStr">
        <is>
          <t>2025-04-23 20:12:17</t>
        </is>
      </c>
      <c r="AI2161" t="inlineStr">
        <is>
          <t>a75dfcb32c444e83a4857eabadf7dd0f</t>
        </is>
      </c>
      <c r="AJ2161" t="inlineStr">
        <is>
          <t>2025-04-23</t>
        </is>
      </c>
      <c r="AK2161" t="inlineStr">
        <is>
          <t>4</t>
        </is>
      </c>
      <c r="AL2161" t="inlineStr">
        <is>
          <t>Renforcement d'adherence</t>
        </is>
      </c>
      <c r="AM2161" t="inlineStr">
        <is>
          <t>0</t>
        </is>
      </c>
      <c r="AN2161" t="inlineStr">
        <is>
          <t>Pas de telephone pour le moment</t>
        </is>
      </c>
      <c r="AO2161" t="inlineStr">
        <is>
          <t>1</t>
        </is>
      </c>
      <c r="AP2161" t="inlineStr">
        <is>
          <t>1</t>
        </is>
      </c>
      <c r="AQ2161" t="inlineStr"/>
      <c r="AR2161" t="inlineStr"/>
      <c r="AS2161" t="inlineStr"/>
      <c r="AT2161" t="inlineStr"/>
      <c r="AU2161" t="inlineStr">
        <is>
          <t>---</t>
        </is>
      </c>
      <c r="AV2161" t="inlineStr">
        <is>
          <t>---</t>
        </is>
      </c>
      <c r="AW2161" t="inlineStr">
        <is>
          <t>---</t>
        </is>
      </c>
      <c r="AX2161" t="inlineStr">
        <is>
          <t>---</t>
        </is>
      </c>
      <c r="AY2161" t="inlineStr">
        <is>
          <t>---</t>
        </is>
      </c>
      <c r="AZ2161" t="inlineStr">
        <is>
          <t>---</t>
        </is>
      </c>
      <c r="BA2161" t="inlineStr">
        <is>
          <t>a75dfcb32c444e83a4857eabadf7dd0f</t>
        </is>
      </c>
      <c r="BB2161" t="inlineStr">
        <is>
          <t>http://openrosa.org/formdesigner/0B48E039-1E80-49A7-AC24-732B6E788E39</t>
        </is>
      </c>
      <c r="BC2161" t="inlineStr">
        <is>
          <t>Ration et autres visites</t>
        </is>
      </c>
      <c r="BD2161" t="inlineStr">
        <is>
          <t>CommCare Android, version "2.57.0"(472003). App v15976. CommCare Version 2.57.0. Build 472003, built on: 2025-04-18</t>
        </is>
      </c>
      <c r="BE2161" t="inlineStr">
        <is>
          <t>commcare_173380f7-b37d-43d8-ba2b-b49ceb66cb2e</t>
        </is>
      </c>
      <c r="BF2161" t="inlineStr">
        <is>
          <t>19.4389814 -72.2047614 354.0 9.9</t>
        </is>
      </c>
      <c r="BG2161" t="inlineStr">
        <is>
          <t>f13d8149fc6d39ebe86af18272310ff9</t>
        </is>
      </c>
      <c r="BH2161" t="inlineStr">
        <is>
          <t>7f92301a232342ecaa860bf392f6b02f</t>
        </is>
      </c>
      <c r="BI2161" t="inlineStr">
        <is>
          <t>15246</t>
        </is>
      </c>
      <c r="BJ2161" t="inlineStr">
        <is>
          <t>XFormInstance</t>
        </is>
      </c>
      <c r="BK2161" t="inlineStr">
        <is>
          <t>621ba8961fbe11f0a8ea6960cb3eba34</t>
        </is>
      </c>
      <c r="BL2161" t="b">
        <v>0</v>
      </c>
      <c r="BM2161" t="inlineStr">
        <is>
          <t>---</t>
        </is>
      </c>
      <c r="BN2161" t="inlineStr">
        <is>
          <t>190.102.76.111</t>
        </is>
      </c>
      <c r="BO2161" t="inlineStr">
        <is>
          <t xml:space="preserve"> Wilcardo Jean</t>
        </is>
      </c>
    </row>
    <row r="2162">
      <c r="A2162" t="inlineStr">
        <is>
          <t>2160</t>
        </is>
      </c>
      <c r="B2162" t="inlineStr">
        <is>
          <t>6ca632fb-0388-474e-b554-f29c54a79674</t>
        </is>
      </c>
      <c r="C2162" t="inlineStr">
        <is>
          <t>2025-04-23</t>
        </is>
      </c>
      <c r="D2162" t="inlineStr">
        <is>
          <t>4</t>
        </is>
      </c>
      <c r="E2162" t="inlineStr">
        <is>
          <t>Renforcement d'adherence</t>
        </is>
      </c>
      <c r="F2162" t="inlineStr">
        <is>
          <t>1</t>
        </is>
      </c>
      <c r="G2162" t="inlineStr">
        <is>
          <t>Messagerie Vocale</t>
        </is>
      </c>
      <c r="H2162" t="inlineStr">
        <is>
          <t>1</t>
        </is>
      </c>
      <c r="I2162" t="inlineStr">
        <is>
          <t>1</t>
        </is>
      </c>
      <c r="J2162" t="inlineStr"/>
      <c r="K2162" t="inlineStr">
        <is>
          <t>---</t>
        </is>
      </c>
      <c r="L2162" t="inlineStr">
        <is>
          <t>---</t>
        </is>
      </c>
      <c r="M2162" t="inlineStr">
        <is>
          <t>---</t>
        </is>
      </c>
      <c r="N2162" t="inlineStr">
        <is>
          <t>---</t>
        </is>
      </c>
      <c r="O2162" t="inlineStr">
        <is>
          <t>---</t>
        </is>
      </c>
      <c r="P2162" t="inlineStr">
        <is>
          <t>---</t>
        </is>
      </c>
      <c r="Q2162" t="inlineStr">
        <is>
          <t>---</t>
        </is>
      </c>
      <c r="R2162" t="inlineStr"/>
      <c r="S2162" t="inlineStr"/>
      <c r="T2162" t="inlineStr"/>
      <c r="U2162" t="inlineStr"/>
      <c r="V2162" t="inlineStr"/>
      <c r="W2162" t="inlineStr"/>
      <c r="X2162" t="inlineStr">
        <is>
          <t>PIG/CSSR/ST00976</t>
        </is>
      </c>
      <c r="Y2162" t="inlineStr">
        <is>
          <t>PIG/CSSR/ST00976</t>
        </is>
      </c>
      <c r="Z2162" t="inlineStr">
        <is>
          <t>2025-04-23 20:15:43</t>
        </is>
      </c>
      <c r="AA2162" t="inlineStr">
        <is>
          <t>2025-04-23 20:14:24</t>
        </is>
      </c>
      <c r="AB2162" t="inlineStr">
        <is>
          <t>1ketly</t>
        </is>
      </c>
      <c r="AC2162" t="inlineStr">
        <is>
          <t>2025-04-24 19:56:09</t>
        </is>
      </c>
      <c r="AD2162" s="1" t="inlineStr">
        <is>
          <t>https://www.commcarehq.org/a/caris-test/reports/form_data/6ca632fb-0388-474e-b554-f29c54a79674/</t>
        </is>
      </c>
      <c r="AE2162" t="inlineStr">
        <is>
          <t>---</t>
        </is>
      </c>
      <c r="AF2162" t="inlineStr">
        <is>
          <t>3c5a623af057e23a32ae4000_194353</t>
        </is>
      </c>
      <c r="AG2162" t="inlineStr">
        <is>
          <t>---</t>
        </is>
      </c>
      <c r="AH2162" t="inlineStr">
        <is>
          <t>2025-04-23 20:15:43</t>
        </is>
      </c>
      <c r="AI2162" t="inlineStr">
        <is>
          <t>a75dfcb32c444e83a4857eabadf7dd0f</t>
        </is>
      </c>
      <c r="AJ2162" t="inlineStr">
        <is>
          <t>2025-04-23</t>
        </is>
      </c>
      <c r="AK2162" t="inlineStr">
        <is>
          <t>4</t>
        </is>
      </c>
      <c r="AL2162" t="inlineStr">
        <is>
          <t>Renforcement d'adherence</t>
        </is>
      </c>
      <c r="AM2162" t="inlineStr">
        <is>
          <t>1</t>
        </is>
      </c>
      <c r="AN2162" t="inlineStr">
        <is>
          <t>Messagerie Vocale</t>
        </is>
      </c>
      <c r="AO2162" t="inlineStr">
        <is>
          <t>1</t>
        </is>
      </c>
      <c r="AP2162" t="inlineStr">
        <is>
          <t>1</t>
        </is>
      </c>
      <c r="AQ2162" t="inlineStr"/>
      <c r="AR2162" t="inlineStr"/>
      <c r="AS2162" t="inlineStr"/>
      <c r="AT2162" t="inlineStr"/>
      <c r="AU2162" t="inlineStr">
        <is>
          <t>---</t>
        </is>
      </c>
      <c r="AV2162" t="inlineStr">
        <is>
          <t>---</t>
        </is>
      </c>
      <c r="AW2162" t="inlineStr">
        <is>
          <t>---</t>
        </is>
      </c>
      <c r="AX2162" t="inlineStr">
        <is>
          <t>---</t>
        </is>
      </c>
      <c r="AY2162" t="inlineStr">
        <is>
          <t>---</t>
        </is>
      </c>
      <c r="AZ2162" t="inlineStr">
        <is>
          <t>---</t>
        </is>
      </c>
      <c r="BA2162" t="inlineStr">
        <is>
          <t>a75dfcb32c444e83a4857eabadf7dd0f</t>
        </is>
      </c>
      <c r="BB2162" t="inlineStr">
        <is>
          <t>http://openrosa.org/formdesigner/0B48E039-1E80-49A7-AC24-732B6E788E39</t>
        </is>
      </c>
      <c r="BC2162" t="inlineStr">
        <is>
          <t>Ration et autres visites</t>
        </is>
      </c>
      <c r="BD2162" t="inlineStr">
        <is>
          <t>CommCare Android, version "2.57.0"(472003). App v15976. CommCare Version 2.57.0. Build 472003, built on: 2025-04-18</t>
        </is>
      </c>
      <c r="BE2162" t="inlineStr">
        <is>
          <t>commcare_173380f7-b37d-43d8-ba2b-b49ceb66cb2e</t>
        </is>
      </c>
      <c r="BF2162" t="inlineStr">
        <is>
          <t>19.4389619 -72.2047729 361.0 9.91</t>
        </is>
      </c>
      <c r="BG2162" t="inlineStr">
        <is>
          <t>f13d8149fc6d39ebe86af18272310ff9</t>
        </is>
      </c>
      <c r="BH2162" t="inlineStr">
        <is>
          <t>7f92301a232342ecaa860bf392f6b02f</t>
        </is>
      </c>
      <c r="BI2162" t="inlineStr">
        <is>
          <t>15246</t>
        </is>
      </c>
      <c r="BJ2162" t="inlineStr">
        <is>
          <t>XFormInstance</t>
        </is>
      </c>
      <c r="BK2162" t="inlineStr">
        <is>
          <t>621ba8961fbe11f0a8ea6960cb3eba34</t>
        </is>
      </c>
      <c r="BL2162" t="b">
        <v>0</v>
      </c>
      <c r="BM2162" t="inlineStr">
        <is>
          <t>---</t>
        </is>
      </c>
      <c r="BN2162" t="inlineStr">
        <is>
          <t>190.102.76.111</t>
        </is>
      </c>
      <c r="BO2162" t="inlineStr">
        <is>
          <t>Djainalie Mondesir</t>
        </is>
      </c>
    </row>
    <row r="2163">
      <c r="A2163" t="inlineStr">
        <is>
          <t>2161</t>
        </is>
      </c>
      <c r="B2163" t="inlineStr">
        <is>
          <t>900f81f6-6105-417c-a1e4-b5e04ea99708</t>
        </is>
      </c>
      <c r="C2163" t="inlineStr">
        <is>
          <t>2025-04-23</t>
        </is>
      </c>
      <c r="D2163" t="inlineStr">
        <is>
          <t>4</t>
        </is>
      </c>
      <c r="E2163" t="inlineStr">
        <is>
          <t>Approvisonnement ARV</t>
        </is>
      </c>
      <c r="F2163" t="inlineStr">
        <is>
          <t>1</t>
        </is>
      </c>
      <c r="G2163" t="inlineStr">
        <is>
          <t>Ta mere est malade elle n'habite pas a la meme adresse</t>
        </is>
      </c>
      <c r="H2163" t="inlineStr">
        <is>
          <t>1</t>
        </is>
      </c>
      <c r="I2163" t="inlineStr">
        <is>
          <t>1</t>
        </is>
      </c>
      <c r="J2163" t="inlineStr"/>
      <c r="K2163" t="inlineStr">
        <is>
          <t>---</t>
        </is>
      </c>
      <c r="L2163" t="inlineStr">
        <is>
          <t>---</t>
        </is>
      </c>
      <c r="M2163" t="inlineStr">
        <is>
          <t>---</t>
        </is>
      </c>
      <c r="N2163" t="inlineStr">
        <is>
          <t>---</t>
        </is>
      </c>
      <c r="O2163" t="inlineStr">
        <is>
          <t>---</t>
        </is>
      </c>
      <c r="P2163" t="inlineStr">
        <is>
          <t>---</t>
        </is>
      </c>
      <c r="Q2163" t="inlineStr">
        <is>
          <t>---</t>
        </is>
      </c>
      <c r="R2163" t="inlineStr"/>
      <c r="S2163" t="inlineStr"/>
      <c r="T2163" t="inlineStr"/>
      <c r="U2163" t="inlineStr"/>
      <c r="V2163" t="inlineStr"/>
      <c r="W2163" t="inlineStr"/>
      <c r="X2163" t="inlineStr">
        <is>
          <t>PIG/CSSR/ST00970</t>
        </is>
      </c>
      <c r="Y2163" t="inlineStr">
        <is>
          <t>PIG/CSSR/ST00970</t>
        </is>
      </c>
      <c r="Z2163" t="inlineStr">
        <is>
          <t>2025-04-23 20:21:09</t>
        </is>
      </c>
      <c r="AA2163" t="inlineStr">
        <is>
          <t>2025-04-23 20:17:54</t>
        </is>
      </c>
      <c r="AB2163" t="inlineStr">
        <is>
          <t>1ketly</t>
        </is>
      </c>
      <c r="AC2163" t="inlineStr">
        <is>
          <t>2025-04-24 19:56:09</t>
        </is>
      </c>
      <c r="AD2163" s="1" t="inlineStr">
        <is>
          <t>https://www.commcarehq.org/a/caris-test/reports/form_data/900f81f6-6105-417c-a1e4-b5e04ea99708/</t>
        </is>
      </c>
      <c r="AE2163" t="inlineStr">
        <is>
          <t>---</t>
        </is>
      </c>
      <c r="AF2163" t="inlineStr">
        <is>
          <t>3c5a623af057e23a32ae4000_194352</t>
        </is>
      </c>
      <c r="AG2163" t="inlineStr">
        <is>
          <t>---</t>
        </is>
      </c>
      <c r="AH2163" t="inlineStr">
        <is>
          <t>2025-04-23 20:21:09</t>
        </is>
      </c>
      <c r="AI2163" t="inlineStr">
        <is>
          <t>a75dfcb32c444e83a4857eabadf7dd0f</t>
        </is>
      </c>
      <c r="AJ2163" t="inlineStr">
        <is>
          <t>2025-04-23</t>
        </is>
      </c>
      <c r="AK2163" t="inlineStr">
        <is>
          <t>4</t>
        </is>
      </c>
      <c r="AL2163" t="inlineStr">
        <is>
          <t>Approvisonnement ARV</t>
        </is>
      </c>
      <c r="AM2163" t="inlineStr">
        <is>
          <t>1</t>
        </is>
      </c>
      <c r="AN2163" t="inlineStr">
        <is>
          <t>Ta mere est malade elle n'habite pas a la meme adresse</t>
        </is>
      </c>
      <c r="AO2163" t="inlineStr">
        <is>
          <t>1</t>
        </is>
      </c>
      <c r="AP2163" t="inlineStr">
        <is>
          <t>1</t>
        </is>
      </c>
      <c r="AQ2163" t="inlineStr"/>
      <c r="AR2163" t="inlineStr"/>
      <c r="AS2163" t="inlineStr"/>
      <c r="AT2163" t="inlineStr"/>
      <c r="AU2163" t="inlineStr">
        <is>
          <t>---</t>
        </is>
      </c>
      <c r="AV2163" t="inlineStr">
        <is>
          <t>---</t>
        </is>
      </c>
      <c r="AW2163" t="inlineStr">
        <is>
          <t>---</t>
        </is>
      </c>
      <c r="AX2163" t="inlineStr">
        <is>
          <t>---</t>
        </is>
      </c>
      <c r="AY2163" t="inlineStr">
        <is>
          <t>---</t>
        </is>
      </c>
      <c r="AZ2163" t="inlineStr">
        <is>
          <t>---</t>
        </is>
      </c>
      <c r="BA2163" t="inlineStr">
        <is>
          <t>a75dfcb32c444e83a4857eabadf7dd0f</t>
        </is>
      </c>
      <c r="BB2163" t="inlineStr">
        <is>
          <t>http://openrosa.org/formdesigner/0B48E039-1E80-49A7-AC24-732B6E788E39</t>
        </is>
      </c>
      <c r="BC2163" t="inlineStr">
        <is>
          <t>Ration et autres visites</t>
        </is>
      </c>
      <c r="BD2163" t="inlineStr">
        <is>
          <t>CommCare Android, version "2.57.0"(472003). App v15976. CommCare Version 2.57.0. Build 472003, built on: 2025-04-18</t>
        </is>
      </c>
      <c r="BE2163" t="inlineStr">
        <is>
          <t>commcare_173380f7-b37d-43d8-ba2b-b49ceb66cb2e</t>
        </is>
      </c>
      <c r="BF2163" t="inlineStr">
        <is>
          <t>19.438974 -72.2046948 361.0 10.0</t>
        </is>
      </c>
      <c r="BG2163" t="inlineStr">
        <is>
          <t>f13d8149fc6d39ebe86af18272310ff9</t>
        </is>
      </c>
      <c r="BH2163" t="inlineStr">
        <is>
          <t>7f92301a232342ecaa860bf392f6b02f</t>
        </is>
      </c>
      <c r="BI2163" t="inlineStr">
        <is>
          <t>15246</t>
        </is>
      </c>
      <c r="BJ2163" t="inlineStr">
        <is>
          <t>XFormInstance</t>
        </is>
      </c>
      <c r="BK2163" t="inlineStr">
        <is>
          <t>621ba8961fbe11f0a8ea6960cb3eba34</t>
        </is>
      </c>
      <c r="BL2163" t="b">
        <v>0</v>
      </c>
      <c r="BM2163" t="inlineStr">
        <is>
          <t>---</t>
        </is>
      </c>
      <c r="BN2163" t="inlineStr">
        <is>
          <t>190.102.76.111</t>
        </is>
      </c>
      <c r="BO2163" t="inlineStr">
        <is>
          <t>Bervens Phanor</t>
        </is>
      </c>
    </row>
    <row r="2164">
      <c r="A2164" t="inlineStr">
        <is>
          <t>2162</t>
        </is>
      </c>
      <c r="B2164" t="inlineStr">
        <is>
          <t>2788584d-144e-4190-8d22-e5691daee51c</t>
        </is>
      </c>
      <c r="C2164" t="inlineStr">
        <is>
          <t>2025-04-24</t>
        </is>
      </c>
      <c r="D2164" t="inlineStr">
        <is>
          <t>4</t>
        </is>
      </c>
      <c r="E2164" t="inlineStr">
        <is>
          <t>Accomagnement au site pou medicament</t>
        </is>
      </c>
      <c r="F2164" t="inlineStr">
        <is>
          <t>0</t>
        </is>
      </c>
      <c r="G2164" t="inlineStr">
        <is>
          <t>accompagnement au site pour Medicament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---</t>
        </is>
      </c>
      <c r="L2164" t="inlineStr">
        <is>
          <t>---</t>
        </is>
      </c>
      <c r="M2164" t="inlineStr">
        <is>
          <t>---</t>
        </is>
      </c>
      <c r="N2164" t="inlineStr">
        <is>
          <t>---</t>
        </is>
      </c>
      <c r="O2164" t="inlineStr">
        <is>
          <t>---</t>
        </is>
      </c>
      <c r="P2164" t="inlineStr">
        <is>
          <t>---</t>
        </is>
      </c>
      <c r="Q2164" t="inlineStr">
        <is>
          <t>---</t>
        </is>
      </c>
      <c r="R2164" t="inlineStr"/>
      <c r="S2164" t="inlineStr">
        <is>
          <t>26.4</t>
        </is>
      </c>
      <c r="T2164" t="inlineStr">
        <is>
          <t>132.0</t>
        </is>
      </c>
      <c r="U2164">
        <f>HYPERLINK("https://www.commcarehq.org/a/caris-test/api/form_attachment/v1/2788584d-144e-4190-8d22-e5691daee51c/1745529943762.heic")</f>
        <v/>
      </c>
      <c r="V2164" t="inlineStr"/>
      <c r="W2164" t="inlineStr"/>
      <c r="X2164" t="inlineStr">
        <is>
          <t>PAP/HAHD/ST00853</t>
        </is>
      </c>
      <c r="Y2164" t="inlineStr">
        <is>
          <t>PAP/HAHD/ST00853</t>
        </is>
      </c>
      <c r="Z2164" t="inlineStr">
        <is>
          <t>2025-04-24 21:25:52</t>
        </is>
      </c>
      <c r="AA2164" t="inlineStr">
        <is>
          <t>2025-04-24 21:23:53</t>
        </is>
      </c>
      <c r="AB2164" t="inlineStr">
        <is>
          <t>2yves</t>
        </is>
      </c>
      <c r="AC2164" t="inlineStr">
        <is>
          <t>2025-04-24 21:52:20</t>
        </is>
      </c>
      <c r="AD2164" s="1" t="inlineStr">
        <is>
          <t>https://www.commcarehq.org/a/caris-test/reports/form_data/2788584d-144e-4190-8d22-e5691daee51c/</t>
        </is>
      </c>
      <c r="AE2164" t="inlineStr">
        <is>
          <t>---</t>
        </is>
      </c>
      <c r="AF2164" t="inlineStr">
        <is>
          <t>3c5a623af057e23a32ae4000_38921</t>
        </is>
      </c>
      <c r="AG2164" t="inlineStr">
        <is>
          <t>---</t>
        </is>
      </c>
      <c r="AH2164" t="inlineStr">
        <is>
          <t>2025-04-24 21:25:52</t>
        </is>
      </c>
      <c r="AI2164" t="inlineStr">
        <is>
          <t>e6ee151a4dd54941b4385b43113f68bc</t>
        </is>
      </c>
      <c r="AJ2164" t="inlineStr">
        <is>
          <t>2025-04-24</t>
        </is>
      </c>
      <c r="AK2164" t="inlineStr">
        <is>
          <t>4</t>
        </is>
      </c>
      <c r="AL2164" t="inlineStr">
        <is>
          <t>Accomagnement au site pou medicament</t>
        </is>
      </c>
      <c r="AM2164" t="inlineStr">
        <is>
          <t>0</t>
        </is>
      </c>
      <c r="AN2164" t="inlineStr">
        <is>
          <t>accompagnement au site pour Medicament</t>
        </is>
      </c>
      <c r="AO2164" t="inlineStr">
        <is>
          <t>1</t>
        </is>
      </c>
      <c r="AP2164" t="inlineStr">
        <is>
          <t>1</t>
        </is>
      </c>
      <c r="AQ2164" t="inlineStr"/>
      <c r="AR2164" t="inlineStr">
        <is>
          <t>26.4</t>
        </is>
      </c>
      <c r="AS2164" t="inlineStr">
        <is>
          <t>132</t>
        </is>
      </c>
      <c r="AT2164" t="inlineStr"/>
      <c r="AU2164" t="inlineStr">
        <is>
          <t>---</t>
        </is>
      </c>
      <c r="AV2164" t="inlineStr">
        <is>
          <t>---</t>
        </is>
      </c>
      <c r="AW2164" t="inlineStr">
        <is>
          <t>---</t>
        </is>
      </c>
      <c r="AX2164" t="inlineStr">
        <is>
          <t>---</t>
        </is>
      </c>
      <c r="AY2164" t="inlineStr">
        <is>
          <t>---</t>
        </is>
      </c>
      <c r="AZ2164" t="inlineStr">
        <is>
          <t>---</t>
        </is>
      </c>
      <c r="BA2164" t="inlineStr">
        <is>
          <t>e6ee151a4dd54941b4385b43113f68bc</t>
        </is>
      </c>
      <c r="BB2164" t="inlineStr">
        <is>
          <t>http://openrosa.org/formdesigner/0B48E039-1E80-49A7-AC24-732B6E788E39</t>
        </is>
      </c>
      <c r="BC2164" t="inlineStr">
        <is>
          <t>Ration et autres visites</t>
        </is>
      </c>
      <c r="BD2164" t="inlineStr">
        <is>
          <t>CommCare Android, version "2.55.0"(467579). App v15976. CommCare Version 2.55.0. Build 467579, built on: 2025-01-15</t>
        </is>
      </c>
      <c r="BE2164" t="inlineStr">
        <is>
          <t>commcare_3d9b4508-ec94-43e7-89c9-02e72ce74d1c</t>
        </is>
      </c>
      <c r="BF2164" t="inlineStr"/>
      <c r="BG2164" t="inlineStr">
        <is>
          <t>f13d8149fc6d39ebe86af18272310ff9</t>
        </is>
      </c>
      <c r="BH2164" t="inlineStr">
        <is>
          <t>7f92301a232342ecaa860bf392f6b02f</t>
        </is>
      </c>
      <c r="BI2164" t="inlineStr">
        <is>
          <t>15246</t>
        </is>
      </c>
      <c r="BJ2164" t="inlineStr">
        <is>
          <t>XFormInstance</t>
        </is>
      </c>
      <c r="BK2164" t="inlineStr">
        <is>
          <t>be3556b2195211f0b4e5c95ea779295f</t>
        </is>
      </c>
      <c r="BL2164" t="b">
        <v>0</v>
      </c>
      <c r="BM2164" t="inlineStr">
        <is>
          <t>---</t>
        </is>
      </c>
      <c r="BN2164" t="inlineStr">
        <is>
          <t>200.113.230.238</t>
        </is>
      </c>
      <c r="BO2164" t="inlineStr">
        <is>
          <t>Durandisse Aleesha</t>
        </is>
      </c>
    </row>
    <row r="2165">
      <c r="A2165" t="inlineStr">
        <is>
          <t>2163</t>
        </is>
      </c>
      <c r="B2165" t="inlineStr">
        <is>
          <t>976bf2ed-28c1-4c70-b375-b71ccd9b886e</t>
        </is>
      </c>
      <c r="C2165" t="inlineStr">
        <is>
          <t>2025-04-24</t>
        </is>
      </c>
      <c r="D2165" t="inlineStr">
        <is>
          <t>3 4</t>
        </is>
      </c>
      <c r="E2165" t="inlineStr">
        <is>
          <t>medicament apoorté</t>
        </is>
      </c>
      <c r="F2165" t="inlineStr">
        <is>
          <t>0</t>
        </is>
      </c>
      <c r="G2165" t="inlineStr">
        <is>
          <t>---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---</t>
        </is>
      </c>
      <c r="L2165" t="inlineStr">
        <is>
          <t>---</t>
        </is>
      </c>
      <c r="M2165" t="inlineStr">
        <is>
          <t>---</t>
        </is>
      </c>
      <c r="N2165" t="inlineStr">
        <is>
          <t>---</t>
        </is>
      </c>
      <c r="O2165" t="inlineStr">
        <is>
          <t>---</t>
        </is>
      </c>
      <c r="P2165" t="inlineStr">
        <is>
          <t>---</t>
        </is>
      </c>
      <c r="Q2165" t="inlineStr">
        <is>
          <t>---</t>
        </is>
      </c>
      <c r="R2165" t="inlineStr"/>
      <c r="S2165" t="inlineStr"/>
      <c r="T2165" t="inlineStr"/>
      <c r="U2165">
        <f>HYPERLINK("https://www.commcarehq.org/a/caris-test/api/form_attachment/v1/976bf2ed-28c1-4c70-b375-b71ccd9b886e/1745530021925.heic")</f>
        <v/>
      </c>
      <c r="V2165" t="inlineStr"/>
      <c r="W2165" t="inlineStr"/>
      <c r="X2165" t="inlineStr">
        <is>
          <t>PAP/HAHD/ST00854</t>
        </is>
      </c>
      <c r="Y2165" t="inlineStr">
        <is>
          <t>PAP/HAHD/ST00854</t>
        </is>
      </c>
      <c r="Z2165" t="inlineStr">
        <is>
          <t>2025-04-24 21:27:13</t>
        </is>
      </c>
      <c r="AA2165" t="inlineStr">
        <is>
          <t>2025-04-24 21:26:19</t>
        </is>
      </c>
      <c r="AB2165" t="inlineStr">
        <is>
          <t>2yves</t>
        </is>
      </c>
      <c r="AC2165" t="inlineStr">
        <is>
          <t>2025-04-24 21:52:25</t>
        </is>
      </c>
      <c r="AD2165" s="1" t="inlineStr">
        <is>
          <t>https://www.commcarehq.org/a/caris-test/reports/form_data/976bf2ed-28c1-4c70-b375-b71ccd9b886e/</t>
        </is>
      </c>
      <c r="AE2165" t="inlineStr">
        <is>
          <t>---</t>
        </is>
      </c>
      <c r="AF2165" t="inlineStr">
        <is>
          <t>3c5a623af057e23a32ae4000_38918</t>
        </is>
      </c>
      <c r="AG2165" t="inlineStr">
        <is>
          <t>OK</t>
        </is>
      </c>
      <c r="AH2165" t="inlineStr">
        <is>
          <t>2025-04-24 21:27:13</t>
        </is>
      </c>
      <c r="AI2165" t="inlineStr">
        <is>
          <t>e6ee151a4dd54941b4385b43113f68bc</t>
        </is>
      </c>
      <c r="AJ2165" t="inlineStr">
        <is>
          <t>2025-04-24</t>
        </is>
      </c>
      <c r="AK2165" t="inlineStr">
        <is>
          <t>3 4</t>
        </is>
      </c>
      <c r="AL2165" t="inlineStr">
        <is>
          <t>medicament apoorté</t>
        </is>
      </c>
      <c r="AM2165" t="inlineStr">
        <is>
          <t>0</t>
        </is>
      </c>
      <c r="AN2165" t="inlineStr">
        <is>
          <t>---</t>
        </is>
      </c>
      <c r="AO2165" t="inlineStr">
        <is>
          <t>1</t>
        </is>
      </c>
      <c r="AP2165" t="inlineStr">
        <is>
          <t>1</t>
        </is>
      </c>
      <c r="AQ2165" t="inlineStr"/>
      <c r="AR2165" t="inlineStr"/>
      <c r="AS2165" t="inlineStr"/>
      <c r="AT2165" t="inlineStr"/>
      <c r="AU2165" t="inlineStr">
        <is>
          <t>---</t>
        </is>
      </c>
      <c r="AV2165" t="inlineStr">
        <is>
          <t>---</t>
        </is>
      </c>
      <c r="AW2165" t="inlineStr">
        <is>
          <t>---</t>
        </is>
      </c>
      <c r="AX2165" t="inlineStr">
        <is>
          <t>---</t>
        </is>
      </c>
      <c r="AY2165" t="inlineStr">
        <is>
          <t>---</t>
        </is>
      </c>
      <c r="AZ2165" t="inlineStr">
        <is>
          <t>---</t>
        </is>
      </c>
      <c r="BA2165" t="inlineStr">
        <is>
          <t>e6ee151a4dd54941b4385b43113f68bc</t>
        </is>
      </c>
      <c r="BB2165" t="inlineStr">
        <is>
          <t>http://openrosa.org/formdesigner/0B48E039-1E80-49A7-AC24-732B6E788E39</t>
        </is>
      </c>
      <c r="BC2165" t="inlineStr">
        <is>
          <t>Ration et autres visites</t>
        </is>
      </c>
      <c r="BD2165" t="inlineStr">
        <is>
          <t>CommCare Android, version "2.55.0"(467579). App v15976. CommCare Version 2.55.0. Build 467579, built on: 2025-01-15</t>
        </is>
      </c>
      <c r="BE2165" t="inlineStr">
        <is>
          <t>commcare_3d9b4508-ec94-43e7-89c9-02e72ce74d1c</t>
        </is>
      </c>
      <c r="BF2165" t="inlineStr"/>
      <c r="BG2165" t="inlineStr">
        <is>
          <t>f13d8149fc6d39ebe86af18272310ff9</t>
        </is>
      </c>
      <c r="BH2165" t="inlineStr">
        <is>
          <t>7f92301a232342ecaa860bf392f6b02f</t>
        </is>
      </c>
      <c r="BI2165" t="inlineStr">
        <is>
          <t>15246</t>
        </is>
      </c>
      <c r="BJ2165" t="inlineStr">
        <is>
          <t>XFormInstance</t>
        </is>
      </c>
      <c r="BK2165" t="inlineStr">
        <is>
          <t>be3556b2195211f0b4e5c95ea779295f</t>
        </is>
      </c>
      <c r="BL2165" t="b">
        <v>0</v>
      </c>
      <c r="BM2165" t="inlineStr">
        <is>
          <t>---</t>
        </is>
      </c>
      <c r="BN2165" t="inlineStr">
        <is>
          <t>200.113.230.238</t>
        </is>
      </c>
      <c r="BO2165" t="inlineStr">
        <is>
          <t>Jessica Durandisse</t>
        </is>
      </c>
    </row>
    <row r="2166">
      <c r="A2166" t="inlineStr">
        <is>
          <t>2164</t>
        </is>
      </c>
      <c r="B2166" t="inlineStr">
        <is>
          <t>b3896949-31f2-492d-8af0-58c725fdcdba</t>
        </is>
      </c>
      <c r="C2166" t="inlineStr">
        <is>
          <t>2025-04-24</t>
        </is>
      </c>
      <c r="D2166" t="inlineStr">
        <is>
          <t>4</t>
        </is>
      </c>
      <c r="E2166" t="inlineStr">
        <is>
          <t>dots</t>
        </is>
      </c>
      <c r="F2166" t="inlineStr">
        <is>
          <t>0</t>
        </is>
      </c>
      <c r="G2166" t="inlineStr">
        <is>
          <t>non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---</t>
        </is>
      </c>
      <c r="L2166" t="inlineStr">
        <is>
          <t>---</t>
        </is>
      </c>
      <c r="M2166" t="inlineStr">
        <is>
          <t>---</t>
        </is>
      </c>
      <c r="N2166" t="inlineStr">
        <is>
          <t>---</t>
        </is>
      </c>
      <c r="O2166" t="inlineStr">
        <is>
          <t>---</t>
        </is>
      </c>
      <c r="P2166" t="inlineStr">
        <is>
          <t>---</t>
        </is>
      </c>
      <c r="Q2166" t="inlineStr">
        <is>
          <t>---</t>
        </is>
      </c>
      <c r="R2166" t="inlineStr"/>
      <c r="S2166" t="inlineStr"/>
      <c r="T2166" t="inlineStr"/>
      <c r="U2166" t="inlineStr"/>
      <c r="V2166" t="inlineStr"/>
      <c r="W2166" t="inlineStr"/>
      <c r="X2166" t="inlineStr">
        <is>
          <t>PAP/NPFS/ST03215</t>
        </is>
      </c>
      <c r="Y2166" t="inlineStr">
        <is>
          <t>PAP/NPFS/ST03215</t>
        </is>
      </c>
      <c r="Z2166" t="inlineStr">
        <is>
          <t>2025-04-24 22:39:00</t>
        </is>
      </c>
      <c r="AA2166" t="inlineStr">
        <is>
          <t>2025-04-24 22:38:30</t>
        </is>
      </c>
      <c r="AB2166" t="inlineStr">
        <is>
          <t>2styves</t>
        </is>
      </c>
      <c r="AC2166" t="inlineStr">
        <is>
          <t>2025-04-24 22:39:12</t>
        </is>
      </c>
      <c r="AD2166" s="1" t="inlineStr">
        <is>
          <t>https://www.commcarehq.org/a/caris-test/reports/form_data/b3896949-31f2-492d-8af0-58c725fdcdba/</t>
        </is>
      </c>
      <c r="AE2166" t="inlineStr">
        <is>
          <t>---</t>
        </is>
      </c>
      <c r="AF2166" t="inlineStr">
        <is>
          <t>3c5a623af057e23a32ae4000_40617</t>
        </is>
      </c>
      <c r="AG2166" t="inlineStr">
        <is>
          <t>---</t>
        </is>
      </c>
      <c r="AH2166" t="inlineStr">
        <is>
          <t>2025-04-24 22:39:00</t>
        </is>
      </c>
      <c r="AI2166" t="inlineStr">
        <is>
          <t>778b85ff647948a2b74cfc8d7846aba5</t>
        </is>
      </c>
      <c r="AJ2166" t="inlineStr">
        <is>
          <t>2025-04-24</t>
        </is>
      </c>
      <c r="AK2166" t="inlineStr">
        <is>
          <t>4</t>
        </is>
      </c>
      <c r="AL2166" t="inlineStr">
        <is>
          <t>dots</t>
        </is>
      </c>
      <c r="AM2166" t="inlineStr">
        <is>
          <t>0</t>
        </is>
      </c>
      <c r="AN2166" t="inlineStr">
        <is>
          <t>non</t>
        </is>
      </c>
      <c r="AO2166" t="inlineStr">
        <is>
          <t>1</t>
        </is>
      </c>
      <c r="AP2166" t="inlineStr">
        <is>
          <t>1</t>
        </is>
      </c>
      <c r="AQ2166" t="inlineStr"/>
      <c r="AR2166" t="inlineStr"/>
      <c r="AS2166" t="inlineStr"/>
      <c r="AT2166" t="inlineStr"/>
      <c r="AU2166" t="inlineStr">
        <is>
          <t>---</t>
        </is>
      </c>
      <c r="AV2166" t="inlineStr">
        <is>
          <t>---</t>
        </is>
      </c>
      <c r="AW2166" t="inlineStr">
        <is>
          <t>---</t>
        </is>
      </c>
      <c r="AX2166" t="inlineStr">
        <is>
          <t>---</t>
        </is>
      </c>
      <c r="AY2166" t="inlineStr">
        <is>
          <t>---</t>
        </is>
      </c>
      <c r="AZ2166" t="inlineStr">
        <is>
          <t>---</t>
        </is>
      </c>
      <c r="BA2166" t="inlineStr">
        <is>
          <t>778b85ff647948a2b74cfc8d7846aba5</t>
        </is>
      </c>
      <c r="BB2166" t="inlineStr">
        <is>
          <t>http://openrosa.org/formdesigner/0B48E039-1E80-49A7-AC24-732B6E788E39</t>
        </is>
      </c>
      <c r="BC2166" t="inlineStr">
        <is>
          <t>Ration et autres visites</t>
        </is>
      </c>
      <c r="BD2166" t="inlineStr">
        <is>
          <t>CommCare Android, version "2.56"(468048). App v15976. CommCare Version 2.56.0. Build 468048, built on: 2025-03-31</t>
        </is>
      </c>
      <c r="BE2166" t="inlineStr">
        <is>
          <t>commcare_99e364ac-f097-4367-9549-47dce913a4be</t>
        </is>
      </c>
      <c r="BF2166" t="inlineStr">
        <is>
          <t>18.5887929 -72.3125854 -11.31 48.9</t>
        </is>
      </c>
      <c r="BG2166" t="inlineStr">
        <is>
          <t>f13d8149fc6d39ebe86af18272310ff9</t>
        </is>
      </c>
      <c r="BH2166" t="inlineStr">
        <is>
          <t>7f92301a232342ecaa860bf392f6b02f</t>
        </is>
      </c>
      <c r="BI2166" t="inlineStr">
        <is>
          <t>15246</t>
        </is>
      </c>
      <c r="BJ2166" t="inlineStr">
        <is>
          <t>XFormInstance</t>
        </is>
      </c>
      <c r="BK2166" t="inlineStr">
        <is>
          <t>2ec08d73215411f0858f2d62bcb734fa</t>
        </is>
      </c>
      <c r="BL2166" t="b">
        <v>0</v>
      </c>
      <c r="BM2166" t="inlineStr">
        <is>
          <t>---</t>
        </is>
      </c>
      <c r="BN2166" t="inlineStr">
        <is>
          <t>200.113.253.195</t>
        </is>
      </c>
      <c r="BO2166" t="inlineStr">
        <is>
          <t>Joseph Mercidieu</t>
        </is>
      </c>
    </row>
    <row r="2167">
      <c r="A2167" t="inlineStr">
        <is>
          <t>2165</t>
        </is>
      </c>
      <c r="B2167" t="inlineStr">
        <is>
          <t>9e16a4cd-825e-4fc3-a90b-46b5212c042e</t>
        </is>
      </c>
      <c r="C2167" t="inlineStr">
        <is>
          <t>2025-04-24</t>
        </is>
      </c>
      <c r="D2167" t="inlineStr">
        <is>
          <t>3</t>
        </is>
      </c>
      <c r="E2167" t="inlineStr">
        <is>
          <t>---</t>
        </is>
      </c>
      <c r="F2167" t="inlineStr">
        <is>
          <t>1</t>
        </is>
      </c>
      <c r="G2167" t="inlineStr">
        <is>
          <t>---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---</t>
        </is>
      </c>
      <c r="L2167" t="inlineStr">
        <is>
          <t>---</t>
        </is>
      </c>
      <c r="M2167" t="inlineStr">
        <is>
          <t>---</t>
        </is>
      </c>
      <c r="N2167" t="inlineStr">
        <is>
          <t>---</t>
        </is>
      </c>
      <c r="O2167" t="inlineStr">
        <is>
          <t>---</t>
        </is>
      </c>
      <c r="P2167" t="inlineStr">
        <is>
          <t>---</t>
        </is>
      </c>
      <c r="Q2167" t="inlineStr">
        <is>
          <t>---</t>
        </is>
      </c>
      <c r="R2167" t="inlineStr"/>
      <c r="S2167" t="inlineStr"/>
      <c r="T2167" t="inlineStr"/>
      <c r="U2167" t="inlineStr"/>
      <c r="V2167" t="inlineStr"/>
      <c r="W2167" t="inlineStr"/>
      <c r="X2167" t="inlineStr">
        <is>
          <t>CAP/CMBV/ST02180</t>
        </is>
      </c>
      <c r="Y2167" t="inlineStr">
        <is>
          <t>CAP/CMBV/ST02180</t>
        </is>
      </c>
      <c r="Z2167" t="inlineStr">
        <is>
          <t>2025-04-25 00:58:27</t>
        </is>
      </c>
      <c r="AA2167" t="inlineStr">
        <is>
          <t>2025-04-25 00:58:09</t>
        </is>
      </c>
      <c r="AB2167" t="inlineStr">
        <is>
          <t>1plyviose</t>
        </is>
      </c>
      <c r="AC2167" t="inlineStr">
        <is>
          <t>2025-04-25 00:58:36</t>
        </is>
      </c>
      <c r="AD2167" s="1" t="inlineStr">
        <is>
          <t>https://www.commcarehq.org/a/caris-test/reports/form_data/9e16a4cd-825e-4fc3-a90b-46b5212c042e/</t>
        </is>
      </c>
      <c r="AE2167" t="inlineStr">
        <is>
          <t>---</t>
        </is>
      </c>
      <c r="AF2167" t="inlineStr">
        <is>
          <t>3c5a623af057e23a32ae4000_20598</t>
        </is>
      </c>
      <c r="AG2167" t="inlineStr">
        <is>
          <t>OK</t>
        </is>
      </c>
      <c r="AH2167" t="inlineStr">
        <is>
          <t>2025-04-25 00:58:27</t>
        </is>
      </c>
      <c r="AI2167" t="inlineStr">
        <is>
          <t>aab7a2415e99453fbcb8ebd109e92b4f</t>
        </is>
      </c>
      <c r="AJ2167" t="inlineStr">
        <is>
          <t>2025-04-24</t>
        </is>
      </c>
      <c r="AK2167" t="inlineStr">
        <is>
          <t>3</t>
        </is>
      </c>
      <c r="AL2167" t="inlineStr">
        <is>
          <t>---</t>
        </is>
      </c>
      <c r="AM2167" t="inlineStr">
        <is>
          <t>1</t>
        </is>
      </c>
      <c r="AN2167" t="inlineStr">
        <is>
          <t>---</t>
        </is>
      </c>
      <c r="AO2167" t="inlineStr">
        <is>
          <t>1</t>
        </is>
      </c>
      <c r="AP2167" t="inlineStr">
        <is>
          <t>1</t>
        </is>
      </c>
      <c r="AQ2167" t="inlineStr"/>
      <c r="AR2167" t="inlineStr"/>
      <c r="AS2167" t="inlineStr"/>
      <c r="AT2167" t="inlineStr"/>
      <c r="AU2167" t="inlineStr">
        <is>
          <t>---</t>
        </is>
      </c>
      <c r="AV2167" t="inlineStr">
        <is>
          <t>---</t>
        </is>
      </c>
      <c r="AW2167" t="inlineStr">
        <is>
          <t>---</t>
        </is>
      </c>
      <c r="AX2167" t="inlineStr">
        <is>
          <t>---</t>
        </is>
      </c>
      <c r="AY2167" t="inlineStr">
        <is>
          <t>---</t>
        </is>
      </c>
      <c r="AZ2167" t="inlineStr">
        <is>
          <t>---</t>
        </is>
      </c>
      <c r="BA2167" t="inlineStr">
        <is>
          <t>aab7a2415e99453fbcb8ebd109e92b4f</t>
        </is>
      </c>
      <c r="BB2167" t="inlineStr">
        <is>
          <t>http://openrosa.org/formdesigner/0B48E039-1E80-49A7-AC24-732B6E788E39</t>
        </is>
      </c>
      <c r="BC2167" t="inlineStr">
        <is>
          <t>Ration et autres visites</t>
        </is>
      </c>
      <c r="BD2167" t="inlineStr">
        <is>
          <t>CommCare Android, version "2.55.0"(467579). App v15976. CommCare Version 2.55.0. Build 467579, built on: 2025-01-15</t>
        </is>
      </c>
      <c r="BE2167" t="inlineStr">
        <is>
          <t>commcare_d17d77c2-a7e5-4f4b-9b21-6b80894e9762</t>
        </is>
      </c>
      <c r="BF2167" t="inlineStr"/>
      <c r="BG2167" t="inlineStr">
        <is>
          <t>f13d8149fc6d39ebe86af18272310ff9</t>
        </is>
      </c>
      <c r="BH2167" t="inlineStr">
        <is>
          <t>7f92301a232342ecaa860bf392f6b02f</t>
        </is>
      </c>
      <c r="BI2167" t="inlineStr">
        <is>
          <t>15246</t>
        </is>
      </c>
      <c r="BJ2167" t="inlineStr">
        <is>
          <t>XFormInstance</t>
        </is>
      </c>
      <c r="BK2167" t="inlineStr">
        <is>
          <t>e69b81f5211e11f091b05d8af65c2883</t>
        </is>
      </c>
      <c r="BL2167" t="b">
        <v>0</v>
      </c>
      <c r="BM2167" t="inlineStr">
        <is>
          <t>---</t>
        </is>
      </c>
      <c r="BN2167" t="inlineStr">
        <is>
          <t>200.113.238.68</t>
        </is>
      </c>
      <c r="BO2167" t="inlineStr">
        <is>
          <t>Mackendy Floreal</t>
        </is>
      </c>
    </row>
    <row r="2168">
      <c r="A2168" t="inlineStr">
        <is>
          <t>2166</t>
        </is>
      </c>
      <c r="B2168" t="inlineStr">
        <is>
          <t>2d80299f-1bd4-4425-80d3-1e0bc3d31b35</t>
        </is>
      </c>
      <c r="C2168" t="inlineStr">
        <is>
          <t>2025-04-24</t>
        </is>
      </c>
      <c r="D2168" t="inlineStr">
        <is>
          <t>3</t>
        </is>
      </c>
      <c r="E2168" t="inlineStr">
        <is>
          <t>---</t>
        </is>
      </c>
      <c r="F2168" t="inlineStr">
        <is>
          <t>1</t>
        </is>
      </c>
      <c r="G2168" t="inlineStr">
        <is>
          <t>---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---</t>
        </is>
      </c>
      <c r="L2168" t="inlineStr">
        <is>
          <t>---</t>
        </is>
      </c>
      <c r="M2168" t="inlineStr">
        <is>
          <t>---</t>
        </is>
      </c>
      <c r="N2168" t="inlineStr">
        <is>
          <t>---</t>
        </is>
      </c>
      <c r="O2168" t="inlineStr">
        <is>
          <t>---</t>
        </is>
      </c>
      <c r="P2168" t="inlineStr">
        <is>
          <t>---</t>
        </is>
      </c>
      <c r="Q2168" t="inlineStr">
        <is>
          <t>---</t>
        </is>
      </c>
      <c r="R2168" t="inlineStr"/>
      <c r="S2168" t="inlineStr"/>
      <c r="T2168" t="inlineStr"/>
      <c r="U2168" t="inlineStr"/>
      <c r="V2168" t="inlineStr"/>
      <c r="W2168" t="inlineStr"/>
      <c r="X2168" t="inlineStr">
        <is>
          <t>CAP/CMBV/ST01401</t>
        </is>
      </c>
      <c r="Y2168" t="inlineStr">
        <is>
          <t>CAP/CMBV/ST01401</t>
        </is>
      </c>
      <c r="Z2168" t="inlineStr">
        <is>
          <t>2025-04-25 01:00:14</t>
        </is>
      </c>
      <c r="AA2168" t="inlineStr">
        <is>
          <t>2025-04-25 00:59:52</t>
        </is>
      </c>
      <c r="AB2168" t="inlineStr">
        <is>
          <t>1plyviose</t>
        </is>
      </c>
      <c r="AC2168" t="inlineStr">
        <is>
          <t>2025-04-25 01:00:18</t>
        </is>
      </c>
      <c r="AD2168" s="1" t="inlineStr">
        <is>
          <t>https://www.commcarehq.org/a/caris-test/reports/form_data/2d80299f-1bd4-4425-80d3-1e0bc3d31b35/</t>
        </is>
      </c>
      <c r="AE2168" t="inlineStr">
        <is>
          <t>---</t>
        </is>
      </c>
      <c r="AF2168" t="inlineStr">
        <is>
          <t>ebf80299615445d3ba4fd338f96918fb</t>
        </is>
      </c>
      <c r="AG2168" t="inlineStr">
        <is>
          <t>OK</t>
        </is>
      </c>
      <c r="AH2168" t="inlineStr">
        <is>
          <t>2025-04-25 01:00:14</t>
        </is>
      </c>
      <c r="AI2168" t="inlineStr">
        <is>
          <t>aab7a2415e99453fbcb8ebd109e92b4f</t>
        </is>
      </c>
      <c r="AJ2168" t="inlineStr">
        <is>
          <t>2025-04-24</t>
        </is>
      </c>
      <c r="AK2168" t="inlineStr">
        <is>
          <t>3</t>
        </is>
      </c>
      <c r="AL2168" t="inlineStr">
        <is>
          <t>---</t>
        </is>
      </c>
      <c r="AM2168" t="inlineStr">
        <is>
          <t>1</t>
        </is>
      </c>
      <c r="AN2168" t="inlineStr">
        <is>
          <t>---</t>
        </is>
      </c>
      <c r="AO2168" t="inlineStr">
        <is>
          <t>1</t>
        </is>
      </c>
      <c r="AP2168" t="inlineStr">
        <is>
          <t>1</t>
        </is>
      </c>
      <c r="AQ2168" t="inlineStr"/>
      <c r="AR2168" t="inlineStr"/>
      <c r="AS2168" t="inlineStr"/>
      <c r="AT2168" t="inlineStr"/>
      <c r="AU2168" t="inlineStr">
        <is>
          <t>---</t>
        </is>
      </c>
      <c r="AV2168" t="inlineStr">
        <is>
          <t>---</t>
        </is>
      </c>
      <c r="AW2168" t="inlineStr">
        <is>
          <t>---</t>
        </is>
      </c>
      <c r="AX2168" t="inlineStr">
        <is>
          <t>---</t>
        </is>
      </c>
      <c r="AY2168" t="inlineStr">
        <is>
          <t>---</t>
        </is>
      </c>
      <c r="AZ2168" t="inlineStr">
        <is>
          <t>---</t>
        </is>
      </c>
      <c r="BA2168" t="inlineStr">
        <is>
          <t>aab7a2415e99453fbcb8ebd109e92b4f</t>
        </is>
      </c>
      <c r="BB2168" t="inlineStr">
        <is>
          <t>http://openrosa.org/formdesigner/0B48E039-1E80-49A7-AC24-732B6E788E39</t>
        </is>
      </c>
      <c r="BC2168" t="inlineStr">
        <is>
          <t>Ration et autres visites</t>
        </is>
      </c>
      <c r="BD2168" t="inlineStr">
        <is>
          <t>CommCare Android, version "2.55.0"(467579). App v15976. CommCare Version 2.55.0. Build 467579, built on: 2025-01-15</t>
        </is>
      </c>
      <c r="BE2168" t="inlineStr">
        <is>
          <t>commcare_d17d77c2-a7e5-4f4b-9b21-6b80894e9762</t>
        </is>
      </c>
      <c r="BF2168" t="inlineStr"/>
      <c r="BG2168" t="inlineStr">
        <is>
          <t>f13d8149fc6d39ebe86af18272310ff9</t>
        </is>
      </c>
      <c r="BH2168" t="inlineStr">
        <is>
          <t>7f92301a232342ecaa860bf392f6b02f</t>
        </is>
      </c>
      <c r="BI2168" t="inlineStr">
        <is>
          <t>15246</t>
        </is>
      </c>
      <c r="BJ2168" t="inlineStr">
        <is>
          <t>XFormInstance</t>
        </is>
      </c>
      <c r="BK2168" t="inlineStr">
        <is>
          <t>e69b81f5211e11f091b05d8af65c2883</t>
        </is>
      </c>
      <c r="BL2168" t="b">
        <v>0</v>
      </c>
      <c r="BM2168" t="inlineStr">
        <is>
          <t>---</t>
        </is>
      </c>
      <c r="BN2168" t="inlineStr">
        <is>
          <t>200.113.238.68</t>
        </is>
      </c>
      <c r="BO2168" t="inlineStr">
        <is>
          <t>Jonhsica Rosemond</t>
        </is>
      </c>
    </row>
    <row r="2169">
      <c r="A2169" t="inlineStr">
        <is>
          <t>2167</t>
        </is>
      </c>
      <c r="B2169" t="inlineStr">
        <is>
          <t>c722f6e6-8c45-4af2-8562-ee0180718cbb</t>
        </is>
      </c>
      <c r="C2169" t="inlineStr">
        <is>
          <t>2025-04-24</t>
        </is>
      </c>
      <c r="D2169" t="inlineStr">
        <is>
          <t>3</t>
        </is>
      </c>
      <c r="E2169" t="inlineStr">
        <is>
          <t>---</t>
        </is>
      </c>
      <c r="F2169" t="inlineStr">
        <is>
          <t>1</t>
        </is>
      </c>
      <c r="G2169" t="inlineStr">
        <is>
          <t>---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---</t>
        </is>
      </c>
      <c r="L2169" t="inlineStr">
        <is>
          <t>---</t>
        </is>
      </c>
      <c r="M2169" t="inlineStr">
        <is>
          <t>---</t>
        </is>
      </c>
      <c r="N2169" t="inlineStr">
        <is>
          <t>---</t>
        </is>
      </c>
      <c r="O2169" t="inlineStr">
        <is>
          <t>---</t>
        </is>
      </c>
      <c r="P2169" t="inlineStr">
        <is>
          <t>---</t>
        </is>
      </c>
      <c r="Q2169" t="inlineStr">
        <is>
          <t>---</t>
        </is>
      </c>
      <c r="R2169" t="inlineStr"/>
      <c r="S2169" t="inlineStr"/>
      <c r="T2169" t="inlineStr"/>
      <c r="U2169" t="inlineStr"/>
      <c r="V2169" t="inlineStr"/>
      <c r="W2169" t="inlineStr"/>
      <c r="X2169" t="inlineStr">
        <is>
          <t>CAP/CMBV/ST02123</t>
        </is>
      </c>
      <c r="Y2169" t="inlineStr">
        <is>
          <t>CAP/CMBV/ST02123</t>
        </is>
      </c>
      <c r="Z2169" t="inlineStr">
        <is>
          <t>2025-04-25 01:01:41</t>
        </is>
      </c>
      <c r="AA2169" t="inlineStr">
        <is>
          <t>2025-04-25 01:01:01</t>
        </is>
      </c>
      <c r="AB2169" t="inlineStr">
        <is>
          <t>1plyviose</t>
        </is>
      </c>
      <c r="AC2169" t="inlineStr">
        <is>
          <t>2025-04-25 01:01:46</t>
        </is>
      </c>
      <c r="AD2169" s="1" t="inlineStr">
        <is>
          <t>https://www.commcarehq.org/a/caris-test/reports/form_data/c722f6e6-8c45-4af2-8562-ee0180718cbb/</t>
        </is>
      </c>
      <c r="AE2169" t="inlineStr">
        <is>
          <t>---</t>
        </is>
      </c>
      <c r="AF2169" t="inlineStr">
        <is>
          <t>3c5a623af057e23a32ae4000_19167</t>
        </is>
      </c>
      <c r="AG2169" t="inlineStr">
        <is>
          <t>OK</t>
        </is>
      </c>
      <c r="AH2169" t="inlineStr">
        <is>
          <t>2025-04-25 01:01:41</t>
        </is>
      </c>
      <c r="AI2169" t="inlineStr">
        <is>
          <t>aab7a2415e99453fbcb8ebd109e92b4f</t>
        </is>
      </c>
      <c r="AJ2169" t="inlineStr">
        <is>
          <t>2025-04-24</t>
        </is>
      </c>
      <c r="AK2169" t="inlineStr">
        <is>
          <t>3</t>
        </is>
      </c>
      <c r="AL2169" t="inlineStr">
        <is>
          <t>---</t>
        </is>
      </c>
      <c r="AM2169" t="inlineStr">
        <is>
          <t>1</t>
        </is>
      </c>
      <c r="AN2169" t="inlineStr">
        <is>
          <t>---</t>
        </is>
      </c>
      <c r="AO2169" t="inlineStr">
        <is>
          <t>1</t>
        </is>
      </c>
      <c r="AP2169" t="inlineStr">
        <is>
          <t>1</t>
        </is>
      </c>
      <c r="AQ2169" t="inlineStr"/>
      <c r="AR2169" t="inlineStr"/>
      <c r="AS2169" t="inlineStr"/>
      <c r="AT2169" t="inlineStr"/>
      <c r="AU2169" t="inlineStr">
        <is>
          <t>---</t>
        </is>
      </c>
      <c r="AV2169" t="inlineStr">
        <is>
          <t>---</t>
        </is>
      </c>
      <c r="AW2169" t="inlineStr">
        <is>
          <t>---</t>
        </is>
      </c>
      <c r="AX2169" t="inlineStr">
        <is>
          <t>---</t>
        </is>
      </c>
      <c r="AY2169" t="inlineStr">
        <is>
          <t>---</t>
        </is>
      </c>
      <c r="AZ2169" t="inlineStr">
        <is>
          <t>---</t>
        </is>
      </c>
      <c r="BA2169" t="inlineStr">
        <is>
          <t>aab7a2415e99453fbcb8ebd109e92b4f</t>
        </is>
      </c>
      <c r="BB2169" t="inlineStr">
        <is>
          <t>http://openrosa.org/formdesigner/0B48E039-1E80-49A7-AC24-732B6E788E39</t>
        </is>
      </c>
      <c r="BC2169" t="inlineStr">
        <is>
          <t>Ration et autres visites</t>
        </is>
      </c>
      <c r="BD2169" t="inlineStr">
        <is>
          <t>CommCare Android, version "2.55.0"(467579). App v15976. CommCare Version 2.55.0. Build 467579, built on: 2025-01-15</t>
        </is>
      </c>
      <c r="BE2169" t="inlineStr">
        <is>
          <t>commcare_d17d77c2-a7e5-4f4b-9b21-6b80894e9762</t>
        </is>
      </c>
      <c r="BF2169" t="inlineStr"/>
      <c r="BG2169" t="inlineStr">
        <is>
          <t>f13d8149fc6d39ebe86af18272310ff9</t>
        </is>
      </c>
      <c r="BH2169" t="inlineStr">
        <is>
          <t>7f92301a232342ecaa860bf392f6b02f</t>
        </is>
      </c>
      <c r="BI2169" t="inlineStr">
        <is>
          <t>15246</t>
        </is>
      </c>
      <c r="BJ2169" t="inlineStr">
        <is>
          <t>XFormInstance</t>
        </is>
      </c>
      <c r="BK2169" t="inlineStr">
        <is>
          <t>e69b81f5211e11f091b05d8af65c2883</t>
        </is>
      </c>
      <c r="BL2169" t="b">
        <v>0</v>
      </c>
      <c r="BM2169" t="inlineStr">
        <is>
          <t>---</t>
        </is>
      </c>
      <c r="BN2169" t="inlineStr">
        <is>
          <t>200.113.238.68</t>
        </is>
      </c>
      <c r="BO2169" t="inlineStr">
        <is>
          <t>Stanley Adius</t>
        </is>
      </c>
    </row>
    <row r="2170">
      <c r="A2170" t="inlineStr">
        <is>
          <t>2168</t>
        </is>
      </c>
      <c r="B2170" t="inlineStr">
        <is>
          <t>0727b63e-0a4d-42af-9553-752d1703d027</t>
        </is>
      </c>
      <c r="C2170" t="inlineStr">
        <is>
          <t>2025-04-23</t>
        </is>
      </c>
      <c r="D2170" t="inlineStr">
        <is>
          <t>3</t>
        </is>
      </c>
      <c r="E2170" t="inlineStr">
        <is>
          <t>---</t>
        </is>
      </c>
      <c r="F2170" t="inlineStr">
        <is>
          <t>1</t>
        </is>
      </c>
      <c r="G2170" t="inlineStr">
        <is>
          <t>---</t>
        </is>
      </c>
      <c r="H2170" t="inlineStr">
        <is>
          <t>1</t>
        </is>
      </c>
      <c r="I2170" t="inlineStr">
        <is>
          <t>1</t>
        </is>
      </c>
      <c r="J2170" t="inlineStr">
        <is>
          <t>1</t>
        </is>
      </c>
      <c r="K2170" t="inlineStr">
        <is>
          <t>---</t>
        </is>
      </c>
      <c r="L2170" t="inlineStr">
        <is>
          <t>---</t>
        </is>
      </c>
      <c r="M2170" t="inlineStr">
        <is>
          <t>---</t>
        </is>
      </c>
      <c r="N2170" t="inlineStr">
        <is>
          <t>---</t>
        </is>
      </c>
      <c r="O2170" t="inlineStr">
        <is>
          <t>---</t>
        </is>
      </c>
      <c r="P2170" t="inlineStr">
        <is>
          <t>---</t>
        </is>
      </c>
      <c r="Q2170" t="inlineStr">
        <is>
          <t>---</t>
        </is>
      </c>
      <c r="R2170" t="inlineStr"/>
      <c r="S2170" t="inlineStr"/>
      <c r="T2170" t="inlineStr"/>
      <c r="U2170">
        <f>HYPERLINK("https://www.commcarehq.org/a/caris-test/api/form_attachment/v1/0727b63e-0a4d-42af-9553-752d1703d027/1745424626501.jpg")</f>
        <v/>
      </c>
      <c r="V2170" t="inlineStr"/>
      <c r="W2170" t="inlineStr">
        <is>
          <t>18.5242831 -72.6503861 -13.92 18.77</t>
        </is>
      </c>
      <c r="X2170" t="inlineStr">
        <is>
          <t>LEG/HSCL/ST00822</t>
        </is>
      </c>
      <c r="Y2170" t="inlineStr">
        <is>
          <t>LEG/HSCL/ST00822</t>
        </is>
      </c>
      <c r="Z2170" t="inlineStr">
        <is>
          <t>2025-04-23 16:11:06</t>
        </is>
      </c>
      <c r="AA2170" t="inlineStr">
        <is>
          <t>2025-04-23 16:02:18</t>
        </is>
      </c>
      <c r="AB2170" t="inlineStr">
        <is>
          <t>2toussaint</t>
        </is>
      </c>
      <c r="AC2170" t="inlineStr">
        <is>
          <t>2025-04-25 02:52:20</t>
        </is>
      </c>
      <c r="AD2170" s="1" t="inlineStr">
        <is>
          <t>https://www.commcarehq.org/a/caris-test/reports/form_data/0727b63e-0a4d-42af-9553-752d1703d027/</t>
        </is>
      </c>
      <c r="AE2170" t="inlineStr">
        <is>
          <t>---</t>
        </is>
      </c>
      <c r="AF2170" t="inlineStr">
        <is>
          <t>3c5a623af057e23a32ae4000_151698</t>
        </is>
      </c>
      <c r="AG2170" t="inlineStr">
        <is>
          <t>OK</t>
        </is>
      </c>
      <c r="AH2170" t="inlineStr">
        <is>
          <t>2025-04-23 16:11:06</t>
        </is>
      </c>
      <c r="AI2170" t="inlineStr">
        <is>
          <t>bf15ded1c441caeee7b3790beacaa107</t>
        </is>
      </c>
      <c r="AJ2170" t="inlineStr">
        <is>
          <t>2025-04-23</t>
        </is>
      </c>
      <c r="AK2170" t="inlineStr">
        <is>
          <t>3</t>
        </is>
      </c>
      <c r="AL2170" t="inlineStr">
        <is>
          <t>---</t>
        </is>
      </c>
      <c r="AM2170" t="inlineStr">
        <is>
          <t>1</t>
        </is>
      </c>
      <c r="AN2170" t="inlineStr">
        <is>
          <t>---</t>
        </is>
      </c>
      <c r="AO2170" t="inlineStr">
        <is>
          <t>1</t>
        </is>
      </c>
      <c r="AP2170" t="inlineStr">
        <is>
          <t>1</t>
        </is>
      </c>
      <c r="AQ2170" t="inlineStr"/>
      <c r="AR2170" t="inlineStr"/>
      <c r="AS2170" t="inlineStr"/>
      <c r="AT2170" t="inlineStr">
        <is>
          <t>18.5242831 -72.6503861 -13.92 18.77</t>
        </is>
      </c>
      <c r="AU2170" t="inlineStr">
        <is>
          <t>---</t>
        </is>
      </c>
      <c r="AV2170" t="inlineStr">
        <is>
          <t>---</t>
        </is>
      </c>
      <c r="AW2170" t="inlineStr">
        <is>
          <t>---</t>
        </is>
      </c>
      <c r="AX2170" t="inlineStr">
        <is>
          <t>---</t>
        </is>
      </c>
      <c r="AY2170" t="inlineStr">
        <is>
          <t>---</t>
        </is>
      </c>
      <c r="AZ2170" t="inlineStr">
        <is>
          <t>---</t>
        </is>
      </c>
      <c r="BA2170" t="inlineStr">
        <is>
          <t>bf15ded1c441caeee7b3790beacaa107</t>
        </is>
      </c>
      <c r="BB2170" t="inlineStr">
        <is>
          <t>http://openrosa.org/formdesigner/0B48E039-1E80-49A7-AC24-732B6E788E39</t>
        </is>
      </c>
      <c r="BC2170" t="inlineStr">
        <is>
          <t>Ration et autres visites</t>
        </is>
      </c>
      <c r="BD2170" t="inlineStr">
        <is>
          <t>CommCare Android, version "2.55.0"(467579). App v15976. CommCare Version 2.55.0. Build 467579, built on: 2025-01-15</t>
        </is>
      </c>
      <c r="BE2170" t="inlineStr">
        <is>
          <t>commcare_6ba4fa04-2ee5-4472-8c22-35182b767bd8</t>
        </is>
      </c>
      <c r="BF2170" t="inlineStr">
        <is>
          <t>18.524304 -72.6502531 -16.35 9.32</t>
        </is>
      </c>
      <c r="BG2170" t="inlineStr">
        <is>
          <t>f13d8149fc6d39ebe86af18272310ff9</t>
        </is>
      </c>
      <c r="BH2170" t="inlineStr">
        <is>
          <t>7f92301a232342ecaa860bf392f6b02f</t>
        </is>
      </c>
      <c r="BI2170" t="inlineStr">
        <is>
          <t>15246</t>
        </is>
      </c>
      <c r="BJ2170" t="inlineStr">
        <is>
          <t>XFormInstance</t>
        </is>
      </c>
      <c r="BK2170" t="inlineStr">
        <is>
          <t>9a85bced1afe11f08d845d8af65c2883</t>
        </is>
      </c>
      <c r="BL2170" t="b">
        <v>0</v>
      </c>
      <c r="BM2170" t="inlineStr">
        <is>
          <t>---</t>
        </is>
      </c>
      <c r="BN2170" t="inlineStr">
        <is>
          <t>200.113.215.118</t>
        </is>
      </c>
      <c r="BO2170" t="inlineStr">
        <is>
          <t>Lovelie Bazile</t>
        </is>
      </c>
    </row>
    <row r="2171">
      <c r="A2171" t="inlineStr">
        <is>
          <t>2169</t>
        </is>
      </c>
      <c r="B2171" t="inlineStr">
        <is>
          <t>417ae23b-3919-46de-a891-f7553416eaf6</t>
        </is>
      </c>
      <c r="C2171" t="inlineStr">
        <is>
          <t>2025-04-16</t>
        </is>
      </c>
      <c r="D2171" t="inlineStr">
        <is>
          <t>4</t>
        </is>
      </c>
      <c r="E2171" t="inlineStr">
        <is>
          <t>ration</t>
        </is>
      </c>
      <c r="F2171" t="inlineStr">
        <is>
          <t>1</t>
        </is>
      </c>
      <c r="G2171" t="inlineStr">
        <is>
          <t>oui</t>
        </is>
      </c>
      <c r="H2171" t="inlineStr">
        <is>
          <t>1</t>
        </is>
      </c>
      <c r="I2171" t="inlineStr">
        <is>
          <t>1</t>
        </is>
      </c>
      <c r="J2171" t="inlineStr">
        <is>
          <t>3</t>
        </is>
      </c>
      <c r="K2171" t="inlineStr">
        <is>
          <t>---</t>
        </is>
      </c>
      <c r="L2171" t="inlineStr">
        <is>
          <t>---</t>
        </is>
      </c>
      <c r="M2171" t="inlineStr">
        <is>
          <t>---</t>
        </is>
      </c>
      <c r="N2171" t="inlineStr">
        <is>
          <t>---</t>
        </is>
      </c>
      <c r="O2171" t="inlineStr">
        <is>
          <t>---</t>
        </is>
      </c>
      <c r="P2171" t="inlineStr">
        <is>
          <t>---</t>
        </is>
      </c>
      <c r="Q2171" t="inlineStr">
        <is>
          <t>---</t>
        </is>
      </c>
      <c r="R2171" t="inlineStr"/>
      <c r="S2171" t="inlineStr"/>
      <c r="T2171" t="inlineStr"/>
      <c r="U2171" t="inlineStr"/>
      <c r="V2171" t="inlineStr"/>
      <c r="W2171" t="inlineStr"/>
      <c r="X2171" t="inlineStr">
        <is>
          <t>PAP/NPFS/ST00365</t>
        </is>
      </c>
      <c r="Y2171" t="inlineStr">
        <is>
          <t>PAP/NPFS/ST00365</t>
        </is>
      </c>
      <c r="Z2171" t="inlineStr">
        <is>
          <t>2025-04-24 23:14:24</t>
        </is>
      </c>
      <c r="AA2171" t="inlineStr">
        <is>
          <t>2025-04-24 23:13:34</t>
        </is>
      </c>
      <c r="AB2171" t="inlineStr">
        <is>
          <t>2styves</t>
        </is>
      </c>
      <c r="AC2171" t="inlineStr">
        <is>
          <t>2025-04-25 11:09:22</t>
        </is>
      </c>
      <c r="AD2171" s="1" t="inlineStr">
        <is>
          <t>https://www.commcarehq.org/a/caris-test/reports/form_data/417ae23b-3919-46de-a891-f7553416eaf6/</t>
        </is>
      </c>
      <c r="AE2171" t="inlineStr">
        <is>
          <t>---</t>
        </is>
      </c>
      <c r="AF2171" t="inlineStr">
        <is>
          <t>3e30a3c39fb6434384339cbc3c56673e</t>
        </is>
      </c>
      <c r="AG2171" t="inlineStr">
        <is>
          <t>---</t>
        </is>
      </c>
      <c r="AH2171" t="inlineStr">
        <is>
          <t>2025-04-24 23:14:24</t>
        </is>
      </c>
      <c r="AI2171" t="inlineStr">
        <is>
          <t>778b85ff647948a2b74cfc8d7846aba5</t>
        </is>
      </c>
      <c r="AJ2171" t="inlineStr">
        <is>
          <t>2025-04-16</t>
        </is>
      </c>
      <c r="AK2171" t="inlineStr">
        <is>
          <t>4</t>
        </is>
      </c>
      <c r="AL2171" t="inlineStr">
        <is>
          <t>ration</t>
        </is>
      </c>
      <c r="AM2171" t="inlineStr">
        <is>
          <t>1</t>
        </is>
      </c>
      <c r="AN2171" t="inlineStr">
        <is>
          <t>oui</t>
        </is>
      </c>
      <c r="AO2171" t="inlineStr">
        <is>
          <t>1</t>
        </is>
      </c>
      <c r="AP2171" t="inlineStr">
        <is>
          <t>1</t>
        </is>
      </c>
      <c r="AQ2171" t="inlineStr"/>
      <c r="AR2171" t="inlineStr"/>
      <c r="AS2171" t="inlineStr"/>
      <c r="AT2171" t="inlineStr"/>
      <c r="AU2171" t="inlineStr">
        <is>
          <t>---</t>
        </is>
      </c>
      <c r="AV2171" t="inlineStr">
        <is>
          <t>---</t>
        </is>
      </c>
      <c r="AW2171" t="inlineStr">
        <is>
          <t>---</t>
        </is>
      </c>
      <c r="AX2171" t="inlineStr">
        <is>
          <t>---</t>
        </is>
      </c>
      <c r="AY2171" t="inlineStr">
        <is>
          <t>---</t>
        </is>
      </c>
      <c r="AZ2171" t="inlineStr">
        <is>
          <t>---</t>
        </is>
      </c>
      <c r="BA2171" t="inlineStr">
        <is>
          <t>778b85ff647948a2b74cfc8d7846aba5</t>
        </is>
      </c>
      <c r="BB2171" t="inlineStr">
        <is>
          <t>http://openrosa.org/formdesigner/0B48E039-1E80-49A7-AC24-732B6E788E39</t>
        </is>
      </c>
      <c r="BC2171" t="inlineStr">
        <is>
          <t>Ration et autres visites</t>
        </is>
      </c>
      <c r="BD2171" t="inlineStr">
        <is>
          <t>CommCare Android, version "2.56"(468048). App v15976. CommCare Version 2.56.0. Build 468048, built on: 2025-03-31</t>
        </is>
      </c>
      <c r="BE2171" t="inlineStr">
        <is>
          <t>commcare_99e364ac-f097-4367-9549-47dce913a4be</t>
        </is>
      </c>
      <c r="BF2171" t="inlineStr">
        <is>
          <t>18.5889083 -72.3126313 -11.31 9.42</t>
        </is>
      </c>
      <c r="BG2171" t="inlineStr">
        <is>
          <t>f13d8149fc6d39ebe86af18272310ff9</t>
        </is>
      </c>
      <c r="BH2171" t="inlineStr">
        <is>
          <t>7f92301a232342ecaa860bf392f6b02f</t>
        </is>
      </c>
      <c r="BI2171" t="inlineStr">
        <is>
          <t>15246</t>
        </is>
      </c>
      <c r="BJ2171" t="inlineStr">
        <is>
          <t>XFormInstance</t>
        </is>
      </c>
      <c r="BK2171" t="inlineStr">
        <is>
          <t>2ec08d73215411f0858f2d62bcb734fa</t>
        </is>
      </c>
      <c r="BL2171" t="b">
        <v>0</v>
      </c>
      <c r="BM2171" t="inlineStr">
        <is>
          <t>---</t>
        </is>
      </c>
      <c r="BN2171" t="inlineStr">
        <is>
          <t>200.113.253.164</t>
        </is>
      </c>
      <c r="BO2171" t="inlineStr">
        <is>
          <t>Volcy Floreal</t>
        </is>
      </c>
    </row>
    <row r="2172">
      <c r="A2172" t="inlineStr">
        <is>
          <t>2170</t>
        </is>
      </c>
      <c r="B2172" t="inlineStr">
        <is>
          <t>822ee853-df8c-41e3-b4be-47545775afb9</t>
        </is>
      </c>
      <c r="C2172" t="inlineStr">
        <is>
          <t>2025-04-16</t>
        </is>
      </c>
      <c r="D2172" t="inlineStr">
        <is>
          <t>4</t>
        </is>
      </c>
      <c r="E2172" t="inlineStr">
        <is>
          <t>dots</t>
        </is>
      </c>
      <c r="F2172" t="inlineStr">
        <is>
          <t>1</t>
        </is>
      </c>
      <c r="G2172" t="inlineStr">
        <is>
          <t>dotd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---</t>
        </is>
      </c>
      <c r="L2172" t="inlineStr">
        <is>
          <t>---</t>
        </is>
      </c>
      <c r="M2172" t="inlineStr">
        <is>
          <t>---</t>
        </is>
      </c>
      <c r="N2172" t="inlineStr">
        <is>
          <t>---</t>
        </is>
      </c>
      <c r="O2172" t="inlineStr">
        <is>
          <t>---</t>
        </is>
      </c>
      <c r="P2172" t="inlineStr">
        <is>
          <t>---</t>
        </is>
      </c>
      <c r="Q2172" t="inlineStr">
        <is>
          <t>---</t>
        </is>
      </c>
      <c r="R2172" t="inlineStr"/>
      <c r="S2172" t="inlineStr"/>
      <c r="T2172" t="inlineStr"/>
      <c r="U2172" t="inlineStr"/>
      <c r="V2172" t="inlineStr"/>
      <c r="W2172" t="inlineStr"/>
      <c r="X2172" t="inlineStr">
        <is>
          <t>PAP/NPFS/ST03215</t>
        </is>
      </c>
      <c r="Y2172" t="inlineStr">
        <is>
          <t>PAP/NPFS/ST03215</t>
        </is>
      </c>
      <c r="Z2172" t="inlineStr">
        <is>
          <t>2025-04-24 23:15:54</t>
        </is>
      </c>
      <c r="AA2172" t="inlineStr">
        <is>
          <t>2025-04-24 23:15:11</t>
        </is>
      </c>
      <c r="AB2172" t="inlineStr">
        <is>
          <t>2styves</t>
        </is>
      </c>
      <c r="AC2172" t="inlineStr">
        <is>
          <t>2025-04-25 11:09:22</t>
        </is>
      </c>
      <c r="AD2172" s="1" t="inlineStr">
        <is>
          <t>https://www.commcarehq.org/a/caris-test/reports/form_data/822ee853-df8c-41e3-b4be-47545775afb9/</t>
        </is>
      </c>
      <c r="AE2172" t="inlineStr">
        <is>
          <t>---</t>
        </is>
      </c>
      <c r="AF2172" t="inlineStr">
        <is>
          <t>3c5a623af057e23a32ae4000_40617</t>
        </is>
      </c>
      <c r="AG2172" t="inlineStr">
        <is>
          <t>---</t>
        </is>
      </c>
      <c r="AH2172" t="inlineStr">
        <is>
          <t>2025-04-24 23:15:54</t>
        </is>
      </c>
      <c r="AI2172" t="inlineStr">
        <is>
          <t>778b85ff647948a2b74cfc8d7846aba5</t>
        </is>
      </c>
      <c r="AJ2172" t="inlineStr">
        <is>
          <t>2025-04-16</t>
        </is>
      </c>
      <c r="AK2172" t="inlineStr">
        <is>
          <t>4</t>
        </is>
      </c>
      <c r="AL2172" t="inlineStr">
        <is>
          <t>dots</t>
        </is>
      </c>
      <c r="AM2172" t="inlineStr">
        <is>
          <t>1</t>
        </is>
      </c>
      <c r="AN2172" t="inlineStr">
        <is>
          <t>dotd</t>
        </is>
      </c>
      <c r="AO2172" t="inlineStr">
        <is>
          <t>1</t>
        </is>
      </c>
      <c r="AP2172" t="inlineStr">
        <is>
          <t>1</t>
        </is>
      </c>
      <c r="AQ2172" t="inlineStr"/>
      <c r="AR2172" t="inlineStr"/>
      <c r="AS2172" t="inlineStr"/>
      <c r="AT2172" t="inlineStr"/>
      <c r="AU2172" t="inlineStr">
        <is>
          <t>---</t>
        </is>
      </c>
      <c r="AV2172" t="inlineStr">
        <is>
          <t>---</t>
        </is>
      </c>
      <c r="AW2172" t="inlineStr">
        <is>
          <t>---</t>
        </is>
      </c>
      <c r="AX2172" t="inlineStr">
        <is>
          <t>---</t>
        </is>
      </c>
      <c r="AY2172" t="inlineStr">
        <is>
          <t>---</t>
        </is>
      </c>
      <c r="AZ2172" t="inlineStr">
        <is>
          <t>---</t>
        </is>
      </c>
      <c r="BA2172" t="inlineStr">
        <is>
          <t>778b85ff647948a2b74cfc8d7846aba5</t>
        </is>
      </c>
      <c r="BB2172" t="inlineStr">
        <is>
          <t>http://openrosa.org/formdesigner/0B48E039-1E80-49A7-AC24-732B6E788E39</t>
        </is>
      </c>
      <c r="BC2172" t="inlineStr">
        <is>
          <t>Ration et autres visites</t>
        </is>
      </c>
      <c r="BD2172" t="inlineStr">
        <is>
          <t>CommCare Android, version "2.56"(468048). App v15976. CommCare Version 2.56.0. Build 468048, built on: 2025-03-31</t>
        </is>
      </c>
      <c r="BE2172" t="inlineStr">
        <is>
          <t>commcare_99e364ac-f097-4367-9549-47dce913a4be</t>
        </is>
      </c>
      <c r="BF2172" t="inlineStr">
        <is>
          <t>18.5888333 -72.3129533 -11.31 7.2</t>
        </is>
      </c>
      <c r="BG2172" t="inlineStr">
        <is>
          <t>f13d8149fc6d39ebe86af18272310ff9</t>
        </is>
      </c>
      <c r="BH2172" t="inlineStr">
        <is>
          <t>7f92301a232342ecaa860bf392f6b02f</t>
        </is>
      </c>
      <c r="BI2172" t="inlineStr">
        <is>
          <t>15246</t>
        </is>
      </c>
      <c r="BJ2172" t="inlineStr">
        <is>
          <t>XFormInstance</t>
        </is>
      </c>
      <c r="BK2172" t="inlineStr">
        <is>
          <t>2ec08d73215411f0858f2d62bcb734fa</t>
        </is>
      </c>
      <c r="BL2172" t="b">
        <v>0</v>
      </c>
      <c r="BM2172" t="inlineStr">
        <is>
          <t>---</t>
        </is>
      </c>
      <c r="BN2172" t="inlineStr">
        <is>
          <t>200.113.253.164</t>
        </is>
      </c>
      <c r="BO2172" t="inlineStr">
        <is>
          <t>Joseph Mercidieu</t>
        </is>
      </c>
    </row>
    <row r="2173">
      <c r="A2173" t="inlineStr">
        <is>
          <t>2171</t>
        </is>
      </c>
      <c r="B2173" t="inlineStr">
        <is>
          <t>6c2f4f0f-fbe1-4729-a170-3d3762583013</t>
        </is>
      </c>
      <c r="C2173" t="inlineStr">
        <is>
          <t>2025-04-25</t>
        </is>
      </c>
      <c r="D2173" t="inlineStr">
        <is>
          <t>1</t>
        </is>
      </c>
      <c r="E2173" t="inlineStr">
        <is>
          <t>---</t>
        </is>
      </c>
      <c r="F2173" t="inlineStr">
        <is>
          <t>0</t>
        </is>
      </c>
      <c r="G2173" t="inlineStr">
        <is>
          <t>---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---</t>
        </is>
      </c>
      <c r="L2173" t="inlineStr">
        <is>
          <t>---</t>
        </is>
      </c>
      <c r="M2173" t="inlineStr">
        <is>
          <t>1</t>
        </is>
      </c>
      <c r="N2173">
        <f>HYPERLINK("https://www.commcarehq.org/a/caris-test/api/form_attachment/v1/6c2f4f0f-fbe1-4729-a170-3d3762583013/1745589081061.jpg")</f>
        <v/>
      </c>
      <c r="O2173" t="inlineStr">
        <is>
          <t>---</t>
        </is>
      </c>
      <c r="P2173" t="inlineStr">
        <is>
          <t>---</t>
        </is>
      </c>
      <c r="Q2173" t="inlineStr">
        <is>
          <t>---</t>
        </is>
      </c>
      <c r="R2173" t="inlineStr">
        <is>
          <t>18.5</t>
        </is>
      </c>
      <c r="S2173" t="inlineStr"/>
      <c r="T2173" t="inlineStr"/>
      <c r="U2173" t="inlineStr"/>
      <c r="V2173" t="inlineStr"/>
      <c r="W2173" t="inlineStr">
        <is>
          <t>18.4441806 -72.6248381 67.45 40.21</t>
        </is>
      </c>
      <c r="X2173" t="inlineStr">
        <is>
          <t>LEG/HSCL/ST00671</t>
        </is>
      </c>
      <c r="Y2173" t="inlineStr">
        <is>
          <t>LEG/HSCL/ST00671</t>
        </is>
      </c>
      <c r="Z2173" t="inlineStr">
        <is>
          <t>2025-04-25 13:52:15</t>
        </is>
      </c>
      <c r="AA2173" t="inlineStr">
        <is>
          <t>2025-04-25 13:14:16</t>
        </is>
      </c>
      <c r="AB2173" t="inlineStr">
        <is>
          <t>2francesca</t>
        </is>
      </c>
      <c r="AC2173" t="inlineStr">
        <is>
          <t>2025-04-25 13:50:49</t>
        </is>
      </c>
      <c r="AD2173" s="1" t="inlineStr">
        <is>
          <t>https://www.commcarehq.org/a/caris-test/reports/form_data/6c2f4f0f-fbe1-4729-a170-3d3762583013/</t>
        </is>
      </c>
      <c r="AE2173" t="inlineStr">
        <is>
          <t>---</t>
        </is>
      </c>
      <c r="AF2173" t="inlineStr">
        <is>
          <t>3c5a623af057e23a32ae4000_124098</t>
        </is>
      </c>
      <c r="AG2173" t="inlineStr">
        <is>
          <t>---</t>
        </is>
      </c>
      <c r="AH2173" t="inlineStr">
        <is>
          <t>2025-04-25 13:52:15</t>
        </is>
      </c>
      <c r="AI2173" t="inlineStr">
        <is>
          <t>e108d3187abb44a0a8a40ae0f9d2582f</t>
        </is>
      </c>
      <c r="AJ2173" t="inlineStr">
        <is>
          <t>2025-04-25</t>
        </is>
      </c>
      <c r="AK2173" t="inlineStr">
        <is>
          <t>1</t>
        </is>
      </c>
      <c r="AL2173" t="inlineStr">
        <is>
          <t>---</t>
        </is>
      </c>
      <c r="AM2173" t="inlineStr">
        <is>
          <t>0</t>
        </is>
      </c>
      <c r="AN2173" t="inlineStr">
        <is>
          <t>---</t>
        </is>
      </c>
      <c r="AO2173" t="inlineStr">
        <is>
          <t>1</t>
        </is>
      </c>
      <c r="AP2173" t="inlineStr">
        <is>
          <t>1</t>
        </is>
      </c>
      <c r="AQ2173" t="inlineStr">
        <is>
          <t>18.5</t>
        </is>
      </c>
      <c r="AR2173" t="inlineStr"/>
      <c r="AS2173" t="inlineStr"/>
      <c r="AT2173" t="inlineStr">
        <is>
          <t>18.4441806 -72.6248381 67.45 40.21</t>
        </is>
      </c>
      <c r="AU2173" t="inlineStr">
        <is>
          <t>---</t>
        </is>
      </c>
      <c r="AV2173" t="inlineStr">
        <is>
          <t>---</t>
        </is>
      </c>
      <c r="AW2173" t="inlineStr">
        <is>
          <t>---</t>
        </is>
      </c>
      <c r="AX2173" t="inlineStr">
        <is>
          <t>---</t>
        </is>
      </c>
      <c r="AY2173" t="inlineStr">
        <is>
          <t>---</t>
        </is>
      </c>
      <c r="AZ2173" t="inlineStr">
        <is>
          <t>---</t>
        </is>
      </c>
      <c r="BA2173" t="inlineStr">
        <is>
          <t>e108d3187abb44a0a8a40ae0f9d2582f</t>
        </is>
      </c>
      <c r="BB2173" t="inlineStr">
        <is>
          <t>http://openrosa.org/formdesigner/0B48E039-1E80-49A7-AC24-732B6E788E39</t>
        </is>
      </c>
      <c r="BC2173" t="inlineStr">
        <is>
          <t>Ration et autres visites</t>
        </is>
      </c>
      <c r="BD2173" t="inlineStr">
        <is>
          <t>CommCare Android, version "2.55.0"(467579). App v15976. CommCare Version 2.55.0. Build 467579, built on: 2025-01-15</t>
        </is>
      </c>
      <c r="BE2173" t="inlineStr">
        <is>
          <t>commcare_6f56273d-7e7b-484c-afbb-00c7ac82f3b2</t>
        </is>
      </c>
      <c r="BF2173" t="inlineStr">
        <is>
          <t>18.5001492 -72.6039896 16.89 6.32</t>
        </is>
      </c>
      <c r="BG2173" t="inlineStr">
        <is>
          <t>f13d8149fc6d39ebe86af18272310ff9</t>
        </is>
      </c>
      <c r="BH2173" t="inlineStr">
        <is>
          <t>7f92301a232342ecaa860bf392f6b02f</t>
        </is>
      </c>
      <c r="BI2173" t="inlineStr">
        <is>
          <t>15246</t>
        </is>
      </c>
      <c r="BJ2173" t="inlineStr">
        <is>
          <t>XFormInstance</t>
        </is>
      </c>
      <c r="BK2173" t="inlineStr">
        <is>
          <t>eda902f6214d11f091c05d8af65c2883</t>
        </is>
      </c>
      <c r="BL2173" t="b">
        <v>0</v>
      </c>
      <c r="BM2173" t="inlineStr">
        <is>
          <t>---</t>
        </is>
      </c>
      <c r="BN2173" t="inlineStr">
        <is>
          <t>200.113.238.122</t>
        </is>
      </c>
      <c r="BO2173" t="inlineStr">
        <is>
          <t>---</t>
        </is>
      </c>
    </row>
    <row r="2174">
      <c r="A2174" t="inlineStr">
        <is>
          <t>2172</t>
        </is>
      </c>
      <c r="B2174" t="inlineStr">
        <is>
          <t>8518935c-06c7-4a06-a779-6e3c5ecbc1f2</t>
        </is>
      </c>
      <c r="C2174" t="inlineStr">
        <is>
          <t>2025-04-25</t>
        </is>
      </c>
      <c r="D2174" t="inlineStr">
        <is>
          <t>10</t>
        </is>
      </c>
      <c r="E2174" t="inlineStr">
        <is>
          <t>---</t>
        </is>
      </c>
      <c r="F2174" t="inlineStr">
        <is>
          <t>1</t>
        </is>
      </c>
      <c r="G2174" t="inlineStr">
        <is>
          <t>---</t>
        </is>
      </c>
      <c r="H2174" t="inlineStr">
        <is>
          <t>1</t>
        </is>
      </c>
      <c r="I2174" t="inlineStr">
        <is>
          <t>1</t>
        </is>
      </c>
      <c r="J2174" t="inlineStr">
        <is>
          <t>2</t>
        </is>
      </c>
      <c r="K2174" t="inlineStr">
        <is>
          <t>---</t>
        </is>
      </c>
      <c r="L2174" t="inlineStr">
        <is>
          <t>---</t>
        </is>
      </c>
      <c r="M2174" t="inlineStr">
        <is>
          <t>---</t>
        </is>
      </c>
      <c r="N2174" t="inlineStr">
        <is>
          <t>---</t>
        </is>
      </c>
      <c r="O2174" t="inlineStr">
        <is>
          <t>---</t>
        </is>
      </c>
      <c r="P2174" t="inlineStr">
        <is>
          <t>---</t>
        </is>
      </c>
      <c r="Q2174" t="inlineStr">
        <is>
          <t>---</t>
        </is>
      </c>
      <c r="R2174" t="inlineStr"/>
      <c r="S2174" t="inlineStr"/>
      <c r="T2174" t="inlineStr"/>
      <c r="U2174">
        <f>HYPERLINK("https://www.commcarehq.org/a/caris-test/api/form_attachment/v1/8518935c-06c7-4a06-a779-6e3c5ecbc1f2/1745590598730.jpg")</f>
        <v/>
      </c>
      <c r="V2174" t="inlineStr"/>
      <c r="W2174" t="inlineStr">
        <is>
          <t>18.5165689 -72.2938457 295.0 5.83</t>
        </is>
      </c>
      <c r="X2174" t="inlineStr">
        <is>
          <t>PAP/NPFS/ST02837</t>
        </is>
      </c>
      <c r="Y2174" t="inlineStr">
        <is>
          <t>PAP/NPFS/ST02837</t>
        </is>
      </c>
      <c r="Z2174" t="inlineStr">
        <is>
          <t>2025-04-25 14:18:47</t>
        </is>
      </c>
      <c r="AA2174" t="inlineStr">
        <is>
          <t>2025-04-25 14:16:13</t>
        </is>
      </c>
      <c r="AB2174" t="inlineStr">
        <is>
          <t>2christelle</t>
        </is>
      </c>
      <c r="AC2174" t="inlineStr">
        <is>
          <t>2025-04-25 14:20:24</t>
        </is>
      </c>
      <c r="AD2174" s="1" t="inlineStr">
        <is>
          <t>https://www.commcarehq.org/a/caris-test/reports/form_data/8518935c-06c7-4a06-a779-6e3c5ecbc1f2/</t>
        </is>
      </c>
      <c r="AE2174" t="inlineStr">
        <is>
          <t>---</t>
        </is>
      </c>
      <c r="AF2174" t="inlineStr">
        <is>
          <t>3c5a623af057e23a32ae4000_32896</t>
        </is>
      </c>
      <c r="AG2174" t="inlineStr">
        <is>
          <t>---</t>
        </is>
      </c>
      <c r="AH2174" t="inlineStr">
        <is>
          <t>2025-04-25 14:18:47</t>
        </is>
      </c>
      <c r="AI2174" t="inlineStr">
        <is>
          <t>246df32431d94e4a97fb5b1b8bef6b0e</t>
        </is>
      </c>
      <c r="AJ2174" t="inlineStr">
        <is>
          <t>2025-04-25</t>
        </is>
      </c>
      <c r="AK2174" t="inlineStr">
        <is>
          <t>10</t>
        </is>
      </c>
      <c r="AL2174" t="inlineStr">
        <is>
          <t>---</t>
        </is>
      </c>
      <c r="AM2174" t="inlineStr">
        <is>
          <t>1</t>
        </is>
      </c>
      <c r="AN2174" t="inlineStr">
        <is>
          <t>---</t>
        </is>
      </c>
      <c r="AO2174" t="inlineStr">
        <is>
          <t>1</t>
        </is>
      </c>
      <c r="AP2174" t="inlineStr">
        <is>
          <t>1</t>
        </is>
      </c>
      <c r="AQ2174" t="inlineStr"/>
      <c r="AR2174" t="inlineStr"/>
      <c r="AS2174" t="inlineStr"/>
      <c r="AT2174" t="inlineStr">
        <is>
          <t>18.5165689 -72.2938457 295.0 5.83</t>
        </is>
      </c>
      <c r="AU2174" t="inlineStr">
        <is>
          <t>---</t>
        </is>
      </c>
      <c r="AV2174" t="inlineStr">
        <is>
          <t>---</t>
        </is>
      </c>
      <c r="AW2174" t="inlineStr">
        <is>
          <t>---</t>
        </is>
      </c>
      <c r="AX2174" t="inlineStr">
        <is>
          <t>---</t>
        </is>
      </c>
      <c r="AY2174" t="inlineStr">
        <is>
          <t>---</t>
        </is>
      </c>
      <c r="AZ2174" t="inlineStr">
        <is>
          <t>---</t>
        </is>
      </c>
      <c r="BA2174" t="inlineStr">
        <is>
          <t>246df32431d94e4a97fb5b1b8bef6b0e</t>
        </is>
      </c>
      <c r="BB2174" t="inlineStr">
        <is>
          <t>http://openrosa.org/formdesigner/0B48E039-1E80-49A7-AC24-732B6E788E39</t>
        </is>
      </c>
      <c r="BC2174" t="inlineStr">
        <is>
          <t>Ration et autres visites</t>
        </is>
      </c>
      <c r="BD2174" t="inlineStr">
        <is>
          <t>CommCare Android, version "2.56"(468051). App v15976. CommCare Version 2.56.0. Build 468051, built on: 2025-04-04</t>
        </is>
      </c>
      <c r="BE2174" t="inlineStr">
        <is>
          <t>commcare_95f1782f-8426-4434-b328-8386bbd0e352</t>
        </is>
      </c>
      <c r="BF2174" t="inlineStr">
        <is>
          <t>18.5166454 -72.2937061 294.1 9.91</t>
        </is>
      </c>
      <c r="BG2174" t="inlineStr">
        <is>
          <t>f13d8149fc6d39ebe86af18272310ff9</t>
        </is>
      </c>
      <c r="BH2174" t="inlineStr">
        <is>
          <t>7f92301a232342ecaa860bf392f6b02f</t>
        </is>
      </c>
      <c r="BI2174" t="inlineStr">
        <is>
          <t>15246</t>
        </is>
      </c>
      <c r="BJ2174" t="inlineStr">
        <is>
          <t>XFormInstance</t>
        </is>
      </c>
      <c r="BK2174" t="inlineStr">
        <is>
          <t>2dad986521d311f091dd5d8af65c2883</t>
        </is>
      </c>
      <c r="BL2174" t="b">
        <v>0</v>
      </c>
      <c r="BM2174" t="inlineStr">
        <is>
          <t>---</t>
        </is>
      </c>
      <c r="BN2174" t="inlineStr">
        <is>
          <t>200.113.253.109</t>
        </is>
      </c>
      <c r="BO2174" t="inlineStr">
        <is>
          <t>Junia Rose Sejour Lafontant</t>
        </is>
      </c>
    </row>
    <row r="2175">
      <c r="A2175" t="inlineStr">
        <is>
          <t>2173</t>
        </is>
      </c>
      <c r="B2175" t="inlineStr">
        <is>
          <t>2f2c7ad9-5cee-4f22-a02c-e10c2b4febdd</t>
        </is>
      </c>
      <c r="C2175" t="inlineStr">
        <is>
          <t>2025-04-22</t>
        </is>
      </c>
      <c r="D2175" t="inlineStr">
        <is>
          <t>3</t>
        </is>
      </c>
      <c r="E2175" t="inlineStr">
        <is>
          <t>---</t>
        </is>
      </c>
      <c r="F2175" t="inlineStr">
        <is>
          <t>0</t>
        </is>
      </c>
      <c r="G2175" t="inlineStr">
        <is>
          <t>---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---</t>
        </is>
      </c>
      <c r="L2175" t="inlineStr">
        <is>
          <t>---</t>
        </is>
      </c>
      <c r="M2175" t="inlineStr">
        <is>
          <t>---</t>
        </is>
      </c>
      <c r="N2175" t="inlineStr">
        <is>
          <t>---</t>
        </is>
      </c>
      <c r="O2175" t="inlineStr">
        <is>
          <t>---</t>
        </is>
      </c>
      <c r="P2175" t="inlineStr">
        <is>
          <t>---</t>
        </is>
      </c>
      <c r="Q2175" t="inlineStr">
        <is>
          <t>---</t>
        </is>
      </c>
      <c r="R2175" t="inlineStr"/>
      <c r="S2175" t="inlineStr"/>
      <c r="T2175" t="inlineStr"/>
      <c r="U2175" t="inlineStr"/>
      <c r="V2175" t="inlineStr"/>
      <c r="W2175" t="inlineStr"/>
      <c r="X2175" t="inlineStr">
        <is>
          <t>CAP/HSCM/ST01295</t>
        </is>
      </c>
      <c r="Y2175" t="inlineStr">
        <is>
          <t>CAP/HSCM/ST01295</t>
        </is>
      </c>
      <c r="Z2175" t="inlineStr">
        <is>
          <t>2025-04-23 22:37:43</t>
        </is>
      </c>
      <c r="AA2175" t="inlineStr">
        <is>
          <t>2025-04-23 22:37:27</t>
        </is>
      </c>
      <c r="AB2175" t="inlineStr">
        <is>
          <t>1fleurgile</t>
        </is>
      </c>
      <c r="AC2175" t="inlineStr">
        <is>
          <t>2025-04-25 16:00:38</t>
        </is>
      </c>
      <c r="AD2175" s="1" t="inlineStr">
        <is>
          <t>https://www.commcarehq.org/a/caris-test/reports/form_data/2f2c7ad9-5cee-4f22-a02c-e10c2b4febdd/</t>
        </is>
      </c>
      <c r="AE2175" t="inlineStr">
        <is>
          <t>---</t>
        </is>
      </c>
      <c r="AF2175" t="inlineStr">
        <is>
          <t>ad686baa91c2413da17154e9cb0a5449</t>
        </is>
      </c>
      <c r="AG2175" t="inlineStr">
        <is>
          <t>OK</t>
        </is>
      </c>
      <c r="AH2175" t="inlineStr">
        <is>
          <t>2025-04-23 22:37:43</t>
        </is>
      </c>
      <c r="AI2175" t="inlineStr">
        <is>
          <t>9cfdf7db54419d22491b2c964b5162b3</t>
        </is>
      </c>
      <c r="AJ2175" t="inlineStr">
        <is>
          <t>2025-04-22</t>
        </is>
      </c>
      <c r="AK2175" t="inlineStr">
        <is>
          <t>3</t>
        </is>
      </c>
      <c r="AL2175" t="inlineStr">
        <is>
          <t>---</t>
        </is>
      </c>
      <c r="AM2175" t="inlineStr">
        <is>
          <t>0</t>
        </is>
      </c>
      <c r="AN2175" t="inlineStr">
        <is>
          <t>---</t>
        </is>
      </c>
      <c r="AO2175" t="inlineStr">
        <is>
          <t>1</t>
        </is>
      </c>
      <c r="AP2175" t="inlineStr">
        <is>
          <t>1</t>
        </is>
      </c>
      <c r="AQ2175" t="inlineStr"/>
      <c r="AR2175" t="inlineStr"/>
      <c r="AS2175" t="inlineStr"/>
      <c r="AT2175" t="inlineStr"/>
      <c r="AU2175" t="inlineStr">
        <is>
          <t>---</t>
        </is>
      </c>
      <c r="AV2175" t="inlineStr">
        <is>
          <t>---</t>
        </is>
      </c>
      <c r="AW2175" t="inlineStr">
        <is>
          <t>---</t>
        </is>
      </c>
      <c r="AX2175" t="inlineStr">
        <is>
          <t>---</t>
        </is>
      </c>
      <c r="AY2175" t="inlineStr">
        <is>
          <t>---</t>
        </is>
      </c>
      <c r="AZ2175" t="inlineStr">
        <is>
          <t>---</t>
        </is>
      </c>
      <c r="BA2175" t="inlineStr">
        <is>
          <t>9cfdf7db54419d22491b2c964b5162b3</t>
        </is>
      </c>
      <c r="BB2175" t="inlineStr">
        <is>
          <t>http://openrosa.org/formdesigner/0B48E039-1E80-49A7-AC24-732B6E788E39</t>
        </is>
      </c>
      <c r="BC2175" t="inlineStr">
        <is>
          <t>Ration et autres visites</t>
        </is>
      </c>
      <c r="BD2175" t="inlineStr">
        <is>
          <t>CommCare Android, version "2.55.0"(467579). App v15976. CommCare Version 2.55.0. Build 467579, built on: 2025-01-15</t>
        </is>
      </c>
      <c r="BE2175" t="inlineStr">
        <is>
          <t>commcare_76b456dd-7d90-498a-a785-92f136625a61</t>
        </is>
      </c>
      <c r="BF2175" t="inlineStr">
        <is>
          <t>19.7266148 -72.2201629 -25.06 17.8</t>
        </is>
      </c>
      <c r="BG2175" t="inlineStr">
        <is>
          <t>f13d8149fc6d39ebe86af18272310ff9</t>
        </is>
      </c>
      <c r="BH2175" t="inlineStr">
        <is>
          <t>7f92301a232342ecaa860bf392f6b02f</t>
        </is>
      </c>
      <c r="BI2175" t="inlineStr">
        <is>
          <t>15246</t>
        </is>
      </c>
      <c r="BJ2175" t="inlineStr">
        <is>
          <t>XFormInstance</t>
        </is>
      </c>
      <c r="BK2175" t="inlineStr">
        <is>
          <t>223ceec0209311f0a91a6960cb3eba34</t>
        </is>
      </c>
      <c r="BL2175" t="b">
        <v>0</v>
      </c>
      <c r="BM2175" t="inlineStr">
        <is>
          <t>---</t>
        </is>
      </c>
      <c r="BN2175" t="inlineStr">
        <is>
          <t>200.113.238.39</t>
        </is>
      </c>
      <c r="BO2175" t="inlineStr">
        <is>
          <t>Shinaïdine Evaris</t>
        </is>
      </c>
    </row>
    <row r="2176">
      <c r="A2176" t="inlineStr">
        <is>
          <t>2174</t>
        </is>
      </c>
      <c r="B2176" t="inlineStr">
        <is>
          <t>72e9f2dc-01a2-439e-b23e-1ede5d537312</t>
        </is>
      </c>
      <c r="C2176" t="inlineStr">
        <is>
          <t>2025-04-22</t>
        </is>
      </c>
      <c r="D2176" t="inlineStr">
        <is>
          <t>3</t>
        </is>
      </c>
      <c r="E2176" t="inlineStr">
        <is>
          <t>---</t>
        </is>
      </c>
      <c r="F2176" t="inlineStr">
        <is>
          <t>0</t>
        </is>
      </c>
      <c r="G2176" t="inlineStr">
        <is>
          <t>---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---</t>
        </is>
      </c>
      <c r="L2176" t="inlineStr">
        <is>
          <t>---</t>
        </is>
      </c>
      <c r="M2176" t="inlineStr">
        <is>
          <t>---</t>
        </is>
      </c>
      <c r="N2176" t="inlineStr">
        <is>
          <t>---</t>
        </is>
      </c>
      <c r="O2176" t="inlineStr">
        <is>
          <t>---</t>
        </is>
      </c>
      <c r="P2176" t="inlineStr">
        <is>
          <t>---</t>
        </is>
      </c>
      <c r="Q2176" t="inlineStr">
        <is>
          <t>---</t>
        </is>
      </c>
      <c r="R2176" t="inlineStr"/>
      <c r="S2176" t="inlineStr"/>
      <c r="T2176" t="inlineStr"/>
      <c r="U2176" t="inlineStr"/>
      <c r="V2176" t="inlineStr"/>
      <c r="W2176" t="inlineStr"/>
      <c r="X2176" t="inlineStr">
        <is>
          <t>CAP/HSCM/ST01711</t>
        </is>
      </c>
      <c r="Y2176" t="inlineStr">
        <is>
          <t>CAP/HSCM/ST01711</t>
        </is>
      </c>
      <c r="Z2176" t="inlineStr">
        <is>
          <t>2025-04-23 22:38:24</t>
        </is>
      </c>
      <c r="AA2176" t="inlineStr">
        <is>
          <t>2025-04-23 22:38:01</t>
        </is>
      </c>
      <c r="AB2176" t="inlineStr">
        <is>
          <t>1fleurgile</t>
        </is>
      </c>
      <c r="AC2176" t="inlineStr">
        <is>
          <t>2025-04-25 16:00:39</t>
        </is>
      </c>
      <c r="AD2176" s="1" t="inlineStr">
        <is>
          <t>https://www.commcarehq.org/a/caris-test/reports/form_data/72e9f2dc-01a2-439e-b23e-1ede5d537312/</t>
        </is>
      </c>
      <c r="AE2176" t="inlineStr">
        <is>
          <t>---</t>
        </is>
      </c>
      <c r="AF2176" t="inlineStr">
        <is>
          <t>1ef2e0905a8f424a9877e1c5ce4b6d18</t>
        </is>
      </c>
      <c r="AG2176" t="inlineStr">
        <is>
          <t>OK</t>
        </is>
      </c>
      <c r="AH2176" t="inlineStr">
        <is>
          <t>2025-04-23 22:38:24</t>
        </is>
      </c>
      <c r="AI2176" t="inlineStr">
        <is>
          <t>9cfdf7db54419d22491b2c964b5162b3</t>
        </is>
      </c>
      <c r="AJ2176" t="inlineStr">
        <is>
          <t>2025-04-22</t>
        </is>
      </c>
      <c r="AK2176" t="inlineStr">
        <is>
          <t>3</t>
        </is>
      </c>
      <c r="AL2176" t="inlineStr">
        <is>
          <t>---</t>
        </is>
      </c>
      <c r="AM2176" t="inlineStr">
        <is>
          <t>0</t>
        </is>
      </c>
      <c r="AN2176" t="inlineStr">
        <is>
          <t>---</t>
        </is>
      </c>
      <c r="AO2176" t="inlineStr">
        <is>
          <t>1</t>
        </is>
      </c>
      <c r="AP2176" t="inlineStr">
        <is>
          <t>1</t>
        </is>
      </c>
      <c r="AQ2176" t="inlineStr"/>
      <c r="AR2176" t="inlineStr"/>
      <c r="AS2176" t="inlineStr"/>
      <c r="AT2176" t="inlineStr"/>
      <c r="AU2176" t="inlineStr">
        <is>
          <t>---</t>
        </is>
      </c>
      <c r="AV2176" t="inlineStr">
        <is>
          <t>---</t>
        </is>
      </c>
      <c r="AW2176" t="inlineStr">
        <is>
          <t>---</t>
        </is>
      </c>
      <c r="AX2176" t="inlineStr">
        <is>
          <t>---</t>
        </is>
      </c>
      <c r="AY2176" t="inlineStr">
        <is>
          <t>---</t>
        </is>
      </c>
      <c r="AZ2176" t="inlineStr">
        <is>
          <t>---</t>
        </is>
      </c>
      <c r="BA2176" t="inlineStr">
        <is>
          <t>9cfdf7db54419d22491b2c964b5162b3</t>
        </is>
      </c>
      <c r="BB2176" t="inlineStr">
        <is>
          <t>http://openrosa.org/formdesigner/0B48E039-1E80-49A7-AC24-732B6E788E39</t>
        </is>
      </c>
      <c r="BC2176" t="inlineStr">
        <is>
          <t>Ration et autres visites</t>
        </is>
      </c>
      <c r="BD2176" t="inlineStr">
        <is>
          <t>CommCare Android, version "2.55.0"(467579). App v15976. CommCare Version 2.55.0. Build 467579, built on: 2025-01-15</t>
        </is>
      </c>
      <c r="BE2176" t="inlineStr">
        <is>
          <t>commcare_76b456dd-7d90-498a-a785-92f136625a61</t>
        </is>
      </c>
      <c r="BF2176" t="inlineStr">
        <is>
          <t>19.7266104 -72.2201718 -28.04 9.5</t>
        </is>
      </c>
      <c r="BG2176" t="inlineStr">
        <is>
          <t>f13d8149fc6d39ebe86af18272310ff9</t>
        </is>
      </c>
      <c r="BH2176" t="inlineStr">
        <is>
          <t>7f92301a232342ecaa860bf392f6b02f</t>
        </is>
      </c>
      <c r="BI2176" t="inlineStr">
        <is>
          <t>15246</t>
        </is>
      </c>
      <c r="BJ2176" t="inlineStr">
        <is>
          <t>XFormInstance</t>
        </is>
      </c>
      <c r="BK2176" t="inlineStr">
        <is>
          <t>223ceec0209311f0a91a6960cb3eba34</t>
        </is>
      </c>
      <c r="BL2176" t="b">
        <v>0</v>
      </c>
      <c r="BM2176" t="inlineStr">
        <is>
          <t>---</t>
        </is>
      </c>
      <c r="BN2176" t="inlineStr">
        <is>
          <t>200.113.238.39</t>
        </is>
      </c>
      <c r="BO2176" t="inlineStr">
        <is>
          <t>Junior Jean</t>
        </is>
      </c>
    </row>
    <row r="2177">
      <c r="A2177" t="inlineStr">
        <is>
          <t>2175</t>
        </is>
      </c>
      <c r="B2177" t="inlineStr">
        <is>
          <t>98937424-7ca3-427e-9648-f37adbc74486</t>
        </is>
      </c>
      <c r="C2177" t="inlineStr">
        <is>
          <t>2025-04-23</t>
        </is>
      </c>
      <c r="D2177" t="inlineStr">
        <is>
          <t>3</t>
        </is>
      </c>
      <c r="E2177" t="inlineStr">
        <is>
          <t>---</t>
        </is>
      </c>
      <c r="F2177" t="inlineStr">
        <is>
          <t>0</t>
        </is>
      </c>
      <c r="G2177" t="inlineStr">
        <is>
          <t>---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---</t>
        </is>
      </c>
      <c r="L2177" t="inlineStr">
        <is>
          <t>---</t>
        </is>
      </c>
      <c r="M2177" t="inlineStr">
        <is>
          <t>---</t>
        </is>
      </c>
      <c r="N2177" t="inlineStr">
        <is>
          <t>---</t>
        </is>
      </c>
      <c r="O2177" t="inlineStr">
        <is>
          <t>---</t>
        </is>
      </c>
      <c r="P2177" t="inlineStr">
        <is>
          <t>---</t>
        </is>
      </c>
      <c r="Q2177" t="inlineStr">
        <is>
          <t>---</t>
        </is>
      </c>
      <c r="R2177" t="inlineStr"/>
      <c r="S2177" t="inlineStr"/>
      <c r="T2177" t="inlineStr"/>
      <c r="U2177" t="inlineStr"/>
      <c r="V2177" t="inlineStr"/>
      <c r="W2177" t="inlineStr"/>
      <c r="X2177" t="inlineStr">
        <is>
          <t>CAP/HSCM/ST04617</t>
        </is>
      </c>
      <c r="Y2177" t="inlineStr">
        <is>
          <t>CAP/HSCM/ST04617</t>
        </is>
      </c>
      <c r="Z2177" t="inlineStr">
        <is>
          <t>2025-04-23 22:44:41</t>
        </is>
      </c>
      <c r="AA2177" t="inlineStr">
        <is>
          <t>2025-04-23 22:44:30</t>
        </is>
      </c>
      <c r="AB2177" t="inlineStr">
        <is>
          <t>1fleurgile</t>
        </is>
      </c>
      <c r="AC2177" t="inlineStr">
        <is>
          <t>2025-04-25 16:00:41</t>
        </is>
      </c>
      <c r="AD2177" s="1" t="inlineStr">
        <is>
          <t>https://www.commcarehq.org/a/caris-test/reports/form_data/98937424-7ca3-427e-9648-f37adbc74486/</t>
        </is>
      </c>
      <c r="AE2177" t="inlineStr">
        <is>
          <t>---</t>
        </is>
      </c>
      <c r="AF2177" t="inlineStr">
        <is>
          <t>3c5a623af057e23a32ae4000_166510</t>
        </is>
      </c>
      <c r="AG2177" t="inlineStr">
        <is>
          <t>OK</t>
        </is>
      </c>
      <c r="AH2177" t="inlineStr">
        <is>
          <t>2025-04-23 22:44:41</t>
        </is>
      </c>
      <c r="AI2177" t="inlineStr">
        <is>
          <t>9cfdf7db54419d22491b2c964b5162b3</t>
        </is>
      </c>
      <c r="AJ2177" t="inlineStr">
        <is>
          <t>2025-04-23</t>
        </is>
      </c>
      <c r="AK2177" t="inlineStr">
        <is>
          <t>3</t>
        </is>
      </c>
      <c r="AL2177" t="inlineStr">
        <is>
          <t>---</t>
        </is>
      </c>
      <c r="AM2177" t="inlineStr">
        <is>
          <t>0</t>
        </is>
      </c>
      <c r="AN2177" t="inlineStr">
        <is>
          <t>---</t>
        </is>
      </c>
      <c r="AO2177" t="inlineStr">
        <is>
          <t>1</t>
        </is>
      </c>
      <c r="AP2177" t="inlineStr">
        <is>
          <t>1</t>
        </is>
      </c>
      <c r="AQ2177" t="inlineStr"/>
      <c r="AR2177" t="inlineStr"/>
      <c r="AS2177" t="inlineStr"/>
      <c r="AT2177" t="inlineStr"/>
      <c r="AU2177" t="inlineStr">
        <is>
          <t>---</t>
        </is>
      </c>
      <c r="AV2177" t="inlineStr">
        <is>
          <t>---</t>
        </is>
      </c>
      <c r="AW2177" t="inlineStr">
        <is>
          <t>---</t>
        </is>
      </c>
      <c r="AX2177" t="inlineStr">
        <is>
          <t>---</t>
        </is>
      </c>
      <c r="AY2177" t="inlineStr">
        <is>
          <t>---</t>
        </is>
      </c>
      <c r="AZ2177" t="inlineStr">
        <is>
          <t>---</t>
        </is>
      </c>
      <c r="BA2177" t="inlineStr">
        <is>
          <t>9cfdf7db54419d22491b2c964b5162b3</t>
        </is>
      </c>
      <c r="BB2177" t="inlineStr">
        <is>
          <t>http://openrosa.org/formdesigner/0B48E039-1E80-49A7-AC24-732B6E788E39</t>
        </is>
      </c>
      <c r="BC2177" t="inlineStr">
        <is>
          <t>Ration et autres visites</t>
        </is>
      </c>
      <c r="BD2177" t="inlineStr">
        <is>
          <t>CommCare Android, version "2.55.0"(467579). App v15976. CommCare Version 2.55.0. Build 467579, built on: 2025-01-15</t>
        </is>
      </c>
      <c r="BE2177" t="inlineStr">
        <is>
          <t>commcare_76b456dd-7d90-498a-a785-92f136625a61</t>
        </is>
      </c>
      <c r="BF2177" t="inlineStr">
        <is>
          <t>19.7267706 -72.2201458 15.61 20.35</t>
        </is>
      </c>
      <c r="BG2177" t="inlineStr">
        <is>
          <t>f13d8149fc6d39ebe86af18272310ff9</t>
        </is>
      </c>
      <c r="BH2177" t="inlineStr">
        <is>
          <t>7f92301a232342ecaa860bf392f6b02f</t>
        </is>
      </c>
      <c r="BI2177" t="inlineStr">
        <is>
          <t>15246</t>
        </is>
      </c>
      <c r="BJ2177" t="inlineStr">
        <is>
          <t>XFormInstance</t>
        </is>
      </c>
      <c r="BK2177" t="inlineStr">
        <is>
          <t>223ceec0209311f0a91a6960cb3eba34</t>
        </is>
      </c>
      <c r="BL2177" t="b">
        <v>0</v>
      </c>
      <c r="BM2177" t="inlineStr">
        <is>
          <t>---</t>
        </is>
      </c>
      <c r="BN2177" t="inlineStr">
        <is>
          <t>200.113.238.39</t>
        </is>
      </c>
      <c r="BO2177" t="inlineStr">
        <is>
          <t>Inna St Fleur</t>
        </is>
      </c>
    </row>
    <row r="2178">
      <c r="A2178" t="inlineStr">
        <is>
          <t>2176</t>
        </is>
      </c>
      <c r="B2178" t="inlineStr">
        <is>
          <t>8bea1692-3371-43d0-99ad-b6b2db37e013</t>
        </is>
      </c>
      <c r="C2178" t="inlineStr">
        <is>
          <t>2025-04-23</t>
        </is>
      </c>
      <c r="D2178" t="inlineStr">
        <is>
          <t>3</t>
        </is>
      </c>
      <c r="E2178" t="inlineStr">
        <is>
          <t>---</t>
        </is>
      </c>
      <c r="F2178" t="inlineStr">
        <is>
          <t>0</t>
        </is>
      </c>
      <c r="G2178" t="inlineStr">
        <is>
          <t>---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---</t>
        </is>
      </c>
      <c r="L2178" t="inlineStr">
        <is>
          <t>---</t>
        </is>
      </c>
      <c r="M2178" t="inlineStr">
        <is>
          <t>---</t>
        </is>
      </c>
      <c r="N2178" t="inlineStr">
        <is>
          <t>---</t>
        </is>
      </c>
      <c r="O2178" t="inlineStr">
        <is>
          <t>---</t>
        </is>
      </c>
      <c r="P2178" t="inlineStr">
        <is>
          <t>---</t>
        </is>
      </c>
      <c r="Q2178" t="inlineStr">
        <is>
          <t>---</t>
        </is>
      </c>
      <c r="R2178" t="inlineStr"/>
      <c r="S2178" t="inlineStr"/>
      <c r="T2178" t="inlineStr"/>
      <c r="U2178" t="inlineStr"/>
      <c r="V2178" t="inlineStr"/>
      <c r="W2178" t="inlineStr"/>
      <c r="X2178" t="inlineStr">
        <is>
          <t>CAP/HSCM/ST04125</t>
        </is>
      </c>
      <c r="Y2178" t="inlineStr">
        <is>
          <t>CAP/HSCM/ST04125</t>
        </is>
      </c>
      <c r="Z2178" t="inlineStr">
        <is>
          <t>2025-04-23 22:45:33</t>
        </is>
      </c>
      <c r="AA2178" t="inlineStr">
        <is>
          <t>2025-04-23 22:45:16</t>
        </is>
      </c>
      <c r="AB2178" t="inlineStr">
        <is>
          <t>1fleurgile</t>
        </is>
      </c>
      <c r="AC2178" t="inlineStr">
        <is>
          <t>2025-04-25 16:00:41</t>
        </is>
      </c>
      <c r="AD2178" s="1" t="inlineStr">
        <is>
          <t>https://www.commcarehq.org/a/caris-test/reports/form_data/8bea1692-3371-43d0-99ad-b6b2db37e013/</t>
        </is>
      </c>
      <c r="AE2178" t="inlineStr">
        <is>
          <t>---</t>
        </is>
      </c>
      <c r="AF2178" t="inlineStr">
        <is>
          <t>3c5a623af057e23a32ae4000_194440</t>
        </is>
      </c>
      <c r="AG2178" t="inlineStr">
        <is>
          <t>OK</t>
        </is>
      </c>
      <c r="AH2178" t="inlineStr">
        <is>
          <t>2025-04-23 22:45:33</t>
        </is>
      </c>
      <c r="AI2178" t="inlineStr">
        <is>
          <t>9cfdf7db54419d22491b2c964b5162b3</t>
        </is>
      </c>
      <c r="AJ2178" t="inlineStr">
        <is>
          <t>2025-04-23</t>
        </is>
      </c>
      <c r="AK2178" t="inlineStr">
        <is>
          <t>3</t>
        </is>
      </c>
      <c r="AL2178" t="inlineStr">
        <is>
          <t>---</t>
        </is>
      </c>
      <c r="AM2178" t="inlineStr">
        <is>
          <t>0</t>
        </is>
      </c>
      <c r="AN2178" t="inlineStr">
        <is>
          <t>---</t>
        </is>
      </c>
      <c r="AO2178" t="inlineStr">
        <is>
          <t>1</t>
        </is>
      </c>
      <c r="AP2178" t="inlineStr">
        <is>
          <t>1</t>
        </is>
      </c>
      <c r="AQ2178" t="inlineStr"/>
      <c r="AR2178" t="inlineStr"/>
      <c r="AS2178" t="inlineStr"/>
      <c r="AT2178" t="inlineStr"/>
      <c r="AU2178" t="inlineStr">
        <is>
          <t>---</t>
        </is>
      </c>
      <c r="AV2178" t="inlineStr">
        <is>
          <t>---</t>
        </is>
      </c>
      <c r="AW2178" t="inlineStr">
        <is>
          <t>---</t>
        </is>
      </c>
      <c r="AX2178" t="inlineStr">
        <is>
          <t>---</t>
        </is>
      </c>
      <c r="AY2178" t="inlineStr">
        <is>
          <t>---</t>
        </is>
      </c>
      <c r="AZ2178" t="inlineStr">
        <is>
          <t>---</t>
        </is>
      </c>
      <c r="BA2178" t="inlineStr">
        <is>
          <t>9cfdf7db54419d22491b2c964b5162b3</t>
        </is>
      </c>
      <c r="BB2178" t="inlineStr">
        <is>
          <t>http://openrosa.org/formdesigner/0B48E039-1E80-49A7-AC24-732B6E788E39</t>
        </is>
      </c>
      <c r="BC2178" t="inlineStr">
        <is>
          <t>Ration et autres visites</t>
        </is>
      </c>
      <c r="BD2178" t="inlineStr">
        <is>
          <t>CommCare Android, version "2.55.0"(467579). App v15976. CommCare Version 2.55.0. Build 467579, built on: 2025-01-15</t>
        </is>
      </c>
      <c r="BE2178" t="inlineStr">
        <is>
          <t>commcare_76b456dd-7d90-498a-a785-92f136625a61</t>
        </is>
      </c>
      <c r="BF2178" t="inlineStr">
        <is>
          <t>19.726656 -72.2201746 -15.55 22.65</t>
        </is>
      </c>
      <c r="BG2178" t="inlineStr">
        <is>
          <t>f13d8149fc6d39ebe86af18272310ff9</t>
        </is>
      </c>
      <c r="BH2178" t="inlineStr">
        <is>
          <t>7f92301a232342ecaa860bf392f6b02f</t>
        </is>
      </c>
      <c r="BI2178" t="inlineStr">
        <is>
          <t>15246</t>
        </is>
      </c>
      <c r="BJ2178" t="inlineStr">
        <is>
          <t>XFormInstance</t>
        </is>
      </c>
      <c r="BK2178" t="inlineStr">
        <is>
          <t>223ceec0209311f0a91a6960cb3eba34</t>
        </is>
      </c>
      <c r="BL2178" t="b">
        <v>0</v>
      </c>
      <c r="BM2178" t="inlineStr">
        <is>
          <t>---</t>
        </is>
      </c>
      <c r="BN2178" t="inlineStr">
        <is>
          <t>200.113.238.39</t>
        </is>
      </c>
      <c r="BO2178" t="inlineStr">
        <is>
          <t>Christlove Pierre</t>
        </is>
      </c>
    </row>
    <row r="2179">
      <c r="A2179" t="inlineStr">
        <is>
          <t>2177</t>
        </is>
      </c>
      <c r="B2179" t="inlineStr">
        <is>
          <t>14af4f3a-2003-4738-8ac5-4b542f534ef7</t>
        </is>
      </c>
      <c r="C2179" t="inlineStr">
        <is>
          <t>2025-04-23</t>
        </is>
      </c>
      <c r="D2179" t="inlineStr">
        <is>
          <t>3</t>
        </is>
      </c>
      <c r="E2179" t="inlineStr">
        <is>
          <t>---</t>
        </is>
      </c>
      <c r="F2179" t="inlineStr">
        <is>
          <t>0</t>
        </is>
      </c>
      <c r="G2179" t="inlineStr">
        <is>
          <t>---</t>
        </is>
      </c>
      <c r="H2179" t="inlineStr">
        <is>
          <t>1</t>
        </is>
      </c>
      <c r="I2179" t="inlineStr">
        <is>
          <t>1</t>
        </is>
      </c>
      <c r="J2179" t="inlineStr"/>
      <c r="K2179" t="inlineStr">
        <is>
          <t>---</t>
        </is>
      </c>
      <c r="L2179" t="inlineStr">
        <is>
          <t>---</t>
        </is>
      </c>
      <c r="M2179" t="inlineStr">
        <is>
          <t>---</t>
        </is>
      </c>
      <c r="N2179" t="inlineStr">
        <is>
          <t>---</t>
        </is>
      </c>
      <c r="O2179" t="inlineStr">
        <is>
          <t>---</t>
        </is>
      </c>
      <c r="P2179" t="inlineStr">
        <is>
          <t>---</t>
        </is>
      </c>
      <c r="Q2179" t="inlineStr">
        <is>
          <t>---</t>
        </is>
      </c>
      <c r="R2179" t="inlineStr"/>
      <c r="S2179" t="inlineStr"/>
      <c r="T2179" t="inlineStr"/>
      <c r="U2179" t="inlineStr"/>
      <c r="V2179" t="inlineStr"/>
      <c r="W2179" t="inlineStr"/>
      <c r="X2179" t="inlineStr">
        <is>
          <t>CAP/HSCM/ST03686</t>
        </is>
      </c>
      <c r="Y2179" t="inlineStr">
        <is>
          <t>CAP/HSCM/ST03686</t>
        </is>
      </c>
      <c r="Z2179" t="inlineStr">
        <is>
          <t>2025-04-23 22:46:20</t>
        </is>
      </c>
      <c r="AA2179" t="inlineStr">
        <is>
          <t>2025-04-23 22:46:04</t>
        </is>
      </c>
      <c r="AB2179" t="inlineStr">
        <is>
          <t>1fleurgile</t>
        </is>
      </c>
      <c r="AC2179" t="inlineStr">
        <is>
          <t>2025-04-25 16:00:42</t>
        </is>
      </c>
      <c r="AD2179" s="1" t="inlineStr">
        <is>
          <t>https://www.commcarehq.org/a/caris-test/reports/form_data/14af4f3a-2003-4738-8ac5-4b542f534ef7/</t>
        </is>
      </c>
      <c r="AE2179" t="inlineStr">
        <is>
          <t>---</t>
        </is>
      </c>
      <c r="AF2179" t="inlineStr">
        <is>
          <t>3c5a623af057e23a32ae4000_32527</t>
        </is>
      </c>
      <c r="AG2179" t="inlineStr">
        <is>
          <t>OK</t>
        </is>
      </c>
      <c r="AH2179" t="inlineStr">
        <is>
          <t>2025-04-23 22:46:20</t>
        </is>
      </c>
      <c r="AI2179" t="inlineStr">
        <is>
          <t>9cfdf7db54419d22491b2c964b5162b3</t>
        </is>
      </c>
      <c r="AJ2179" t="inlineStr">
        <is>
          <t>2025-04-23</t>
        </is>
      </c>
      <c r="AK2179" t="inlineStr">
        <is>
          <t>3</t>
        </is>
      </c>
      <c r="AL2179" t="inlineStr">
        <is>
          <t>---</t>
        </is>
      </c>
      <c r="AM2179" t="inlineStr">
        <is>
          <t>0</t>
        </is>
      </c>
      <c r="AN2179" t="inlineStr">
        <is>
          <t>---</t>
        </is>
      </c>
      <c r="AO2179" t="inlineStr">
        <is>
          <t>1</t>
        </is>
      </c>
      <c r="AP2179" t="inlineStr">
        <is>
          <t>1</t>
        </is>
      </c>
      <c r="AQ2179" t="inlineStr"/>
      <c r="AR2179" t="inlineStr"/>
      <c r="AS2179" t="inlineStr"/>
      <c r="AT2179" t="inlineStr"/>
      <c r="AU2179" t="inlineStr">
        <is>
          <t>---</t>
        </is>
      </c>
      <c r="AV2179" t="inlineStr">
        <is>
          <t>---</t>
        </is>
      </c>
      <c r="AW2179" t="inlineStr">
        <is>
          <t>---</t>
        </is>
      </c>
      <c r="AX2179" t="inlineStr">
        <is>
          <t>---</t>
        </is>
      </c>
      <c r="AY2179" t="inlineStr">
        <is>
          <t>---</t>
        </is>
      </c>
      <c r="AZ2179" t="inlineStr">
        <is>
          <t>---</t>
        </is>
      </c>
      <c r="BA2179" t="inlineStr">
        <is>
          <t>9cfdf7db54419d22491b2c964b5162b3</t>
        </is>
      </c>
      <c r="BB2179" t="inlineStr">
        <is>
          <t>http://openrosa.org/formdesigner/0B48E039-1E80-49A7-AC24-732B6E788E39</t>
        </is>
      </c>
      <c r="BC2179" t="inlineStr">
        <is>
          <t>Ration et autres visites</t>
        </is>
      </c>
      <c r="BD2179" t="inlineStr">
        <is>
          <t>CommCare Android, version "2.55.0"(467579). App v15976. CommCare Version 2.55.0. Build 467579, built on: 2025-01-15</t>
        </is>
      </c>
      <c r="BE2179" t="inlineStr">
        <is>
          <t>commcare_76b456dd-7d90-498a-a785-92f136625a61</t>
        </is>
      </c>
      <c r="BF2179" t="inlineStr">
        <is>
          <t>19.7266092 -72.2201604 -24.4 28.18</t>
        </is>
      </c>
      <c r="BG2179" t="inlineStr">
        <is>
          <t>f13d8149fc6d39ebe86af18272310ff9</t>
        </is>
      </c>
      <c r="BH2179" t="inlineStr">
        <is>
          <t>7f92301a232342ecaa860bf392f6b02f</t>
        </is>
      </c>
      <c r="BI2179" t="inlineStr">
        <is>
          <t>15246</t>
        </is>
      </c>
      <c r="BJ2179" t="inlineStr">
        <is>
          <t>XFormInstance</t>
        </is>
      </c>
      <c r="BK2179" t="inlineStr">
        <is>
          <t>223ceec0209311f0a91a6960cb3eba34</t>
        </is>
      </c>
      <c r="BL2179" t="b">
        <v>0</v>
      </c>
      <c r="BM2179" t="inlineStr">
        <is>
          <t>---</t>
        </is>
      </c>
      <c r="BN2179" t="inlineStr">
        <is>
          <t>200.113.238.39</t>
        </is>
      </c>
      <c r="BO2179" t="inlineStr">
        <is>
          <t>Philippe Djaisly</t>
        </is>
      </c>
    </row>
    <row r="2180">
      <c r="A2180" t="inlineStr">
        <is>
          <t>2178</t>
        </is>
      </c>
      <c r="B2180" t="inlineStr">
        <is>
          <t>5e039026-0b85-40d7-aca2-c4dfde8838ef</t>
        </is>
      </c>
      <c r="C2180" t="inlineStr">
        <is>
          <t>2025-04-23</t>
        </is>
      </c>
      <c r="D2180" t="inlineStr">
        <is>
          <t>3</t>
        </is>
      </c>
      <c r="E2180" t="inlineStr">
        <is>
          <t>---</t>
        </is>
      </c>
      <c r="F2180" t="inlineStr">
        <is>
          <t>0</t>
        </is>
      </c>
      <c r="G2180" t="inlineStr">
        <is>
          <t>---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---</t>
        </is>
      </c>
      <c r="L2180" t="inlineStr">
        <is>
          <t>---</t>
        </is>
      </c>
      <c r="M2180" t="inlineStr">
        <is>
          <t>---</t>
        </is>
      </c>
      <c r="N2180" t="inlineStr">
        <is>
          <t>---</t>
        </is>
      </c>
      <c r="O2180" t="inlineStr">
        <is>
          <t>---</t>
        </is>
      </c>
      <c r="P2180" t="inlineStr">
        <is>
          <t>---</t>
        </is>
      </c>
      <c r="Q2180" t="inlineStr">
        <is>
          <t>---</t>
        </is>
      </c>
      <c r="R2180" t="inlineStr"/>
      <c r="S2180" t="inlineStr"/>
      <c r="T2180" t="inlineStr"/>
      <c r="U2180" t="inlineStr"/>
      <c r="V2180" t="inlineStr"/>
      <c r="W2180" t="inlineStr"/>
      <c r="X2180" t="inlineStr">
        <is>
          <t>CAP/HSCM/ST04374</t>
        </is>
      </c>
      <c r="Y2180" t="inlineStr">
        <is>
          <t>CAP/HSCM/ST04374</t>
        </is>
      </c>
      <c r="Z2180" t="inlineStr">
        <is>
          <t>2025-04-23 22:47:06</t>
        </is>
      </c>
      <c r="AA2180" t="inlineStr">
        <is>
          <t>2025-04-23 22:46:56</t>
        </is>
      </c>
      <c r="AB2180" t="inlineStr">
        <is>
          <t>1fleurgile</t>
        </is>
      </c>
      <c r="AC2180" t="inlineStr">
        <is>
          <t>2025-04-25 16:00:44</t>
        </is>
      </c>
      <c r="AD2180" s="1" t="inlineStr">
        <is>
          <t>https://www.commcarehq.org/a/caris-test/reports/form_data/5e039026-0b85-40d7-aca2-c4dfde8838ef/</t>
        </is>
      </c>
      <c r="AE2180" t="inlineStr">
        <is>
          <t>---</t>
        </is>
      </c>
      <c r="AF2180" t="inlineStr">
        <is>
          <t>3c5a623af057e23a32ae4000_124639</t>
        </is>
      </c>
      <c r="AG2180" t="inlineStr">
        <is>
          <t>OK</t>
        </is>
      </c>
      <c r="AH2180" t="inlineStr">
        <is>
          <t>2025-04-23 22:47:06</t>
        </is>
      </c>
      <c r="AI2180" t="inlineStr">
        <is>
          <t>9cfdf7db54419d22491b2c964b5162b3</t>
        </is>
      </c>
      <c r="AJ2180" t="inlineStr">
        <is>
          <t>2025-04-23</t>
        </is>
      </c>
      <c r="AK2180" t="inlineStr">
        <is>
          <t>3</t>
        </is>
      </c>
      <c r="AL2180" t="inlineStr">
        <is>
          <t>---</t>
        </is>
      </c>
      <c r="AM2180" t="inlineStr">
        <is>
          <t>0</t>
        </is>
      </c>
      <c r="AN2180" t="inlineStr">
        <is>
          <t>---</t>
        </is>
      </c>
      <c r="AO2180" t="inlineStr">
        <is>
          <t>1</t>
        </is>
      </c>
      <c r="AP2180" t="inlineStr">
        <is>
          <t>1</t>
        </is>
      </c>
      <c r="AQ2180" t="inlineStr"/>
      <c r="AR2180" t="inlineStr"/>
      <c r="AS2180" t="inlineStr"/>
      <c r="AT2180" t="inlineStr"/>
      <c r="AU2180" t="inlineStr">
        <is>
          <t>---</t>
        </is>
      </c>
      <c r="AV2180" t="inlineStr">
        <is>
          <t>---</t>
        </is>
      </c>
      <c r="AW2180" t="inlineStr">
        <is>
          <t>---</t>
        </is>
      </c>
      <c r="AX2180" t="inlineStr">
        <is>
          <t>---</t>
        </is>
      </c>
      <c r="AY2180" t="inlineStr">
        <is>
          <t>---</t>
        </is>
      </c>
      <c r="AZ2180" t="inlineStr">
        <is>
          <t>---</t>
        </is>
      </c>
      <c r="BA2180" t="inlineStr">
        <is>
          <t>9cfdf7db54419d22491b2c964b5162b3</t>
        </is>
      </c>
      <c r="BB2180" t="inlineStr">
        <is>
          <t>http://openrosa.org/formdesigner/0B48E039-1E80-49A7-AC24-732B6E788E39</t>
        </is>
      </c>
      <c r="BC2180" t="inlineStr">
        <is>
          <t>Ration et autres visites</t>
        </is>
      </c>
      <c r="BD2180" t="inlineStr">
        <is>
          <t>CommCare Android, version "2.55.0"(467579). App v15976. CommCare Version 2.55.0. Build 467579, built on: 2025-01-15</t>
        </is>
      </c>
      <c r="BE2180" t="inlineStr">
        <is>
          <t>commcare_76b456dd-7d90-498a-a785-92f136625a61</t>
        </is>
      </c>
      <c r="BF2180" t="inlineStr">
        <is>
          <t>19.7265884 -72.2201616 -22.6 43.55</t>
        </is>
      </c>
      <c r="BG2180" t="inlineStr">
        <is>
          <t>f13d8149fc6d39ebe86af18272310ff9</t>
        </is>
      </c>
      <c r="BH2180" t="inlineStr">
        <is>
          <t>7f92301a232342ecaa860bf392f6b02f</t>
        </is>
      </c>
      <c r="BI2180" t="inlineStr">
        <is>
          <t>15246</t>
        </is>
      </c>
      <c r="BJ2180" t="inlineStr">
        <is>
          <t>XFormInstance</t>
        </is>
      </c>
      <c r="BK2180" t="inlineStr">
        <is>
          <t>223ceec0209311f0a91a6960cb3eba34</t>
        </is>
      </c>
      <c r="BL2180" t="b">
        <v>0</v>
      </c>
      <c r="BM2180" t="inlineStr">
        <is>
          <t>---</t>
        </is>
      </c>
      <c r="BN2180" t="inlineStr">
        <is>
          <t>200.113.238.39</t>
        </is>
      </c>
      <c r="BO2180" t="inlineStr">
        <is>
          <t>Wandalie Pierre</t>
        </is>
      </c>
    </row>
    <row r="2181">
      <c r="A2181" t="inlineStr">
        <is>
          <t>2179</t>
        </is>
      </c>
      <c r="B2181" t="inlineStr">
        <is>
          <t>72856123-02d1-48c2-859c-40d232ac34ee</t>
        </is>
      </c>
      <c r="C2181" t="inlineStr">
        <is>
          <t>2025-04-25</t>
        </is>
      </c>
      <c r="D2181" t="inlineStr">
        <is>
          <t>3</t>
        </is>
      </c>
      <c r="E2181" t="inlineStr">
        <is>
          <t>---</t>
        </is>
      </c>
      <c r="F2181" t="inlineStr">
        <is>
          <t>1</t>
        </is>
      </c>
      <c r="G2181" t="inlineStr">
        <is>
          <t>---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---</t>
        </is>
      </c>
      <c r="L2181" t="inlineStr">
        <is>
          <t>---</t>
        </is>
      </c>
      <c r="M2181" t="inlineStr">
        <is>
          <t>---</t>
        </is>
      </c>
      <c r="N2181" t="inlineStr">
        <is>
          <t>---</t>
        </is>
      </c>
      <c r="O2181" t="inlineStr">
        <is>
          <t>---</t>
        </is>
      </c>
      <c r="P2181" t="inlineStr">
        <is>
          <t>---</t>
        </is>
      </c>
      <c r="Q2181" t="inlineStr">
        <is>
          <t>---</t>
        </is>
      </c>
      <c r="R2181" t="inlineStr"/>
      <c r="S2181" t="inlineStr"/>
      <c r="T2181" t="inlineStr"/>
      <c r="U2181" t="inlineStr"/>
      <c r="V2181" t="inlineStr"/>
      <c r="W2181" t="inlineStr">
        <is>
          <t>19.732583 -72.1851521 -27.5 5.0</t>
        </is>
      </c>
      <c r="X2181" t="inlineStr">
        <is>
          <t>CAP/HSCM/ST04433</t>
        </is>
      </c>
      <c r="Y2181" t="inlineStr">
        <is>
          <t>CAP/HSCM/ST04433</t>
        </is>
      </c>
      <c r="Z2181" t="inlineStr">
        <is>
          <t>2025-04-25 16:00:46</t>
        </is>
      </c>
      <c r="AA2181" t="inlineStr">
        <is>
          <t>2025-04-25 16:00:31</t>
        </is>
      </c>
      <c r="AB2181" t="inlineStr">
        <is>
          <t>1maselaine</t>
        </is>
      </c>
      <c r="AC2181" t="inlineStr">
        <is>
          <t>2025-04-25 16:00:49</t>
        </is>
      </c>
      <c r="AD2181" s="1" t="inlineStr">
        <is>
          <t>https://www.commcarehq.org/a/caris-test/reports/form_data/72856123-02d1-48c2-859c-40d232ac34ee/</t>
        </is>
      </c>
      <c r="AE2181" t="inlineStr">
        <is>
          <t>---</t>
        </is>
      </c>
      <c r="AF2181" t="inlineStr">
        <is>
          <t>3c5a623af057e23a32ae4000_167225</t>
        </is>
      </c>
      <c r="AG2181" t="inlineStr">
        <is>
          <t>OK</t>
        </is>
      </c>
      <c r="AH2181" t="inlineStr">
        <is>
          <t>2025-04-25 16:00:46</t>
        </is>
      </c>
      <c r="AI2181" t="inlineStr">
        <is>
          <t>1b833c2586eb49459103874b6462448b</t>
        </is>
      </c>
      <c r="AJ2181" t="inlineStr">
        <is>
          <t>2025-04-25</t>
        </is>
      </c>
      <c r="AK2181" t="inlineStr">
        <is>
          <t>3</t>
        </is>
      </c>
      <c r="AL2181" t="inlineStr">
        <is>
          <t>---</t>
        </is>
      </c>
      <c r="AM2181" t="inlineStr">
        <is>
          <t>1</t>
        </is>
      </c>
      <c r="AN2181" t="inlineStr">
        <is>
          <t>---</t>
        </is>
      </c>
      <c r="AO2181" t="inlineStr">
        <is>
          <t>1</t>
        </is>
      </c>
      <c r="AP2181" t="inlineStr">
        <is>
          <t>1</t>
        </is>
      </c>
      <c r="AQ2181" t="inlineStr"/>
      <c r="AR2181" t="inlineStr"/>
      <c r="AS2181" t="inlineStr"/>
      <c r="AT2181" t="inlineStr">
        <is>
          <t>19.732583 -72.1851521 -27.5 5.0</t>
        </is>
      </c>
      <c r="AU2181" t="inlineStr">
        <is>
          <t>---</t>
        </is>
      </c>
      <c r="AV2181" t="inlineStr">
        <is>
          <t>---</t>
        </is>
      </c>
      <c r="AW2181" t="inlineStr">
        <is>
          <t>---</t>
        </is>
      </c>
      <c r="AX2181" t="inlineStr">
        <is>
          <t>---</t>
        </is>
      </c>
      <c r="AY2181" t="inlineStr">
        <is>
          <t>---</t>
        </is>
      </c>
      <c r="AZ2181" t="inlineStr">
        <is>
          <t>---</t>
        </is>
      </c>
      <c r="BA2181" t="inlineStr">
        <is>
          <t>1b833c2586eb49459103874b6462448b</t>
        </is>
      </c>
      <c r="BB2181" t="inlineStr">
        <is>
          <t>http://openrosa.org/formdesigner/0B48E039-1E80-49A7-AC24-732B6E788E39</t>
        </is>
      </c>
      <c r="BC2181" t="inlineStr">
        <is>
          <t>Ration et autres visites</t>
        </is>
      </c>
      <c r="BD2181" t="inlineStr">
        <is>
          <t>CommCare Android, version "2.56"(468040). App v15976. CommCare Version 2.56.0. Build 468040, built on: 2025-02-11</t>
        </is>
      </c>
      <c r="BE2181" t="inlineStr">
        <is>
          <t>commcare_05d78f59-ebda-491c-89b8-6c42bab0e02e</t>
        </is>
      </c>
      <c r="BF2181" t="inlineStr">
        <is>
          <t>19.7329184 -72.1855116 -28.11 6.2</t>
        </is>
      </c>
      <c r="BG2181" t="inlineStr">
        <is>
          <t>f13d8149fc6d39ebe86af18272310ff9</t>
        </is>
      </c>
      <c r="BH2181" t="inlineStr">
        <is>
          <t>7f92301a232342ecaa860bf392f6b02f</t>
        </is>
      </c>
      <c r="BI2181" t="inlineStr">
        <is>
          <t>15246</t>
        </is>
      </c>
      <c r="BJ2181" t="inlineStr">
        <is>
          <t>XFormInstance</t>
        </is>
      </c>
      <c r="BK2181" t="inlineStr">
        <is>
          <t>c32f665621e711f091ec5d8af65c2883</t>
        </is>
      </c>
      <c r="BL2181" t="b">
        <v>0</v>
      </c>
      <c r="BM2181" t="inlineStr">
        <is>
          <t>---</t>
        </is>
      </c>
      <c r="BN2181" t="inlineStr">
        <is>
          <t>200.113.214.197</t>
        </is>
      </c>
      <c r="BO2181" t="inlineStr">
        <is>
          <t>Wiskenly Mervil</t>
        </is>
      </c>
    </row>
    <row r="2182">
      <c r="A2182" t="inlineStr">
        <is>
          <t>2180</t>
        </is>
      </c>
      <c r="B2182" t="inlineStr">
        <is>
          <t>62968c31-7ca5-4c7b-9729-23a64c65a87f</t>
        </is>
      </c>
      <c r="C2182" t="inlineStr">
        <is>
          <t>2025-04-25</t>
        </is>
      </c>
      <c r="D2182" t="inlineStr">
        <is>
          <t>3</t>
        </is>
      </c>
      <c r="E2182" t="inlineStr">
        <is>
          <t>---</t>
        </is>
      </c>
      <c r="F2182" t="inlineStr">
        <is>
          <t>1</t>
        </is>
      </c>
      <c r="G2182" t="inlineStr">
        <is>
          <t>---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---</t>
        </is>
      </c>
      <c r="L2182" t="inlineStr">
        <is>
          <t>---</t>
        </is>
      </c>
      <c r="M2182" t="inlineStr">
        <is>
          <t>---</t>
        </is>
      </c>
      <c r="N2182" t="inlineStr">
        <is>
          <t>---</t>
        </is>
      </c>
      <c r="O2182" t="inlineStr">
        <is>
          <t>---</t>
        </is>
      </c>
      <c r="P2182" t="inlineStr">
        <is>
          <t>---</t>
        </is>
      </c>
      <c r="Q2182" t="inlineStr">
        <is>
          <t>---</t>
        </is>
      </c>
      <c r="R2182" t="inlineStr"/>
      <c r="S2182" t="inlineStr"/>
      <c r="T2182" t="inlineStr"/>
      <c r="U2182" t="inlineStr"/>
      <c r="V2182" t="inlineStr"/>
      <c r="W2182" t="inlineStr"/>
      <c r="X2182" t="inlineStr">
        <is>
          <t>CAP/HSCM/ST03012</t>
        </is>
      </c>
      <c r="Y2182" t="inlineStr">
        <is>
          <t>CAP/HSCM/ST03012</t>
        </is>
      </c>
      <c r="Z2182" t="inlineStr">
        <is>
          <t>2025-04-25 17:05:15</t>
        </is>
      </c>
      <c r="AA2182" t="inlineStr">
        <is>
          <t>2025-04-25 17:05:03</t>
        </is>
      </c>
      <c r="AB2182" t="inlineStr">
        <is>
          <t>1maselaine</t>
        </is>
      </c>
      <c r="AC2182" t="inlineStr">
        <is>
          <t>2025-04-25 17:05:20</t>
        </is>
      </c>
      <c r="AD2182" s="1" t="inlineStr">
        <is>
          <t>https://www.commcarehq.org/a/caris-test/reports/form_data/62968c31-7ca5-4c7b-9729-23a64c65a87f/</t>
        </is>
      </c>
      <c r="AE2182" t="inlineStr">
        <is>
          <t>---</t>
        </is>
      </c>
      <c r="AF2182" t="inlineStr">
        <is>
          <t>3c5a623af057e23a32ae4000_105931</t>
        </is>
      </c>
      <c r="AG2182" t="inlineStr">
        <is>
          <t>OK</t>
        </is>
      </c>
      <c r="AH2182" t="inlineStr">
        <is>
          <t>2025-04-25 17:05:15</t>
        </is>
      </c>
      <c r="AI2182" t="inlineStr">
        <is>
          <t>1b833c2586eb49459103874b6462448b</t>
        </is>
      </c>
      <c r="AJ2182" t="inlineStr">
        <is>
          <t>2025-04-25</t>
        </is>
      </c>
      <c r="AK2182" t="inlineStr">
        <is>
          <t>3</t>
        </is>
      </c>
      <c r="AL2182" t="inlineStr">
        <is>
          <t>---</t>
        </is>
      </c>
      <c r="AM2182" t="inlineStr">
        <is>
          <t>1</t>
        </is>
      </c>
      <c r="AN2182" t="inlineStr">
        <is>
          <t>---</t>
        </is>
      </c>
      <c r="AO2182" t="inlineStr">
        <is>
          <t>1</t>
        </is>
      </c>
      <c r="AP2182" t="inlineStr">
        <is>
          <t>1</t>
        </is>
      </c>
      <c r="AQ2182" t="inlineStr"/>
      <c r="AR2182" t="inlineStr"/>
      <c r="AS2182" t="inlineStr"/>
      <c r="AT2182" t="inlineStr"/>
      <c r="AU2182" t="inlineStr">
        <is>
          <t>---</t>
        </is>
      </c>
      <c r="AV2182" t="inlineStr">
        <is>
          <t>---</t>
        </is>
      </c>
      <c r="AW2182" t="inlineStr">
        <is>
          <t>---</t>
        </is>
      </c>
      <c r="AX2182" t="inlineStr">
        <is>
          <t>---</t>
        </is>
      </c>
      <c r="AY2182" t="inlineStr">
        <is>
          <t>---</t>
        </is>
      </c>
      <c r="AZ2182" t="inlineStr">
        <is>
          <t>---</t>
        </is>
      </c>
      <c r="BA2182" t="inlineStr">
        <is>
          <t>1b833c2586eb49459103874b6462448b</t>
        </is>
      </c>
      <c r="BB2182" t="inlineStr">
        <is>
          <t>http://openrosa.org/formdesigner/0B48E039-1E80-49A7-AC24-732B6E788E39</t>
        </is>
      </c>
      <c r="BC2182" t="inlineStr">
        <is>
          <t>Ration et autres visites</t>
        </is>
      </c>
      <c r="BD2182" t="inlineStr">
        <is>
          <t>CommCare Android, version "2.56"(468040). App v15976. CommCare Version 2.56.0. Build 468040, built on: 2025-02-11</t>
        </is>
      </c>
      <c r="BE2182" t="inlineStr">
        <is>
          <t>commcare_05d78f59-ebda-491c-89b8-6c42bab0e02e</t>
        </is>
      </c>
      <c r="BF2182" t="inlineStr">
        <is>
          <t>19.7213522 -72.1814112 0.0 2599.99</t>
        </is>
      </c>
      <c r="BG2182" t="inlineStr">
        <is>
          <t>f13d8149fc6d39ebe86af18272310ff9</t>
        </is>
      </c>
      <c r="BH2182" t="inlineStr">
        <is>
          <t>7f92301a232342ecaa860bf392f6b02f</t>
        </is>
      </c>
      <c r="BI2182" t="inlineStr">
        <is>
          <t>15246</t>
        </is>
      </c>
      <c r="BJ2182" t="inlineStr">
        <is>
          <t>XFormInstance</t>
        </is>
      </c>
      <c r="BK2182" t="inlineStr">
        <is>
          <t>9e4e2f5021f211f091f35d8af65c2883</t>
        </is>
      </c>
      <c r="BL2182" t="b">
        <v>0</v>
      </c>
      <c r="BM2182" t="inlineStr">
        <is>
          <t>---</t>
        </is>
      </c>
      <c r="BN2182" t="inlineStr">
        <is>
          <t>200.113.214.186</t>
        </is>
      </c>
      <c r="BO2182" t="inlineStr">
        <is>
          <t>Sendeline Myrtil</t>
        </is>
      </c>
    </row>
    <row r="2183">
      <c r="A2183" t="inlineStr">
        <is>
          <t>2181</t>
        </is>
      </c>
      <c r="B2183" t="inlineStr">
        <is>
          <t>4f09218d-5ad5-4266-83d5-6b17bd2f0b89</t>
        </is>
      </c>
      <c r="C2183" t="inlineStr">
        <is>
          <t>2025-04-25</t>
        </is>
      </c>
      <c r="D2183" t="inlineStr">
        <is>
          <t>3</t>
        </is>
      </c>
      <c r="E2183" t="inlineStr">
        <is>
          <t>---</t>
        </is>
      </c>
      <c r="F2183" t="inlineStr">
        <is>
          <t>1</t>
        </is>
      </c>
      <c r="G2183" t="inlineStr">
        <is>
          <t>---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---</t>
        </is>
      </c>
      <c r="L2183" t="inlineStr">
        <is>
          <t>---</t>
        </is>
      </c>
      <c r="M2183" t="inlineStr">
        <is>
          <t>---</t>
        </is>
      </c>
      <c r="N2183" t="inlineStr">
        <is>
          <t>---</t>
        </is>
      </c>
      <c r="O2183" t="inlineStr">
        <is>
          <t>---</t>
        </is>
      </c>
      <c r="P2183" t="inlineStr">
        <is>
          <t>---</t>
        </is>
      </c>
      <c r="Q2183" t="inlineStr">
        <is>
          <t>---</t>
        </is>
      </c>
      <c r="R2183" t="inlineStr"/>
      <c r="S2183" t="inlineStr"/>
      <c r="T2183" t="inlineStr"/>
      <c r="U2183" t="inlineStr"/>
      <c r="V2183" t="inlineStr"/>
      <c r="W2183" t="inlineStr"/>
      <c r="X2183" t="inlineStr">
        <is>
          <t>CAP/HSCM/ST02309</t>
        </is>
      </c>
      <c r="Y2183" t="inlineStr">
        <is>
          <t>CAP/HSCM/ST02309</t>
        </is>
      </c>
      <c r="Z2183" t="inlineStr">
        <is>
          <t>2025-04-25 17:05:42</t>
        </is>
      </c>
      <c r="AA2183" t="inlineStr">
        <is>
          <t>2025-04-25 17:05:31</t>
        </is>
      </c>
      <c r="AB2183" t="inlineStr">
        <is>
          <t>1maselaine</t>
        </is>
      </c>
      <c r="AC2183" t="inlineStr">
        <is>
          <t>2025-04-25 17:08:12</t>
        </is>
      </c>
      <c r="AD2183" s="1" t="inlineStr">
        <is>
          <t>https://www.commcarehq.org/a/caris-test/reports/form_data/4f09218d-5ad5-4266-83d5-6b17bd2f0b89/</t>
        </is>
      </c>
      <c r="AE2183" t="inlineStr">
        <is>
          <t>---</t>
        </is>
      </c>
      <c r="AF2183" t="inlineStr">
        <is>
          <t>a21aadb761ce4b9fa31115178e798b8b</t>
        </is>
      </c>
      <c r="AG2183" t="inlineStr">
        <is>
          <t>OK</t>
        </is>
      </c>
      <c r="AH2183" t="inlineStr">
        <is>
          <t>2025-04-25 17:05:42</t>
        </is>
      </c>
      <c r="AI2183" t="inlineStr">
        <is>
          <t>1b833c2586eb49459103874b6462448b</t>
        </is>
      </c>
      <c r="AJ2183" t="inlineStr">
        <is>
          <t>2025-04-25</t>
        </is>
      </c>
      <c r="AK2183" t="inlineStr">
        <is>
          <t>3</t>
        </is>
      </c>
      <c r="AL2183" t="inlineStr">
        <is>
          <t>---</t>
        </is>
      </c>
      <c r="AM2183" t="inlineStr">
        <is>
          <t>1</t>
        </is>
      </c>
      <c r="AN2183" t="inlineStr">
        <is>
          <t>---</t>
        </is>
      </c>
      <c r="AO2183" t="inlineStr">
        <is>
          <t>1</t>
        </is>
      </c>
      <c r="AP2183" t="inlineStr">
        <is>
          <t>1</t>
        </is>
      </c>
      <c r="AQ2183" t="inlineStr"/>
      <c r="AR2183" t="inlineStr"/>
      <c r="AS2183" t="inlineStr"/>
      <c r="AT2183" t="inlineStr"/>
      <c r="AU2183" t="inlineStr">
        <is>
          <t>---</t>
        </is>
      </c>
      <c r="AV2183" t="inlineStr">
        <is>
          <t>---</t>
        </is>
      </c>
      <c r="AW2183" t="inlineStr">
        <is>
          <t>---</t>
        </is>
      </c>
      <c r="AX2183" t="inlineStr">
        <is>
          <t>---</t>
        </is>
      </c>
      <c r="AY2183" t="inlineStr">
        <is>
          <t>---</t>
        </is>
      </c>
      <c r="AZ2183" t="inlineStr">
        <is>
          <t>---</t>
        </is>
      </c>
      <c r="BA2183" t="inlineStr">
        <is>
          <t>1b833c2586eb49459103874b6462448b</t>
        </is>
      </c>
      <c r="BB2183" t="inlineStr">
        <is>
          <t>http://openrosa.org/formdesigner/0B48E039-1E80-49A7-AC24-732B6E788E39</t>
        </is>
      </c>
      <c r="BC2183" t="inlineStr">
        <is>
          <t>Ration et autres visites</t>
        </is>
      </c>
      <c r="BD2183" t="inlineStr">
        <is>
          <t>CommCare Android, version "2.56"(468040). App v15976. CommCare Version 2.56.0. Build 468040, built on: 2025-02-11</t>
        </is>
      </c>
      <c r="BE2183" t="inlineStr">
        <is>
          <t>commcare_05d78f59-ebda-491c-89b8-6c42bab0e02e</t>
        </is>
      </c>
      <c r="BF2183" t="inlineStr"/>
      <c r="BG2183" t="inlineStr">
        <is>
          <t>f13d8149fc6d39ebe86af18272310ff9</t>
        </is>
      </c>
      <c r="BH2183" t="inlineStr">
        <is>
          <t>7f92301a232342ecaa860bf392f6b02f</t>
        </is>
      </c>
      <c r="BI2183" t="inlineStr">
        <is>
          <t>15246</t>
        </is>
      </c>
      <c r="BJ2183" t="inlineStr">
        <is>
          <t>XFormInstance</t>
        </is>
      </c>
      <c r="BK2183" t="inlineStr">
        <is>
          <t>9e4e2f5021f211f091f35d8af65c2883</t>
        </is>
      </c>
      <c r="BL2183" t="b">
        <v>0</v>
      </c>
      <c r="BM2183" t="inlineStr">
        <is>
          <t>---</t>
        </is>
      </c>
      <c r="BN2183" t="inlineStr">
        <is>
          <t>200.113.214.30</t>
        </is>
      </c>
      <c r="BO2183" t="inlineStr">
        <is>
          <t>Witchana Dolcine</t>
        </is>
      </c>
    </row>
    <row r="2184">
      <c r="A2184" t="inlineStr">
        <is>
          <t>2182</t>
        </is>
      </c>
      <c r="B2184" t="inlineStr">
        <is>
          <t>ff7818c8-b8fc-4191-81c9-b10fdc91f607</t>
        </is>
      </c>
      <c r="C2184" t="inlineStr">
        <is>
          <t>2025-04-25</t>
        </is>
      </c>
      <c r="D2184" t="inlineStr">
        <is>
          <t>3</t>
        </is>
      </c>
      <c r="E2184" t="inlineStr">
        <is>
          <t>---</t>
        </is>
      </c>
      <c r="F2184" t="inlineStr">
        <is>
          <t>1</t>
        </is>
      </c>
      <c r="G2184" t="inlineStr">
        <is>
          <t>---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---</t>
        </is>
      </c>
      <c r="L2184" t="inlineStr">
        <is>
          <t>---</t>
        </is>
      </c>
      <c r="M2184" t="inlineStr">
        <is>
          <t>---</t>
        </is>
      </c>
      <c r="N2184" t="inlineStr">
        <is>
          <t>---</t>
        </is>
      </c>
      <c r="O2184" t="inlineStr">
        <is>
          <t>---</t>
        </is>
      </c>
      <c r="P2184" t="inlineStr">
        <is>
          <t>---</t>
        </is>
      </c>
      <c r="Q2184" t="inlineStr">
        <is>
          <t>---</t>
        </is>
      </c>
      <c r="R2184" t="inlineStr"/>
      <c r="S2184" t="inlineStr"/>
      <c r="T2184" t="inlineStr"/>
      <c r="U2184" t="inlineStr"/>
      <c r="V2184" t="inlineStr"/>
      <c r="W2184" t="inlineStr"/>
      <c r="X2184" t="inlineStr">
        <is>
          <t>CAP/HSCM/ST04399</t>
        </is>
      </c>
      <c r="Y2184" t="inlineStr">
        <is>
          <t>CAP/HSCM/ST04399</t>
        </is>
      </c>
      <c r="Z2184" t="inlineStr">
        <is>
          <t>2025-04-25 17:06:11</t>
        </is>
      </c>
      <c r="AA2184" t="inlineStr">
        <is>
          <t>2025-04-25 17:06:02</t>
        </is>
      </c>
      <c r="AB2184" t="inlineStr">
        <is>
          <t>1maselaine</t>
        </is>
      </c>
      <c r="AC2184" t="inlineStr">
        <is>
          <t>2025-04-25 17:08:19</t>
        </is>
      </c>
      <c r="AD2184" s="1" t="inlineStr">
        <is>
          <t>https://www.commcarehq.org/a/caris-test/reports/form_data/ff7818c8-b8fc-4191-81c9-b10fdc91f607/</t>
        </is>
      </c>
      <c r="AE2184" t="inlineStr">
        <is>
          <t>---</t>
        </is>
      </c>
      <c r="AF2184" t="inlineStr">
        <is>
          <t>3c5a623af057e23a32ae4000_101657</t>
        </is>
      </c>
      <c r="AG2184" t="inlineStr">
        <is>
          <t>OK</t>
        </is>
      </c>
      <c r="AH2184" t="inlineStr">
        <is>
          <t>2025-04-25 17:06:11</t>
        </is>
      </c>
      <c r="AI2184" t="inlineStr">
        <is>
          <t>1b833c2586eb49459103874b6462448b</t>
        </is>
      </c>
      <c r="AJ2184" t="inlineStr">
        <is>
          <t>2025-04-25</t>
        </is>
      </c>
      <c r="AK2184" t="inlineStr">
        <is>
          <t>3</t>
        </is>
      </c>
      <c r="AL2184" t="inlineStr">
        <is>
          <t>---</t>
        </is>
      </c>
      <c r="AM2184" t="inlineStr">
        <is>
          <t>1</t>
        </is>
      </c>
      <c r="AN2184" t="inlineStr">
        <is>
          <t>---</t>
        </is>
      </c>
      <c r="AO2184" t="inlineStr">
        <is>
          <t>1</t>
        </is>
      </c>
      <c r="AP2184" t="inlineStr">
        <is>
          <t>1</t>
        </is>
      </c>
      <c r="AQ2184" t="inlineStr"/>
      <c r="AR2184" t="inlineStr"/>
      <c r="AS2184" t="inlineStr"/>
      <c r="AT2184" t="inlineStr"/>
      <c r="AU2184" t="inlineStr">
        <is>
          <t>---</t>
        </is>
      </c>
      <c r="AV2184" t="inlineStr">
        <is>
          <t>---</t>
        </is>
      </c>
      <c r="AW2184" t="inlineStr">
        <is>
          <t>---</t>
        </is>
      </c>
      <c r="AX2184" t="inlineStr">
        <is>
          <t>---</t>
        </is>
      </c>
      <c r="AY2184" t="inlineStr">
        <is>
          <t>---</t>
        </is>
      </c>
      <c r="AZ2184" t="inlineStr">
        <is>
          <t>---</t>
        </is>
      </c>
      <c r="BA2184" t="inlineStr">
        <is>
          <t>1b833c2586eb49459103874b6462448b</t>
        </is>
      </c>
      <c r="BB2184" t="inlineStr">
        <is>
          <t>http://openrosa.org/formdesigner/0B48E039-1E80-49A7-AC24-732B6E788E39</t>
        </is>
      </c>
      <c r="BC2184" t="inlineStr">
        <is>
          <t>Ration et autres visites</t>
        </is>
      </c>
      <c r="BD2184" t="inlineStr">
        <is>
          <t>CommCare Android, version "2.56"(468040). App v15976. CommCare Version 2.56.0. Build 468040, built on: 2025-02-11</t>
        </is>
      </c>
      <c r="BE2184" t="inlineStr">
        <is>
          <t>commcare_05d78f59-ebda-491c-89b8-6c42bab0e02e</t>
        </is>
      </c>
      <c r="BF2184" t="inlineStr">
        <is>
          <t>19.7261297 -72.1825218 0.0 3799.99</t>
        </is>
      </c>
      <c r="BG2184" t="inlineStr">
        <is>
          <t>f13d8149fc6d39ebe86af18272310ff9</t>
        </is>
      </c>
      <c r="BH2184" t="inlineStr">
        <is>
          <t>7f92301a232342ecaa860bf392f6b02f</t>
        </is>
      </c>
      <c r="BI2184" t="inlineStr">
        <is>
          <t>15246</t>
        </is>
      </c>
      <c r="BJ2184" t="inlineStr">
        <is>
          <t>XFormInstance</t>
        </is>
      </c>
      <c r="BK2184" t="inlineStr">
        <is>
          <t>9e4e2f5021f211f091f35d8af65c2883</t>
        </is>
      </c>
      <c r="BL2184" t="b">
        <v>0</v>
      </c>
      <c r="BM2184" t="inlineStr">
        <is>
          <t>---</t>
        </is>
      </c>
      <c r="BN2184" t="inlineStr">
        <is>
          <t>200.113.214.30</t>
        </is>
      </c>
      <c r="BO2184" t="inlineStr">
        <is>
          <t>Ednaica Compere</t>
        </is>
      </c>
    </row>
    <row r="2185">
      <c r="A2185" t="inlineStr">
        <is>
          <t>2183</t>
        </is>
      </c>
      <c r="B2185" t="inlineStr">
        <is>
          <t>f118efec-eb33-4c74-9351-a1711fde9d24</t>
        </is>
      </c>
      <c r="C2185" t="inlineStr">
        <is>
          <t>2025-04-25</t>
        </is>
      </c>
      <c r="D2185" t="inlineStr">
        <is>
          <t>10</t>
        </is>
      </c>
      <c r="E2185" t="inlineStr">
        <is>
          <t>---</t>
        </is>
      </c>
      <c r="F2185" t="inlineStr">
        <is>
          <t>1</t>
        </is>
      </c>
      <c r="G2185" t="inlineStr">
        <is>
          <t>---</t>
        </is>
      </c>
      <c r="H2185" t="inlineStr">
        <is>
          <t>1</t>
        </is>
      </c>
      <c r="I2185" t="inlineStr">
        <is>
          <t>1</t>
        </is>
      </c>
      <c r="J2185" t="inlineStr">
        <is>
          <t>2</t>
        </is>
      </c>
      <c r="K2185" t="inlineStr">
        <is>
          <t>---</t>
        </is>
      </c>
      <c r="L2185" t="inlineStr">
        <is>
          <t>---</t>
        </is>
      </c>
      <c r="M2185" t="inlineStr">
        <is>
          <t>---</t>
        </is>
      </c>
      <c r="N2185" t="inlineStr">
        <is>
          <t>---</t>
        </is>
      </c>
      <c r="O2185" t="inlineStr">
        <is>
          <t>---</t>
        </is>
      </c>
      <c r="P2185" t="inlineStr">
        <is>
          <t>---</t>
        </is>
      </c>
      <c r="Q2185" t="inlineStr">
        <is>
          <t>---</t>
        </is>
      </c>
      <c r="R2185" t="inlineStr"/>
      <c r="S2185" t="inlineStr">
        <is>
          <t>56.0</t>
        </is>
      </c>
      <c r="T2185" t="inlineStr"/>
      <c r="U2185">
        <f>HYPERLINK("https://www.commcarehq.org/a/caris-test/api/form_attachment/v1/f118efec-eb33-4c74-9351-a1711fde9d24/1745602236288.heic")</f>
        <v/>
      </c>
      <c r="V2185" t="inlineStr"/>
      <c r="W2185" t="inlineStr"/>
      <c r="X2185" t="inlineStr">
        <is>
          <t>PAP/GCHO/ST08514</t>
        </is>
      </c>
      <c r="Y2185" t="inlineStr">
        <is>
          <t>PAP/GCHO/ST08514</t>
        </is>
      </c>
      <c r="Z2185" t="inlineStr">
        <is>
          <t>2025-04-25 17:30:40</t>
        </is>
      </c>
      <c r="AA2185" t="inlineStr">
        <is>
          <t>2025-04-25 17:30:15</t>
        </is>
      </c>
      <c r="AB2185" t="inlineStr">
        <is>
          <t>2nathalie</t>
        </is>
      </c>
      <c r="AC2185" t="inlineStr">
        <is>
          <t>2025-04-25 17:30:44</t>
        </is>
      </c>
      <c r="AD2185" s="1" t="inlineStr">
        <is>
          <t>https://www.commcarehq.org/a/caris-test/reports/form_data/f118efec-eb33-4c74-9351-a1711fde9d24/</t>
        </is>
      </c>
      <c r="AE2185" t="inlineStr">
        <is>
          <t>---</t>
        </is>
      </c>
      <c r="AF2185" t="inlineStr">
        <is>
          <t>3c5a623af057e23a32ae4000_179744</t>
        </is>
      </c>
      <c r="AG2185" t="inlineStr">
        <is>
          <t>---</t>
        </is>
      </c>
      <c r="AH2185" t="inlineStr">
        <is>
          <t>2025-04-25 17:30:40</t>
        </is>
      </c>
      <c r="AI2185" t="inlineStr">
        <is>
          <t>3c7e14bc31cb425997c89e194bb7c839</t>
        </is>
      </c>
      <c r="AJ2185" t="inlineStr">
        <is>
          <t>2025-04-25</t>
        </is>
      </c>
      <c r="AK2185" t="inlineStr">
        <is>
          <t>10</t>
        </is>
      </c>
      <c r="AL2185" t="inlineStr">
        <is>
          <t>---</t>
        </is>
      </c>
      <c r="AM2185" t="inlineStr">
        <is>
          <t>1</t>
        </is>
      </c>
      <c r="AN2185" t="inlineStr">
        <is>
          <t>---</t>
        </is>
      </c>
      <c r="AO2185" t="inlineStr">
        <is>
          <t>1</t>
        </is>
      </c>
      <c r="AP2185" t="inlineStr">
        <is>
          <t>1</t>
        </is>
      </c>
      <c r="AQ2185" t="inlineStr"/>
      <c r="AR2185" t="inlineStr">
        <is>
          <t>56</t>
        </is>
      </c>
      <c r="AS2185" t="inlineStr"/>
      <c r="AT2185" t="inlineStr"/>
      <c r="AU2185" t="inlineStr">
        <is>
          <t>---</t>
        </is>
      </c>
      <c r="AV2185" t="inlineStr">
        <is>
          <t>---</t>
        </is>
      </c>
      <c r="AW2185" t="inlineStr">
        <is>
          <t>---</t>
        </is>
      </c>
      <c r="AX2185" t="inlineStr">
        <is>
          <t>---</t>
        </is>
      </c>
      <c r="AY2185" t="inlineStr">
        <is>
          <t>---</t>
        </is>
      </c>
      <c r="AZ2185" t="inlineStr">
        <is>
          <t>---</t>
        </is>
      </c>
      <c r="BA2185" t="inlineStr">
        <is>
          <t>3c7e14bc31cb425997c89e194bb7c839</t>
        </is>
      </c>
      <c r="BB2185" t="inlineStr">
        <is>
          <t>http://openrosa.org/formdesigner/0B48E039-1E80-49A7-AC24-732B6E788E39</t>
        </is>
      </c>
      <c r="BC2185" t="inlineStr">
        <is>
          <t>Ration et autres visites</t>
        </is>
      </c>
      <c r="BD2185" t="inlineStr">
        <is>
          <t>CommCare Android, version "2.57.0"(472003). App v15976. CommCare Version 2.57.0. Build 472003, built on: 2025-04-18</t>
        </is>
      </c>
      <c r="BE2185" t="inlineStr">
        <is>
          <t>commcare_03216a9b-083b-41ac-b53f-fe4f1b36c5ed</t>
        </is>
      </c>
      <c r="BF2185" t="inlineStr"/>
      <c r="BG2185" t="inlineStr">
        <is>
          <t>f13d8149fc6d39ebe86af18272310ff9</t>
        </is>
      </c>
      <c r="BH2185" t="inlineStr">
        <is>
          <t>7f92301a232342ecaa860bf392f6b02f</t>
        </is>
      </c>
      <c r="BI2185" t="inlineStr">
        <is>
          <t>15246</t>
        </is>
      </c>
      <c r="BJ2185" t="inlineStr">
        <is>
          <t>XFormInstance</t>
        </is>
      </c>
      <c r="BK2185" t="inlineStr">
        <is>
          <t>4d7b7f5a21ea11f085b52d62bcb734fa</t>
        </is>
      </c>
      <c r="BL2185" t="b">
        <v>0</v>
      </c>
      <c r="BM2185" t="inlineStr">
        <is>
          <t>---</t>
        </is>
      </c>
      <c r="BN2185" t="inlineStr">
        <is>
          <t>200.113.214.101</t>
        </is>
      </c>
      <c r="BO2185" t="inlineStr">
        <is>
          <t>Erolson Jean-louis</t>
        </is>
      </c>
    </row>
    <row r="2186">
      <c r="A2186" t="inlineStr">
        <is>
          <t>2184</t>
        </is>
      </c>
      <c r="B2186" t="inlineStr">
        <is>
          <t>9d00c11e-d39e-490a-9807-07c8e85cc60e</t>
        </is>
      </c>
      <c r="C2186" t="inlineStr">
        <is>
          <t>2025-04-25</t>
        </is>
      </c>
      <c r="D2186" t="inlineStr">
        <is>
          <t>10</t>
        </is>
      </c>
      <c r="E2186" t="inlineStr">
        <is>
          <t>---</t>
        </is>
      </c>
      <c r="F2186" t="inlineStr">
        <is>
          <t>1</t>
        </is>
      </c>
      <c r="G2186" t="inlineStr">
        <is>
          <t>---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---</t>
        </is>
      </c>
      <c r="L2186" t="inlineStr">
        <is>
          <t>---</t>
        </is>
      </c>
      <c r="M2186" t="inlineStr">
        <is>
          <t>---</t>
        </is>
      </c>
      <c r="N2186" t="inlineStr">
        <is>
          <t>---</t>
        </is>
      </c>
      <c r="O2186" t="inlineStr">
        <is>
          <t>---</t>
        </is>
      </c>
      <c r="P2186" t="inlineStr">
        <is>
          <t>---</t>
        </is>
      </c>
      <c r="Q2186" t="inlineStr">
        <is>
          <t>---</t>
        </is>
      </c>
      <c r="R2186" t="inlineStr"/>
      <c r="S2186" t="inlineStr"/>
      <c r="T2186" t="inlineStr"/>
      <c r="U2186" t="inlineStr"/>
      <c r="V2186" t="inlineStr"/>
      <c r="W2186" t="inlineStr"/>
      <c r="X2186" t="inlineStr">
        <is>
          <t>PAP/GCHO/ST07862</t>
        </is>
      </c>
      <c r="Y2186" t="inlineStr">
        <is>
          <t>PAP/GCHO/ST07862</t>
        </is>
      </c>
      <c r="Z2186" t="inlineStr">
        <is>
          <t>2025-04-25 17:31:31</t>
        </is>
      </c>
      <c r="AA2186" t="inlineStr">
        <is>
          <t>2025-04-25 17:31:05</t>
        </is>
      </c>
      <c r="AB2186" t="inlineStr">
        <is>
          <t>2nathalie</t>
        </is>
      </c>
      <c r="AC2186" t="inlineStr">
        <is>
          <t>2025-04-25 17:31:31</t>
        </is>
      </c>
      <c r="AD2186" s="1" t="inlineStr">
        <is>
          <t>https://www.commcarehq.org/a/caris-test/reports/form_data/9d00c11e-d39e-490a-9807-07c8e85cc60e/</t>
        </is>
      </c>
      <c r="AE2186" t="inlineStr">
        <is>
          <t>---</t>
        </is>
      </c>
      <c r="AF2186" t="inlineStr">
        <is>
          <t>3c5a623af057e23a32ae4000_126235</t>
        </is>
      </c>
      <c r="AG2186" t="inlineStr">
        <is>
          <t>---</t>
        </is>
      </c>
      <c r="AH2186" t="inlineStr">
        <is>
          <t>2025-04-25 17:31:31</t>
        </is>
      </c>
      <c r="AI2186" t="inlineStr">
        <is>
          <t>3c7e14bc31cb425997c89e194bb7c839</t>
        </is>
      </c>
      <c r="AJ2186" t="inlineStr">
        <is>
          <t>2025-04-25</t>
        </is>
      </c>
      <c r="AK2186" t="inlineStr">
        <is>
          <t>10</t>
        </is>
      </c>
      <c r="AL2186" t="inlineStr">
        <is>
          <t>---</t>
        </is>
      </c>
      <c r="AM2186" t="inlineStr">
        <is>
          <t>1</t>
        </is>
      </c>
      <c r="AN2186" t="inlineStr">
        <is>
          <t>---</t>
        </is>
      </c>
      <c r="AO2186" t="inlineStr">
        <is>
          <t>1</t>
        </is>
      </c>
      <c r="AP2186" t="inlineStr">
        <is>
          <t>1</t>
        </is>
      </c>
      <c r="AQ2186" t="inlineStr"/>
      <c r="AR2186" t="inlineStr"/>
      <c r="AS2186" t="inlineStr"/>
      <c r="AT2186" t="inlineStr"/>
      <c r="AU2186" t="inlineStr">
        <is>
          <t>---</t>
        </is>
      </c>
      <c r="AV2186" t="inlineStr">
        <is>
          <t>---</t>
        </is>
      </c>
      <c r="AW2186" t="inlineStr">
        <is>
          <t>---</t>
        </is>
      </c>
      <c r="AX2186" t="inlineStr">
        <is>
          <t>---</t>
        </is>
      </c>
      <c r="AY2186" t="inlineStr">
        <is>
          <t>---</t>
        </is>
      </c>
      <c r="AZ2186" t="inlineStr">
        <is>
          <t>---</t>
        </is>
      </c>
      <c r="BA2186" t="inlineStr">
        <is>
          <t>3c7e14bc31cb425997c89e194bb7c839</t>
        </is>
      </c>
      <c r="BB2186" t="inlineStr">
        <is>
          <t>http://openrosa.org/formdesigner/0B48E039-1E80-49A7-AC24-732B6E788E39</t>
        </is>
      </c>
      <c r="BC2186" t="inlineStr">
        <is>
          <t>Ration et autres visites</t>
        </is>
      </c>
      <c r="BD2186" t="inlineStr">
        <is>
          <t>CommCare Android, version "2.57.0"(472003). App v15976. CommCare Version 2.57.0. Build 472003, built on: 2025-04-18</t>
        </is>
      </c>
      <c r="BE2186" t="inlineStr">
        <is>
          <t>commcare_03216a9b-083b-41ac-b53f-fe4f1b36c5ed</t>
        </is>
      </c>
      <c r="BF2186" t="inlineStr"/>
      <c r="BG2186" t="inlineStr">
        <is>
          <t>f13d8149fc6d39ebe86af18272310ff9</t>
        </is>
      </c>
      <c r="BH2186" t="inlineStr">
        <is>
          <t>7f92301a232342ecaa860bf392f6b02f</t>
        </is>
      </c>
      <c r="BI2186" t="inlineStr">
        <is>
          <t>15246</t>
        </is>
      </c>
      <c r="BJ2186" t="inlineStr">
        <is>
          <t>XFormInstance</t>
        </is>
      </c>
      <c r="BK2186" t="inlineStr">
        <is>
          <t>4d7b7f5a21ea11f085b52d62bcb734fa</t>
        </is>
      </c>
      <c r="BL2186" t="b">
        <v>0</v>
      </c>
      <c r="BM2186" t="inlineStr">
        <is>
          <t>---</t>
        </is>
      </c>
      <c r="BN2186" t="inlineStr">
        <is>
          <t>200.113.214.101</t>
        </is>
      </c>
      <c r="BO2186" t="inlineStr">
        <is>
          <t>Jean Bernard Lundi</t>
        </is>
      </c>
    </row>
    <row r="2187">
      <c r="A2187" t="inlineStr">
        <is>
          <t>2185</t>
        </is>
      </c>
      <c r="B2187" t="inlineStr">
        <is>
          <t>0fd708e1-ae06-48f3-b193-f2db14e12981</t>
        </is>
      </c>
      <c r="C2187" t="inlineStr">
        <is>
          <t>2025-04-25</t>
        </is>
      </c>
      <c r="D2187" t="inlineStr">
        <is>
          <t>10</t>
        </is>
      </c>
      <c r="E2187" t="inlineStr">
        <is>
          <t>---</t>
        </is>
      </c>
      <c r="F2187" t="inlineStr">
        <is>
          <t>1</t>
        </is>
      </c>
      <c r="G2187" t="inlineStr">
        <is>
          <t>---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---</t>
        </is>
      </c>
      <c r="L2187" t="inlineStr">
        <is>
          <t>---</t>
        </is>
      </c>
      <c r="M2187" t="inlineStr">
        <is>
          <t>---</t>
        </is>
      </c>
      <c r="N2187" t="inlineStr">
        <is>
          <t>---</t>
        </is>
      </c>
      <c r="O2187" t="inlineStr">
        <is>
          <t>---</t>
        </is>
      </c>
      <c r="P2187" t="inlineStr">
        <is>
          <t>---</t>
        </is>
      </c>
      <c r="Q2187" t="inlineStr">
        <is>
          <t>---</t>
        </is>
      </c>
      <c r="R2187" t="inlineStr"/>
      <c r="S2187" t="inlineStr"/>
      <c r="T2187" t="inlineStr"/>
      <c r="U2187" t="inlineStr"/>
      <c r="V2187" t="inlineStr"/>
      <c r="W2187" t="inlineStr"/>
      <c r="X2187" t="inlineStr">
        <is>
          <t>PAP/GCHO/ST08039</t>
        </is>
      </c>
      <c r="Y2187" t="inlineStr">
        <is>
          <t>PAP/GCHO/ST08039</t>
        </is>
      </c>
      <c r="Z2187" t="inlineStr">
        <is>
          <t>2025-04-25 17:32:05</t>
        </is>
      </c>
      <c r="AA2187" t="inlineStr">
        <is>
          <t>2025-04-25 17:31:47</t>
        </is>
      </c>
      <c r="AB2187" t="inlineStr">
        <is>
          <t>2nathalie</t>
        </is>
      </c>
      <c r="AC2187" t="inlineStr">
        <is>
          <t>2025-04-25 17:32:05</t>
        </is>
      </c>
      <c r="AD2187" s="1" t="inlineStr">
        <is>
          <t>https://www.commcarehq.org/a/caris-test/reports/form_data/0fd708e1-ae06-48f3-b193-f2db14e12981/</t>
        </is>
      </c>
      <c r="AE2187" t="inlineStr">
        <is>
          <t>---</t>
        </is>
      </c>
      <c r="AF2187" t="inlineStr">
        <is>
          <t>3c5a623af057e23a32ae4000_110398</t>
        </is>
      </c>
      <c r="AG2187" t="inlineStr">
        <is>
          <t>---</t>
        </is>
      </c>
      <c r="AH2187" t="inlineStr">
        <is>
          <t>2025-04-25 17:32:05</t>
        </is>
      </c>
      <c r="AI2187" t="inlineStr">
        <is>
          <t>3c7e14bc31cb425997c89e194bb7c839</t>
        </is>
      </c>
      <c r="AJ2187" t="inlineStr">
        <is>
          <t>2025-04-25</t>
        </is>
      </c>
      <c r="AK2187" t="inlineStr">
        <is>
          <t>10</t>
        </is>
      </c>
      <c r="AL2187" t="inlineStr">
        <is>
          <t>---</t>
        </is>
      </c>
      <c r="AM2187" t="inlineStr">
        <is>
          <t>1</t>
        </is>
      </c>
      <c r="AN2187" t="inlineStr">
        <is>
          <t>---</t>
        </is>
      </c>
      <c r="AO2187" t="inlineStr">
        <is>
          <t>1</t>
        </is>
      </c>
      <c r="AP2187" t="inlineStr">
        <is>
          <t>1</t>
        </is>
      </c>
      <c r="AQ2187" t="inlineStr"/>
      <c r="AR2187" t="inlineStr"/>
      <c r="AS2187" t="inlineStr"/>
      <c r="AT2187" t="inlineStr"/>
      <c r="AU2187" t="inlineStr">
        <is>
          <t>---</t>
        </is>
      </c>
      <c r="AV2187" t="inlineStr">
        <is>
          <t>---</t>
        </is>
      </c>
      <c r="AW2187" t="inlineStr">
        <is>
          <t>---</t>
        </is>
      </c>
      <c r="AX2187" t="inlineStr">
        <is>
          <t>---</t>
        </is>
      </c>
      <c r="AY2187" t="inlineStr">
        <is>
          <t>---</t>
        </is>
      </c>
      <c r="AZ2187" t="inlineStr">
        <is>
          <t>---</t>
        </is>
      </c>
      <c r="BA2187" t="inlineStr">
        <is>
          <t>3c7e14bc31cb425997c89e194bb7c839</t>
        </is>
      </c>
      <c r="BB2187" t="inlineStr">
        <is>
          <t>http://openrosa.org/formdesigner/0B48E039-1E80-49A7-AC24-732B6E788E39</t>
        </is>
      </c>
      <c r="BC2187" t="inlineStr">
        <is>
          <t>Ration et autres visites</t>
        </is>
      </c>
      <c r="BD2187" t="inlineStr">
        <is>
          <t>CommCare Android, version "2.57.0"(472003). App v15976. CommCare Version 2.57.0. Build 472003, built on: 2025-04-18</t>
        </is>
      </c>
      <c r="BE2187" t="inlineStr">
        <is>
          <t>commcare_03216a9b-083b-41ac-b53f-fe4f1b36c5ed</t>
        </is>
      </c>
      <c r="BF2187" t="inlineStr"/>
      <c r="BG2187" t="inlineStr">
        <is>
          <t>f13d8149fc6d39ebe86af18272310ff9</t>
        </is>
      </c>
      <c r="BH2187" t="inlineStr">
        <is>
          <t>7f92301a232342ecaa860bf392f6b02f</t>
        </is>
      </c>
      <c r="BI2187" t="inlineStr">
        <is>
          <t>15246</t>
        </is>
      </c>
      <c r="BJ2187" t="inlineStr">
        <is>
          <t>XFormInstance</t>
        </is>
      </c>
      <c r="BK2187" t="inlineStr">
        <is>
          <t>4d7b7f5a21ea11f085b52d62bcb734fa</t>
        </is>
      </c>
      <c r="BL2187" t="b">
        <v>0</v>
      </c>
      <c r="BM2187" t="inlineStr">
        <is>
          <t>---</t>
        </is>
      </c>
      <c r="BN2187" t="inlineStr">
        <is>
          <t>200.113.214.101</t>
        </is>
      </c>
      <c r="BO2187" t="inlineStr">
        <is>
          <t>Christella Appolon</t>
        </is>
      </c>
    </row>
    <row r="2188">
      <c r="A2188" t="inlineStr">
        <is>
          <t>2186</t>
        </is>
      </c>
      <c r="B2188" t="inlineStr">
        <is>
          <t>15de3b11-e57e-4ae1-88d6-e3becedc3270</t>
        </is>
      </c>
      <c r="C2188" t="inlineStr">
        <is>
          <t>2025-04-25</t>
        </is>
      </c>
      <c r="D2188" t="inlineStr">
        <is>
          <t>3</t>
        </is>
      </c>
      <c r="E2188" t="inlineStr">
        <is>
          <t>---</t>
        </is>
      </c>
      <c r="F2188" t="inlineStr">
        <is>
          <t>0</t>
        </is>
      </c>
      <c r="G2188" t="inlineStr">
        <is>
          <t>---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---</t>
        </is>
      </c>
      <c r="L2188" t="inlineStr">
        <is>
          <t>---</t>
        </is>
      </c>
      <c r="M2188" t="inlineStr">
        <is>
          <t>---</t>
        </is>
      </c>
      <c r="N2188" t="inlineStr">
        <is>
          <t>---</t>
        </is>
      </c>
      <c r="O2188" t="inlineStr">
        <is>
          <t>---</t>
        </is>
      </c>
      <c r="P2188" t="inlineStr">
        <is>
          <t>---</t>
        </is>
      </c>
      <c r="Q2188" t="inlineStr">
        <is>
          <t>---</t>
        </is>
      </c>
      <c r="R2188" t="inlineStr"/>
      <c r="S2188" t="inlineStr"/>
      <c r="T2188" t="inlineStr"/>
      <c r="U2188" t="inlineStr"/>
      <c r="V2188" t="inlineStr"/>
      <c r="W2188" t="inlineStr">
        <is>
          <t>19.7048137 -72.180853 -11.8 3.53</t>
        </is>
      </c>
      <c r="X2188" t="inlineStr">
        <is>
          <t>CAP/HSCM/ST04220</t>
        </is>
      </c>
      <c r="Y2188" t="inlineStr">
        <is>
          <t>CAP/HSCM/ST04220</t>
        </is>
      </c>
      <c r="Z2188" t="inlineStr">
        <is>
          <t>2025-04-25 18:11:35</t>
        </is>
      </c>
      <c r="AA2188" t="inlineStr">
        <is>
          <t>2025-04-25 18:11:16</t>
        </is>
      </c>
      <c r="AB2188" t="inlineStr">
        <is>
          <t>1maselaine</t>
        </is>
      </c>
      <c r="AC2188" t="inlineStr">
        <is>
          <t>2025-04-25 18:11:36</t>
        </is>
      </c>
      <c r="AD2188" s="1" t="inlineStr">
        <is>
          <t>https://www.commcarehq.org/a/caris-test/reports/form_data/15de3b11-e57e-4ae1-88d6-e3becedc3270/</t>
        </is>
      </c>
      <c r="AE2188" t="inlineStr">
        <is>
          <t>---</t>
        </is>
      </c>
      <c r="AF2188" t="inlineStr">
        <is>
          <t>3c5a623af057e23a32ae4000_105780</t>
        </is>
      </c>
      <c r="AG2188" t="inlineStr">
        <is>
          <t>OK</t>
        </is>
      </c>
      <c r="AH2188" t="inlineStr">
        <is>
          <t>2025-04-25 18:11:35</t>
        </is>
      </c>
      <c r="AI2188" t="inlineStr">
        <is>
          <t>1b833c2586eb49459103874b6462448b</t>
        </is>
      </c>
      <c r="AJ2188" t="inlineStr">
        <is>
          <t>2025-04-25</t>
        </is>
      </c>
      <c r="AK2188" t="inlineStr">
        <is>
          <t>3</t>
        </is>
      </c>
      <c r="AL2188" t="inlineStr">
        <is>
          <t>---</t>
        </is>
      </c>
      <c r="AM2188" t="inlineStr">
        <is>
          <t>0</t>
        </is>
      </c>
      <c r="AN2188" t="inlineStr">
        <is>
          <t>---</t>
        </is>
      </c>
      <c r="AO2188" t="inlineStr">
        <is>
          <t>1</t>
        </is>
      </c>
      <c r="AP2188" t="inlineStr">
        <is>
          <t>1</t>
        </is>
      </c>
      <c r="AQ2188" t="inlineStr"/>
      <c r="AR2188" t="inlineStr"/>
      <c r="AS2188" t="inlineStr"/>
      <c r="AT2188" t="inlineStr">
        <is>
          <t>19.7048137 -72.180853 -11.8 3.53</t>
        </is>
      </c>
      <c r="AU2188" t="inlineStr">
        <is>
          <t>---</t>
        </is>
      </c>
      <c r="AV2188" t="inlineStr">
        <is>
          <t>---</t>
        </is>
      </c>
      <c r="AW2188" t="inlineStr">
        <is>
          <t>---</t>
        </is>
      </c>
      <c r="AX2188" t="inlineStr">
        <is>
          <t>---</t>
        </is>
      </c>
      <c r="AY2188" t="inlineStr">
        <is>
          <t>---</t>
        </is>
      </c>
      <c r="AZ2188" t="inlineStr">
        <is>
          <t>---</t>
        </is>
      </c>
      <c r="BA2188" t="inlineStr">
        <is>
          <t>1b833c2586eb49459103874b6462448b</t>
        </is>
      </c>
      <c r="BB2188" t="inlineStr">
        <is>
          <t>http://openrosa.org/formdesigner/0B48E039-1E80-49A7-AC24-732B6E788E39</t>
        </is>
      </c>
      <c r="BC2188" t="inlineStr">
        <is>
          <t>Ration et autres visites</t>
        </is>
      </c>
      <c r="BD2188" t="inlineStr">
        <is>
          <t>CommCare Android, version "2.56"(468040). App v15976. CommCare Version 2.56.0. Build 468040, built on: 2025-02-11</t>
        </is>
      </c>
      <c r="BE2188" t="inlineStr">
        <is>
          <t>commcare_05d78f59-ebda-491c-89b8-6c42bab0e02e</t>
        </is>
      </c>
      <c r="BF2188" t="inlineStr">
        <is>
          <t>19.7063717 -72.180905 -63.6 6.0</t>
        </is>
      </c>
      <c r="BG2188" t="inlineStr">
        <is>
          <t>f13d8149fc6d39ebe86af18272310ff9</t>
        </is>
      </c>
      <c r="BH2188" t="inlineStr">
        <is>
          <t>7f92301a232342ecaa860bf392f6b02f</t>
        </is>
      </c>
      <c r="BI2188" t="inlineStr">
        <is>
          <t>15246</t>
        </is>
      </c>
      <c r="BJ2188" t="inlineStr">
        <is>
          <t>XFormInstance</t>
        </is>
      </c>
      <c r="BK2188" t="inlineStr">
        <is>
          <t>e4404ebc21f711f0badbadacf27a4d41</t>
        </is>
      </c>
      <c r="BL2188" t="b">
        <v>0</v>
      </c>
      <c r="BM2188" t="inlineStr">
        <is>
          <t>---</t>
        </is>
      </c>
      <c r="BN2188" t="inlineStr">
        <is>
          <t>200.113.253.41</t>
        </is>
      </c>
      <c r="BO2188" t="inlineStr">
        <is>
          <t>Rolanda Saimbert</t>
        </is>
      </c>
    </row>
    <row r="2189">
      <c r="A2189" t="inlineStr">
        <is>
          <t>2187</t>
        </is>
      </c>
      <c r="B2189" t="inlineStr">
        <is>
          <t>4de10488-6d18-41e0-955e-2ec569683259</t>
        </is>
      </c>
      <c r="C2189" t="inlineStr">
        <is>
          <t>2025-04-25</t>
        </is>
      </c>
      <c r="D2189" t="inlineStr">
        <is>
          <t>4</t>
        </is>
      </c>
      <c r="E2189" t="inlineStr">
        <is>
          <t>pour Rendez au site</t>
        </is>
      </c>
      <c r="F2189" t="inlineStr">
        <is>
          <t>1</t>
        </is>
      </c>
      <c r="G2189" t="inlineStr">
        <is>
          <t>pour rendez-vous au site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---</t>
        </is>
      </c>
      <c r="L2189" t="inlineStr">
        <is>
          <t>---</t>
        </is>
      </c>
      <c r="M2189" t="inlineStr">
        <is>
          <t>---</t>
        </is>
      </c>
      <c r="N2189" t="inlineStr">
        <is>
          <t>---</t>
        </is>
      </c>
      <c r="O2189" t="inlineStr">
        <is>
          <t>---</t>
        </is>
      </c>
      <c r="P2189" t="inlineStr">
        <is>
          <t>---</t>
        </is>
      </c>
      <c r="Q2189" t="inlineStr">
        <is>
          <t>---</t>
        </is>
      </c>
      <c r="R2189" t="inlineStr"/>
      <c r="S2189" t="inlineStr"/>
      <c r="T2189" t="inlineStr"/>
      <c r="U2189">
        <f>HYPERLINK("https://www.commcarehq.org/a/caris-test/api/form_attachment/v1/4de10488-6d18-41e0-955e-2ec569683259/1745608682021.heic")</f>
        <v/>
      </c>
      <c r="V2189" t="inlineStr"/>
      <c r="W2189" t="inlineStr"/>
      <c r="X2189" t="inlineStr">
        <is>
          <t>PAP/HAHD/ST00396</t>
        </is>
      </c>
      <c r="Y2189" t="inlineStr">
        <is>
          <t>PAP/HAHD/ST00396</t>
        </is>
      </c>
      <c r="Z2189" t="inlineStr">
        <is>
          <t>2025-04-25 19:18:53</t>
        </is>
      </c>
      <c r="AA2189" t="inlineStr">
        <is>
          <t>2025-04-25 19:17:30</t>
        </is>
      </c>
      <c r="AB2189" t="inlineStr">
        <is>
          <t>2yves</t>
        </is>
      </c>
      <c r="AC2189" t="inlineStr">
        <is>
          <t>2025-04-25 19:18:55</t>
        </is>
      </c>
      <c r="AD2189" s="1" t="inlineStr">
        <is>
          <t>https://www.commcarehq.org/a/caris-test/reports/form_data/4de10488-6d18-41e0-955e-2ec569683259/</t>
        </is>
      </c>
      <c r="AE2189" t="inlineStr">
        <is>
          <t>---</t>
        </is>
      </c>
      <c r="AF2189" t="inlineStr">
        <is>
          <t>007bc111616e4a14bb8854a1d897d63a</t>
        </is>
      </c>
      <c r="AG2189" t="inlineStr">
        <is>
          <t>---</t>
        </is>
      </c>
      <c r="AH2189" t="inlineStr">
        <is>
          <t>2025-04-25 19:18:53</t>
        </is>
      </c>
      <c r="AI2189" t="inlineStr">
        <is>
          <t>e6ee151a4dd54941b4385b43113f68bc</t>
        </is>
      </c>
      <c r="AJ2189" t="inlineStr">
        <is>
          <t>2025-04-25</t>
        </is>
      </c>
      <c r="AK2189" t="inlineStr">
        <is>
          <t>4</t>
        </is>
      </c>
      <c r="AL2189" t="inlineStr">
        <is>
          <t>pour Rendez au site</t>
        </is>
      </c>
      <c r="AM2189" t="inlineStr">
        <is>
          <t>1</t>
        </is>
      </c>
      <c r="AN2189" t="inlineStr">
        <is>
          <t>pour rendez-vous au site</t>
        </is>
      </c>
      <c r="AO2189" t="inlineStr">
        <is>
          <t>1</t>
        </is>
      </c>
      <c r="AP2189" t="inlineStr">
        <is>
          <t>1</t>
        </is>
      </c>
      <c r="AQ2189" t="inlineStr"/>
      <c r="AR2189" t="inlineStr"/>
      <c r="AS2189" t="inlineStr"/>
      <c r="AT2189" t="inlineStr"/>
      <c r="AU2189" t="inlineStr">
        <is>
          <t>---</t>
        </is>
      </c>
      <c r="AV2189" t="inlineStr">
        <is>
          <t>---</t>
        </is>
      </c>
      <c r="AW2189" t="inlineStr">
        <is>
          <t>---</t>
        </is>
      </c>
      <c r="AX2189" t="inlineStr">
        <is>
          <t>---</t>
        </is>
      </c>
      <c r="AY2189" t="inlineStr">
        <is>
          <t>---</t>
        </is>
      </c>
      <c r="AZ2189" t="inlineStr">
        <is>
          <t>---</t>
        </is>
      </c>
      <c r="BA2189" t="inlineStr">
        <is>
          <t>e6ee151a4dd54941b4385b43113f68bc</t>
        </is>
      </c>
      <c r="BB2189" t="inlineStr">
        <is>
          <t>http://openrosa.org/formdesigner/0B48E039-1E80-49A7-AC24-732B6E788E39</t>
        </is>
      </c>
      <c r="BC2189" t="inlineStr">
        <is>
          <t>Ration et autres visites</t>
        </is>
      </c>
      <c r="BD2189" t="inlineStr">
        <is>
          <t>CommCare Android, version "2.55.0"(467579). App v15976. CommCare Version 2.55.0. Build 467579, built on: 2025-01-15</t>
        </is>
      </c>
      <c r="BE2189" t="inlineStr">
        <is>
          <t>commcare_3d9b4508-ec94-43e7-89c9-02e72ce74d1c</t>
        </is>
      </c>
      <c r="BF2189" t="inlineStr"/>
      <c r="BG2189" t="inlineStr">
        <is>
          <t>f13d8149fc6d39ebe86af18272310ff9</t>
        </is>
      </c>
      <c r="BH2189" t="inlineStr">
        <is>
          <t>7f92301a232342ecaa860bf392f6b02f</t>
        </is>
      </c>
      <c r="BI2189" t="inlineStr">
        <is>
          <t>15246</t>
        </is>
      </c>
      <c r="BJ2189" t="inlineStr">
        <is>
          <t>XFormInstance</t>
        </is>
      </c>
      <c r="BK2189" t="inlineStr">
        <is>
          <t>6ad13e08215611f091c15d8af65c2883</t>
        </is>
      </c>
      <c r="BL2189" t="b">
        <v>0</v>
      </c>
      <c r="BM2189" t="inlineStr">
        <is>
          <t>---</t>
        </is>
      </c>
      <c r="BN2189" t="inlineStr">
        <is>
          <t>200.113.230.242</t>
        </is>
      </c>
      <c r="BO2189" t="inlineStr">
        <is>
          <t>Isaac Felix</t>
        </is>
      </c>
    </row>
    <row r="2190">
      <c r="A2190" t="inlineStr">
        <is>
          <t>2188</t>
        </is>
      </c>
      <c r="B2190" t="inlineStr">
        <is>
          <t>08521c1c-1dd1-45c7-855f-1e0d6bd19eaf</t>
        </is>
      </c>
      <c r="C2190" t="inlineStr">
        <is>
          <t>2025-04-24</t>
        </is>
      </c>
      <c r="D2190" t="inlineStr">
        <is>
          <t>3</t>
        </is>
      </c>
      <c r="E2190" t="inlineStr">
        <is>
          <t>---</t>
        </is>
      </c>
      <c r="F2190" t="inlineStr">
        <is>
          <t>0</t>
        </is>
      </c>
      <c r="G2190" t="inlineStr">
        <is>
          <t>---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---</t>
        </is>
      </c>
      <c r="L2190" t="inlineStr">
        <is>
          <t>---</t>
        </is>
      </c>
      <c r="M2190" t="inlineStr">
        <is>
          <t>---</t>
        </is>
      </c>
      <c r="N2190" t="inlineStr">
        <is>
          <t>---</t>
        </is>
      </c>
      <c r="O2190" t="inlineStr">
        <is>
          <t>---</t>
        </is>
      </c>
      <c r="P2190" t="inlineStr">
        <is>
          <t>---</t>
        </is>
      </c>
      <c r="Q2190" t="inlineStr">
        <is>
          <t>---</t>
        </is>
      </c>
      <c r="R2190" t="inlineStr"/>
      <c r="S2190" t="inlineStr"/>
      <c r="T2190" t="inlineStr"/>
      <c r="U2190" t="inlineStr"/>
      <c r="V2190" t="inlineStr"/>
      <c r="W2190" t="inlineStr"/>
      <c r="X2190" t="inlineStr">
        <is>
          <t>CAP/HSCM/ST02791</t>
        </is>
      </c>
      <c r="Y2190" t="inlineStr">
        <is>
          <t>CAP/HSCM/ST02791</t>
        </is>
      </c>
      <c r="Z2190" t="inlineStr">
        <is>
          <t>2025-04-25 19:20:44</t>
        </is>
      </c>
      <c r="AA2190" t="inlineStr">
        <is>
          <t>2025-04-25 19:20:25</t>
        </is>
      </c>
      <c r="AB2190" t="inlineStr">
        <is>
          <t>1fleurgile</t>
        </is>
      </c>
      <c r="AC2190" t="inlineStr">
        <is>
          <t>2025-04-25 19:24:16</t>
        </is>
      </c>
      <c r="AD2190" s="1" t="inlineStr">
        <is>
          <t>https://www.commcarehq.org/a/caris-test/reports/form_data/08521c1c-1dd1-45c7-855f-1e0d6bd19eaf/</t>
        </is>
      </c>
      <c r="AE2190" t="inlineStr">
        <is>
          <t>---</t>
        </is>
      </c>
      <c r="AF2190" t="inlineStr">
        <is>
          <t>2871fb4d8abc4675a4d878e175acada6</t>
        </is>
      </c>
      <c r="AG2190" t="inlineStr">
        <is>
          <t>OK</t>
        </is>
      </c>
      <c r="AH2190" t="inlineStr">
        <is>
          <t>2025-04-25 19:20:44</t>
        </is>
      </c>
      <c r="AI2190" t="inlineStr">
        <is>
          <t>9cfdf7db54419d22491b2c964b5162b3</t>
        </is>
      </c>
      <c r="AJ2190" t="inlineStr">
        <is>
          <t>2025-04-24</t>
        </is>
      </c>
      <c r="AK2190" t="inlineStr">
        <is>
          <t>3</t>
        </is>
      </c>
      <c r="AL2190" t="inlineStr">
        <is>
          <t>---</t>
        </is>
      </c>
      <c r="AM2190" t="inlineStr">
        <is>
          <t>0</t>
        </is>
      </c>
      <c r="AN2190" t="inlineStr">
        <is>
          <t>---</t>
        </is>
      </c>
      <c r="AO2190" t="inlineStr">
        <is>
          <t>1</t>
        </is>
      </c>
      <c r="AP2190" t="inlineStr">
        <is>
          <t>1</t>
        </is>
      </c>
      <c r="AQ2190" t="inlineStr"/>
      <c r="AR2190" t="inlineStr"/>
      <c r="AS2190" t="inlineStr"/>
      <c r="AT2190" t="inlineStr"/>
      <c r="AU2190" t="inlineStr">
        <is>
          <t>---</t>
        </is>
      </c>
      <c r="AV2190" t="inlineStr">
        <is>
          <t>---</t>
        </is>
      </c>
      <c r="AW2190" t="inlineStr">
        <is>
          <t>---</t>
        </is>
      </c>
      <c r="AX2190" t="inlineStr">
        <is>
          <t>---</t>
        </is>
      </c>
      <c r="AY2190" t="inlineStr">
        <is>
          <t>---</t>
        </is>
      </c>
      <c r="AZ2190" t="inlineStr">
        <is>
          <t>---</t>
        </is>
      </c>
      <c r="BA2190" t="inlineStr">
        <is>
          <t>9cfdf7db54419d22491b2c964b5162b3</t>
        </is>
      </c>
      <c r="BB2190" t="inlineStr">
        <is>
          <t>http://openrosa.org/formdesigner/0B48E039-1E80-49A7-AC24-732B6E788E39</t>
        </is>
      </c>
      <c r="BC2190" t="inlineStr">
        <is>
          <t>Ration et autres visites</t>
        </is>
      </c>
      <c r="BD2190" t="inlineStr">
        <is>
          <t>CommCare Android, version "2.55.0"(467579). App v15976. CommCare Version 2.55.0. Build 467579, built on: 2025-01-15</t>
        </is>
      </c>
      <c r="BE2190" t="inlineStr">
        <is>
          <t>commcare_76b456dd-7d90-498a-a785-92f136625a61</t>
        </is>
      </c>
      <c r="BF2190" t="inlineStr">
        <is>
          <t>19.7507858 -72.2069517 -16.71 8.87</t>
        </is>
      </c>
      <c r="BG2190" t="inlineStr">
        <is>
          <t>f13d8149fc6d39ebe86af18272310ff9</t>
        </is>
      </c>
      <c r="BH2190" t="inlineStr">
        <is>
          <t>7f92301a232342ecaa860bf392f6b02f</t>
        </is>
      </c>
      <c r="BI2190" t="inlineStr">
        <is>
          <t>15246</t>
        </is>
      </c>
      <c r="BJ2190" t="inlineStr">
        <is>
          <t>XFormInstance</t>
        </is>
      </c>
      <c r="BK2190" t="inlineStr">
        <is>
          <t>223ceec0209311f0a91a6960cb3eba34</t>
        </is>
      </c>
      <c r="BL2190" t="b">
        <v>0</v>
      </c>
      <c r="BM2190" t="inlineStr">
        <is>
          <t>---</t>
        </is>
      </c>
      <c r="BN2190" t="inlineStr">
        <is>
          <t>200.113.215.245</t>
        </is>
      </c>
      <c r="BO2190" t="inlineStr">
        <is>
          <t>Mackenson/Dave Joseph</t>
        </is>
      </c>
    </row>
    <row r="2191">
      <c r="A2191" t="inlineStr">
        <is>
          <t>2189</t>
        </is>
      </c>
      <c r="B2191" t="inlineStr">
        <is>
          <t>cb53986a-3aaf-4483-9d16-a0a8a32bb4dc</t>
        </is>
      </c>
      <c r="C2191" t="inlineStr">
        <is>
          <t>2025-04-25</t>
        </is>
      </c>
      <c r="D2191" t="inlineStr">
        <is>
          <t>4</t>
        </is>
      </c>
      <c r="E2191" t="inlineStr">
        <is>
          <t>Livraison bonbon</t>
        </is>
      </c>
      <c r="F2191" t="inlineStr">
        <is>
          <t>1</t>
        </is>
      </c>
      <c r="G2191" t="inlineStr">
        <is>
          <t>trouvé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---</t>
        </is>
      </c>
      <c r="L2191" t="inlineStr">
        <is>
          <t>---</t>
        </is>
      </c>
      <c r="M2191" t="inlineStr">
        <is>
          <t>---</t>
        </is>
      </c>
      <c r="N2191" t="inlineStr">
        <is>
          <t>---</t>
        </is>
      </c>
      <c r="O2191" t="inlineStr">
        <is>
          <t>---</t>
        </is>
      </c>
      <c r="P2191" t="inlineStr">
        <is>
          <t>---</t>
        </is>
      </c>
      <c r="Q2191" t="inlineStr">
        <is>
          <t>---</t>
        </is>
      </c>
      <c r="R2191" t="inlineStr">
        <is>
          <t>22.0</t>
        </is>
      </c>
      <c r="S2191" t="inlineStr">
        <is>
          <t>46.7</t>
        </is>
      </c>
      <c r="T2191" t="inlineStr">
        <is>
          <t>160.0</t>
        </is>
      </c>
      <c r="U2191">
        <f>HYPERLINK("https://www.commcarehq.org/a/caris-test/api/form_attachment/v1/cb53986a-3aaf-4483-9d16-a0a8a32bb4dc/1745613510441.jpg")</f>
        <v/>
      </c>
      <c r="V2191" t="inlineStr"/>
      <c r="W2191" t="inlineStr"/>
      <c r="X2191" t="inlineStr">
        <is>
          <t>PAP/CHAP/ST01806</t>
        </is>
      </c>
      <c r="Y2191" t="inlineStr">
        <is>
          <t>PAP/CHAP/ST01806</t>
        </is>
      </c>
      <c r="Z2191" t="inlineStr">
        <is>
          <t>2025-04-25 20:38:38</t>
        </is>
      </c>
      <c r="AA2191" t="inlineStr">
        <is>
          <t>2025-04-25 20:37:22</t>
        </is>
      </c>
      <c r="AB2191" t="inlineStr">
        <is>
          <t>2faustin</t>
        </is>
      </c>
      <c r="AC2191" t="inlineStr">
        <is>
          <t>2025-04-25 19:36:13</t>
        </is>
      </c>
      <c r="AD2191" s="1" t="inlineStr">
        <is>
          <t>https://www.commcarehq.org/a/caris-test/reports/form_data/cb53986a-3aaf-4483-9d16-a0a8a32bb4dc/</t>
        </is>
      </c>
      <c r="AE2191" t="inlineStr">
        <is>
          <t>---</t>
        </is>
      </c>
      <c r="AF2191" t="inlineStr">
        <is>
          <t>3ff9920f05c3480c8be90f95425f8f79</t>
        </is>
      </c>
      <c r="AG2191" t="inlineStr">
        <is>
          <t>---</t>
        </is>
      </c>
      <c r="AH2191" t="inlineStr">
        <is>
          <t>2025-04-25 20:38:38</t>
        </is>
      </c>
      <c r="AI2191" t="inlineStr">
        <is>
          <t>25302d3773ea035e35c3934e3aa8e141</t>
        </is>
      </c>
      <c r="AJ2191" t="inlineStr">
        <is>
          <t>2025-04-25</t>
        </is>
      </c>
      <c r="AK2191" t="inlineStr">
        <is>
          <t>4</t>
        </is>
      </c>
      <c r="AL2191" t="inlineStr">
        <is>
          <t>Livraison bonbon</t>
        </is>
      </c>
      <c r="AM2191" t="inlineStr">
        <is>
          <t>1</t>
        </is>
      </c>
      <c r="AN2191" t="inlineStr">
        <is>
          <t>trouvé</t>
        </is>
      </c>
      <c r="AO2191" t="inlineStr">
        <is>
          <t>1</t>
        </is>
      </c>
      <c r="AP2191" t="inlineStr">
        <is>
          <t>1</t>
        </is>
      </c>
      <c r="AQ2191" t="inlineStr">
        <is>
          <t>22</t>
        </is>
      </c>
      <c r="AR2191" t="inlineStr">
        <is>
          <t>46.7</t>
        </is>
      </c>
      <c r="AS2191" t="inlineStr">
        <is>
          <t>160</t>
        </is>
      </c>
      <c r="AT2191" t="inlineStr"/>
      <c r="AU2191" t="inlineStr">
        <is>
          <t>---</t>
        </is>
      </c>
      <c r="AV2191" t="inlineStr">
        <is>
          <t>---</t>
        </is>
      </c>
      <c r="AW2191" t="inlineStr">
        <is>
          <t>---</t>
        </is>
      </c>
      <c r="AX2191" t="inlineStr">
        <is>
          <t>---</t>
        </is>
      </c>
      <c r="AY2191" t="inlineStr">
        <is>
          <t>---</t>
        </is>
      </c>
      <c r="AZ2191" t="inlineStr">
        <is>
          <t>---</t>
        </is>
      </c>
      <c r="BA2191" t="inlineStr">
        <is>
          <t>25302d3773ea035e35c3934e3aa8e141</t>
        </is>
      </c>
      <c r="BB2191" t="inlineStr">
        <is>
          <t>http://openrosa.org/formdesigner/0B48E039-1E80-49A7-AC24-732B6E788E39</t>
        </is>
      </c>
      <c r="BC2191" t="inlineStr">
        <is>
          <t>Ration et autres visites</t>
        </is>
      </c>
      <c r="BD2191" t="inlineStr">
        <is>
          <t>CommCare Android, version "2.57.0"(472003). App v15976. CommCare Version 2.57.0. Build 472003, built on: 2025-04-18</t>
        </is>
      </c>
      <c r="BE2191" t="inlineStr">
        <is>
          <t>commcare_6e883702-a4ce-475b-b43e-3900cbde0394</t>
        </is>
      </c>
      <c r="BF2191" t="inlineStr">
        <is>
          <t>18.5417418 -72.398291 3.09 8.92</t>
        </is>
      </c>
      <c r="BG2191" t="inlineStr">
        <is>
          <t>f13d8149fc6d39ebe86af18272310ff9</t>
        </is>
      </c>
      <c r="BH2191" t="inlineStr">
        <is>
          <t>7f92301a232342ecaa860bf392f6b02f</t>
        </is>
      </c>
      <c r="BI2191" t="inlineStr">
        <is>
          <t>15246</t>
        </is>
      </c>
      <c r="BJ2191" t="inlineStr">
        <is>
          <t>XFormInstance</t>
        </is>
      </c>
      <c r="BK2191" t="inlineStr">
        <is>
          <t>1348dfce207a11f0ba7eadacf27a4d41</t>
        </is>
      </c>
      <c r="BL2191" t="b">
        <v>0</v>
      </c>
      <c r="BM2191" t="inlineStr">
        <is>
          <t>---</t>
        </is>
      </c>
      <c r="BN2191" t="inlineStr">
        <is>
          <t>66.9.168.237</t>
        </is>
      </c>
      <c r="BO2191" t="inlineStr">
        <is>
          <t>NERLINE  RENE</t>
        </is>
      </c>
    </row>
    <row r="2192">
      <c r="A2192" t="inlineStr">
        <is>
          <t>2190</t>
        </is>
      </c>
      <c r="B2192" t="inlineStr">
        <is>
          <t>b1c332db-b6b1-4223-a1a9-c62f503b6993</t>
        </is>
      </c>
      <c r="C2192" t="inlineStr">
        <is>
          <t>2025-04-25</t>
        </is>
      </c>
      <c r="D2192" t="inlineStr">
        <is>
          <t>4</t>
        </is>
      </c>
      <c r="E2192" t="inlineStr">
        <is>
          <t>Renforcement de l'adhérence</t>
        </is>
      </c>
      <c r="F2192" t="inlineStr">
        <is>
          <t>0</t>
        </is>
      </c>
      <c r="G2192" t="inlineStr">
        <is>
          <t>.</t>
        </is>
      </c>
      <c r="H2192" t="inlineStr">
        <is>
          <t>1</t>
        </is>
      </c>
      <c r="I2192" t="inlineStr">
        <is>
          <t>0</t>
        </is>
      </c>
      <c r="J2192" t="inlineStr">
        <is>
          <t>---</t>
        </is>
      </c>
      <c r="K2192" t="inlineStr">
        <is>
          <t>---</t>
        </is>
      </c>
      <c r="L2192" t="inlineStr">
        <is>
          <t>---</t>
        </is>
      </c>
      <c r="M2192" t="inlineStr">
        <is>
          <t>---</t>
        </is>
      </c>
      <c r="N2192" t="inlineStr">
        <is>
          <t>---</t>
        </is>
      </c>
      <c r="O2192" t="inlineStr">
        <is>
          <t>---</t>
        </is>
      </c>
      <c r="P2192" t="inlineStr">
        <is>
          <t>---</t>
        </is>
      </c>
      <c r="Q2192" t="inlineStr">
        <is>
          <t>---</t>
        </is>
      </c>
      <c r="R2192" t="inlineStr">
        <is>
          <t>---</t>
        </is>
      </c>
      <c r="S2192" t="inlineStr">
        <is>
          <t>---</t>
        </is>
      </c>
      <c r="T2192" t="inlineStr">
        <is>
          <t>---</t>
        </is>
      </c>
      <c r="U2192" t="inlineStr">
        <is>
          <t>---</t>
        </is>
      </c>
      <c r="V2192" t="inlineStr">
        <is>
          <t>---</t>
        </is>
      </c>
      <c r="W2192" t="inlineStr"/>
      <c r="X2192" t="inlineStr">
        <is>
          <t>PAP/CHAP/ST02873</t>
        </is>
      </c>
      <c r="Y2192" t="inlineStr">
        <is>
          <t>PAP/CHAP/ST02873</t>
        </is>
      </c>
      <c r="Z2192" t="inlineStr">
        <is>
          <t>2025-04-25 20:39:22</t>
        </is>
      </c>
      <c r="AA2192" t="inlineStr">
        <is>
          <t>2025-04-25 20:38:50</t>
        </is>
      </c>
      <c r="AB2192" t="inlineStr">
        <is>
          <t>2faustin</t>
        </is>
      </c>
      <c r="AC2192" t="inlineStr">
        <is>
          <t>2025-04-25 19:36:57</t>
        </is>
      </c>
      <c r="AD2192" s="1" t="inlineStr">
        <is>
          <t>https://www.commcarehq.org/a/caris-test/reports/form_data/b1c332db-b6b1-4223-a1a9-c62f503b6993/</t>
        </is>
      </c>
      <c r="AE2192" t="inlineStr">
        <is>
          <t>---</t>
        </is>
      </c>
      <c r="AF2192" t="inlineStr">
        <is>
          <t>3c5a623af057e23a32ae4000_47469</t>
        </is>
      </c>
      <c r="AG2192" t="inlineStr">
        <is>
          <t>---</t>
        </is>
      </c>
      <c r="AH2192" t="inlineStr">
        <is>
          <t>2025-04-25 20:39:22</t>
        </is>
      </c>
      <c r="AI2192" t="inlineStr">
        <is>
          <t>25302d3773ea035e35c3934e3aa8e141</t>
        </is>
      </c>
      <c r="AJ2192" t="inlineStr">
        <is>
          <t>2025-04-25</t>
        </is>
      </c>
      <c r="AK2192" t="inlineStr">
        <is>
          <t>4</t>
        </is>
      </c>
      <c r="AL2192" t="inlineStr">
        <is>
          <t>Renforcement de l'adhérence</t>
        </is>
      </c>
      <c r="AM2192" t="inlineStr">
        <is>
          <t>0</t>
        </is>
      </c>
      <c r="AN2192" t="inlineStr">
        <is>
          <t>.</t>
        </is>
      </c>
      <c r="AO2192" t="inlineStr">
        <is>
          <t>1</t>
        </is>
      </c>
      <c r="AP2192" t="inlineStr">
        <is>
          <t>0</t>
        </is>
      </c>
      <c r="AQ2192" t="inlineStr">
        <is>
          <t>---</t>
        </is>
      </c>
      <c r="AR2192" t="inlineStr">
        <is>
          <t>---</t>
        </is>
      </c>
      <c r="AS2192" t="inlineStr">
        <is>
          <t>---</t>
        </is>
      </c>
      <c r="AT2192" t="inlineStr"/>
      <c r="AU2192" t="inlineStr">
        <is>
          <t>---</t>
        </is>
      </c>
      <c r="AV2192" t="inlineStr">
        <is>
          <t>---</t>
        </is>
      </c>
      <c r="AW2192" t="inlineStr">
        <is>
          <t>---</t>
        </is>
      </c>
      <c r="AX2192" t="inlineStr">
        <is>
          <t>---</t>
        </is>
      </c>
      <c r="AY2192" t="inlineStr">
        <is>
          <t>---</t>
        </is>
      </c>
      <c r="AZ2192" t="inlineStr">
        <is>
          <t>---</t>
        </is>
      </c>
      <c r="BA2192" t="inlineStr">
        <is>
          <t>25302d3773ea035e35c3934e3aa8e141</t>
        </is>
      </c>
      <c r="BB2192" t="inlineStr">
        <is>
          <t>http://openrosa.org/formdesigner/0B48E039-1E80-49A7-AC24-732B6E788E39</t>
        </is>
      </c>
      <c r="BC2192" t="inlineStr">
        <is>
          <t>Ration et autres visites</t>
        </is>
      </c>
      <c r="BD2192" t="inlineStr">
        <is>
          <t>CommCare Android, version "2.57.0"(472003). App v15976. CommCare Version 2.57.0. Build 472003, built on: 2025-04-18</t>
        </is>
      </c>
      <c r="BE2192" t="inlineStr">
        <is>
          <t>commcare_6e883702-a4ce-475b-b43e-3900cbde0394</t>
        </is>
      </c>
      <c r="BF2192" t="inlineStr">
        <is>
          <t>18.541754 -72.3983077 3.09 9.11</t>
        </is>
      </c>
      <c r="BG2192" t="inlineStr">
        <is>
          <t>f13d8149fc6d39ebe86af18272310ff9</t>
        </is>
      </c>
      <c r="BH2192" t="inlineStr">
        <is>
          <t>7f92301a232342ecaa860bf392f6b02f</t>
        </is>
      </c>
      <c r="BI2192" t="inlineStr">
        <is>
          <t>15246</t>
        </is>
      </c>
      <c r="BJ2192" t="inlineStr">
        <is>
          <t>XFormInstance</t>
        </is>
      </c>
      <c r="BK2192" t="inlineStr">
        <is>
          <t>1348dfce207a11f0ba7eadacf27a4d41</t>
        </is>
      </c>
      <c r="BL2192" t="b">
        <v>0</v>
      </c>
      <c r="BM2192" t="inlineStr">
        <is>
          <t>---</t>
        </is>
      </c>
      <c r="BN2192" t="inlineStr">
        <is>
          <t>66.9.168.237</t>
        </is>
      </c>
      <c r="BO2192" t="inlineStr">
        <is>
          <t>David Galiotte</t>
        </is>
      </c>
    </row>
    <row r="2193">
      <c r="A2193" t="inlineStr">
        <is>
          <t>2191</t>
        </is>
      </c>
      <c r="B2193" t="inlineStr">
        <is>
          <t>2fc717ca-d771-49b0-8722-eabc715c97c7</t>
        </is>
      </c>
      <c r="C2193" t="inlineStr">
        <is>
          <t>2025-04-25</t>
        </is>
      </c>
      <c r="D2193" t="inlineStr">
        <is>
          <t>4</t>
        </is>
      </c>
      <c r="E2193" t="inlineStr">
        <is>
          <t>Frais Funeraires</t>
        </is>
      </c>
      <c r="F2193" t="inlineStr">
        <is>
          <t>1</t>
        </is>
      </c>
      <c r="G2193" t="inlineStr">
        <is>
          <t>Frais Funeraires</t>
        </is>
      </c>
      <c r="H2193" t="inlineStr">
        <is>
          <t>1</t>
        </is>
      </c>
      <c r="I2193" t="inlineStr">
        <is>
          <t>0</t>
        </is>
      </c>
      <c r="J2193" t="inlineStr">
        <is>
          <t>---</t>
        </is>
      </c>
      <c r="K2193" t="inlineStr">
        <is>
          <t>---</t>
        </is>
      </c>
      <c r="L2193" t="inlineStr">
        <is>
          <t>---</t>
        </is>
      </c>
      <c r="M2193" t="inlineStr">
        <is>
          <t>---</t>
        </is>
      </c>
      <c r="N2193" t="inlineStr">
        <is>
          <t>---</t>
        </is>
      </c>
      <c r="O2193" t="inlineStr">
        <is>
          <t>---</t>
        </is>
      </c>
      <c r="P2193" t="inlineStr">
        <is>
          <t>---</t>
        </is>
      </c>
      <c r="Q2193" t="inlineStr">
        <is>
          <t>---</t>
        </is>
      </c>
      <c r="R2193" t="inlineStr">
        <is>
          <t>---</t>
        </is>
      </c>
      <c r="S2193" t="inlineStr">
        <is>
          <t>---</t>
        </is>
      </c>
      <c r="T2193" t="inlineStr">
        <is>
          <t>---</t>
        </is>
      </c>
      <c r="U2193" t="inlineStr">
        <is>
          <t>---</t>
        </is>
      </c>
      <c r="V2193" t="inlineStr">
        <is>
          <t>---</t>
        </is>
      </c>
      <c r="W2193" t="inlineStr"/>
      <c r="X2193" t="inlineStr">
        <is>
          <t>PAP/OMFP/ST04794</t>
        </is>
      </c>
      <c r="Y2193" t="inlineStr">
        <is>
          <t>PAP/OMFP/ST04794</t>
        </is>
      </c>
      <c r="Z2193" t="inlineStr">
        <is>
          <t>2025-04-25 21:10:01</t>
        </is>
      </c>
      <c r="AA2193" t="inlineStr">
        <is>
          <t>2025-04-25 21:09:22</t>
        </is>
      </c>
      <c r="AB2193" t="inlineStr">
        <is>
          <t>2florence</t>
        </is>
      </c>
      <c r="AC2193" t="inlineStr">
        <is>
          <t>2025-04-25 21:11:32</t>
        </is>
      </c>
      <c r="AD2193" s="1" t="inlineStr">
        <is>
          <t>https://www.commcarehq.org/a/caris-test/reports/form_data/2fc717ca-d771-49b0-8722-eabc715c97c7/</t>
        </is>
      </c>
      <c r="AE2193" t="inlineStr">
        <is>
          <t>---</t>
        </is>
      </c>
      <c r="AF2193" t="inlineStr">
        <is>
          <t>3c5a623af057e23a32ae4000_109533</t>
        </is>
      </c>
      <c r="AG2193" t="inlineStr">
        <is>
          <t>---</t>
        </is>
      </c>
      <c r="AH2193" t="inlineStr">
        <is>
          <t>2025-04-25 21:10:01</t>
        </is>
      </c>
      <c r="AI2193" t="inlineStr">
        <is>
          <t>754ca7bec29f95351d5cefde12319a10</t>
        </is>
      </c>
      <c r="AJ2193" t="inlineStr">
        <is>
          <t>2025-04-25</t>
        </is>
      </c>
      <c r="AK2193" t="inlineStr">
        <is>
          <t>4</t>
        </is>
      </c>
      <c r="AL2193" t="inlineStr">
        <is>
          <t>Frais Funeraires</t>
        </is>
      </c>
      <c r="AM2193" t="inlineStr">
        <is>
          <t>1</t>
        </is>
      </c>
      <c r="AN2193" t="inlineStr">
        <is>
          <t>Frais Funeraires</t>
        </is>
      </c>
      <c r="AO2193" t="inlineStr">
        <is>
          <t>1</t>
        </is>
      </c>
      <c r="AP2193" t="inlineStr">
        <is>
          <t>0</t>
        </is>
      </c>
      <c r="AQ2193" t="inlineStr">
        <is>
          <t>---</t>
        </is>
      </c>
      <c r="AR2193" t="inlineStr">
        <is>
          <t>---</t>
        </is>
      </c>
      <c r="AS2193" t="inlineStr">
        <is>
          <t>---</t>
        </is>
      </c>
      <c r="AT2193" t="inlineStr"/>
      <c r="AU2193" t="inlineStr">
        <is>
          <t>---</t>
        </is>
      </c>
      <c r="AV2193" t="inlineStr">
        <is>
          <t>---</t>
        </is>
      </c>
      <c r="AW2193" t="inlineStr">
        <is>
          <t>---</t>
        </is>
      </c>
      <c r="AX2193" t="inlineStr">
        <is>
          <t>---</t>
        </is>
      </c>
      <c r="AY2193" t="inlineStr">
        <is>
          <t>---</t>
        </is>
      </c>
      <c r="AZ2193" t="inlineStr">
        <is>
          <t>---</t>
        </is>
      </c>
      <c r="BA2193" t="inlineStr">
        <is>
          <t>754ca7bec29f95351d5cefde12319a10</t>
        </is>
      </c>
      <c r="BB2193" t="inlineStr">
        <is>
          <t>http://openrosa.org/formdesigner/0B48E039-1E80-49A7-AC24-732B6E788E39</t>
        </is>
      </c>
      <c r="BC2193" t="inlineStr">
        <is>
          <t>Ration et autres visites</t>
        </is>
      </c>
      <c r="BD2193" t="inlineStr">
        <is>
          <t>CommCare Android, version "2.56"(472000). App v15976. CommCare Version 2.56.0. Build 472000, built on: 2025-04-11</t>
        </is>
      </c>
      <c r="BE2193" t="inlineStr">
        <is>
          <t>commcare_808796cd-33b0-4127-827b-be4077a90425</t>
        </is>
      </c>
      <c r="BF2193" t="inlineStr"/>
      <c r="BG2193" t="inlineStr">
        <is>
          <t>f13d8149fc6d39ebe86af18272310ff9</t>
        </is>
      </c>
      <c r="BH2193" t="inlineStr">
        <is>
          <t>7f92301a232342ecaa860bf392f6b02f</t>
        </is>
      </c>
      <c r="BI2193" t="inlineStr">
        <is>
          <t>15246</t>
        </is>
      </c>
      <c r="BJ2193" t="inlineStr">
        <is>
          <t>XFormInstance</t>
        </is>
      </c>
      <c r="BK2193" t="inlineStr">
        <is>
          <t>14ad671c212f11f085842d62bcb734fa</t>
        </is>
      </c>
      <c r="BL2193" t="b">
        <v>0</v>
      </c>
      <c r="BM2193" t="inlineStr">
        <is>
          <t>---</t>
        </is>
      </c>
      <c r="BN2193" t="inlineStr">
        <is>
          <t>190.115.179.76</t>
        </is>
      </c>
      <c r="BO2193" t="inlineStr">
        <is>
          <t>Marlie Rodney</t>
        </is>
      </c>
    </row>
    <row r="2194">
      <c r="A2194" t="inlineStr">
        <is>
          <t>2192</t>
        </is>
      </c>
      <c r="B2194" t="inlineStr">
        <is>
          <t>e29994a8-0a95-49c6-a4c7-51a65315f771</t>
        </is>
      </c>
      <c r="C2194" t="inlineStr">
        <is>
          <t>2025-04-24</t>
        </is>
      </c>
      <c r="D2194" t="inlineStr">
        <is>
          <t>3</t>
        </is>
      </c>
      <c r="E2194" t="inlineStr">
        <is>
          <t>---</t>
        </is>
      </c>
      <c r="F2194" t="inlineStr">
        <is>
          <t>0</t>
        </is>
      </c>
      <c r="G2194" t="inlineStr">
        <is>
          <t>---</t>
        </is>
      </c>
      <c r="H2194" t="inlineStr">
        <is>
          <t>1</t>
        </is>
      </c>
      <c r="I2194" t="inlineStr">
        <is>
          <t>0</t>
        </is>
      </c>
      <c r="J2194" t="inlineStr">
        <is>
          <t>---</t>
        </is>
      </c>
      <c r="K2194" t="inlineStr">
        <is>
          <t>---</t>
        </is>
      </c>
      <c r="L2194" t="inlineStr">
        <is>
          <t>---</t>
        </is>
      </c>
      <c r="M2194" t="inlineStr">
        <is>
          <t>---</t>
        </is>
      </c>
      <c r="N2194" t="inlineStr">
        <is>
          <t>---</t>
        </is>
      </c>
      <c r="O2194" t="inlineStr">
        <is>
          <t>---</t>
        </is>
      </c>
      <c r="P2194" t="inlineStr">
        <is>
          <t>---</t>
        </is>
      </c>
      <c r="Q2194" t="inlineStr">
        <is>
          <t>---</t>
        </is>
      </c>
      <c r="R2194" t="inlineStr">
        <is>
          <t>---</t>
        </is>
      </c>
      <c r="S2194" t="inlineStr">
        <is>
          <t>---</t>
        </is>
      </c>
      <c r="T2194" t="inlineStr">
        <is>
          <t>---</t>
        </is>
      </c>
      <c r="U2194" t="inlineStr">
        <is>
          <t>---</t>
        </is>
      </c>
      <c r="V2194" t="inlineStr">
        <is>
          <t>---</t>
        </is>
      </c>
      <c r="W2194" t="inlineStr"/>
      <c r="X2194" t="inlineStr">
        <is>
          <t>CAP/HSCM/ST04362</t>
        </is>
      </c>
      <c r="Y2194" t="inlineStr">
        <is>
          <t>CAP/HSCM/ST04362</t>
        </is>
      </c>
      <c r="Z2194" t="inlineStr">
        <is>
          <t>2025-04-25 19:21:57</t>
        </is>
      </c>
      <c r="AA2194" t="inlineStr">
        <is>
          <t>2025-04-25 19:21:42</t>
        </is>
      </c>
      <c r="AB2194" t="inlineStr">
        <is>
          <t>1fleurgile</t>
        </is>
      </c>
      <c r="AC2194" t="inlineStr">
        <is>
          <t>2025-04-25 21:52:20</t>
        </is>
      </c>
      <c r="AD2194" s="1" t="inlineStr">
        <is>
          <t>https://www.commcarehq.org/a/caris-test/reports/form_data/e29994a8-0a95-49c6-a4c7-51a65315f771/</t>
        </is>
      </c>
      <c r="AE2194" t="inlineStr">
        <is>
          <t>---</t>
        </is>
      </c>
      <c r="AF2194" t="inlineStr">
        <is>
          <t>3c5a623af057e23a32ae4000_104283</t>
        </is>
      </c>
      <c r="AG2194" t="inlineStr">
        <is>
          <t>OK</t>
        </is>
      </c>
      <c r="AH2194" t="inlineStr">
        <is>
          <t>2025-04-25 19:21:57</t>
        </is>
      </c>
      <c r="AI2194" t="inlineStr">
        <is>
          <t>9cfdf7db54419d22491b2c964b5162b3</t>
        </is>
      </c>
      <c r="AJ2194" t="inlineStr">
        <is>
          <t>2025-04-24</t>
        </is>
      </c>
      <c r="AK2194" t="inlineStr">
        <is>
          <t>3</t>
        </is>
      </c>
      <c r="AL2194" t="inlineStr">
        <is>
          <t>---</t>
        </is>
      </c>
      <c r="AM2194" t="inlineStr">
        <is>
          <t>0</t>
        </is>
      </c>
      <c r="AN2194" t="inlineStr">
        <is>
          <t>---</t>
        </is>
      </c>
      <c r="AO2194" t="inlineStr">
        <is>
          <t>1</t>
        </is>
      </c>
      <c r="AP2194" t="inlineStr">
        <is>
          <t>0</t>
        </is>
      </c>
      <c r="AQ2194" t="inlineStr">
        <is>
          <t>---</t>
        </is>
      </c>
      <c r="AR2194" t="inlineStr">
        <is>
          <t>---</t>
        </is>
      </c>
      <c r="AS2194" t="inlineStr">
        <is>
          <t>---</t>
        </is>
      </c>
      <c r="AT2194" t="inlineStr"/>
      <c r="AU2194" t="inlineStr">
        <is>
          <t>---</t>
        </is>
      </c>
      <c r="AV2194" t="inlineStr">
        <is>
          <t>---</t>
        </is>
      </c>
      <c r="AW2194" t="inlineStr">
        <is>
          <t>---</t>
        </is>
      </c>
      <c r="AX2194" t="inlineStr">
        <is>
          <t>---</t>
        </is>
      </c>
      <c r="AY2194" t="inlineStr">
        <is>
          <t>---</t>
        </is>
      </c>
      <c r="AZ2194" t="inlineStr">
        <is>
          <t>---</t>
        </is>
      </c>
      <c r="BA2194" t="inlineStr">
        <is>
          <t>9cfdf7db54419d22491b2c964b5162b3</t>
        </is>
      </c>
      <c r="BB2194" t="inlineStr">
        <is>
          <t>http://openrosa.org/formdesigner/0B48E039-1E80-49A7-AC24-732B6E788E39</t>
        </is>
      </c>
      <c r="BC2194" t="inlineStr">
        <is>
          <t>Ration et autres visites</t>
        </is>
      </c>
      <c r="BD2194" t="inlineStr">
        <is>
          <t>CommCare Android, version "2.55.0"(467579). App v15976. CommCare Version 2.55.0. Build 467579, built on: 2025-01-15</t>
        </is>
      </c>
      <c r="BE2194" t="inlineStr">
        <is>
          <t>commcare_76b456dd-7d90-498a-a785-92f136625a61</t>
        </is>
      </c>
      <c r="BF2194" t="inlineStr">
        <is>
          <t>19.7503602 -72.2072481 -31.88 10.46</t>
        </is>
      </c>
      <c r="BG2194" t="inlineStr">
        <is>
          <t>f13d8149fc6d39ebe86af18272310ff9</t>
        </is>
      </c>
      <c r="BH2194" t="inlineStr">
        <is>
          <t>7f92301a232342ecaa860bf392f6b02f</t>
        </is>
      </c>
      <c r="BI2194" t="inlineStr">
        <is>
          <t>15246</t>
        </is>
      </c>
      <c r="BJ2194" t="inlineStr">
        <is>
          <t>XFormInstance</t>
        </is>
      </c>
      <c r="BK2194" t="inlineStr">
        <is>
          <t>223ceec0209311f0a91a6960cb3eba34</t>
        </is>
      </c>
      <c r="BL2194" t="b">
        <v>0</v>
      </c>
      <c r="BM2194" t="inlineStr">
        <is>
          <t>---</t>
        </is>
      </c>
      <c r="BN2194" t="inlineStr">
        <is>
          <t>200.113.238.150</t>
        </is>
      </c>
      <c r="BO2194" t="inlineStr">
        <is>
          <t>Edwige Gracia</t>
        </is>
      </c>
    </row>
    <row r="2195">
      <c r="A2195" t="inlineStr">
        <is>
          <t>2193</t>
        </is>
      </c>
      <c r="B2195" t="inlineStr">
        <is>
          <t>6a001a5e-4b47-48d5-a27d-cdb7cc1a9ac4</t>
        </is>
      </c>
      <c r="C2195" t="inlineStr">
        <is>
          <t>2025-04-24</t>
        </is>
      </c>
      <c r="D2195" t="inlineStr">
        <is>
          <t>3</t>
        </is>
      </c>
      <c r="E2195" t="inlineStr">
        <is>
          <t>---</t>
        </is>
      </c>
      <c r="F2195" t="inlineStr">
        <is>
          <t>0</t>
        </is>
      </c>
      <c r="G2195" t="inlineStr">
        <is>
          <t>---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---</t>
        </is>
      </c>
      <c r="L2195" t="inlineStr">
        <is>
          <t>---</t>
        </is>
      </c>
      <c r="M2195" t="inlineStr">
        <is>
          <t>---</t>
        </is>
      </c>
      <c r="N2195" t="inlineStr">
        <is>
          <t>---</t>
        </is>
      </c>
      <c r="O2195" t="inlineStr">
        <is>
          <t>---</t>
        </is>
      </c>
      <c r="P2195" t="inlineStr">
        <is>
          <t>---</t>
        </is>
      </c>
      <c r="Q2195" t="inlineStr">
        <is>
          <t>---</t>
        </is>
      </c>
      <c r="R2195" t="inlineStr"/>
      <c r="S2195" t="inlineStr"/>
      <c r="T2195" t="inlineStr"/>
      <c r="U2195" t="inlineStr"/>
      <c r="V2195" t="inlineStr"/>
      <c r="W2195" t="inlineStr"/>
      <c r="X2195" t="inlineStr">
        <is>
          <t>CAP/HSCM/ST04548</t>
        </is>
      </c>
      <c r="Y2195" t="inlineStr">
        <is>
          <t>CAP/HSCM/ST04548</t>
        </is>
      </c>
      <c r="Z2195" t="inlineStr">
        <is>
          <t>2025-04-25 19:22:42</t>
        </is>
      </c>
      <c r="AA2195" t="inlineStr">
        <is>
          <t>2025-04-25 19:22:15</t>
        </is>
      </c>
      <c r="AB2195" t="inlineStr">
        <is>
          <t>1fleurgile</t>
        </is>
      </c>
      <c r="AC2195" t="inlineStr">
        <is>
          <t>2025-04-25 21:52:20</t>
        </is>
      </c>
      <c r="AD2195" s="1" t="inlineStr">
        <is>
          <t>https://www.commcarehq.org/a/caris-test/reports/form_data/6a001a5e-4b47-48d5-a27d-cdb7cc1a9ac4/</t>
        </is>
      </c>
      <c r="AE2195" t="inlineStr">
        <is>
          <t>---</t>
        </is>
      </c>
      <c r="AF2195" t="inlineStr">
        <is>
          <t>3c5a623af057e23a32ae4000_186745</t>
        </is>
      </c>
      <c r="AG2195" t="inlineStr">
        <is>
          <t>OK</t>
        </is>
      </c>
      <c r="AH2195" t="inlineStr">
        <is>
          <t>2025-04-25 19:22:42</t>
        </is>
      </c>
      <c r="AI2195" t="inlineStr">
        <is>
          <t>9cfdf7db54419d22491b2c964b5162b3</t>
        </is>
      </c>
      <c r="AJ2195" t="inlineStr">
        <is>
          <t>2025-04-24</t>
        </is>
      </c>
      <c r="AK2195" t="inlineStr">
        <is>
          <t>3</t>
        </is>
      </c>
      <c r="AL2195" t="inlineStr">
        <is>
          <t>---</t>
        </is>
      </c>
      <c r="AM2195" t="inlineStr">
        <is>
          <t>0</t>
        </is>
      </c>
      <c r="AN2195" t="inlineStr">
        <is>
          <t>---</t>
        </is>
      </c>
      <c r="AO2195" t="inlineStr">
        <is>
          <t>1</t>
        </is>
      </c>
      <c r="AP2195" t="inlineStr">
        <is>
          <t>1</t>
        </is>
      </c>
      <c r="AQ2195" t="inlineStr"/>
      <c r="AR2195" t="inlineStr"/>
      <c r="AS2195" t="inlineStr"/>
      <c r="AT2195" t="inlineStr"/>
      <c r="AU2195" t="inlineStr">
        <is>
          <t>---</t>
        </is>
      </c>
      <c r="AV2195" t="inlineStr">
        <is>
          <t>---</t>
        </is>
      </c>
      <c r="AW2195" t="inlineStr">
        <is>
          <t>---</t>
        </is>
      </c>
      <c r="AX2195" t="inlineStr">
        <is>
          <t>---</t>
        </is>
      </c>
      <c r="AY2195" t="inlineStr">
        <is>
          <t>---</t>
        </is>
      </c>
      <c r="AZ2195" t="inlineStr">
        <is>
          <t>---</t>
        </is>
      </c>
      <c r="BA2195" t="inlineStr">
        <is>
          <t>9cfdf7db54419d22491b2c964b5162b3</t>
        </is>
      </c>
      <c r="BB2195" t="inlineStr">
        <is>
          <t>http://openrosa.org/formdesigner/0B48E039-1E80-49A7-AC24-732B6E788E39</t>
        </is>
      </c>
      <c r="BC2195" t="inlineStr">
        <is>
          <t>Ration et autres visites</t>
        </is>
      </c>
      <c r="BD2195" t="inlineStr">
        <is>
          <t>CommCare Android, version "2.55.0"(467579). App v15976. CommCare Version 2.55.0. Build 467579, built on: 2025-01-15</t>
        </is>
      </c>
      <c r="BE2195" t="inlineStr">
        <is>
          <t>commcare_76b456dd-7d90-498a-a785-92f136625a61</t>
        </is>
      </c>
      <c r="BF2195" t="inlineStr">
        <is>
          <t>19.7499894 -72.2073727 -35.98 7.32</t>
        </is>
      </c>
      <c r="BG2195" t="inlineStr">
        <is>
          <t>f13d8149fc6d39ebe86af18272310ff9</t>
        </is>
      </c>
      <c r="BH2195" t="inlineStr">
        <is>
          <t>7f92301a232342ecaa860bf392f6b02f</t>
        </is>
      </c>
      <c r="BI2195" t="inlineStr">
        <is>
          <t>15246</t>
        </is>
      </c>
      <c r="BJ2195" t="inlineStr">
        <is>
          <t>XFormInstance</t>
        </is>
      </c>
      <c r="BK2195" t="inlineStr">
        <is>
          <t>223ceec0209311f0a91a6960cb3eba34</t>
        </is>
      </c>
      <c r="BL2195" t="b">
        <v>0</v>
      </c>
      <c r="BM2195" t="inlineStr">
        <is>
          <t>---</t>
        </is>
      </c>
      <c r="BN2195" t="inlineStr">
        <is>
          <t>200.113.238.150</t>
        </is>
      </c>
      <c r="BO2195" t="inlineStr">
        <is>
          <t>Roderlie Orusen</t>
        </is>
      </c>
    </row>
    <row r="2196">
      <c r="A2196" t="inlineStr">
        <is>
          <t>2194</t>
        </is>
      </c>
      <c r="B2196" t="inlineStr">
        <is>
          <t>78d6c102-cbbe-42d7-a4db-d3f972753977</t>
        </is>
      </c>
      <c r="C2196" t="inlineStr">
        <is>
          <t>2025-04-24</t>
        </is>
      </c>
      <c r="D2196" t="inlineStr">
        <is>
          <t>3</t>
        </is>
      </c>
      <c r="E2196" t="inlineStr">
        <is>
          <t>---</t>
        </is>
      </c>
      <c r="F2196" t="inlineStr">
        <is>
          <t>1</t>
        </is>
      </c>
      <c r="G2196" t="inlineStr">
        <is>
          <t>---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---</t>
        </is>
      </c>
      <c r="L2196" t="inlineStr">
        <is>
          <t>---</t>
        </is>
      </c>
      <c r="M2196" t="inlineStr">
        <is>
          <t>---</t>
        </is>
      </c>
      <c r="N2196" t="inlineStr">
        <is>
          <t>---</t>
        </is>
      </c>
      <c r="O2196" t="inlineStr">
        <is>
          <t>---</t>
        </is>
      </c>
      <c r="P2196" t="inlineStr">
        <is>
          <t>---</t>
        </is>
      </c>
      <c r="Q2196" t="inlineStr">
        <is>
          <t>---</t>
        </is>
      </c>
      <c r="R2196" t="inlineStr"/>
      <c r="S2196" t="inlineStr"/>
      <c r="T2196" t="inlineStr"/>
      <c r="U2196" t="inlineStr"/>
      <c r="V2196" t="inlineStr"/>
      <c r="W2196" t="inlineStr"/>
      <c r="X2196" t="inlineStr">
        <is>
          <t>CAP/HSCM/ST04918</t>
        </is>
      </c>
      <c r="Y2196" t="inlineStr">
        <is>
          <t>CAP/HSCM/ST04918</t>
        </is>
      </c>
      <c r="Z2196" t="inlineStr">
        <is>
          <t>2025-04-25 19:24:00</t>
        </is>
      </c>
      <c r="AA2196" t="inlineStr">
        <is>
          <t>2025-04-25 19:23:38</t>
        </is>
      </c>
      <c r="AB2196" t="inlineStr">
        <is>
          <t>1fleurgile</t>
        </is>
      </c>
      <c r="AC2196" t="inlineStr">
        <is>
          <t>2025-04-25 21:52:21</t>
        </is>
      </c>
      <c r="AD2196" s="1" t="inlineStr">
        <is>
          <t>https://www.commcarehq.org/a/caris-test/reports/form_data/78d6c102-cbbe-42d7-a4db-d3f972753977/</t>
        </is>
      </c>
      <c r="AE2196" t="inlineStr">
        <is>
          <t>---</t>
        </is>
      </c>
      <c r="AF2196" t="inlineStr">
        <is>
          <t>3c5a623af057e23a32ae4000_197560</t>
        </is>
      </c>
      <c r="AG2196" t="inlineStr">
        <is>
          <t>OK</t>
        </is>
      </c>
      <c r="AH2196" t="inlineStr">
        <is>
          <t>2025-04-25 19:24:00</t>
        </is>
      </c>
      <c r="AI2196" t="inlineStr">
        <is>
          <t>9cfdf7db54419d22491b2c964b5162b3</t>
        </is>
      </c>
      <c r="AJ2196" t="inlineStr">
        <is>
          <t>2025-04-24</t>
        </is>
      </c>
      <c r="AK2196" t="inlineStr">
        <is>
          <t>3</t>
        </is>
      </c>
      <c r="AL2196" t="inlineStr">
        <is>
          <t>---</t>
        </is>
      </c>
      <c r="AM2196" t="inlineStr">
        <is>
          <t>1</t>
        </is>
      </c>
      <c r="AN2196" t="inlineStr">
        <is>
          <t>---</t>
        </is>
      </c>
      <c r="AO2196" t="inlineStr">
        <is>
          <t>1</t>
        </is>
      </c>
      <c r="AP2196" t="inlineStr">
        <is>
          <t>1</t>
        </is>
      </c>
      <c r="AQ2196" t="inlineStr"/>
      <c r="AR2196" t="inlineStr"/>
      <c r="AS2196" t="inlineStr"/>
      <c r="AT2196" t="inlineStr"/>
      <c r="AU2196" t="inlineStr">
        <is>
          <t>---</t>
        </is>
      </c>
      <c r="AV2196" t="inlineStr">
        <is>
          <t>---</t>
        </is>
      </c>
      <c r="AW2196" t="inlineStr">
        <is>
          <t>---</t>
        </is>
      </c>
      <c r="AX2196" t="inlineStr">
        <is>
          <t>---</t>
        </is>
      </c>
      <c r="AY2196" t="inlineStr">
        <is>
          <t>---</t>
        </is>
      </c>
      <c r="AZ2196" t="inlineStr">
        <is>
          <t>---</t>
        </is>
      </c>
      <c r="BA2196" t="inlineStr">
        <is>
          <t>9cfdf7db54419d22491b2c964b5162b3</t>
        </is>
      </c>
      <c r="BB2196" t="inlineStr">
        <is>
          <t>http://openrosa.org/formdesigner/0B48E039-1E80-49A7-AC24-732B6E788E39</t>
        </is>
      </c>
      <c r="BC2196" t="inlineStr">
        <is>
          <t>Ration et autres visites</t>
        </is>
      </c>
      <c r="BD2196" t="inlineStr">
        <is>
          <t>CommCare Android, version "2.55.0"(467579). App v15976. CommCare Version 2.55.0. Build 467579, built on: 2025-01-15</t>
        </is>
      </c>
      <c r="BE2196" t="inlineStr">
        <is>
          <t>commcare_76b456dd-7d90-498a-a785-92f136625a61</t>
        </is>
      </c>
      <c r="BF2196" t="inlineStr">
        <is>
          <t>19.7488502 -72.2077245 -40.85 9.55</t>
        </is>
      </c>
      <c r="BG2196" t="inlineStr">
        <is>
          <t>f13d8149fc6d39ebe86af18272310ff9</t>
        </is>
      </c>
      <c r="BH2196" t="inlineStr">
        <is>
          <t>7f92301a232342ecaa860bf392f6b02f</t>
        </is>
      </c>
      <c r="BI2196" t="inlineStr">
        <is>
          <t>15246</t>
        </is>
      </c>
      <c r="BJ2196" t="inlineStr">
        <is>
          <t>XFormInstance</t>
        </is>
      </c>
      <c r="BK2196" t="inlineStr">
        <is>
          <t>223ceec0209311f0a91a6960cb3eba34</t>
        </is>
      </c>
      <c r="BL2196" t="b">
        <v>0</v>
      </c>
      <c r="BM2196" t="inlineStr">
        <is>
          <t>---</t>
        </is>
      </c>
      <c r="BN2196" t="inlineStr">
        <is>
          <t>200.113.238.150</t>
        </is>
      </c>
      <c r="BO2196" t="inlineStr">
        <is>
          <t>Steevenson Archile</t>
        </is>
      </c>
    </row>
    <row r="2197">
      <c r="A2197" t="inlineStr">
        <is>
          <t>2195</t>
        </is>
      </c>
      <c r="B2197" t="inlineStr">
        <is>
          <t>bbbf4c7f-0db5-4652-ad7a-2e4f9b603922</t>
        </is>
      </c>
      <c r="C2197" t="inlineStr">
        <is>
          <t>2025-04-25</t>
        </is>
      </c>
      <c r="D2197" t="inlineStr">
        <is>
          <t>4</t>
        </is>
      </c>
      <c r="E2197" t="inlineStr">
        <is>
          <t>dots</t>
        </is>
      </c>
      <c r="F2197" t="inlineStr">
        <is>
          <t>0</t>
        </is>
      </c>
      <c r="G2197" t="inlineStr">
        <is>
          <t>dots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---</t>
        </is>
      </c>
      <c r="L2197" t="inlineStr">
        <is>
          <t>---</t>
        </is>
      </c>
      <c r="M2197" t="inlineStr">
        <is>
          <t>---</t>
        </is>
      </c>
      <c r="N2197" t="inlineStr">
        <is>
          <t>---</t>
        </is>
      </c>
      <c r="O2197" t="inlineStr">
        <is>
          <t>---</t>
        </is>
      </c>
      <c r="P2197" t="inlineStr">
        <is>
          <t>---</t>
        </is>
      </c>
      <c r="Q2197" t="inlineStr">
        <is>
          <t>---</t>
        </is>
      </c>
      <c r="R2197" t="inlineStr"/>
      <c r="S2197" t="inlineStr"/>
      <c r="T2197" t="inlineStr"/>
      <c r="U2197" t="inlineStr"/>
      <c r="V2197" t="inlineStr"/>
      <c r="W2197" t="inlineStr"/>
      <c r="X2197" t="inlineStr">
        <is>
          <t>PAP/NPFS/ST03215</t>
        </is>
      </c>
      <c r="Y2197" t="inlineStr">
        <is>
          <t>PAP/NPFS/ST03215</t>
        </is>
      </c>
      <c r="Z2197" t="inlineStr">
        <is>
          <t>2025-04-25 22:15:12</t>
        </is>
      </c>
      <c r="AA2197" t="inlineStr">
        <is>
          <t>2025-04-25 22:14:43</t>
        </is>
      </c>
      <c r="AB2197" t="inlineStr">
        <is>
          <t>2styves</t>
        </is>
      </c>
      <c r="AC2197" t="inlineStr">
        <is>
          <t>2025-04-25 22:27:20</t>
        </is>
      </c>
      <c r="AD2197" s="1" t="inlineStr">
        <is>
          <t>https://www.commcarehq.org/a/caris-test/reports/form_data/bbbf4c7f-0db5-4652-ad7a-2e4f9b603922/</t>
        </is>
      </c>
      <c r="AE2197" t="inlineStr">
        <is>
          <t>---</t>
        </is>
      </c>
      <c r="AF2197" t="inlineStr">
        <is>
          <t>3c5a623af057e23a32ae4000_40617</t>
        </is>
      </c>
      <c r="AG2197" t="inlineStr">
        <is>
          <t>---</t>
        </is>
      </c>
      <c r="AH2197" t="inlineStr">
        <is>
          <t>2025-04-25 22:15:12</t>
        </is>
      </c>
      <c r="AI2197" t="inlineStr">
        <is>
          <t>778b85ff647948a2b74cfc8d7846aba5</t>
        </is>
      </c>
      <c r="AJ2197" t="inlineStr">
        <is>
          <t>2025-04-25</t>
        </is>
      </c>
      <c r="AK2197" t="inlineStr">
        <is>
          <t>4</t>
        </is>
      </c>
      <c r="AL2197" t="inlineStr">
        <is>
          <t>dots</t>
        </is>
      </c>
      <c r="AM2197" t="inlineStr">
        <is>
          <t>0</t>
        </is>
      </c>
      <c r="AN2197" t="inlineStr">
        <is>
          <t>dots</t>
        </is>
      </c>
      <c r="AO2197" t="inlineStr">
        <is>
          <t>1</t>
        </is>
      </c>
      <c r="AP2197" t="inlineStr">
        <is>
          <t>1</t>
        </is>
      </c>
      <c r="AQ2197" t="inlineStr"/>
      <c r="AR2197" t="inlineStr"/>
      <c r="AS2197" t="inlineStr"/>
      <c r="AT2197" t="inlineStr"/>
      <c r="AU2197" t="inlineStr">
        <is>
          <t>---</t>
        </is>
      </c>
      <c r="AV2197" t="inlineStr">
        <is>
          <t>---</t>
        </is>
      </c>
      <c r="AW2197" t="inlineStr">
        <is>
          <t>---</t>
        </is>
      </c>
      <c r="AX2197" t="inlineStr">
        <is>
          <t>---</t>
        </is>
      </c>
      <c r="AY2197" t="inlineStr">
        <is>
          <t>---</t>
        </is>
      </c>
      <c r="AZ2197" t="inlineStr">
        <is>
          <t>---</t>
        </is>
      </c>
      <c r="BA2197" t="inlineStr">
        <is>
          <t>778b85ff647948a2b74cfc8d7846aba5</t>
        </is>
      </c>
      <c r="BB2197" t="inlineStr">
        <is>
          <t>http://openrosa.org/formdesigner/0B48E039-1E80-49A7-AC24-732B6E788E39</t>
        </is>
      </c>
      <c r="BC2197" t="inlineStr">
        <is>
          <t>Ration et autres visites</t>
        </is>
      </c>
      <c r="BD2197" t="inlineStr">
        <is>
          <t>CommCare Android, version "2.57.0"(472003). App v15976. CommCare Version 2.57.0. Build 472003, built on: 2025-04-18</t>
        </is>
      </c>
      <c r="BE2197" t="inlineStr">
        <is>
          <t>commcare_99e364ac-f097-4367-9549-47dce913a4be</t>
        </is>
      </c>
      <c r="BF2197" t="inlineStr">
        <is>
          <t>18.5887801 -72.3125967 -11.31 135.6</t>
        </is>
      </c>
      <c r="BG2197" t="inlineStr">
        <is>
          <t>f13d8149fc6d39ebe86af18272310ff9</t>
        </is>
      </c>
      <c r="BH2197" t="inlineStr">
        <is>
          <t>7f92301a232342ecaa860bf392f6b02f</t>
        </is>
      </c>
      <c r="BI2197" t="inlineStr">
        <is>
          <t>15246</t>
        </is>
      </c>
      <c r="BJ2197" t="inlineStr">
        <is>
          <t>XFormInstance</t>
        </is>
      </c>
      <c r="BK2197" t="inlineStr">
        <is>
          <t>792a538c21f311f0bad8adacf27a4d41</t>
        </is>
      </c>
      <c r="BL2197" t="b">
        <v>0</v>
      </c>
      <c r="BM2197" t="inlineStr">
        <is>
          <t>---</t>
        </is>
      </c>
      <c r="BN2197" t="inlineStr">
        <is>
          <t>200.113.214.197</t>
        </is>
      </c>
      <c r="BO2197" t="inlineStr">
        <is>
          <t>Joseph Mercidieu</t>
        </is>
      </c>
    </row>
    <row r="2198">
      <c r="A2198" t="inlineStr">
        <is>
          <t>2196</t>
        </is>
      </c>
      <c r="B2198" t="inlineStr">
        <is>
          <t>0ab8bb52-8ac3-48ed-9735-f9d5e04bb982</t>
        </is>
      </c>
      <c r="C2198" t="inlineStr">
        <is>
          <t>2025-04-25</t>
        </is>
      </c>
      <c r="D2198" t="inlineStr">
        <is>
          <t>3</t>
        </is>
      </c>
      <c r="E2198" t="inlineStr">
        <is>
          <t>---</t>
        </is>
      </c>
      <c r="F2198" t="inlineStr">
        <is>
          <t>0</t>
        </is>
      </c>
      <c r="G2198" t="inlineStr">
        <is>
          <t>---</t>
        </is>
      </c>
      <c r="H2198" t="inlineStr">
        <is>
          <t>1</t>
        </is>
      </c>
      <c r="I2198" t="inlineStr">
        <is>
          <t>1</t>
        </is>
      </c>
      <c r="J2198" t="inlineStr">
        <is>
          <t>1</t>
        </is>
      </c>
      <c r="K2198" t="inlineStr">
        <is>
          <t>---</t>
        </is>
      </c>
      <c r="L2198" t="inlineStr">
        <is>
          <t>---</t>
        </is>
      </c>
      <c r="M2198" t="inlineStr">
        <is>
          <t>---</t>
        </is>
      </c>
      <c r="N2198" t="inlineStr">
        <is>
          <t>---</t>
        </is>
      </c>
      <c r="O2198" t="inlineStr">
        <is>
          <t>---</t>
        </is>
      </c>
      <c r="P2198" t="inlineStr">
        <is>
          <t>---</t>
        </is>
      </c>
      <c r="Q2198" t="inlineStr">
        <is>
          <t>---</t>
        </is>
      </c>
      <c r="R2198" t="inlineStr"/>
      <c r="S2198" t="inlineStr"/>
      <c r="T2198" t="inlineStr"/>
      <c r="U2198" t="inlineStr"/>
      <c r="V2198" t="inlineStr"/>
      <c r="W2198" t="inlineStr"/>
      <c r="X2198" t="inlineStr">
        <is>
          <t>CAP/HSCM/ST02807</t>
        </is>
      </c>
      <c r="Y2198" t="inlineStr">
        <is>
          <t>CAP/HSCM/ST02807</t>
        </is>
      </c>
      <c r="Z2198" t="inlineStr">
        <is>
          <t>2025-04-25 23:04:51</t>
        </is>
      </c>
      <c r="AA2198" t="inlineStr">
        <is>
          <t>2025-04-25 23:04:40</t>
        </is>
      </c>
      <c r="AB2198" t="inlineStr">
        <is>
          <t>1fleurgile</t>
        </is>
      </c>
      <c r="AC2198" t="inlineStr">
        <is>
          <t>2025-04-25 23:04:53</t>
        </is>
      </c>
      <c r="AD2198" s="1" t="inlineStr">
        <is>
          <t>https://www.commcarehq.org/a/caris-test/reports/form_data/0ab8bb52-8ac3-48ed-9735-f9d5e04bb982/</t>
        </is>
      </c>
      <c r="AE2198" t="inlineStr">
        <is>
          <t>---</t>
        </is>
      </c>
      <c r="AF2198" t="inlineStr">
        <is>
          <t>b02407e6770c47ee8226094daa71f4db</t>
        </is>
      </c>
      <c r="AG2198" t="inlineStr">
        <is>
          <t>OK</t>
        </is>
      </c>
      <c r="AH2198" t="inlineStr">
        <is>
          <t>2025-04-25 23:04:51</t>
        </is>
      </c>
      <c r="AI2198" t="inlineStr">
        <is>
          <t>9cfdf7db54419d22491b2c964b5162b3</t>
        </is>
      </c>
      <c r="AJ2198" t="inlineStr">
        <is>
          <t>2025-04-25</t>
        </is>
      </c>
      <c r="AK2198" t="inlineStr">
        <is>
          <t>3</t>
        </is>
      </c>
      <c r="AL2198" t="inlineStr">
        <is>
          <t>---</t>
        </is>
      </c>
      <c r="AM2198" t="inlineStr">
        <is>
          <t>0</t>
        </is>
      </c>
      <c r="AN2198" t="inlineStr">
        <is>
          <t>---</t>
        </is>
      </c>
      <c r="AO2198" t="inlineStr">
        <is>
          <t>1</t>
        </is>
      </c>
      <c r="AP2198" t="inlineStr">
        <is>
          <t>1</t>
        </is>
      </c>
      <c r="AQ2198" t="inlineStr"/>
      <c r="AR2198" t="inlineStr"/>
      <c r="AS2198" t="inlineStr"/>
      <c r="AT2198" t="inlineStr"/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inlineStr">
        <is>
          <t>---</t>
        </is>
      </c>
      <c r="BA2198" t="inlineStr">
        <is>
          <t>9cfdf7db54419d22491b2c964b5162b3</t>
        </is>
      </c>
      <c r="BB2198" t="inlineStr">
        <is>
          <t>http://openrosa.org/formdesigner/0B48E039-1E80-49A7-AC24-732B6E788E39</t>
        </is>
      </c>
      <c r="BC2198" t="inlineStr">
        <is>
          <t>Ration et autres visites</t>
        </is>
      </c>
      <c r="BD2198" t="inlineStr">
        <is>
          <t>CommCare Android, version "2.55.0"(467579). App v15976. CommCare Version 2.55.0. Build 467579, built on: 2025-01-15</t>
        </is>
      </c>
      <c r="BE2198" t="inlineStr">
        <is>
          <t>commcare_76b456dd-7d90-498a-a785-92f136625a61</t>
        </is>
      </c>
      <c r="BF2198" t="inlineStr">
        <is>
          <t>19.7266049 -72.2200991 -21.94 13.69</t>
        </is>
      </c>
      <c r="BG2198" t="inlineStr">
        <is>
          <t>f13d8149fc6d39ebe86af18272310ff9</t>
        </is>
      </c>
      <c r="BH2198" t="inlineStr">
        <is>
          <t>7f92301a232342ecaa860bf392f6b02f</t>
        </is>
      </c>
      <c r="BI2198" t="inlineStr">
        <is>
          <t>15246</t>
        </is>
      </c>
      <c r="BJ2198" t="inlineStr">
        <is>
          <t>XFormInstance</t>
        </is>
      </c>
      <c r="BK2198" t="inlineStr">
        <is>
          <t>223ceec0209311f0a91a6960cb3eba34</t>
        </is>
      </c>
      <c r="BL2198" t="b">
        <v>0</v>
      </c>
      <c r="BM2198" t="inlineStr">
        <is>
          <t>---</t>
        </is>
      </c>
      <c r="BN2198" t="inlineStr">
        <is>
          <t>200.113.238.80</t>
        </is>
      </c>
      <c r="BO2198" t="inlineStr">
        <is>
          <t>Rivenson Michel</t>
        </is>
      </c>
    </row>
    <row r="2199">
      <c r="A2199" t="inlineStr">
        <is>
          <t>2197</t>
        </is>
      </c>
      <c r="B2199" t="inlineStr">
        <is>
          <t>9550e301-669f-4a8b-84b3-23eeae4dee58</t>
        </is>
      </c>
      <c r="C2199" t="inlineStr">
        <is>
          <t>2025-04-25</t>
        </is>
      </c>
      <c r="D2199" t="inlineStr">
        <is>
          <t>3</t>
        </is>
      </c>
      <c r="E2199" t="inlineStr">
        <is>
          <t>---</t>
        </is>
      </c>
      <c r="F2199" t="inlineStr">
        <is>
          <t>0</t>
        </is>
      </c>
      <c r="G2199" t="inlineStr">
        <is>
          <t>---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---</t>
        </is>
      </c>
      <c r="L2199" t="inlineStr">
        <is>
          <t>---</t>
        </is>
      </c>
      <c r="M2199" t="inlineStr">
        <is>
          <t>---</t>
        </is>
      </c>
      <c r="N2199" t="inlineStr">
        <is>
          <t>---</t>
        </is>
      </c>
      <c r="O2199" t="inlineStr">
        <is>
          <t>---</t>
        </is>
      </c>
      <c r="P2199" t="inlineStr">
        <is>
          <t>---</t>
        </is>
      </c>
      <c r="Q2199" t="inlineStr">
        <is>
          <t>---</t>
        </is>
      </c>
      <c r="R2199" t="inlineStr"/>
      <c r="S2199" t="inlineStr"/>
      <c r="T2199" t="inlineStr"/>
      <c r="U2199" t="inlineStr"/>
      <c r="V2199" t="inlineStr"/>
      <c r="W2199" t="inlineStr"/>
      <c r="X2199" t="inlineStr">
        <is>
          <t>CAP/HSCM/ST01318</t>
        </is>
      </c>
      <c r="Y2199" t="inlineStr">
        <is>
          <t>CAP/HSCM/ST01318</t>
        </is>
      </c>
      <c r="Z2199" t="inlineStr">
        <is>
          <t>2025-04-25 23:05:19</t>
        </is>
      </c>
      <c r="AA2199" t="inlineStr">
        <is>
          <t>2025-04-25 23:05:07</t>
        </is>
      </c>
      <c r="AB2199" t="inlineStr">
        <is>
          <t>1fleurgile</t>
        </is>
      </c>
      <c r="AC2199" t="inlineStr">
        <is>
          <t>2025-04-25 23:05:21</t>
        </is>
      </c>
      <c r="AD2199" s="1" t="inlineStr">
        <is>
          <t>https://www.commcarehq.org/a/caris-test/reports/form_data/9550e301-669f-4a8b-84b3-23eeae4dee58/</t>
        </is>
      </c>
      <c r="AE2199" t="inlineStr">
        <is>
          <t>---</t>
        </is>
      </c>
      <c r="AF2199" t="inlineStr">
        <is>
          <t>73d84cfc5cb44675879bf627aaaffe84</t>
        </is>
      </c>
      <c r="AG2199" t="inlineStr">
        <is>
          <t>OK</t>
        </is>
      </c>
      <c r="AH2199" t="inlineStr">
        <is>
          <t>2025-04-25 23:05:19</t>
        </is>
      </c>
      <c r="AI2199" t="inlineStr">
        <is>
          <t>9cfdf7db54419d22491b2c964b5162b3</t>
        </is>
      </c>
      <c r="AJ2199" t="inlineStr">
        <is>
          <t>2025-04-25</t>
        </is>
      </c>
      <c r="AK2199" t="inlineStr">
        <is>
          <t>3</t>
        </is>
      </c>
      <c r="AL2199" t="inlineStr">
        <is>
          <t>---</t>
        </is>
      </c>
      <c r="AM2199" t="inlineStr">
        <is>
          <t>0</t>
        </is>
      </c>
      <c r="AN2199" t="inlineStr">
        <is>
          <t>---</t>
        </is>
      </c>
      <c r="AO2199" t="inlineStr">
        <is>
          <t>1</t>
        </is>
      </c>
      <c r="AP2199" t="inlineStr">
        <is>
          <t>1</t>
        </is>
      </c>
      <c r="AQ2199" t="inlineStr"/>
      <c r="AR2199" t="inlineStr"/>
      <c r="AS2199" t="inlineStr"/>
      <c r="AT2199" t="inlineStr"/>
      <c r="AU2199" t="inlineStr">
        <is>
          <t>---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inlineStr">
        <is>
          <t>---</t>
        </is>
      </c>
      <c r="BA2199" t="inlineStr">
        <is>
          <t>9cfdf7db54419d22491b2c964b5162b3</t>
        </is>
      </c>
      <c r="BB2199" t="inlineStr">
        <is>
          <t>http://openrosa.org/formdesigner/0B48E039-1E80-49A7-AC24-732B6E788E39</t>
        </is>
      </c>
      <c r="BC2199" t="inlineStr">
        <is>
          <t>Ration et autres visites</t>
        </is>
      </c>
      <c r="BD2199" t="inlineStr">
        <is>
          <t>CommCare Android, version "2.55.0"(467579). App v15976. CommCare Version 2.55.0. Build 467579, built on: 2025-01-15</t>
        </is>
      </c>
      <c r="BE2199" t="inlineStr">
        <is>
          <t>commcare_76b456dd-7d90-498a-a785-92f136625a61</t>
        </is>
      </c>
      <c r="BF2199" t="inlineStr">
        <is>
          <t>19.7265927 -72.2201211 -16.73 15.46</t>
        </is>
      </c>
      <c r="BG2199" t="inlineStr">
        <is>
          <t>f13d8149fc6d39ebe86af18272310ff9</t>
        </is>
      </c>
      <c r="BH2199" t="inlineStr">
        <is>
          <t>7f92301a232342ecaa860bf392f6b02f</t>
        </is>
      </c>
      <c r="BI2199" t="inlineStr">
        <is>
          <t>15246</t>
        </is>
      </c>
      <c r="BJ2199" t="inlineStr">
        <is>
          <t>XFormInstance</t>
        </is>
      </c>
      <c r="BK2199" t="inlineStr">
        <is>
          <t>223ceec0209311f0a91a6960cb3eba34</t>
        </is>
      </c>
      <c r="BL2199" t="b">
        <v>0</v>
      </c>
      <c r="BM2199" t="inlineStr">
        <is>
          <t>---</t>
        </is>
      </c>
      <c r="BN2199" t="inlineStr">
        <is>
          <t>200.113.238.80</t>
        </is>
      </c>
      <c r="BO2199" t="inlineStr">
        <is>
          <t>Peterson jean louis</t>
        </is>
      </c>
    </row>
    <row r="2200">
      <c r="A2200" t="inlineStr">
        <is>
          <t>2198</t>
        </is>
      </c>
      <c r="B2200" t="inlineStr">
        <is>
          <t>10d728ff-2b96-4586-a495-ea817e6ff4dd</t>
        </is>
      </c>
      <c r="C2200" t="inlineStr">
        <is>
          <t>2025-04-25</t>
        </is>
      </c>
      <c r="D2200" t="inlineStr">
        <is>
          <t>3</t>
        </is>
      </c>
      <c r="E2200" t="inlineStr">
        <is>
          <t>---</t>
        </is>
      </c>
      <c r="F2200" t="inlineStr">
        <is>
          <t>1</t>
        </is>
      </c>
      <c r="G2200" t="inlineStr">
        <is>
          <t>---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---</t>
        </is>
      </c>
      <c r="L2200" t="inlineStr">
        <is>
          <t>---</t>
        </is>
      </c>
      <c r="M2200" t="inlineStr">
        <is>
          <t>---</t>
        </is>
      </c>
      <c r="N2200" t="inlineStr">
        <is>
          <t>---</t>
        </is>
      </c>
      <c r="O2200" t="inlineStr">
        <is>
          <t>---</t>
        </is>
      </c>
      <c r="P2200" t="inlineStr">
        <is>
          <t>---</t>
        </is>
      </c>
      <c r="Q2200" t="inlineStr">
        <is>
          <t>---</t>
        </is>
      </c>
      <c r="R2200" t="inlineStr"/>
      <c r="S2200" t="inlineStr"/>
      <c r="T2200" t="inlineStr"/>
      <c r="U2200" t="inlineStr"/>
      <c r="V2200" t="inlineStr"/>
      <c r="W2200" t="inlineStr"/>
      <c r="X2200" t="inlineStr">
        <is>
          <t>CAP/HSCM/ST02875</t>
        </is>
      </c>
      <c r="Y2200" t="inlineStr">
        <is>
          <t>CAP/HSCM/ST02875</t>
        </is>
      </c>
      <c r="Z2200" t="inlineStr">
        <is>
          <t>2025-04-25 23:05:52</t>
        </is>
      </c>
      <c r="AA2200" t="inlineStr">
        <is>
          <t>2025-04-25 23:05:34</t>
        </is>
      </c>
      <c r="AB2200" t="inlineStr">
        <is>
          <t>1fleurgile</t>
        </is>
      </c>
      <c r="AC2200" t="inlineStr">
        <is>
          <t>2025-04-25 23:05:54</t>
        </is>
      </c>
      <c r="AD2200" s="1" t="inlineStr">
        <is>
          <t>https://www.commcarehq.org/a/caris-test/reports/form_data/10d728ff-2b96-4586-a495-ea817e6ff4dd/</t>
        </is>
      </c>
      <c r="AE2200" t="inlineStr">
        <is>
          <t>---</t>
        </is>
      </c>
      <c r="AF2200" t="inlineStr">
        <is>
          <t>f4319025dea446ebb550b35c834e4c17</t>
        </is>
      </c>
      <c r="AG2200" t="inlineStr">
        <is>
          <t>OK</t>
        </is>
      </c>
      <c r="AH2200" t="inlineStr">
        <is>
          <t>2025-04-25 23:05:52</t>
        </is>
      </c>
      <c r="AI2200" t="inlineStr">
        <is>
          <t>9cfdf7db54419d22491b2c964b5162b3</t>
        </is>
      </c>
      <c r="AJ2200" t="inlineStr">
        <is>
          <t>2025-04-25</t>
        </is>
      </c>
      <c r="AK2200" t="inlineStr">
        <is>
          <t>3</t>
        </is>
      </c>
      <c r="AL2200" t="inlineStr">
        <is>
          <t>---</t>
        </is>
      </c>
      <c r="AM2200" t="inlineStr">
        <is>
          <t>1</t>
        </is>
      </c>
      <c r="AN2200" t="inlineStr">
        <is>
          <t>---</t>
        </is>
      </c>
      <c r="AO2200" t="inlineStr">
        <is>
          <t>1</t>
        </is>
      </c>
      <c r="AP2200" t="inlineStr">
        <is>
          <t>1</t>
        </is>
      </c>
      <c r="AQ2200" t="inlineStr"/>
      <c r="AR2200" t="inlineStr"/>
      <c r="AS2200" t="inlineStr"/>
      <c r="AT2200" t="inlineStr"/>
      <c r="AU2200" t="inlineStr">
        <is>
          <t>---</t>
        </is>
      </c>
      <c r="AV2200" t="inlineStr">
        <is>
          <t>---</t>
        </is>
      </c>
      <c r="AW2200" t="inlineStr">
        <is>
          <t>---</t>
        </is>
      </c>
      <c r="AX2200" t="inlineStr">
        <is>
          <t>---</t>
        </is>
      </c>
      <c r="AY2200" t="inlineStr">
        <is>
          <t>---</t>
        </is>
      </c>
      <c r="AZ2200" t="inlineStr">
        <is>
          <t>---</t>
        </is>
      </c>
      <c r="BA2200" t="inlineStr">
        <is>
          <t>9cfdf7db54419d22491b2c964b5162b3</t>
        </is>
      </c>
      <c r="BB2200" t="inlineStr">
        <is>
          <t>http://openrosa.org/formdesigner/0B48E039-1E80-49A7-AC24-732B6E788E39</t>
        </is>
      </c>
      <c r="BC2200" t="inlineStr">
        <is>
          <t>Ration et autres visites</t>
        </is>
      </c>
      <c r="BD2200" t="inlineStr">
        <is>
          <t>CommCare Android, version "2.55.0"(467579). App v15976. CommCare Version 2.55.0. Build 467579, built on: 2025-01-15</t>
        </is>
      </c>
      <c r="BE2200" t="inlineStr">
        <is>
          <t>commcare_76b456dd-7d90-498a-a785-92f136625a61</t>
        </is>
      </c>
      <c r="BF2200" t="inlineStr">
        <is>
          <t>19.7266132 -72.2201385 -22.05 18.65</t>
        </is>
      </c>
      <c r="BG2200" t="inlineStr">
        <is>
          <t>f13d8149fc6d39ebe86af18272310ff9</t>
        </is>
      </c>
      <c r="BH2200" t="inlineStr">
        <is>
          <t>7f92301a232342ecaa860bf392f6b02f</t>
        </is>
      </c>
      <c r="BI2200" t="inlineStr">
        <is>
          <t>15246</t>
        </is>
      </c>
      <c r="BJ2200" t="inlineStr">
        <is>
          <t>XFormInstance</t>
        </is>
      </c>
      <c r="BK2200" t="inlineStr">
        <is>
          <t>223ceec0209311f0a91a6960cb3eba34</t>
        </is>
      </c>
      <c r="BL2200" t="b">
        <v>0</v>
      </c>
      <c r="BM2200" t="inlineStr">
        <is>
          <t>---</t>
        </is>
      </c>
      <c r="BN2200" t="inlineStr">
        <is>
          <t>200.113.238.80</t>
        </is>
      </c>
      <c r="BO2200" t="inlineStr">
        <is>
          <t>Widlyn Aristild</t>
        </is>
      </c>
    </row>
    <row r="2201">
      <c r="A2201" t="inlineStr">
        <is>
          <t>2199</t>
        </is>
      </c>
      <c r="B2201" t="inlineStr">
        <is>
          <t>469b680d-bf4d-4a88-b170-3937bd5653bd</t>
        </is>
      </c>
      <c r="C2201" t="inlineStr">
        <is>
          <t>2025-04-25</t>
        </is>
      </c>
      <c r="D2201" t="inlineStr">
        <is>
          <t>3</t>
        </is>
      </c>
      <c r="E2201" t="inlineStr">
        <is>
          <t>---</t>
        </is>
      </c>
      <c r="F2201" t="inlineStr">
        <is>
          <t>0</t>
        </is>
      </c>
      <c r="G2201" t="inlineStr">
        <is>
          <t>---</t>
        </is>
      </c>
      <c r="H2201" t="inlineStr">
        <is>
          <t>1</t>
        </is>
      </c>
      <c r="I2201" t="inlineStr">
        <is>
          <t>1</t>
        </is>
      </c>
      <c r="J2201" t="inlineStr">
        <is>
          <t>1</t>
        </is>
      </c>
      <c r="K2201" t="inlineStr">
        <is>
          <t>---</t>
        </is>
      </c>
      <c r="L2201" t="inlineStr">
        <is>
          <t>---</t>
        </is>
      </c>
      <c r="M2201" t="inlineStr">
        <is>
          <t>---</t>
        </is>
      </c>
      <c r="N2201" t="inlineStr">
        <is>
          <t>---</t>
        </is>
      </c>
      <c r="O2201" t="inlineStr">
        <is>
          <t>---</t>
        </is>
      </c>
      <c r="P2201" t="inlineStr">
        <is>
          <t>---</t>
        </is>
      </c>
      <c r="Q2201" t="inlineStr">
        <is>
          <t>---</t>
        </is>
      </c>
      <c r="R2201" t="inlineStr"/>
      <c r="S2201" t="inlineStr"/>
      <c r="T2201" t="inlineStr"/>
      <c r="U2201" t="inlineStr"/>
      <c r="V2201" t="inlineStr"/>
      <c r="W2201" t="inlineStr"/>
      <c r="X2201" t="inlineStr">
        <is>
          <t>CAP/HSCM/ST04909</t>
        </is>
      </c>
      <c r="Y2201" t="inlineStr">
        <is>
          <t>CAP/HSCM/ST04909</t>
        </is>
      </c>
      <c r="Z2201" t="inlineStr">
        <is>
          <t>2025-04-25 23:06:26</t>
        </is>
      </c>
      <c r="AA2201" t="inlineStr">
        <is>
          <t>2025-04-25 23:06:10</t>
        </is>
      </c>
      <c r="AB2201" t="inlineStr">
        <is>
          <t>1fleurgile</t>
        </is>
      </c>
      <c r="AC2201" t="inlineStr">
        <is>
          <t>2025-04-25 23:06:28</t>
        </is>
      </c>
      <c r="AD2201" s="1" t="inlineStr">
        <is>
          <t>https://www.commcarehq.org/a/caris-test/reports/form_data/469b680d-bf4d-4a88-b170-3937bd5653bd/</t>
        </is>
      </c>
      <c r="AE2201" t="inlineStr">
        <is>
          <t>---</t>
        </is>
      </c>
      <c r="AF2201" t="inlineStr">
        <is>
          <t>3c5a623af057e23a32ae4000_199578</t>
        </is>
      </c>
      <c r="AG2201" t="inlineStr">
        <is>
          <t>OK</t>
        </is>
      </c>
      <c r="AH2201" t="inlineStr">
        <is>
          <t>2025-04-25 23:06:26</t>
        </is>
      </c>
      <c r="AI2201" t="inlineStr">
        <is>
          <t>9cfdf7db54419d22491b2c964b5162b3</t>
        </is>
      </c>
      <c r="AJ2201" t="inlineStr">
        <is>
          <t>2025-04-25</t>
        </is>
      </c>
      <c r="AK2201" t="inlineStr">
        <is>
          <t>3</t>
        </is>
      </c>
      <c r="AL2201" t="inlineStr">
        <is>
          <t>---</t>
        </is>
      </c>
      <c r="AM2201" t="inlineStr">
        <is>
          <t>0</t>
        </is>
      </c>
      <c r="AN2201" t="inlineStr">
        <is>
          <t>---</t>
        </is>
      </c>
      <c r="AO2201" t="inlineStr">
        <is>
          <t>1</t>
        </is>
      </c>
      <c r="AP2201" t="inlineStr">
        <is>
          <t>1</t>
        </is>
      </c>
      <c r="AQ2201" t="inlineStr"/>
      <c r="AR2201" t="inlineStr"/>
      <c r="AS2201" t="inlineStr"/>
      <c r="AT2201" t="inlineStr"/>
      <c r="AU2201" t="inlineStr">
        <is>
          <t>---</t>
        </is>
      </c>
      <c r="AV2201" t="inlineStr">
        <is>
          <t>---</t>
        </is>
      </c>
      <c r="AW2201" t="inlineStr">
        <is>
          <t>---</t>
        </is>
      </c>
      <c r="AX2201" t="inlineStr">
        <is>
          <t>---</t>
        </is>
      </c>
      <c r="AY2201" t="inlineStr">
        <is>
          <t>---</t>
        </is>
      </c>
      <c r="AZ2201" t="inlineStr">
        <is>
          <t>---</t>
        </is>
      </c>
      <c r="BA2201" t="inlineStr">
        <is>
          <t>9cfdf7db54419d22491b2c964b5162b3</t>
        </is>
      </c>
      <c r="BB2201" t="inlineStr">
        <is>
          <t>http://openrosa.org/formdesigner/0B48E039-1E80-49A7-AC24-732B6E788E39</t>
        </is>
      </c>
      <c r="BC2201" t="inlineStr">
        <is>
          <t>Ration et autres visites</t>
        </is>
      </c>
      <c r="BD2201" t="inlineStr">
        <is>
          <t>CommCare Android, version "2.55.0"(467579). App v15976. CommCare Version 2.55.0. Build 467579, built on: 2025-01-15</t>
        </is>
      </c>
      <c r="BE2201" t="inlineStr">
        <is>
          <t>commcare_76b456dd-7d90-498a-a785-92f136625a61</t>
        </is>
      </c>
      <c r="BF2201" t="inlineStr">
        <is>
          <t>19.7266149 -72.2201396 -16.4 20.61</t>
        </is>
      </c>
      <c r="BG2201" t="inlineStr">
        <is>
          <t>f13d8149fc6d39ebe86af18272310ff9</t>
        </is>
      </c>
      <c r="BH2201" t="inlineStr">
        <is>
          <t>7f92301a232342ecaa860bf392f6b02f</t>
        </is>
      </c>
      <c r="BI2201" t="inlineStr">
        <is>
          <t>15246</t>
        </is>
      </c>
      <c r="BJ2201" t="inlineStr">
        <is>
          <t>XFormInstance</t>
        </is>
      </c>
      <c r="BK2201" t="inlineStr">
        <is>
          <t>223ceec0209311f0a91a6960cb3eba34</t>
        </is>
      </c>
      <c r="BL2201" t="b">
        <v>0</v>
      </c>
      <c r="BM2201" t="inlineStr">
        <is>
          <t>---</t>
        </is>
      </c>
      <c r="BN2201" t="inlineStr">
        <is>
          <t>200.113.238.80</t>
        </is>
      </c>
      <c r="BO2201" t="inlineStr">
        <is>
          <t>Rebecca Luma</t>
        </is>
      </c>
    </row>
    <row r="2202">
      <c r="A2202" t="inlineStr">
        <is>
          <t>2200</t>
        </is>
      </c>
      <c r="B2202" t="inlineStr">
        <is>
          <t>ca20141a-47d6-4b31-9e10-b0c9e59e25d8</t>
        </is>
      </c>
      <c r="C2202" t="inlineStr">
        <is>
          <t>2025-04-25</t>
        </is>
      </c>
      <c r="D2202" t="inlineStr">
        <is>
          <t>3</t>
        </is>
      </c>
      <c r="E2202" t="inlineStr">
        <is>
          <t>---</t>
        </is>
      </c>
      <c r="F2202" t="inlineStr">
        <is>
          <t>0</t>
        </is>
      </c>
      <c r="G2202" t="inlineStr">
        <is>
          <t>---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---</t>
        </is>
      </c>
      <c r="L2202" t="inlineStr">
        <is>
          <t>---</t>
        </is>
      </c>
      <c r="M2202" t="inlineStr">
        <is>
          <t>---</t>
        </is>
      </c>
      <c r="N2202" t="inlineStr">
        <is>
          <t>---</t>
        </is>
      </c>
      <c r="O2202" t="inlineStr">
        <is>
          <t>---</t>
        </is>
      </c>
      <c r="P2202" t="inlineStr">
        <is>
          <t>---</t>
        </is>
      </c>
      <c r="Q2202" t="inlineStr">
        <is>
          <t>---</t>
        </is>
      </c>
      <c r="R2202" t="inlineStr"/>
      <c r="S2202" t="inlineStr"/>
      <c r="T2202" t="inlineStr"/>
      <c r="U2202" t="inlineStr"/>
      <c r="V2202" t="inlineStr"/>
      <c r="W2202" t="inlineStr"/>
      <c r="X2202" t="inlineStr">
        <is>
          <t>CAP/HSCM/ST01211</t>
        </is>
      </c>
      <c r="Y2202" t="inlineStr">
        <is>
          <t>CAP/HSCM/ST01211</t>
        </is>
      </c>
      <c r="Z2202" t="inlineStr">
        <is>
          <t>2025-04-25 23:07:10</t>
        </is>
      </c>
      <c r="AA2202" t="inlineStr">
        <is>
          <t>2025-04-25 23:06:46</t>
        </is>
      </c>
      <c r="AB2202" t="inlineStr">
        <is>
          <t>1fleurgile</t>
        </is>
      </c>
      <c r="AC2202" t="inlineStr">
        <is>
          <t>2025-04-25 23:07:12</t>
        </is>
      </c>
      <c r="AD2202" s="1" t="inlineStr">
        <is>
          <t>https://www.commcarehq.org/a/caris-test/reports/form_data/ca20141a-47d6-4b31-9e10-b0c9e59e25d8/</t>
        </is>
      </c>
      <c r="AE2202" t="inlineStr">
        <is>
          <t>---</t>
        </is>
      </c>
      <c r="AF2202" t="inlineStr">
        <is>
          <t>ffa6631f886b478991423a27f49526e0</t>
        </is>
      </c>
      <c r="AG2202" t="inlineStr">
        <is>
          <t>OK</t>
        </is>
      </c>
      <c r="AH2202" t="inlineStr">
        <is>
          <t>2025-04-25 23:07:10</t>
        </is>
      </c>
      <c r="AI2202" t="inlineStr">
        <is>
          <t>9cfdf7db54419d22491b2c964b5162b3</t>
        </is>
      </c>
      <c r="AJ2202" t="inlineStr">
        <is>
          <t>2025-04-25</t>
        </is>
      </c>
      <c r="AK2202" t="inlineStr">
        <is>
          <t>3</t>
        </is>
      </c>
      <c r="AL2202" t="inlineStr">
        <is>
          <t>---</t>
        </is>
      </c>
      <c r="AM2202" t="inlineStr">
        <is>
          <t>0</t>
        </is>
      </c>
      <c r="AN2202" t="inlineStr">
        <is>
          <t>---</t>
        </is>
      </c>
      <c r="AO2202" t="inlineStr">
        <is>
          <t>1</t>
        </is>
      </c>
      <c r="AP2202" t="inlineStr">
        <is>
          <t>1</t>
        </is>
      </c>
      <c r="AQ2202" t="inlineStr"/>
      <c r="AR2202" t="inlineStr"/>
      <c r="AS2202" t="inlineStr"/>
      <c r="AT2202" t="inlineStr"/>
      <c r="AU2202" t="inlineStr">
        <is>
          <t>---</t>
        </is>
      </c>
      <c r="AV2202" t="inlineStr">
        <is>
          <t>---</t>
        </is>
      </c>
      <c r="AW2202" t="inlineStr">
        <is>
          <t>---</t>
        </is>
      </c>
      <c r="AX2202" t="inlineStr">
        <is>
          <t>---</t>
        </is>
      </c>
      <c r="AY2202" t="inlineStr">
        <is>
          <t>---</t>
        </is>
      </c>
      <c r="AZ2202" t="inlineStr">
        <is>
          <t>---</t>
        </is>
      </c>
      <c r="BA2202" t="inlineStr">
        <is>
          <t>9cfdf7db54419d22491b2c964b5162b3</t>
        </is>
      </c>
      <c r="BB2202" t="inlineStr">
        <is>
          <t>http://openrosa.org/formdesigner/0B48E039-1E80-49A7-AC24-732B6E788E39</t>
        </is>
      </c>
      <c r="BC2202" t="inlineStr">
        <is>
          <t>Ration et autres visites</t>
        </is>
      </c>
      <c r="BD2202" t="inlineStr">
        <is>
          <t>CommCare Android, version "2.55.0"(467579). App v15976. CommCare Version 2.55.0. Build 467579, built on: 2025-01-15</t>
        </is>
      </c>
      <c r="BE2202" t="inlineStr">
        <is>
          <t>commcare_76b456dd-7d90-498a-a785-92f136625a61</t>
        </is>
      </c>
      <c r="BF2202" t="inlineStr">
        <is>
          <t>19.7266194 -72.2201439 -22.22 9.42</t>
        </is>
      </c>
      <c r="BG2202" t="inlineStr">
        <is>
          <t>f13d8149fc6d39ebe86af18272310ff9</t>
        </is>
      </c>
      <c r="BH2202" t="inlineStr">
        <is>
          <t>7f92301a232342ecaa860bf392f6b02f</t>
        </is>
      </c>
      <c r="BI2202" t="inlineStr">
        <is>
          <t>15246</t>
        </is>
      </c>
      <c r="BJ2202" t="inlineStr">
        <is>
          <t>XFormInstance</t>
        </is>
      </c>
      <c r="BK2202" t="inlineStr">
        <is>
          <t>223ceec0209311f0a91a6960cb3eba34</t>
        </is>
      </c>
      <c r="BL2202" t="b">
        <v>0</v>
      </c>
      <c r="BM2202" t="inlineStr">
        <is>
          <t>---</t>
        </is>
      </c>
      <c r="BN2202" t="inlineStr">
        <is>
          <t>200.113.238.80</t>
        </is>
      </c>
      <c r="BO2202" t="inlineStr">
        <is>
          <t>Claudson Toussaint</t>
        </is>
      </c>
    </row>
    <row r="2203">
      <c r="A2203" t="inlineStr">
        <is>
          <t>2201</t>
        </is>
      </c>
      <c r="B2203" t="inlineStr">
        <is>
          <t>e167f617-e8c5-412f-afc8-d1135467c65c</t>
        </is>
      </c>
      <c r="C2203" t="inlineStr">
        <is>
          <t>2025-04-25</t>
        </is>
      </c>
      <c r="D2203" t="inlineStr">
        <is>
          <t>3</t>
        </is>
      </c>
      <c r="E2203" t="inlineStr">
        <is>
          <t>---</t>
        </is>
      </c>
      <c r="F2203" t="inlineStr">
        <is>
          <t>0</t>
        </is>
      </c>
      <c r="G2203" t="inlineStr">
        <is>
          <t>---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---</t>
        </is>
      </c>
      <c r="L2203" t="inlineStr">
        <is>
          <t>---</t>
        </is>
      </c>
      <c r="M2203" t="inlineStr">
        <is>
          <t>---</t>
        </is>
      </c>
      <c r="N2203" t="inlineStr">
        <is>
          <t>---</t>
        </is>
      </c>
      <c r="O2203" t="inlineStr">
        <is>
          <t>---</t>
        </is>
      </c>
      <c r="P2203" t="inlineStr">
        <is>
          <t>---</t>
        </is>
      </c>
      <c r="Q2203" t="inlineStr">
        <is>
          <t>---</t>
        </is>
      </c>
      <c r="R2203" t="inlineStr"/>
      <c r="S2203" t="inlineStr"/>
      <c r="T2203" t="inlineStr"/>
      <c r="U2203" t="inlineStr"/>
      <c r="V2203" t="inlineStr"/>
      <c r="W2203" t="inlineStr"/>
      <c r="X2203" t="inlineStr">
        <is>
          <t>CAP/HSCM/ST01977</t>
        </is>
      </c>
      <c r="Y2203" t="inlineStr">
        <is>
          <t>CAP/HSCM/ST01977</t>
        </is>
      </c>
      <c r="Z2203" t="inlineStr">
        <is>
          <t>2025-04-25 23:07:48</t>
        </is>
      </c>
      <c r="AA2203" t="inlineStr">
        <is>
          <t>2025-04-25 23:07:37</t>
        </is>
      </c>
      <c r="AB2203" t="inlineStr">
        <is>
          <t>1fleurgile</t>
        </is>
      </c>
      <c r="AC2203" t="inlineStr">
        <is>
          <t>2025-04-25 23:07:50</t>
        </is>
      </c>
      <c r="AD2203" s="1" t="inlineStr">
        <is>
          <t>https://www.commcarehq.org/a/caris-test/reports/form_data/e167f617-e8c5-412f-afc8-d1135467c65c/</t>
        </is>
      </c>
      <c r="AE2203" t="inlineStr">
        <is>
          <t>---</t>
        </is>
      </c>
      <c r="AF2203" t="inlineStr">
        <is>
          <t>7bfcb7c7e7fc46409240d510174585eb</t>
        </is>
      </c>
      <c r="AG2203" t="inlineStr">
        <is>
          <t>OK</t>
        </is>
      </c>
      <c r="AH2203" t="inlineStr">
        <is>
          <t>2025-04-25 23:07:48</t>
        </is>
      </c>
      <c r="AI2203" t="inlineStr">
        <is>
          <t>9cfdf7db54419d22491b2c964b5162b3</t>
        </is>
      </c>
      <c r="AJ2203" t="inlineStr">
        <is>
          <t>2025-04-25</t>
        </is>
      </c>
      <c r="AK2203" t="inlineStr">
        <is>
          <t>3</t>
        </is>
      </c>
      <c r="AL2203" t="inlineStr">
        <is>
          <t>---</t>
        </is>
      </c>
      <c r="AM2203" t="inlineStr">
        <is>
          <t>0</t>
        </is>
      </c>
      <c r="AN2203" t="inlineStr">
        <is>
          <t>---</t>
        </is>
      </c>
      <c r="AO2203" t="inlineStr">
        <is>
          <t>1</t>
        </is>
      </c>
      <c r="AP2203" t="inlineStr">
        <is>
          <t>1</t>
        </is>
      </c>
      <c r="AQ2203" t="inlineStr"/>
      <c r="AR2203" t="inlineStr"/>
      <c r="AS2203" t="inlineStr"/>
      <c r="AT2203" t="inlineStr"/>
      <c r="AU2203" t="inlineStr">
        <is>
          <t>---</t>
        </is>
      </c>
      <c r="AV2203" t="inlineStr">
        <is>
          <t>---</t>
        </is>
      </c>
      <c r="AW2203" t="inlineStr">
        <is>
          <t>---</t>
        </is>
      </c>
      <c r="AX2203" t="inlineStr">
        <is>
          <t>---</t>
        </is>
      </c>
      <c r="AY2203" t="inlineStr">
        <is>
          <t>---</t>
        </is>
      </c>
      <c r="AZ2203" t="inlineStr">
        <is>
          <t>---</t>
        </is>
      </c>
      <c r="BA2203" t="inlineStr">
        <is>
          <t>9cfdf7db54419d22491b2c964b5162b3</t>
        </is>
      </c>
      <c r="BB2203" t="inlineStr">
        <is>
          <t>http://openrosa.org/formdesigner/0B48E039-1E80-49A7-AC24-732B6E788E39</t>
        </is>
      </c>
      <c r="BC2203" t="inlineStr">
        <is>
          <t>Ration et autres visites</t>
        </is>
      </c>
      <c r="BD2203" t="inlineStr">
        <is>
          <t>CommCare Android, version "2.55.0"(467579). App v15976. CommCare Version 2.55.0. Build 467579, built on: 2025-01-15</t>
        </is>
      </c>
      <c r="BE2203" t="inlineStr">
        <is>
          <t>commcare_76b456dd-7d90-498a-a785-92f136625a61</t>
        </is>
      </c>
      <c r="BF2203" t="inlineStr">
        <is>
          <t>19.7266165 -72.2201531 -26.5 29.61</t>
        </is>
      </c>
      <c r="BG2203" t="inlineStr">
        <is>
          <t>f13d8149fc6d39ebe86af18272310ff9</t>
        </is>
      </c>
      <c r="BH2203" t="inlineStr">
        <is>
          <t>7f92301a232342ecaa860bf392f6b02f</t>
        </is>
      </c>
      <c r="BI2203" t="inlineStr">
        <is>
          <t>15246</t>
        </is>
      </c>
      <c r="BJ2203" t="inlineStr">
        <is>
          <t>XFormInstance</t>
        </is>
      </c>
      <c r="BK2203" t="inlineStr">
        <is>
          <t>223ceec0209311f0a91a6960cb3eba34</t>
        </is>
      </c>
      <c r="BL2203" t="b">
        <v>0</v>
      </c>
      <c r="BM2203" t="inlineStr">
        <is>
          <t>---</t>
        </is>
      </c>
      <c r="BN2203" t="inlineStr">
        <is>
          <t>200.113.238.80</t>
        </is>
      </c>
      <c r="BO2203" t="inlineStr">
        <is>
          <t>Lovensky Orvilus</t>
        </is>
      </c>
    </row>
    <row r="2204">
      <c r="A2204" t="inlineStr">
        <is>
          <t>2202</t>
        </is>
      </c>
      <c r="B2204" t="inlineStr">
        <is>
          <t>6db5eb8b-41c6-43f7-b14e-62f76636419a</t>
        </is>
      </c>
      <c r="C2204" t="inlineStr">
        <is>
          <t>2025-04-25</t>
        </is>
      </c>
      <c r="D2204" t="inlineStr">
        <is>
          <t>3</t>
        </is>
      </c>
      <c r="E2204" t="inlineStr">
        <is>
          <t>---</t>
        </is>
      </c>
      <c r="F2204" t="inlineStr">
        <is>
          <t>0</t>
        </is>
      </c>
      <c r="G2204" t="inlineStr">
        <is>
          <t>---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---</t>
        </is>
      </c>
      <c r="L2204" t="inlineStr">
        <is>
          <t>---</t>
        </is>
      </c>
      <c r="M2204" t="inlineStr">
        <is>
          <t>---</t>
        </is>
      </c>
      <c r="N2204" t="inlineStr">
        <is>
          <t>---</t>
        </is>
      </c>
      <c r="O2204" t="inlineStr">
        <is>
          <t>---</t>
        </is>
      </c>
      <c r="P2204" t="inlineStr">
        <is>
          <t>---</t>
        </is>
      </c>
      <c r="Q2204" t="inlineStr">
        <is>
          <t>---</t>
        </is>
      </c>
      <c r="R2204" t="inlineStr"/>
      <c r="S2204" t="inlineStr"/>
      <c r="T2204" t="inlineStr"/>
      <c r="U2204" t="inlineStr"/>
      <c r="V2204" t="inlineStr"/>
      <c r="W2204" t="inlineStr"/>
      <c r="X2204" t="inlineStr">
        <is>
          <t>SMA/CSSM/ST00871</t>
        </is>
      </c>
      <c r="Y2204" t="inlineStr">
        <is>
          <t>SMA/CSSM/ST00871</t>
        </is>
      </c>
      <c r="Z2204" t="inlineStr">
        <is>
          <t>2025-04-26 01:51:17</t>
        </is>
      </c>
      <c r="AA2204" t="inlineStr">
        <is>
          <t>2025-04-26 01:48:45</t>
        </is>
      </c>
      <c r="AB2204" t="inlineStr">
        <is>
          <t>6joseph</t>
        </is>
      </c>
      <c r="AC2204" t="inlineStr">
        <is>
          <t>2025-04-26 01:50:09</t>
        </is>
      </c>
      <c r="AD2204" s="1" t="inlineStr">
        <is>
          <t>https://www.commcarehq.org/a/caris-test/reports/form_data/6db5eb8b-41c6-43f7-b14e-62f76636419a/</t>
        </is>
      </c>
      <c r="AE2204" t="inlineStr">
        <is>
          <t>---</t>
        </is>
      </c>
      <c r="AF2204" t="inlineStr">
        <is>
          <t>3c5a623af057e23a32ae4000_53146</t>
        </is>
      </c>
      <c r="AG2204" t="inlineStr">
        <is>
          <t>OK</t>
        </is>
      </c>
      <c r="AH2204" t="inlineStr">
        <is>
          <t>2025-04-26 01:51:17</t>
        </is>
      </c>
      <c r="AI2204" t="inlineStr">
        <is>
          <t>8a7c43128a4424b0fa27ee8aba471672</t>
        </is>
      </c>
      <c r="AJ2204" t="inlineStr">
        <is>
          <t>2025-04-25</t>
        </is>
      </c>
      <c r="AK2204" t="inlineStr">
        <is>
          <t>3</t>
        </is>
      </c>
      <c r="AL2204" t="inlineStr">
        <is>
          <t>---</t>
        </is>
      </c>
      <c r="AM2204" t="inlineStr">
        <is>
          <t>0</t>
        </is>
      </c>
      <c r="AN2204" t="inlineStr">
        <is>
          <t>---</t>
        </is>
      </c>
      <c r="AO2204" t="inlineStr">
        <is>
          <t>1</t>
        </is>
      </c>
      <c r="AP2204" t="inlineStr">
        <is>
          <t>1</t>
        </is>
      </c>
      <c r="AQ2204" t="inlineStr"/>
      <c r="AR2204" t="inlineStr"/>
      <c r="AS2204" t="inlineStr"/>
      <c r="AT2204" t="inlineStr"/>
      <c r="AU2204" t="inlineStr">
        <is>
          <t>---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inlineStr">
        <is>
          <t>---</t>
        </is>
      </c>
      <c r="BA2204" t="inlineStr">
        <is>
          <t>8a7c43128a4424b0fa27ee8aba471672</t>
        </is>
      </c>
      <c r="BB2204" t="inlineStr">
        <is>
          <t>http://openrosa.org/formdesigner/0B48E039-1E80-49A7-AC24-732B6E788E39</t>
        </is>
      </c>
      <c r="BC2204" t="inlineStr">
        <is>
          <t>Ration et autres visites</t>
        </is>
      </c>
      <c r="BD2204" t="inlineStr">
        <is>
          <t>CommCare Android, version "2.57.0"(472003). App v15976. CommCare Version 2.57.0. Build 472003, built on: 2025-04-18</t>
        </is>
      </c>
      <c r="BE2204" t="inlineStr">
        <is>
          <t>commcare_cebd0d31-21f4-4592-9164-16cfd6fc9bcf</t>
        </is>
      </c>
      <c r="BF2204" t="inlineStr">
        <is>
          <t>19.3770241 -72.3362735 404.9 10.0</t>
        </is>
      </c>
      <c r="BG2204" t="inlineStr">
        <is>
          <t>f13d8149fc6d39ebe86af18272310ff9</t>
        </is>
      </c>
      <c r="BH2204" t="inlineStr">
        <is>
          <t>7f92301a232342ecaa860bf392f6b02f</t>
        </is>
      </c>
      <c r="BI2204" t="inlineStr">
        <is>
          <t>15246</t>
        </is>
      </c>
      <c r="BJ2204" t="inlineStr">
        <is>
          <t>XFormInstance</t>
        </is>
      </c>
      <c r="BK2204" t="inlineStr">
        <is>
          <t>788d1e02208611f0ba7eadacf27a4d41</t>
        </is>
      </c>
      <c r="BL2204" t="b">
        <v>0</v>
      </c>
      <c r="BM2204" t="inlineStr">
        <is>
          <t>---</t>
        </is>
      </c>
      <c r="BN2204" t="inlineStr">
        <is>
          <t>190.102.77.109</t>
        </is>
      </c>
      <c r="BO2204" t="inlineStr">
        <is>
          <t>Djaxelo Dorcenat</t>
        </is>
      </c>
    </row>
    <row r="2205">
      <c r="A2205" t="inlineStr">
        <is>
          <t>2203</t>
        </is>
      </c>
      <c r="B2205" t="inlineStr">
        <is>
          <t>4b5ffb8a-ab77-44a2-9cec-2648b29d62bc</t>
        </is>
      </c>
      <c r="C2205" t="inlineStr">
        <is>
          <t>2025-04-25</t>
        </is>
      </c>
      <c r="D2205" t="inlineStr">
        <is>
          <t>4</t>
        </is>
      </c>
      <c r="E2205" t="inlineStr">
        <is>
          <t>demotive pou club</t>
        </is>
      </c>
      <c r="F2205" t="inlineStr">
        <is>
          <t>1</t>
        </is>
      </c>
      <c r="G2205" t="inlineStr">
        <is>
          <t>demotive pou club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---</t>
        </is>
      </c>
      <c r="L2205" t="inlineStr">
        <is>
          <t>---</t>
        </is>
      </c>
      <c r="M2205" t="inlineStr">
        <is>
          <t>---</t>
        </is>
      </c>
      <c r="N2205" t="inlineStr">
        <is>
          <t>---</t>
        </is>
      </c>
      <c r="O2205" t="inlineStr">
        <is>
          <t>---</t>
        </is>
      </c>
      <c r="P2205" t="inlineStr">
        <is>
          <t>---</t>
        </is>
      </c>
      <c r="Q2205" t="inlineStr">
        <is>
          <t>---</t>
        </is>
      </c>
      <c r="R2205" t="inlineStr"/>
      <c r="S2205" t="inlineStr"/>
      <c r="T2205" t="inlineStr"/>
      <c r="U2205" t="inlineStr"/>
      <c r="V2205" t="inlineStr"/>
      <c r="W2205" t="inlineStr"/>
      <c r="X2205" t="inlineStr">
        <is>
          <t>SMA/CSSM/PCR00100</t>
        </is>
      </c>
      <c r="Y2205" t="inlineStr">
        <is>
          <t>SMA/CSSM/PCR00100</t>
        </is>
      </c>
      <c r="Z2205" t="inlineStr">
        <is>
          <t>2025-04-26 01:54:01</t>
        </is>
      </c>
      <c r="AA2205" t="inlineStr">
        <is>
          <t>2025-04-26 01:51:36</t>
        </is>
      </c>
      <c r="AB2205" t="inlineStr">
        <is>
          <t>6joseph</t>
        </is>
      </c>
      <c r="AC2205" t="inlineStr">
        <is>
          <t>2025-04-26 01:56:39</t>
        </is>
      </c>
      <c r="AD2205" s="1" t="inlineStr">
        <is>
          <t>https://www.commcarehq.org/a/caris-test/reports/form_data/4b5ffb8a-ab77-44a2-9cec-2648b29d62bc/</t>
        </is>
      </c>
      <c r="AE2205" t="inlineStr">
        <is>
          <t>---</t>
        </is>
      </c>
      <c r="AF2205" t="inlineStr">
        <is>
          <t>3c5a623af057e23a32ae4000_35864</t>
        </is>
      </c>
      <c r="AG2205" t="inlineStr">
        <is>
          <t>---</t>
        </is>
      </c>
      <c r="AH2205" t="inlineStr">
        <is>
          <t>2025-04-26 01:54:01</t>
        </is>
      </c>
      <c r="AI2205" t="inlineStr">
        <is>
          <t>8a7c43128a4424b0fa27ee8aba471672</t>
        </is>
      </c>
      <c r="AJ2205" t="inlineStr">
        <is>
          <t>2025-04-25</t>
        </is>
      </c>
      <c r="AK2205" t="inlineStr">
        <is>
          <t>4</t>
        </is>
      </c>
      <c r="AL2205" t="inlineStr">
        <is>
          <t>demotive pou club</t>
        </is>
      </c>
      <c r="AM2205" t="inlineStr">
        <is>
          <t>1</t>
        </is>
      </c>
      <c r="AN2205" t="inlineStr">
        <is>
          <t>demotive pou club</t>
        </is>
      </c>
      <c r="AO2205" t="inlineStr">
        <is>
          <t>1</t>
        </is>
      </c>
      <c r="AP2205" t="inlineStr">
        <is>
          <t>1</t>
        </is>
      </c>
      <c r="AQ2205" t="inlineStr"/>
      <c r="AR2205" t="inlineStr"/>
      <c r="AS2205" t="inlineStr"/>
      <c r="AT2205" t="inlineStr"/>
      <c r="AU2205" t="inlineStr">
        <is>
          <t>---</t>
        </is>
      </c>
      <c r="AV2205" t="inlineStr">
        <is>
          <t>---</t>
        </is>
      </c>
      <c r="AW2205" t="inlineStr">
        <is>
          <t>---</t>
        </is>
      </c>
      <c r="AX2205" t="inlineStr">
        <is>
          <t>---</t>
        </is>
      </c>
      <c r="AY2205" t="inlineStr">
        <is>
          <t>---</t>
        </is>
      </c>
      <c r="AZ2205" t="inlineStr">
        <is>
          <t>---</t>
        </is>
      </c>
      <c r="BA2205" t="inlineStr">
        <is>
          <t>8a7c43128a4424b0fa27ee8aba471672</t>
        </is>
      </c>
      <c r="BB2205" t="inlineStr">
        <is>
          <t>http://openrosa.org/formdesigner/0B48E039-1E80-49A7-AC24-732B6E788E39</t>
        </is>
      </c>
      <c r="BC2205" t="inlineStr">
        <is>
          <t>Ration et autres visites</t>
        </is>
      </c>
      <c r="BD2205" t="inlineStr">
        <is>
          <t>CommCare Android, version "2.57.0"(472003). App v15976. CommCare Version 2.57.0. Build 472003, built on: 2025-04-18</t>
        </is>
      </c>
      <c r="BE2205" t="inlineStr">
        <is>
          <t>commcare_cebd0d31-21f4-4592-9164-16cfd6fc9bcf</t>
        </is>
      </c>
      <c r="BF2205" t="inlineStr">
        <is>
          <t>19.3770185 -72.3362452 404.9 9.9</t>
        </is>
      </c>
      <c r="BG2205" t="inlineStr">
        <is>
          <t>f13d8149fc6d39ebe86af18272310ff9</t>
        </is>
      </c>
      <c r="BH2205" t="inlineStr">
        <is>
          <t>7f92301a232342ecaa860bf392f6b02f</t>
        </is>
      </c>
      <c r="BI2205" t="inlineStr">
        <is>
          <t>15246</t>
        </is>
      </c>
      <c r="BJ2205" t="inlineStr">
        <is>
          <t>XFormInstance</t>
        </is>
      </c>
      <c r="BK2205" t="inlineStr">
        <is>
          <t>788d1e02208611f0ba7eadacf27a4d41</t>
        </is>
      </c>
      <c r="BL2205" t="b">
        <v>0</v>
      </c>
      <c r="BM2205" t="inlineStr">
        <is>
          <t>---</t>
        </is>
      </c>
      <c r="BN2205" t="inlineStr">
        <is>
          <t>190.102.77.109</t>
        </is>
      </c>
      <c r="BO2205" t="inlineStr">
        <is>
          <t>Kemeldine Dorcenat</t>
        </is>
      </c>
    </row>
    <row r="2206">
      <c r="A2206" t="inlineStr">
        <is>
          <t>2204</t>
        </is>
      </c>
      <c r="B2206" t="inlineStr">
        <is>
          <t>c22fa65d-9610-4ce1-b63b-16091aecebc1</t>
        </is>
      </c>
      <c r="C2206" t="inlineStr">
        <is>
          <t>2025-04-25</t>
        </is>
      </c>
      <c r="D2206" t="inlineStr">
        <is>
          <t>3</t>
        </is>
      </c>
      <c r="E2206" t="inlineStr">
        <is>
          <t>---</t>
        </is>
      </c>
      <c r="F2206" t="inlineStr">
        <is>
          <t>1</t>
        </is>
      </c>
      <c r="G2206" t="inlineStr">
        <is>
          <t>---</t>
        </is>
      </c>
      <c r="H2206" t="inlineStr">
        <is>
          <t>1</t>
        </is>
      </c>
      <c r="I2206" t="inlineStr">
        <is>
          <t>1</t>
        </is>
      </c>
      <c r="J2206" t="inlineStr">
        <is>
          <t>1</t>
        </is>
      </c>
      <c r="K2206" t="inlineStr">
        <is>
          <t>---</t>
        </is>
      </c>
      <c r="L2206" t="inlineStr">
        <is>
          <t>---</t>
        </is>
      </c>
      <c r="M2206" t="inlineStr">
        <is>
          <t>---</t>
        </is>
      </c>
      <c r="N2206" t="inlineStr">
        <is>
          <t>---</t>
        </is>
      </c>
      <c r="O2206" t="inlineStr">
        <is>
          <t>---</t>
        </is>
      </c>
      <c r="P2206" t="inlineStr">
        <is>
          <t>---</t>
        </is>
      </c>
      <c r="Q2206" t="inlineStr">
        <is>
          <t>---</t>
        </is>
      </c>
      <c r="R2206" t="inlineStr"/>
      <c r="S2206" t="inlineStr"/>
      <c r="T2206" t="inlineStr"/>
      <c r="U2206" t="inlineStr"/>
      <c r="V2206" t="inlineStr"/>
      <c r="W2206" t="inlineStr"/>
      <c r="X2206" t="inlineStr">
        <is>
          <t>SMA/CSSM/ST01122</t>
        </is>
      </c>
      <c r="Y2206" t="inlineStr">
        <is>
          <t>SMA/CSSM/ST01122</t>
        </is>
      </c>
      <c r="Z2206" t="inlineStr">
        <is>
          <t>2025-04-26 01:55:40</t>
        </is>
      </c>
      <c r="AA2206" t="inlineStr">
        <is>
          <t>2025-04-26 01:55:14</t>
        </is>
      </c>
      <c r="AB2206" t="inlineStr">
        <is>
          <t>6joseph</t>
        </is>
      </c>
      <c r="AC2206" t="inlineStr">
        <is>
          <t>2025-04-26 01:56:54</t>
        </is>
      </c>
      <c r="AD2206" s="1" t="inlineStr">
        <is>
          <t>https://www.commcarehq.org/a/caris-test/reports/form_data/c22fa65d-9610-4ce1-b63b-16091aecebc1/</t>
        </is>
      </c>
      <c r="AE2206" t="inlineStr">
        <is>
          <t>---</t>
        </is>
      </c>
      <c r="AF2206" t="inlineStr">
        <is>
          <t>3c5a623af057e23a32ae4000_180077</t>
        </is>
      </c>
      <c r="AG2206" t="inlineStr">
        <is>
          <t>OK</t>
        </is>
      </c>
      <c r="AH2206" t="inlineStr">
        <is>
          <t>2025-04-26 01:55:40</t>
        </is>
      </c>
      <c r="AI2206" t="inlineStr">
        <is>
          <t>8a7c43128a4424b0fa27ee8aba471672</t>
        </is>
      </c>
      <c r="AJ2206" t="inlineStr">
        <is>
          <t>2025-04-25</t>
        </is>
      </c>
      <c r="AK2206" t="inlineStr">
        <is>
          <t>3</t>
        </is>
      </c>
      <c r="AL2206" t="inlineStr">
        <is>
          <t>---</t>
        </is>
      </c>
      <c r="AM2206" t="inlineStr">
        <is>
          <t>1</t>
        </is>
      </c>
      <c r="AN2206" t="inlineStr">
        <is>
          <t>---</t>
        </is>
      </c>
      <c r="AO2206" t="inlineStr">
        <is>
          <t>1</t>
        </is>
      </c>
      <c r="AP2206" t="inlineStr">
        <is>
          <t>1</t>
        </is>
      </c>
      <c r="AQ2206" t="inlineStr"/>
      <c r="AR2206" t="inlineStr"/>
      <c r="AS2206" t="inlineStr"/>
      <c r="AT2206" t="inlineStr"/>
      <c r="AU2206" t="inlineStr">
        <is>
          <t>---</t>
        </is>
      </c>
      <c r="AV2206" t="inlineStr">
        <is>
          <t>---</t>
        </is>
      </c>
      <c r="AW2206" t="inlineStr">
        <is>
          <t>---</t>
        </is>
      </c>
      <c r="AX2206" t="inlineStr">
        <is>
          <t>---</t>
        </is>
      </c>
      <c r="AY2206" t="inlineStr">
        <is>
          <t>---</t>
        </is>
      </c>
      <c r="AZ2206" t="inlineStr">
        <is>
          <t>---</t>
        </is>
      </c>
      <c r="BA2206" t="inlineStr">
        <is>
          <t>8a7c43128a4424b0fa27ee8aba471672</t>
        </is>
      </c>
      <c r="BB2206" t="inlineStr">
        <is>
          <t>http://openrosa.org/formdesigner/0B48E039-1E80-49A7-AC24-732B6E788E39</t>
        </is>
      </c>
      <c r="BC2206" t="inlineStr">
        <is>
          <t>Ration et autres visites</t>
        </is>
      </c>
      <c r="BD2206" t="inlineStr">
        <is>
          <t>CommCare Android, version "2.57.0"(472003). App v15976. CommCare Version 2.57.0. Build 472003, built on: 2025-04-18</t>
        </is>
      </c>
      <c r="BE2206" t="inlineStr">
        <is>
          <t>commcare_cebd0d31-21f4-4592-9164-16cfd6fc9bcf</t>
        </is>
      </c>
      <c r="BF2206" t="inlineStr">
        <is>
          <t>19.3769794 -72.3362175 404.3 11.3</t>
        </is>
      </c>
      <c r="BG2206" t="inlineStr">
        <is>
          <t>f13d8149fc6d39ebe86af18272310ff9</t>
        </is>
      </c>
      <c r="BH2206" t="inlineStr">
        <is>
          <t>7f92301a232342ecaa860bf392f6b02f</t>
        </is>
      </c>
      <c r="BI2206" t="inlineStr">
        <is>
          <t>15246</t>
        </is>
      </c>
      <c r="BJ2206" t="inlineStr">
        <is>
          <t>XFormInstance</t>
        </is>
      </c>
      <c r="BK2206" t="inlineStr">
        <is>
          <t>788d1e02208611f0ba7eadacf27a4d41</t>
        </is>
      </c>
      <c r="BL2206" t="b">
        <v>0</v>
      </c>
      <c r="BM2206" t="inlineStr">
        <is>
          <t>---</t>
        </is>
      </c>
      <c r="BN2206" t="inlineStr">
        <is>
          <t>190.102.77.109</t>
        </is>
      </c>
      <c r="BO2206" t="inlineStr">
        <is>
          <t>Chinaica Gelus</t>
        </is>
      </c>
    </row>
    <row r="2207">
      <c r="A2207" t="inlineStr">
        <is>
          <t>2205</t>
        </is>
      </c>
      <c r="B2207" t="inlineStr">
        <is>
          <t>41d3fc70-d514-41a4-a347-311fee53b56e</t>
        </is>
      </c>
      <c r="C2207" t="inlineStr">
        <is>
          <t>2025-04-25</t>
        </is>
      </c>
      <c r="D2207" t="inlineStr">
        <is>
          <t>3</t>
        </is>
      </c>
      <c r="E2207" t="inlineStr">
        <is>
          <t>---</t>
        </is>
      </c>
      <c r="F2207" t="inlineStr">
        <is>
          <t>0</t>
        </is>
      </c>
      <c r="G2207" t="inlineStr">
        <is>
          <t>---</t>
        </is>
      </c>
      <c r="H2207" t="inlineStr">
        <is>
          <t>1</t>
        </is>
      </c>
      <c r="I2207" t="inlineStr">
        <is>
          <t>1</t>
        </is>
      </c>
      <c r="J2207" t="inlineStr">
        <is>
          <t>1</t>
        </is>
      </c>
      <c r="K2207" t="inlineStr">
        <is>
          <t>---</t>
        </is>
      </c>
      <c r="L2207" t="inlineStr">
        <is>
          <t>---</t>
        </is>
      </c>
      <c r="M2207" t="inlineStr">
        <is>
          <t>---</t>
        </is>
      </c>
      <c r="N2207" t="inlineStr">
        <is>
          <t>---</t>
        </is>
      </c>
      <c r="O2207" t="inlineStr">
        <is>
          <t>---</t>
        </is>
      </c>
      <c r="P2207" t="inlineStr">
        <is>
          <t>---</t>
        </is>
      </c>
      <c r="Q2207" t="inlineStr">
        <is>
          <t>---</t>
        </is>
      </c>
      <c r="R2207" t="inlineStr"/>
      <c r="S2207" t="inlineStr"/>
      <c r="T2207" t="inlineStr"/>
      <c r="U2207" t="inlineStr"/>
      <c r="V2207" t="inlineStr"/>
      <c r="W2207" t="inlineStr"/>
      <c r="X2207" t="inlineStr">
        <is>
          <t>SMA/CSSM/ST00935</t>
        </is>
      </c>
      <c r="Y2207" t="inlineStr">
        <is>
          <t>SMA/CSSM/ST00935</t>
        </is>
      </c>
      <c r="Z2207" t="inlineStr">
        <is>
          <t>2025-04-26 01:59:08</t>
        </is>
      </c>
      <c r="AA2207" t="inlineStr">
        <is>
          <t>2025-04-26 01:58:36</t>
        </is>
      </c>
      <c r="AB2207" t="inlineStr">
        <is>
          <t>6joseph</t>
        </is>
      </c>
      <c r="AC2207" t="inlineStr">
        <is>
          <t>2025-04-26 01:57:33</t>
        </is>
      </c>
      <c r="AD2207" s="1" t="inlineStr">
        <is>
          <t>https://www.commcarehq.org/a/caris-test/reports/form_data/41d3fc70-d514-41a4-a347-311fee53b56e/</t>
        </is>
      </c>
      <c r="AE2207" t="inlineStr">
        <is>
          <t>---</t>
        </is>
      </c>
      <c r="AF2207" t="inlineStr">
        <is>
          <t>3c5a623af057e23a32ae4000_104057</t>
        </is>
      </c>
      <c r="AG2207" t="inlineStr">
        <is>
          <t>OK</t>
        </is>
      </c>
      <c r="AH2207" t="inlineStr">
        <is>
          <t>2025-04-26 01:59:08</t>
        </is>
      </c>
      <c r="AI2207" t="inlineStr">
        <is>
          <t>8a7c43128a4424b0fa27ee8aba471672</t>
        </is>
      </c>
      <c r="AJ2207" t="inlineStr">
        <is>
          <t>2025-04-25</t>
        </is>
      </c>
      <c r="AK2207" t="inlineStr">
        <is>
          <t>3</t>
        </is>
      </c>
      <c r="AL2207" t="inlineStr">
        <is>
          <t>---</t>
        </is>
      </c>
      <c r="AM2207" t="inlineStr">
        <is>
          <t>0</t>
        </is>
      </c>
      <c r="AN2207" t="inlineStr">
        <is>
          <t>---</t>
        </is>
      </c>
      <c r="AO2207" t="inlineStr">
        <is>
          <t>1</t>
        </is>
      </c>
      <c r="AP2207" t="inlineStr">
        <is>
          <t>1</t>
        </is>
      </c>
      <c r="AQ2207" t="inlineStr"/>
      <c r="AR2207" t="inlineStr"/>
      <c r="AS2207" t="inlineStr"/>
      <c r="AT2207" t="inlineStr"/>
      <c r="AU2207" t="inlineStr">
        <is>
          <t>---</t>
        </is>
      </c>
      <c r="AV2207" t="inlineStr">
        <is>
          <t>---</t>
        </is>
      </c>
      <c r="AW2207" t="inlineStr">
        <is>
          <t>---</t>
        </is>
      </c>
      <c r="AX2207" t="inlineStr">
        <is>
          <t>---</t>
        </is>
      </c>
      <c r="AY2207" t="inlineStr">
        <is>
          <t>---</t>
        </is>
      </c>
      <c r="AZ2207" t="inlineStr">
        <is>
          <t>---</t>
        </is>
      </c>
      <c r="BA2207" t="inlineStr">
        <is>
          <t>8a7c43128a4424b0fa27ee8aba471672</t>
        </is>
      </c>
      <c r="BB2207" t="inlineStr">
        <is>
          <t>http://openrosa.org/formdesigner/0B48E039-1E80-49A7-AC24-732B6E788E39</t>
        </is>
      </c>
      <c r="BC2207" t="inlineStr">
        <is>
          <t>Ration et autres visites</t>
        </is>
      </c>
      <c r="BD2207" t="inlineStr">
        <is>
          <t>CommCare Android, version "2.57.0"(472003). App v15976. CommCare Version 2.57.0. Build 472003, built on: 2025-04-18</t>
        </is>
      </c>
      <c r="BE2207" t="inlineStr">
        <is>
          <t>commcare_cebd0d31-21f4-4592-9164-16cfd6fc9bcf</t>
        </is>
      </c>
      <c r="BF2207" t="inlineStr">
        <is>
          <t>19.3769987 -72.3362689 404.9 10.0</t>
        </is>
      </c>
      <c r="BG2207" t="inlineStr">
        <is>
          <t>f13d8149fc6d39ebe86af18272310ff9</t>
        </is>
      </c>
      <c r="BH2207" t="inlineStr">
        <is>
          <t>7f92301a232342ecaa860bf392f6b02f</t>
        </is>
      </c>
      <c r="BI2207" t="inlineStr">
        <is>
          <t>15246</t>
        </is>
      </c>
      <c r="BJ2207" t="inlineStr">
        <is>
          <t>XFormInstance</t>
        </is>
      </c>
      <c r="BK2207" t="inlineStr">
        <is>
          <t>788d1e02208611f0ba7eadacf27a4d41</t>
        </is>
      </c>
      <c r="BL2207" t="b">
        <v>0</v>
      </c>
      <c r="BM2207" t="inlineStr">
        <is>
          <t>---</t>
        </is>
      </c>
      <c r="BN2207" t="inlineStr">
        <is>
          <t>190.102.77.109</t>
        </is>
      </c>
      <c r="BO2207" t="inlineStr">
        <is>
          <t>Daslin Loralus</t>
        </is>
      </c>
    </row>
    <row r="2208">
      <c r="A2208" t="inlineStr">
        <is>
          <t>2206</t>
        </is>
      </c>
      <c r="B2208" t="inlineStr">
        <is>
          <t>b238ff17-2965-46ef-95a3-51315fcd8535</t>
        </is>
      </c>
      <c r="C2208" t="inlineStr">
        <is>
          <t>2025-04-25</t>
        </is>
      </c>
      <c r="D2208" t="inlineStr">
        <is>
          <t>3</t>
        </is>
      </c>
      <c r="E2208" t="inlineStr">
        <is>
          <t>---</t>
        </is>
      </c>
      <c r="F2208" t="inlineStr">
        <is>
          <t>1</t>
        </is>
      </c>
      <c r="G2208" t="inlineStr">
        <is>
          <t>---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---</t>
        </is>
      </c>
      <c r="L2208" t="inlineStr">
        <is>
          <t>---</t>
        </is>
      </c>
      <c r="M2208" t="inlineStr">
        <is>
          <t>---</t>
        </is>
      </c>
      <c r="N2208" t="inlineStr">
        <is>
          <t>---</t>
        </is>
      </c>
      <c r="O2208" t="inlineStr">
        <is>
          <t>---</t>
        </is>
      </c>
      <c r="P2208" t="inlineStr">
        <is>
          <t>---</t>
        </is>
      </c>
      <c r="Q2208" t="inlineStr">
        <is>
          <t>---</t>
        </is>
      </c>
      <c r="R2208" t="inlineStr"/>
      <c r="S2208" t="inlineStr"/>
      <c r="T2208" t="inlineStr"/>
      <c r="U2208" t="inlineStr"/>
      <c r="V2208" t="inlineStr"/>
      <c r="W2208" t="inlineStr"/>
      <c r="X2208" t="inlineStr">
        <is>
          <t>CAP/HSCM/ST01804</t>
        </is>
      </c>
      <c r="Y2208" t="inlineStr">
        <is>
          <t>CAP/HSCM/ST01804</t>
        </is>
      </c>
      <c r="Z2208" t="inlineStr">
        <is>
          <t>2025-04-26 01:58:44</t>
        </is>
      </c>
      <c r="AA2208" t="inlineStr">
        <is>
          <t>2025-04-26 01:58:35</t>
        </is>
      </c>
      <c r="AB2208" t="inlineStr">
        <is>
          <t>1maselaine</t>
        </is>
      </c>
      <c r="AC2208" t="inlineStr">
        <is>
          <t>2025-04-26 01:58:47</t>
        </is>
      </c>
      <c r="AD2208" s="1" t="inlineStr">
        <is>
          <t>https://www.commcarehq.org/a/caris-test/reports/form_data/b238ff17-2965-46ef-95a3-51315fcd8535/</t>
        </is>
      </c>
      <c r="AE2208" t="inlineStr">
        <is>
          <t>---</t>
        </is>
      </c>
      <c r="AF2208" t="inlineStr">
        <is>
          <t>358af3b75ddc4198860a36378845c2d4</t>
        </is>
      </c>
      <c r="AG2208" t="inlineStr">
        <is>
          <t>OK</t>
        </is>
      </c>
      <c r="AH2208" t="inlineStr">
        <is>
          <t>2025-04-26 01:58:44</t>
        </is>
      </c>
      <c r="AI2208" t="inlineStr">
        <is>
          <t>1b833c2586eb49459103874b6462448b</t>
        </is>
      </c>
      <c r="AJ2208" t="inlineStr">
        <is>
          <t>2025-04-25</t>
        </is>
      </c>
      <c r="AK2208" t="inlineStr">
        <is>
          <t>3</t>
        </is>
      </c>
      <c r="AL2208" t="inlineStr">
        <is>
          <t>---</t>
        </is>
      </c>
      <c r="AM2208" t="inlineStr">
        <is>
          <t>1</t>
        </is>
      </c>
      <c r="AN2208" t="inlineStr">
        <is>
          <t>---</t>
        </is>
      </c>
      <c r="AO2208" t="inlineStr">
        <is>
          <t>1</t>
        </is>
      </c>
      <c r="AP2208" t="inlineStr">
        <is>
          <t>1</t>
        </is>
      </c>
      <c r="AQ2208" t="inlineStr"/>
      <c r="AR2208" t="inlineStr"/>
      <c r="AS2208" t="inlineStr"/>
      <c r="AT2208" t="inlineStr"/>
      <c r="AU2208" t="inlineStr">
        <is>
          <t>---</t>
        </is>
      </c>
      <c r="AV2208" t="inlineStr">
        <is>
          <t>---</t>
        </is>
      </c>
      <c r="AW2208" t="inlineStr">
        <is>
          <t>---</t>
        </is>
      </c>
      <c r="AX2208" t="inlineStr">
        <is>
          <t>---</t>
        </is>
      </c>
      <c r="AY2208" t="inlineStr">
        <is>
          <t>---</t>
        </is>
      </c>
      <c r="AZ2208" t="inlineStr">
        <is>
          <t>---</t>
        </is>
      </c>
      <c r="BA2208" t="inlineStr">
        <is>
          <t>1b833c2586eb49459103874b6462448b</t>
        </is>
      </c>
      <c r="BB2208" t="inlineStr">
        <is>
          <t>http://openrosa.org/formdesigner/0B48E039-1E80-49A7-AC24-732B6E788E39</t>
        </is>
      </c>
      <c r="BC2208" t="inlineStr">
        <is>
          <t>Ration et autres visites</t>
        </is>
      </c>
      <c r="BD2208" t="inlineStr">
        <is>
          <t>CommCare Android, version "2.56"(468040). App v15976. CommCare Version 2.56.0. Build 468040, built on: 2025-02-11</t>
        </is>
      </c>
      <c r="BE2208" t="inlineStr">
        <is>
          <t>commcare_05d78f59-ebda-491c-89b8-6c42bab0e02e</t>
        </is>
      </c>
      <c r="BF2208" t="inlineStr">
        <is>
          <t>19.700025 -72.1613133 -2.0 8.9</t>
        </is>
      </c>
      <c r="BG2208" t="inlineStr">
        <is>
          <t>f13d8149fc6d39ebe86af18272310ff9</t>
        </is>
      </c>
      <c r="BH2208" t="inlineStr">
        <is>
          <t>7f92301a232342ecaa860bf392f6b02f</t>
        </is>
      </c>
      <c r="BI2208" t="inlineStr">
        <is>
          <t>15246</t>
        </is>
      </c>
      <c r="BJ2208" t="inlineStr">
        <is>
          <t>XFormInstance</t>
        </is>
      </c>
      <c r="BK2208" t="inlineStr">
        <is>
          <t>e4404ebc21f711f0badbadacf27a4d41</t>
        </is>
      </c>
      <c r="BL2208" t="b">
        <v>0</v>
      </c>
      <c r="BM2208" t="inlineStr">
        <is>
          <t>---</t>
        </is>
      </c>
      <c r="BN2208" t="inlineStr">
        <is>
          <t>200.113.253.210</t>
        </is>
      </c>
      <c r="BO2208" t="inlineStr">
        <is>
          <t>Benson Charles</t>
        </is>
      </c>
    </row>
    <row r="2209">
      <c r="A2209" t="inlineStr">
        <is>
          <t>2207</t>
        </is>
      </c>
      <c r="B2209" t="inlineStr">
        <is>
          <t>5167dae0-80c9-4d9d-afa1-f6753386e101</t>
        </is>
      </c>
      <c r="C2209" t="inlineStr">
        <is>
          <t>2025-04-25</t>
        </is>
      </c>
      <c r="D2209" t="inlineStr">
        <is>
          <t>3</t>
        </is>
      </c>
      <c r="E2209" t="inlineStr">
        <is>
          <t>---</t>
        </is>
      </c>
      <c r="F2209" t="inlineStr">
        <is>
          <t>1</t>
        </is>
      </c>
      <c r="G2209" t="inlineStr">
        <is>
          <t>---</t>
        </is>
      </c>
      <c r="H2209" t="inlineStr">
        <is>
          <t>1</t>
        </is>
      </c>
      <c r="I2209" t="inlineStr">
        <is>
          <t>1</t>
        </is>
      </c>
      <c r="J2209" t="inlineStr">
        <is>
          <t>1</t>
        </is>
      </c>
      <c r="K2209" t="inlineStr">
        <is>
          <t>---</t>
        </is>
      </c>
      <c r="L2209" t="inlineStr">
        <is>
          <t>---</t>
        </is>
      </c>
      <c r="M2209" t="inlineStr">
        <is>
          <t>---</t>
        </is>
      </c>
      <c r="N2209" t="inlineStr">
        <is>
          <t>---</t>
        </is>
      </c>
      <c r="O2209" t="inlineStr">
        <is>
          <t>---</t>
        </is>
      </c>
      <c r="P2209" t="inlineStr">
        <is>
          <t>---</t>
        </is>
      </c>
      <c r="Q2209" t="inlineStr">
        <is>
          <t>---</t>
        </is>
      </c>
      <c r="R2209" t="inlineStr"/>
      <c r="S2209" t="inlineStr"/>
      <c r="T2209" t="inlineStr"/>
      <c r="U2209" t="inlineStr"/>
      <c r="V2209" t="inlineStr"/>
      <c r="W2209" t="inlineStr"/>
      <c r="X2209" t="inlineStr">
        <is>
          <t>CAP/HSCM/ST01785</t>
        </is>
      </c>
      <c r="Y2209" t="inlineStr">
        <is>
          <t>CAP/HSCM/ST01785</t>
        </is>
      </c>
      <c r="Z2209" t="inlineStr">
        <is>
          <t>2025-04-26 02:00:28</t>
        </is>
      </c>
      <c r="AA2209" t="inlineStr">
        <is>
          <t>2025-04-26 02:00:19</t>
        </is>
      </c>
      <c r="AB2209" t="inlineStr">
        <is>
          <t>1maselaine</t>
        </is>
      </c>
      <c r="AC2209" t="inlineStr">
        <is>
          <t>2025-04-26 02:00:30</t>
        </is>
      </c>
      <c r="AD2209" s="1" t="inlineStr">
        <is>
          <t>https://www.commcarehq.org/a/caris-test/reports/form_data/5167dae0-80c9-4d9d-afa1-f6753386e101/</t>
        </is>
      </c>
      <c r="AE2209" t="inlineStr">
        <is>
          <t>---</t>
        </is>
      </c>
      <c r="AF2209" t="inlineStr">
        <is>
          <t>2ace157e778141ceaba74c77a6311ad4</t>
        </is>
      </c>
      <c r="AG2209" t="inlineStr">
        <is>
          <t>OK</t>
        </is>
      </c>
      <c r="AH2209" t="inlineStr">
        <is>
          <t>2025-04-26 02:00:28</t>
        </is>
      </c>
      <c r="AI2209" t="inlineStr">
        <is>
          <t>1b833c2586eb49459103874b6462448b</t>
        </is>
      </c>
      <c r="AJ2209" t="inlineStr">
        <is>
          <t>2025-04-25</t>
        </is>
      </c>
      <c r="AK2209" t="inlineStr">
        <is>
          <t>3</t>
        </is>
      </c>
      <c r="AL2209" t="inlineStr">
        <is>
          <t>---</t>
        </is>
      </c>
      <c r="AM2209" t="inlineStr">
        <is>
          <t>1</t>
        </is>
      </c>
      <c r="AN2209" t="inlineStr">
        <is>
          <t>---</t>
        </is>
      </c>
      <c r="AO2209" t="inlineStr">
        <is>
          <t>1</t>
        </is>
      </c>
      <c r="AP2209" t="inlineStr">
        <is>
          <t>1</t>
        </is>
      </c>
      <c r="AQ2209" t="inlineStr"/>
      <c r="AR2209" t="inlineStr"/>
      <c r="AS2209" t="inlineStr"/>
      <c r="AT2209" t="inlineStr"/>
      <c r="AU2209" t="inlineStr">
        <is>
          <t>---</t>
        </is>
      </c>
      <c r="AV2209" t="inlineStr">
        <is>
          <t>---</t>
        </is>
      </c>
      <c r="AW2209" t="inlineStr">
        <is>
          <t>---</t>
        </is>
      </c>
      <c r="AX2209" t="inlineStr">
        <is>
          <t>---</t>
        </is>
      </c>
      <c r="AY2209" t="inlineStr">
        <is>
          <t>---</t>
        </is>
      </c>
      <c r="AZ2209" t="inlineStr">
        <is>
          <t>---</t>
        </is>
      </c>
      <c r="BA2209" t="inlineStr">
        <is>
          <t>1b833c2586eb49459103874b6462448b</t>
        </is>
      </c>
      <c r="BB2209" t="inlineStr">
        <is>
          <t>http://openrosa.org/formdesigner/0B48E039-1E80-49A7-AC24-732B6E788E39</t>
        </is>
      </c>
      <c r="BC2209" t="inlineStr">
        <is>
          <t>Ration et autres visites</t>
        </is>
      </c>
      <c r="BD2209" t="inlineStr">
        <is>
          <t>CommCare Android, version "2.56"(468040). App v15976. CommCare Version 2.56.0. Build 468040, built on: 2025-02-11</t>
        </is>
      </c>
      <c r="BE2209" t="inlineStr">
        <is>
          <t>commcare_05d78f59-ebda-491c-89b8-6c42bab0e02e</t>
        </is>
      </c>
      <c r="BF2209" t="inlineStr">
        <is>
          <t>19.6994588 -72.1587498 -2.4 13.1</t>
        </is>
      </c>
      <c r="BG2209" t="inlineStr">
        <is>
          <t>f13d8149fc6d39ebe86af18272310ff9</t>
        </is>
      </c>
      <c r="BH2209" t="inlineStr">
        <is>
          <t>7f92301a232342ecaa860bf392f6b02f</t>
        </is>
      </c>
      <c r="BI2209" t="inlineStr">
        <is>
          <t>15246</t>
        </is>
      </c>
      <c r="BJ2209" t="inlineStr">
        <is>
          <t>XFormInstance</t>
        </is>
      </c>
      <c r="BK2209" t="inlineStr">
        <is>
          <t>e4404ebc21f711f0badbadacf27a4d41</t>
        </is>
      </c>
      <c r="BL2209" t="b">
        <v>0</v>
      </c>
      <c r="BM2209" t="inlineStr">
        <is>
          <t>---</t>
        </is>
      </c>
      <c r="BN2209" t="inlineStr">
        <is>
          <t>200.113.253.210</t>
        </is>
      </c>
      <c r="BO2209" t="inlineStr">
        <is>
          <t>Louvensky Voltaire</t>
        </is>
      </c>
    </row>
    <row r="2210">
      <c r="A2210" t="inlineStr">
        <is>
          <t>2208</t>
        </is>
      </c>
      <c r="B2210" t="inlineStr">
        <is>
          <t>52dfd446-b6d6-4835-894a-8e28ae2288a4</t>
        </is>
      </c>
      <c r="C2210" t="inlineStr">
        <is>
          <t>2025-04-25</t>
        </is>
      </c>
      <c r="D2210" t="inlineStr">
        <is>
          <t>4</t>
        </is>
      </c>
      <c r="E2210" t="inlineStr">
        <is>
          <t>demotive pou club</t>
        </is>
      </c>
      <c r="F2210" t="inlineStr">
        <is>
          <t>1</t>
        </is>
      </c>
      <c r="G2210" t="inlineStr">
        <is>
          <t>demotive pou club</t>
        </is>
      </c>
      <c r="H2210" t="inlineStr">
        <is>
          <t>1</t>
        </is>
      </c>
      <c r="I2210" t="inlineStr">
        <is>
          <t>1</t>
        </is>
      </c>
      <c r="J2210" t="inlineStr">
        <is>
          <t>1</t>
        </is>
      </c>
      <c r="K2210" t="inlineStr">
        <is>
          <t>---</t>
        </is>
      </c>
      <c r="L2210" t="inlineStr">
        <is>
          <t>---</t>
        </is>
      </c>
      <c r="M2210" t="inlineStr">
        <is>
          <t>---</t>
        </is>
      </c>
      <c r="N2210" t="inlineStr">
        <is>
          <t>---</t>
        </is>
      </c>
      <c r="O2210" t="inlineStr">
        <is>
          <t>---</t>
        </is>
      </c>
      <c r="P2210" t="inlineStr">
        <is>
          <t>---</t>
        </is>
      </c>
      <c r="Q2210" t="inlineStr">
        <is>
          <t>---</t>
        </is>
      </c>
      <c r="R2210" t="inlineStr"/>
      <c r="S2210" t="inlineStr"/>
      <c r="T2210" t="inlineStr"/>
      <c r="U2210" t="inlineStr"/>
      <c r="V2210" t="inlineStr"/>
      <c r="W2210" t="inlineStr"/>
      <c r="X2210" t="inlineStr">
        <is>
          <t>SMA/CSSM/ST00923</t>
        </is>
      </c>
      <c r="Y2210" t="inlineStr">
        <is>
          <t>SMA/CSSM/ST00923</t>
        </is>
      </c>
      <c r="Z2210" t="inlineStr">
        <is>
          <t>2025-04-26 02:10:53</t>
        </is>
      </c>
      <c r="AA2210" t="inlineStr">
        <is>
          <t>2025-04-26 02:09:43</t>
        </is>
      </c>
      <c r="AB2210" t="inlineStr">
        <is>
          <t>6joseph</t>
        </is>
      </c>
      <c r="AC2210" t="inlineStr">
        <is>
          <t>2025-04-26 02:09:13</t>
        </is>
      </c>
      <c r="AD2210" s="1" t="inlineStr">
        <is>
          <t>https://www.commcarehq.org/a/caris-test/reports/form_data/52dfd446-b6d6-4835-894a-8e28ae2288a4/</t>
        </is>
      </c>
      <c r="AE2210" t="inlineStr">
        <is>
          <t>---</t>
        </is>
      </c>
      <c r="AF2210" t="inlineStr">
        <is>
          <t>3c5a623af057e23a32ae4000_76765</t>
        </is>
      </c>
      <c r="AG2210" t="inlineStr">
        <is>
          <t>---</t>
        </is>
      </c>
      <c r="AH2210" t="inlineStr">
        <is>
          <t>2025-04-26 02:10:53</t>
        </is>
      </c>
      <c r="AI2210" t="inlineStr">
        <is>
          <t>8a7c43128a4424b0fa27ee8aba471672</t>
        </is>
      </c>
      <c r="AJ2210" t="inlineStr">
        <is>
          <t>2025-04-25</t>
        </is>
      </c>
      <c r="AK2210" t="inlineStr">
        <is>
          <t>4</t>
        </is>
      </c>
      <c r="AL2210" t="inlineStr">
        <is>
          <t>demotive pou club</t>
        </is>
      </c>
      <c r="AM2210" t="inlineStr">
        <is>
          <t>1</t>
        </is>
      </c>
      <c r="AN2210" t="inlineStr">
        <is>
          <t>demotive pou club</t>
        </is>
      </c>
      <c r="AO2210" t="inlineStr">
        <is>
          <t>1</t>
        </is>
      </c>
      <c r="AP2210" t="inlineStr">
        <is>
          <t>1</t>
        </is>
      </c>
      <c r="AQ2210" t="inlineStr"/>
      <c r="AR2210" t="inlineStr"/>
      <c r="AS2210" t="inlineStr"/>
      <c r="AT2210" t="inlineStr"/>
      <c r="AU2210" t="inlineStr">
        <is>
          <t>---</t>
        </is>
      </c>
      <c r="AV2210" t="inlineStr">
        <is>
          <t>---</t>
        </is>
      </c>
      <c r="AW2210" t="inlineStr">
        <is>
          <t>---</t>
        </is>
      </c>
      <c r="AX2210" t="inlineStr">
        <is>
          <t>---</t>
        </is>
      </c>
      <c r="AY2210" t="inlineStr">
        <is>
          <t>---</t>
        </is>
      </c>
      <c r="AZ2210" t="inlineStr">
        <is>
          <t>---</t>
        </is>
      </c>
      <c r="BA2210" t="inlineStr">
        <is>
          <t>8a7c43128a4424b0fa27ee8aba471672</t>
        </is>
      </c>
      <c r="BB2210" t="inlineStr">
        <is>
          <t>http://openrosa.org/formdesigner/0B48E039-1E80-49A7-AC24-732B6E788E39</t>
        </is>
      </c>
      <c r="BC2210" t="inlineStr">
        <is>
          <t>Ration et autres visites</t>
        </is>
      </c>
      <c r="BD2210" t="inlineStr">
        <is>
          <t>CommCare Android, version "2.57.0"(472003). App v15976. CommCare Version 2.57.0. Build 472003, built on: 2025-04-18</t>
        </is>
      </c>
      <c r="BE2210" t="inlineStr">
        <is>
          <t>commcare_cebd0d31-21f4-4592-9164-16cfd6fc9bcf</t>
        </is>
      </c>
      <c r="BF2210" t="inlineStr">
        <is>
          <t>19.3757982 -72.3379463 404.3 8.4</t>
        </is>
      </c>
      <c r="BG2210" t="inlineStr">
        <is>
          <t>f13d8149fc6d39ebe86af18272310ff9</t>
        </is>
      </c>
      <c r="BH2210" t="inlineStr">
        <is>
          <t>7f92301a232342ecaa860bf392f6b02f</t>
        </is>
      </c>
      <c r="BI2210" t="inlineStr">
        <is>
          <t>15246</t>
        </is>
      </c>
      <c r="BJ2210" t="inlineStr">
        <is>
          <t>XFormInstance</t>
        </is>
      </c>
      <c r="BK2210" t="inlineStr">
        <is>
          <t>788d1e02208611f0ba7eadacf27a4d41</t>
        </is>
      </c>
      <c r="BL2210" t="b">
        <v>0</v>
      </c>
      <c r="BM2210" t="inlineStr">
        <is>
          <t>---</t>
        </is>
      </c>
      <c r="BN2210" t="inlineStr">
        <is>
          <t>190.102.77.109</t>
        </is>
      </c>
      <c r="BO2210" t="inlineStr">
        <is>
          <t>Dukenley Thomas</t>
        </is>
      </c>
    </row>
    <row r="2211">
      <c r="A2211" t="inlineStr">
        <is>
          <t>2209</t>
        </is>
      </c>
      <c r="B2211" t="inlineStr">
        <is>
          <t>0b3ead06-0cc0-4bc7-b68e-b0176db87093</t>
        </is>
      </c>
      <c r="C2211" t="inlineStr">
        <is>
          <t>2025-04-25</t>
        </is>
      </c>
      <c r="D2211" t="inlineStr">
        <is>
          <t>4</t>
        </is>
      </c>
      <c r="E2211" t="inlineStr">
        <is>
          <t>demotive pou club</t>
        </is>
      </c>
      <c r="F2211" t="inlineStr">
        <is>
          <t>0</t>
        </is>
      </c>
      <c r="G2211" t="inlineStr">
        <is>
          <t>demotive pou club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---</t>
        </is>
      </c>
      <c r="L2211" t="inlineStr">
        <is>
          <t>---</t>
        </is>
      </c>
      <c r="M2211" t="inlineStr">
        <is>
          <t>---</t>
        </is>
      </c>
      <c r="N2211" t="inlineStr">
        <is>
          <t>---</t>
        </is>
      </c>
      <c r="O2211" t="inlineStr">
        <is>
          <t>---</t>
        </is>
      </c>
      <c r="P2211" t="inlineStr">
        <is>
          <t>---</t>
        </is>
      </c>
      <c r="Q2211" t="inlineStr">
        <is>
          <t>---</t>
        </is>
      </c>
      <c r="R2211" t="inlineStr"/>
      <c r="S2211" t="inlineStr"/>
      <c r="T2211" t="inlineStr"/>
      <c r="U2211" t="inlineStr"/>
      <c r="V2211" t="inlineStr"/>
      <c r="W2211" t="inlineStr"/>
      <c r="X2211" t="inlineStr">
        <is>
          <t>SMA/CSSM/PCR00208</t>
        </is>
      </c>
      <c r="Y2211" t="inlineStr">
        <is>
          <t>SMA/CSSM/PCR00208</t>
        </is>
      </c>
      <c r="Z2211" t="inlineStr">
        <is>
          <t>2025-04-26 02:23:51</t>
        </is>
      </c>
      <c r="AA2211" t="inlineStr">
        <is>
          <t>2025-04-26 02:21:42</t>
        </is>
      </c>
      <c r="AB2211" t="inlineStr">
        <is>
          <t>6joseph</t>
        </is>
      </c>
      <c r="AC2211" t="inlineStr">
        <is>
          <t>2025-04-26 02:22:11</t>
        </is>
      </c>
      <c r="AD2211" s="1" t="inlineStr">
        <is>
          <t>https://www.commcarehq.org/a/caris-test/reports/form_data/0b3ead06-0cc0-4bc7-b68e-b0176db87093/</t>
        </is>
      </c>
      <c r="AE2211" t="inlineStr">
        <is>
          <t>---</t>
        </is>
      </c>
      <c r="AF2211" t="inlineStr">
        <is>
          <t>3c5a623af057e23a32ae4000_112781</t>
        </is>
      </c>
      <c r="AG2211" t="inlineStr">
        <is>
          <t>---</t>
        </is>
      </c>
      <c r="AH2211" t="inlineStr">
        <is>
          <t>2025-04-26 02:23:51</t>
        </is>
      </c>
      <c r="AI2211" t="inlineStr">
        <is>
          <t>8a7c43128a4424b0fa27ee8aba471672</t>
        </is>
      </c>
      <c r="AJ2211" t="inlineStr">
        <is>
          <t>2025-04-25</t>
        </is>
      </c>
      <c r="AK2211" t="inlineStr">
        <is>
          <t>4</t>
        </is>
      </c>
      <c r="AL2211" t="inlineStr">
        <is>
          <t>demotive pou club</t>
        </is>
      </c>
      <c r="AM2211" t="inlineStr">
        <is>
          <t>0</t>
        </is>
      </c>
      <c r="AN2211" t="inlineStr">
        <is>
          <t>demotive pou club</t>
        </is>
      </c>
      <c r="AO2211" t="inlineStr">
        <is>
          <t>1</t>
        </is>
      </c>
      <c r="AP2211" t="inlineStr">
        <is>
          <t>1</t>
        </is>
      </c>
      <c r="AQ2211" t="inlineStr"/>
      <c r="AR2211" t="inlineStr"/>
      <c r="AS2211" t="inlineStr"/>
      <c r="AT2211" t="inlineStr"/>
      <c r="AU2211" t="inlineStr">
        <is>
          <t>---</t>
        </is>
      </c>
      <c r="AV2211" t="inlineStr">
        <is>
          <t>---</t>
        </is>
      </c>
      <c r="AW2211" t="inlineStr">
        <is>
          <t>---</t>
        </is>
      </c>
      <c r="AX2211" t="inlineStr">
        <is>
          <t>---</t>
        </is>
      </c>
      <c r="AY2211" t="inlineStr">
        <is>
          <t>---</t>
        </is>
      </c>
      <c r="AZ2211" t="inlineStr">
        <is>
          <t>---</t>
        </is>
      </c>
      <c r="BA2211" t="inlineStr">
        <is>
          <t>8a7c43128a4424b0fa27ee8aba471672</t>
        </is>
      </c>
      <c r="BB2211" t="inlineStr">
        <is>
          <t>http://openrosa.org/formdesigner/0B48E039-1E80-49A7-AC24-732B6E788E39</t>
        </is>
      </c>
      <c r="BC2211" t="inlineStr">
        <is>
          <t>Ration et autres visites</t>
        </is>
      </c>
      <c r="BD2211" t="inlineStr">
        <is>
          <t>CommCare Android, version "2.57.0"(472003). App v15976. CommCare Version 2.57.0. Build 472003, built on: 2025-04-18</t>
        </is>
      </c>
      <c r="BE2211" t="inlineStr">
        <is>
          <t>commcare_cebd0d31-21f4-4592-9164-16cfd6fc9bcf</t>
        </is>
      </c>
      <c r="BF2211" t="inlineStr">
        <is>
          <t>19.3748892 -72.3380778 404.3 11.1</t>
        </is>
      </c>
      <c r="BG2211" t="inlineStr">
        <is>
          <t>f13d8149fc6d39ebe86af18272310ff9</t>
        </is>
      </c>
      <c r="BH2211" t="inlineStr">
        <is>
          <t>7f92301a232342ecaa860bf392f6b02f</t>
        </is>
      </c>
      <c r="BI2211" t="inlineStr">
        <is>
          <t>15246</t>
        </is>
      </c>
      <c r="BJ2211" t="inlineStr">
        <is>
          <t>XFormInstance</t>
        </is>
      </c>
      <c r="BK2211" t="inlineStr">
        <is>
          <t>788d1e02208611f0ba7eadacf27a4d41</t>
        </is>
      </c>
      <c r="BL2211" t="b">
        <v>0</v>
      </c>
      <c r="BM2211" t="inlineStr">
        <is>
          <t>---</t>
        </is>
      </c>
      <c r="BN2211" t="inlineStr">
        <is>
          <t>190.102.77.109</t>
        </is>
      </c>
      <c r="BO2211" t="inlineStr">
        <is>
          <t>Alcius Woody Kervens</t>
        </is>
      </c>
    </row>
    <row r="2212">
      <c r="A2212" t="inlineStr">
        <is>
          <t>2210</t>
        </is>
      </c>
      <c r="B2212" t="inlineStr">
        <is>
          <t>4b70ee48-f3f5-45b8-b3e1-3be0498de0d0</t>
        </is>
      </c>
      <c r="C2212" t="inlineStr">
        <is>
          <t>2025-04-25</t>
        </is>
      </c>
      <c r="D2212" t="inlineStr">
        <is>
          <t>4</t>
        </is>
      </c>
      <c r="E2212" t="inlineStr">
        <is>
          <t>demotive pou club</t>
        </is>
      </c>
      <c r="F2212" t="inlineStr">
        <is>
          <t>1</t>
        </is>
      </c>
      <c r="G2212" t="inlineStr">
        <is>
          <t>demotive pou club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---</t>
        </is>
      </c>
      <c r="L2212" t="inlineStr">
        <is>
          <t>---</t>
        </is>
      </c>
      <c r="M2212" t="inlineStr">
        <is>
          <t>---</t>
        </is>
      </c>
      <c r="N2212" t="inlineStr">
        <is>
          <t>---</t>
        </is>
      </c>
      <c r="O2212" t="inlineStr">
        <is>
          <t>---</t>
        </is>
      </c>
      <c r="P2212" t="inlineStr">
        <is>
          <t>---</t>
        </is>
      </c>
      <c r="Q2212" t="inlineStr">
        <is>
          <t>---</t>
        </is>
      </c>
      <c r="R2212" t="inlineStr"/>
      <c r="S2212" t="inlineStr"/>
      <c r="T2212" t="inlineStr"/>
      <c r="U2212" t="inlineStr"/>
      <c r="V2212" t="inlineStr"/>
      <c r="W2212" t="inlineStr"/>
      <c r="X2212" t="inlineStr">
        <is>
          <t>SMA/CSSM/PCR00118</t>
        </is>
      </c>
      <c r="Y2212" t="inlineStr">
        <is>
          <t>SMA/CSSM/PCR00118</t>
        </is>
      </c>
      <c r="Z2212" t="inlineStr">
        <is>
          <t>2025-04-26 02:27:26</t>
        </is>
      </c>
      <c r="AA2212" t="inlineStr">
        <is>
          <t>2025-04-26 02:26:20</t>
        </is>
      </c>
      <c r="AB2212" t="inlineStr">
        <is>
          <t>6joseph</t>
        </is>
      </c>
      <c r="AC2212" t="inlineStr">
        <is>
          <t>2025-04-26 02:25:45</t>
        </is>
      </c>
      <c r="AD2212" s="1" t="inlineStr">
        <is>
          <t>https://www.commcarehq.org/a/caris-test/reports/form_data/4b70ee48-f3f5-45b8-b3e1-3be0498de0d0/</t>
        </is>
      </c>
      <c r="AE2212" t="inlineStr">
        <is>
          <t>---</t>
        </is>
      </c>
      <c r="AF2212" t="inlineStr">
        <is>
          <t>3c5a623af057e23a32ae4000_40289</t>
        </is>
      </c>
      <c r="AG2212" t="inlineStr">
        <is>
          <t>---</t>
        </is>
      </c>
      <c r="AH2212" t="inlineStr">
        <is>
          <t>2025-04-26 02:27:26</t>
        </is>
      </c>
      <c r="AI2212" t="inlineStr">
        <is>
          <t>8a7c43128a4424b0fa27ee8aba471672</t>
        </is>
      </c>
      <c r="AJ2212" t="inlineStr">
        <is>
          <t>2025-04-25</t>
        </is>
      </c>
      <c r="AK2212" t="inlineStr">
        <is>
          <t>4</t>
        </is>
      </c>
      <c r="AL2212" t="inlineStr">
        <is>
          <t>demotive pou club</t>
        </is>
      </c>
      <c r="AM2212" t="inlineStr">
        <is>
          <t>1</t>
        </is>
      </c>
      <c r="AN2212" t="inlineStr">
        <is>
          <t>demotive pou club</t>
        </is>
      </c>
      <c r="AO2212" t="inlineStr">
        <is>
          <t>1</t>
        </is>
      </c>
      <c r="AP2212" t="inlineStr">
        <is>
          <t>1</t>
        </is>
      </c>
      <c r="AQ2212" t="inlineStr"/>
      <c r="AR2212" t="inlineStr"/>
      <c r="AS2212" t="inlineStr"/>
      <c r="AT2212" t="inlineStr"/>
      <c r="AU2212" t="inlineStr">
        <is>
          <t>---</t>
        </is>
      </c>
      <c r="AV2212" t="inlineStr">
        <is>
          <t>---</t>
        </is>
      </c>
      <c r="AW2212" t="inlineStr">
        <is>
          <t>---</t>
        </is>
      </c>
      <c r="AX2212" t="inlineStr">
        <is>
          <t>---</t>
        </is>
      </c>
      <c r="AY2212" t="inlineStr">
        <is>
          <t>---</t>
        </is>
      </c>
      <c r="AZ2212" t="inlineStr">
        <is>
          <t>---</t>
        </is>
      </c>
      <c r="BA2212" t="inlineStr">
        <is>
          <t>8a7c43128a4424b0fa27ee8aba471672</t>
        </is>
      </c>
      <c r="BB2212" t="inlineStr">
        <is>
          <t>http://openrosa.org/formdesigner/0B48E039-1E80-49A7-AC24-732B6E788E39</t>
        </is>
      </c>
      <c r="BC2212" t="inlineStr">
        <is>
          <t>Ration et autres visites</t>
        </is>
      </c>
      <c r="BD2212" t="inlineStr">
        <is>
          <t>CommCare Android, version "2.57.0"(472003). App v15976. CommCare Version 2.57.0. Build 472003, built on: 2025-04-18</t>
        </is>
      </c>
      <c r="BE2212" t="inlineStr">
        <is>
          <t>commcare_cebd0d31-21f4-4592-9164-16cfd6fc9bcf</t>
        </is>
      </c>
      <c r="BF2212" t="inlineStr">
        <is>
          <t>19.3749029 -72.3380988 393.0 10.0</t>
        </is>
      </c>
      <c r="BG2212" t="inlineStr">
        <is>
          <t>f13d8149fc6d39ebe86af18272310ff9</t>
        </is>
      </c>
      <c r="BH2212" t="inlineStr">
        <is>
          <t>7f92301a232342ecaa860bf392f6b02f</t>
        </is>
      </c>
      <c r="BI2212" t="inlineStr">
        <is>
          <t>15246</t>
        </is>
      </c>
      <c r="BJ2212" t="inlineStr">
        <is>
          <t>XFormInstance</t>
        </is>
      </c>
      <c r="BK2212" t="inlineStr">
        <is>
          <t>788d1e02208611f0ba7eadacf27a4d41</t>
        </is>
      </c>
      <c r="BL2212" t="b">
        <v>0</v>
      </c>
      <c r="BM2212" t="inlineStr">
        <is>
          <t>---</t>
        </is>
      </c>
      <c r="BN2212" t="inlineStr">
        <is>
          <t>190.102.77.109</t>
        </is>
      </c>
      <c r="BO2212" t="inlineStr">
        <is>
          <t>Mycendjy Mondesir</t>
        </is>
      </c>
    </row>
    <row r="2213">
      <c r="A2213" t="inlineStr">
        <is>
          <t>2211</t>
        </is>
      </c>
      <c r="B2213" t="inlineStr">
        <is>
          <t>a14d51bb-72ca-4acf-8e73-f526a2473833</t>
        </is>
      </c>
      <c r="C2213" t="inlineStr">
        <is>
          <t>2025-04-25</t>
        </is>
      </c>
      <c r="D2213" t="inlineStr">
        <is>
          <t>4</t>
        </is>
      </c>
      <c r="E2213" t="inlineStr">
        <is>
          <t>rendez vous rate</t>
        </is>
      </c>
      <c r="F2213" t="inlineStr">
        <is>
          <t>0</t>
        </is>
      </c>
      <c r="G2213" t="inlineStr">
        <is>
          <t>rendez vous rate</t>
        </is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---</t>
        </is>
      </c>
      <c r="L2213" t="inlineStr">
        <is>
          <t>---</t>
        </is>
      </c>
      <c r="M2213" t="inlineStr">
        <is>
          <t>---</t>
        </is>
      </c>
      <c r="N2213" t="inlineStr">
        <is>
          <t>---</t>
        </is>
      </c>
      <c r="O2213" t="inlineStr">
        <is>
          <t>---</t>
        </is>
      </c>
      <c r="P2213" t="inlineStr">
        <is>
          <t>---</t>
        </is>
      </c>
      <c r="Q2213" t="inlineStr">
        <is>
          <t>---</t>
        </is>
      </c>
      <c r="R2213" t="inlineStr"/>
      <c r="S2213" t="inlineStr"/>
      <c r="T2213" t="inlineStr"/>
      <c r="U2213" t="inlineStr"/>
      <c r="V2213" t="inlineStr"/>
      <c r="W2213" t="inlineStr"/>
      <c r="X2213" t="inlineStr">
        <is>
          <t>SMA/CSSM/ST01224</t>
        </is>
      </c>
      <c r="Y2213" t="inlineStr">
        <is>
          <t>SMA/CSSM/ST01224</t>
        </is>
      </c>
      <c r="Z2213" t="inlineStr">
        <is>
          <t>2025-04-26 02:29:53</t>
        </is>
      </c>
      <c r="AA2213" t="inlineStr">
        <is>
          <t>2025-04-26 02:27:40</t>
        </is>
      </c>
      <c r="AB2213" t="inlineStr">
        <is>
          <t>6joseph</t>
        </is>
      </c>
      <c r="AC2213" t="inlineStr">
        <is>
          <t>2025-04-26 02:28:12</t>
        </is>
      </c>
      <c r="AD2213" s="1" t="inlineStr">
        <is>
          <t>https://www.commcarehq.org/a/caris-test/reports/form_data/a14d51bb-72ca-4acf-8e73-f526a2473833/</t>
        </is>
      </c>
      <c r="AE2213" t="inlineStr">
        <is>
          <t>---</t>
        </is>
      </c>
      <c r="AF2213" t="inlineStr">
        <is>
          <t>3c5a623af057e23a32ae4000_198016</t>
        </is>
      </c>
      <c r="AG2213" t="inlineStr">
        <is>
          <t>---</t>
        </is>
      </c>
      <c r="AH2213" t="inlineStr">
        <is>
          <t>2025-04-26 02:29:53</t>
        </is>
      </c>
      <c r="AI2213" t="inlineStr">
        <is>
          <t>8a7c43128a4424b0fa27ee8aba471672</t>
        </is>
      </c>
      <c r="AJ2213" t="inlineStr">
        <is>
          <t>2025-04-25</t>
        </is>
      </c>
      <c r="AK2213" t="inlineStr">
        <is>
          <t>4</t>
        </is>
      </c>
      <c r="AL2213" t="inlineStr">
        <is>
          <t>rendez vous rate</t>
        </is>
      </c>
      <c r="AM2213" t="inlineStr">
        <is>
          <t>0</t>
        </is>
      </c>
      <c r="AN2213" t="inlineStr">
        <is>
          <t>rendez vous rate</t>
        </is>
      </c>
      <c r="AO2213" t="inlineStr">
        <is>
          <t>1</t>
        </is>
      </c>
      <c r="AP2213" t="inlineStr">
        <is>
          <t>1</t>
        </is>
      </c>
      <c r="AQ2213" t="inlineStr"/>
      <c r="AR2213" t="inlineStr"/>
      <c r="AS2213" t="inlineStr"/>
      <c r="AT2213" t="inlineStr"/>
      <c r="AU2213" t="inlineStr">
        <is>
          <t>---</t>
        </is>
      </c>
      <c r="AV2213" t="inlineStr">
        <is>
          <t>---</t>
        </is>
      </c>
      <c r="AW2213" t="inlineStr">
        <is>
          <t>---</t>
        </is>
      </c>
      <c r="AX2213" t="inlineStr">
        <is>
          <t>---</t>
        </is>
      </c>
      <c r="AY2213" t="inlineStr">
        <is>
          <t>---</t>
        </is>
      </c>
      <c r="AZ2213" t="inlineStr">
        <is>
          <t>---</t>
        </is>
      </c>
      <c r="BA2213" t="inlineStr">
        <is>
          <t>8a7c43128a4424b0fa27ee8aba471672</t>
        </is>
      </c>
      <c r="BB2213" t="inlineStr">
        <is>
          <t>http://openrosa.org/formdesigner/0B48E039-1E80-49A7-AC24-732B6E788E39</t>
        </is>
      </c>
      <c r="BC2213" t="inlineStr">
        <is>
          <t>Ration et autres visites</t>
        </is>
      </c>
      <c r="BD2213" t="inlineStr">
        <is>
          <t>CommCare Android, version "2.57.0"(472003). App v15976. CommCare Version 2.57.0. Build 472003, built on: 2025-04-18</t>
        </is>
      </c>
      <c r="BE2213" t="inlineStr">
        <is>
          <t>commcare_cebd0d31-21f4-4592-9164-16cfd6fc9bcf</t>
        </is>
      </c>
      <c r="BF2213" t="inlineStr">
        <is>
          <t>19.3749499 -72.3381245 404.3 10.0</t>
        </is>
      </c>
      <c r="BG2213" t="inlineStr">
        <is>
          <t>f13d8149fc6d39ebe86af18272310ff9</t>
        </is>
      </c>
      <c r="BH2213" t="inlineStr">
        <is>
          <t>7f92301a232342ecaa860bf392f6b02f</t>
        </is>
      </c>
      <c r="BI2213" t="inlineStr">
        <is>
          <t>15246</t>
        </is>
      </c>
      <c r="BJ2213" t="inlineStr">
        <is>
          <t>XFormInstance</t>
        </is>
      </c>
      <c r="BK2213" t="inlineStr">
        <is>
          <t>788d1e02208611f0ba7eadacf27a4d41</t>
        </is>
      </c>
      <c r="BL2213" t="b">
        <v>0</v>
      </c>
      <c r="BM2213" t="inlineStr">
        <is>
          <t>---</t>
        </is>
      </c>
      <c r="BN2213" t="inlineStr">
        <is>
          <t>190.102.77.109</t>
        </is>
      </c>
      <c r="BO2213" t="inlineStr">
        <is>
          <t>Djeliah Fleurma</t>
        </is>
      </c>
    </row>
    <row r="2214">
      <c r="A2214" t="inlineStr">
        <is>
          <t>2212</t>
        </is>
      </c>
      <c r="B2214" t="inlineStr">
        <is>
          <t>76deebf8-2e27-48d5-b7fb-95e58e7b7188</t>
        </is>
      </c>
      <c r="C2214" t="inlineStr">
        <is>
          <t>2025-04-21</t>
        </is>
      </c>
      <c r="D2214" t="inlineStr">
        <is>
          <t>8</t>
        </is>
      </c>
      <c r="E2214" t="inlineStr">
        <is>
          <t>---</t>
        </is>
      </c>
      <c r="F2214" t="inlineStr">
        <is>
          <t>1</t>
        </is>
      </c>
      <c r="G2214" t="inlineStr">
        <is>
          <t>---</t>
        </is>
      </c>
      <c r="H2214" t="inlineStr">
        <is>
          <t>1</t>
        </is>
      </c>
      <c r="I2214" t="inlineStr">
        <is>
          <t>1</t>
        </is>
      </c>
      <c r="J2214" t="inlineStr">
        <is>
          <t>2</t>
        </is>
      </c>
      <c r="K2214" t="inlineStr">
        <is>
          <t>---</t>
        </is>
      </c>
      <c r="L2214" t="inlineStr">
        <is>
          <t>---</t>
        </is>
      </c>
      <c r="M2214" t="inlineStr">
        <is>
          <t>---</t>
        </is>
      </c>
      <c r="N2214" t="inlineStr">
        <is>
          <t>---</t>
        </is>
      </c>
      <c r="O2214" t="inlineStr">
        <is>
          <t>---</t>
        </is>
      </c>
      <c r="P2214" t="inlineStr">
        <is>
          <t>---</t>
        </is>
      </c>
      <c r="Q2214" t="inlineStr">
        <is>
          <t>---</t>
        </is>
      </c>
      <c r="R2214" t="inlineStr"/>
      <c r="S2214" t="inlineStr">
        <is>
          <t>52.9</t>
        </is>
      </c>
      <c r="T2214" t="inlineStr">
        <is>
          <t>163.0</t>
        </is>
      </c>
      <c r="U2214" t="inlineStr"/>
      <c r="V2214" t="inlineStr"/>
      <c r="W2214" t="inlineStr"/>
      <c r="X2214" t="inlineStr">
        <is>
          <t>PDP/CMEB/ST01313</t>
        </is>
      </c>
      <c r="Y2214" t="inlineStr">
        <is>
          <t>PDP/CMEB/ST01313</t>
        </is>
      </c>
      <c r="Z2214" t="inlineStr">
        <is>
          <t>2025-04-21 15:26:36</t>
        </is>
      </c>
      <c r="AA2214" t="inlineStr">
        <is>
          <t>2025-04-26 15:24:47</t>
        </is>
      </c>
      <c r="AB2214" t="inlineStr">
        <is>
          <t>5lally</t>
        </is>
      </c>
      <c r="AC2214" t="inlineStr">
        <is>
          <t>2025-04-26 15:26:06</t>
        </is>
      </c>
      <c r="AD2214" s="1" t="inlineStr">
        <is>
          <t>https://www.commcarehq.org/a/caris-test/reports/form_data/76deebf8-2e27-48d5-b7fb-95e58e7b7188/</t>
        </is>
      </c>
      <c r="AE2214" t="inlineStr">
        <is>
          <t>---</t>
        </is>
      </c>
      <c r="AF2214" t="inlineStr">
        <is>
          <t>93dc3a648cc84068a2799ae97355bd82</t>
        </is>
      </c>
      <c r="AG2214" t="inlineStr">
        <is>
          <t>---</t>
        </is>
      </c>
      <c r="AH2214" t="inlineStr">
        <is>
          <t>2025-04-21 15:26:36</t>
        </is>
      </c>
      <c r="AI2214" t="inlineStr">
        <is>
          <t>1a48299a1e8c4513b37f86ba0458bf1d</t>
        </is>
      </c>
      <c r="AJ2214" t="inlineStr">
        <is>
          <t>2025-04-21</t>
        </is>
      </c>
      <c r="AK2214" t="inlineStr">
        <is>
          <t>8</t>
        </is>
      </c>
      <c r="AL2214" t="inlineStr">
        <is>
          <t>---</t>
        </is>
      </c>
      <c r="AM2214" t="inlineStr">
        <is>
          <t>1</t>
        </is>
      </c>
      <c r="AN2214" t="inlineStr">
        <is>
          <t>---</t>
        </is>
      </c>
      <c r="AO2214" t="inlineStr">
        <is>
          <t>1</t>
        </is>
      </c>
      <c r="AP2214" t="inlineStr">
        <is>
          <t>1</t>
        </is>
      </c>
      <c r="AQ2214" t="inlineStr"/>
      <c r="AR2214" t="inlineStr">
        <is>
          <t>52.9</t>
        </is>
      </c>
      <c r="AS2214" t="inlineStr">
        <is>
          <t>163</t>
        </is>
      </c>
      <c r="AT2214" t="inlineStr"/>
      <c r="AU2214" t="inlineStr">
        <is>
          <t>---</t>
        </is>
      </c>
      <c r="AV2214" t="inlineStr">
        <is>
          <t>---</t>
        </is>
      </c>
      <c r="AW2214" t="inlineStr">
        <is>
          <t>---</t>
        </is>
      </c>
      <c r="AX2214" t="inlineStr">
        <is>
          <t>---</t>
        </is>
      </c>
      <c r="AY2214" t="inlineStr">
        <is>
          <t>---</t>
        </is>
      </c>
      <c r="AZ2214" t="inlineStr">
        <is>
          <t>---</t>
        </is>
      </c>
      <c r="BA2214" t="inlineStr">
        <is>
          <t>1a48299a1e8c4513b37f86ba0458bf1d</t>
        </is>
      </c>
      <c r="BB2214" t="inlineStr">
        <is>
          <t>http://openrosa.org/formdesigner/0B48E039-1E80-49A7-AC24-732B6E788E39</t>
        </is>
      </c>
      <c r="BC2214" t="inlineStr">
        <is>
          <t>Ration et autres visites</t>
        </is>
      </c>
      <c r="BD2214" t="inlineStr">
        <is>
          <t>CommCare Android, version "2.56"(472000). App v15976. CommCare Version 2.56.0. Build 472000, built on: 2025-04-11</t>
        </is>
      </c>
      <c r="BE2214" t="inlineStr">
        <is>
          <t>commcare_a3391c69-c101-4fc9-9ecf-f9be9e98e738</t>
        </is>
      </c>
      <c r="BF2214" t="inlineStr">
        <is>
          <t>19.9456413 -72.7738825 -18.3 9.8</t>
        </is>
      </c>
      <c r="BG2214" t="inlineStr">
        <is>
          <t>f13d8149fc6d39ebe86af18272310ff9</t>
        </is>
      </c>
      <c r="BH2214" t="inlineStr">
        <is>
          <t>7f92301a232342ecaa860bf392f6b02f</t>
        </is>
      </c>
      <c r="BI2214" t="inlineStr">
        <is>
          <t>15246</t>
        </is>
      </c>
      <c r="BJ2214" t="inlineStr">
        <is>
          <t>XFormInstance</t>
        </is>
      </c>
      <c r="BK2214" t="inlineStr">
        <is>
          <t>9b31ea8c21d011f0a95b6960cb3eba34</t>
        </is>
      </c>
      <c r="BL2214" t="b">
        <v>0</v>
      </c>
      <c r="BM2214" t="inlineStr">
        <is>
          <t>---</t>
        </is>
      </c>
      <c r="BN2214" t="inlineStr">
        <is>
          <t>200.113.215.249</t>
        </is>
      </c>
      <c r="BO2214" t="inlineStr">
        <is>
          <t xml:space="preserve"> Briyant Youbensonther Saint-Fleuriste</t>
        </is>
      </c>
    </row>
    <row r="2215">
      <c r="A2215" t="inlineStr">
        <is>
          <t>2213</t>
        </is>
      </c>
      <c r="B2215" t="inlineStr">
        <is>
          <t>5f40b560-c5dc-445b-97c4-9db2d089996d</t>
        </is>
      </c>
      <c r="C2215" t="inlineStr">
        <is>
          <t>2025-04-25</t>
        </is>
      </c>
      <c r="D2215" t="inlineStr">
        <is>
          <t>3</t>
        </is>
      </c>
      <c r="E2215" t="inlineStr">
        <is>
          <t>---</t>
        </is>
      </c>
      <c r="F2215" t="inlineStr">
        <is>
          <t>1</t>
        </is>
      </c>
      <c r="G2215" t="inlineStr">
        <is>
          <t>---</t>
        </is>
      </c>
      <c r="H2215" t="inlineStr">
        <is>
          <t>1</t>
        </is>
      </c>
      <c r="I2215" t="inlineStr">
        <is>
          <t>0</t>
        </is>
      </c>
      <c r="J2215" t="inlineStr">
        <is>
          <t>---</t>
        </is>
      </c>
      <c r="K2215" t="inlineStr">
        <is>
          <t>---</t>
        </is>
      </c>
      <c r="L2215" t="inlineStr">
        <is>
          <t>---</t>
        </is>
      </c>
      <c r="M2215" t="inlineStr">
        <is>
          <t>---</t>
        </is>
      </c>
      <c r="N2215" t="inlineStr">
        <is>
          <t>---</t>
        </is>
      </c>
      <c r="O2215" t="inlineStr">
        <is>
          <t>---</t>
        </is>
      </c>
      <c r="P2215" t="inlineStr">
        <is>
          <t>---</t>
        </is>
      </c>
      <c r="Q2215" t="inlineStr">
        <is>
          <t>---</t>
        </is>
      </c>
      <c r="R2215" t="inlineStr">
        <is>
          <t>---</t>
        </is>
      </c>
      <c r="S2215" t="inlineStr">
        <is>
          <t>---</t>
        </is>
      </c>
      <c r="T2215" t="inlineStr">
        <is>
          <t>---</t>
        </is>
      </c>
      <c r="U2215" t="inlineStr">
        <is>
          <t>---</t>
        </is>
      </c>
      <c r="V2215" t="inlineStr">
        <is>
          <t>---</t>
        </is>
      </c>
      <c r="W2215" t="inlineStr">
        <is>
          <t>18.4836493 -72.6321123 17.74 17.61</t>
        </is>
      </c>
      <c r="X2215" t="inlineStr">
        <is>
          <t>LEG/HSCL/ST00622</t>
        </is>
      </c>
      <c r="Y2215" t="inlineStr">
        <is>
          <t>LEG/HSCL/ST00622</t>
        </is>
      </c>
      <c r="Z2215" t="inlineStr">
        <is>
          <t>2025-04-25 18:33:05</t>
        </is>
      </c>
      <c r="AA2215" t="inlineStr">
        <is>
          <t>2025-04-25 16:19:19</t>
        </is>
      </c>
      <c r="AB2215" t="inlineStr">
        <is>
          <t>2toussaint</t>
        </is>
      </c>
      <c r="AC2215" t="inlineStr">
        <is>
          <t>2025-04-26 16:11:46</t>
        </is>
      </c>
      <c r="AD2215" s="1" t="inlineStr">
        <is>
          <t>https://www.commcarehq.org/a/caris-test/reports/form_data/5f40b560-c5dc-445b-97c4-9db2d089996d/</t>
        </is>
      </c>
      <c r="AE2215" t="inlineStr">
        <is>
          <t>---</t>
        </is>
      </c>
      <c r="AF2215" t="inlineStr">
        <is>
          <t>3c5a623af057e23a32ae4000_126227</t>
        </is>
      </c>
      <c r="AG2215" t="inlineStr">
        <is>
          <t>OK</t>
        </is>
      </c>
      <c r="AH2215" t="inlineStr">
        <is>
          <t>2025-04-25 18:33:05</t>
        </is>
      </c>
      <c r="AI2215" t="inlineStr">
        <is>
          <t>bf15ded1c441caeee7b3790beacaa107</t>
        </is>
      </c>
      <c r="AJ2215" t="inlineStr">
        <is>
          <t>2025-04-25</t>
        </is>
      </c>
      <c r="AK2215" t="inlineStr">
        <is>
          <t>3</t>
        </is>
      </c>
      <c r="AL2215" t="inlineStr">
        <is>
          <t>---</t>
        </is>
      </c>
      <c r="AM2215" t="inlineStr">
        <is>
          <t>1</t>
        </is>
      </c>
      <c r="AN2215" t="inlineStr">
        <is>
          <t>---</t>
        </is>
      </c>
      <c r="AO2215" t="inlineStr">
        <is>
          <t>1</t>
        </is>
      </c>
      <c r="AP2215" t="inlineStr">
        <is>
          <t>0</t>
        </is>
      </c>
      <c r="AQ2215" t="inlineStr">
        <is>
          <t>---</t>
        </is>
      </c>
      <c r="AR2215" t="inlineStr">
        <is>
          <t>---</t>
        </is>
      </c>
      <c r="AS2215" t="inlineStr">
        <is>
          <t>---</t>
        </is>
      </c>
      <c r="AT2215" t="inlineStr">
        <is>
          <t>18.4836493 -72.6321123 17.74 17.61</t>
        </is>
      </c>
      <c r="AU2215" t="inlineStr">
        <is>
          <t>---</t>
        </is>
      </c>
      <c r="AV2215" t="inlineStr">
        <is>
          <t>---</t>
        </is>
      </c>
      <c r="AW2215" t="inlineStr">
        <is>
          <t>---</t>
        </is>
      </c>
      <c r="AX2215" t="inlineStr">
        <is>
          <t>---</t>
        </is>
      </c>
      <c r="AY2215" t="inlineStr">
        <is>
          <t>---</t>
        </is>
      </c>
      <c r="AZ2215" t="inlineStr">
        <is>
          <t>---</t>
        </is>
      </c>
      <c r="BA2215" t="inlineStr">
        <is>
          <t>bf15ded1c441caeee7b3790beacaa107</t>
        </is>
      </c>
      <c r="BB2215" t="inlineStr">
        <is>
          <t>http://openrosa.org/formdesigner/0B48E039-1E80-49A7-AC24-732B6E788E39</t>
        </is>
      </c>
      <c r="BC2215" t="inlineStr">
        <is>
          <t>Ration et autres visites</t>
        </is>
      </c>
      <c r="BD2215" t="inlineStr">
        <is>
          <t>CommCare Android, version "2.55.0"(467579). App v15976. CommCare Version 2.55.0. Build 467579, built on: 2025-01-15</t>
        </is>
      </c>
      <c r="BE2215" t="inlineStr">
        <is>
          <t>commcare_6ba4fa04-2ee5-4472-8c22-35182b767bd8</t>
        </is>
      </c>
      <c r="BF2215" t="inlineStr">
        <is>
          <t>18.4658377 -72.6331816 24.55 9.77</t>
        </is>
      </c>
      <c r="BG2215" t="inlineStr">
        <is>
          <t>f13d8149fc6d39ebe86af18272310ff9</t>
        </is>
      </c>
      <c r="BH2215" t="inlineStr">
        <is>
          <t>7f92301a232342ecaa860bf392f6b02f</t>
        </is>
      </c>
      <c r="BI2215" t="inlineStr">
        <is>
          <t>15246</t>
        </is>
      </c>
      <c r="BJ2215" t="inlineStr">
        <is>
          <t>XFormInstance</t>
        </is>
      </c>
      <c r="BK2215" t="inlineStr">
        <is>
          <t>2947481c218111f0a9476960cb3eba34</t>
        </is>
      </c>
      <c r="BL2215" t="b">
        <v>0</v>
      </c>
      <c r="BM2215" t="inlineStr">
        <is>
          <t>---</t>
        </is>
      </c>
      <c r="BN2215" t="inlineStr">
        <is>
          <t>200.113.230.115</t>
        </is>
      </c>
      <c r="BO2215" t="inlineStr">
        <is>
          <t>Chiler  Fleuriot</t>
        </is>
      </c>
    </row>
    <row r="2216">
      <c r="A2216" t="inlineStr">
        <is>
          <t>2214</t>
        </is>
      </c>
      <c r="B2216" t="inlineStr">
        <is>
          <t>ee4589c4-5aef-4c59-9c6d-0b4df71757bf</t>
        </is>
      </c>
      <c r="C2216" t="inlineStr">
        <is>
          <t>2025-04-25</t>
        </is>
      </c>
      <c r="D2216" t="inlineStr">
        <is>
          <t>4</t>
        </is>
      </c>
      <c r="E2216" t="inlineStr">
        <is>
          <t>verification pour medicament
rendez vous 18/8/25</t>
        </is>
      </c>
      <c r="F2216" t="inlineStr">
        <is>
          <t>1</t>
        </is>
      </c>
      <c r="G2216" t="inlineStr">
        <is>
          <t>verification pour medicament
rendez vous 18/8/25</t>
        </is>
      </c>
      <c r="H2216" t="inlineStr">
        <is>
          <t>0</t>
        </is>
      </c>
      <c r="I2216" t="inlineStr">
        <is>
          <t>1</t>
        </is>
      </c>
      <c r="J2216" t="inlineStr">
        <is>
          <t>1</t>
        </is>
      </c>
      <c r="K2216" t="inlineStr">
        <is>
          <t>---</t>
        </is>
      </c>
      <c r="L2216" t="inlineStr">
        <is>
          <t>---</t>
        </is>
      </c>
      <c r="M2216" t="inlineStr">
        <is>
          <t>---</t>
        </is>
      </c>
      <c r="N2216" t="inlineStr">
        <is>
          <t>---</t>
        </is>
      </c>
      <c r="O2216" t="inlineStr">
        <is>
          <t>---</t>
        </is>
      </c>
      <c r="P2216" t="inlineStr">
        <is>
          <t>---</t>
        </is>
      </c>
      <c r="Q2216" t="inlineStr">
        <is>
          <t>---</t>
        </is>
      </c>
      <c r="R2216" t="inlineStr"/>
      <c r="S2216" t="inlineStr"/>
      <c r="T2216" t="inlineStr"/>
      <c r="U2216" t="inlineStr"/>
      <c r="V2216" t="inlineStr"/>
      <c r="W2216" t="inlineStr"/>
      <c r="X2216" t="inlineStr">
        <is>
          <t>PAP/HSFS/ST01724</t>
        </is>
      </c>
      <c r="Y2216" t="inlineStr">
        <is>
          <t>PAP/HSFS/ST01724</t>
        </is>
      </c>
      <c r="Z2216" t="inlineStr">
        <is>
          <t>2025-04-25 22:42:06</t>
        </is>
      </c>
      <c r="AA2216" t="inlineStr">
        <is>
          <t>2025-04-25 22:40:36</t>
        </is>
      </c>
      <c r="AB2216" t="inlineStr">
        <is>
          <t>2jessica</t>
        </is>
      </c>
      <c r="AC2216" t="inlineStr">
        <is>
          <t>2025-04-26 17:10:01</t>
        </is>
      </c>
      <c r="AD2216" s="1" t="inlineStr">
        <is>
          <t>https://www.commcarehq.org/a/caris-test/reports/form_data/ee4589c4-5aef-4c59-9c6d-0b4df71757bf/</t>
        </is>
      </c>
      <c r="AE2216" t="inlineStr">
        <is>
          <t>---</t>
        </is>
      </c>
      <c r="AF2216" t="inlineStr">
        <is>
          <t>3c5a623af057e23a32ae4000_194444</t>
        </is>
      </c>
      <c r="AG2216" t="inlineStr">
        <is>
          <t>---</t>
        </is>
      </c>
      <c r="AH2216" t="inlineStr">
        <is>
          <t>2025-04-25 22:42:06</t>
        </is>
      </c>
      <c r="AI2216" t="inlineStr">
        <is>
          <t>6b7066b672544b4cabd3a14f9f012e2c</t>
        </is>
      </c>
      <c r="AJ2216" t="inlineStr">
        <is>
          <t>2025-04-25</t>
        </is>
      </c>
      <c r="AK2216" t="inlineStr">
        <is>
          <t>4</t>
        </is>
      </c>
      <c r="AL2216" t="inlineStr">
        <is>
          <t>verification pour medicament
rendez vous 18/8/25</t>
        </is>
      </c>
      <c r="AM2216" t="inlineStr">
        <is>
          <t>1</t>
        </is>
      </c>
      <c r="AN2216" t="inlineStr">
        <is>
          <t>verification pour medicament
rendez vous 18/8/25</t>
        </is>
      </c>
      <c r="AO2216" t="inlineStr">
        <is>
          <t>0</t>
        </is>
      </c>
      <c r="AP2216" t="inlineStr">
        <is>
          <t>1</t>
        </is>
      </c>
      <c r="AQ2216" t="inlineStr"/>
      <c r="AR2216" t="inlineStr"/>
      <c r="AS2216" t="inlineStr"/>
      <c r="AT2216" t="inlineStr"/>
      <c r="AU2216" t="inlineStr">
        <is>
          <t>---</t>
        </is>
      </c>
      <c r="AV2216" t="inlineStr">
        <is>
          <t>---</t>
        </is>
      </c>
      <c r="AW2216" t="inlineStr">
        <is>
          <t>---</t>
        </is>
      </c>
      <c r="AX2216" t="inlineStr">
        <is>
          <t>---</t>
        </is>
      </c>
      <c r="AY2216" t="inlineStr">
        <is>
          <t>---</t>
        </is>
      </c>
      <c r="AZ2216" t="inlineStr">
        <is>
          <t>---</t>
        </is>
      </c>
      <c r="BA2216" t="inlineStr">
        <is>
          <t>6b7066b672544b4cabd3a14f9f012e2c</t>
        </is>
      </c>
      <c r="BB2216" t="inlineStr">
        <is>
          <t>http://openrosa.org/formdesigner/0B48E039-1E80-49A7-AC24-732B6E788E39</t>
        </is>
      </c>
      <c r="BC2216" t="inlineStr">
        <is>
          <t>Ration et autres visites</t>
        </is>
      </c>
      <c r="BD2216" t="inlineStr">
        <is>
          <t>CommCare Android, version "2.57.0"(472003). App v15976. CommCare Version 2.57.0. Build 472003, built on: 2025-04-18</t>
        </is>
      </c>
      <c r="BE2216" t="inlineStr">
        <is>
          <t>commcare_f18d6b7a-4a28-4b1e-ba72-371ee279da9f</t>
        </is>
      </c>
      <c r="BF2216" t="inlineStr"/>
      <c r="BG2216" t="inlineStr">
        <is>
          <t>f13d8149fc6d39ebe86af18272310ff9</t>
        </is>
      </c>
      <c r="BH2216" t="inlineStr">
        <is>
          <t>7f92301a232342ecaa860bf392f6b02f</t>
        </is>
      </c>
      <c r="BI2216" t="inlineStr">
        <is>
          <t>15246</t>
        </is>
      </c>
      <c r="BJ2216" t="inlineStr">
        <is>
          <t>XFormInstance</t>
        </is>
      </c>
      <c r="BK2216" t="inlineStr">
        <is>
          <t>6524939e21ea11f0a9676960cb3eba34</t>
        </is>
      </c>
      <c r="BL2216" t="b">
        <v>0</v>
      </c>
      <c r="BM2216" t="inlineStr">
        <is>
          <t>---</t>
        </is>
      </c>
      <c r="BN2216" t="inlineStr">
        <is>
          <t>190.102.76.162</t>
        </is>
      </c>
      <c r="BO2216" t="inlineStr">
        <is>
          <t xml:space="preserve">Shelda Jacques </t>
        </is>
      </c>
    </row>
    <row r="2217">
      <c r="A2217" t="inlineStr">
        <is>
          <t>2215</t>
        </is>
      </c>
      <c r="B2217" t="inlineStr">
        <is>
          <t>8339f100-07c9-4dc0-917e-e107b3c4ad88</t>
        </is>
      </c>
      <c r="C2217" t="inlineStr">
        <is>
          <t>2025-04-25</t>
        </is>
      </c>
      <c r="D2217" t="inlineStr">
        <is>
          <t>4</t>
        </is>
      </c>
      <c r="E2217" t="inlineStr">
        <is>
          <t>verification pour medicament
rendez vous 31/7/25</t>
        </is>
      </c>
      <c r="F2217" t="inlineStr">
        <is>
          <t>1</t>
        </is>
      </c>
      <c r="G2217" t="inlineStr">
        <is>
          <t>verification pour medicament
rendez vous 31/7/25</t>
        </is>
      </c>
      <c r="H2217" t="inlineStr">
        <is>
          <t>0</t>
        </is>
      </c>
      <c r="I2217" t="inlineStr">
        <is>
          <t>1</t>
        </is>
      </c>
      <c r="J2217" t="inlineStr">
        <is>
          <t>2</t>
        </is>
      </c>
      <c r="K2217" t="inlineStr">
        <is>
          <t>---</t>
        </is>
      </c>
      <c r="L2217" t="inlineStr">
        <is>
          <t>---</t>
        </is>
      </c>
      <c r="M2217" t="inlineStr">
        <is>
          <t>---</t>
        </is>
      </c>
      <c r="N2217" t="inlineStr">
        <is>
          <t>---</t>
        </is>
      </c>
      <c r="O2217" t="inlineStr">
        <is>
          <t>---</t>
        </is>
      </c>
      <c r="P2217" t="inlineStr">
        <is>
          <t>---</t>
        </is>
      </c>
      <c r="Q2217" t="inlineStr">
        <is>
          <t>---</t>
        </is>
      </c>
      <c r="R2217" t="inlineStr"/>
      <c r="S2217" t="inlineStr"/>
      <c r="T2217" t="inlineStr"/>
      <c r="U2217" t="inlineStr"/>
      <c r="V2217" t="inlineStr"/>
      <c r="W2217" t="inlineStr"/>
      <c r="X2217" t="inlineStr">
        <is>
          <t>PAP/HSFS/ST01749</t>
        </is>
      </c>
      <c r="Y2217" t="inlineStr">
        <is>
          <t>PAP/HSFS/ST01749</t>
        </is>
      </c>
      <c r="Z2217" t="inlineStr">
        <is>
          <t>2025-04-25 22:43:38</t>
        </is>
      </c>
      <c r="AA2217" t="inlineStr">
        <is>
          <t>2025-04-25 22:42:35</t>
        </is>
      </c>
      <c r="AB2217" t="inlineStr">
        <is>
          <t>2jessica</t>
        </is>
      </c>
      <c r="AC2217" t="inlineStr">
        <is>
          <t>2025-04-26 17:10:02</t>
        </is>
      </c>
      <c r="AD2217" s="1" t="inlineStr">
        <is>
          <t>https://www.commcarehq.org/a/caris-test/reports/form_data/8339f100-07c9-4dc0-917e-e107b3c4ad88/</t>
        </is>
      </c>
      <c r="AE2217" t="inlineStr">
        <is>
          <t>---</t>
        </is>
      </c>
      <c r="AF2217" t="inlineStr">
        <is>
          <t>3c5a623af057e23a32ae4000_194445</t>
        </is>
      </c>
      <c r="AG2217" t="inlineStr">
        <is>
          <t>---</t>
        </is>
      </c>
      <c r="AH2217" t="inlineStr">
        <is>
          <t>2025-04-25 22:43:38</t>
        </is>
      </c>
      <c r="AI2217" t="inlineStr">
        <is>
          <t>6b7066b672544b4cabd3a14f9f012e2c</t>
        </is>
      </c>
      <c r="AJ2217" t="inlineStr">
        <is>
          <t>2025-04-25</t>
        </is>
      </c>
      <c r="AK2217" t="inlineStr">
        <is>
          <t>4</t>
        </is>
      </c>
      <c r="AL2217" t="inlineStr">
        <is>
          <t>verification pour medicament
rendez vous 31/7/25</t>
        </is>
      </c>
      <c r="AM2217" t="inlineStr">
        <is>
          <t>1</t>
        </is>
      </c>
      <c r="AN2217" t="inlineStr">
        <is>
          <t>verification pour medicament
rendez vous 31/7/25</t>
        </is>
      </c>
      <c r="AO2217" t="inlineStr">
        <is>
          <t>0</t>
        </is>
      </c>
      <c r="AP2217" t="inlineStr">
        <is>
          <t>1</t>
        </is>
      </c>
      <c r="AQ2217" t="inlineStr"/>
      <c r="AR2217" t="inlineStr"/>
      <c r="AS2217" t="inlineStr"/>
      <c r="AT2217" t="inlineStr"/>
      <c r="AU2217" t="inlineStr">
        <is>
          <t>---</t>
        </is>
      </c>
      <c r="AV2217" t="inlineStr">
        <is>
          <t>---</t>
        </is>
      </c>
      <c r="AW2217" t="inlineStr">
        <is>
          <t>---</t>
        </is>
      </c>
      <c r="AX2217" t="inlineStr">
        <is>
          <t>---</t>
        </is>
      </c>
      <c r="AY2217" t="inlineStr">
        <is>
          <t>---</t>
        </is>
      </c>
      <c r="AZ2217" t="inlineStr">
        <is>
          <t>---</t>
        </is>
      </c>
      <c r="BA2217" t="inlineStr">
        <is>
          <t>6b7066b672544b4cabd3a14f9f012e2c</t>
        </is>
      </c>
      <c r="BB2217" t="inlineStr">
        <is>
          <t>http://openrosa.org/formdesigner/0B48E039-1E80-49A7-AC24-732B6E788E39</t>
        </is>
      </c>
      <c r="BC2217" t="inlineStr">
        <is>
          <t>Ration et autres visites</t>
        </is>
      </c>
      <c r="BD2217" t="inlineStr">
        <is>
          <t>CommCare Android, version "2.57.0"(472003). App v15976. CommCare Version 2.57.0. Build 472003, built on: 2025-04-18</t>
        </is>
      </c>
      <c r="BE2217" t="inlineStr">
        <is>
          <t>commcare_f18d6b7a-4a28-4b1e-ba72-371ee279da9f</t>
        </is>
      </c>
      <c r="BF2217" t="inlineStr"/>
      <c r="BG2217" t="inlineStr">
        <is>
          <t>f13d8149fc6d39ebe86af18272310ff9</t>
        </is>
      </c>
      <c r="BH2217" t="inlineStr">
        <is>
          <t>7f92301a232342ecaa860bf392f6b02f</t>
        </is>
      </c>
      <c r="BI2217" t="inlineStr">
        <is>
          <t>15246</t>
        </is>
      </c>
      <c r="BJ2217" t="inlineStr">
        <is>
          <t>XFormInstance</t>
        </is>
      </c>
      <c r="BK2217" t="inlineStr">
        <is>
          <t>6524939e21ea11f0a9676960cb3eba34</t>
        </is>
      </c>
      <c r="BL2217" t="b">
        <v>0</v>
      </c>
      <c r="BM2217" t="inlineStr">
        <is>
          <t>---</t>
        </is>
      </c>
      <c r="BN2217" t="inlineStr">
        <is>
          <t>190.102.76.162</t>
        </is>
      </c>
      <c r="BO2217" t="inlineStr">
        <is>
          <t xml:space="preserve">Mario  St Fleur </t>
        </is>
      </c>
    </row>
    <row r="2218">
      <c r="A2218" t="inlineStr">
        <is>
          <t>2216</t>
        </is>
      </c>
      <c r="B2218" t="inlineStr">
        <is>
          <t>955b6ae2-c62e-4a2c-a988-82dcaf106cd2</t>
        </is>
      </c>
      <c r="C2218" t="inlineStr">
        <is>
          <t>2025-04-25</t>
        </is>
      </c>
      <c r="D2218" t="inlineStr">
        <is>
          <t>6</t>
        </is>
      </c>
      <c r="E2218" t="inlineStr">
        <is>
          <t>---</t>
        </is>
      </c>
      <c r="F2218" t="inlineStr">
        <is>
          <t>0</t>
        </is>
      </c>
      <c r="G2218" t="inlineStr">
        <is>
          <t>---</t>
        </is>
      </c>
      <c r="H2218" t="inlineStr">
        <is>
          <t>1</t>
        </is>
      </c>
      <c r="I2218" t="inlineStr">
        <is>
          <t>1</t>
        </is>
      </c>
      <c r="J2218" t="inlineStr">
        <is>
          <t>1</t>
        </is>
      </c>
      <c r="K2218" t="inlineStr">
        <is>
          <t>---</t>
        </is>
      </c>
      <c r="L2218" t="inlineStr">
        <is>
          <t>---</t>
        </is>
      </c>
      <c r="M2218" t="inlineStr">
        <is>
          <t>---</t>
        </is>
      </c>
      <c r="N2218" t="inlineStr">
        <is>
          <t>---</t>
        </is>
      </c>
      <c r="O2218" t="inlineStr">
        <is>
          <t>---</t>
        </is>
      </c>
      <c r="P2218" t="inlineStr">
        <is>
          <t>---</t>
        </is>
      </c>
      <c r="Q2218" t="inlineStr">
        <is>
          <t>---</t>
        </is>
      </c>
      <c r="R2218" t="inlineStr"/>
      <c r="S2218" t="inlineStr"/>
      <c r="T2218" t="inlineStr"/>
      <c r="U2218" t="inlineStr"/>
      <c r="V2218" t="inlineStr"/>
      <c r="W2218" t="inlineStr"/>
      <c r="X2218" t="inlineStr">
        <is>
          <t>CAP/CDSF/ST03332</t>
        </is>
      </c>
      <c r="Y2218" t="inlineStr">
        <is>
          <t>CAP/CDSF/ST03332</t>
        </is>
      </c>
      <c r="Z2218" t="inlineStr">
        <is>
          <t>2025-04-26 00:19:56</t>
        </is>
      </c>
      <c r="AA2218" t="inlineStr">
        <is>
          <t>2025-04-26 00:19:19</t>
        </is>
      </c>
      <c r="AB2218" t="inlineStr">
        <is>
          <t>1plyviose</t>
        </is>
      </c>
      <c r="AC2218" t="inlineStr">
        <is>
          <t>2025-04-28 01:20:59</t>
        </is>
      </c>
      <c r="AD2218" s="1" t="inlineStr">
        <is>
          <t>https://www.commcarehq.org/a/caris-test/reports/form_data/955b6ae2-c62e-4a2c-a988-82dcaf106cd2/</t>
        </is>
      </c>
      <c r="AE2218" t="inlineStr">
        <is>
          <t>---</t>
        </is>
      </c>
      <c r="AF2218" t="inlineStr">
        <is>
          <t>3c5a623af057e23a32ae4000_190185</t>
        </is>
      </c>
      <c r="AG2218" t="inlineStr">
        <is>
          <t>---</t>
        </is>
      </c>
      <c r="AH2218" t="inlineStr">
        <is>
          <t>2025-04-26 00:19:56</t>
        </is>
      </c>
      <c r="AI2218" t="inlineStr">
        <is>
          <t>aab7a2415e99453fbcb8ebd109e92b4f</t>
        </is>
      </c>
      <c r="AJ2218" t="inlineStr">
        <is>
          <t>2025-04-25</t>
        </is>
      </c>
      <c r="AK2218" t="inlineStr">
        <is>
          <t>6</t>
        </is>
      </c>
      <c r="AL2218" t="inlineStr">
        <is>
          <t>---</t>
        </is>
      </c>
      <c r="AM2218" t="inlineStr">
        <is>
          <t>0</t>
        </is>
      </c>
      <c r="AN2218" t="inlineStr">
        <is>
          <t>---</t>
        </is>
      </c>
      <c r="AO2218" t="inlineStr">
        <is>
          <t>1</t>
        </is>
      </c>
      <c r="AP2218" t="inlineStr">
        <is>
          <t>1</t>
        </is>
      </c>
      <c r="AQ2218" t="inlineStr"/>
      <c r="AR2218" t="inlineStr"/>
      <c r="AS2218" t="inlineStr"/>
      <c r="AT2218" t="inlineStr"/>
      <c r="AU2218" t="inlineStr">
        <is>
          <t>---</t>
        </is>
      </c>
      <c r="AV2218" t="inlineStr">
        <is>
          <t>---</t>
        </is>
      </c>
      <c r="AW2218" t="inlineStr">
        <is>
          <t>---</t>
        </is>
      </c>
      <c r="AX2218" t="inlineStr">
        <is>
          <t>---</t>
        </is>
      </c>
      <c r="AY2218" t="inlineStr">
        <is>
          <t>---</t>
        </is>
      </c>
      <c r="AZ2218" t="inlineStr">
        <is>
          <t>---</t>
        </is>
      </c>
      <c r="BA2218" t="inlineStr">
        <is>
          <t>aab7a2415e99453fbcb8ebd109e92b4f</t>
        </is>
      </c>
      <c r="BB2218" t="inlineStr">
        <is>
          <t>http://openrosa.org/formdesigner/0B48E039-1E80-49A7-AC24-732B6E788E39</t>
        </is>
      </c>
      <c r="BC2218" t="inlineStr">
        <is>
          <t>Ration et autres visites</t>
        </is>
      </c>
      <c r="BD2218" t="inlineStr">
        <is>
          <t>CommCare Android, version "2.55.0"(467579). App v15976. CommCare Version 2.55.0. Build 467579, built on: 2025-01-15</t>
        </is>
      </c>
      <c r="BE2218" t="inlineStr">
        <is>
          <t>commcare_d17d77c2-a7e5-4f4b-9b21-6b80894e9762</t>
        </is>
      </c>
      <c r="BF2218" t="inlineStr"/>
      <c r="BG2218" t="inlineStr">
        <is>
          <t>f13d8149fc6d39ebe86af18272310ff9</t>
        </is>
      </c>
      <c r="BH2218" t="inlineStr">
        <is>
          <t>7f92301a232342ecaa860bf392f6b02f</t>
        </is>
      </c>
      <c r="BI2218" t="inlineStr">
        <is>
          <t>15246</t>
        </is>
      </c>
      <c r="BJ2218" t="inlineStr">
        <is>
          <t>XFormInstance</t>
        </is>
      </c>
      <c r="BK2218" t="inlineStr">
        <is>
          <t>abb37b66217111f0a9476960cb3eba34</t>
        </is>
      </c>
      <c r="BL2218" t="b">
        <v>0</v>
      </c>
      <c r="BM2218" t="inlineStr">
        <is>
          <t>---</t>
        </is>
      </c>
      <c r="BN2218" t="inlineStr">
        <is>
          <t>200.113.215.93</t>
        </is>
      </c>
      <c r="BO2218" t="inlineStr">
        <is>
          <t>Rolph Vensley Estinord</t>
        </is>
      </c>
    </row>
    <row r="2219">
      <c r="A2219" t="inlineStr">
        <is>
          <t>2217</t>
        </is>
      </c>
      <c r="B2219" t="inlineStr">
        <is>
          <t>ab40ed6b-6afd-4e38-9db0-e764f747f140</t>
        </is>
      </c>
      <c r="C2219" t="inlineStr">
        <is>
          <t>2025-04-25</t>
        </is>
      </c>
      <c r="D2219" t="inlineStr">
        <is>
          <t>4</t>
        </is>
      </c>
      <c r="E2219" t="inlineStr">
        <is>
          <t>Resensibiliser pour le test Serologigue</t>
        </is>
      </c>
      <c r="F2219" t="inlineStr">
        <is>
          <t>1</t>
        </is>
      </c>
      <c r="G2219" t="inlineStr">
        <is>
          <t>pas disponible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---</t>
        </is>
      </c>
      <c r="L2219" t="inlineStr">
        <is>
          <t>---</t>
        </is>
      </c>
      <c r="M2219" t="inlineStr">
        <is>
          <t>---</t>
        </is>
      </c>
      <c r="N2219" t="inlineStr">
        <is>
          <t>---</t>
        </is>
      </c>
      <c r="O2219" t="inlineStr">
        <is>
          <t>---</t>
        </is>
      </c>
      <c r="P2219" t="inlineStr">
        <is>
          <t>---</t>
        </is>
      </c>
      <c r="Q2219" t="inlineStr">
        <is>
          <t>---</t>
        </is>
      </c>
      <c r="R2219" t="inlineStr"/>
      <c r="S2219" t="inlineStr"/>
      <c r="T2219" t="inlineStr"/>
      <c r="U2219" t="inlineStr"/>
      <c r="V2219" t="inlineStr"/>
      <c r="W2219" t="inlineStr"/>
      <c r="X2219" t="inlineStr">
        <is>
          <t>CAP/CDSF/ST02313</t>
        </is>
      </c>
      <c r="Y2219" t="inlineStr">
        <is>
          <t>CAP/CDSF/ST02313</t>
        </is>
      </c>
      <c r="Z2219" t="inlineStr">
        <is>
          <t>2025-04-26 00:25:09</t>
        </is>
      </c>
      <c r="AA2219" t="inlineStr">
        <is>
          <t>2025-04-26 00:22:32</t>
        </is>
      </c>
      <c r="AB2219" t="inlineStr">
        <is>
          <t>1plyviose</t>
        </is>
      </c>
      <c r="AC2219" t="inlineStr">
        <is>
          <t>2025-04-28 01:26:10</t>
        </is>
      </c>
      <c r="AD2219" s="1" t="inlineStr">
        <is>
          <t>https://www.commcarehq.org/a/caris-test/reports/form_data/ab40ed6b-6afd-4e38-9db0-e764f747f140/</t>
        </is>
      </c>
      <c r="AE2219" t="inlineStr">
        <is>
          <t>---</t>
        </is>
      </c>
      <c r="AF2219" t="inlineStr">
        <is>
          <t>3c5a623af057e23a32ae4000_35536</t>
        </is>
      </c>
      <c r="AG2219" t="inlineStr">
        <is>
          <t>---</t>
        </is>
      </c>
      <c r="AH2219" t="inlineStr">
        <is>
          <t>2025-04-26 00:25:09</t>
        </is>
      </c>
      <c r="AI2219" t="inlineStr">
        <is>
          <t>aab7a2415e99453fbcb8ebd109e92b4f</t>
        </is>
      </c>
      <c r="AJ2219" t="inlineStr">
        <is>
          <t>2025-04-25</t>
        </is>
      </c>
      <c r="AK2219" t="inlineStr">
        <is>
          <t>4</t>
        </is>
      </c>
      <c r="AL2219" t="inlineStr">
        <is>
          <t>Resensibiliser pour le test Serologigue</t>
        </is>
      </c>
      <c r="AM2219" t="inlineStr">
        <is>
          <t>1</t>
        </is>
      </c>
      <c r="AN2219" t="inlineStr">
        <is>
          <t>pas disponible</t>
        </is>
      </c>
      <c r="AO2219" t="inlineStr">
        <is>
          <t>1</t>
        </is>
      </c>
      <c r="AP2219" t="inlineStr">
        <is>
          <t>1</t>
        </is>
      </c>
      <c r="AQ2219" t="inlineStr"/>
      <c r="AR2219" t="inlineStr"/>
      <c r="AS2219" t="inlineStr"/>
      <c r="AT2219" t="inlineStr"/>
      <c r="AU2219" t="inlineStr">
        <is>
          <t>---</t>
        </is>
      </c>
      <c r="AV2219" t="inlineStr">
        <is>
          <t>---</t>
        </is>
      </c>
      <c r="AW2219" t="inlineStr">
        <is>
          <t>---</t>
        </is>
      </c>
      <c r="AX2219" t="inlineStr">
        <is>
          <t>---</t>
        </is>
      </c>
      <c r="AY2219" t="inlineStr">
        <is>
          <t>---</t>
        </is>
      </c>
      <c r="AZ2219" t="inlineStr">
        <is>
          <t>---</t>
        </is>
      </c>
      <c r="BA2219" t="inlineStr">
        <is>
          <t>aab7a2415e99453fbcb8ebd109e92b4f</t>
        </is>
      </c>
      <c r="BB2219" t="inlineStr">
        <is>
          <t>http://openrosa.org/formdesigner/0B48E039-1E80-49A7-AC24-732B6E788E39</t>
        </is>
      </c>
      <c r="BC2219" t="inlineStr">
        <is>
          <t>Ration et autres visites</t>
        </is>
      </c>
      <c r="BD2219" t="inlineStr">
        <is>
          <t>CommCare Android, version "2.55.0"(467579). App v15976. CommCare Version 2.55.0. Build 467579, built on: 2025-01-15</t>
        </is>
      </c>
      <c r="BE2219" t="inlineStr">
        <is>
          <t>commcare_d17d77c2-a7e5-4f4b-9b21-6b80894e9762</t>
        </is>
      </c>
      <c r="BF2219" t="inlineStr"/>
      <c r="BG2219" t="inlineStr">
        <is>
          <t>f13d8149fc6d39ebe86af18272310ff9</t>
        </is>
      </c>
      <c r="BH2219" t="inlineStr">
        <is>
          <t>7f92301a232342ecaa860bf392f6b02f</t>
        </is>
      </c>
      <c r="BI2219" t="inlineStr">
        <is>
          <t>15246</t>
        </is>
      </c>
      <c r="BJ2219" t="inlineStr">
        <is>
          <t>XFormInstance</t>
        </is>
      </c>
      <c r="BK2219" t="inlineStr">
        <is>
          <t>abb37b66217111f0a9476960cb3eba34</t>
        </is>
      </c>
      <c r="BL2219" t="b">
        <v>0</v>
      </c>
      <c r="BM2219" t="inlineStr">
        <is>
          <t>---</t>
        </is>
      </c>
      <c r="BN2219" t="inlineStr">
        <is>
          <t>200.113.215.93</t>
        </is>
      </c>
      <c r="BO2219" t="inlineStr">
        <is>
          <t>Witlove Noel</t>
        </is>
      </c>
    </row>
    <row r="2220">
      <c r="A2220" t="inlineStr">
        <is>
          <t>2218</t>
        </is>
      </c>
      <c r="B2220" t="inlineStr">
        <is>
          <t>b29434a8-cd8a-4158-a626-52a1272186e8</t>
        </is>
      </c>
      <c r="C2220" t="inlineStr">
        <is>
          <t>2025-04-25</t>
        </is>
      </c>
      <c r="D2220" t="inlineStr">
        <is>
          <t>4</t>
        </is>
      </c>
      <c r="E2220" t="inlineStr">
        <is>
          <t>Resensibiliser pour le test serologigue</t>
        </is>
      </c>
      <c r="F2220" t="inlineStr">
        <is>
          <t>1</t>
        </is>
      </c>
      <c r="G2220" t="inlineStr">
        <is>
          <t>non Trouve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---</t>
        </is>
      </c>
      <c r="L2220" t="inlineStr">
        <is>
          <t>---</t>
        </is>
      </c>
      <c r="M2220" t="inlineStr">
        <is>
          <t>---</t>
        </is>
      </c>
      <c r="N2220" t="inlineStr">
        <is>
          <t>---</t>
        </is>
      </c>
      <c r="O2220" t="inlineStr">
        <is>
          <t>---</t>
        </is>
      </c>
      <c r="P2220" t="inlineStr">
        <is>
          <t>---</t>
        </is>
      </c>
      <c r="Q2220" t="inlineStr">
        <is>
          <t>---</t>
        </is>
      </c>
      <c r="R2220" t="inlineStr"/>
      <c r="S2220" t="inlineStr"/>
      <c r="T2220" t="inlineStr"/>
      <c r="U2220" t="inlineStr"/>
      <c r="V2220" t="inlineStr"/>
      <c r="W2220" t="inlineStr"/>
      <c r="X2220" t="inlineStr">
        <is>
          <t>CAP/CMBV/ST02123</t>
        </is>
      </c>
      <c r="Y2220" t="inlineStr">
        <is>
          <t>CAP/CMBV/ST02123</t>
        </is>
      </c>
      <c r="Z2220" t="inlineStr">
        <is>
          <t>2025-04-26 00:27:52</t>
        </is>
      </c>
      <c r="AA2220" t="inlineStr">
        <is>
          <t>2025-04-26 00:26:27</t>
        </is>
      </c>
      <c r="AB2220" t="inlineStr">
        <is>
          <t>1plyviose</t>
        </is>
      </c>
      <c r="AC2220" t="inlineStr">
        <is>
          <t>2025-04-28 01:28:54</t>
        </is>
      </c>
      <c r="AD2220" s="1" t="inlineStr">
        <is>
          <t>https://www.commcarehq.org/a/caris-test/reports/form_data/b29434a8-cd8a-4158-a626-52a1272186e8/</t>
        </is>
      </c>
      <c r="AE2220" t="inlineStr">
        <is>
          <t>---</t>
        </is>
      </c>
      <c r="AF2220" t="inlineStr">
        <is>
          <t>3c5a623af057e23a32ae4000_19167</t>
        </is>
      </c>
      <c r="AG2220" t="inlineStr">
        <is>
          <t>---</t>
        </is>
      </c>
      <c r="AH2220" t="inlineStr">
        <is>
          <t>2025-04-26 00:27:52</t>
        </is>
      </c>
      <c r="AI2220" t="inlineStr">
        <is>
          <t>aab7a2415e99453fbcb8ebd109e92b4f</t>
        </is>
      </c>
      <c r="AJ2220" t="inlineStr">
        <is>
          <t>2025-04-25</t>
        </is>
      </c>
      <c r="AK2220" t="inlineStr">
        <is>
          <t>4</t>
        </is>
      </c>
      <c r="AL2220" t="inlineStr">
        <is>
          <t>Resensibiliser pour le test serologigue</t>
        </is>
      </c>
      <c r="AM2220" t="inlineStr">
        <is>
          <t>1</t>
        </is>
      </c>
      <c r="AN2220" t="inlineStr">
        <is>
          <t>non Trouve</t>
        </is>
      </c>
      <c r="AO2220" t="inlineStr">
        <is>
          <t>1</t>
        </is>
      </c>
      <c r="AP2220" t="inlineStr">
        <is>
          <t>1</t>
        </is>
      </c>
      <c r="AQ2220" t="inlineStr"/>
      <c r="AR2220" t="inlineStr"/>
      <c r="AS2220" t="inlineStr"/>
      <c r="AT2220" t="inlineStr"/>
      <c r="AU2220" t="inlineStr">
        <is>
          <t>---</t>
        </is>
      </c>
      <c r="AV2220" t="inlineStr">
        <is>
          <t>---</t>
        </is>
      </c>
      <c r="AW2220" t="inlineStr">
        <is>
          <t>---</t>
        </is>
      </c>
      <c r="AX2220" t="inlineStr">
        <is>
          <t>---</t>
        </is>
      </c>
      <c r="AY2220" t="inlineStr">
        <is>
          <t>---</t>
        </is>
      </c>
      <c r="AZ2220" t="inlineStr">
        <is>
          <t>---</t>
        </is>
      </c>
      <c r="BA2220" t="inlineStr">
        <is>
          <t>aab7a2415e99453fbcb8ebd109e92b4f</t>
        </is>
      </c>
      <c r="BB2220" t="inlineStr">
        <is>
          <t>http://openrosa.org/formdesigner/0B48E039-1E80-49A7-AC24-732B6E788E39</t>
        </is>
      </c>
      <c r="BC2220" t="inlineStr">
        <is>
          <t>Ration et autres visites</t>
        </is>
      </c>
      <c r="BD2220" t="inlineStr">
        <is>
          <t>CommCare Android, version "2.55.0"(467579). App v15976. CommCare Version 2.55.0. Build 467579, built on: 2025-01-15</t>
        </is>
      </c>
      <c r="BE2220" t="inlineStr">
        <is>
          <t>commcare_d17d77c2-a7e5-4f4b-9b21-6b80894e9762</t>
        </is>
      </c>
      <c r="BF2220" t="inlineStr"/>
      <c r="BG2220" t="inlineStr">
        <is>
          <t>f13d8149fc6d39ebe86af18272310ff9</t>
        </is>
      </c>
      <c r="BH2220" t="inlineStr">
        <is>
          <t>7f92301a232342ecaa860bf392f6b02f</t>
        </is>
      </c>
      <c r="BI2220" t="inlineStr">
        <is>
          <t>15246</t>
        </is>
      </c>
      <c r="BJ2220" t="inlineStr">
        <is>
          <t>XFormInstance</t>
        </is>
      </c>
      <c r="BK2220" t="inlineStr">
        <is>
          <t>abb37b66217111f0a9476960cb3eba34</t>
        </is>
      </c>
      <c r="BL2220" t="b">
        <v>0</v>
      </c>
      <c r="BM2220" t="inlineStr">
        <is>
          <t>---</t>
        </is>
      </c>
      <c r="BN2220" t="inlineStr">
        <is>
          <t>200.113.215.93</t>
        </is>
      </c>
      <c r="BO2220" t="inlineStr">
        <is>
          <t>Stanley Adius</t>
        </is>
      </c>
    </row>
    <row r="2221">
      <c r="A2221" t="inlineStr">
        <is>
          <t>2219</t>
        </is>
      </c>
      <c r="B2221" t="inlineStr">
        <is>
          <t>4cc628fb-24ed-4e93-a988-8059a155ac6c</t>
        </is>
      </c>
      <c r="C2221" t="inlineStr">
        <is>
          <t>2025-04-22</t>
        </is>
      </c>
      <c r="D2221" t="inlineStr">
        <is>
          <t>8</t>
        </is>
      </c>
      <c r="E2221" t="inlineStr">
        <is>
          <t>---</t>
        </is>
      </c>
      <c r="F2221" t="inlineStr">
        <is>
          <t>1</t>
        </is>
      </c>
      <c r="G2221" t="inlineStr">
        <is>
          <t>---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---</t>
        </is>
      </c>
      <c r="L2221" t="inlineStr">
        <is>
          <t>---</t>
        </is>
      </c>
      <c r="M2221" t="inlineStr">
        <is>
          <t>---</t>
        </is>
      </c>
      <c r="N2221" t="inlineStr">
        <is>
          <t>---</t>
        </is>
      </c>
      <c r="O2221" t="inlineStr">
        <is>
          <t>---</t>
        </is>
      </c>
      <c r="P2221" t="inlineStr">
        <is>
          <t>---</t>
        </is>
      </c>
      <c r="Q2221" t="inlineStr">
        <is>
          <t>---</t>
        </is>
      </c>
      <c r="R2221" t="inlineStr"/>
      <c r="S2221" t="inlineStr"/>
      <c r="T2221" t="inlineStr"/>
      <c r="U2221" t="inlineStr"/>
      <c r="V2221" t="inlineStr"/>
      <c r="W2221" t="inlineStr"/>
      <c r="X2221" t="inlineStr">
        <is>
          <t>PAP/GCHO/ST08590</t>
        </is>
      </c>
      <c r="Y2221" t="inlineStr">
        <is>
          <t>PAP/GCHO/ST08590</t>
        </is>
      </c>
      <c r="Z2221" t="inlineStr">
        <is>
          <t>2025-04-26 23:51:52</t>
        </is>
      </c>
      <c r="AA2221" t="inlineStr">
        <is>
          <t>2025-04-26 23:51:19</t>
        </is>
      </c>
      <c r="AB2221" t="inlineStr">
        <is>
          <t>2nathalie</t>
        </is>
      </c>
      <c r="AC2221" t="inlineStr">
        <is>
          <t>2025-04-28 12:45:10</t>
        </is>
      </c>
      <c r="AD2221" s="1" t="inlineStr">
        <is>
          <t>https://www.commcarehq.org/a/caris-test/reports/form_data/4cc628fb-24ed-4e93-a988-8059a155ac6c/</t>
        </is>
      </c>
      <c r="AE2221" t="inlineStr">
        <is>
          <t>---</t>
        </is>
      </c>
      <c r="AF2221" t="inlineStr">
        <is>
          <t>3c5a623af057e23a32ae4000_180544</t>
        </is>
      </c>
      <c r="AG2221" t="inlineStr">
        <is>
          <t>---</t>
        </is>
      </c>
      <c r="AH2221" t="inlineStr">
        <is>
          <t>2025-04-26 23:51:52</t>
        </is>
      </c>
      <c r="AI2221" t="inlineStr">
        <is>
          <t>3c7e14bc31cb425997c89e194bb7c839</t>
        </is>
      </c>
      <c r="AJ2221" t="inlineStr">
        <is>
          <t>2025-04-22</t>
        </is>
      </c>
      <c r="AK2221" t="inlineStr">
        <is>
          <t>8</t>
        </is>
      </c>
      <c r="AL2221" t="inlineStr">
        <is>
          <t>---</t>
        </is>
      </c>
      <c r="AM2221" t="inlineStr">
        <is>
          <t>1</t>
        </is>
      </c>
      <c r="AN2221" t="inlineStr">
        <is>
          <t>---</t>
        </is>
      </c>
      <c r="AO2221" t="inlineStr">
        <is>
          <t>1</t>
        </is>
      </c>
      <c r="AP2221" t="inlineStr">
        <is>
          <t>1</t>
        </is>
      </c>
      <c r="AQ2221" t="inlineStr"/>
      <c r="AR2221" t="inlineStr"/>
      <c r="AS2221" t="inlineStr"/>
      <c r="AT2221" t="inlineStr"/>
      <c r="AU2221" t="inlineStr">
        <is>
          <t>---</t>
        </is>
      </c>
      <c r="AV2221" t="inlineStr">
        <is>
          <t>---</t>
        </is>
      </c>
      <c r="AW2221" t="inlineStr">
        <is>
          <t>---</t>
        </is>
      </c>
      <c r="AX2221" t="inlineStr">
        <is>
          <t>---</t>
        </is>
      </c>
      <c r="AY2221" t="inlineStr">
        <is>
          <t>---</t>
        </is>
      </c>
      <c r="AZ2221" t="inlineStr">
        <is>
          <t>---</t>
        </is>
      </c>
      <c r="BA2221" t="inlineStr">
        <is>
          <t>3c7e14bc31cb425997c89e194bb7c839</t>
        </is>
      </c>
      <c r="BB2221" t="inlineStr">
        <is>
          <t>http://openrosa.org/formdesigner/0B48E039-1E80-49A7-AC24-732B6E788E39</t>
        </is>
      </c>
      <c r="BC2221" t="inlineStr">
        <is>
          <t>Ration et autres visites</t>
        </is>
      </c>
      <c r="BD2221" t="inlineStr">
        <is>
          <t>CommCare Android, version "2.57.0"(472003). App v15976. CommCare Version 2.57.0. Build 472003, built on: 2025-04-18</t>
        </is>
      </c>
      <c r="BE2221" t="inlineStr">
        <is>
          <t>commcare_03216a9b-083b-41ac-b53f-fe4f1b36c5ed</t>
        </is>
      </c>
      <c r="BF2221" t="inlineStr"/>
      <c r="BG2221" t="inlineStr">
        <is>
          <t>f13d8149fc6d39ebe86af18272310ff9</t>
        </is>
      </c>
      <c r="BH2221" t="inlineStr">
        <is>
          <t>7f92301a232342ecaa860bf392f6b02f</t>
        </is>
      </c>
      <c r="BI2221" t="inlineStr">
        <is>
          <t>15246</t>
        </is>
      </c>
      <c r="BJ2221" t="inlineStr">
        <is>
          <t>XFormInstance</t>
        </is>
      </c>
      <c r="BK2221" t="inlineStr">
        <is>
          <t>48361f5022e911f085d62d62bcb734fa</t>
        </is>
      </c>
      <c r="BL2221" t="b">
        <v>0</v>
      </c>
      <c r="BM2221" t="inlineStr">
        <is>
          <t>---</t>
        </is>
      </c>
      <c r="BN2221" t="inlineStr">
        <is>
          <t>200.113.253.221</t>
        </is>
      </c>
      <c r="BO2221" t="inlineStr">
        <is>
          <t>---</t>
        </is>
      </c>
    </row>
    <row r="2222">
      <c r="A2222" t="inlineStr">
        <is>
          <t>2220</t>
        </is>
      </c>
      <c r="B2222" t="inlineStr">
        <is>
          <t>cfc15ea1-9dd1-44e4-bf6c-13a349f2b00b</t>
        </is>
      </c>
      <c r="C2222" t="inlineStr">
        <is>
          <t>2025-04-28</t>
        </is>
      </c>
      <c r="D2222" t="inlineStr">
        <is>
          <t>2</t>
        </is>
      </c>
      <c r="E2222" t="inlineStr">
        <is>
          <t>---</t>
        </is>
      </c>
      <c r="F2222" t="inlineStr">
        <is>
          <t>1</t>
        </is>
      </c>
      <c r="G2222" t="inlineStr">
        <is>
          <t>---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>
        <f>HYPERLINK("https://www.commcarehq.org/a/caris-test/api/form_attachment/v1/cfc15ea1-9dd1-44e4-bf6c-13a349f2b00b/1745846323250.jpg")</f>
        <v/>
      </c>
      <c r="M2222" t="inlineStr">
        <is>
          <t>---</t>
        </is>
      </c>
      <c r="N2222" t="inlineStr">
        <is>
          <t>---</t>
        </is>
      </c>
      <c r="O2222" t="inlineStr">
        <is>
          <t>1</t>
        </is>
      </c>
      <c r="P2222" t="inlineStr">
        <is>
          <t>---</t>
        </is>
      </c>
      <c r="Q2222" t="inlineStr">
        <is>
          <t>2</t>
        </is>
      </c>
      <c r="R2222" t="inlineStr">
        <is>
          <t>11.4</t>
        </is>
      </c>
      <c r="S2222" t="inlineStr">
        <is>
          <t>6.3</t>
        </is>
      </c>
      <c r="T2222" t="inlineStr">
        <is>
          <t>71.0</t>
        </is>
      </c>
      <c r="U2222" t="inlineStr"/>
      <c r="V2222">
        <f>HYPERLINK("https://www.commcarehq.org/a/caris-test/api/form_attachment/v1/cfc15ea1-9dd1-44e4-bf6c-13a349f2b00b/1745846391179.jpg")</f>
        <v/>
      </c>
      <c r="W2222" t="inlineStr"/>
      <c r="X2222" t="inlineStr">
        <is>
          <t>PDP/CMEB/ST05704</t>
        </is>
      </c>
      <c r="Y2222" t="inlineStr">
        <is>
          <t>PDP/CMEB/ST05704</t>
        </is>
      </c>
      <c r="Z2222" t="inlineStr">
        <is>
          <t>2025-04-28 13:19:59</t>
        </is>
      </c>
      <c r="AA2222" t="inlineStr">
        <is>
          <t>2025-04-28 13:18:12</t>
        </is>
      </c>
      <c r="AB2222" t="inlineStr">
        <is>
          <t>5edeline</t>
        </is>
      </c>
      <c r="AC2222" t="inlineStr">
        <is>
          <t>2025-04-28 13:22:10</t>
        </is>
      </c>
      <c r="AD2222" s="1" t="inlineStr">
        <is>
          <t>https://www.commcarehq.org/a/caris-test/reports/form_data/cfc15ea1-9dd1-44e4-bf6c-13a349f2b00b/</t>
        </is>
      </c>
      <c r="AE2222" t="inlineStr">
        <is>
          <t>---</t>
        </is>
      </c>
      <c r="AF2222" t="inlineStr">
        <is>
          <t>3c5a623af057e23a32ae4000_193664</t>
        </is>
      </c>
      <c r="AG2222" t="inlineStr">
        <is>
          <t>---</t>
        </is>
      </c>
      <c r="AH2222" t="inlineStr">
        <is>
          <t>2025-04-28 13:19:59</t>
        </is>
      </c>
      <c r="AI2222" t="inlineStr">
        <is>
          <t>49c83a0dcc274f1a85f9433f3309532d</t>
        </is>
      </c>
      <c r="AJ2222" t="inlineStr">
        <is>
          <t>2025-04-28</t>
        </is>
      </c>
      <c r="AK2222" t="inlineStr">
        <is>
          <t>2</t>
        </is>
      </c>
      <c r="AL2222" t="inlineStr">
        <is>
          <t>---</t>
        </is>
      </c>
      <c r="AM2222" t="inlineStr">
        <is>
          <t>1</t>
        </is>
      </c>
      <c r="AN2222" t="inlineStr">
        <is>
          <t>---</t>
        </is>
      </c>
      <c r="AO2222" t="inlineStr">
        <is>
          <t>1</t>
        </is>
      </c>
      <c r="AP2222" t="inlineStr">
        <is>
          <t>1</t>
        </is>
      </c>
      <c r="AQ2222" t="inlineStr">
        <is>
          <t>11.4</t>
        </is>
      </c>
      <c r="AR2222" t="inlineStr">
        <is>
          <t>6.3</t>
        </is>
      </c>
      <c r="AS2222" t="inlineStr">
        <is>
          <t>71</t>
        </is>
      </c>
      <c r="AT2222" t="inlineStr"/>
      <c r="AU2222" t="inlineStr">
        <is>
          <t>---</t>
        </is>
      </c>
      <c r="AV2222" t="inlineStr">
        <is>
          <t>---</t>
        </is>
      </c>
      <c r="AW2222" t="inlineStr">
        <is>
          <t>---</t>
        </is>
      </c>
      <c r="AX2222" t="inlineStr">
        <is>
          <t>---</t>
        </is>
      </c>
      <c r="AY2222" t="inlineStr">
        <is>
          <t>---</t>
        </is>
      </c>
      <c r="AZ2222" t="inlineStr">
        <is>
          <t>---</t>
        </is>
      </c>
      <c r="BA2222" t="inlineStr">
        <is>
          <t>49c83a0dcc274f1a85f9433f3309532d</t>
        </is>
      </c>
      <c r="BB2222" t="inlineStr">
        <is>
          <t>http://openrosa.org/formdesigner/0B48E039-1E80-49A7-AC24-732B6E788E39</t>
        </is>
      </c>
      <c r="BC2222" t="inlineStr">
        <is>
          <t>Ration et autres visites</t>
        </is>
      </c>
      <c r="BD2222" t="inlineStr">
        <is>
          <t>CommCare Android, version "2.57.0"(472003). App v15976. CommCare Version 2.57.0. Build 472003, built on: 2025-04-18</t>
        </is>
      </c>
      <c r="BE2222" t="inlineStr">
        <is>
          <t>commcare_f5c01cb3-ad69-46f7-81c0-4740896f4262</t>
        </is>
      </c>
      <c r="BF2222" t="inlineStr">
        <is>
          <t>19.9441342 -72.7757981 -18.71 7.9</t>
        </is>
      </c>
      <c r="BG2222" t="inlineStr">
        <is>
          <t>f13d8149fc6d39ebe86af18272310ff9</t>
        </is>
      </c>
      <c r="BH2222" t="inlineStr">
        <is>
          <t>7f92301a232342ecaa860bf392f6b02f</t>
        </is>
      </c>
      <c r="BI2222" t="inlineStr">
        <is>
          <t>15246</t>
        </is>
      </c>
      <c r="BJ2222" t="inlineStr">
        <is>
          <t>XFormInstance</t>
        </is>
      </c>
      <c r="BK2222" t="inlineStr">
        <is>
          <t>565a9094243211f0a9a46960cb3eba34</t>
        </is>
      </c>
      <c r="BL2222" t="b">
        <v>0</v>
      </c>
      <c r="BM2222" t="inlineStr">
        <is>
          <t>---</t>
        </is>
      </c>
      <c r="BN2222" t="inlineStr">
        <is>
          <t>190.115.190.40</t>
        </is>
      </c>
      <c r="BO2222" t="inlineStr">
        <is>
          <t>---</t>
        </is>
      </c>
    </row>
    <row r="2223">
      <c r="A2223" t="inlineStr">
        <is>
          <t>2221</t>
        </is>
      </c>
      <c r="B2223" t="inlineStr">
        <is>
          <t>937c54fe-e9d8-497b-9a03-bdd542022a7c</t>
        </is>
      </c>
      <c r="C2223" t="inlineStr">
        <is>
          <t>2025-04-23</t>
        </is>
      </c>
      <c r="D2223" t="inlineStr">
        <is>
          <t>10</t>
        </is>
      </c>
      <c r="E2223" t="inlineStr">
        <is>
          <t>---</t>
        </is>
      </c>
      <c r="F2223" t="inlineStr">
        <is>
          <t>1</t>
        </is>
      </c>
      <c r="G2223" t="inlineStr">
        <is>
          <t>---</t>
        </is>
      </c>
      <c r="H2223" t="inlineStr">
        <is>
          <t>1</t>
        </is>
      </c>
      <c r="I2223" t="inlineStr">
        <is>
          <t>1</t>
        </is>
      </c>
      <c r="J2223" t="inlineStr">
        <is>
          <t>4</t>
        </is>
      </c>
      <c r="K2223" t="inlineStr">
        <is>
          <t>---</t>
        </is>
      </c>
      <c r="L2223" t="inlineStr">
        <is>
          <t>---</t>
        </is>
      </c>
      <c r="M2223" t="inlineStr">
        <is>
          <t>---</t>
        </is>
      </c>
      <c r="N2223" t="inlineStr">
        <is>
          <t>---</t>
        </is>
      </c>
      <c r="O2223" t="inlineStr">
        <is>
          <t>---</t>
        </is>
      </c>
      <c r="P2223" t="inlineStr">
        <is>
          <t>---</t>
        </is>
      </c>
      <c r="Q2223" t="inlineStr">
        <is>
          <t>---</t>
        </is>
      </c>
      <c r="R2223" t="inlineStr"/>
      <c r="S2223" t="inlineStr"/>
      <c r="T2223" t="inlineStr"/>
      <c r="U2223" t="inlineStr"/>
      <c r="V2223" t="inlineStr"/>
      <c r="W2223" t="inlineStr"/>
      <c r="X2223" t="inlineStr">
        <is>
          <t>PAP/CMSP/ST01627</t>
        </is>
      </c>
      <c r="Y2223" t="inlineStr">
        <is>
          <t>PAP/CMSP/ST01627</t>
        </is>
      </c>
      <c r="Z2223" t="inlineStr">
        <is>
          <t>2025-04-28 14:21:19</t>
        </is>
      </c>
      <c r="AA2223" t="inlineStr">
        <is>
          <t>2025-04-28 14:21:05</t>
        </is>
      </c>
      <c r="AB2223" t="inlineStr">
        <is>
          <t>2mydarling</t>
        </is>
      </c>
      <c r="AC2223" t="inlineStr">
        <is>
          <t>2025-04-28 14:20:57</t>
        </is>
      </c>
      <c r="AD2223" s="1" t="inlineStr">
        <is>
          <t>https://www.commcarehq.org/a/caris-test/reports/form_data/937c54fe-e9d8-497b-9a03-bdd542022a7c/</t>
        </is>
      </c>
      <c r="AE2223" t="inlineStr">
        <is>
          <t>---</t>
        </is>
      </c>
      <c r="AF2223" t="inlineStr">
        <is>
          <t>3c5a623af057e23a32ae4000_158157</t>
        </is>
      </c>
      <c r="AG2223" t="inlineStr">
        <is>
          <t>---</t>
        </is>
      </c>
      <c r="AH2223" t="inlineStr">
        <is>
          <t>2025-04-28 14:21:19</t>
        </is>
      </c>
      <c r="AI2223" t="inlineStr">
        <is>
          <t>73b90dd477d849b782f6402de60c4373</t>
        </is>
      </c>
      <c r="AJ2223" t="inlineStr">
        <is>
          <t>2025-04-23</t>
        </is>
      </c>
      <c r="AK2223" t="inlineStr">
        <is>
          <t>10</t>
        </is>
      </c>
      <c r="AL2223" t="inlineStr">
        <is>
          <t>---</t>
        </is>
      </c>
      <c r="AM2223" t="inlineStr">
        <is>
          <t>1</t>
        </is>
      </c>
      <c r="AN2223" t="inlineStr">
        <is>
          <t>---</t>
        </is>
      </c>
      <c r="AO2223" t="inlineStr">
        <is>
          <t>1</t>
        </is>
      </c>
      <c r="AP2223" t="inlineStr">
        <is>
          <t>1</t>
        </is>
      </c>
      <c r="AQ2223" t="inlineStr"/>
      <c r="AR2223" t="inlineStr"/>
      <c r="AS2223" t="inlineStr"/>
      <c r="AT2223" t="inlineStr"/>
      <c r="AU2223" t="inlineStr">
        <is>
          <t>---</t>
        </is>
      </c>
      <c r="AV2223" t="inlineStr">
        <is>
          <t>---</t>
        </is>
      </c>
      <c r="AW2223" t="inlineStr">
        <is>
          <t>---</t>
        </is>
      </c>
      <c r="AX2223" t="inlineStr">
        <is>
          <t>---</t>
        </is>
      </c>
      <c r="AY2223" t="inlineStr">
        <is>
          <t>---</t>
        </is>
      </c>
      <c r="AZ2223" t="inlineStr">
        <is>
          <t>---</t>
        </is>
      </c>
      <c r="BA2223" t="inlineStr">
        <is>
          <t>73b90dd477d849b782f6402de60c4373</t>
        </is>
      </c>
      <c r="BB2223" t="inlineStr">
        <is>
          <t>http://openrosa.org/formdesigner/0B48E039-1E80-49A7-AC24-732B6E788E39</t>
        </is>
      </c>
      <c r="BC2223" t="inlineStr">
        <is>
          <t>Ration et autres visites</t>
        </is>
      </c>
      <c r="BD2223" t="inlineStr">
        <is>
          <t>CommCare Android, version "2.55.0"(467579). App v15976. CommCare Version 2.55.0. Build 467579, built on: 2025-01-15</t>
        </is>
      </c>
      <c r="BE2223" t="inlineStr">
        <is>
          <t>commcare_ba43b001-b7fb-4a56-b629-2d01f309ddd8</t>
        </is>
      </c>
      <c r="BF2223" t="inlineStr">
        <is>
          <t>18.5350664 -72.3118152 138.0 6.4</t>
        </is>
      </c>
      <c r="BG2223" t="inlineStr">
        <is>
          <t>f13d8149fc6d39ebe86af18272310ff9</t>
        </is>
      </c>
      <c r="BH2223" t="inlineStr">
        <is>
          <t>7f92301a232342ecaa860bf392f6b02f</t>
        </is>
      </c>
      <c r="BI2223" t="inlineStr">
        <is>
          <t>15246</t>
        </is>
      </c>
      <c r="BJ2223" t="inlineStr">
        <is>
          <t>XFormInstance</t>
        </is>
      </c>
      <c r="BK2223" t="inlineStr">
        <is>
          <t>ecbfd892243611f085f12d62bcb734fa</t>
        </is>
      </c>
      <c r="BL2223" t="b">
        <v>0</v>
      </c>
      <c r="BM2223" t="inlineStr">
        <is>
          <t>---</t>
        </is>
      </c>
      <c r="BN2223" t="inlineStr">
        <is>
          <t>66.9.168.172</t>
        </is>
      </c>
      <c r="BO2223" t="inlineStr">
        <is>
          <t>Wendel Lubrun</t>
        </is>
      </c>
    </row>
    <row r="2224">
      <c r="A2224" t="inlineStr">
        <is>
          <t>2222</t>
        </is>
      </c>
      <c r="B2224" t="inlineStr">
        <is>
          <t>60aeefbd-1249-4abb-a33c-3cab7b673665</t>
        </is>
      </c>
      <c r="C2224" t="inlineStr">
        <is>
          <t>2025-04-21</t>
        </is>
      </c>
      <c r="D2224" t="inlineStr">
        <is>
          <t>4</t>
        </is>
      </c>
      <c r="E2224" t="inlineStr">
        <is>
          <t>visite domicil</t>
        </is>
      </c>
      <c r="F2224" t="inlineStr">
        <is>
          <t>1</t>
        </is>
      </c>
      <c r="G2224" t="inlineStr">
        <is>
          <t>prendre de nouvelle mesure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---</t>
        </is>
      </c>
      <c r="L2224" t="inlineStr">
        <is>
          <t>---</t>
        </is>
      </c>
      <c r="M2224" t="inlineStr">
        <is>
          <t>---</t>
        </is>
      </c>
      <c r="N2224" t="inlineStr">
        <is>
          <t>---</t>
        </is>
      </c>
      <c r="O2224" t="inlineStr">
        <is>
          <t>---</t>
        </is>
      </c>
      <c r="P2224" t="inlineStr">
        <is>
          <t>---</t>
        </is>
      </c>
      <c r="Q2224" t="inlineStr">
        <is>
          <t>---</t>
        </is>
      </c>
      <c r="R2224" t="inlineStr">
        <is>
          <t>18.5</t>
        </is>
      </c>
      <c r="S2224" t="inlineStr">
        <is>
          <t>26.0</t>
        </is>
      </c>
      <c r="T2224" t="inlineStr">
        <is>
          <t>50.0</t>
        </is>
      </c>
      <c r="U2224" t="inlineStr"/>
      <c r="V2224" t="inlineStr"/>
      <c r="W2224" t="inlineStr"/>
      <c r="X2224" t="inlineStr">
        <is>
          <t>PAP/CMSP/ST01443</t>
        </is>
      </c>
      <c r="Y2224" t="inlineStr">
        <is>
          <t>PAP/CMSP/ST01443</t>
        </is>
      </c>
      <c r="Z2224" t="inlineStr">
        <is>
          <t>2025-04-28 14:23:26</t>
        </is>
      </c>
      <c r="AA2224" t="inlineStr">
        <is>
          <t>2025-04-28 14:21:45</t>
        </is>
      </c>
      <c r="AB2224" t="inlineStr">
        <is>
          <t>2mydarling</t>
        </is>
      </c>
      <c r="AC2224" t="inlineStr">
        <is>
          <t>2025-04-28 14:23:04</t>
        </is>
      </c>
      <c r="AD2224" s="1" t="inlineStr">
        <is>
          <t>https://www.commcarehq.org/a/caris-test/reports/form_data/60aeefbd-1249-4abb-a33c-3cab7b673665/</t>
        </is>
      </c>
      <c r="AE2224" t="inlineStr">
        <is>
          <t>---</t>
        </is>
      </c>
      <c r="AF2224" t="inlineStr">
        <is>
          <t>3c5a623af057e23a32ae4000_153388</t>
        </is>
      </c>
      <c r="AG2224" t="inlineStr">
        <is>
          <t>---</t>
        </is>
      </c>
      <c r="AH2224" t="inlineStr">
        <is>
          <t>2025-04-28 14:23:26</t>
        </is>
      </c>
      <c r="AI2224" t="inlineStr">
        <is>
          <t>73b90dd477d849b782f6402de60c4373</t>
        </is>
      </c>
      <c r="AJ2224" t="inlineStr">
        <is>
          <t>2025-04-21</t>
        </is>
      </c>
      <c r="AK2224" t="inlineStr">
        <is>
          <t>4</t>
        </is>
      </c>
      <c r="AL2224" t="inlineStr">
        <is>
          <t>visite domicil</t>
        </is>
      </c>
      <c r="AM2224" t="inlineStr">
        <is>
          <t>1</t>
        </is>
      </c>
      <c r="AN2224" t="inlineStr">
        <is>
          <t>prendre de nouvelle mesure</t>
        </is>
      </c>
      <c r="AO2224" t="inlineStr">
        <is>
          <t>1</t>
        </is>
      </c>
      <c r="AP2224" t="inlineStr">
        <is>
          <t>1</t>
        </is>
      </c>
      <c r="AQ2224" t="inlineStr">
        <is>
          <t>18.5</t>
        </is>
      </c>
      <c r="AR2224" t="inlineStr">
        <is>
          <t>26</t>
        </is>
      </c>
      <c r="AS2224" t="inlineStr">
        <is>
          <t>50</t>
        </is>
      </c>
      <c r="AT2224" t="inlineStr"/>
      <c r="AU2224" t="inlineStr">
        <is>
          <t>---</t>
        </is>
      </c>
      <c r="AV2224" t="inlineStr">
        <is>
          <t>---</t>
        </is>
      </c>
      <c r="AW2224" t="inlineStr">
        <is>
          <t>---</t>
        </is>
      </c>
      <c r="AX2224" t="inlineStr">
        <is>
          <t>---</t>
        </is>
      </c>
      <c r="AY2224" t="inlineStr">
        <is>
          <t>---</t>
        </is>
      </c>
      <c r="AZ2224" t="inlineStr">
        <is>
          <t>---</t>
        </is>
      </c>
      <c r="BA2224" t="inlineStr">
        <is>
          <t>73b90dd477d849b782f6402de60c4373</t>
        </is>
      </c>
      <c r="BB2224" t="inlineStr">
        <is>
          <t>http://openrosa.org/formdesigner/0B48E039-1E80-49A7-AC24-732B6E788E39</t>
        </is>
      </c>
      <c r="BC2224" t="inlineStr">
        <is>
          <t>Ration et autres visites</t>
        </is>
      </c>
      <c r="BD2224" t="inlineStr">
        <is>
          <t>CommCare Android, version "2.55.0"(467579). App v15976. CommCare Version 2.55.0. Build 467579, built on: 2025-01-15</t>
        </is>
      </c>
      <c r="BE2224" t="inlineStr">
        <is>
          <t>commcare_ba43b001-b7fb-4a56-b629-2d01f309ddd8</t>
        </is>
      </c>
      <c r="BF2224" t="inlineStr">
        <is>
          <t>18.5349838 -72.3118013 138.0 9.08</t>
        </is>
      </c>
      <c r="BG2224" t="inlineStr">
        <is>
          <t>f13d8149fc6d39ebe86af18272310ff9</t>
        </is>
      </c>
      <c r="BH2224" t="inlineStr">
        <is>
          <t>7f92301a232342ecaa860bf392f6b02f</t>
        </is>
      </c>
      <c r="BI2224" t="inlineStr">
        <is>
          <t>15246</t>
        </is>
      </c>
      <c r="BJ2224" t="inlineStr">
        <is>
          <t>XFormInstance</t>
        </is>
      </c>
      <c r="BK2224" t="inlineStr">
        <is>
          <t>ecbfd892243611f085f12d62bcb734fa</t>
        </is>
      </c>
      <c r="BL2224" t="b">
        <v>0</v>
      </c>
      <c r="BM2224" t="inlineStr">
        <is>
          <t>---</t>
        </is>
      </c>
      <c r="BN2224" t="inlineStr">
        <is>
          <t>66.9.168.172</t>
        </is>
      </c>
      <c r="BO2224" t="inlineStr">
        <is>
          <t xml:space="preserve">Belline Taïna </t>
        </is>
      </c>
    </row>
    <row r="2225">
      <c r="A2225" t="inlineStr">
        <is>
          <t>2223</t>
        </is>
      </c>
      <c r="B2225" t="inlineStr">
        <is>
          <t>9ff5b7c6-cc58-4c4f-b2cc-fe13b94f6dc5</t>
        </is>
      </c>
      <c r="C2225" t="inlineStr">
        <is>
          <t>2025-04-22</t>
        </is>
      </c>
      <c r="D2225" t="inlineStr">
        <is>
          <t>8</t>
        </is>
      </c>
      <c r="E2225" t="inlineStr">
        <is>
          <t>---</t>
        </is>
      </c>
      <c r="F2225" t="inlineStr">
        <is>
          <t>1</t>
        </is>
      </c>
      <c r="G2225" t="inlineStr">
        <is>
          <t>---</t>
        </is>
      </c>
      <c r="H2225" t="inlineStr">
        <is>
          <t>1</t>
        </is>
      </c>
      <c r="I2225" t="inlineStr">
        <is>
          <t>1</t>
        </is>
      </c>
      <c r="J2225" t="inlineStr">
        <is>
          <t>4</t>
        </is>
      </c>
      <c r="K2225" t="inlineStr">
        <is>
          <t>---</t>
        </is>
      </c>
      <c r="L2225" t="inlineStr">
        <is>
          <t>---</t>
        </is>
      </c>
      <c r="M2225" t="inlineStr">
        <is>
          <t>---</t>
        </is>
      </c>
      <c r="N2225" t="inlineStr">
        <is>
          <t>---</t>
        </is>
      </c>
      <c r="O2225" t="inlineStr">
        <is>
          <t>---</t>
        </is>
      </c>
      <c r="P2225" t="inlineStr">
        <is>
          <t>---</t>
        </is>
      </c>
      <c r="Q2225" t="inlineStr">
        <is>
          <t>---</t>
        </is>
      </c>
      <c r="R2225" t="inlineStr"/>
      <c r="S2225" t="inlineStr"/>
      <c r="T2225" t="inlineStr"/>
      <c r="U2225" t="inlineStr"/>
      <c r="V2225" t="inlineStr"/>
      <c r="W2225" t="inlineStr"/>
      <c r="X2225" t="inlineStr">
        <is>
          <t>PAP/CMSP/ST01747</t>
        </is>
      </c>
      <c r="Y2225" t="inlineStr">
        <is>
          <t>PAP/CMSP/ST01747</t>
        </is>
      </c>
      <c r="Z2225" t="inlineStr">
        <is>
          <t>2025-04-28 14:24:17</t>
        </is>
      </c>
      <c r="AA2225" t="inlineStr">
        <is>
          <t>2025-04-28 14:24:02</t>
        </is>
      </c>
      <c r="AB2225" t="inlineStr">
        <is>
          <t>2mydarling</t>
        </is>
      </c>
      <c r="AC2225" t="inlineStr">
        <is>
          <t>2025-04-28 14:23:55</t>
        </is>
      </c>
      <c r="AD2225" s="1" t="inlineStr">
        <is>
          <t>https://www.commcarehq.org/a/caris-test/reports/form_data/9ff5b7c6-cc58-4c4f-b2cc-fe13b94f6dc5/</t>
        </is>
      </c>
      <c r="AE2225" t="inlineStr">
        <is>
          <t>---</t>
        </is>
      </c>
      <c r="AF2225" t="inlineStr">
        <is>
          <t>3c5a623af057e23a32ae4000_172902</t>
        </is>
      </c>
      <c r="AG2225" t="inlineStr">
        <is>
          <t>---</t>
        </is>
      </c>
      <c r="AH2225" t="inlineStr">
        <is>
          <t>2025-04-28 14:24:17</t>
        </is>
      </c>
      <c r="AI2225" t="inlineStr">
        <is>
          <t>73b90dd477d849b782f6402de60c4373</t>
        </is>
      </c>
      <c r="AJ2225" t="inlineStr">
        <is>
          <t>2025-04-22</t>
        </is>
      </c>
      <c r="AK2225" t="inlineStr">
        <is>
          <t>8</t>
        </is>
      </c>
      <c r="AL2225" t="inlineStr">
        <is>
          <t>---</t>
        </is>
      </c>
      <c r="AM2225" t="inlineStr">
        <is>
          <t>1</t>
        </is>
      </c>
      <c r="AN2225" t="inlineStr">
        <is>
          <t>---</t>
        </is>
      </c>
      <c r="AO2225" t="inlineStr">
        <is>
          <t>1</t>
        </is>
      </c>
      <c r="AP2225" t="inlineStr">
        <is>
          <t>1</t>
        </is>
      </c>
      <c r="AQ2225" t="inlineStr"/>
      <c r="AR2225" t="inlineStr"/>
      <c r="AS2225" t="inlineStr"/>
      <c r="AT2225" t="inlineStr"/>
      <c r="AU2225" t="inlineStr">
        <is>
          <t>---</t>
        </is>
      </c>
      <c r="AV2225" t="inlineStr">
        <is>
          <t>---</t>
        </is>
      </c>
      <c r="AW2225" t="inlineStr">
        <is>
          <t>---</t>
        </is>
      </c>
      <c r="AX2225" t="inlineStr">
        <is>
          <t>---</t>
        </is>
      </c>
      <c r="AY2225" t="inlineStr">
        <is>
          <t>---</t>
        </is>
      </c>
      <c r="AZ2225" t="inlineStr">
        <is>
          <t>---</t>
        </is>
      </c>
      <c r="BA2225" t="inlineStr">
        <is>
          <t>73b90dd477d849b782f6402de60c4373</t>
        </is>
      </c>
      <c r="BB2225" t="inlineStr">
        <is>
          <t>http://openrosa.org/formdesigner/0B48E039-1E80-49A7-AC24-732B6E788E39</t>
        </is>
      </c>
      <c r="BC2225" t="inlineStr">
        <is>
          <t>Ration et autres visites</t>
        </is>
      </c>
      <c r="BD2225" t="inlineStr">
        <is>
          <t>CommCare Android, version "2.55.0"(467579). App v15976. CommCare Version 2.55.0. Build 467579, built on: 2025-01-15</t>
        </is>
      </c>
      <c r="BE2225" t="inlineStr">
        <is>
          <t>commcare_ba43b001-b7fb-4a56-b629-2d01f309ddd8</t>
        </is>
      </c>
      <c r="BF2225" t="inlineStr">
        <is>
          <t>18.5350823 -72.3120796 138.0 8.69</t>
        </is>
      </c>
      <c r="BG2225" t="inlineStr">
        <is>
          <t>f13d8149fc6d39ebe86af18272310ff9</t>
        </is>
      </c>
      <c r="BH2225" t="inlineStr">
        <is>
          <t>7f92301a232342ecaa860bf392f6b02f</t>
        </is>
      </c>
      <c r="BI2225" t="inlineStr">
        <is>
          <t>15246</t>
        </is>
      </c>
      <c r="BJ2225" t="inlineStr">
        <is>
          <t>XFormInstance</t>
        </is>
      </c>
      <c r="BK2225" t="inlineStr">
        <is>
          <t>ecbfd892243611f085f12d62bcb734fa</t>
        </is>
      </c>
      <c r="BL2225" t="b">
        <v>0</v>
      </c>
      <c r="BM2225" t="inlineStr">
        <is>
          <t>---</t>
        </is>
      </c>
      <c r="BN2225" t="inlineStr">
        <is>
          <t>66.9.168.172</t>
        </is>
      </c>
      <c r="BO2225" t="inlineStr">
        <is>
          <t>Alex Charles</t>
        </is>
      </c>
    </row>
    <row r="2226">
      <c r="A2226" t="inlineStr">
        <is>
          <t>2224</t>
        </is>
      </c>
      <c r="B2226" t="inlineStr">
        <is>
          <t>7da53197-e3eb-48c5-83bf-b0274f651353</t>
        </is>
      </c>
      <c r="C2226" t="inlineStr">
        <is>
          <t>2025-04-11</t>
        </is>
      </c>
      <c r="D2226" t="inlineStr">
        <is>
          <t>10</t>
        </is>
      </c>
      <c r="E2226" t="inlineStr">
        <is>
          <t>---</t>
        </is>
      </c>
      <c r="F2226" t="inlineStr">
        <is>
          <t>1</t>
        </is>
      </c>
      <c r="G2226" t="inlineStr">
        <is>
          <t>---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---</t>
        </is>
      </c>
      <c r="L2226" t="inlineStr">
        <is>
          <t>---</t>
        </is>
      </c>
      <c r="M2226" t="inlineStr">
        <is>
          <t>---</t>
        </is>
      </c>
      <c r="N2226" t="inlineStr">
        <is>
          <t>---</t>
        </is>
      </c>
      <c r="O2226" t="inlineStr">
        <is>
          <t>---</t>
        </is>
      </c>
      <c r="P2226" t="inlineStr">
        <is>
          <t>---</t>
        </is>
      </c>
      <c r="Q2226" t="inlineStr">
        <is>
          <t>---</t>
        </is>
      </c>
      <c r="R2226" t="inlineStr">
        <is>
          <t>17.0</t>
        </is>
      </c>
      <c r="S2226" t="inlineStr">
        <is>
          <t>34.0</t>
        </is>
      </c>
      <c r="T2226" t="inlineStr">
        <is>
          <t>139.0</t>
        </is>
      </c>
      <c r="U2226">
        <f>HYPERLINK("https://www.commcarehq.org/a/caris-test/api/form_attachment/v1/7da53197-e3eb-48c5-83bf-b0274f651353/1745850509448.jpg")</f>
        <v/>
      </c>
      <c r="V2226" t="inlineStr"/>
      <c r="W2226" t="inlineStr"/>
      <c r="X2226" t="inlineStr">
        <is>
          <t>PAP/CMSP/ST01842</t>
        </is>
      </c>
      <c r="Y2226" t="inlineStr">
        <is>
          <t>PAP/CMSP/ST01842</t>
        </is>
      </c>
      <c r="Z2226" t="inlineStr">
        <is>
          <t>2025-04-28 14:28:32</t>
        </is>
      </c>
      <c r="AA2226" t="inlineStr">
        <is>
          <t>2025-04-28 14:27:15</t>
        </is>
      </c>
      <c r="AB2226" t="inlineStr">
        <is>
          <t>2mydarling</t>
        </is>
      </c>
      <c r="AC2226" t="inlineStr">
        <is>
          <t>2025-04-28 14:28:10</t>
        </is>
      </c>
      <c r="AD2226" s="1" t="inlineStr">
        <is>
          <t>https://www.commcarehq.org/a/caris-test/reports/form_data/7da53197-e3eb-48c5-83bf-b0274f651353/</t>
        </is>
      </c>
      <c r="AE2226" t="inlineStr">
        <is>
          <t>---</t>
        </is>
      </c>
      <c r="AF2226" t="inlineStr">
        <is>
          <t>3c5a623af057e23a32ae4000_187707</t>
        </is>
      </c>
      <c r="AG2226" t="inlineStr">
        <is>
          <t>---</t>
        </is>
      </c>
      <c r="AH2226" t="inlineStr">
        <is>
          <t>2025-04-28 14:28:32</t>
        </is>
      </c>
      <c r="AI2226" t="inlineStr">
        <is>
          <t>73b90dd477d849b782f6402de60c4373</t>
        </is>
      </c>
      <c r="AJ2226" t="inlineStr">
        <is>
          <t>2025-04-11</t>
        </is>
      </c>
      <c r="AK2226" t="inlineStr">
        <is>
          <t>10</t>
        </is>
      </c>
      <c r="AL2226" t="inlineStr">
        <is>
          <t>---</t>
        </is>
      </c>
      <c r="AM2226" t="inlineStr">
        <is>
          <t>1</t>
        </is>
      </c>
      <c r="AN2226" t="inlineStr">
        <is>
          <t>---</t>
        </is>
      </c>
      <c r="AO2226" t="inlineStr">
        <is>
          <t>1</t>
        </is>
      </c>
      <c r="AP2226" t="inlineStr">
        <is>
          <t>1</t>
        </is>
      </c>
      <c r="AQ2226" t="inlineStr">
        <is>
          <t>17</t>
        </is>
      </c>
      <c r="AR2226" t="inlineStr">
        <is>
          <t>34</t>
        </is>
      </c>
      <c r="AS2226" t="inlineStr">
        <is>
          <t>139</t>
        </is>
      </c>
      <c r="AT2226" t="inlineStr"/>
      <c r="AU2226" t="inlineStr">
        <is>
          <t>---</t>
        </is>
      </c>
      <c r="AV2226" t="inlineStr">
        <is>
          <t>---</t>
        </is>
      </c>
      <c r="AW2226" t="inlineStr">
        <is>
          <t>---</t>
        </is>
      </c>
      <c r="AX2226" t="inlineStr">
        <is>
          <t>---</t>
        </is>
      </c>
      <c r="AY2226" t="inlineStr">
        <is>
          <t>---</t>
        </is>
      </c>
      <c r="AZ2226" t="inlineStr">
        <is>
          <t>---</t>
        </is>
      </c>
      <c r="BA2226" t="inlineStr">
        <is>
          <t>73b90dd477d849b782f6402de60c4373</t>
        </is>
      </c>
      <c r="BB2226" t="inlineStr">
        <is>
          <t>http://openrosa.org/formdesigner/0B48E039-1E80-49A7-AC24-732B6E788E39</t>
        </is>
      </c>
      <c r="BC2226" t="inlineStr">
        <is>
          <t>Ration et autres visites</t>
        </is>
      </c>
      <c r="BD2226" t="inlineStr">
        <is>
          <t>CommCare Android, version "2.55.0"(467579). App v15976. CommCare Version 2.55.0. Build 467579, built on: 2025-01-15</t>
        </is>
      </c>
      <c r="BE2226" t="inlineStr">
        <is>
          <t>commcare_ba43b001-b7fb-4a56-b629-2d01f309ddd8</t>
        </is>
      </c>
      <c r="BF2226" t="inlineStr">
        <is>
          <t>18.5348965 -72.3118965 138.0 5.65</t>
        </is>
      </c>
      <c r="BG2226" t="inlineStr">
        <is>
          <t>f13d8149fc6d39ebe86af18272310ff9</t>
        </is>
      </c>
      <c r="BH2226" t="inlineStr">
        <is>
          <t>7f92301a232342ecaa860bf392f6b02f</t>
        </is>
      </c>
      <c r="BI2226" t="inlineStr">
        <is>
          <t>15246</t>
        </is>
      </c>
      <c r="BJ2226" t="inlineStr">
        <is>
          <t>XFormInstance</t>
        </is>
      </c>
      <c r="BK2226" t="inlineStr">
        <is>
          <t>ecbfd892243611f085f12d62bcb734fa</t>
        </is>
      </c>
      <c r="BL2226" t="b">
        <v>0</v>
      </c>
      <c r="BM2226" t="inlineStr">
        <is>
          <t>---</t>
        </is>
      </c>
      <c r="BN2226" t="inlineStr">
        <is>
          <t>66.9.168.172</t>
        </is>
      </c>
      <c r="BO2226" t="inlineStr">
        <is>
          <t>---</t>
        </is>
      </c>
    </row>
    <row r="2227">
      <c r="A2227" t="inlineStr">
        <is>
          <t>2225</t>
        </is>
      </c>
      <c r="B2227" t="inlineStr">
        <is>
          <t>78037e73-b4d7-4aac-8d8e-f50bd5a8c905</t>
        </is>
      </c>
      <c r="C2227" t="inlineStr">
        <is>
          <t>2025-04-11</t>
        </is>
      </c>
      <c r="D2227" t="inlineStr">
        <is>
          <t>3</t>
        </is>
      </c>
      <c r="E2227" t="inlineStr">
        <is>
          <t>---</t>
        </is>
      </c>
      <c r="F2227" t="inlineStr">
        <is>
          <t>1</t>
        </is>
      </c>
      <c r="G2227" t="inlineStr">
        <is>
          <t>---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---</t>
        </is>
      </c>
      <c r="L2227" t="inlineStr">
        <is>
          <t>---</t>
        </is>
      </c>
      <c r="M2227" t="inlineStr">
        <is>
          <t>---</t>
        </is>
      </c>
      <c r="N2227" t="inlineStr">
        <is>
          <t>---</t>
        </is>
      </c>
      <c r="O2227" t="inlineStr">
        <is>
          <t>---</t>
        </is>
      </c>
      <c r="P2227" t="inlineStr">
        <is>
          <t>---</t>
        </is>
      </c>
      <c r="Q2227" t="inlineStr">
        <is>
          <t>---</t>
        </is>
      </c>
      <c r="R2227" t="inlineStr">
        <is>
          <t>21.0</t>
        </is>
      </c>
      <c r="S2227" t="inlineStr">
        <is>
          <t>56.0</t>
        </is>
      </c>
      <c r="T2227" t="inlineStr">
        <is>
          <t>165.0</t>
        </is>
      </c>
      <c r="U2227" t="inlineStr"/>
      <c r="V2227" t="inlineStr"/>
      <c r="W2227" t="inlineStr"/>
      <c r="X2227" t="inlineStr">
        <is>
          <t>PAP/CMSP/ST01835</t>
        </is>
      </c>
      <c r="Y2227" t="inlineStr">
        <is>
          <t>PAP/CMSP/ST01835</t>
        </is>
      </c>
      <c r="Z2227" t="inlineStr">
        <is>
          <t>2025-04-28 14:30:27</t>
        </is>
      </c>
      <c r="AA2227" t="inlineStr">
        <is>
          <t>2025-04-28 14:29:21</t>
        </is>
      </c>
      <c r="AB2227" t="inlineStr">
        <is>
          <t>2mydarling</t>
        </is>
      </c>
      <c r="AC2227" t="inlineStr">
        <is>
          <t>2025-04-28 14:30:04</t>
        </is>
      </c>
      <c r="AD2227" s="1" t="inlineStr">
        <is>
          <t>https://www.commcarehq.org/a/caris-test/reports/form_data/78037e73-b4d7-4aac-8d8e-f50bd5a8c905/</t>
        </is>
      </c>
      <c r="AE2227" t="inlineStr">
        <is>
          <t>---</t>
        </is>
      </c>
      <c r="AF2227" t="inlineStr">
        <is>
          <t>3c5a623af057e23a32ae4000_195310</t>
        </is>
      </c>
      <c r="AG2227" t="inlineStr">
        <is>
          <t>OK</t>
        </is>
      </c>
      <c r="AH2227" t="inlineStr">
        <is>
          <t>2025-04-28 14:30:27</t>
        </is>
      </c>
      <c r="AI2227" t="inlineStr">
        <is>
          <t>73b90dd477d849b782f6402de60c4373</t>
        </is>
      </c>
      <c r="AJ2227" t="inlineStr">
        <is>
          <t>2025-04-11</t>
        </is>
      </c>
      <c r="AK2227" t="inlineStr">
        <is>
          <t>3</t>
        </is>
      </c>
      <c r="AL2227" t="inlineStr">
        <is>
          <t>---</t>
        </is>
      </c>
      <c r="AM2227" t="inlineStr">
        <is>
          <t>1</t>
        </is>
      </c>
      <c r="AN2227" t="inlineStr">
        <is>
          <t>---</t>
        </is>
      </c>
      <c r="AO2227" t="inlineStr">
        <is>
          <t>1</t>
        </is>
      </c>
      <c r="AP2227" t="inlineStr">
        <is>
          <t>1</t>
        </is>
      </c>
      <c r="AQ2227" t="inlineStr">
        <is>
          <t>21</t>
        </is>
      </c>
      <c r="AR2227" t="inlineStr">
        <is>
          <t>56</t>
        </is>
      </c>
      <c r="AS2227" t="inlineStr">
        <is>
          <t>165</t>
        </is>
      </c>
      <c r="AT2227" t="inlineStr"/>
      <c r="AU2227" t="inlineStr">
        <is>
          <t>---</t>
        </is>
      </c>
      <c r="AV2227" t="inlineStr">
        <is>
          <t>---</t>
        </is>
      </c>
      <c r="AW2227" t="inlineStr">
        <is>
          <t>---</t>
        </is>
      </c>
      <c r="AX2227" t="inlineStr">
        <is>
          <t>---</t>
        </is>
      </c>
      <c r="AY2227" t="inlineStr">
        <is>
          <t>---</t>
        </is>
      </c>
      <c r="AZ2227" t="inlineStr">
        <is>
          <t>---</t>
        </is>
      </c>
      <c r="BA2227" t="inlineStr">
        <is>
          <t>73b90dd477d849b782f6402de60c4373</t>
        </is>
      </c>
      <c r="BB2227" t="inlineStr">
        <is>
          <t>http://openrosa.org/formdesigner/0B48E039-1E80-49A7-AC24-732B6E788E39</t>
        </is>
      </c>
      <c r="BC2227" t="inlineStr">
        <is>
          <t>Ration et autres visites</t>
        </is>
      </c>
      <c r="BD2227" t="inlineStr">
        <is>
          <t>CommCare Android, version "2.55.0"(467579). App v15976. CommCare Version 2.55.0. Build 467579, built on: 2025-01-15</t>
        </is>
      </c>
      <c r="BE2227" t="inlineStr">
        <is>
          <t>commcare_ba43b001-b7fb-4a56-b629-2d01f309ddd8</t>
        </is>
      </c>
      <c r="BF2227" t="inlineStr">
        <is>
          <t>18.5351508 -72.3118162 138.8 8.55</t>
        </is>
      </c>
      <c r="BG2227" t="inlineStr">
        <is>
          <t>f13d8149fc6d39ebe86af18272310ff9</t>
        </is>
      </c>
      <c r="BH2227" t="inlineStr">
        <is>
          <t>7f92301a232342ecaa860bf392f6b02f</t>
        </is>
      </c>
      <c r="BI2227" t="inlineStr">
        <is>
          <t>15246</t>
        </is>
      </c>
      <c r="BJ2227" t="inlineStr">
        <is>
          <t>XFormInstance</t>
        </is>
      </c>
      <c r="BK2227" t="inlineStr">
        <is>
          <t>ecbfd892243611f085f12d62bcb734fa</t>
        </is>
      </c>
      <c r="BL2227" t="b">
        <v>0</v>
      </c>
      <c r="BM2227" t="inlineStr">
        <is>
          <t>---</t>
        </is>
      </c>
      <c r="BN2227" t="inlineStr">
        <is>
          <t>66.9.168.172</t>
        </is>
      </c>
      <c r="BO2227" t="inlineStr">
        <is>
          <t>---</t>
        </is>
      </c>
    </row>
    <row r="2228">
      <c r="A2228" t="inlineStr">
        <is>
          <t>2226</t>
        </is>
      </c>
      <c r="B2228" t="inlineStr">
        <is>
          <t>e165f521-cbd1-4c11-8a5d-1e4e62839c20</t>
        </is>
      </c>
      <c r="C2228" t="inlineStr">
        <is>
          <t>2025-04-25</t>
        </is>
      </c>
      <c r="D2228" t="inlineStr">
        <is>
          <t>8 10</t>
        </is>
      </c>
      <c r="E2228" t="inlineStr">
        <is>
          <t>---</t>
        </is>
      </c>
      <c r="F2228" t="inlineStr">
        <is>
          <t>1</t>
        </is>
      </c>
      <c r="G2228" t="inlineStr">
        <is>
          <t>---</t>
        </is>
      </c>
      <c r="H2228" t="inlineStr">
        <is>
          <t>1</t>
        </is>
      </c>
      <c r="I2228" t="inlineStr">
        <is>
          <t>1</t>
        </is>
      </c>
      <c r="J2228" t="inlineStr"/>
      <c r="K2228" t="inlineStr">
        <is>
          <t>---</t>
        </is>
      </c>
      <c r="L2228" t="inlineStr">
        <is>
          <t>---</t>
        </is>
      </c>
      <c r="M2228" t="inlineStr">
        <is>
          <t>---</t>
        </is>
      </c>
      <c r="N2228" t="inlineStr">
        <is>
          <t>---</t>
        </is>
      </c>
      <c r="O2228" t="inlineStr">
        <is>
          <t>---</t>
        </is>
      </c>
      <c r="P2228" t="inlineStr">
        <is>
          <t>---</t>
        </is>
      </c>
      <c r="Q2228" t="inlineStr">
        <is>
          <t>---</t>
        </is>
      </c>
      <c r="R2228" t="inlineStr"/>
      <c r="S2228" t="inlineStr"/>
      <c r="T2228" t="inlineStr"/>
      <c r="U2228" t="inlineStr"/>
      <c r="V2228" t="inlineStr"/>
      <c r="W2228" t="inlineStr"/>
      <c r="X2228" t="inlineStr">
        <is>
          <t>PAP/NPFS/00064005</t>
        </is>
      </c>
      <c r="Y2228" t="inlineStr">
        <is>
          <t>PAP/NPFS/00064005</t>
        </is>
      </c>
      <c r="Z2228" t="inlineStr">
        <is>
          <t>2025-04-28 14:49:09</t>
        </is>
      </c>
      <c r="AA2228" t="inlineStr">
        <is>
          <t>2025-04-28 14:48:00</t>
        </is>
      </c>
      <c r="AB2228" t="inlineStr">
        <is>
          <t>2paula</t>
        </is>
      </c>
      <c r="AC2228" t="inlineStr">
        <is>
          <t>2025-04-28 14:57:16</t>
        </is>
      </c>
      <c r="AD2228" s="1" t="inlineStr">
        <is>
          <t>https://www.commcarehq.org/a/caris-test/reports/form_data/e165f521-cbd1-4c11-8a5d-1e4e62839c20/</t>
        </is>
      </c>
      <c r="AE2228" t="inlineStr">
        <is>
          <t>---</t>
        </is>
      </c>
      <c r="AF2228" t="inlineStr">
        <is>
          <t>3c5a623af057e23a32ae4000_41067</t>
        </is>
      </c>
      <c r="AG2228" t="inlineStr">
        <is>
          <t>---</t>
        </is>
      </c>
      <c r="AH2228" t="inlineStr">
        <is>
          <t>2025-04-28 14:49:09</t>
        </is>
      </c>
      <c r="AI2228" t="inlineStr">
        <is>
          <t>e5870524d7474eb1ae50f2c4107b4683</t>
        </is>
      </c>
      <c r="AJ2228" t="inlineStr">
        <is>
          <t>2025-04-25</t>
        </is>
      </c>
      <c r="AK2228" t="inlineStr">
        <is>
          <t>8 10</t>
        </is>
      </c>
      <c r="AL2228" t="inlineStr">
        <is>
          <t>---</t>
        </is>
      </c>
      <c r="AM2228" t="inlineStr">
        <is>
          <t>1</t>
        </is>
      </c>
      <c r="AN2228" t="inlineStr">
        <is>
          <t>---</t>
        </is>
      </c>
      <c r="AO2228" t="inlineStr">
        <is>
          <t>1</t>
        </is>
      </c>
      <c r="AP2228" t="inlineStr">
        <is>
          <t>1</t>
        </is>
      </c>
      <c r="AQ2228" t="inlineStr"/>
      <c r="AR2228" t="inlineStr"/>
      <c r="AS2228" t="inlineStr"/>
      <c r="AT2228" t="inlineStr"/>
      <c r="AU2228" t="inlineStr">
        <is>
          <t>---</t>
        </is>
      </c>
      <c r="AV2228" t="inlineStr">
        <is>
          <t>---</t>
        </is>
      </c>
      <c r="AW2228" t="inlineStr">
        <is>
          <t>---</t>
        </is>
      </c>
      <c r="AX2228" t="inlineStr">
        <is>
          <t>---</t>
        </is>
      </c>
      <c r="AY2228" t="inlineStr">
        <is>
          <t>---</t>
        </is>
      </c>
      <c r="AZ2228" t="inlineStr">
        <is>
          <t>---</t>
        </is>
      </c>
      <c r="BA2228" t="inlineStr">
        <is>
          <t>e5870524d7474eb1ae50f2c4107b4683</t>
        </is>
      </c>
      <c r="BB2228" t="inlineStr">
        <is>
          <t>http://openrosa.org/formdesigner/0B48E039-1E80-49A7-AC24-732B6E788E39</t>
        </is>
      </c>
      <c r="BC2228" t="inlineStr">
        <is>
          <t>Ration et autres visites</t>
        </is>
      </c>
      <c r="BD2228" t="inlineStr">
        <is>
          <t>CommCare Android, version "2.57.0"(472003). App v15976. CommCare Version 2.57.0. Build 472003, built on: 2025-04-18</t>
        </is>
      </c>
      <c r="BE2228" t="inlineStr">
        <is>
          <t>commcare_1a638df5-b750-4196-ba65-fa624981c493</t>
        </is>
      </c>
      <c r="BF2228" t="inlineStr"/>
      <c r="BG2228" t="inlineStr">
        <is>
          <t>f13d8149fc6d39ebe86af18272310ff9</t>
        </is>
      </c>
      <c r="BH2228" t="inlineStr">
        <is>
          <t>7f92301a232342ecaa860bf392f6b02f</t>
        </is>
      </c>
      <c r="BI2228" t="inlineStr">
        <is>
          <t>15246</t>
        </is>
      </c>
      <c r="BJ2228" t="inlineStr">
        <is>
          <t>XFormInstance</t>
        </is>
      </c>
      <c r="BK2228" t="inlineStr">
        <is>
          <t>9cda9503243f11f085f22d62bcb734fa</t>
        </is>
      </c>
      <c r="BL2228" t="b">
        <v>0</v>
      </c>
      <c r="BM2228" t="inlineStr">
        <is>
          <t>---</t>
        </is>
      </c>
      <c r="BN2228" t="inlineStr">
        <is>
          <t>190.115.190.35</t>
        </is>
      </c>
      <c r="BO2228" t="inlineStr"/>
    </row>
    <row r="2229">
      <c r="A2229" t="inlineStr">
        <is>
          <t>2227</t>
        </is>
      </c>
      <c r="B2229" t="inlineStr">
        <is>
          <t>997a284b-0efa-4b5d-b180-bf326b91c4fe</t>
        </is>
      </c>
      <c r="C2229" t="inlineStr">
        <is>
          <t>2025-04-18</t>
        </is>
      </c>
      <c r="D2229" t="inlineStr">
        <is>
          <t>10</t>
        </is>
      </c>
      <c r="E2229" t="inlineStr">
        <is>
          <t>---</t>
        </is>
      </c>
      <c r="F2229" t="inlineStr">
        <is>
          <t>1</t>
        </is>
      </c>
      <c r="G2229" t="inlineStr">
        <is>
          <t>---</t>
        </is>
      </c>
      <c r="H2229" t="inlineStr">
        <is>
          <t>1</t>
        </is>
      </c>
      <c r="I2229" t="inlineStr">
        <is>
          <t>1</t>
        </is>
      </c>
      <c r="J2229" t="inlineStr">
        <is>
          <t>2</t>
        </is>
      </c>
      <c r="K2229" t="inlineStr">
        <is>
          <t>---</t>
        </is>
      </c>
      <c r="L2229" t="inlineStr">
        <is>
          <t>---</t>
        </is>
      </c>
      <c r="M2229" t="inlineStr">
        <is>
          <t>---</t>
        </is>
      </c>
      <c r="N2229" t="inlineStr">
        <is>
          <t>---</t>
        </is>
      </c>
      <c r="O2229" t="inlineStr">
        <is>
          <t>---</t>
        </is>
      </c>
      <c r="P2229" t="inlineStr">
        <is>
          <t>---</t>
        </is>
      </c>
      <c r="Q2229" t="inlineStr">
        <is>
          <t>---</t>
        </is>
      </c>
      <c r="R2229" t="inlineStr"/>
      <c r="S2229" t="inlineStr"/>
      <c r="T2229" t="inlineStr"/>
      <c r="U2229" t="inlineStr"/>
      <c r="V2229" t="inlineStr"/>
      <c r="W2229" t="inlineStr"/>
      <c r="X2229" t="inlineStr">
        <is>
          <t>PAP/HOFP/ST01683</t>
        </is>
      </c>
      <c r="Y2229" t="inlineStr">
        <is>
          <t>PAP/HOFP/ST01683</t>
        </is>
      </c>
      <c r="Z2229" t="inlineStr">
        <is>
          <t>2025-04-28 14:51:36</t>
        </is>
      </c>
      <c r="AA2229" t="inlineStr">
        <is>
          <t>2025-04-28 14:49:32</t>
        </is>
      </c>
      <c r="AB2229" t="inlineStr">
        <is>
          <t>2paula</t>
        </is>
      </c>
      <c r="AC2229" t="inlineStr">
        <is>
          <t>2025-04-28 14:57:17</t>
        </is>
      </c>
      <c r="AD2229" s="1" t="inlineStr">
        <is>
          <t>https://www.commcarehq.org/a/caris-test/reports/form_data/997a284b-0efa-4b5d-b180-bf326b91c4fe/</t>
        </is>
      </c>
      <c r="AE2229" t="inlineStr">
        <is>
          <t>---</t>
        </is>
      </c>
      <c r="AF2229" t="inlineStr">
        <is>
          <t>3c5a623af057e23a32ae4000_106064</t>
        </is>
      </c>
      <c r="AG2229" t="inlineStr">
        <is>
          <t>---</t>
        </is>
      </c>
      <c r="AH2229" t="inlineStr">
        <is>
          <t>2025-04-28 14:51:36</t>
        </is>
      </c>
      <c r="AI2229" t="inlineStr">
        <is>
          <t>e5870524d7474eb1ae50f2c4107b4683</t>
        </is>
      </c>
      <c r="AJ2229" t="inlineStr">
        <is>
          <t>2025-04-18</t>
        </is>
      </c>
      <c r="AK2229" t="inlineStr">
        <is>
          <t>10</t>
        </is>
      </c>
      <c r="AL2229" t="inlineStr">
        <is>
          <t>---</t>
        </is>
      </c>
      <c r="AM2229" t="inlineStr">
        <is>
          <t>1</t>
        </is>
      </c>
      <c r="AN2229" t="inlineStr">
        <is>
          <t>---</t>
        </is>
      </c>
      <c r="AO2229" t="inlineStr">
        <is>
          <t>1</t>
        </is>
      </c>
      <c r="AP2229" t="inlineStr">
        <is>
          <t>1</t>
        </is>
      </c>
      <c r="AQ2229" t="inlineStr"/>
      <c r="AR2229" t="inlineStr"/>
      <c r="AS2229" t="inlineStr"/>
      <c r="AT2229" t="inlineStr"/>
      <c r="AU2229" t="inlineStr">
        <is>
          <t>---</t>
        </is>
      </c>
      <c r="AV2229" t="inlineStr">
        <is>
          <t>---</t>
        </is>
      </c>
      <c r="AW2229" t="inlineStr">
        <is>
          <t>---</t>
        </is>
      </c>
      <c r="AX2229" t="inlineStr">
        <is>
          <t>---</t>
        </is>
      </c>
      <c r="AY2229" t="inlineStr">
        <is>
          <t>---</t>
        </is>
      </c>
      <c r="AZ2229" t="inlineStr">
        <is>
          <t>---</t>
        </is>
      </c>
      <c r="BA2229" t="inlineStr">
        <is>
          <t>e5870524d7474eb1ae50f2c4107b4683</t>
        </is>
      </c>
      <c r="BB2229" t="inlineStr">
        <is>
          <t>http://openrosa.org/formdesigner/0B48E039-1E80-49A7-AC24-732B6E788E39</t>
        </is>
      </c>
      <c r="BC2229" t="inlineStr">
        <is>
          <t>Ration et autres visites</t>
        </is>
      </c>
      <c r="BD2229" t="inlineStr">
        <is>
          <t>CommCare Android, version "2.57.0"(472003). App v15976. CommCare Version 2.57.0. Build 472003, built on: 2025-04-18</t>
        </is>
      </c>
      <c r="BE2229" t="inlineStr">
        <is>
          <t>commcare_1a638df5-b750-4196-ba65-fa624981c493</t>
        </is>
      </c>
      <c r="BF2229" t="inlineStr"/>
      <c r="BG2229" t="inlineStr">
        <is>
          <t>f13d8149fc6d39ebe86af18272310ff9</t>
        </is>
      </c>
      <c r="BH2229" t="inlineStr">
        <is>
          <t>7f92301a232342ecaa860bf392f6b02f</t>
        </is>
      </c>
      <c r="BI2229" t="inlineStr">
        <is>
          <t>15246</t>
        </is>
      </c>
      <c r="BJ2229" t="inlineStr">
        <is>
          <t>XFormInstance</t>
        </is>
      </c>
      <c r="BK2229" t="inlineStr">
        <is>
          <t>9cda9503243f11f085f22d62bcb734fa</t>
        </is>
      </c>
      <c r="BL2229" t="b">
        <v>0</v>
      </c>
      <c r="BM2229" t="inlineStr">
        <is>
          <t>---</t>
        </is>
      </c>
      <c r="BN2229" t="inlineStr">
        <is>
          <t>190.115.190.35</t>
        </is>
      </c>
      <c r="BO2229" t="inlineStr">
        <is>
          <t>Yode Kaphe Lexis</t>
        </is>
      </c>
    </row>
    <row r="2230">
      <c r="A2230" t="inlineStr">
        <is>
          <t>2228</t>
        </is>
      </c>
      <c r="B2230" t="inlineStr">
        <is>
          <t>a3b3f5b5-1050-4784-9d1b-ff76646f6fcf</t>
        </is>
      </c>
      <c r="C2230" t="inlineStr">
        <is>
          <t>2025-04-19</t>
        </is>
      </c>
      <c r="D2230" t="inlineStr">
        <is>
          <t>8 10</t>
        </is>
      </c>
      <c r="E2230" t="inlineStr">
        <is>
          <t>---</t>
        </is>
      </c>
      <c r="F2230" t="inlineStr">
        <is>
          <t>1</t>
        </is>
      </c>
      <c r="G2230" t="inlineStr">
        <is>
          <t>---</t>
        </is>
      </c>
      <c r="H2230" t="inlineStr">
        <is>
          <t>1</t>
        </is>
      </c>
      <c r="I2230" t="inlineStr">
        <is>
          <t>1</t>
        </is>
      </c>
      <c r="J2230" t="inlineStr">
        <is>
          <t>2</t>
        </is>
      </c>
      <c r="K2230" t="inlineStr">
        <is>
          <t>---</t>
        </is>
      </c>
      <c r="L2230" t="inlineStr">
        <is>
          <t>---</t>
        </is>
      </c>
      <c r="M2230" t="inlineStr">
        <is>
          <t>---</t>
        </is>
      </c>
      <c r="N2230" t="inlineStr">
        <is>
          <t>---</t>
        </is>
      </c>
      <c r="O2230" t="inlineStr">
        <is>
          <t>---</t>
        </is>
      </c>
      <c r="P2230" t="inlineStr">
        <is>
          <t>---</t>
        </is>
      </c>
      <c r="Q2230" t="inlineStr">
        <is>
          <t>---</t>
        </is>
      </c>
      <c r="R2230" t="inlineStr"/>
      <c r="S2230" t="inlineStr"/>
      <c r="T2230" t="inlineStr"/>
      <c r="U2230" t="inlineStr"/>
      <c r="V2230" t="inlineStr"/>
      <c r="W2230" t="inlineStr"/>
      <c r="X2230" t="inlineStr">
        <is>
          <t>PAP/CHOS/021104</t>
        </is>
      </c>
      <c r="Y2230" t="inlineStr">
        <is>
          <t>PAP/CHOS/021104</t>
        </is>
      </c>
      <c r="Z2230" t="inlineStr">
        <is>
          <t>2025-04-28 14:57:15</t>
        </is>
      </c>
      <c r="AA2230" t="inlineStr">
        <is>
          <t>2025-04-28 14:55:50</t>
        </is>
      </c>
      <c r="AB2230" t="inlineStr">
        <is>
          <t>2paula</t>
        </is>
      </c>
      <c r="AC2230" t="inlineStr">
        <is>
          <t>2025-04-28 14:57:18</t>
        </is>
      </c>
      <c r="AD2230" s="1" t="inlineStr">
        <is>
          <t>https://www.commcarehq.org/a/caris-test/reports/form_data/a3b3f5b5-1050-4784-9d1b-ff76646f6fcf/</t>
        </is>
      </c>
      <c r="AE2230" t="inlineStr">
        <is>
          <t>---</t>
        </is>
      </c>
      <c r="AF2230" t="inlineStr">
        <is>
          <t>3c5a623af057e23a32ae4000_46535</t>
        </is>
      </c>
      <c r="AG2230" t="inlineStr">
        <is>
          <t>---</t>
        </is>
      </c>
      <c r="AH2230" t="inlineStr">
        <is>
          <t>2025-04-28 14:57:15</t>
        </is>
      </c>
      <c r="AI2230" t="inlineStr">
        <is>
          <t>e5870524d7474eb1ae50f2c4107b4683</t>
        </is>
      </c>
      <c r="AJ2230" t="inlineStr">
        <is>
          <t>2025-04-19</t>
        </is>
      </c>
      <c r="AK2230" t="inlineStr">
        <is>
          <t>8 10</t>
        </is>
      </c>
      <c r="AL2230" t="inlineStr">
        <is>
          <t>---</t>
        </is>
      </c>
      <c r="AM2230" t="inlineStr">
        <is>
          <t>1</t>
        </is>
      </c>
      <c r="AN2230" t="inlineStr">
        <is>
          <t>---</t>
        </is>
      </c>
      <c r="AO2230" t="inlineStr">
        <is>
          <t>1</t>
        </is>
      </c>
      <c r="AP2230" t="inlineStr">
        <is>
          <t>1</t>
        </is>
      </c>
      <c r="AQ2230" t="inlineStr"/>
      <c r="AR2230" t="inlineStr"/>
      <c r="AS2230" t="inlineStr"/>
      <c r="AT2230" t="inlineStr"/>
      <c r="AU2230" t="inlineStr">
        <is>
          <t>---</t>
        </is>
      </c>
      <c r="AV2230" t="inlineStr">
        <is>
          <t>---</t>
        </is>
      </c>
      <c r="AW2230" t="inlineStr">
        <is>
          <t>---</t>
        </is>
      </c>
      <c r="AX2230" t="inlineStr">
        <is>
          <t>---</t>
        </is>
      </c>
      <c r="AY2230" t="inlineStr">
        <is>
          <t>---</t>
        </is>
      </c>
      <c r="AZ2230" t="inlineStr">
        <is>
          <t>---</t>
        </is>
      </c>
      <c r="BA2230" t="inlineStr">
        <is>
          <t>e5870524d7474eb1ae50f2c4107b4683</t>
        </is>
      </c>
      <c r="BB2230" t="inlineStr">
        <is>
          <t>http://openrosa.org/formdesigner/0B48E039-1E80-49A7-AC24-732B6E788E39</t>
        </is>
      </c>
      <c r="BC2230" t="inlineStr">
        <is>
          <t>Ration et autres visites</t>
        </is>
      </c>
      <c r="BD2230" t="inlineStr">
        <is>
          <t>CommCare Android, version "2.57.0"(472003). App v15976. CommCare Version 2.57.0. Build 472003, built on: 2025-04-18</t>
        </is>
      </c>
      <c r="BE2230" t="inlineStr">
        <is>
          <t>commcare_1a638df5-b750-4196-ba65-fa624981c493</t>
        </is>
      </c>
      <c r="BF2230" t="inlineStr"/>
      <c r="BG2230" t="inlineStr">
        <is>
          <t>f13d8149fc6d39ebe86af18272310ff9</t>
        </is>
      </c>
      <c r="BH2230" t="inlineStr">
        <is>
          <t>7f92301a232342ecaa860bf392f6b02f</t>
        </is>
      </c>
      <c r="BI2230" t="inlineStr">
        <is>
          <t>15246</t>
        </is>
      </c>
      <c r="BJ2230" t="inlineStr">
        <is>
          <t>XFormInstance</t>
        </is>
      </c>
      <c r="BK2230" t="inlineStr">
        <is>
          <t>9cda9503243f11f085f22d62bcb734fa</t>
        </is>
      </c>
      <c r="BL2230" t="b">
        <v>0</v>
      </c>
      <c r="BM2230" t="inlineStr">
        <is>
          <t>---</t>
        </is>
      </c>
      <c r="BN2230" t="inlineStr">
        <is>
          <t>190.115.190.35</t>
        </is>
      </c>
      <c r="BO2230" t="inlineStr">
        <is>
          <t>---</t>
        </is>
      </c>
    </row>
    <row r="2231">
      <c r="A2231" t="inlineStr">
        <is>
          <t>2229</t>
        </is>
      </c>
      <c r="B2231" t="inlineStr">
        <is>
          <t>ad29eb96-edf7-4e0b-8051-12cc6c0d1097</t>
        </is>
      </c>
      <c r="C2231" t="inlineStr">
        <is>
          <t>2025-04-11</t>
        </is>
      </c>
      <c r="D2231" t="inlineStr">
        <is>
          <t>8 10</t>
        </is>
      </c>
      <c r="E2231" t="inlineStr">
        <is>
          <t>---</t>
        </is>
      </c>
      <c r="F2231" t="inlineStr">
        <is>
          <t>1</t>
        </is>
      </c>
      <c r="G2231" t="inlineStr">
        <is>
          <t>---</t>
        </is>
      </c>
      <c r="H2231" t="inlineStr">
        <is>
          <t>1</t>
        </is>
      </c>
      <c r="I2231" t="inlineStr">
        <is>
          <t>1</t>
        </is>
      </c>
      <c r="J2231" t="inlineStr"/>
      <c r="K2231" t="inlineStr">
        <is>
          <t>---</t>
        </is>
      </c>
      <c r="L2231" t="inlineStr">
        <is>
          <t>---</t>
        </is>
      </c>
      <c r="M2231" t="inlineStr">
        <is>
          <t>---</t>
        </is>
      </c>
      <c r="N2231" t="inlineStr">
        <is>
          <t>---</t>
        </is>
      </c>
      <c r="O2231" t="inlineStr">
        <is>
          <t>---</t>
        </is>
      </c>
      <c r="P2231" t="inlineStr">
        <is>
          <t>---</t>
        </is>
      </c>
      <c r="Q2231" t="inlineStr">
        <is>
          <t>---</t>
        </is>
      </c>
      <c r="R2231" t="inlineStr"/>
      <c r="S2231" t="inlineStr"/>
      <c r="T2231" t="inlineStr"/>
      <c r="U2231" t="inlineStr"/>
      <c r="V2231" t="inlineStr"/>
      <c r="W2231" t="inlineStr"/>
      <c r="X2231" t="inlineStr">
        <is>
          <t>PAP/NPFS/ST02803</t>
        </is>
      </c>
      <c r="Y2231" t="inlineStr">
        <is>
          <t>PAP/NPFS/ST02803</t>
        </is>
      </c>
      <c r="Z2231" t="inlineStr">
        <is>
          <t>2025-04-28 15:07:16</t>
        </is>
      </c>
      <c r="AA2231" t="inlineStr">
        <is>
          <t>2025-04-28 15:06:10</t>
        </is>
      </c>
      <c r="AB2231" t="inlineStr">
        <is>
          <t>2paula</t>
        </is>
      </c>
      <c r="AC2231" t="inlineStr">
        <is>
          <t>2025-04-28 15:07:26</t>
        </is>
      </c>
      <c r="AD2231" s="1" t="inlineStr">
        <is>
          <t>https://www.commcarehq.org/a/caris-test/reports/form_data/ad29eb96-edf7-4e0b-8051-12cc6c0d1097/</t>
        </is>
      </c>
      <c r="AE2231" t="inlineStr">
        <is>
          <t>---</t>
        </is>
      </c>
      <c r="AF2231" t="inlineStr">
        <is>
          <t>3c5a623af057e23a32ae4000_31402</t>
        </is>
      </c>
      <c r="AG2231" t="inlineStr">
        <is>
          <t>---</t>
        </is>
      </c>
      <c r="AH2231" t="inlineStr">
        <is>
          <t>2025-04-28 15:07:16</t>
        </is>
      </c>
      <c r="AI2231" t="inlineStr">
        <is>
          <t>e5870524d7474eb1ae50f2c4107b4683</t>
        </is>
      </c>
      <c r="AJ2231" t="inlineStr">
        <is>
          <t>2025-04-11</t>
        </is>
      </c>
      <c r="AK2231" t="inlineStr">
        <is>
          <t>8 10</t>
        </is>
      </c>
      <c r="AL2231" t="inlineStr">
        <is>
          <t>---</t>
        </is>
      </c>
      <c r="AM2231" t="inlineStr">
        <is>
          <t>1</t>
        </is>
      </c>
      <c r="AN2231" t="inlineStr">
        <is>
          <t>---</t>
        </is>
      </c>
      <c r="AO2231" t="inlineStr">
        <is>
          <t>1</t>
        </is>
      </c>
      <c r="AP2231" t="inlineStr">
        <is>
          <t>1</t>
        </is>
      </c>
      <c r="AQ2231" t="inlineStr"/>
      <c r="AR2231" t="inlineStr"/>
      <c r="AS2231" t="inlineStr"/>
      <c r="AT2231" t="inlineStr"/>
      <c r="AU2231" t="inlineStr">
        <is>
          <t>---</t>
        </is>
      </c>
      <c r="AV2231" t="inlineStr">
        <is>
          <t>---</t>
        </is>
      </c>
      <c r="AW2231" t="inlineStr">
        <is>
          <t>---</t>
        </is>
      </c>
      <c r="AX2231" t="inlineStr">
        <is>
          <t>---</t>
        </is>
      </c>
      <c r="AY2231" t="inlineStr">
        <is>
          <t>---</t>
        </is>
      </c>
      <c r="AZ2231" t="inlineStr">
        <is>
          <t>---</t>
        </is>
      </c>
      <c r="BA2231" t="inlineStr">
        <is>
          <t>e5870524d7474eb1ae50f2c4107b4683</t>
        </is>
      </c>
      <c r="BB2231" t="inlineStr">
        <is>
          <t>http://openrosa.org/formdesigner/0B48E039-1E80-49A7-AC24-732B6E788E39</t>
        </is>
      </c>
      <c r="BC2231" t="inlineStr">
        <is>
          <t>Ration et autres visites</t>
        </is>
      </c>
      <c r="BD2231" t="inlineStr">
        <is>
          <t>CommCare Android, version "2.57.0"(472003). App v15976. CommCare Version 2.57.0. Build 472003, built on: 2025-04-18</t>
        </is>
      </c>
      <c r="BE2231" t="inlineStr">
        <is>
          <t>commcare_1a638df5-b750-4196-ba65-fa624981c493</t>
        </is>
      </c>
      <c r="BF2231" t="inlineStr"/>
      <c r="BG2231" t="inlineStr">
        <is>
          <t>f13d8149fc6d39ebe86af18272310ff9</t>
        </is>
      </c>
      <c r="BH2231" t="inlineStr">
        <is>
          <t>7f92301a232342ecaa860bf392f6b02f</t>
        </is>
      </c>
      <c r="BI2231" t="inlineStr">
        <is>
          <t>15246</t>
        </is>
      </c>
      <c r="BJ2231" t="inlineStr">
        <is>
          <t>XFormInstance</t>
        </is>
      </c>
      <c r="BK2231" t="inlineStr">
        <is>
          <t>9cda9503243f11f085f22d62bcb734fa</t>
        </is>
      </c>
      <c r="BL2231" t="b">
        <v>0</v>
      </c>
      <c r="BM2231" t="inlineStr">
        <is>
          <t>---</t>
        </is>
      </c>
      <c r="BN2231" t="inlineStr">
        <is>
          <t>190.115.190.35</t>
        </is>
      </c>
      <c r="BO2231" t="inlineStr">
        <is>
          <t>Louis Mackensley</t>
        </is>
      </c>
    </row>
    <row r="2232">
      <c r="A2232" t="inlineStr">
        <is>
          <t>2230</t>
        </is>
      </c>
      <c r="B2232" t="inlineStr">
        <is>
          <t>a394b799-00cc-48a5-b65b-333152544a21</t>
        </is>
      </c>
      <c r="C2232" t="inlineStr">
        <is>
          <t>2025-04-11</t>
        </is>
      </c>
      <c r="D2232" t="inlineStr">
        <is>
          <t>8 10</t>
        </is>
      </c>
      <c r="E2232" t="inlineStr">
        <is>
          <t>---</t>
        </is>
      </c>
      <c r="F2232" t="inlineStr">
        <is>
          <t>1</t>
        </is>
      </c>
      <c r="G2232" t="inlineStr">
        <is>
          <t>---</t>
        </is>
      </c>
      <c r="H2232" t="inlineStr">
        <is>
          <t>1</t>
        </is>
      </c>
      <c r="I2232" t="inlineStr">
        <is>
          <t>1</t>
        </is>
      </c>
      <c r="J2232" t="inlineStr"/>
      <c r="K2232" t="inlineStr">
        <is>
          <t>---</t>
        </is>
      </c>
      <c r="L2232" t="inlineStr">
        <is>
          <t>---</t>
        </is>
      </c>
      <c r="M2232" t="inlineStr">
        <is>
          <t>---</t>
        </is>
      </c>
      <c r="N2232" t="inlineStr">
        <is>
          <t>---</t>
        </is>
      </c>
      <c r="O2232" t="inlineStr">
        <is>
          <t>---</t>
        </is>
      </c>
      <c r="P2232" t="inlineStr">
        <is>
          <t>---</t>
        </is>
      </c>
      <c r="Q2232" t="inlineStr">
        <is>
          <t>---</t>
        </is>
      </c>
      <c r="R2232" t="inlineStr"/>
      <c r="S2232" t="inlineStr"/>
      <c r="T2232" t="inlineStr"/>
      <c r="U2232" t="inlineStr"/>
      <c r="V2232" t="inlineStr"/>
      <c r="W2232" t="inlineStr"/>
      <c r="X2232" t="inlineStr">
        <is>
          <t>PAP/NPFS/ST00163</t>
        </is>
      </c>
      <c r="Y2232" t="inlineStr">
        <is>
          <t>PAP/NPFS/ST00163</t>
        </is>
      </c>
      <c r="Z2232" t="inlineStr">
        <is>
          <t>2025-04-28 15:08:39</t>
        </is>
      </c>
      <c r="AA2232" t="inlineStr">
        <is>
          <t>2025-04-28 15:08:00</t>
        </is>
      </c>
      <c r="AB2232" t="inlineStr">
        <is>
          <t>2paula</t>
        </is>
      </c>
      <c r="AC2232" t="inlineStr">
        <is>
          <t>2025-04-28 15:08:39</t>
        </is>
      </c>
      <c r="AD2232" s="1" t="inlineStr">
        <is>
          <t>https://www.commcarehq.org/a/caris-test/reports/form_data/a394b799-00cc-48a5-b65b-333152544a21/</t>
        </is>
      </c>
      <c r="AE2232" t="inlineStr">
        <is>
          <t>---</t>
        </is>
      </c>
      <c r="AF2232" t="inlineStr">
        <is>
          <t>3c5a623af057e23a32ae4000_16509</t>
        </is>
      </c>
      <c r="AG2232" t="inlineStr">
        <is>
          <t>---</t>
        </is>
      </c>
      <c r="AH2232" t="inlineStr">
        <is>
          <t>2025-04-28 15:08:39</t>
        </is>
      </c>
      <c r="AI2232" t="inlineStr">
        <is>
          <t>e5870524d7474eb1ae50f2c4107b4683</t>
        </is>
      </c>
      <c r="AJ2232" t="inlineStr">
        <is>
          <t>2025-04-11</t>
        </is>
      </c>
      <c r="AK2232" t="inlineStr">
        <is>
          <t>8 10</t>
        </is>
      </c>
      <c r="AL2232" t="inlineStr">
        <is>
          <t>---</t>
        </is>
      </c>
      <c r="AM2232" t="inlineStr">
        <is>
          <t>1</t>
        </is>
      </c>
      <c r="AN2232" t="inlineStr">
        <is>
          <t>---</t>
        </is>
      </c>
      <c r="AO2232" t="inlineStr">
        <is>
          <t>1</t>
        </is>
      </c>
      <c r="AP2232" t="inlineStr">
        <is>
          <t>1</t>
        </is>
      </c>
      <c r="AQ2232" t="inlineStr"/>
      <c r="AR2232" t="inlineStr"/>
      <c r="AS2232" t="inlineStr"/>
      <c r="AT2232" t="inlineStr"/>
      <c r="AU2232" t="inlineStr">
        <is>
          <t>---</t>
        </is>
      </c>
      <c r="AV2232" t="inlineStr">
        <is>
          <t>---</t>
        </is>
      </c>
      <c r="AW2232" t="inlineStr">
        <is>
          <t>---</t>
        </is>
      </c>
      <c r="AX2232" t="inlineStr">
        <is>
          <t>---</t>
        </is>
      </c>
      <c r="AY2232" t="inlineStr">
        <is>
          <t>---</t>
        </is>
      </c>
      <c r="AZ2232" t="inlineStr">
        <is>
          <t>---</t>
        </is>
      </c>
      <c r="BA2232" t="inlineStr">
        <is>
          <t>e5870524d7474eb1ae50f2c4107b4683</t>
        </is>
      </c>
      <c r="BB2232" t="inlineStr">
        <is>
          <t>http://openrosa.org/formdesigner/0B48E039-1E80-49A7-AC24-732B6E788E39</t>
        </is>
      </c>
      <c r="BC2232" t="inlineStr">
        <is>
          <t>Ration et autres visites</t>
        </is>
      </c>
      <c r="BD2232" t="inlineStr">
        <is>
          <t>CommCare Android, version "2.57.0"(472003). App v15976. CommCare Version 2.57.0. Build 472003, built on: 2025-04-18</t>
        </is>
      </c>
      <c r="BE2232" t="inlineStr">
        <is>
          <t>commcare_1a638df5-b750-4196-ba65-fa624981c493</t>
        </is>
      </c>
      <c r="BF2232" t="inlineStr"/>
      <c r="BG2232" t="inlineStr">
        <is>
          <t>f13d8149fc6d39ebe86af18272310ff9</t>
        </is>
      </c>
      <c r="BH2232" t="inlineStr">
        <is>
          <t>7f92301a232342ecaa860bf392f6b02f</t>
        </is>
      </c>
      <c r="BI2232" t="inlineStr">
        <is>
          <t>15246</t>
        </is>
      </c>
      <c r="BJ2232" t="inlineStr">
        <is>
          <t>XFormInstance</t>
        </is>
      </c>
      <c r="BK2232" t="inlineStr">
        <is>
          <t>9cda9503243f11f085f22d62bcb734fa</t>
        </is>
      </c>
      <c r="BL2232" t="b">
        <v>0</v>
      </c>
      <c r="BM2232" t="inlineStr">
        <is>
          <t>---</t>
        </is>
      </c>
      <c r="BN2232" t="inlineStr">
        <is>
          <t>190.115.190.35</t>
        </is>
      </c>
      <c r="BO2232" t="inlineStr">
        <is>
          <t>Clifford Thomas</t>
        </is>
      </c>
    </row>
    <row r="2233">
      <c r="A2233" t="inlineStr">
        <is>
          <t>2231</t>
        </is>
      </c>
      <c r="B2233" t="inlineStr">
        <is>
          <t>b6ca28b0-cec8-477e-ae4d-c32882921518</t>
        </is>
      </c>
      <c r="C2233" t="inlineStr">
        <is>
          <t>2025-04-28</t>
        </is>
      </c>
      <c r="D2233" t="inlineStr">
        <is>
          <t>3</t>
        </is>
      </c>
      <c r="E2233" t="inlineStr">
        <is>
          <t>---</t>
        </is>
      </c>
      <c r="F2233" t="inlineStr">
        <is>
          <t>1</t>
        </is>
      </c>
      <c r="G2233" t="inlineStr">
        <is>
          <t>---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---</t>
        </is>
      </c>
      <c r="L2233" t="inlineStr">
        <is>
          <t>---</t>
        </is>
      </c>
      <c r="M2233" t="inlineStr">
        <is>
          <t>---</t>
        </is>
      </c>
      <c r="N2233" t="inlineStr">
        <is>
          <t>---</t>
        </is>
      </c>
      <c r="O2233" t="inlineStr">
        <is>
          <t>---</t>
        </is>
      </c>
      <c r="P2233" t="inlineStr">
        <is>
          <t>---</t>
        </is>
      </c>
      <c r="Q2233" t="inlineStr">
        <is>
          <t>---</t>
        </is>
      </c>
      <c r="R2233" t="inlineStr"/>
      <c r="S2233" t="inlineStr"/>
      <c r="T2233" t="inlineStr"/>
      <c r="U2233" t="inlineStr"/>
      <c r="V2233" t="inlineStr"/>
      <c r="W2233" t="inlineStr"/>
      <c r="X2233" t="inlineStr">
        <is>
          <t>CAP/HSCM/ST03202</t>
        </is>
      </c>
      <c r="Y2233" t="inlineStr">
        <is>
          <t>CAP/HSCM/ST03202</t>
        </is>
      </c>
      <c r="Z2233" t="inlineStr">
        <is>
          <t>2025-04-28 16:04:25</t>
        </is>
      </c>
      <c r="AA2233" t="inlineStr">
        <is>
          <t>2025-04-28 16:04:14</t>
        </is>
      </c>
      <c r="AB2233" t="inlineStr">
        <is>
          <t>1maselaine</t>
        </is>
      </c>
      <c r="AC2233" t="inlineStr">
        <is>
          <t>2025-04-28 16:04:35</t>
        </is>
      </c>
      <c r="AD2233" s="1" t="inlineStr">
        <is>
          <t>https://www.commcarehq.org/a/caris-test/reports/form_data/b6ca28b0-cec8-477e-ae4d-c32882921518/</t>
        </is>
      </c>
      <c r="AE2233" t="inlineStr">
        <is>
          <t>---</t>
        </is>
      </c>
      <c r="AF2233" t="inlineStr">
        <is>
          <t>3c5a623af057e23a32ae4000_122418</t>
        </is>
      </c>
      <c r="AG2233" t="inlineStr">
        <is>
          <t>OK</t>
        </is>
      </c>
      <c r="AH2233" t="inlineStr">
        <is>
          <t>2025-04-28 16:04:25</t>
        </is>
      </c>
      <c r="AI2233" t="inlineStr">
        <is>
          <t>1b833c2586eb49459103874b6462448b</t>
        </is>
      </c>
      <c r="AJ2233" t="inlineStr">
        <is>
          <t>2025-04-28</t>
        </is>
      </c>
      <c r="AK2233" t="inlineStr">
        <is>
          <t>3</t>
        </is>
      </c>
      <c r="AL2233" t="inlineStr">
        <is>
          <t>---</t>
        </is>
      </c>
      <c r="AM2233" t="inlineStr">
        <is>
          <t>1</t>
        </is>
      </c>
      <c r="AN2233" t="inlineStr">
        <is>
          <t>---</t>
        </is>
      </c>
      <c r="AO2233" t="inlineStr">
        <is>
          <t>1</t>
        </is>
      </c>
      <c r="AP2233" t="inlineStr">
        <is>
          <t>1</t>
        </is>
      </c>
      <c r="AQ2233" t="inlineStr"/>
      <c r="AR2233" t="inlineStr"/>
      <c r="AS2233" t="inlineStr"/>
      <c r="AT2233" t="inlineStr"/>
      <c r="AU2233" t="inlineStr">
        <is>
          <t>---</t>
        </is>
      </c>
      <c r="AV2233" t="inlineStr">
        <is>
          <t>---</t>
        </is>
      </c>
      <c r="AW2233" t="inlineStr">
        <is>
          <t>---</t>
        </is>
      </c>
      <c r="AX2233" t="inlineStr">
        <is>
          <t>---</t>
        </is>
      </c>
      <c r="AY2233" t="inlineStr">
        <is>
          <t>---</t>
        </is>
      </c>
      <c r="AZ2233" t="inlineStr">
        <is>
          <t>---</t>
        </is>
      </c>
      <c r="BA2233" t="inlineStr">
        <is>
          <t>1b833c2586eb49459103874b6462448b</t>
        </is>
      </c>
      <c r="BB2233" t="inlineStr">
        <is>
          <t>http://openrosa.org/formdesigner/0B48E039-1E80-49A7-AC24-732B6E788E39</t>
        </is>
      </c>
      <c r="BC2233" t="inlineStr">
        <is>
          <t>Ration et autres visites</t>
        </is>
      </c>
      <c r="BD2233" t="inlineStr">
        <is>
          <t>CommCare Android, version "2.56"(468040). App v15976. CommCare Version 2.56.0. Build 468040, built on: 2025-02-11</t>
        </is>
      </c>
      <c r="BE2233" t="inlineStr">
        <is>
          <t>commcare_05d78f59-ebda-491c-89b8-6c42bab0e02e</t>
        </is>
      </c>
      <c r="BF2233" t="inlineStr">
        <is>
          <t>19.744785 -72.1994731 -28.21 6.8</t>
        </is>
      </c>
      <c r="BG2233" t="inlineStr">
        <is>
          <t>f13d8149fc6d39ebe86af18272310ff9</t>
        </is>
      </c>
      <c r="BH2233" t="inlineStr">
        <is>
          <t>7f92301a232342ecaa860bf392f6b02f</t>
        </is>
      </c>
      <c r="BI2233" t="inlineStr">
        <is>
          <t>15246</t>
        </is>
      </c>
      <c r="BJ2233" t="inlineStr">
        <is>
          <t>XFormInstance</t>
        </is>
      </c>
      <c r="BK2233" t="inlineStr">
        <is>
          <t>618a2426244a11f085f32d62bcb734fa</t>
        </is>
      </c>
      <c r="BL2233" t="b">
        <v>0</v>
      </c>
      <c r="BM2233" t="inlineStr">
        <is>
          <t>---</t>
        </is>
      </c>
      <c r="BN2233" t="inlineStr">
        <is>
          <t>200.113.214.146</t>
        </is>
      </c>
      <c r="BO2233" t="inlineStr">
        <is>
          <t xml:space="preserve">Jennifer Dorcin (Laforgue) </t>
        </is>
      </c>
    </row>
    <row r="2234">
      <c r="A2234" t="inlineStr">
        <is>
          <t>2232</t>
        </is>
      </c>
      <c r="B2234" t="inlineStr">
        <is>
          <t>6a357fb5-a618-456e-a6d7-de1948953adc</t>
        </is>
      </c>
      <c r="C2234" t="inlineStr">
        <is>
          <t>2025-04-28</t>
        </is>
      </c>
      <c r="D2234" t="inlineStr">
        <is>
          <t>3</t>
        </is>
      </c>
      <c r="E2234" t="inlineStr">
        <is>
          <t>---</t>
        </is>
      </c>
      <c r="F2234" t="inlineStr">
        <is>
          <t>0</t>
        </is>
      </c>
      <c r="G2234" t="inlineStr">
        <is>
          <t>---</t>
        </is>
      </c>
      <c r="H2234" t="inlineStr">
        <is>
          <t>1</t>
        </is>
      </c>
      <c r="I2234" t="inlineStr">
        <is>
          <t>0</t>
        </is>
      </c>
      <c r="J2234" t="inlineStr">
        <is>
          <t>---</t>
        </is>
      </c>
      <c r="K2234" t="inlineStr">
        <is>
          <t>---</t>
        </is>
      </c>
      <c r="L2234" t="inlineStr">
        <is>
          <t>---</t>
        </is>
      </c>
      <c r="M2234" t="inlineStr">
        <is>
          <t>---</t>
        </is>
      </c>
      <c r="N2234" t="inlineStr">
        <is>
          <t>---</t>
        </is>
      </c>
      <c r="O2234" t="inlineStr">
        <is>
          <t>---</t>
        </is>
      </c>
      <c r="P2234" t="inlineStr">
        <is>
          <t>---</t>
        </is>
      </c>
      <c r="Q2234" t="inlineStr">
        <is>
          <t>---</t>
        </is>
      </c>
      <c r="R2234" t="inlineStr">
        <is>
          <t>---</t>
        </is>
      </c>
      <c r="S2234" t="inlineStr">
        <is>
          <t>---</t>
        </is>
      </c>
      <c r="T2234" t="inlineStr">
        <is>
          <t>---</t>
        </is>
      </c>
      <c r="U2234" t="inlineStr">
        <is>
          <t>---</t>
        </is>
      </c>
      <c r="V2234" t="inlineStr">
        <is>
          <t>---</t>
        </is>
      </c>
      <c r="W2234" t="inlineStr"/>
      <c r="X2234" t="inlineStr">
        <is>
          <t>CAP/HSCM/ST04220</t>
        </is>
      </c>
      <c r="Y2234" t="inlineStr">
        <is>
          <t>CAP/HSCM/ST04220</t>
        </is>
      </c>
      <c r="Z2234" t="inlineStr">
        <is>
          <t>2025-04-28 16:05:11</t>
        </is>
      </c>
      <c r="AA2234" t="inlineStr">
        <is>
          <t>2025-04-28 16:04:59</t>
        </is>
      </c>
      <c r="AB2234" t="inlineStr">
        <is>
          <t>1maselaine</t>
        </is>
      </c>
      <c r="AC2234" t="inlineStr">
        <is>
          <t>2025-04-28 16:05:12</t>
        </is>
      </c>
      <c r="AD2234" s="1" t="inlineStr">
        <is>
          <t>https://www.commcarehq.org/a/caris-test/reports/form_data/6a357fb5-a618-456e-a6d7-de1948953adc/</t>
        </is>
      </c>
      <c r="AE2234" t="inlineStr">
        <is>
          <t>---</t>
        </is>
      </c>
      <c r="AF2234" t="inlineStr">
        <is>
          <t>3c5a623af057e23a32ae4000_105780</t>
        </is>
      </c>
      <c r="AG2234" t="inlineStr">
        <is>
          <t>OK</t>
        </is>
      </c>
      <c r="AH2234" t="inlineStr">
        <is>
          <t>2025-04-28 16:05:11</t>
        </is>
      </c>
      <c r="AI2234" t="inlineStr">
        <is>
          <t>1b833c2586eb49459103874b6462448b</t>
        </is>
      </c>
      <c r="AJ2234" t="inlineStr">
        <is>
          <t>2025-04-28</t>
        </is>
      </c>
      <c r="AK2234" t="inlineStr">
        <is>
          <t>3</t>
        </is>
      </c>
      <c r="AL2234" t="inlineStr">
        <is>
          <t>---</t>
        </is>
      </c>
      <c r="AM2234" t="inlineStr">
        <is>
          <t>0</t>
        </is>
      </c>
      <c r="AN2234" t="inlineStr">
        <is>
          <t>---</t>
        </is>
      </c>
      <c r="AO2234" t="inlineStr">
        <is>
          <t>1</t>
        </is>
      </c>
      <c r="AP2234" t="inlineStr">
        <is>
          <t>0</t>
        </is>
      </c>
      <c r="AQ2234" t="inlineStr">
        <is>
          <t>---</t>
        </is>
      </c>
      <c r="AR2234" t="inlineStr">
        <is>
          <t>---</t>
        </is>
      </c>
      <c r="AS2234" t="inlineStr">
        <is>
          <t>---</t>
        </is>
      </c>
      <c r="AT2234" t="inlineStr"/>
      <c r="AU2234" t="inlineStr">
        <is>
          <t>---</t>
        </is>
      </c>
      <c r="AV2234" t="inlineStr">
        <is>
          <t>---</t>
        </is>
      </c>
      <c r="AW2234" t="inlineStr">
        <is>
          <t>---</t>
        </is>
      </c>
      <c r="AX2234" t="inlineStr">
        <is>
          <t>---</t>
        </is>
      </c>
      <c r="AY2234" t="inlineStr">
        <is>
          <t>---</t>
        </is>
      </c>
      <c r="AZ2234" t="inlineStr">
        <is>
          <t>---</t>
        </is>
      </c>
      <c r="BA2234" t="inlineStr">
        <is>
          <t>1b833c2586eb49459103874b6462448b</t>
        </is>
      </c>
      <c r="BB2234" t="inlineStr">
        <is>
          <t>http://openrosa.org/formdesigner/0B48E039-1E80-49A7-AC24-732B6E788E39</t>
        </is>
      </c>
      <c r="BC2234" t="inlineStr">
        <is>
          <t>Ration et autres visites</t>
        </is>
      </c>
      <c r="BD2234" t="inlineStr">
        <is>
          <t>CommCare Android, version "2.56"(468040). App v15976. CommCare Version 2.56.0. Build 468040, built on: 2025-02-11</t>
        </is>
      </c>
      <c r="BE2234" t="inlineStr">
        <is>
          <t>commcare_05d78f59-ebda-491c-89b8-6c42bab0e02e</t>
        </is>
      </c>
      <c r="BF2234" t="inlineStr">
        <is>
          <t>19.74328 -72.1974483 -27.9 8.9</t>
        </is>
      </c>
      <c r="BG2234" t="inlineStr">
        <is>
          <t>f13d8149fc6d39ebe86af18272310ff9</t>
        </is>
      </c>
      <c r="BH2234" t="inlineStr">
        <is>
          <t>7f92301a232342ecaa860bf392f6b02f</t>
        </is>
      </c>
      <c r="BI2234" t="inlineStr">
        <is>
          <t>15246</t>
        </is>
      </c>
      <c r="BJ2234" t="inlineStr">
        <is>
          <t>XFormInstance</t>
        </is>
      </c>
      <c r="BK2234" t="inlineStr">
        <is>
          <t>618a2426244a11f085f32d62bcb734fa</t>
        </is>
      </c>
      <c r="BL2234" t="b">
        <v>0</v>
      </c>
      <c r="BM2234" t="inlineStr">
        <is>
          <t>---</t>
        </is>
      </c>
      <c r="BN2234" t="inlineStr">
        <is>
          <t>200.113.214.146</t>
        </is>
      </c>
      <c r="BO2234" t="inlineStr">
        <is>
          <t>Rolanda Saimbert</t>
        </is>
      </c>
    </row>
    <row r="2235">
      <c r="A2235" t="inlineStr">
        <is>
          <t>2233</t>
        </is>
      </c>
      <c r="B2235" t="inlineStr">
        <is>
          <t>0c496199-534e-433f-a889-d57219b0b903</t>
        </is>
      </c>
      <c r="C2235" t="inlineStr">
        <is>
          <t>2025-04-28</t>
        </is>
      </c>
      <c r="D2235" t="inlineStr">
        <is>
          <t>3</t>
        </is>
      </c>
      <c r="E2235" t="inlineStr">
        <is>
          <t>---</t>
        </is>
      </c>
      <c r="F2235" t="inlineStr">
        <is>
          <t>1</t>
        </is>
      </c>
      <c r="G2235" t="inlineStr">
        <is>
          <t>---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---</t>
        </is>
      </c>
      <c r="L2235" t="inlineStr">
        <is>
          <t>---</t>
        </is>
      </c>
      <c r="M2235" t="inlineStr">
        <is>
          <t>---</t>
        </is>
      </c>
      <c r="N2235" t="inlineStr">
        <is>
          <t>---</t>
        </is>
      </c>
      <c r="O2235" t="inlineStr">
        <is>
          <t>---</t>
        </is>
      </c>
      <c r="P2235" t="inlineStr">
        <is>
          <t>---</t>
        </is>
      </c>
      <c r="Q2235" t="inlineStr">
        <is>
          <t>---</t>
        </is>
      </c>
      <c r="R2235" t="inlineStr"/>
      <c r="S2235" t="inlineStr"/>
      <c r="T2235" t="inlineStr"/>
      <c r="U2235" t="inlineStr"/>
      <c r="V2235" t="inlineStr"/>
      <c r="W2235" t="inlineStr">
        <is>
          <t>19.7318943 -72.188756 -27.0 4.98</t>
        </is>
      </c>
      <c r="X2235" t="inlineStr">
        <is>
          <t>CAP/HSCM/ST01804</t>
        </is>
      </c>
      <c r="Y2235" t="inlineStr">
        <is>
          <t>CAP/HSCM/ST01804</t>
        </is>
      </c>
      <c r="Z2235" t="inlineStr">
        <is>
          <t>2025-04-28 16:19:35</t>
        </is>
      </c>
      <c r="AA2235" t="inlineStr">
        <is>
          <t>2025-04-28 16:19:10</t>
        </is>
      </c>
      <c r="AB2235" t="inlineStr">
        <is>
          <t>1maselaine</t>
        </is>
      </c>
      <c r="AC2235" t="inlineStr">
        <is>
          <t>2025-04-28 16:19:43</t>
        </is>
      </c>
      <c r="AD2235" s="1" t="inlineStr">
        <is>
          <t>https://www.commcarehq.org/a/caris-test/reports/form_data/0c496199-534e-433f-a889-d57219b0b903/</t>
        </is>
      </c>
      <c r="AE2235" t="inlineStr">
        <is>
          <t>---</t>
        </is>
      </c>
      <c r="AF2235" t="inlineStr">
        <is>
          <t>358af3b75ddc4198860a36378845c2d4</t>
        </is>
      </c>
      <c r="AG2235" t="inlineStr">
        <is>
          <t>OK</t>
        </is>
      </c>
      <c r="AH2235" t="inlineStr">
        <is>
          <t>2025-04-28 16:19:35</t>
        </is>
      </c>
      <c r="AI2235" t="inlineStr">
        <is>
          <t>1b833c2586eb49459103874b6462448b</t>
        </is>
      </c>
      <c r="AJ2235" t="inlineStr">
        <is>
          <t>2025-04-28</t>
        </is>
      </c>
      <c r="AK2235" t="inlineStr">
        <is>
          <t>3</t>
        </is>
      </c>
      <c r="AL2235" t="inlineStr">
        <is>
          <t>---</t>
        </is>
      </c>
      <c r="AM2235" t="inlineStr">
        <is>
          <t>1</t>
        </is>
      </c>
      <c r="AN2235" t="inlineStr">
        <is>
          <t>---</t>
        </is>
      </c>
      <c r="AO2235" t="inlineStr">
        <is>
          <t>1</t>
        </is>
      </c>
      <c r="AP2235" t="inlineStr">
        <is>
          <t>1</t>
        </is>
      </c>
      <c r="AQ2235" t="inlineStr"/>
      <c r="AR2235" t="inlineStr"/>
      <c r="AS2235" t="inlineStr"/>
      <c r="AT2235" t="inlineStr">
        <is>
          <t>19.7318943 -72.188756 -27.0 4.98</t>
        </is>
      </c>
      <c r="AU2235" t="inlineStr">
        <is>
          <t>---</t>
        </is>
      </c>
      <c r="AV2235" t="inlineStr">
        <is>
          <t>---</t>
        </is>
      </c>
      <c r="AW2235" t="inlineStr">
        <is>
          <t>---</t>
        </is>
      </c>
      <c r="AX2235" t="inlineStr">
        <is>
          <t>---</t>
        </is>
      </c>
      <c r="AY2235" t="inlineStr">
        <is>
          <t>---</t>
        </is>
      </c>
      <c r="AZ2235" t="inlineStr">
        <is>
          <t>---</t>
        </is>
      </c>
      <c r="BA2235" t="inlineStr">
        <is>
          <t>1b833c2586eb49459103874b6462448b</t>
        </is>
      </c>
      <c r="BB2235" t="inlineStr">
        <is>
          <t>http://openrosa.org/formdesigner/0B48E039-1E80-49A7-AC24-732B6E788E39</t>
        </is>
      </c>
      <c r="BC2235" t="inlineStr">
        <is>
          <t>Ration et autres visites</t>
        </is>
      </c>
      <c r="BD2235" t="inlineStr">
        <is>
          <t>CommCare Android, version "2.56"(468040). App v15976. CommCare Version 2.56.0. Build 468040, built on: 2025-02-11</t>
        </is>
      </c>
      <c r="BE2235" t="inlineStr">
        <is>
          <t>commcare_05d78f59-ebda-491c-89b8-6c42bab0e02e</t>
        </is>
      </c>
      <c r="BF2235" t="inlineStr">
        <is>
          <t>19.7320273 -72.1887608 -27.0 9.52</t>
        </is>
      </c>
      <c r="BG2235" t="inlineStr">
        <is>
          <t>f13d8149fc6d39ebe86af18272310ff9</t>
        </is>
      </c>
      <c r="BH2235" t="inlineStr">
        <is>
          <t>7f92301a232342ecaa860bf392f6b02f</t>
        </is>
      </c>
      <c r="BI2235" t="inlineStr">
        <is>
          <t>15246</t>
        </is>
      </c>
      <c r="BJ2235" t="inlineStr">
        <is>
          <t>XFormInstance</t>
        </is>
      </c>
      <c r="BK2235" t="inlineStr">
        <is>
          <t>b936fa2b244a11f0bb18adacf27a4d41</t>
        </is>
      </c>
      <c r="BL2235" t="b">
        <v>0</v>
      </c>
      <c r="BM2235" t="inlineStr">
        <is>
          <t>---</t>
        </is>
      </c>
      <c r="BN2235" t="inlineStr">
        <is>
          <t>200.113.214.146</t>
        </is>
      </c>
      <c r="BO2235" t="inlineStr">
        <is>
          <t>Benson Charles</t>
        </is>
      </c>
    </row>
    <row r="2236">
      <c r="A2236" t="inlineStr">
        <is>
          <t>2234</t>
        </is>
      </c>
      <c r="B2236" t="inlineStr">
        <is>
          <t>8a72bf87-a8bf-4785-a158-0f2a42f16ebb</t>
        </is>
      </c>
      <c r="C2236" t="inlineStr">
        <is>
          <t>2025-04-28</t>
        </is>
      </c>
      <c r="D2236" t="inlineStr">
        <is>
          <t>3</t>
        </is>
      </c>
      <c r="E2236" t="inlineStr">
        <is>
          <t>---</t>
        </is>
      </c>
      <c r="F2236" t="inlineStr">
        <is>
          <t>1</t>
        </is>
      </c>
      <c r="G2236" t="inlineStr">
        <is>
          <t>---</t>
        </is>
      </c>
      <c r="H2236" t="inlineStr">
        <is>
          <t>1</t>
        </is>
      </c>
      <c r="I2236" t="inlineStr">
        <is>
          <t>1</t>
        </is>
      </c>
      <c r="J2236" t="inlineStr">
        <is>
          <t>1</t>
        </is>
      </c>
      <c r="K2236" t="inlineStr">
        <is>
          <t>---</t>
        </is>
      </c>
      <c r="L2236" t="inlineStr">
        <is>
          <t>---</t>
        </is>
      </c>
      <c r="M2236" t="inlineStr">
        <is>
          <t>---</t>
        </is>
      </c>
      <c r="N2236" t="inlineStr">
        <is>
          <t>---</t>
        </is>
      </c>
      <c r="O2236" t="inlineStr">
        <is>
          <t>---</t>
        </is>
      </c>
      <c r="P2236" t="inlineStr">
        <is>
          <t>---</t>
        </is>
      </c>
      <c r="Q2236" t="inlineStr">
        <is>
          <t>---</t>
        </is>
      </c>
      <c r="R2236" t="inlineStr"/>
      <c r="S2236" t="inlineStr"/>
      <c r="T2236" t="inlineStr"/>
      <c r="U2236" t="inlineStr"/>
      <c r="V2236" t="inlineStr"/>
      <c r="W2236" t="inlineStr"/>
      <c r="X2236" t="inlineStr">
        <is>
          <t>CAP/HSCM/ST03724</t>
        </is>
      </c>
      <c r="Y2236" t="inlineStr">
        <is>
          <t>CAP/HSCM/ST03724</t>
        </is>
      </c>
      <c r="Z2236" t="inlineStr">
        <is>
          <t>2025-04-28 17:08:29</t>
        </is>
      </c>
      <c r="AA2236" t="inlineStr">
        <is>
          <t>2025-04-28 17:06:24</t>
        </is>
      </c>
      <c r="AB2236" t="inlineStr">
        <is>
          <t>1maselaine</t>
        </is>
      </c>
      <c r="AC2236" t="inlineStr">
        <is>
          <t>2025-04-28 17:08:31</t>
        </is>
      </c>
      <c r="AD2236" s="1" t="inlineStr">
        <is>
          <t>https://www.commcarehq.org/a/caris-test/reports/form_data/8a72bf87-a8bf-4785-a158-0f2a42f16ebb/</t>
        </is>
      </c>
      <c r="AE2236" t="inlineStr">
        <is>
          <t>---</t>
        </is>
      </c>
      <c r="AF2236" t="inlineStr">
        <is>
          <t>3c5a623af057e23a32ae4000_105929</t>
        </is>
      </c>
      <c r="AG2236" t="inlineStr">
        <is>
          <t>OK</t>
        </is>
      </c>
      <c r="AH2236" t="inlineStr">
        <is>
          <t>2025-04-28 17:08:29</t>
        </is>
      </c>
      <c r="AI2236" t="inlineStr">
        <is>
          <t>1b833c2586eb49459103874b6462448b</t>
        </is>
      </c>
      <c r="AJ2236" t="inlineStr">
        <is>
          <t>2025-04-28</t>
        </is>
      </c>
      <c r="AK2236" t="inlineStr">
        <is>
          <t>3</t>
        </is>
      </c>
      <c r="AL2236" t="inlineStr">
        <is>
          <t>---</t>
        </is>
      </c>
      <c r="AM2236" t="inlineStr">
        <is>
          <t>1</t>
        </is>
      </c>
      <c r="AN2236" t="inlineStr">
        <is>
          <t>---</t>
        </is>
      </c>
      <c r="AO2236" t="inlineStr">
        <is>
          <t>1</t>
        </is>
      </c>
      <c r="AP2236" t="inlineStr">
        <is>
          <t>1</t>
        </is>
      </c>
      <c r="AQ2236" t="inlineStr"/>
      <c r="AR2236" t="inlineStr"/>
      <c r="AS2236" t="inlineStr"/>
      <c r="AT2236" t="inlineStr"/>
      <c r="AU2236" t="inlineStr">
        <is>
          <t>---</t>
        </is>
      </c>
      <c r="AV2236" t="inlineStr">
        <is>
          <t>---</t>
        </is>
      </c>
      <c r="AW2236" t="inlineStr">
        <is>
          <t>---</t>
        </is>
      </c>
      <c r="AX2236" t="inlineStr">
        <is>
          <t>---</t>
        </is>
      </c>
      <c r="AY2236" t="inlineStr">
        <is>
          <t>---</t>
        </is>
      </c>
      <c r="AZ2236" t="inlineStr">
        <is>
          <t>---</t>
        </is>
      </c>
      <c r="BA2236" t="inlineStr">
        <is>
          <t>1b833c2586eb49459103874b6462448b</t>
        </is>
      </c>
      <c r="BB2236" t="inlineStr">
        <is>
          <t>http://openrosa.org/formdesigner/0B48E039-1E80-49A7-AC24-732B6E788E39</t>
        </is>
      </c>
      <c r="BC2236" t="inlineStr">
        <is>
          <t>Ration et autres visites</t>
        </is>
      </c>
      <c r="BD2236" t="inlineStr">
        <is>
          <t>CommCare Android, version "2.56"(468040). App v15976. CommCare Version 2.56.0. Build 468040, built on: 2025-02-11</t>
        </is>
      </c>
      <c r="BE2236" t="inlineStr">
        <is>
          <t>commcare_05d78f59-ebda-491c-89b8-6c42bab0e02e</t>
        </is>
      </c>
      <c r="BF2236" t="inlineStr">
        <is>
          <t>19.696481 -72.1612738 -26.11 8.65</t>
        </is>
      </c>
      <c r="BG2236" t="inlineStr">
        <is>
          <t>f13d8149fc6d39ebe86af18272310ff9</t>
        </is>
      </c>
      <c r="BH2236" t="inlineStr">
        <is>
          <t>7f92301a232342ecaa860bf392f6b02f</t>
        </is>
      </c>
      <c r="BI2236" t="inlineStr">
        <is>
          <t>15246</t>
        </is>
      </c>
      <c r="BJ2236" t="inlineStr">
        <is>
          <t>XFormInstance</t>
        </is>
      </c>
      <c r="BK2236" t="inlineStr">
        <is>
          <t>b936fa2b244a11f0bb18adacf27a4d41</t>
        </is>
      </c>
      <c r="BL2236" t="b">
        <v>0</v>
      </c>
      <c r="BM2236" t="inlineStr">
        <is>
          <t>---</t>
        </is>
      </c>
      <c r="BN2236" t="inlineStr">
        <is>
          <t>200.113.253.76</t>
        </is>
      </c>
      <c r="BO2236" t="inlineStr">
        <is>
          <t>Daphca Jeanty</t>
        </is>
      </c>
    </row>
    <row r="2237">
      <c r="A2237" t="inlineStr">
        <is>
          <t>2235</t>
        </is>
      </c>
      <c r="B2237" t="inlineStr">
        <is>
          <t>f54d4e66-fb55-4223-9a93-a3ea7a279f9e</t>
        </is>
      </c>
      <c r="C2237" t="inlineStr">
        <is>
          <t>2025-04-28</t>
        </is>
      </c>
      <c r="D2237" t="inlineStr">
        <is>
          <t>3</t>
        </is>
      </c>
      <c r="E2237" t="inlineStr">
        <is>
          <t>---</t>
        </is>
      </c>
      <c r="F2237" t="inlineStr">
        <is>
          <t>1</t>
        </is>
      </c>
      <c r="G2237" t="inlineStr">
        <is>
          <t>---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---</t>
        </is>
      </c>
      <c r="L2237" t="inlineStr">
        <is>
          <t>---</t>
        </is>
      </c>
      <c r="M2237" t="inlineStr">
        <is>
          <t>---</t>
        </is>
      </c>
      <c r="N2237" t="inlineStr">
        <is>
          <t>---</t>
        </is>
      </c>
      <c r="O2237" t="inlineStr">
        <is>
          <t>---</t>
        </is>
      </c>
      <c r="P2237" t="inlineStr">
        <is>
          <t>---</t>
        </is>
      </c>
      <c r="Q2237" t="inlineStr">
        <is>
          <t>---</t>
        </is>
      </c>
      <c r="R2237" t="inlineStr"/>
      <c r="S2237" t="inlineStr"/>
      <c r="T2237" t="inlineStr"/>
      <c r="U2237" t="inlineStr"/>
      <c r="V2237" t="inlineStr"/>
      <c r="W2237" t="inlineStr"/>
      <c r="X2237" t="inlineStr">
        <is>
          <t>CAP/HSCM/SO00412</t>
        </is>
      </c>
      <c r="Y2237" t="inlineStr">
        <is>
          <t>CAP/HSCM/SO00412</t>
        </is>
      </c>
      <c r="Z2237" t="inlineStr">
        <is>
          <t>2025-04-28 17:35:32</t>
        </is>
      </c>
      <c r="AA2237" t="inlineStr">
        <is>
          <t>2025-04-28 17:35:03</t>
        </is>
      </c>
      <c r="AB2237" t="inlineStr">
        <is>
          <t>1maselaine</t>
        </is>
      </c>
      <c r="AC2237" t="inlineStr">
        <is>
          <t>2025-04-28 17:35:59</t>
        </is>
      </c>
      <c r="AD2237" s="1" t="inlineStr">
        <is>
          <t>https://www.commcarehq.org/a/caris-test/reports/form_data/f54d4e66-fb55-4223-9a93-a3ea7a279f9e/</t>
        </is>
      </c>
      <c r="AE2237" t="inlineStr">
        <is>
          <t>---</t>
        </is>
      </c>
      <c r="AF2237" t="inlineStr">
        <is>
          <t>3c5a623af057e23a32ae4000_28094</t>
        </is>
      </c>
      <c r="AG2237" t="inlineStr">
        <is>
          <t>OK</t>
        </is>
      </c>
      <c r="AH2237" t="inlineStr">
        <is>
          <t>2025-04-28 17:35:32</t>
        </is>
      </c>
      <c r="AI2237" t="inlineStr">
        <is>
          <t>1b833c2586eb49459103874b6462448b</t>
        </is>
      </c>
      <c r="AJ2237" t="inlineStr">
        <is>
          <t>2025-04-28</t>
        </is>
      </c>
      <c r="AK2237" t="inlineStr">
        <is>
          <t>3</t>
        </is>
      </c>
      <c r="AL2237" t="inlineStr">
        <is>
          <t>---</t>
        </is>
      </c>
      <c r="AM2237" t="inlineStr">
        <is>
          <t>1</t>
        </is>
      </c>
      <c r="AN2237" t="inlineStr">
        <is>
          <t>---</t>
        </is>
      </c>
      <c r="AO2237" t="inlineStr">
        <is>
          <t>1</t>
        </is>
      </c>
      <c r="AP2237" t="inlineStr">
        <is>
          <t>1</t>
        </is>
      </c>
      <c r="AQ2237" t="inlineStr"/>
      <c r="AR2237" t="inlineStr"/>
      <c r="AS2237" t="inlineStr"/>
      <c r="AT2237" t="inlineStr"/>
      <c r="AU2237" t="inlineStr">
        <is>
          <t>---</t>
        </is>
      </c>
      <c r="AV2237" t="inlineStr">
        <is>
          <t>---</t>
        </is>
      </c>
      <c r="AW2237" t="inlineStr">
        <is>
          <t>---</t>
        </is>
      </c>
      <c r="AX2237" t="inlineStr">
        <is>
          <t>---</t>
        </is>
      </c>
      <c r="AY2237" t="inlineStr">
        <is>
          <t>---</t>
        </is>
      </c>
      <c r="AZ2237" t="inlineStr">
        <is>
          <t>---</t>
        </is>
      </c>
      <c r="BA2237" t="inlineStr">
        <is>
          <t>1b833c2586eb49459103874b6462448b</t>
        </is>
      </c>
      <c r="BB2237" t="inlineStr">
        <is>
          <t>http://openrosa.org/formdesigner/0B48E039-1E80-49A7-AC24-732B6E788E39</t>
        </is>
      </c>
      <c r="BC2237" t="inlineStr">
        <is>
          <t>Ration et autres visites</t>
        </is>
      </c>
      <c r="BD2237" t="inlineStr">
        <is>
          <t>CommCare Android, version "2.56"(468040). App v15976. CommCare Version 2.56.0. Build 468040, built on: 2025-02-11</t>
        </is>
      </c>
      <c r="BE2237" t="inlineStr">
        <is>
          <t>commcare_05d78f59-ebda-491c-89b8-6c42bab0e02e</t>
        </is>
      </c>
      <c r="BF2237" t="inlineStr">
        <is>
          <t>19.7001371 -72.1612504 -18.4 10.0</t>
        </is>
      </c>
      <c r="BG2237" t="inlineStr">
        <is>
          <t>f13d8149fc6d39ebe86af18272310ff9</t>
        </is>
      </c>
      <c r="BH2237" t="inlineStr">
        <is>
          <t>7f92301a232342ecaa860bf392f6b02f</t>
        </is>
      </c>
      <c r="BI2237" t="inlineStr">
        <is>
          <t>15246</t>
        </is>
      </c>
      <c r="BJ2237" t="inlineStr">
        <is>
          <t>XFormInstance</t>
        </is>
      </c>
      <c r="BK2237" t="inlineStr">
        <is>
          <t>8938fdea245311f085f32d62bcb734fa</t>
        </is>
      </c>
      <c r="BL2237" t="b">
        <v>0</v>
      </c>
      <c r="BM2237" t="inlineStr">
        <is>
          <t>---</t>
        </is>
      </c>
      <c r="BN2237" t="inlineStr">
        <is>
          <t>200.113.253.76</t>
        </is>
      </c>
      <c r="BO2237" t="inlineStr">
        <is>
          <t>Valcin Roudesherly</t>
        </is>
      </c>
    </row>
    <row r="2238">
      <c r="A2238" t="inlineStr">
        <is>
          <t>2236</t>
        </is>
      </c>
      <c r="B2238" t="inlineStr">
        <is>
          <t>538e06a2-06f8-41b3-ac00-36740899a547</t>
        </is>
      </c>
      <c r="C2238" t="inlineStr">
        <is>
          <t>2025-04-28</t>
        </is>
      </c>
      <c r="D2238" t="inlineStr">
        <is>
          <t>4</t>
        </is>
      </c>
      <c r="E2238" t="inlineStr">
        <is>
          <t>Frais Muso et Adherence</t>
        </is>
      </c>
      <c r="F2238" t="inlineStr">
        <is>
          <t>1</t>
        </is>
      </c>
      <c r="G2238" t="inlineStr">
        <is>
          <t>Non Disponible</t>
        </is>
      </c>
      <c r="H2238" t="inlineStr">
        <is>
          <t>1</t>
        </is>
      </c>
      <c r="I2238" t="inlineStr">
        <is>
          <t>0</t>
        </is>
      </c>
      <c r="J2238" t="inlineStr">
        <is>
          <t>---</t>
        </is>
      </c>
      <c r="K2238" t="inlineStr">
        <is>
          <t>---</t>
        </is>
      </c>
      <c r="L2238" t="inlineStr">
        <is>
          <t>---</t>
        </is>
      </c>
      <c r="M2238" t="inlineStr">
        <is>
          <t>---</t>
        </is>
      </c>
      <c r="N2238" t="inlineStr">
        <is>
          <t>---</t>
        </is>
      </c>
      <c r="O2238" t="inlineStr">
        <is>
          <t>---</t>
        </is>
      </c>
      <c r="P2238" t="inlineStr">
        <is>
          <t>---</t>
        </is>
      </c>
      <c r="Q2238" t="inlineStr">
        <is>
          <t>---</t>
        </is>
      </c>
      <c r="R2238" t="inlineStr">
        <is>
          <t>---</t>
        </is>
      </c>
      <c r="S2238" t="inlineStr">
        <is>
          <t>---</t>
        </is>
      </c>
      <c r="T2238" t="inlineStr">
        <is>
          <t>---</t>
        </is>
      </c>
      <c r="U2238" t="inlineStr">
        <is>
          <t>---</t>
        </is>
      </c>
      <c r="V2238" t="inlineStr">
        <is>
          <t>---</t>
        </is>
      </c>
      <c r="W2238" t="inlineStr"/>
      <c r="X2238" t="inlineStr">
        <is>
          <t>PIG/HOBP/ST01048</t>
        </is>
      </c>
      <c r="Y2238" t="inlineStr">
        <is>
          <t>PIG/HOBP/ST01048</t>
        </is>
      </c>
      <c r="Z2238" t="inlineStr">
        <is>
          <t>2025-04-28 19:47:36</t>
        </is>
      </c>
      <c r="AA2238" t="inlineStr">
        <is>
          <t>2025-04-28 19:46:18</t>
        </is>
      </c>
      <c r="AB2238" t="inlineStr">
        <is>
          <t>1ketly</t>
        </is>
      </c>
      <c r="AC2238" t="inlineStr">
        <is>
          <t>2025-04-28 19:47:36</t>
        </is>
      </c>
      <c r="AD2238" s="1" t="inlineStr">
        <is>
          <t>https://www.commcarehq.org/a/caris-test/reports/form_data/538e06a2-06f8-41b3-ac00-36740899a547/</t>
        </is>
      </c>
      <c r="AE2238" t="inlineStr">
        <is>
          <t>---</t>
        </is>
      </c>
      <c r="AF2238" t="inlineStr">
        <is>
          <t>fbc294f4ddd241caa77d293d2dfe325e</t>
        </is>
      </c>
      <c r="AG2238" t="inlineStr">
        <is>
          <t>---</t>
        </is>
      </c>
      <c r="AH2238" t="inlineStr">
        <is>
          <t>2025-04-28 19:47:36</t>
        </is>
      </c>
      <c r="AI2238" t="inlineStr">
        <is>
          <t>a75dfcb32c444e83a4857eabadf7dd0f</t>
        </is>
      </c>
      <c r="AJ2238" t="inlineStr">
        <is>
          <t>2025-04-28</t>
        </is>
      </c>
      <c r="AK2238" t="inlineStr">
        <is>
          <t>4</t>
        </is>
      </c>
      <c r="AL2238" t="inlineStr">
        <is>
          <t>Frais Muso et Adherence</t>
        </is>
      </c>
      <c r="AM2238" t="inlineStr">
        <is>
          <t>1</t>
        </is>
      </c>
      <c r="AN2238" t="inlineStr">
        <is>
          <t>Non Disponible</t>
        </is>
      </c>
      <c r="AO2238" t="inlineStr">
        <is>
          <t>1</t>
        </is>
      </c>
      <c r="AP2238" t="inlineStr">
        <is>
          <t>0</t>
        </is>
      </c>
      <c r="AQ2238" t="inlineStr">
        <is>
          <t>---</t>
        </is>
      </c>
      <c r="AR2238" t="inlineStr">
        <is>
          <t>---</t>
        </is>
      </c>
      <c r="AS2238" t="inlineStr">
        <is>
          <t>---</t>
        </is>
      </c>
      <c r="AT2238" t="inlineStr"/>
      <c r="AU2238" t="inlineStr">
        <is>
          <t>---</t>
        </is>
      </c>
      <c r="AV2238" t="inlineStr">
        <is>
          <t>---</t>
        </is>
      </c>
      <c r="AW2238" t="inlineStr">
        <is>
          <t>---</t>
        </is>
      </c>
      <c r="AX2238" t="inlineStr">
        <is>
          <t>---</t>
        </is>
      </c>
      <c r="AY2238" t="inlineStr">
        <is>
          <t>---</t>
        </is>
      </c>
      <c r="AZ2238" t="inlineStr">
        <is>
          <t>---</t>
        </is>
      </c>
      <c r="BA2238" t="inlineStr">
        <is>
          <t>a75dfcb32c444e83a4857eabadf7dd0f</t>
        </is>
      </c>
      <c r="BB2238" t="inlineStr">
        <is>
          <t>http://openrosa.org/formdesigner/0B48E039-1E80-49A7-AC24-732B6E788E39</t>
        </is>
      </c>
      <c r="BC2238" t="inlineStr">
        <is>
          <t>Ration et autres visites</t>
        </is>
      </c>
      <c r="BD2238" t="inlineStr">
        <is>
          <t>CommCare Android, version "2.57.0"(472003). App v15976. CommCare Version 2.57.0. Build 472003, built on: 2025-04-18</t>
        </is>
      </c>
      <c r="BE2238" t="inlineStr">
        <is>
          <t>commcare_173380f7-b37d-43d8-ba2b-b49ceb66cb2e</t>
        </is>
      </c>
      <c r="BF2238" t="inlineStr">
        <is>
          <t>19.4389002 -72.2047789 347.0 12.0</t>
        </is>
      </c>
      <c r="BG2238" t="inlineStr">
        <is>
          <t>f13d8149fc6d39ebe86af18272310ff9</t>
        </is>
      </c>
      <c r="BH2238" t="inlineStr">
        <is>
          <t>7f92301a232342ecaa860bf392f6b02f</t>
        </is>
      </c>
      <c r="BI2238" t="inlineStr">
        <is>
          <t>15246</t>
        </is>
      </c>
      <c r="BJ2238" t="inlineStr">
        <is>
          <t>XFormInstance</t>
        </is>
      </c>
      <c r="BK2238" t="inlineStr">
        <is>
          <t>d2d6787d246811f0a9a76960cb3eba34</t>
        </is>
      </c>
      <c r="BL2238" t="b">
        <v>0</v>
      </c>
      <c r="BM2238" t="inlineStr">
        <is>
          <t>---</t>
        </is>
      </c>
      <c r="BN2238" t="inlineStr">
        <is>
          <t>190.115.175.113</t>
        </is>
      </c>
      <c r="BO2238" t="inlineStr">
        <is>
          <t>Erlandina Jean</t>
        </is>
      </c>
    </row>
    <row r="2239">
      <c r="A2239" t="inlineStr">
        <is>
          <t>2237</t>
        </is>
      </c>
      <c r="B2239" t="inlineStr">
        <is>
          <t>2cb24d2c-22ac-4188-874b-00cf6d38b0b0</t>
        </is>
      </c>
      <c r="C2239" t="inlineStr">
        <is>
          <t>2025-04-28</t>
        </is>
      </c>
      <c r="D2239" t="inlineStr">
        <is>
          <t>3</t>
        </is>
      </c>
      <c r="E2239" t="inlineStr">
        <is>
          <t>---</t>
        </is>
      </c>
      <c r="F2239" t="inlineStr">
        <is>
          <t>0</t>
        </is>
      </c>
      <c r="G2239" t="inlineStr">
        <is>
          <t>---</t>
        </is>
      </c>
      <c r="H2239" t="inlineStr">
        <is>
          <t>1</t>
        </is>
      </c>
      <c r="I2239" t="inlineStr">
        <is>
          <t>0</t>
        </is>
      </c>
      <c r="J2239" t="inlineStr">
        <is>
          <t>---</t>
        </is>
      </c>
      <c r="K2239" t="inlineStr">
        <is>
          <t>---</t>
        </is>
      </c>
      <c r="L2239" t="inlineStr">
        <is>
          <t>---</t>
        </is>
      </c>
      <c r="M2239" t="inlineStr">
        <is>
          <t>---</t>
        </is>
      </c>
      <c r="N2239" t="inlineStr">
        <is>
          <t>---</t>
        </is>
      </c>
      <c r="O2239" t="inlineStr">
        <is>
          <t>---</t>
        </is>
      </c>
      <c r="P2239" t="inlineStr">
        <is>
          <t>---</t>
        </is>
      </c>
      <c r="Q2239" t="inlineStr">
        <is>
          <t>---</t>
        </is>
      </c>
      <c r="R2239" t="inlineStr">
        <is>
          <t>---</t>
        </is>
      </c>
      <c r="S2239" t="inlineStr">
        <is>
          <t>---</t>
        </is>
      </c>
      <c r="T2239" t="inlineStr">
        <is>
          <t>---</t>
        </is>
      </c>
      <c r="U2239" t="inlineStr">
        <is>
          <t>---</t>
        </is>
      </c>
      <c r="V2239" t="inlineStr">
        <is>
          <t>---</t>
        </is>
      </c>
      <c r="W2239" t="inlineStr"/>
      <c r="X2239" t="inlineStr">
        <is>
          <t>PIL/HOEP/ST01995</t>
        </is>
      </c>
      <c r="Y2239" t="inlineStr">
        <is>
          <t>PIL/HOEP/ST01995</t>
        </is>
      </c>
      <c r="Z2239" t="inlineStr">
        <is>
          <t>2025-04-28 23:50:34</t>
        </is>
      </c>
      <c r="AA2239" t="inlineStr">
        <is>
          <t>2025-04-28 23:50:18</t>
        </is>
      </c>
      <c r="AB2239" t="inlineStr">
        <is>
          <t>1rosanie</t>
        </is>
      </c>
      <c r="AC2239" t="inlineStr">
        <is>
          <t>2025-04-28 22:50:24</t>
        </is>
      </c>
      <c r="AD2239" s="1" t="inlineStr">
        <is>
          <t>https://www.commcarehq.org/a/caris-test/reports/form_data/2cb24d2c-22ac-4188-874b-00cf6d38b0b0/</t>
        </is>
      </c>
      <c r="AE2239" t="inlineStr">
        <is>
          <t>---</t>
        </is>
      </c>
      <c r="AF2239" t="inlineStr">
        <is>
          <t>3c5a623af057e23a32ae4000_34615</t>
        </is>
      </c>
      <c r="AG2239" t="inlineStr">
        <is>
          <t>OK</t>
        </is>
      </c>
      <c r="AH2239" t="inlineStr">
        <is>
          <t>2025-04-28 23:50:34</t>
        </is>
      </c>
      <c r="AI2239" t="inlineStr">
        <is>
          <t>5e76516bd70905174acf0dc60c63d0f1</t>
        </is>
      </c>
      <c r="AJ2239" t="inlineStr">
        <is>
          <t>2025-04-28</t>
        </is>
      </c>
      <c r="AK2239" t="inlineStr">
        <is>
          <t>3</t>
        </is>
      </c>
      <c r="AL2239" t="inlineStr">
        <is>
          <t>---</t>
        </is>
      </c>
      <c r="AM2239" t="inlineStr">
        <is>
          <t>0</t>
        </is>
      </c>
      <c r="AN2239" t="inlineStr">
        <is>
          <t>---</t>
        </is>
      </c>
      <c r="AO2239" t="inlineStr">
        <is>
          <t>1</t>
        </is>
      </c>
      <c r="AP2239" t="inlineStr">
        <is>
          <t>0</t>
        </is>
      </c>
      <c r="AQ2239" t="inlineStr">
        <is>
          <t>---</t>
        </is>
      </c>
      <c r="AR2239" t="inlineStr">
        <is>
          <t>---</t>
        </is>
      </c>
      <c r="AS2239" t="inlineStr">
        <is>
          <t>---</t>
        </is>
      </c>
      <c r="AT2239" t="inlineStr"/>
      <c r="AU2239" t="inlineStr">
        <is>
          <t>---</t>
        </is>
      </c>
      <c r="AV2239" t="inlineStr">
        <is>
          <t>---</t>
        </is>
      </c>
      <c r="AW2239" t="inlineStr">
        <is>
          <t>---</t>
        </is>
      </c>
      <c r="AX2239" t="inlineStr">
        <is>
          <t>---</t>
        </is>
      </c>
      <c r="AY2239" t="inlineStr">
        <is>
          <t>---</t>
        </is>
      </c>
      <c r="AZ2239" t="inlineStr">
        <is>
          <t>---</t>
        </is>
      </c>
      <c r="BA2239" t="inlineStr">
        <is>
          <t>5e76516bd70905174acf0dc60c63d0f1</t>
        </is>
      </c>
      <c r="BB2239" t="inlineStr">
        <is>
          <t>http://openrosa.org/formdesigner/0B48E039-1E80-49A7-AC24-732B6E788E39</t>
        </is>
      </c>
      <c r="BC2239" t="inlineStr">
        <is>
          <t>Ration et autres visites</t>
        </is>
      </c>
      <c r="BD2239" t="inlineStr">
        <is>
          <t>CommCare Android, version "2.56"(468047). App v15976. CommCare Version 2.56.0. Build 468047, built on: 2025-03-28</t>
        </is>
      </c>
      <c r="BE2239" t="inlineStr">
        <is>
          <t>commcare_09393fc7-84bd-4d12-8af4-99e7e6cc72ed</t>
        </is>
      </c>
      <c r="BF2239" t="inlineStr"/>
      <c r="BG2239" t="inlineStr">
        <is>
          <t>f13d8149fc6d39ebe86af18272310ff9</t>
        </is>
      </c>
      <c r="BH2239" t="inlineStr">
        <is>
          <t>7f92301a232342ecaa860bf392f6b02f</t>
        </is>
      </c>
      <c r="BI2239" t="inlineStr">
        <is>
          <t>15246</t>
        </is>
      </c>
      <c r="BJ2239" t="inlineStr">
        <is>
          <t>XFormInstance</t>
        </is>
      </c>
      <c r="BK2239" t="inlineStr">
        <is>
          <t>deddd281241011f085ec2d62bcb734fa</t>
        </is>
      </c>
      <c r="BL2239" t="b">
        <v>0</v>
      </c>
      <c r="BM2239" t="inlineStr">
        <is>
          <t>---</t>
        </is>
      </c>
      <c r="BN2239" t="inlineStr">
        <is>
          <t>200.113.230.83</t>
        </is>
      </c>
      <c r="BO2239" t="inlineStr">
        <is>
          <t>Dachena Raphael</t>
        </is>
      </c>
    </row>
    <row r="2240">
      <c r="A2240" t="inlineStr">
        <is>
          <t>2238</t>
        </is>
      </c>
      <c r="B2240" t="inlineStr">
        <is>
          <t>5eb458c5-e777-4d0d-a528-309096e2972f</t>
        </is>
      </c>
      <c r="C2240" t="inlineStr">
        <is>
          <t>2025-04-28</t>
        </is>
      </c>
      <c r="D2240" t="inlineStr">
        <is>
          <t>1</t>
        </is>
      </c>
      <c r="E2240" t="inlineStr">
        <is>
          <t>---</t>
        </is>
      </c>
      <c r="F2240" t="inlineStr">
        <is>
          <t>1</t>
        </is>
      </c>
      <c r="G2240" t="inlineStr">
        <is>
          <t>---</t>
        </is>
      </c>
      <c r="H2240" t="inlineStr">
        <is>
          <t>1</t>
        </is>
      </c>
      <c r="I2240" t="inlineStr">
        <is>
          <t>0</t>
        </is>
      </c>
      <c r="J2240" t="inlineStr">
        <is>
          <t>---</t>
        </is>
      </c>
      <c r="K2240" t="inlineStr">
        <is>
          <t>---</t>
        </is>
      </c>
      <c r="L2240" t="inlineStr">
        <is>
          <t>---</t>
        </is>
      </c>
      <c r="M2240" t="inlineStr">
        <is>
          <t>---</t>
        </is>
      </c>
      <c r="N2240" t="inlineStr">
        <is>
          <t>---</t>
        </is>
      </c>
      <c r="O2240" t="inlineStr">
        <is>
          <t>---</t>
        </is>
      </c>
      <c r="P2240" t="inlineStr">
        <is>
          <t>---</t>
        </is>
      </c>
      <c r="Q2240" t="inlineStr">
        <is>
          <t>---</t>
        </is>
      </c>
      <c r="R2240" t="inlineStr">
        <is>
          <t>---</t>
        </is>
      </c>
      <c r="S2240" t="inlineStr">
        <is>
          <t>---</t>
        </is>
      </c>
      <c r="T2240" t="inlineStr">
        <is>
          <t>---</t>
        </is>
      </c>
      <c r="U2240" t="inlineStr">
        <is>
          <t>---</t>
        </is>
      </c>
      <c r="V2240" t="inlineStr">
        <is>
          <t>---</t>
        </is>
      </c>
      <c r="W2240" t="inlineStr">
        <is>
          <t>18.5185734 -72.6084765 4.67 16.55</t>
        </is>
      </c>
      <c r="X2240" t="inlineStr">
        <is>
          <t>LEG/HSCL/ST00588</t>
        </is>
      </c>
      <c r="Y2240" t="inlineStr">
        <is>
          <t>LEG/HSCL/ST00588</t>
        </is>
      </c>
      <c r="Z2240" t="inlineStr">
        <is>
          <t>2025-04-28 19:45:25</t>
        </is>
      </c>
      <c r="AA2240" t="inlineStr">
        <is>
          <t>2025-04-28 18:31:30</t>
        </is>
      </c>
      <c r="AB2240" t="inlineStr">
        <is>
          <t>2toussaint</t>
        </is>
      </c>
      <c r="AC2240" t="inlineStr">
        <is>
          <t>2025-04-28 23:34:23</t>
        </is>
      </c>
      <c r="AD2240" s="1" t="inlineStr">
        <is>
          <t>https://www.commcarehq.org/a/caris-test/reports/form_data/5eb458c5-e777-4d0d-a528-309096e2972f/</t>
        </is>
      </c>
      <c r="AE2240" t="inlineStr">
        <is>
          <t>---</t>
        </is>
      </c>
      <c r="AF2240" t="inlineStr">
        <is>
          <t>3c5a623af057e23a32ae4000_124104</t>
        </is>
      </c>
      <c r="AG2240" t="inlineStr">
        <is>
          <t>---</t>
        </is>
      </c>
      <c r="AH2240" t="inlineStr">
        <is>
          <t>2025-04-28 19:45:25</t>
        </is>
      </c>
      <c r="AI2240" t="inlineStr">
        <is>
          <t>bf15ded1c441caeee7b3790beacaa107</t>
        </is>
      </c>
      <c r="AJ2240" t="inlineStr">
        <is>
          <t>2025-04-28</t>
        </is>
      </c>
      <c r="AK2240" t="inlineStr">
        <is>
          <t>1</t>
        </is>
      </c>
      <c r="AL2240" t="inlineStr">
        <is>
          <t>---</t>
        </is>
      </c>
      <c r="AM2240" t="inlineStr">
        <is>
          <t>1</t>
        </is>
      </c>
      <c r="AN2240" t="inlineStr">
        <is>
          <t>---</t>
        </is>
      </c>
      <c r="AO2240" t="inlineStr">
        <is>
          <t>1</t>
        </is>
      </c>
      <c r="AP2240" t="inlineStr">
        <is>
          <t>0</t>
        </is>
      </c>
      <c r="AQ2240" t="inlineStr">
        <is>
          <t>---</t>
        </is>
      </c>
      <c r="AR2240" t="inlineStr">
        <is>
          <t>---</t>
        </is>
      </c>
      <c r="AS2240" t="inlineStr">
        <is>
          <t>---</t>
        </is>
      </c>
      <c r="AT2240" t="inlineStr">
        <is>
          <t>18.5185734 -72.6084765 4.67 16.55</t>
        </is>
      </c>
      <c r="AU2240" t="inlineStr">
        <is>
          <t>---</t>
        </is>
      </c>
      <c r="AV2240" t="inlineStr">
        <is>
          <t>---</t>
        </is>
      </c>
      <c r="AW2240" t="inlineStr">
        <is>
          <t>---</t>
        </is>
      </c>
      <c r="AX2240" t="inlineStr">
        <is>
          <t>---</t>
        </is>
      </c>
      <c r="AY2240" t="inlineStr">
        <is>
          <t>---</t>
        </is>
      </c>
      <c r="AZ2240" t="inlineStr">
        <is>
          <t>---</t>
        </is>
      </c>
      <c r="BA2240" t="inlineStr">
        <is>
          <t>bf15ded1c441caeee7b3790beacaa107</t>
        </is>
      </c>
      <c r="BB2240" t="inlineStr">
        <is>
          <t>http://openrosa.org/formdesigner/0B48E039-1E80-49A7-AC24-732B6E788E39</t>
        </is>
      </c>
      <c r="BC2240" t="inlineStr">
        <is>
          <t>Ration et autres visites</t>
        </is>
      </c>
      <c r="BD2240" t="inlineStr">
        <is>
          <t>CommCare Android, version "2.55.0"(467579). App v15976. CommCare Version 2.55.0. Build 467579, built on: 2025-01-15</t>
        </is>
      </c>
      <c r="BE2240" t="inlineStr">
        <is>
          <t>commcare_6ba4fa04-2ee5-4472-8c22-35182b767bd8</t>
        </is>
      </c>
      <c r="BF2240" t="inlineStr">
        <is>
          <t>18.5184906 -72.6083064 3.42 4.94</t>
        </is>
      </c>
      <c r="BG2240" t="inlineStr">
        <is>
          <t>f13d8149fc6d39ebe86af18272310ff9</t>
        </is>
      </c>
      <c r="BH2240" t="inlineStr">
        <is>
          <t>7f92301a232342ecaa860bf392f6b02f</t>
        </is>
      </c>
      <c r="BI2240" t="inlineStr">
        <is>
          <t>15246</t>
        </is>
      </c>
      <c r="BJ2240" t="inlineStr">
        <is>
          <t>XFormInstance</t>
        </is>
      </c>
      <c r="BK2240" t="inlineStr">
        <is>
          <t>46ea09f222b911f0a9856960cb3eba34</t>
        </is>
      </c>
      <c r="BL2240" t="b">
        <v>0</v>
      </c>
      <c r="BM2240" t="inlineStr">
        <is>
          <t>---</t>
        </is>
      </c>
      <c r="BN2240" t="inlineStr">
        <is>
          <t>190.115.175.54</t>
        </is>
      </c>
      <c r="BO2240" t="inlineStr">
        <is>
          <t>Joel Jean Julien</t>
        </is>
      </c>
    </row>
    <row r="2241">
      <c r="A2241" t="inlineStr">
        <is>
          <t>2239</t>
        </is>
      </c>
      <c r="B2241" t="inlineStr">
        <is>
          <t>a14c005c-92f8-4ab5-aa97-2c42506f6cd7</t>
        </is>
      </c>
      <c r="C2241" t="inlineStr">
        <is>
          <t>2025-04-28</t>
        </is>
      </c>
      <c r="D2241" t="inlineStr">
        <is>
          <t>3</t>
        </is>
      </c>
      <c r="E2241" t="inlineStr">
        <is>
          <t>---</t>
        </is>
      </c>
      <c r="F2241" t="inlineStr">
        <is>
          <t>0</t>
        </is>
      </c>
      <c r="G2241" t="inlineStr">
        <is>
          <t>---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---</t>
        </is>
      </c>
      <c r="L2241" t="inlineStr">
        <is>
          <t>---</t>
        </is>
      </c>
      <c r="M2241" t="inlineStr">
        <is>
          <t>---</t>
        </is>
      </c>
      <c r="N2241" t="inlineStr">
        <is>
          <t>---</t>
        </is>
      </c>
      <c r="O2241" t="inlineStr">
        <is>
          <t>---</t>
        </is>
      </c>
      <c r="P2241" t="inlineStr">
        <is>
          <t>---</t>
        </is>
      </c>
      <c r="Q2241" t="inlineStr">
        <is>
          <t>---</t>
        </is>
      </c>
      <c r="R2241" t="inlineStr"/>
      <c r="S2241" t="inlineStr"/>
      <c r="T2241" t="inlineStr"/>
      <c r="U2241" t="inlineStr"/>
      <c r="V2241" t="inlineStr"/>
      <c r="W2241" t="inlineStr"/>
      <c r="X2241" t="inlineStr">
        <is>
          <t>CAP/HSCM/ST02293</t>
        </is>
      </c>
      <c r="Y2241" t="inlineStr">
        <is>
          <t>CAP/HSCM/ST02293</t>
        </is>
      </c>
      <c r="Z2241" t="inlineStr">
        <is>
          <t>2025-04-28 22:20:46</t>
        </is>
      </c>
      <c r="AA2241" t="inlineStr">
        <is>
          <t>2025-04-28 22:20:34</t>
        </is>
      </c>
      <c r="AB2241" t="inlineStr">
        <is>
          <t>1fleurgile</t>
        </is>
      </c>
      <c r="AC2241" t="inlineStr">
        <is>
          <t>2025-04-29 00:00:44</t>
        </is>
      </c>
      <c r="AD2241" s="1" t="inlineStr">
        <is>
          <t>https://www.commcarehq.org/a/caris-test/reports/form_data/a14c005c-92f8-4ab5-aa97-2c42506f6cd7/</t>
        </is>
      </c>
      <c r="AE2241" t="inlineStr">
        <is>
          <t>---</t>
        </is>
      </c>
      <c r="AF2241" t="inlineStr">
        <is>
          <t>af4f14740bcf40adaf38e1b96000b39d</t>
        </is>
      </c>
      <c r="AG2241" t="inlineStr">
        <is>
          <t>OK</t>
        </is>
      </c>
      <c r="AH2241" t="inlineStr">
        <is>
          <t>2025-04-28 22:20:46</t>
        </is>
      </c>
      <c r="AI2241" t="inlineStr">
        <is>
          <t>9cfdf7db54419d22491b2c964b5162b3</t>
        </is>
      </c>
      <c r="AJ2241" t="inlineStr">
        <is>
          <t>2025-04-28</t>
        </is>
      </c>
      <c r="AK2241" t="inlineStr">
        <is>
          <t>3</t>
        </is>
      </c>
      <c r="AL2241" t="inlineStr">
        <is>
          <t>---</t>
        </is>
      </c>
      <c r="AM2241" t="inlineStr">
        <is>
          <t>0</t>
        </is>
      </c>
      <c r="AN2241" t="inlineStr">
        <is>
          <t>---</t>
        </is>
      </c>
      <c r="AO2241" t="inlineStr">
        <is>
          <t>1</t>
        </is>
      </c>
      <c r="AP2241" t="inlineStr">
        <is>
          <t>1</t>
        </is>
      </c>
      <c r="AQ2241" t="inlineStr"/>
      <c r="AR2241" t="inlineStr"/>
      <c r="AS2241" t="inlineStr"/>
      <c r="AT2241" t="inlineStr"/>
      <c r="AU2241" t="inlineStr">
        <is>
          <t>---</t>
        </is>
      </c>
      <c r="AV2241" t="inlineStr">
        <is>
          <t>---</t>
        </is>
      </c>
      <c r="AW2241" t="inlineStr">
        <is>
          <t>---</t>
        </is>
      </c>
      <c r="AX2241" t="inlineStr">
        <is>
          <t>---</t>
        </is>
      </c>
      <c r="AY2241" t="inlineStr">
        <is>
          <t>---</t>
        </is>
      </c>
      <c r="AZ2241" t="inlineStr">
        <is>
          <t>---</t>
        </is>
      </c>
      <c r="BA2241" t="inlineStr">
        <is>
          <t>9cfdf7db54419d22491b2c964b5162b3</t>
        </is>
      </c>
      <c r="BB2241" t="inlineStr">
        <is>
          <t>http://openrosa.org/formdesigner/0B48E039-1E80-49A7-AC24-732B6E788E39</t>
        </is>
      </c>
      <c r="BC2241" t="inlineStr">
        <is>
          <t>Ration et autres visites</t>
        </is>
      </c>
      <c r="BD2241" t="inlineStr">
        <is>
          <t>CommCare Android, version "2.55.0"(467579). App v15976. CommCare Version 2.55.0. Build 467579, built on: 2025-01-15</t>
        </is>
      </c>
      <c r="BE2241" t="inlineStr">
        <is>
          <t>commcare_76b456dd-7d90-498a-a785-92f136625a61</t>
        </is>
      </c>
      <c r="BF2241" t="inlineStr">
        <is>
          <t>19.7266307 -72.2200805 -7.01 13.01</t>
        </is>
      </c>
      <c r="BG2241" t="inlineStr">
        <is>
          <t>f13d8149fc6d39ebe86af18272310ff9</t>
        </is>
      </c>
      <c r="BH2241" t="inlineStr">
        <is>
          <t>7f92301a232342ecaa860bf392f6b02f</t>
        </is>
      </c>
      <c r="BI2241" t="inlineStr">
        <is>
          <t>15246</t>
        </is>
      </c>
      <c r="BJ2241" t="inlineStr">
        <is>
          <t>XFormInstance</t>
        </is>
      </c>
      <c r="BK2241" t="inlineStr">
        <is>
          <t>2cb47a16222a11f092015d8af65c2883</t>
        </is>
      </c>
      <c r="BL2241" t="b">
        <v>0</v>
      </c>
      <c r="BM2241" t="inlineStr">
        <is>
          <t>---</t>
        </is>
      </c>
      <c r="BN2241" t="inlineStr">
        <is>
          <t>200.113.238.191</t>
        </is>
      </c>
      <c r="BO2241" t="inlineStr">
        <is>
          <t>Christ-Love Cherizard</t>
        </is>
      </c>
    </row>
    <row r="2242">
      <c r="A2242" t="inlineStr">
        <is>
          <t>2240</t>
        </is>
      </c>
      <c r="B2242" t="inlineStr">
        <is>
          <t>2bfd586c-e163-4fa3-bda3-db2b83be975e</t>
        </is>
      </c>
      <c r="C2242" t="inlineStr">
        <is>
          <t>2025-04-28</t>
        </is>
      </c>
      <c r="D2242" t="inlineStr">
        <is>
          <t>3</t>
        </is>
      </c>
      <c r="E2242" t="inlineStr">
        <is>
          <t>---</t>
        </is>
      </c>
      <c r="F2242" t="inlineStr">
        <is>
          <t>0</t>
        </is>
      </c>
      <c r="G2242" t="inlineStr">
        <is>
          <t>---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---</t>
        </is>
      </c>
      <c r="L2242" t="inlineStr">
        <is>
          <t>---</t>
        </is>
      </c>
      <c r="M2242" t="inlineStr">
        <is>
          <t>---</t>
        </is>
      </c>
      <c r="N2242" t="inlineStr">
        <is>
          <t>---</t>
        </is>
      </c>
      <c r="O2242" t="inlineStr">
        <is>
          <t>---</t>
        </is>
      </c>
      <c r="P2242" t="inlineStr">
        <is>
          <t>---</t>
        </is>
      </c>
      <c r="Q2242" t="inlineStr">
        <is>
          <t>---</t>
        </is>
      </c>
      <c r="R2242" t="inlineStr"/>
      <c r="S2242" t="inlineStr"/>
      <c r="T2242" t="inlineStr"/>
      <c r="U2242" t="inlineStr"/>
      <c r="V2242" t="inlineStr"/>
      <c r="W2242" t="inlineStr"/>
      <c r="X2242" t="inlineStr">
        <is>
          <t>CAP/HSCM/ST04692</t>
        </is>
      </c>
      <c r="Y2242" t="inlineStr">
        <is>
          <t>CAP/HSCM/ST04692</t>
        </is>
      </c>
      <c r="Z2242" t="inlineStr">
        <is>
          <t>2025-04-28 22:21:19</t>
        </is>
      </c>
      <c r="AA2242" t="inlineStr">
        <is>
          <t>2025-04-28 22:21:07</t>
        </is>
      </c>
      <c r="AB2242" t="inlineStr">
        <is>
          <t>1fleurgile</t>
        </is>
      </c>
      <c r="AC2242" t="inlineStr">
        <is>
          <t>2025-04-29 00:00:45</t>
        </is>
      </c>
      <c r="AD2242" s="1" t="inlineStr">
        <is>
          <t>https://www.commcarehq.org/a/caris-test/reports/form_data/2bfd586c-e163-4fa3-bda3-db2b83be975e/</t>
        </is>
      </c>
      <c r="AE2242" t="inlineStr">
        <is>
          <t>---</t>
        </is>
      </c>
      <c r="AF2242" t="inlineStr">
        <is>
          <t>3c5a623af057e23a32ae4000_180038</t>
        </is>
      </c>
      <c r="AG2242" t="inlineStr">
        <is>
          <t>OK</t>
        </is>
      </c>
      <c r="AH2242" t="inlineStr">
        <is>
          <t>2025-04-28 22:21:19</t>
        </is>
      </c>
      <c r="AI2242" t="inlineStr">
        <is>
          <t>9cfdf7db54419d22491b2c964b5162b3</t>
        </is>
      </c>
      <c r="AJ2242" t="inlineStr">
        <is>
          <t>2025-04-28</t>
        </is>
      </c>
      <c r="AK2242" t="inlineStr">
        <is>
          <t>3</t>
        </is>
      </c>
      <c r="AL2242" t="inlineStr">
        <is>
          <t>---</t>
        </is>
      </c>
      <c r="AM2242" t="inlineStr">
        <is>
          <t>0</t>
        </is>
      </c>
      <c r="AN2242" t="inlineStr">
        <is>
          <t>---</t>
        </is>
      </c>
      <c r="AO2242" t="inlineStr">
        <is>
          <t>1</t>
        </is>
      </c>
      <c r="AP2242" t="inlineStr">
        <is>
          <t>1</t>
        </is>
      </c>
      <c r="AQ2242" t="inlineStr"/>
      <c r="AR2242" t="inlineStr"/>
      <c r="AS2242" t="inlineStr"/>
      <c r="AT2242" t="inlineStr"/>
      <c r="AU2242" t="inlineStr">
        <is>
          <t>---</t>
        </is>
      </c>
      <c r="AV2242" t="inlineStr">
        <is>
          <t>---</t>
        </is>
      </c>
      <c r="AW2242" t="inlineStr">
        <is>
          <t>---</t>
        </is>
      </c>
      <c r="AX2242" t="inlineStr">
        <is>
          <t>---</t>
        </is>
      </c>
      <c r="AY2242" t="inlineStr">
        <is>
          <t>---</t>
        </is>
      </c>
      <c r="AZ2242" t="inlineStr">
        <is>
          <t>---</t>
        </is>
      </c>
      <c r="BA2242" t="inlineStr">
        <is>
          <t>9cfdf7db54419d22491b2c964b5162b3</t>
        </is>
      </c>
      <c r="BB2242" t="inlineStr">
        <is>
          <t>http://openrosa.org/formdesigner/0B48E039-1E80-49A7-AC24-732B6E788E39</t>
        </is>
      </c>
      <c r="BC2242" t="inlineStr">
        <is>
          <t>Ration et autres visites</t>
        </is>
      </c>
      <c r="BD2242" t="inlineStr">
        <is>
          <t>CommCare Android, version "2.55.0"(467579). App v15976. CommCare Version 2.55.0. Build 467579, built on: 2025-01-15</t>
        </is>
      </c>
      <c r="BE2242" t="inlineStr">
        <is>
          <t>commcare_76b456dd-7d90-498a-a785-92f136625a61</t>
        </is>
      </c>
      <c r="BF2242" t="inlineStr">
        <is>
          <t>19.7266014 -72.2200158 -1.1 21.61</t>
        </is>
      </c>
      <c r="BG2242" t="inlineStr">
        <is>
          <t>f13d8149fc6d39ebe86af18272310ff9</t>
        </is>
      </c>
      <c r="BH2242" t="inlineStr">
        <is>
          <t>7f92301a232342ecaa860bf392f6b02f</t>
        </is>
      </c>
      <c r="BI2242" t="inlineStr">
        <is>
          <t>15246</t>
        </is>
      </c>
      <c r="BJ2242" t="inlineStr">
        <is>
          <t>XFormInstance</t>
        </is>
      </c>
      <c r="BK2242" t="inlineStr">
        <is>
          <t>2cb47a16222a11f092015d8af65c2883</t>
        </is>
      </c>
      <c r="BL2242" t="b">
        <v>0</v>
      </c>
      <c r="BM2242" t="inlineStr">
        <is>
          <t>---</t>
        </is>
      </c>
      <c r="BN2242" t="inlineStr">
        <is>
          <t>200.113.238.191</t>
        </is>
      </c>
      <c r="BO2242" t="inlineStr">
        <is>
          <t>Gesterlove Toussaint</t>
        </is>
      </c>
    </row>
    <row r="2243">
      <c r="A2243" t="inlineStr">
        <is>
          <t>2241</t>
        </is>
      </c>
      <c r="B2243" t="inlineStr">
        <is>
          <t>eb3e3923-6ae6-4da6-b9e7-16995bdf9217</t>
        </is>
      </c>
      <c r="C2243" t="inlineStr">
        <is>
          <t>2025-04-28</t>
        </is>
      </c>
      <c r="D2243" t="inlineStr">
        <is>
          <t>3</t>
        </is>
      </c>
      <c r="E2243" t="inlineStr">
        <is>
          <t>---</t>
        </is>
      </c>
      <c r="F2243" t="inlineStr">
        <is>
          <t>0</t>
        </is>
      </c>
      <c r="G2243" t="inlineStr">
        <is>
          <t>---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---</t>
        </is>
      </c>
      <c r="L2243" t="inlineStr">
        <is>
          <t>---</t>
        </is>
      </c>
      <c r="M2243" t="inlineStr">
        <is>
          <t>---</t>
        </is>
      </c>
      <c r="N2243" t="inlineStr">
        <is>
          <t>---</t>
        </is>
      </c>
      <c r="O2243" t="inlineStr">
        <is>
          <t>---</t>
        </is>
      </c>
      <c r="P2243" t="inlineStr">
        <is>
          <t>---</t>
        </is>
      </c>
      <c r="Q2243" t="inlineStr">
        <is>
          <t>---</t>
        </is>
      </c>
      <c r="R2243" t="inlineStr"/>
      <c r="S2243" t="inlineStr"/>
      <c r="T2243" t="inlineStr"/>
      <c r="U2243" t="inlineStr"/>
      <c r="V2243" t="inlineStr"/>
      <c r="W2243" t="inlineStr"/>
      <c r="X2243" t="inlineStr">
        <is>
          <t>CAP/HSCM/ST04795</t>
        </is>
      </c>
      <c r="Y2243" t="inlineStr">
        <is>
          <t>CAP/HSCM/ST04795</t>
        </is>
      </c>
      <c r="Z2243" t="inlineStr">
        <is>
          <t>2025-04-28 22:21:58</t>
        </is>
      </c>
      <c r="AA2243" t="inlineStr">
        <is>
          <t>2025-04-28 22:21:45</t>
        </is>
      </c>
      <c r="AB2243" t="inlineStr">
        <is>
          <t>1fleurgile</t>
        </is>
      </c>
      <c r="AC2243" t="inlineStr">
        <is>
          <t>2025-04-29 00:00:45</t>
        </is>
      </c>
      <c r="AD2243" s="1" t="inlineStr">
        <is>
          <t>https://www.commcarehq.org/a/caris-test/reports/form_data/eb3e3923-6ae6-4da6-b9e7-16995bdf9217/</t>
        </is>
      </c>
      <c r="AE2243" t="inlineStr">
        <is>
          <t>---</t>
        </is>
      </c>
      <c r="AF2243" t="inlineStr">
        <is>
          <t>3c5a623af057e23a32ae4000_187354</t>
        </is>
      </c>
      <c r="AG2243" t="inlineStr">
        <is>
          <t>OK</t>
        </is>
      </c>
      <c r="AH2243" t="inlineStr">
        <is>
          <t>2025-04-28 22:21:58</t>
        </is>
      </c>
      <c r="AI2243" t="inlineStr">
        <is>
          <t>9cfdf7db54419d22491b2c964b5162b3</t>
        </is>
      </c>
      <c r="AJ2243" t="inlineStr">
        <is>
          <t>2025-04-28</t>
        </is>
      </c>
      <c r="AK2243" t="inlineStr">
        <is>
          <t>3</t>
        </is>
      </c>
      <c r="AL2243" t="inlineStr">
        <is>
          <t>---</t>
        </is>
      </c>
      <c r="AM2243" t="inlineStr">
        <is>
          <t>0</t>
        </is>
      </c>
      <c r="AN2243" t="inlineStr">
        <is>
          <t>---</t>
        </is>
      </c>
      <c r="AO2243" t="inlineStr">
        <is>
          <t>1</t>
        </is>
      </c>
      <c r="AP2243" t="inlineStr">
        <is>
          <t>1</t>
        </is>
      </c>
      <c r="AQ2243" t="inlineStr"/>
      <c r="AR2243" t="inlineStr"/>
      <c r="AS2243" t="inlineStr"/>
      <c r="AT2243" t="inlineStr"/>
      <c r="AU2243" t="inlineStr">
        <is>
          <t>---</t>
        </is>
      </c>
      <c r="AV2243" t="inlineStr">
        <is>
          <t>---</t>
        </is>
      </c>
      <c r="AW2243" t="inlineStr">
        <is>
          <t>---</t>
        </is>
      </c>
      <c r="AX2243" t="inlineStr">
        <is>
          <t>---</t>
        </is>
      </c>
      <c r="AY2243" t="inlineStr">
        <is>
          <t>---</t>
        </is>
      </c>
      <c r="AZ2243" t="inlineStr">
        <is>
          <t>---</t>
        </is>
      </c>
      <c r="BA2243" t="inlineStr">
        <is>
          <t>9cfdf7db54419d22491b2c964b5162b3</t>
        </is>
      </c>
      <c r="BB2243" t="inlineStr">
        <is>
          <t>http://openrosa.org/formdesigner/0B48E039-1E80-49A7-AC24-732B6E788E39</t>
        </is>
      </c>
      <c r="BC2243" t="inlineStr">
        <is>
          <t>Ration et autres visites</t>
        </is>
      </c>
      <c r="BD2243" t="inlineStr">
        <is>
          <t>CommCare Android, version "2.55.0"(467579). App v15976. CommCare Version 2.55.0. Build 467579, built on: 2025-01-15</t>
        </is>
      </c>
      <c r="BE2243" t="inlineStr">
        <is>
          <t>commcare_76b456dd-7d90-498a-a785-92f136625a61</t>
        </is>
      </c>
      <c r="BF2243" t="inlineStr">
        <is>
          <t>19.726609 -72.2200656 -5.77 18.28</t>
        </is>
      </c>
      <c r="BG2243" t="inlineStr">
        <is>
          <t>f13d8149fc6d39ebe86af18272310ff9</t>
        </is>
      </c>
      <c r="BH2243" t="inlineStr">
        <is>
          <t>7f92301a232342ecaa860bf392f6b02f</t>
        </is>
      </c>
      <c r="BI2243" t="inlineStr">
        <is>
          <t>15246</t>
        </is>
      </c>
      <c r="BJ2243" t="inlineStr">
        <is>
          <t>XFormInstance</t>
        </is>
      </c>
      <c r="BK2243" t="inlineStr">
        <is>
          <t>2cb47a16222a11f092015d8af65c2883</t>
        </is>
      </c>
      <c r="BL2243" t="b">
        <v>0</v>
      </c>
      <c r="BM2243" t="inlineStr">
        <is>
          <t>---</t>
        </is>
      </c>
      <c r="BN2243" t="inlineStr">
        <is>
          <t>200.113.238.191</t>
        </is>
      </c>
      <c r="BO2243" t="inlineStr">
        <is>
          <t>Esther Pierre</t>
        </is>
      </c>
    </row>
    <row r="2244">
      <c r="A2244" t="inlineStr">
        <is>
          <t>2242</t>
        </is>
      </c>
      <c r="B2244" t="inlineStr">
        <is>
          <t>8bc09f21-7056-4493-be00-024276967195</t>
        </is>
      </c>
      <c r="C2244" t="inlineStr">
        <is>
          <t>2025-04-28</t>
        </is>
      </c>
      <c r="D2244" t="inlineStr">
        <is>
          <t>3</t>
        </is>
      </c>
      <c r="E2244" t="inlineStr">
        <is>
          <t>---</t>
        </is>
      </c>
      <c r="F2244" t="inlineStr">
        <is>
          <t>0</t>
        </is>
      </c>
      <c r="G2244" t="inlineStr">
        <is>
          <t>---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---</t>
        </is>
      </c>
      <c r="L2244" t="inlineStr">
        <is>
          <t>---</t>
        </is>
      </c>
      <c r="M2244" t="inlineStr">
        <is>
          <t>---</t>
        </is>
      </c>
      <c r="N2244" t="inlineStr">
        <is>
          <t>---</t>
        </is>
      </c>
      <c r="O2244" t="inlineStr">
        <is>
          <t>---</t>
        </is>
      </c>
      <c r="P2244" t="inlineStr">
        <is>
          <t>---</t>
        </is>
      </c>
      <c r="Q2244" t="inlineStr">
        <is>
          <t>---</t>
        </is>
      </c>
      <c r="R2244" t="inlineStr"/>
      <c r="S2244" t="inlineStr"/>
      <c r="T2244" t="inlineStr"/>
      <c r="U2244" t="inlineStr"/>
      <c r="V2244" t="inlineStr"/>
      <c r="W2244" t="inlineStr"/>
      <c r="X2244" t="inlineStr">
        <is>
          <t>CAP/HSCM/ST01703</t>
        </is>
      </c>
      <c r="Y2244" t="inlineStr">
        <is>
          <t>CAP/HSCM/ST01703</t>
        </is>
      </c>
      <c r="Z2244" t="inlineStr">
        <is>
          <t>2025-04-28 22:22:47</t>
        </is>
      </c>
      <c r="AA2244" t="inlineStr">
        <is>
          <t>2025-04-28 22:22:29</t>
        </is>
      </c>
      <c r="AB2244" t="inlineStr">
        <is>
          <t>1fleurgile</t>
        </is>
      </c>
      <c r="AC2244" t="inlineStr">
        <is>
          <t>2025-04-29 00:00:46</t>
        </is>
      </c>
      <c r="AD2244" s="1" t="inlineStr">
        <is>
          <t>https://www.commcarehq.org/a/caris-test/reports/form_data/8bc09f21-7056-4493-be00-024276967195/</t>
        </is>
      </c>
      <c r="AE2244" t="inlineStr">
        <is>
          <t>---</t>
        </is>
      </c>
      <c r="AF2244" t="inlineStr">
        <is>
          <t>0d419a6060494328b7c57679ee94c71e</t>
        </is>
      </c>
      <c r="AG2244" t="inlineStr">
        <is>
          <t>OK</t>
        </is>
      </c>
      <c r="AH2244" t="inlineStr">
        <is>
          <t>2025-04-28 22:22:47</t>
        </is>
      </c>
      <c r="AI2244" t="inlineStr">
        <is>
          <t>9cfdf7db54419d22491b2c964b5162b3</t>
        </is>
      </c>
      <c r="AJ2244" t="inlineStr">
        <is>
          <t>2025-04-28</t>
        </is>
      </c>
      <c r="AK2244" t="inlineStr">
        <is>
          <t>3</t>
        </is>
      </c>
      <c r="AL2244" t="inlineStr">
        <is>
          <t>---</t>
        </is>
      </c>
      <c r="AM2244" t="inlineStr">
        <is>
          <t>0</t>
        </is>
      </c>
      <c r="AN2244" t="inlineStr">
        <is>
          <t>---</t>
        </is>
      </c>
      <c r="AO2244" t="inlineStr">
        <is>
          <t>1</t>
        </is>
      </c>
      <c r="AP2244" t="inlineStr">
        <is>
          <t>1</t>
        </is>
      </c>
      <c r="AQ2244" t="inlineStr"/>
      <c r="AR2244" t="inlineStr"/>
      <c r="AS2244" t="inlineStr"/>
      <c r="AT2244" t="inlineStr"/>
      <c r="AU2244" t="inlineStr">
        <is>
          <t>---</t>
        </is>
      </c>
      <c r="AV2244" t="inlineStr">
        <is>
          <t>---</t>
        </is>
      </c>
      <c r="AW2244" t="inlineStr">
        <is>
          <t>---</t>
        </is>
      </c>
      <c r="AX2244" t="inlineStr">
        <is>
          <t>---</t>
        </is>
      </c>
      <c r="AY2244" t="inlineStr">
        <is>
          <t>---</t>
        </is>
      </c>
      <c r="AZ2244" t="inlineStr">
        <is>
          <t>---</t>
        </is>
      </c>
      <c r="BA2244" t="inlineStr">
        <is>
          <t>9cfdf7db54419d22491b2c964b5162b3</t>
        </is>
      </c>
      <c r="BB2244" t="inlineStr">
        <is>
          <t>http://openrosa.org/formdesigner/0B48E039-1E80-49A7-AC24-732B6E788E39</t>
        </is>
      </c>
      <c r="BC2244" t="inlineStr">
        <is>
          <t>Ration et autres visites</t>
        </is>
      </c>
      <c r="BD2244" t="inlineStr">
        <is>
          <t>CommCare Android, version "2.55.0"(467579). App v15976. CommCare Version 2.55.0. Build 467579, built on: 2025-01-15</t>
        </is>
      </c>
      <c r="BE2244" t="inlineStr">
        <is>
          <t>commcare_76b456dd-7d90-498a-a785-92f136625a61</t>
        </is>
      </c>
      <c r="BF2244" t="inlineStr">
        <is>
          <t>19.7265963 -72.2201025 -12.51 11.8</t>
        </is>
      </c>
      <c r="BG2244" t="inlineStr">
        <is>
          <t>f13d8149fc6d39ebe86af18272310ff9</t>
        </is>
      </c>
      <c r="BH2244" t="inlineStr">
        <is>
          <t>7f92301a232342ecaa860bf392f6b02f</t>
        </is>
      </c>
      <c r="BI2244" t="inlineStr">
        <is>
          <t>15246</t>
        </is>
      </c>
      <c r="BJ2244" t="inlineStr">
        <is>
          <t>XFormInstance</t>
        </is>
      </c>
      <c r="BK2244" t="inlineStr">
        <is>
          <t>2cb47a16222a11f092015d8af65c2883</t>
        </is>
      </c>
      <c r="BL2244" t="b">
        <v>0</v>
      </c>
      <c r="BM2244" t="inlineStr">
        <is>
          <t>---</t>
        </is>
      </c>
      <c r="BN2244" t="inlineStr">
        <is>
          <t>200.113.238.191</t>
        </is>
      </c>
      <c r="BO2244" t="inlineStr">
        <is>
          <t>Adrien Monfort</t>
        </is>
      </c>
    </row>
    <row r="2245">
      <c r="A2245" t="inlineStr">
        <is>
          <t>2243</t>
        </is>
      </c>
      <c r="B2245" t="inlineStr">
        <is>
          <t>3bd64eb6-cba7-4ee3-b48d-910663c01dfc</t>
        </is>
      </c>
      <c r="C2245" t="inlineStr">
        <is>
          <t>2025-04-28</t>
        </is>
      </c>
      <c r="D2245" t="inlineStr">
        <is>
          <t>3</t>
        </is>
      </c>
      <c r="E2245" t="inlineStr">
        <is>
          <t>---</t>
        </is>
      </c>
      <c r="F2245" t="inlineStr">
        <is>
          <t>0</t>
        </is>
      </c>
      <c r="G2245" t="inlineStr">
        <is>
          <t>---</t>
        </is>
      </c>
      <c r="H2245" t="inlineStr">
        <is>
          <t>0</t>
        </is>
      </c>
      <c r="I2245" t="inlineStr">
        <is>
          <t>0</t>
        </is>
      </c>
      <c r="J2245" t="inlineStr">
        <is>
          <t>---</t>
        </is>
      </c>
      <c r="K2245" t="inlineStr">
        <is>
          <t>---</t>
        </is>
      </c>
      <c r="L2245" t="inlineStr">
        <is>
          <t>---</t>
        </is>
      </c>
      <c r="M2245" t="inlineStr">
        <is>
          <t>---</t>
        </is>
      </c>
      <c r="N2245" t="inlineStr">
        <is>
          <t>---</t>
        </is>
      </c>
      <c r="O2245" t="inlineStr">
        <is>
          <t>---</t>
        </is>
      </c>
      <c r="P2245" t="inlineStr">
        <is>
          <t>---</t>
        </is>
      </c>
      <c r="Q2245" t="inlineStr">
        <is>
          <t>---</t>
        </is>
      </c>
      <c r="R2245" t="inlineStr">
        <is>
          <t>---</t>
        </is>
      </c>
      <c r="S2245" t="inlineStr">
        <is>
          <t>---</t>
        </is>
      </c>
      <c r="T2245" t="inlineStr">
        <is>
          <t>---</t>
        </is>
      </c>
      <c r="U2245" t="inlineStr">
        <is>
          <t>---</t>
        </is>
      </c>
      <c r="V2245" t="inlineStr">
        <is>
          <t>---</t>
        </is>
      </c>
      <c r="W2245" t="inlineStr"/>
      <c r="X2245" t="inlineStr">
        <is>
          <t>CAP/HSCM/ST03748</t>
        </is>
      </c>
      <c r="Y2245" t="inlineStr">
        <is>
          <t>CAP/HSCM/ST03748</t>
        </is>
      </c>
      <c r="Z2245" t="inlineStr">
        <is>
          <t>2025-04-28 22:23:52</t>
        </is>
      </c>
      <c r="AA2245" t="inlineStr">
        <is>
          <t>2025-04-28 22:23:15</t>
        </is>
      </c>
      <c r="AB2245" t="inlineStr">
        <is>
          <t>1fleurgile</t>
        </is>
      </c>
      <c r="AC2245" t="inlineStr">
        <is>
          <t>2025-04-29 00:00:46</t>
        </is>
      </c>
      <c r="AD2245" s="1" t="inlineStr">
        <is>
          <t>https://www.commcarehq.org/a/caris-test/reports/form_data/3bd64eb6-cba7-4ee3-b48d-910663c01dfc/</t>
        </is>
      </c>
      <c r="AE2245" t="inlineStr">
        <is>
          <t>---</t>
        </is>
      </c>
      <c r="AF2245" t="inlineStr">
        <is>
          <t>3c5a623af057e23a32ae4000_37634</t>
        </is>
      </c>
      <c r="AG2245" t="inlineStr">
        <is>
          <t>OK</t>
        </is>
      </c>
      <c r="AH2245" t="inlineStr">
        <is>
          <t>2025-04-28 22:23:52</t>
        </is>
      </c>
      <c r="AI2245" t="inlineStr">
        <is>
          <t>9cfdf7db54419d22491b2c964b5162b3</t>
        </is>
      </c>
      <c r="AJ2245" t="inlineStr">
        <is>
          <t>2025-04-28</t>
        </is>
      </c>
      <c r="AK2245" t="inlineStr">
        <is>
          <t>3</t>
        </is>
      </c>
      <c r="AL2245" t="inlineStr">
        <is>
          <t>---</t>
        </is>
      </c>
      <c r="AM2245" t="inlineStr">
        <is>
          <t>0</t>
        </is>
      </c>
      <c r="AN2245" t="inlineStr">
        <is>
          <t>---</t>
        </is>
      </c>
      <c r="AO2245" t="inlineStr">
        <is>
          <t>0</t>
        </is>
      </c>
      <c r="AP2245" t="inlineStr">
        <is>
          <t>0</t>
        </is>
      </c>
      <c r="AQ2245" t="inlineStr">
        <is>
          <t>---</t>
        </is>
      </c>
      <c r="AR2245" t="inlineStr">
        <is>
          <t>---</t>
        </is>
      </c>
      <c r="AS2245" t="inlineStr">
        <is>
          <t>---</t>
        </is>
      </c>
      <c r="AT2245" t="inlineStr"/>
      <c r="AU2245" t="inlineStr">
        <is>
          <t>---</t>
        </is>
      </c>
      <c r="AV2245" t="inlineStr">
        <is>
          <t>---</t>
        </is>
      </c>
      <c r="AW2245" t="inlineStr">
        <is>
          <t>---</t>
        </is>
      </c>
      <c r="AX2245" t="inlineStr">
        <is>
          <t>---</t>
        </is>
      </c>
      <c r="AY2245" t="inlineStr">
        <is>
          <t>---</t>
        </is>
      </c>
      <c r="AZ2245" t="inlineStr">
        <is>
          <t>---</t>
        </is>
      </c>
      <c r="BA2245" t="inlineStr">
        <is>
          <t>9cfdf7db54419d22491b2c964b5162b3</t>
        </is>
      </c>
      <c r="BB2245" t="inlineStr">
        <is>
          <t>http://openrosa.org/formdesigner/0B48E039-1E80-49A7-AC24-732B6E788E39</t>
        </is>
      </c>
      <c r="BC2245" t="inlineStr">
        <is>
          <t>Ration et autres visites</t>
        </is>
      </c>
      <c r="BD2245" t="inlineStr">
        <is>
          <t>CommCare Android, version "2.55.0"(467579). App v15976. CommCare Version 2.55.0. Build 467579, built on: 2025-01-15</t>
        </is>
      </c>
      <c r="BE2245" t="inlineStr">
        <is>
          <t>commcare_76b456dd-7d90-498a-a785-92f136625a61</t>
        </is>
      </c>
      <c r="BF2245" t="inlineStr">
        <is>
          <t>19.7265999 -72.2201188 -18.5 19.27</t>
        </is>
      </c>
      <c r="BG2245" t="inlineStr">
        <is>
          <t>f13d8149fc6d39ebe86af18272310ff9</t>
        </is>
      </c>
      <c r="BH2245" t="inlineStr">
        <is>
          <t>7f92301a232342ecaa860bf392f6b02f</t>
        </is>
      </c>
      <c r="BI2245" t="inlineStr">
        <is>
          <t>15246</t>
        </is>
      </c>
      <c r="BJ2245" t="inlineStr">
        <is>
          <t>XFormInstance</t>
        </is>
      </c>
      <c r="BK2245" t="inlineStr">
        <is>
          <t>2cb47a16222a11f092015d8af65c2883</t>
        </is>
      </c>
      <c r="BL2245" t="b">
        <v>0</v>
      </c>
      <c r="BM2245" t="inlineStr">
        <is>
          <t>---</t>
        </is>
      </c>
      <c r="BN2245" t="inlineStr">
        <is>
          <t>200.113.238.191</t>
        </is>
      </c>
      <c r="BO2245" t="inlineStr">
        <is>
          <t>Jean Luckson</t>
        </is>
      </c>
    </row>
    <row r="2246">
      <c r="A2246" t="inlineStr">
        <is>
          <t>2244</t>
        </is>
      </c>
      <c r="B2246" t="inlineStr">
        <is>
          <t>153beaed-095d-4829-a2be-18348160edaf</t>
        </is>
      </c>
      <c r="C2246" t="inlineStr">
        <is>
          <t>2025-04-22</t>
        </is>
      </c>
      <c r="D2246" t="inlineStr">
        <is>
          <t>4</t>
        </is>
      </c>
      <c r="E2246" t="inlineStr">
        <is>
          <t>accompagné pour Bilan Renal</t>
        </is>
      </c>
      <c r="F2246" t="inlineStr">
        <is>
          <t>0</t>
        </is>
      </c>
      <c r="G2246" t="inlineStr">
        <is>
          <t>Tlfon n'est pas disponible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---</t>
        </is>
      </c>
      <c r="L2246" t="inlineStr">
        <is>
          <t>---</t>
        </is>
      </c>
      <c r="M2246" t="inlineStr">
        <is>
          <t>---</t>
        </is>
      </c>
      <c r="N2246" t="inlineStr">
        <is>
          <t>---</t>
        </is>
      </c>
      <c r="O2246" t="inlineStr">
        <is>
          <t>---</t>
        </is>
      </c>
      <c r="P2246" t="inlineStr">
        <is>
          <t>---</t>
        </is>
      </c>
      <c r="Q2246" t="inlineStr">
        <is>
          <t>---</t>
        </is>
      </c>
      <c r="R2246" t="inlineStr"/>
      <c r="S2246" t="inlineStr"/>
      <c r="T2246" t="inlineStr"/>
      <c r="U2246" t="inlineStr"/>
      <c r="V2246" t="inlineStr"/>
      <c r="W2246" t="inlineStr"/>
      <c r="X2246" t="inlineStr">
        <is>
          <t>MCH/DSCA/ST01156</t>
        </is>
      </c>
      <c r="Y2246" t="inlineStr">
        <is>
          <t>MCH/DSCA/ST01156</t>
        </is>
      </c>
      <c r="Z2246" t="inlineStr">
        <is>
          <t>2025-04-29 02:08:31</t>
        </is>
      </c>
      <c r="AA2246" t="inlineStr">
        <is>
          <t>2025-04-29 02:06:37</t>
        </is>
      </c>
      <c r="AB2246" t="inlineStr">
        <is>
          <t>6evelyne</t>
        </is>
      </c>
      <c r="AC2246" t="inlineStr">
        <is>
          <t>2025-04-29 01:10:45</t>
        </is>
      </c>
      <c r="AD2246" s="1" t="inlineStr">
        <is>
          <t>https://www.commcarehq.org/a/caris-test/reports/form_data/153beaed-095d-4829-a2be-18348160edaf/</t>
        </is>
      </c>
      <c r="AE2246" t="inlineStr">
        <is>
          <t>---</t>
        </is>
      </c>
      <c r="AF2246" t="inlineStr">
        <is>
          <t>3c5a623af057e23a32ae4000_119703</t>
        </is>
      </c>
      <c r="AG2246" t="inlineStr">
        <is>
          <t>---</t>
        </is>
      </c>
      <c r="AH2246" t="inlineStr">
        <is>
          <t>2025-04-29 02:08:31</t>
        </is>
      </c>
      <c r="AI2246" t="inlineStr">
        <is>
          <t>4a46325eb6794fee8a54ef2fbf119d12</t>
        </is>
      </c>
      <c r="AJ2246" t="inlineStr">
        <is>
          <t>2025-04-22</t>
        </is>
      </c>
      <c r="AK2246" t="inlineStr">
        <is>
          <t>4</t>
        </is>
      </c>
      <c r="AL2246" t="inlineStr">
        <is>
          <t>accompagné pour Bilan Renal</t>
        </is>
      </c>
      <c r="AM2246" t="inlineStr">
        <is>
          <t>0</t>
        </is>
      </c>
      <c r="AN2246" t="inlineStr">
        <is>
          <t>Tlfon n'est pas disponible</t>
        </is>
      </c>
      <c r="AO2246" t="inlineStr">
        <is>
          <t>1</t>
        </is>
      </c>
      <c r="AP2246" t="inlineStr">
        <is>
          <t>1</t>
        </is>
      </c>
      <c r="AQ2246" t="inlineStr"/>
      <c r="AR2246" t="inlineStr"/>
      <c r="AS2246" t="inlineStr"/>
      <c r="AT2246" t="inlineStr"/>
      <c r="AU2246" t="inlineStr">
        <is>
          <t>---</t>
        </is>
      </c>
      <c r="AV2246" t="inlineStr">
        <is>
          <t>---</t>
        </is>
      </c>
      <c r="AW2246" t="inlineStr">
        <is>
          <t>---</t>
        </is>
      </c>
      <c r="AX2246" t="inlineStr">
        <is>
          <t>---</t>
        </is>
      </c>
      <c r="AY2246" t="inlineStr">
        <is>
          <t>---</t>
        </is>
      </c>
      <c r="AZ2246" t="inlineStr">
        <is>
          <t>---</t>
        </is>
      </c>
      <c r="BA2246" t="inlineStr">
        <is>
          <t>4a46325eb6794fee8a54ef2fbf119d12</t>
        </is>
      </c>
      <c r="BB2246" t="inlineStr">
        <is>
          <t>http://openrosa.org/formdesigner/0B48E039-1E80-49A7-AC24-732B6E788E39</t>
        </is>
      </c>
      <c r="BC2246" t="inlineStr">
        <is>
          <t>Ration et autres visites</t>
        </is>
      </c>
      <c r="BD2246" t="inlineStr">
        <is>
          <t>CommCare Android, version "2.56"(468046). App v15976. CommCare Version 2.56.0. Build 468046, built on: 2025-03-15</t>
        </is>
      </c>
      <c r="BE2246" t="inlineStr">
        <is>
          <t>commcare_40296b7d-43c6-4fdb-ac84-9d72c5f544fb</t>
        </is>
      </c>
      <c r="BF2246" t="inlineStr"/>
      <c r="BG2246" t="inlineStr">
        <is>
          <t>f13d8149fc6d39ebe86af18272310ff9</t>
        </is>
      </c>
      <c r="BH2246" t="inlineStr">
        <is>
          <t>7f92301a232342ecaa860bf392f6b02f</t>
        </is>
      </c>
      <c r="BI2246" t="inlineStr">
        <is>
          <t>15246</t>
        </is>
      </c>
      <c r="BJ2246" t="inlineStr">
        <is>
          <t>XFormInstance</t>
        </is>
      </c>
      <c r="BK2246" t="inlineStr">
        <is>
          <t>cbc34daa246711f0bb1badacf27a4d41</t>
        </is>
      </c>
      <c r="BL2246" t="b">
        <v>0</v>
      </c>
      <c r="BM2246" t="inlineStr">
        <is>
          <t>---</t>
        </is>
      </c>
      <c r="BN2246" t="inlineStr">
        <is>
          <t>200.113.253.227</t>
        </is>
      </c>
      <c r="BO2246" t="inlineStr">
        <is>
          <t>Wislande Dort</t>
        </is>
      </c>
    </row>
    <row r="2247">
      <c r="A2247" t="inlineStr">
        <is>
          <t>2245</t>
        </is>
      </c>
      <c r="B2247" t="inlineStr">
        <is>
          <t>1d9d1e8f-4e3b-4fb6-b0a0-9c44d288cf59</t>
        </is>
      </c>
      <c r="C2247" t="inlineStr">
        <is>
          <t>2025-04-28</t>
        </is>
      </c>
      <c r="D2247" t="inlineStr">
        <is>
          <t>3</t>
        </is>
      </c>
      <c r="E2247" t="inlineStr">
        <is>
          <t>---</t>
        </is>
      </c>
      <c r="F2247" t="inlineStr">
        <is>
          <t>1</t>
        </is>
      </c>
      <c r="G2247" t="inlineStr">
        <is>
          <t>---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---</t>
        </is>
      </c>
      <c r="L2247" t="inlineStr">
        <is>
          <t>---</t>
        </is>
      </c>
      <c r="M2247" t="inlineStr">
        <is>
          <t>---</t>
        </is>
      </c>
      <c r="N2247" t="inlineStr">
        <is>
          <t>---</t>
        </is>
      </c>
      <c r="O2247" t="inlineStr">
        <is>
          <t>---</t>
        </is>
      </c>
      <c r="P2247" t="inlineStr">
        <is>
          <t>---</t>
        </is>
      </c>
      <c r="Q2247" t="inlineStr">
        <is>
          <t>---</t>
        </is>
      </c>
      <c r="R2247" t="inlineStr"/>
      <c r="S2247" t="inlineStr"/>
      <c r="T2247" t="inlineStr"/>
      <c r="U2247" t="inlineStr"/>
      <c r="V2247" t="inlineStr"/>
      <c r="W2247" t="inlineStr"/>
      <c r="X2247" t="inlineStr">
        <is>
          <t>CAP/HSCM/ST01785</t>
        </is>
      </c>
      <c r="Y2247" t="inlineStr">
        <is>
          <t>CAP/HSCM/ST01785</t>
        </is>
      </c>
      <c r="Z2247" t="inlineStr">
        <is>
          <t>2025-04-29 01:12:16</t>
        </is>
      </c>
      <c r="AA2247" t="inlineStr">
        <is>
          <t>2025-04-29 01:12:04</t>
        </is>
      </c>
      <c r="AB2247" t="inlineStr">
        <is>
          <t>1maselaine</t>
        </is>
      </c>
      <c r="AC2247" t="inlineStr">
        <is>
          <t>2025-04-29 01:12:21</t>
        </is>
      </c>
      <c r="AD2247" s="1" t="inlineStr">
        <is>
          <t>https://www.commcarehq.org/a/caris-test/reports/form_data/1d9d1e8f-4e3b-4fb6-b0a0-9c44d288cf59/</t>
        </is>
      </c>
      <c r="AE2247" t="inlineStr">
        <is>
          <t>---</t>
        </is>
      </c>
      <c r="AF2247" t="inlineStr">
        <is>
          <t>2ace157e778141ceaba74c77a6311ad4</t>
        </is>
      </c>
      <c r="AG2247" t="inlineStr">
        <is>
          <t>OK</t>
        </is>
      </c>
      <c r="AH2247" t="inlineStr">
        <is>
          <t>2025-04-29 01:12:16</t>
        </is>
      </c>
      <c r="AI2247" t="inlineStr">
        <is>
          <t>1b833c2586eb49459103874b6462448b</t>
        </is>
      </c>
      <c r="AJ2247" t="inlineStr">
        <is>
          <t>2025-04-28</t>
        </is>
      </c>
      <c r="AK2247" t="inlineStr">
        <is>
          <t>3</t>
        </is>
      </c>
      <c r="AL2247" t="inlineStr">
        <is>
          <t>---</t>
        </is>
      </c>
      <c r="AM2247" t="inlineStr">
        <is>
          <t>1</t>
        </is>
      </c>
      <c r="AN2247" t="inlineStr">
        <is>
          <t>---</t>
        </is>
      </c>
      <c r="AO2247" t="inlineStr">
        <is>
          <t>1</t>
        </is>
      </c>
      <c r="AP2247" t="inlineStr">
        <is>
          <t>1</t>
        </is>
      </c>
      <c r="AQ2247" t="inlineStr"/>
      <c r="AR2247" t="inlineStr"/>
      <c r="AS2247" t="inlineStr"/>
      <c r="AT2247" t="inlineStr"/>
      <c r="AU2247" t="inlineStr">
        <is>
          <t>---</t>
        </is>
      </c>
      <c r="AV2247" t="inlineStr">
        <is>
          <t>---</t>
        </is>
      </c>
      <c r="AW2247" t="inlineStr">
        <is>
          <t>---</t>
        </is>
      </c>
      <c r="AX2247" t="inlineStr">
        <is>
          <t>---</t>
        </is>
      </c>
      <c r="AY2247" t="inlineStr">
        <is>
          <t>---</t>
        </is>
      </c>
      <c r="AZ2247" t="inlineStr">
        <is>
          <t>---</t>
        </is>
      </c>
      <c r="BA2247" t="inlineStr">
        <is>
          <t>1b833c2586eb49459103874b6462448b</t>
        </is>
      </c>
      <c r="BB2247" t="inlineStr">
        <is>
          <t>http://openrosa.org/formdesigner/0B48E039-1E80-49A7-AC24-732B6E788E39</t>
        </is>
      </c>
      <c r="BC2247" t="inlineStr">
        <is>
          <t>Ration et autres visites</t>
        </is>
      </c>
      <c r="BD2247" t="inlineStr">
        <is>
          <t>CommCare Android, version "2.56"(468040). App v15976. CommCare Version 2.56.0. Build 468040, built on: 2025-02-11</t>
        </is>
      </c>
      <c r="BE2247" t="inlineStr">
        <is>
          <t>commcare_05d78f59-ebda-491c-89b8-6c42bab0e02e</t>
        </is>
      </c>
      <c r="BF2247" t="inlineStr">
        <is>
          <t>19.6999921 -72.1613775 -25.0 9.43</t>
        </is>
      </c>
      <c r="BG2247" t="inlineStr">
        <is>
          <t>f13d8149fc6d39ebe86af18272310ff9</t>
        </is>
      </c>
      <c r="BH2247" t="inlineStr">
        <is>
          <t>7f92301a232342ecaa860bf392f6b02f</t>
        </is>
      </c>
      <c r="BI2247" t="inlineStr">
        <is>
          <t>15246</t>
        </is>
      </c>
      <c r="BJ2247" t="inlineStr">
        <is>
          <t>XFormInstance</t>
        </is>
      </c>
      <c r="BK2247" t="inlineStr">
        <is>
          <t>d3626a94249611f0bb1cadacf27a4d41</t>
        </is>
      </c>
      <c r="BL2247" t="b">
        <v>0</v>
      </c>
      <c r="BM2247" t="inlineStr">
        <is>
          <t>---</t>
        </is>
      </c>
      <c r="BN2247" t="inlineStr">
        <is>
          <t>200.113.253.76</t>
        </is>
      </c>
      <c r="BO2247" t="inlineStr">
        <is>
          <t>Louvensky Voltaire</t>
        </is>
      </c>
    </row>
    <row r="2248">
      <c r="A2248" t="inlineStr">
        <is>
          <t>2246</t>
        </is>
      </c>
      <c r="B2248" t="inlineStr">
        <is>
          <t>89ed8233-08f2-4b5b-8841-1c8c9a70c0e4</t>
        </is>
      </c>
      <c r="C2248" t="inlineStr">
        <is>
          <t>2025-04-28</t>
        </is>
      </c>
      <c r="D2248" t="inlineStr">
        <is>
          <t>3</t>
        </is>
      </c>
      <c r="E2248" t="inlineStr">
        <is>
          <t>---</t>
        </is>
      </c>
      <c r="F2248" t="inlineStr">
        <is>
          <t>0</t>
        </is>
      </c>
      <c r="G2248" t="inlineStr">
        <is>
          <t>---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---</t>
        </is>
      </c>
      <c r="L2248" t="inlineStr">
        <is>
          <t>---</t>
        </is>
      </c>
      <c r="M2248" t="inlineStr">
        <is>
          <t>---</t>
        </is>
      </c>
      <c r="N2248" t="inlineStr">
        <is>
          <t>---</t>
        </is>
      </c>
      <c r="O2248" t="inlineStr">
        <is>
          <t>---</t>
        </is>
      </c>
      <c r="P2248" t="inlineStr">
        <is>
          <t>---</t>
        </is>
      </c>
      <c r="Q2248" t="inlineStr">
        <is>
          <t>---</t>
        </is>
      </c>
      <c r="R2248" t="inlineStr"/>
      <c r="S2248" t="inlineStr"/>
      <c r="T2248" t="inlineStr"/>
      <c r="U2248" t="inlineStr"/>
      <c r="V2248" t="inlineStr"/>
      <c r="W2248" t="inlineStr"/>
      <c r="X2248" t="inlineStr">
        <is>
          <t>CAP/HSCM/SO00616</t>
        </is>
      </c>
      <c r="Y2248" t="inlineStr">
        <is>
          <t>CAP/HSCM/SO00616</t>
        </is>
      </c>
      <c r="Z2248" t="inlineStr">
        <is>
          <t>2025-04-29 01:12:56</t>
        </is>
      </c>
      <c r="AA2248" t="inlineStr">
        <is>
          <t>2025-04-29 01:12:28</t>
        </is>
      </c>
      <c r="AB2248" t="inlineStr">
        <is>
          <t>1maselaine</t>
        </is>
      </c>
      <c r="AC2248" t="inlineStr">
        <is>
          <t>2025-04-29 01:12:57</t>
        </is>
      </c>
      <c r="AD2248" s="1" t="inlineStr">
        <is>
          <t>https://www.commcarehq.org/a/caris-test/reports/form_data/89ed8233-08f2-4b5b-8841-1c8c9a70c0e4/</t>
        </is>
      </c>
      <c r="AE2248" t="inlineStr">
        <is>
          <t>---</t>
        </is>
      </c>
      <c r="AF2248" t="inlineStr">
        <is>
          <t>3c5a623af057e23a32ae4000_106535</t>
        </is>
      </c>
      <c r="AG2248" t="inlineStr">
        <is>
          <t>OK</t>
        </is>
      </c>
      <c r="AH2248" t="inlineStr">
        <is>
          <t>2025-04-29 01:12:56</t>
        </is>
      </c>
      <c r="AI2248" t="inlineStr">
        <is>
          <t>1b833c2586eb49459103874b6462448b</t>
        </is>
      </c>
      <c r="AJ2248" t="inlineStr">
        <is>
          <t>2025-04-28</t>
        </is>
      </c>
      <c r="AK2248" t="inlineStr">
        <is>
          <t>3</t>
        </is>
      </c>
      <c r="AL2248" t="inlineStr">
        <is>
          <t>---</t>
        </is>
      </c>
      <c r="AM2248" t="inlineStr">
        <is>
          <t>0</t>
        </is>
      </c>
      <c r="AN2248" t="inlineStr">
        <is>
          <t>---</t>
        </is>
      </c>
      <c r="AO2248" t="inlineStr">
        <is>
          <t>1</t>
        </is>
      </c>
      <c r="AP2248" t="inlineStr">
        <is>
          <t>1</t>
        </is>
      </c>
      <c r="AQ2248" t="inlineStr"/>
      <c r="AR2248" t="inlineStr"/>
      <c r="AS2248" t="inlineStr"/>
      <c r="AT2248" t="inlineStr"/>
      <c r="AU2248" t="inlineStr">
        <is>
          <t>---</t>
        </is>
      </c>
      <c r="AV2248" t="inlineStr">
        <is>
          <t>---</t>
        </is>
      </c>
      <c r="AW2248" t="inlineStr">
        <is>
          <t>---</t>
        </is>
      </c>
      <c r="AX2248" t="inlineStr">
        <is>
          <t>---</t>
        </is>
      </c>
      <c r="AY2248" t="inlineStr">
        <is>
          <t>---</t>
        </is>
      </c>
      <c r="AZ2248" t="inlineStr">
        <is>
          <t>---</t>
        </is>
      </c>
      <c r="BA2248" t="inlineStr">
        <is>
          <t>1b833c2586eb49459103874b6462448b</t>
        </is>
      </c>
      <c r="BB2248" t="inlineStr">
        <is>
          <t>http://openrosa.org/formdesigner/0B48E039-1E80-49A7-AC24-732B6E788E39</t>
        </is>
      </c>
      <c r="BC2248" t="inlineStr">
        <is>
          <t>Ration et autres visites</t>
        </is>
      </c>
      <c r="BD2248" t="inlineStr">
        <is>
          <t>CommCare Android, version "2.56"(468040). App v15976. CommCare Version 2.56.0. Build 468040, built on: 2025-02-11</t>
        </is>
      </c>
      <c r="BE2248" t="inlineStr">
        <is>
          <t>commcare_05d78f59-ebda-491c-89b8-6c42bab0e02e</t>
        </is>
      </c>
      <c r="BF2248" t="inlineStr">
        <is>
          <t>19.69997 -72.16141 -22.4 5.9</t>
        </is>
      </c>
      <c r="BG2248" t="inlineStr">
        <is>
          <t>f13d8149fc6d39ebe86af18272310ff9</t>
        </is>
      </c>
      <c r="BH2248" t="inlineStr">
        <is>
          <t>7f92301a232342ecaa860bf392f6b02f</t>
        </is>
      </c>
      <c r="BI2248" t="inlineStr">
        <is>
          <t>15246</t>
        </is>
      </c>
      <c r="BJ2248" t="inlineStr">
        <is>
          <t>XFormInstance</t>
        </is>
      </c>
      <c r="BK2248" t="inlineStr">
        <is>
          <t>d3626a94249611f0bb1cadacf27a4d41</t>
        </is>
      </c>
      <c r="BL2248" t="b">
        <v>0</v>
      </c>
      <c r="BM2248" t="inlineStr">
        <is>
          <t>---</t>
        </is>
      </c>
      <c r="BN2248" t="inlineStr">
        <is>
          <t>200.113.253.76</t>
        </is>
      </c>
      <c r="BO2248" t="inlineStr">
        <is>
          <t>Bensika Bazil</t>
        </is>
      </c>
    </row>
    <row r="2249">
      <c r="A2249" t="inlineStr">
        <is>
          <t>2247</t>
        </is>
      </c>
      <c r="B2249" t="inlineStr">
        <is>
          <t>115ab562-6a19-4828-b777-08186d761bc6</t>
        </is>
      </c>
      <c r="C2249" t="inlineStr">
        <is>
          <t>2025-04-28</t>
        </is>
      </c>
      <c r="D2249" t="inlineStr">
        <is>
          <t>3</t>
        </is>
      </c>
      <c r="E2249" t="inlineStr">
        <is>
          <t>---</t>
        </is>
      </c>
      <c r="F2249" t="inlineStr">
        <is>
          <t>1</t>
        </is>
      </c>
      <c r="G2249" t="inlineStr">
        <is>
          <t>---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---</t>
        </is>
      </c>
      <c r="L2249" t="inlineStr">
        <is>
          <t>---</t>
        </is>
      </c>
      <c r="M2249" t="inlineStr">
        <is>
          <t>---</t>
        </is>
      </c>
      <c r="N2249" t="inlineStr">
        <is>
          <t>---</t>
        </is>
      </c>
      <c r="O2249" t="inlineStr">
        <is>
          <t>---</t>
        </is>
      </c>
      <c r="P2249" t="inlineStr">
        <is>
          <t>---</t>
        </is>
      </c>
      <c r="Q2249" t="inlineStr">
        <is>
          <t>---</t>
        </is>
      </c>
      <c r="R2249" t="inlineStr"/>
      <c r="S2249" t="inlineStr"/>
      <c r="T2249" t="inlineStr"/>
      <c r="U2249" t="inlineStr"/>
      <c r="V2249" t="inlineStr"/>
      <c r="W2249" t="inlineStr"/>
      <c r="X2249" t="inlineStr">
        <is>
          <t>CAP/HSCM/ST03724</t>
        </is>
      </c>
      <c r="Y2249" t="inlineStr">
        <is>
          <t>CAP/HSCM/ST03724</t>
        </is>
      </c>
      <c r="Z2249" t="inlineStr">
        <is>
          <t>2025-04-29 01:13:47</t>
        </is>
      </c>
      <c r="AA2249" t="inlineStr">
        <is>
          <t>2025-04-29 01:13:33</t>
        </is>
      </c>
      <c r="AB2249" t="inlineStr">
        <is>
          <t>1maselaine</t>
        </is>
      </c>
      <c r="AC2249" t="inlineStr">
        <is>
          <t>2025-04-29 01:13:48</t>
        </is>
      </c>
      <c r="AD2249" s="1" t="inlineStr">
        <is>
          <t>https://www.commcarehq.org/a/caris-test/reports/form_data/115ab562-6a19-4828-b777-08186d761bc6/</t>
        </is>
      </c>
      <c r="AE2249" t="inlineStr">
        <is>
          <t>---</t>
        </is>
      </c>
      <c r="AF2249" t="inlineStr">
        <is>
          <t>3c5a623af057e23a32ae4000_105929</t>
        </is>
      </c>
      <c r="AG2249" t="inlineStr">
        <is>
          <t>OK</t>
        </is>
      </c>
      <c r="AH2249" t="inlineStr">
        <is>
          <t>2025-04-29 01:13:47</t>
        </is>
      </c>
      <c r="AI2249" t="inlineStr">
        <is>
          <t>1b833c2586eb49459103874b6462448b</t>
        </is>
      </c>
      <c r="AJ2249" t="inlineStr">
        <is>
          <t>2025-04-28</t>
        </is>
      </c>
      <c r="AK2249" t="inlineStr">
        <is>
          <t>3</t>
        </is>
      </c>
      <c r="AL2249" t="inlineStr">
        <is>
          <t>---</t>
        </is>
      </c>
      <c r="AM2249" t="inlineStr">
        <is>
          <t>1</t>
        </is>
      </c>
      <c r="AN2249" t="inlineStr">
        <is>
          <t>---</t>
        </is>
      </c>
      <c r="AO2249" t="inlineStr">
        <is>
          <t>1</t>
        </is>
      </c>
      <c r="AP2249" t="inlineStr">
        <is>
          <t>1</t>
        </is>
      </c>
      <c r="AQ2249" t="inlineStr"/>
      <c r="AR2249" t="inlineStr"/>
      <c r="AS2249" t="inlineStr"/>
      <c r="AT2249" t="inlineStr"/>
      <c r="AU2249" t="inlineStr">
        <is>
          <t>---</t>
        </is>
      </c>
      <c r="AV2249" t="inlineStr">
        <is>
          <t>---</t>
        </is>
      </c>
      <c r="AW2249" t="inlineStr">
        <is>
          <t>---</t>
        </is>
      </c>
      <c r="AX2249" t="inlineStr">
        <is>
          <t>---</t>
        </is>
      </c>
      <c r="AY2249" t="inlineStr">
        <is>
          <t>---</t>
        </is>
      </c>
      <c r="AZ2249" t="inlineStr">
        <is>
          <t>---</t>
        </is>
      </c>
      <c r="BA2249" t="inlineStr">
        <is>
          <t>1b833c2586eb49459103874b6462448b</t>
        </is>
      </c>
      <c r="BB2249" t="inlineStr">
        <is>
          <t>http://openrosa.org/formdesigner/0B48E039-1E80-49A7-AC24-732B6E788E39</t>
        </is>
      </c>
      <c r="BC2249" t="inlineStr">
        <is>
          <t>Ration et autres visites</t>
        </is>
      </c>
      <c r="BD2249" t="inlineStr">
        <is>
          <t>CommCare Android, version "2.56"(468040). App v15976. CommCare Version 2.56.0. Build 468040, built on: 2025-02-11</t>
        </is>
      </c>
      <c r="BE2249" t="inlineStr">
        <is>
          <t>commcare_05d78f59-ebda-491c-89b8-6c42bab0e02e</t>
        </is>
      </c>
      <c r="BF2249" t="inlineStr">
        <is>
          <t>19.6998906 -72.1610962 -22.7 9.57</t>
        </is>
      </c>
      <c r="BG2249" t="inlineStr">
        <is>
          <t>f13d8149fc6d39ebe86af18272310ff9</t>
        </is>
      </c>
      <c r="BH2249" t="inlineStr">
        <is>
          <t>7f92301a232342ecaa860bf392f6b02f</t>
        </is>
      </c>
      <c r="BI2249" t="inlineStr">
        <is>
          <t>15246</t>
        </is>
      </c>
      <c r="BJ2249" t="inlineStr">
        <is>
          <t>XFormInstance</t>
        </is>
      </c>
      <c r="BK2249" t="inlineStr">
        <is>
          <t>d3626a94249611f0bb1cadacf27a4d41</t>
        </is>
      </c>
      <c r="BL2249" t="b">
        <v>0</v>
      </c>
      <c r="BM2249" t="inlineStr">
        <is>
          <t>---</t>
        </is>
      </c>
      <c r="BN2249" t="inlineStr">
        <is>
          <t>200.113.253.76</t>
        </is>
      </c>
      <c r="BO2249" t="inlineStr">
        <is>
          <t>Daphca Jeanty</t>
        </is>
      </c>
    </row>
    <row r="2250">
      <c r="A2250" t="inlineStr">
        <is>
          <t>2248</t>
        </is>
      </c>
      <c r="B2250" t="inlineStr">
        <is>
          <t>c639bdc5-6322-4442-8117-4a6ab28f7773</t>
        </is>
      </c>
      <c r="C2250" t="inlineStr">
        <is>
          <t>2025-04-25</t>
        </is>
      </c>
      <c r="D2250" t="inlineStr">
        <is>
          <t>8 4</t>
        </is>
      </c>
      <c r="E2250" t="inlineStr">
        <is>
          <t>DAC</t>
        </is>
      </c>
      <c r="F2250" t="inlineStr">
        <is>
          <t>0</t>
        </is>
      </c>
      <c r="G2250" t="inlineStr">
        <is>
          <t>---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---</t>
        </is>
      </c>
      <c r="L2250" t="inlineStr">
        <is>
          <t>---</t>
        </is>
      </c>
      <c r="M2250" t="inlineStr">
        <is>
          <t>---</t>
        </is>
      </c>
      <c r="N2250" t="inlineStr">
        <is>
          <t>---</t>
        </is>
      </c>
      <c r="O2250" t="inlineStr">
        <is>
          <t>---</t>
        </is>
      </c>
      <c r="P2250" t="inlineStr">
        <is>
          <t>---</t>
        </is>
      </c>
      <c r="Q2250" t="inlineStr">
        <is>
          <t>---</t>
        </is>
      </c>
      <c r="R2250" t="inlineStr"/>
      <c r="S2250" t="inlineStr">
        <is>
          <t>55.0</t>
        </is>
      </c>
      <c r="T2250" t="inlineStr"/>
      <c r="U2250">
        <f>HYPERLINK("https://www.commcarehq.org/a/caris-test/api/form_attachment/v1/c639bdc5-6322-4442-8117-4a6ab28f7773/1745596680268.jpg")</f>
        <v/>
      </c>
      <c r="V2250" t="inlineStr"/>
      <c r="W2250" t="inlineStr"/>
      <c r="X2250" t="inlineStr">
        <is>
          <t>PDP/CMEB/ST01003</t>
        </is>
      </c>
      <c r="Y2250" t="inlineStr">
        <is>
          <t>PDP/CMEB/ST01003</t>
        </is>
      </c>
      <c r="Z2250" t="inlineStr">
        <is>
          <t>2025-04-25 15:58:02</t>
        </is>
      </c>
      <c r="AA2250" t="inlineStr">
        <is>
          <t>2025-04-25 15:57:29</t>
        </is>
      </c>
      <c r="AB2250" t="inlineStr">
        <is>
          <t>5guerlande</t>
        </is>
      </c>
      <c r="AC2250" t="inlineStr">
        <is>
          <t>2025-04-29 15:58:16</t>
        </is>
      </c>
      <c r="AD2250" s="1" t="inlineStr">
        <is>
          <t>https://www.commcarehq.org/a/caris-test/reports/form_data/c639bdc5-6322-4442-8117-4a6ab28f7773/</t>
        </is>
      </c>
      <c r="AE2250" t="inlineStr">
        <is>
          <t>---</t>
        </is>
      </c>
      <c r="AF2250" t="inlineStr">
        <is>
          <t>3c5a623af057e23a32ae4000_17567</t>
        </is>
      </c>
      <c r="AG2250" t="inlineStr">
        <is>
          <t>---</t>
        </is>
      </c>
      <c r="AH2250" t="inlineStr">
        <is>
          <t>2025-04-25 15:58:02</t>
        </is>
      </c>
      <c r="AI2250" t="inlineStr">
        <is>
          <t>1b52563f66be7b3d0843fa02f8f5a965</t>
        </is>
      </c>
      <c r="AJ2250" t="inlineStr">
        <is>
          <t>2025-04-25</t>
        </is>
      </c>
      <c r="AK2250" t="inlineStr">
        <is>
          <t>8 4</t>
        </is>
      </c>
      <c r="AL2250" t="inlineStr">
        <is>
          <t>DAC</t>
        </is>
      </c>
      <c r="AM2250" t="inlineStr">
        <is>
          <t>0</t>
        </is>
      </c>
      <c r="AN2250" t="inlineStr">
        <is>
          <t>---</t>
        </is>
      </c>
      <c r="AO2250" t="inlineStr">
        <is>
          <t>1</t>
        </is>
      </c>
      <c r="AP2250" t="inlineStr">
        <is>
          <t>1</t>
        </is>
      </c>
      <c r="AQ2250" t="inlineStr"/>
      <c r="AR2250" t="inlineStr">
        <is>
          <t>55</t>
        </is>
      </c>
      <c r="AS2250" t="inlineStr"/>
      <c r="AT2250" t="inlineStr"/>
      <c r="AU2250" t="inlineStr">
        <is>
          <t>---</t>
        </is>
      </c>
      <c r="AV2250" t="inlineStr">
        <is>
          <t>---</t>
        </is>
      </c>
      <c r="AW2250" t="inlineStr">
        <is>
          <t>---</t>
        </is>
      </c>
      <c r="AX2250" t="inlineStr">
        <is>
          <t>---</t>
        </is>
      </c>
      <c r="AY2250" t="inlineStr">
        <is>
          <t>---</t>
        </is>
      </c>
      <c r="AZ2250" t="inlineStr">
        <is>
          <t>---</t>
        </is>
      </c>
      <c r="BA2250" t="inlineStr">
        <is>
          <t>1b52563f66be7b3d0843fa02f8f5a965</t>
        </is>
      </c>
      <c r="BB2250" t="inlineStr">
        <is>
          <t>http://openrosa.org/formdesigner/0B48E039-1E80-49A7-AC24-732B6E788E39</t>
        </is>
      </c>
      <c r="BC2250" t="inlineStr">
        <is>
          <t>Ration et autres visites</t>
        </is>
      </c>
      <c r="BD2250" t="inlineStr">
        <is>
          <t>CommCare Android, version "2.57.0"(472003). App v15976. CommCare Version 2.57.0. Build 472003, built on: 2025-04-18</t>
        </is>
      </c>
      <c r="BE2250" t="inlineStr">
        <is>
          <t>commcare_9bc1f1cb-81e2-474e-9647-4d36802bc2c5</t>
        </is>
      </c>
      <c r="BF2250" t="inlineStr">
        <is>
          <t>19.9312169 -72.8253855 -5.71 9.06</t>
        </is>
      </c>
      <c r="BG2250" t="inlineStr">
        <is>
          <t>f13d8149fc6d39ebe86af18272310ff9</t>
        </is>
      </c>
      <c r="BH2250" t="inlineStr">
        <is>
          <t>7f92301a232342ecaa860bf392f6b02f</t>
        </is>
      </c>
      <c r="BI2250" t="inlineStr">
        <is>
          <t>15246</t>
        </is>
      </c>
      <c r="BJ2250" t="inlineStr">
        <is>
          <t>XFormInstance</t>
        </is>
      </c>
      <c r="BK2250" t="inlineStr">
        <is>
          <t>ae681a76250f11f086042d62bcb734fa</t>
        </is>
      </c>
      <c r="BL2250" t="b">
        <v>0</v>
      </c>
      <c r="BM2250" t="inlineStr">
        <is>
          <t>---</t>
        </is>
      </c>
      <c r="BN2250" t="inlineStr">
        <is>
          <t>200.113.214.209</t>
        </is>
      </c>
      <c r="BO2250" t="inlineStr">
        <is>
          <t>Jean Denis Joseph</t>
        </is>
      </c>
    </row>
    <row r="2251">
      <c r="A2251" t="inlineStr">
        <is>
          <t>2249</t>
        </is>
      </c>
      <c r="B2251" t="inlineStr">
        <is>
          <t>bf61156b-6c6f-43f9-bc22-e0e72ba70936</t>
        </is>
      </c>
      <c r="C2251" t="inlineStr">
        <is>
          <t>2025-04-25</t>
        </is>
      </c>
      <c r="D2251" t="inlineStr">
        <is>
          <t>3 4</t>
        </is>
      </c>
      <c r="E2251" t="inlineStr">
        <is>
          <t>DAC</t>
        </is>
      </c>
      <c r="F2251" t="inlineStr">
        <is>
          <t>1</t>
        </is>
      </c>
      <c r="G2251" t="inlineStr">
        <is>
          <t>---</t>
        </is>
      </c>
      <c r="H2251" t="inlineStr">
        <is>
          <t>1</t>
        </is>
      </c>
      <c r="I2251" t="inlineStr">
        <is>
          <t>0</t>
        </is>
      </c>
      <c r="J2251" t="inlineStr">
        <is>
          <t>---</t>
        </is>
      </c>
      <c r="K2251" t="inlineStr">
        <is>
          <t>---</t>
        </is>
      </c>
      <c r="L2251" t="inlineStr">
        <is>
          <t>---</t>
        </is>
      </c>
      <c r="M2251" t="inlineStr">
        <is>
          <t>---</t>
        </is>
      </c>
      <c r="N2251" t="inlineStr">
        <is>
          <t>---</t>
        </is>
      </c>
      <c r="O2251" t="inlineStr">
        <is>
          <t>---</t>
        </is>
      </c>
      <c r="P2251" t="inlineStr">
        <is>
          <t>---</t>
        </is>
      </c>
      <c r="Q2251" t="inlineStr">
        <is>
          <t>---</t>
        </is>
      </c>
      <c r="R2251" t="inlineStr">
        <is>
          <t>---</t>
        </is>
      </c>
      <c r="S2251" t="inlineStr">
        <is>
          <t>---</t>
        </is>
      </c>
      <c r="T2251" t="inlineStr">
        <is>
          <t>---</t>
        </is>
      </c>
      <c r="U2251" t="inlineStr">
        <is>
          <t>---</t>
        </is>
      </c>
      <c r="V2251" t="inlineStr">
        <is>
          <t>---</t>
        </is>
      </c>
      <c r="W2251" t="inlineStr"/>
      <c r="X2251" t="inlineStr">
        <is>
          <t>PDP/CMEB/PED00533</t>
        </is>
      </c>
      <c r="Y2251" t="inlineStr">
        <is>
          <t>PDP/CMEB/PED00533</t>
        </is>
      </c>
      <c r="Z2251" t="inlineStr">
        <is>
          <t>2025-04-25 15:58:35</t>
        </is>
      </c>
      <c r="AA2251" t="inlineStr">
        <is>
          <t>2025-04-25 15:58:14</t>
        </is>
      </c>
      <c r="AB2251" t="inlineStr">
        <is>
          <t>5guerlande</t>
        </is>
      </c>
      <c r="AC2251" t="inlineStr">
        <is>
          <t>2025-04-29 15:58:37</t>
        </is>
      </c>
      <c r="AD2251" s="1" t="inlineStr">
        <is>
          <t>https://www.commcarehq.org/a/caris-test/reports/form_data/bf61156b-6c6f-43f9-bc22-e0e72ba70936/</t>
        </is>
      </c>
      <c r="AE2251" t="inlineStr">
        <is>
          <t>---</t>
        </is>
      </c>
      <c r="AF2251" t="inlineStr">
        <is>
          <t>3c5a623af057e23a32ae4000_23840</t>
        </is>
      </c>
      <c r="AG2251" t="inlineStr">
        <is>
          <t>OK</t>
        </is>
      </c>
      <c r="AH2251" t="inlineStr">
        <is>
          <t>2025-04-25 15:58:35</t>
        </is>
      </c>
      <c r="AI2251" t="inlineStr">
        <is>
          <t>1b52563f66be7b3d0843fa02f8f5a965</t>
        </is>
      </c>
      <c r="AJ2251" t="inlineStr">
        <is>
          <t>2025-04-25</t>
        </is>
      </c>
      <c r="AK2251" t="inlineStr">
        <is>
          <t>3 4</t>
        </is>
      </c>
      <c r="AL2251" t="inlineStr">
        <is>
          <t>DAC</t>
        </is>
      </c>
      <c r="AM2251" t="inlineStr">
        <is>
          <t>1</t>
        </is>
      </c>
      <c r="AN2251" t="inlineStr">
        <is>
          <t>---</t>
        </is>
      </c>
      <c r="AO2251" t="inlineStr">
        <is>
          <t>1</t>
        </is>
      </c>
      <c r="AP2251" t="inlineStr">
        <is>
          <t>0</t>
        </is>
      </c>
      <c r="AQ2251" t="inlineStr">
        <is>
          <t>---</t>
        </is>
      </c>
      <c r="AR2251" t="inlineStr">
        <is>
          <t>---</t>
        </is>
      </c>
      <c r="AS2251" t="inlineStr">
        <is>
          <t>---</t>
        </is>
      </c>
      <c r="AT2251" t="inlineStr"/>
      <c r="AU2251" t="inlineStr">
        <is>
          <t>---</t>
        </is>
      </c>
      <c r="AV2251" t="inlineStr">
        <is>
          <t>---</t>
        </is>
      </c>
      <c r="AW2251" t="inlineStr">
        <is>
          <t>---</t>
        </is>
      </c>
      <c r="AX2251" t="inlineStr">
        <is>
          <t>---</t>
        </is>
      </c>
      <c r="AY2251" t="inlineStr">
        <is>
          <t>---</t>
        </is>
      </c>
      <c r="AZ2251" t="inlineStr">
        <is>
          <t>---</t>
        </is>
      </c>
      <c r="BA2251" t="inlineStr">
        <is>
          <t>1b52563f66be7b3d0843fa02f8f5a965</t>
        </is>
      </c>
      <c r="BB2251" t="inlineStr">
        <is>
          <t>http://openrosa.org/formdesigner/0B48E039-1E80-49A7-AC24-732B6E788E39</t>
        </is>
      </c>
      <c r="BC2251" t="inlineStr">
        <is>
          <t>Ration et autres visites</t>
        </is>
      </c>
      <c r="BD2251" t="inlineStr">
        <is>
          <t>CommCare Android, version "2.57.0"(472003). App v15976. CommCare Version 2.57.0. Build 472003, built on: 2025-04-18</t>
        </is>
      </c>
      <c r="BE2251" t="inlineStr">
        <is>
          <t>commcare_9bc1f1cb-81e2-474e-9647-4d36802bc2c5</t>
        </is>
      </c>
      <c r="BF2251" t="inlineStr">
        <is>
          <t>19.9311323 -72.8252957 -5.71 9.3</t>
        </is>
      </c>
      <c r="BG2251" t="inlineStr">
        <is>
          <t>f13d8149fc6d39ebe86af18272310ff9</t>
        </is>
      </c>
      <c r="BH2251" t="inlineStr">
        <is>
          <t>7f92301a232342ecaa860bf392f6b02f</t>
        </is>
      </c>
      <c r="BI2251" t="inlineStr">
        <is>
          <t>15246</t>
        </is>
      </c>
      <c r="BJ2251" t="inlineStr">
        <is>
          <t>XFormInstance</t>
        </is>
      </c>
      <c r="BK2251" t="inlineStr">
        <is>
          <t>ae681a76250f11f086042d62bcb734fa</t>
        </is>
      </c>
      <c r="BL2251" t="b">
        <v>0</v>
      </c>
      <c r="BM2251" t="inlineStr">
        <is>
          <t>---</t>
        </is>
      </c>
      <c r="BN2251" t="inlineStr">
        <is>
          <t>200.113.214.209</t>
        </is>
      </c>
      <c r="BO2251" t="inlineStr">
        <is>
          <t>Ameldie Chisemara Bonhomme</t>
        </is>
      </c>
    </row>
    <row r="2252">
      <c r="A2252" t="inlineStr">
        <is>
          <t>2250</t>
        </is>
      </c>
      <c r="B2252" t="inlineStr">
        <is>
          <t>b0667506-99e6-4f53-93ce-df5f09c1f17e</t>
        </is>
      </c>
      <c r="C2252" t="inlineStr">
        <is>
          <t>2025-04-29</t>
        </is>
      </c>
      <c r="D2252" t="inlineStr">
        <is>
          <t>3 4</t>
        </is>
      </c>
      <c r="E2252" t="inlineStr">
        <is>
          <t>suivi education inportance md</t>
        </is>
      </c>
      <c r="F2252" t="inlineStr">
        <is>
          <t>0</t>
        </is>
      </c>
      <c r="G2252" t="inlineStr">
        <is>
          <t>---</t>
        </is>
      </c>
      <c r="H2252" t="inlineStr">
        <is>
          <t>1</t>
        </is>
      </c>
      <c r="I2252" t="inlineStr">
        <is>
          <t>1</t>
        </is>
      </c>
      <c r="J2252" t="inlineStr"/>
      <c r="K2252" t="inlineStr">
        <is>
          <t>---</t>
        </is>
      </c>
      <c r="L2252" t="inlineStr">
        <is>
          <t>---</t>
        </is>
      </c>
      <c r="M2252" t="inlineStr">
        <is>
          <t>---</t>
        </is>
      </c>
      <c r="N2252" t="inlineStr">
        <is>
          <t>---</t>
        </is>
      </c>
      <c r="O2252" t="inlineStr">
        <is>
          <t>---</t>
        </is>
      </c>
      <c r="P2252" t="inlineStr">
        <is>
          <t>---</t>
        </is>
      </c>
      <c r="Q2252" t="inlineStr">
        <is>
          <t>---</t>
        </is>
      </c>
      <c r="R2252" t="inlineStr"/>
      <c r="S2252" t="inlineStr"/>
      <c r="T2252" t="inlineStr"/>
      <c r="U2252" t="inlineStr"/>
      <c r="V2252" t="inlineStr"/>
      <c r="W2252" t="inlineStr"/>
      <c r="X2252" t="inlineStr">
        <is>
          <t>MOR/CMSM/ST00466</t>
        </is>
      </c>
      <c r="Y2252" t="inlineStr">
        <is>
          <t>MOR/CMSM/ST00466</t>
        </is>
      </c>
      <c r="Z2252" t="inlineStr">
        <is>
          <t>2025-04-29 05:27:11</t>
        </is>
      </c>
      <c r="AA2252" t="inlineStr">
        <is>
          <t>2025-04-29 05:25:42</t>
        </is>
      </c>
      <c r="AB2252" t="inlineStr">
        <is>
          <t>1evana</t>
        </is>
      </c>
      <c r="AC2252" t="inlineStr">
        <is>
          <t>2025-04-29 16:28:09</t>
        </is>
      </c>
      <c r="AD2252" s="1" t="inlineStr">
        <is>
          <t>https://www.commcarehq.org/a/caris-test/reports/form_data/b0667506-99e6-4f53-93ce-df5f09c1f17e/</t>
        </is>
      </c>
      <c r="AE2252" t="inlineStr">
        <is>
          <t>---</t>
        </is>
      </c>
      <c r="AF2252" t="inlineStr">
        <is>
          <t>3c5a623af057e23a32ae4000_50584</t>
        </is>
      </c>
      <c r="AG2252" t="inlineStr">
        <is>
          <t>OK</t>
        </is>
      </c>
      <c r="AH2252" t="inlineStr">
        <is>
          <t>2025-04-29 05:27:11</t>
        </is>
      </c>
      <c r="AI2252" t="inlineStr">
        <is>
          <t>675a66fd8f8f48fd178738cd11c8c9b2</t>
        </is>
      </c>
      <c r="AJ2252" t="inlineStr">
        <is>
          <t>2025-04-29</t>
        </is>
      </c>
      <c r="AK2252" t="inlineStr">
        <is>
          <t>3 4</t>
        </is>
      </c>
      <c r="AL2252" t="inlineStr">
        <is>
          <t>suivi education inportance md</t>
        </is>
      </c>
      <c r="AM2252" t="inlineStr">
        <is>
          <t>0</t>
        </is>
      </c>
      <c r="AN2252" t="inlineStr">
        <is>
          <t>---</t>
        </is>
      </c>
      <c r="AO2252" t="inlineStr">
        <is>
          <t>1</t>
        </is>
      </c>
      <c r="AP2252" t="inlineStr">
        <is>
          <t>1</t>
        </is>
      </c>
      <c r="AQ2252" t="inlineStr"/>
      <c r="AR2252" t="inlineStr"/>
      <c r="AS2252" t="inlineStr"/>
      <c r="AT2252" t="inlineStr"/>
      <c r="AU2252" t="inlineStr">
        <is>
          <t>---</t>
        </is>
      </c>
      <c r="AV2252" t="inlineStr">
        <is>
          <t>---</t>
        </is>
      </c>
      <c r="AW2252" t="inlineStr">
        <is>
          <t>---</t>
        </is>
      </c>
      <c r="AX2252" t="inlineStr">
        <is>
          <t>---</t>
        </is>
      </c>
      <c r="AY2252" t="inlineStr">
        <is>
          <t>---</t>
        </is>
      </c>
      <c r="AZ2252" t="inlineStr">
        <is>
          <t>---</t>
        </is>
      </c>
      <c r="BA2252" t="inlineStr">
        <is>
          <t>675a66fd8f8f48fd178738cd11c8c9b2</t>
        </is>
      </c>
      <c r="BB2252" t="inlineStr">
        <is>
          <t>http://openrosa.org/formdesigner/0B48E039-1E80-49A7-AC24-732B6E788E39</t>
        </is>
      </c>
      <c r="BC2252" t="inlineStr">
        <is>
          <t>Ration et autres visites</t>
        </is>
      </c>
      <c r="BD2252" t="inlineStr">
        <is>
          <t>CommCare Android, version "2.55.0"(467579). App v15976. CommCare Version 2.55.0. Build 467579, built on: 2025-01-15</t>
        </is>
      </c>
      <c r="BE2252" t="inlineStr">
        <is>
          <t>commcare_e1fe266d-14e3-4298-9699-21b818975650</t>
        </is>
      </c>
      <c r="BF2252" t="inlineStr">
        <is>
          <t>19.4053861 -71.7782018 653.32 9.64</t>
        </is>
      </c>
      <c r="BG2252" t="inlineStr">
        <is>
          <t>f13d8149fc6d39ebe86af18272310ff9</t>
        </is>
      </c>
      <c r="BH2252" t="inlineStr">
        <is>
          <t>7f92301a232342ecaa860bf392f6b02f</t>
        </is>
      </c>
      <c r="BI2252" t="inlineStr">
        <is>
          <t>15246</t>
        </is>
      </c>
      <c r="BJ2252" t="inlineStr">
        <is>
          <t>XFormInstance</t>
        </is>
      </c>
      <c r="BK2252" t="inlineStr">
        <is>
          <t>4f11cbd6251311f092485d8af65c2883</t>
        </is>
      </c>
      <c r="BL2252" t="b">
        <v>0</v>
      </c>
      <c r="BM2252" t="inlineStr">
        <is>
          <t>---</t>
        </is>
      </c>
      <c r="BN2252" t="inlineStr">
        <is>
          <t>200.113.251.48</t>
        </is>
      </c>
      <c r="BO2252" t="inlineStr">
        <is>
          <t>Junia Theophile</t>
        </is>
      </c>
    </row>
    <row r="2253">
      <c r="A2253" t="inlineStr">
        <is>
          <t>2251</t>
        </is>
      </c>
      <c r="B2253" t="inlineStr">
        <is>
          <t>b4f96a75-932c-4af6-9ab6-7b30d1987cfa</t>
        </is>
      </c>
      <c r="C2253" t="inlineStr">
        <is>
          <t>2025-04-28</t>
        </is>
      </c>
      <c r="D2253" t="inlineStr">
        <is>
          <t>4</t>
        </is>
      </c>
      <c r="E2253" t="inlineStr">
        <is>
          <t>dots</t>
        </is>
      </c>
      <c r="F2253" t="inlineStr">
        <is>
          <t>0</t>
        </is>
      </c>
      <c r="G2253" t="inlineStr">
        <is>
          <t>non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---</t>
        </is>
      </c>
      <c r="L2253" t="inlineStr">
        <is>
          <t>---</t>
        </is>
      </c>
      <c r="M2253" t="inlineStr">
        <is>
          <t>---</t>
        </is>
      </c>
      <c r="N2253" t="inlineStr">
        <is>
          <t>---</t>
        </is>
      </c>
      <c r="O2253" t="inlineStr">
        <is>
          <t>---</t>
        </is>
      </c>
      <c r="P2253" t="inlineStr">
        <is>
          <t>---</t>
        </is>
      </c>
      <c r="Q2253" t="inlineStr">
        <is>
          <t>---</t>
        </is>
      </c>
      <c r="R2253" t="inlineStr"/>
      <c r="S2253" t="inlineStr"/>
      <c r="T2253" t="inlineStr"/>
      <c r="U2253" t="inlineStr"/>
      <c r="V2253" t="inlineStr"/>
      <c r="W2253" t="inlineStr"/>
      <c r="X2253" t="inlineStr">
        <is>
          <t>PAP/NPFS/ST03215</t>
        </is>
      </c>
      <c r="Y2253" t="inlineStr">
        <is>
          <t>PAP/NPFS/ST03215</t>
        </is>
      </c>
      <c r="Z2253" t="inlineStr">
        <is>
          <t>2025-04-29 16:32:27</t>
        </is>
      </c>
      <c r="AA2253" t="inlineStr">
        <is>
          <t>2025-04-29 16:31:58</t>
        </is>
      </c>
      <c r="AB2253" t="inlineStr">
        <is>
          <t>2styves</t>
        </is>
      </c>
      <c r="AC2253" t="inlineStr">
        <is>
          <t>2025-04-29 16:32:36</t>
        </is>
      </c>
      <c r="AD2253" s="1" t="inlineStr">
        <is>
          <t>https://www.commcarehq.org/a/caris-test/reports/form_data/b4f96a75-932c-4af6-9ab6-7b30d1987cfa/</t>
        </is>
      </c>
      <c r="AE2253" t="inlineStr">
        <is>
          <t>---</t>
        </is>
      </c>
      <c r="AF2253" t="inlineStr">
        <is>
          <t>3c5a623af057e23a32ae4000_40617</t>
        </is>
      </c>
      <c r="AG2253" t="inlineStr">
        <is>
          <t>---</t>
        </is>
      </c>
      <c r="AH2253" t="inlineStr">
        <is>
          <t>2025-04-29 16:32:27</t>
        </is>
      </c>
      <c r="AI2253" t="inlineStr">
        <is>
          <t>778b85ff647948a2b74cfc8d7846aba5</t>
        </is>
      </c>
      <c r="AJ2253" t="inlineStr">
        <is>
          <t>2025-04-28</t>
        </is>
      </c>
      <c r="AK2253" t="inlineStr">
        <is>
          <t>4</t>
        </is>
      </c>
      <c r="AL2253" t="inlineStr">
        <is>
          <t>dots</t>
        </is>
      </c>
      <c r="AM2253" t="inlineStr">
        <is>
          <t>0</t>
        </is>
      </c>
      <c r="AN2253" t="inlineStr">
        <is>
          <t>non</t>
        </is>
      </c>
      <c r="AO2253" t="inlineStr">
        <is>
          <t>1</t>
        </is>
      </c>
      <c r="AP2253" t="inlineStr">
        <is>
          <t>1</t>
        </is>
      </c>
      <c r="AQ2253" t="inlineStr"/>
      <c r="AR2253" t="inlineStr"/>
      <c r="AS2253" t="inlineStr"/>
      <c r="AT2253" t="inlineStr"/>
      <c r="AU2253" t="inlineStr">
        <is>
          <t>---</t>
        </is>
      </c>
      <c r="AV2253" t="inlineStr">
        <is>
          <t>---</t>
        </is>
      </c>
      <c r="AW2253" t="inlineStr">
        <is>
          <t>---</t>
        </is>
      </c>
      <c r="AX2253" t="inlineStr">
        <is>
          <t>---</t>
        </is>
      </c>
      <c r="AY2253" t="inlineStr">
        <is>
          <t>---</t>
        </is>
      </c>
      <c r="AZ2253" t="inlineStr">
        <is>
          <t>---</t>
        </is>
      </c>
      <c r="BA2253" t="inlineStr">
        <is>
          <t>778b85ff647948a2b74cfc8d7846aba5</t>
        </is>
      </c>
      <c r="BB2253" t="inlineStr">
        <is>
          <t>http://openrosa.org/formdesigner/0B48E039-1E80-49A7-AC24-732B6E788E39</t>
        </is>
      </c>
      <c r="BC2253" t="inlineStr">
        <is>
          <t>Ration et autres visites</t>
        </is>
      </c>
      <c r="BD2253" t="inlineStr">
        <is>
          <t>CommCare Android, version "2.57.0"(472003). App v15976. CommCare Version 2.57.0. Build 472003, built on: 2025-04-18</t>
        </is>
      </c>
      <c r="BE2253" t="inlineStr">
        <is>
          <t>commcare_99e364ac-f097-4367-9549-47dce913a4be</t>
        </is>
      </c>
      <c r="BF2253" t="inlineStr">
        <is>
          <t>18.5687611 -72.2843038 27.6 92.9</t>
        </is>
      </c>
      <c r="BG2253" t="inlineStr">
        <is>
          <t>f13d8149fc6d39ebe86af18272310ff9</t>
        </is>
      </c>
      <c r="BH2253" t="inlineStr">
        <is>
          <t>7f92301a232342ecaa860bf392f6b02f</t>
        </is>
      </c>
      <c r="BI2253" t="inlineStr">
        <is>
          <t>15246</t>
        </is>
      </c>
      <c r="BJ2253" t="inlineStr">
        <is>
          <t>XFormInstance</t>
        </is>
      </c>
      <c r="BK2253" t="inlineStr">
        <is>
          <t>4f529292251711f086042d62bcb734fa</t>
        </is>
      </c>
      <c r="BL2253" t="b">
        <v>0</v>
      </c>
      <c r="BM2253" t="inlineStr">
        <is>
          <t>---</t>
        </is>
      </c>
      <c r="BN2253" t="inlineStr">
        <is>
          <t>200.113.222.86</t>
        </is>
      </c>
      <c r="BO2253" t="inlineStr">
        <is>
          <t>Joseph Mercidieu</t>
        </is>
      </c>
    </row>
    <row r="2254">
      <c r="A2254" t="inlineStr">
        <is>
          <t>2252</t>
        </is>
      </c>
      <c r="B2254" t="inlineStr">
        <is>
          <t>483ff3a2-2122-470d-9af3-43e5fc5b5bd7</t>
        </is>
      </c>
      <c r="C2254" t="inlineStr">
        <is>
          <t>2025-04-29</t>
        </is>
      </c>
      <c r="D2254" t="inlineStr">
        <is>
          <t>10</t>
        </is>
      </c>
      <c r="E2254" t="inlineStr">
        <is>
          <t>---</t>
        </is>
      </c>
      <c r="F2254" t="inlineStr">
        <is>
          <t>0</t>
        </is>
      </c>
      <c r="G2254" t="inlineStr">
        <is>
          <t>---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---</t>
        </is>
      </c>
      <c r="L2254" t="inlineStr">
        <is>
          <t>---</t>
        </is>
      </c>
      <c r="M2254" t="inlineStr">
        <is>
          <t>---</t>
        </is>
      </c>
      <c r="N2254" t="inlineStr">
        <is>
          <t>---</t>
        </is>
      </c>
      <c r="O2254" t="inlineStr">
        <is>
          <t>---</t>
        </is>
      </c>
      <c r="P2254" t="inlineStr">
        <is>
          <t>---</t>
        </is>
      </c>
      <c r="Q2254" t="inlineStr">
        <is>
          <t>---</t>
        </is>
      </c>
      <c r="R2254" t="inlineStr"/>
      <c r="S2254" t="inlineStr"/>
      <c r="T2254" t="inlineStr"/>
      <c r="U2254" t="inlineStr"/>
      <c r="V2254" t="inlineStr"/>
      <c r="W2254" t="inlineStr"/>
      <c r="X2254" t="inlineStr">
        <is>
          <t>PAP/NPFS/ST03215</t>
        </is>
      </c>
      <c r="Y2254" t="inlineStr">
        <is>
          <t>PAP/NPFS/ST03215</t>
        </is>
      </c>
      <c r="Z2254" t="inlineStr">
        <is>
          <t>2025-04-29 16:33:42</t>
        </is>
      </c>
      <c r="AA2254" t="inlineStr">
        <is>
          <t>2025-04-29 16:32:44</t>
        </is>
      </c>
      <c r="AB2254" t="inlineStr">
        <is>
          <t>2styves</t>
        </is>
      </c>
      <c r="AC2254" t="inlineStr">
        <is>
          <t>2025-04-29 16:33:51</t>
        </is>
      </c>
      <c r="AD2254" s="1" t="inlineStr">
        <is>
          <t>https://www.commcarehq.org/a/caris-test/reports/form_data/483ff3a2-2122-470d-9af3-43e5fc5b5bd7/</t>
        </is>
      </c>
      <c r="AE2254" t="inlineStr">
        <is>
          <t>---</t>
        </is>
      </c>
      <c r="AF2254" t="inlineStr">
        <is>
          <t>3c5a623af057e23a32ae4000_40617</t>
        </is>
      </c>
      <c r="AG2254" t="inlineStr">
        <is>
          <t>---</t>
        </is>
      </c>
      <c r="AH2254" t="inlineStr">
        <is>
          <t>2025-04-29 16:33:42</t>
        </is>
      </c>
      <c r="AI2254" t="inlineStr">
        <is>
          <t>778b85ff647948a2b74cfc8d7846aba5</t>
        </is>
      </c>
      <c r="AJ2254" t="inlineStr">
        <is>
          <t>2025-04-29</t>
        </is>
      </c>
      <c r="AK2254" t="inlineStr">
        <is>
          <t>10</t>
        </is>
      </c>
      <c r="AL2254" t="inlineStr">
        <is>
          <t>---</t>
        </is>
      </c>
      <c r="AM2254" t="inlineStr">
        <is>
          <t>0</t>
        </is>
      </c>
      <c r="AN2254" t="inlineStr">
        <is>
          <t>---</t>
        </is>
      </c>
      <c r="AO2254" t="inlineStr">
        <is>
          <t>1</t>
        </is>
      </c>
      <c r="AP2254" t="inlineStr">
        <is>
          <t>1</t>
        </is>
      </c>
      <c r="AQ2254" t="inlineStr"/>
      <c r="AR2254" t="inlineStr"/>
      <c r="AS2254" t="inlineStr"/>
      <c r="AT2254" t="inlineStr"/>
      <c r="AU2254" t="inlineStr">
        <is>
          <t>---</t>
        </is>
      </c>
      <c r="AV2254" t="inlineStr">
        <is>
          <t>---</t>
        </is>
      </c>
      <c r="AW2254" t="inlineStr">
        <is>
          <t>---</t>
        </is>
      </c>
      <c r="AX2254" t="inlineStr">
        <is>
          <t>---</t>
        </is>
      </c>
      <c r="AY2254" t="inlineStr">
        <is>
          <t>---</t>
        </is>
      </c>
      <c r="AZ2254" t="inlineStr">
        <is>
          <t>---</t>
        </is>
      </c>
      <c r="BA2254" t="inlineStr">
        <is>
          <t>778b85ff647948a2b74cfc8d7846aba5</t>
        </is>
      </c>
      <c r="BB2254" t="inlineStr">
        <is>
          <t>http://openrosa.org/formdesigner/0B48E039-1E80-49A7-AC24-732B6E788E39</t>
        </is>
      </c>
      <c r="BC2254" t="inlineStr">
        <is>
          <t>Ration et autres visites</t>
        </is>
      </c>
      <c r="BD2254" t="inlineStr">
        <is>
          <t>CommCare Android, version "2.57.0"(472003). App v15976. CommCare Version 2.57.0. Build 472003, built on: 2025-04-18</t>
        </is>
      </c>
      <c r="BE2254" t="inlineStr">
        <is>
          <t>commcare_99e364ac-f097-4367-9549-47dce913a4be</t>
        </is>
      </c>
      <c r="BF2254" t="inlineStr">
        <is>
          <t>18.568413 -72.2850996 27.6 100.0</t>
        </is>
      </c>
      <c r="BG2254" t="inlineStr">
        <is>
          <t>f13d8149fc6d39ebe86af18272310ff9</t>
        </is>
      </c>
      <c r="BH2254" t="inlineStr">
        <is>
          <t>7f92301a232342ecaa860bf392f6b02f</t>
        </is>
      </c>
      <c r="BI2254" t="inlineStr">
        <is>
          <t>15246</t>
        </is>
      </c>
      <c r="BJ2254" t="inlineStr">
        <is>
          <t>XFormInstance</t>
        </is>
      </c>
      <c r="BK2254" t="inlineStr">
        <is>
          <t>4f529292251711f086042d62bcb734fa</t>
        </is>
      </c>
      <c r="BL2254" t="b">
        <v>0</v>
      </c>
      <c r="BM2254" t="inlineStr">
        <is>
          <t>---</t>
        </is>
      </c>
      <c r="BN2254" t="inlineStr">
        <is>
          <t>200.113.222.86</t>
        </is>
      </c>
      <c r="BO2254" t="inlineStr">
        <is>
          <t>Joseph Mercidieu</t>
        </is>
      </c>
    </row>
    <row r="2255">
      <c r="A2255" t="inlineStr">
        <is>
          <t>2253</t>
        </is>
      </c>
      <c r="B2255" t="inlineStr">
        <is>
          <t>870aaf05-6475-4f82-9f8b-eb5664fde5ba</t>
        </is>
      </c>
      <c r="C2255" t="inlineStr">
        <is>
          <t>2025-04-29</t>
        </is>
      </c>
      <c r="D2255" t="inlineStr">
        <is>
          <t>3</t>
        </is>
      </c>
      <c r="E2255" t="inlineStr">
        <is>
          <t>---</t>
        </is>
      </c>
      <c r="F2255" t="inlineStr">
        <is>
          <t>1</t>
        </is>
      </c>
      <c r="G2255" t="inlineStr">
        <is>
          <t>---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---</t>
        </is>
      </c>
      <c r="L2255" t="inlineStr">
        <is>
          <t>---</t>
        </is>
      </c>
      <c r="M2255" t="inlineStr">
        <is>
          <t>---</t>
        </is>
      </c>
      <c r="N2255" t="inlineStr">
        <is>
          <t>---</t>
        </is>
      </c>
      <c r="O2255" t="inlineStr">
        <is>
          <t>---</t>
        </is>
      </c>
      <c r="P2255" t="inlineStr">
        <is>
          <t>---</t>
        </is>
      </c>
      <c r="Q2255" t="inlineStr">
        <is>
          <t>---</t>
        </is>
      </c>
      <c r="R2255" t="inlineStr"/>
      <c r="S2255" t="inlineStr"/>
      <c r="T2255" t="inlineStr"/>
      <c r="U2255" t="inlineStr"/>
      <c r="V2255" t="inlineStr"/>
      <c r="W2255" t="inlineStr">
        <is>
          <t>19.6090845 -72.2087031 61.0 3.96</t>
        </is>
      </c>
      <c r="X2255" t="inlineStr">
        <is>
          <t>CAP/HSCM/ST04160</t>
        </is>
      </c>
      <c r="Y2255" t="inlineStr">
        <is>
          <t>CAP/HSCM/ST04160</t>
        </is>
      </c>
      <c r="Z2255" t="inlineStr">
        <is>
          <t>2025-04-29 17:06:24</t>
        </is>
      </c>
      <c r="AA2255" t="inlineStr">
        <is>
          <t>2025-04-29 17:01:18</t>
        </is>
      </c>
      <c r="AB2255" t="inlineStr">
        <is>
          <t>1maselaine</t>
        </is>
      </c>
      <c r="AC2255" t="inlineStr">
        <is>
          <t>2025-04-29 17:06:26</t>
        </is>
      </c>
      <c r="AD2255" s="1" t="inlineStr">
        <is>
          <t>https://www.commcarehq.org/a/caris-test/reports/form_data/870aaf05-6475-4f82-9f8b-eb5664fde5ba/</t>
        </is>
      </c>
      <c r="AE2255" t="inlineStr">
        <is>
          <t>---</t>
        </is>
      </c>
      <c r="AF2255" t="inlineStr">
        <is>
          <t>3c5a623af057e23a32ae4000_170982</t>
        </is>
      </c>
      <c r="AG2255" t="inlineStr">
        <is>
          <t>OK</t>
        </is>
      </c>
      <c r="AH2255" t="inlineStr">
        <is>
          <t>2025-04-29 17:06:24</t>
        </is>
      </c>
      <c r="AI2255" t="inlineStr">
        <is>
          <t>1b833c2586eb49459103874b6462448b</t>
        </is>
      </c>
      <c r="AJ2255" t="inlineStr">
        <is>
          <t>2025-04-29</t>
        </is>
      </c>
      <c r="AK2255" t="inlineStr">
        <is>
          <t>3</t>
        </is>
      </c>
      <c r="AL2255" t="inlineStr">
        <is>
          <t>---</t>
        </is>
      </c>
      <c r="AM2255" t="inlineStr">
        <is>
          <t>1</t>
        </is>
      </c>
      <c r="AN2255" t="inlineStr">
        <is>
          <t>---</t>
        </is>
      </c>
      <c r="AO2255" t="inlineStr">
        <is>
          <t>1</t>
        </is>
      </c>
      <c r="AP2255" t="inlineStr">
        <is>
          <t>1</t>
        </is>
      </c>
      <c r="AQ2255" t="inlineStr"/>
      <c r="AR2255" t="inlineStr"/>
      <c r="AS2255" t="inlineStr"/>
      <c r="AT2255" t="inlineStr">
        <is>
          <t>19.6090845 -72.2087031 61.0 3.96</t>
        </is>
      </c>
      <c r="AU2255" t="inlineStr">
        <is>
          <t>---</t>
        </is>
      </c>
      <c r="AV2255" t="inlineStr">
        <is>
          <t>---</t>
        </is>
      </c>
      <c r="AW2255" t="inlineStr">
        <is>
          <t>---</t>
        </is>
      </c>
      <c r="AX2255" t="inlineStr">
        <is>
          <t>---</t>
        </is>
      </c>
      <c r="AY2255" t="inlineStr">
        <is>
          <t>---</t>
        </is>
      </c>
      <c r="AZ2255" t="inlineStr">
        <is>
          <t>---</t>
        </is>
      </c>
      <c r="BA2255" t="inlineStr">
        <is>
          <t>1b833c2586eb49459103874b6462448b</t>
        </is>
      </c>
      <c r="BB2255" t="inlineStr">
        <is>
          <t>http://openrosa.org/formdesigner/0B48E039-1E80-49A7-AC24-732B6E788E39</t>
        </is>
      </c>
      <c r="BC2255" t="inlineStr">
        <is>
          <t>Ration et autres visites</t>
        </is>
      </c>
      <c r="BD2255" t="inlineStr">
        <is>
          <t>CommCare Android, version "2.56"(468040). App v15976. CommCare Version 2.56.0. Build 468040, built on: 2025-02-11</t>
        </is>
      </c>
      <c r="BE2255" t="inlineStr">
        <is>
          <t>commcare_05d78f59-ebda-491c-89b8-6c42bab0e02e</t>
        </is>
      </c>
      <c r="BF2255" t="inlineStr">
        <is>
          <t>19.6087917 -72.2087934 61.0 5.5</t>
        </is>
      </c>
      <c r="BG2255" t="inlineStr">
        <is>
          <t>f13d8149fc6d39ebe86af18272310ff9</t>
        </is>
      </c>
      <c r="BH2255" t="inlineStr">
        <is>
          <t>7f92301a232342ecaa860bf392f6b02f</t>
        </is>
      </c>
      <c r="BI2255" t="inlineStr">
        <is>
          <t>15246</t>
        </is>
      </c>
      <c r="BJ2255" t="inlineStr">
        <is>
          <t>XFormInstance</t>
        </is>
      </c>
      <c r="BK2255" t="inlineStr">
        <is>
          <t>7f8aae43251811f0bb2aadacf27a4d41</t>
        </is>
      </c>
      <c r="BL2255" t="b">
        <v>0</v>
      </c>
      <c r="BM2255" t="inlineStr">
        <is>
          <t>---</t>
        </is>
      </c>
      <c r="BN2255" t="inlineStr">
        <is>
          <t>200.113.253.178</t>
        </is>
      </c>
      <c r="BO2255" t="inlineStr">
        <is>
          <t>Franckline Beauvil</t>
        </is>
      </c>
    </row>
    <row r="2256">
      <c r="A2256" t="inlineStr">
        <is>
          <t>2254</t>
        </is>
      </c>
      <c r="B2256" t="inlineStr">
        <is>
          <t>fa719932-58eb-4ff6-acf1-02e2411d55fc</t>
        </is>
      </c>
      <c r="C2256" t="inlineStr">
        <is>
          <t>2025-04-29</t>
        </is>
      </c>
      <c r="D2256" t="inlineStr">
        <is>
          <t>3</t>
        </is>
      </c>
      <c r="E2256" t="inlineStr">
        <is>
          <t>---</t>
        </is>
      </c>
      <c r="F2256" t="inlineStr">
        <is>
          <t>1</t>
        </is>
      </c>
      <c r="G2256" t="inlineStr">
        <is>
          <t>---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---</t>
        </is>
      </c>
      <c r="L2256" t="inlineStr">
        <is>
          <t>---</t>
        </is>
      </c>
      <c r="M2256" t="inlineStr">
        <is>
          <t>---</t>
        </is>
      </c>
      <c r="N2256" t="inlineStr">
        <is>
          <t>---</t>
        </is>
      </c>
      <c r="O2256" t="inlineStr">
        <is>
          <t>---</t>
        </is>
      </c>
      <c r="P2256" t="inlineStr">
        <is>
          <t>---</t>
        </is>
      </c>
      <c r="Q2256" t="inlineStr">
        <is>
          <t>---</t>
        </is>
      </c>
      <c r="R2256" t="inlineStr"/>
      <c r="S2256" t="inlineStr"/>
      <c r="T2256" t="inlineStr"/>
      <c r="U2256" t="inlineStr"/>
      <c r="V2256" t="inlineStr"/>
      <c r="W2256" t="inlineStr"/>
      <c r="X2256" t="inlineStr">
        <is>
          <t>CAP/HSCM/ST04280</t>
        </is>
      </c>
      <c r="Y2256" t="inlineStr">
        <is>
          <t>CAP/HSCM/ST04280</t>
        </is>
      </c>
      <c r="Z2256" t="inlineStr">
        <is>
          <t>2025-04-29 17:11:23</t>
        </is>
      </c>
      <c r="AA2256" t="inlineStr">
        <is>
          <t>2025-04-29 17:11:13</t>
        </is>
      </c>
      <c r="AB2256" t="inlineStr">
        <is>
          <t>1maselaine</t>
        </is>
      </c>
      <c r="AC2256" t="inlineStr">
        <is>
          <t>2025-04-29 17:11:24</t>
        </is>
      </c>
      <c r="AD2256" s="1" t="inlineStr">
        <is>
          <t>https://www.commcarehq.org/a/caris-test/reports/form_data/fa719932-58eb-4ff6-acf1-02e2411d55fc/</t>
        </is>
      </c>
      <c r="AE2256" t="inlineStr">
        <is>
          <t>---</t>
        </is>
      </c>
      <c r="AF2256" t="inlineStr">
        <is>
          <t>3c5a623af057e23a32ae4000_105922</t>
        </is>
      </c>
      <c r="AG2256" t="inlineStr">
        <is>
          <t>OK</t>
        </is>
      </c>
      <c r="AH2256" t="inlineStr">
        <is>
          <t>2025-04-29 17:11:23</t>
        </is>
      </c>
      <c r="AI2256" t="inlineStr">
        <is>
          <t>1b833c2586eb49459103874b6462448b</t>
        </is>
      </c>
      <c r="AJ2256" t="inlineStr">
        <is>
          <t>2025-04-29</t>
        </is>
      </c>
      <c r="AK2256" t="inlineStr">
        <is>
          <t>3</t>
        </is>
      </c>
      <c r="AL2256" t="inlineStr">
        <is>
          <t>---</t>
        </is>
      </c>
      <c r="AM2256" t="inlineStr">
        <is>
          <t>1</t>
        </is>
      </c>
      <c r="AN2256" t="inlineStr">
        <is>
          <t>---</t>
        </is>
      </c>
      <c r="AO2256" t="inlineStr">
        <is>
          <t>1</t>
        </is>
      </c>
      <c r="AP2256" t="inlineStr">
        <is>
          <t>1</t>
        </is>
      </c>
      <c r="AQ2256" t="inlineStr"/>
      <c r="AR2256" t="inlineStr"/>
      <c r="AS2256" t="inlineStr"/>
      <c r="AT2256" t="inlineStr"/>
      <c r="AU2256" t="inlineStr">
        <is>
          <t>---</t>
        </is>
      </c>
      <c r="AV2256" t="inlineStr">
        <is>
          <t>---</t>
        </is>
      </c>
      <c r="AW2256" t="inlineStr">
        <is>
          <t>---</t>
        </is>
      </c>
      <c r="AX2256" t="inlineStr">
        <is>
          <t>---</t>
        </is>
      </c>
      <c r="AY2256" t="inlineStr">
        <is>
          <t>---</t>
        </is>
      </c>
      <c r="AZ2256" t="inlineStr">
        <is>
          <t>---</t>
        </is>
      </c>
      <c r="BA2256" t="inlineStr">
        <is>
          <t>1b833c2586eb49459103874b6462448b</t>
        </is>
      </c>
      <c r="BB2256" t="inlineStr">
        <is>
          <t>http://openrosa.org/formdesigner/0B48E039-1E80-49A7-AC24-732B6E788E39</t>
        </is>
      </c>
      <c r="BC2256" t="inlineStr">
        <is>
          <t>Ration et autres visites</t>
        </is>
      </c>
      <c r="BD2256" t="inlineStr">
        <is>
          <t>CommCare Android, version "2.56"(468040). App v15976. CommCare Version 2.56.0. Build 468040, built on: 2025-02-11</t>
        </is>
      </c>
      <c r="BE2256" t="inlineStr">
        <is>
          <t>commcare_05d78f59-ebda-491c-89b8-6c42bab0e02e</t>
        </is>
      </c>
      <c r="BF2256" t="inlineStr">
        <is>
          <t>19.6090873 -72.2088169 61.0 9.4</t>
        </is>
      </c>
      <c r="BG2256" t="inlineStr">
        <is>
          <t>f13d8149fc6d39ebe86af18272310ff9</t>
        </is>
      </c>
      <c r="BH2256" t="inlineStr">
        <is>
          <t>7f92301a232342ecaa860bf392f6b02f</t>
        </is>
      </c>
      <c r="BI2256" t="inlineStr">
        <is>
          <t>15246</t>
        </is>
      </c>
      <c r="BJ2256" t="inlineStr">
        <is>
          <t>XFormInstance</t>
        </is>
      </c>
      <c r="BK2256" t="inlineStr">
        <is>
          <t>7f8aae43251811f0bb2aadacf27a4d41</t>
        </is>
      </c>
      <c r="BL2256" t="b">
        <v>0</v>
      </c>
      <c r="BM2256" t="inlineStr">
        <is>
          <t>---</t>
        </is>
      </c>
      <c r="BN2256" t="inlineStr">
        <is>
          <t>200.113.253.178</t>
        </is>
      </c>
      <c r="BO2256" t="inlineStr">
        <is>
          <t>Bilson Pierre</t>
        </is>
      </c>
    </row>
    <row r="2257">
      <c r="A2257" t="inlineStr">
        <is>
          <t>2255</t>
        </is>
      </c>
      <c r="B2257" t="inlineStr">
        <is>
          <t>840a0add-2f48-4574-9e75-dc34e6eea515</t>
        </is>
      </c>
      <c r="C2257" t="inlineStr">
        <is>
          <t>2025-04-29</t>
        </is>
      </c>
      <c r="D2257" t="inlineStr">
        <is>
          <t>3</t>
        </is>
      </c>
      <c r="E2257" t="inlineStr">
        <is>
          <t>---</t>
        </is>
      </c>
      <c r="F2257" t="inlineStr">
        <is>
          <t>1</t>
        </is>
      </c>
      <c r="G2257" t="inlineStr">
        <is>
          <t>---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---</t>
        </is>
      </c>
      <c r="L2257" t="inlineStr">
        <is>
          <t>---</t>
        </is>
      </c>
      <c r="M2257" t="inlineStr">
        <is>
          <t>---</t>
        </is>
      </c>
      <c r="N2257" t="inlineStr">
        <is>
          <t>---</t>
        </is>
      </c>
      <c r="O2257" t="inlineStr">
        <is>
          <t>---</t>
        </is>
      </c>
      <c r="P2257" t="inlineStr">
        <is>
          <t>---</t>
        </is>
      </c>
      <c r="Q2257" t="inlineStr">
        <is>
          <t>---</t>
        </is>
      </c>
      <c r="R2257" t="inlineStr"/>
      <c r="S2257" t="inlineStr"/>
      <c r="T2257" t="inlineStr"/>
      <c r="U2257" t="inlineStr"/>
      <c r="V2257" t="inlineStr"/>
      <c r="W2257" t="inlineStr"/>
      <c r="X2257" t="inlineStr">
        <is>
          <t>CAP/HSCM/SO00412</t>
        </is>
      </c>
      <c r="Y2257" t="inlineStr">
        <is>
          <t>CAP/HSCM/SO00412</t>
        </is>
      </c>
      <c r="Z2257" t="inlineStr">
        <is>
          <t>2025-04-29 17:12:18</t>
        </is>
      </c>
      <c r="AA2257" t="inlineStr">
        <is>
          <t>2025-04-29 17:12:07</t>
        </is>
      </c>
      <c r="AB2257" t="inlineStr">
        <is>
          <t>1maselaine</t>
        </is>
      </c>
      <c r="AC2257" t="inlineStr">
        <is>
          <t>2025-04-29 17:12:19</t>
        </is>
      </c>
      <c r="AD2257" s="1" t="inlineStr">
        <is>
          <t>https://www.commcarehq.org/a/caris-test/reports/form_data/840a0add-2f48-4574-9e75-dc34e6eea515/</t>
        </is>
      </c>
      <c r="AE2257" t="inlineStr">
        <is>
          <t>---</t>
        </is>
      </c>
      <c r="AF2257" t="inlineStr">
        <is>
          <t>3c5a623af057e23a32ae4000_28094</t>
        </is>
      </c>
      <c r="AG2257" t="inlineStr">
        <is>
          <t>OK</t>
        </is>
      </c>
      <c r="AH2257" t="inlineStr">
        <is>
          <t>2025-04-29 17:12:18</t>
        </is>
      </c>
      <c r="AI2257" t="inlineStr">
        <is>
          <t>1b833c2586eb49459103874b6462448b</t>
        </is>
      </c>
      <c r="AJ2257" t="inlineStr">
        <is>
          <t>2025-04-29</t>
        </is>
      </c>
      <c r="AK2257" t="inlineStr">
        <is>
          <t>3</t>
        </is>
      </c>
      <c r="AL2257" t="inlineStr">
        <is>
          <t>---</t>
        </is>
      </c>
      <c r="AM2257" t="inlineStr">
        <is>
          <t>1</t>
        </is>
      </c>
      <c r="AN2257" t="inlineStr">
        <is>
          <t>---</t>
        </is>
      </c>
      <c r="AO2257" t="inlineStr">
        <is>
          <t>1</t>
        </is>
      </c>
      <c r="AP2257" t="inlineStr">
        <is>
          <t>1</t>
        </is>
      </c>
      <c r="AQ2257" t="inlineStr"/>
      <c r="AR2257" t="inlineStr"/>
      <c r="AS2257" t="inlineStr"/>
      <c r="AT2257" t="inlineStr"/>
      <c r="AU2257" t="inlineStr">
        <is>
          <t>---</t>
        </is>
      </c>
      <c r="AV2257" t="inlineStr">
        <is>
          <t>---</t>
        </is>
      </c>
      <c r="AW2257" t="inlineStr">
        <is>
          <t>---</t>
        </is>
      </c>
      <c r="AX2257" t="inlineStr">
        <is>
          <t>---</t>
        </is>
      </c>
      <c r="AY2257" t="inlineStr">
        <is>
          <t>---</t>
        </is>
      </c>
      <c r="AZ2257" t="inlineStr">
        <is>
          <t>---</t>
        </is>
      </c>
      <c r="BA2257" t="inlineStr">
        <is>
          <t>1b833c2586eb49459103874b6462448b</t>
        </is>
      </c>
      <c r="BB2257" t="inlineStr">
        <is>
          <t>http://openrosa.org/formdesigner/0B48E039-1E80-49A7-AC24-732B6E788E39</t>
        </is>
      </c>
      <c r="BC2257" t="inlineStr">
        <is>
          <t>Ration et autres visites</t>
        </is>
      </c>
      <c r="BD2257" t="inlineStr">
        <is>
          <t>CommCare Android, version "2.56"(468040). App v15976. CommCare Version 2.56.0. Build 468040, built on: 2025-02-11</t>
        </is>
      </c>
      <c r="BE2257" t="inlineStr">
        <is>
          <t>commcare_05d78f59-ebda-491c-89b8-6c42bab0e02e</t>
        </is>
      </c>
      <c r="BF2257" t="inlineStr">
        <is>
          <t>19.609005 -72.2088067 61.0 8.1</t>
        </is>
      </c>
      <c r="BG2257" t="inlineStr">
        <is>
          <t>f13d8149fc6d39ebe86af18272310ff9</t>
        </is>
      </c>
      <c r="BH2257" t="inlineStr">
        <is>
          <t>7f92301a232342ecaa860bf392f6b02f</t>
        </is>
      </c>
      <c r="BI2257" t="inlineStr">
        <is>
          <t>15246</t>
        </is>
      </c>
      <c r="BJ2257" t="inlineStr">
        <is>
          <t>XFormInstance</t>
        </is>
      </c>
      <c r="BK2257" t="inlineStr">
        <is>
          <t>7f8aae43251811f0bb2aadacf27a4d41</t>
        </is>
      </c>
      <c r="BL2257" t="b">
        <v>0</v>
      </c>
      <c r="BM2257" t="inlineStr">
        <is>
          <t>---</t>
        </is>
      </c>
      <c r="BN2257" t="inlineStr">
        <is>
          <t>200.113.253.178</t>
        </is>
      </c>
      <c r="BO2257" t="inlineStr">
        <is>
          <t>Valcin Roudesherly</t>
        </is>
      </c>
    </row>
    <row r="2258">
      <c r="A2258" t="inlineStr">
        <is>
          <t>2256</t>
        </is>
      </c>
      <c r="B2258" t="inlineStr">
        <is>
          <t>274107c1-cac0-4464-adda-5440c30c1a48</t>
        </is>
      </c>
      <c r="C2258" t="inlineStr">
        <is>
          <t>2025-04-29</t>
        </is>
      </c>
      <c r="D2258" t="inlineStr">
        <is>
          <t>3</t>
        </is>
      </c>
      <c r="E2258" t="inlineStr">
        <is>
          <t>---</t>
        </is>
      </c>
      <c r="F2258" t="inlineStr">
        <is>
          <t>0</t>
        </is>
      </c>
      <c r="G2258" t="inlineStr">
        <is>
          <t>---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---</t>
        </is>
      </c>
      <c r="L2258" t="inlineStr">
        <is>
          <t>---</t>
        </is>
      </c>
      <c r="M2258" t="inlineStr">
        <is>
          <t>---</t>
        </is>
      </c>
      <c r="N2258" t="inlineStr">
        <is>
          <t>---</t>
        </is>
      </c>
      <c r="O2258" t="inlineStr">
        <is>
          <t>---</t>
        </is>
      </c>
      <c r="P2258" t="inlineStr">
        <is>
          <t>---</t>
        </is>
      </c>
      <c r="Q2258" t="inlineStr">
        <is>
          <t>---</t>
        </is>
      </c>
      <c r="R2258" t="inlineStr"/>
      <c r="S2258" t="inlineStr"/>
      <c r="T2258" t="inlineStr"/>
      <c r="U2258" t="inlineStr"/>
      <c r="V2258" t="inlineStr"/>
      <c r="W2258" t="inlineStr"/>
      <c r="X2258" t="inlineStr">
        <is>
          <t>CAP/HSCM/ST02455</t>
        </is>
      </c>
      <c r="Y2258" t="inlineStr">
        <is>
          <t>CAP/HSCM/ST02455</t>
        </is>
      </c>
      <c r="Z2258" t="inlineStr">
        <is>
          <t>2025-04-29 16:42:33</t>
        </is>
      </c>
      <c r="AA2258" t="inlineStr">
        <is>
          <t>2025-04-29 16:42:05</t>
        </is>
      </c>
      <c r="AB2258" t="inlineStr">
        <is>
          <t>1fleurgile</t>
        </is>
      </c>
      <c r="AC2258" t="inlineStr">
        <is>
          <t>2025-04-29 17:40:27</t>
        </is>
      </c>
      <c r="AD2258" s="1" t="inlineStr">
        <is>
          <t>https://www.commcarehq.org/a/caris-test/reports/form_data/274107c1-cac0-4464-adda-5440c30c1a48/</t>
        </is>
      </c>
      <c r="AE2258" t="inlineStr">
        <is>
          <t>---</t>
        </is>
      </c>
      <c r="AF2258" t="inlineStr">
        <is>
          <t>1f3afb10bdb14eb68007b1971685250d</t>
        </is>
      </c>
      <c r="AG2258" t="inlineStr">
        <is>
          <t>OK</t>
        </is>
      </c>
      <c r="AH2258" t="inlineStr">
        <is>
          <t>2025-04-29 16:42:33</t>
        </is>
      </c>
      <c r="AI2258" t="inlineStr">
        <is>
          <t>9cfdf7db54419d22491b2c964b5162b3</t>
        </is>
      </c>
      <c r="AJ2258" t="inlineStr">
        <is>
          <t>2025-04-29</t>
        </is>
      </c>
      <c r="AK2258" t="inlineStr">
        <is>
          <t>3</t>
        </is>
      </c>
      <c r="AL2258" t="inlineStr">
        <is>
          <t>---</t>
        </is>
      </c>
      <c r="AM2258" t="inlineStr">
        <is>
          <t>0</t>
        </is>
      </c>
      <c r="AN2258" t="inlineStr">
        <is>
          <t>---</t>
        </is>
      </c>
      <c r="AO2258" t="inlineStr">
        <is>
          <t>1</t>
        </is>
      </c>
      <c r="AP2258" t="inlineStr">
        <is>
          <t>1</t>
        </is>
      </c>
      <c r="AQ2258" t="inlineStr"/>
      <c r="AR2258" t="inlineStr"/>
      <c r="AS2258" t="inlineStr"/>
      <c r="AT2258" t="inlineStr"/>
      <c r="AU2258" t="inlineStr">
        <is>
          <t>---</t>
        </is>
      </c>
      <c r="AV2258" t="inlineStr">
        <is>
          <t>---</t>
        </is>
      </c>
      <c r="AW2258" t="inlineStr">
        <is>
          <t>---</t>
        </is>
      </c>
      <c r="AX2258" t="inlineStr">
        <is>
          <t>---</t>
        </is>
      </c>
      <c r="AY2258" t="inlineStr">
        <is>
          <t>---</t>
        </is>
      </c>
      <c r="AZ2258" t="inlineStr">
        <is>
          <t>---</t>
        </is>
      </c>
      <c r="BA2258" t="inlineStr">
        <is>
          <t>9cfdf7db54419d22491b2c964b5162b3</t>
        </is>
      </c>
      <c r="BB2258" t="inlineStr">
        <is>
          <t>http://openrosa.org/formdesigner/0B48E039-1E80-49A7-AC24-732B6E788E39</t>
        </is>
      </c>
      <c r="BC2258" t="inlineStr">
        <is>
          <t>Ration et autres visites</t>
        </is>
      </c>
      <c r="BD2258" t="inlineStr">
        <is>
          <t>CommCare Android, version "2.55.0"(467579). App v15976. CommCare Version 2.55.0. Build 467579, built on: 2025-01-15</t>
        </is>
      </c>
      <c r="BE2258" t="inlineStr">
        <is>
          <t>commcare_76b456dd-7d90-498a-a785-92f136625a61</t>
        </is>
      </c>
      <c r="BF2258" t="inlineStr">
        <is>
          <t>19.6090076 -72.2087229 51.68 9.31</t>
        </is>
      </c>
      <c r="BG2258" t="inlineStr">
        <is>
          <t>f13d8149fc6d39ebe86af18272310ff9</t>
        </is>
      </c>
      <c r="BH2258" t="inlineStr">
        <is>
          <t>7f92301a232342ecaa860bf392f6b02f</t>
        </is>
      </c>
      <c r="BI2258" t="inlineStr">
        <is>
          <t>15246</t>
        </is>
      </c>
      <c r="BJ2258" t="inlineStr">
        <is>
          <t>XFormInstance</t>
        </is>
      </c>
      <c r="BK2258" t="inlineStr">
        <is>
          <t>7e5244be250111f0a9b76960cb3eba34</t>
        </is>
      </c>
      <c r="BL2258" t="b">
        <v>0</v>
      </c>
      <c r="BM2258" t="inlineStr">
        <is>
          <t>---</t>
        </is>
      </c>
      <c r="BN2258" t="inlineStr">
        <is>
          <t>200.113.215.208</t>
        </is>
      </c>
      <c r="BO2258" t="inlineStr">
        <is>
          <t>cherelus Dieuson (Alixon</t>
        </is>
      </c>
    </row>
    <row r="2259">
      <c r="A2259" t="inlineStr">
        <is>
          <t>2257</t>
        </is>
      </c>
      <c r="B2259" t="inlineStr">
        <is>
          <t>6ebbe3d1-3233-4da5-bc17-88f67e92fe62</t>
        </is>
      </c>
      <c r="C2259" t="inlineStr">
        <is>
          <t>2025-04-29</t>
        </is>
      </c>
      <c r="D2259" t="inlineStr">
        <is>
          <t>3</t>
        </is>
      </c>
      <c r="E2259" t="inlineStr">
        <is>
          <t>---</t>
        </is>
      </c>
      <c r="F2259" t="inlineStr">
        <is>
          <t>0</t>
        </is>
      </c>
      <c r="G2259" t="inlineStr">
        <is>
          <t>---</t>
        </is>
      </c>
      <c r="H2259" t="inlineStr">
        <is>
          <t>1</t>
        </is>
      </c>
      <c r="I2259" t="inlineStr">
        <is>
          <t>0</t>
        </is>
      </c>
      <c r="J2259" t="inlineStr">
        <is>
          <t>---</t>
        </is>
      </c>
      <c r="K2259" t="inlineStr">
        <is>
          <t>---</t>
        </is>
      </c>
      <c r="L2259" t="inlineStr">
        <is>
          <t>---</t>
        </is>
      </c>
      <c r="M2259" t="inlineStr">
        <is>
          <t>---</t>
        </is>
      </c>
      <c r="N2259" t="inlineStr">
        <is>
          <t>---</t>
        </is>
      </c>
      <c r="O2259" t="inlineStr">
        <is>
          <t>---</t>
        </is>
      </c>
      <c r="P2259" t="inlineStr">
        <is>
          <t>---</t>
        </is>
      </c>
      <c r="Q2259" t="inlineStr">
        <is>
          <t>---</t>
        </is>
      </c>
      <c r="R2259" t="inlineStr">
        <is>
          <t>---</t>
        </is>
      </c>
      <c r="S2259" t="inlineStr">
        <is>
          <t>---</t>
        </is>
      </c>
      <c r="T2259" t="inlineStr">
        <is>
          <t>---</t>
        </is>
      </c>
      <c r="U2259" t="inlineStr">
        <is>
          <t>---</t>
        </is>
      </c>
      <c r="V2259" t="inlineStr">
        <is>
          <t>---</t>
        </is>
      </c>
      <c r="W2259" t="inlineStr"/>
      <c r="X2259" t="inlineStr">
        <is>
          <t>CAP/HSCM/ST04392</t>
        </is>
      </c>
      <c r="Y2259" t="inlineStr">
        <is>
          <t>CAP/HSCM/ST04392</t>
        </is>
      </c>
      <c r="Z2259" t="inlineStr">
        <is>
          <t>2025-04-29 16:44:33</t>
        </is>
      </c>
      <c r="AA2259" t="inlineStr">
        <is>
          <t>2025-04-29 16:44:22</t>
        </is>
      </c>
      <c r="AB2259" t="inlineStr">
        <is>
          <t>1fleurgile</t>
        </is>
      </c>
      <c r="AC2259" t="inlineStr">
        <is>
          <t>2025-04-29 17:40:28</t>
        </is>
      </c>
      <c r="AD2259" s="1" t="inlineStr">
        <is>
          <t>https://www.commcarehq.org/a/caris-test/reports/form_data/6ebbe3d1-3233-4da5-bc17-88f67e92fe62/</t>
        </is>
      </c>
      <c r="AE2259" t="inlineStr">
        <is>
          <t>---</t>
        </is>
      </c>
      <c r="AF2259" t="inlineStr">
        <is>
          <t>3c5a623af057e23a32ae4000_124648</t>
        </is>
      </c>
      <c r="AG2259" t="inlineStr">
        <is>
          <t>OK</t>
        </is>
      </c>
      <c r="AH2259" t="inlineStr">
        <is>
          <t>2025-04-29 16:44:33</t>
        </is>
      </c>
      <c r="AI2259" t="inlineStr">
        <is>
          <t>9cfdf7db54419d22491b2c964b5162b3</t>
        </is>
      </c>
      <c r="AJ2259" t="inlineStr">
        <is>
          <t>2025-04-29</t>
        </is>
      </c>
      <c r="AK2259" t="inlineStr">
        <is>
          <t>3</t>
        </is>
      </c>
      <c r="AL2259" t="inlineStr">
        <is>
          <t>---</t>
        </is>
      </c>
      <c r="AM2259" t="inlineStr">
        <is>
          <t>0</t>
        </is>
      </c>
      <c r="AN2259" t="inlineStr">
        <is>
          <t>---</t>
        </is>
      </c>
      <c r="AO2259" t="inlineStr">
        <is>
          <t>1</t>
        </is>
      </c>
      <c r="AP2259" t="inlineStr">
        <is>
          <t>0</t>
        </is>
      </c>
      <c r="AQ2259" t="inlineStr">
        <is>
          <t>---</t>
        </is>
      </c>
      <c r="AR2259" t="inlineStr">
        <is>
          <t>---</t>
        </is>
      </c>
      <c r="AS2259" t="inlineStr">
        <is>
          <t>---</t>
        </is>
      </c>
      <c r="AT2259" t="inlineStr"/>
      <c r="AU2259" t="inlineStr">
        <is>
          <t>---</t>
        </is>
      </c>
      <c r="AV2259" t="inlineStr">
        <is>
          <t>---</t>
        </is>
      </c>
      <c r="AW2259" t="inlineStr">
        <is>
          <t>---</t>
        </is>
      </c>
      <c r="AX2259" t="inlineStr">
        <is>
          <t>---</t>
        </is>
      </c>
      <c r="AY2259" t="inlineStr">
        <is>
          <t>---</t>
        </is>
      </c>
      <c r="AZ2259" t="inlineStr">
        <is>
          <t>---</t>
        </is>
      </c>
      <c r="BA2259" t="inlineStr">
        <is>
          <t>9cfdf7db54419d22491b2c964b5162b3</t>
        </is>
      </c>
      <c r="BB2259" t="inlineStr">
        <is>
          <t>http://openrosa.org/formdesigner/0B48E039-1E80-49A7-AC24-732B6E788E39</t>
        </is>
      </c>
      <c r="BC2259" t="inlineStr">
        <is>
          <t>Ration et autres visites</t>
        </is>
      </c>
      <c r="BD2259" t="inlineStr">
        <is>
          <t>CommCare Android, version "2.55.0"(467579). App v15976. CommCare Version 2.55.0. Build 467579, built on: 2025-01-15</t>
        </is>
      </c>
      <c r="BE2259" t="inlineStr">
        <is>
          <t>commcare_76b456dd-7d90-498a-a785-92f136625a61</t>
        </is>
      </c>
      <c r="BF2259" t="inlineStr">
        <is>
          <t>19.6091559 -72.2088403 81.14 10.46</t>
        </is>
      </c>
      <c r="BG2259" t="inlineStr">
        <is>
          <t>f13d8149fc6d39ebe86af18272310ff9</t>
        </is>
      </c>
      <c r="BH2259" t="inlineStr">
        <is>
          <t>7f92301a232342ecaa860bf392f6b02f</t>
        </is>
      </c>
      <c r="BI2259" t="inlineStr">
        <is>
          <t>15246</t>
        </is>
      </c>
      <c r="BJ2259" t="inlineStr">
        <is>
          <t>XFormInstance</t>
        </is>
      </c>
      <c r="BK2259" t="inlineStr">
        <is>
          <t>7e5244be250111f0a9b76960cb3eba34</t>
        </is>
      </c>
      <c r="BL2259" t="b">
        <v>0</v>
      </c>
      <c r="BM2259" t="inlineStr">
        <is>
          <t>---</t>
        </is>
      </c>
      <c r="BN2259" t="inlineStr">
        <is>
          <t>200.113.215.208</t>
        </is>
      </c>
      <c r="BO2259" t="inlineStr">
        <is>
          <t>Saika Romeo</t>
        </is>
      </c>
    </row>
    <row r="2260">
      <c r="A2260" t="inlineStr">
        <is>
          <t>2258</t>
        </is>
      </c>
      <c r="B2260" t="inlineStr">
        <is>
          <t>431a2d65-3a33-4956-9cbf-b814a459d93d</t>
        </is>
      </c>
      <c r="C2260" t="inlineStr">
        <is>
          <t>2025-04-29</t>
        </is>
      </c>
      <c r="D2260" t="inlineStr">
        <is>
          <t>3</t>
        </is>
      </c>
      <c r="E2260" t="inlineStr">
        <is>
          <t>---</t>
        </is>
      </c>
      <c r="F2260" t="inlineStr">
        <is>
          <t>0</t>
        </is>
      </c>
      <c r="G2260" t="inlineStr">
        <is>
          <t>---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---</t>
        </is>
      </c>
      <c r="L2260" t="inlineStr">
        <is>
          <t>---</t>
        </is>
      </c>
      <c r="M2260" t="inlineStr">
        <is>
          <t>---</t>
        </is>
      </c>
      <c r="N2260" t="inlineStr">
        <is>
          <t>---</t>
        </is>
      </c>
      <c r="O2260" t="inlineStr">
        <is>
          <t>---</t>
        </is>
      </c>
      <c r="P2260" t="inlineStr">
        <is>
          <t>---</t>
        </is>
      </c>
      <c r="Q2260" t="inlineStr">
        <is>
          <t>---</t>
        </is>
      </c>
      <c r="R2260" t="inlineStr"/>
      <c r="S2260" t="inlineStr"/>
      <c r="T2260" t="inlineStr"/>
      <c r="U2260" t="inlineStr"/>
      <c r="V2260" t="inlineStr"/>
      <c r="W2260" t="inlineStr"/>
      <c r="X2260" t="inlineStr">
        <is>
          <t>CAP/HSCM/ST04750</t>
        </is>
      </c>
      <c r="Y2260" t="inlineStr">
        <is>
          <t>CAP/HSCM/ST04750</t>
        </is>
      </c>
      <c r="Z2260" t="inlineStr">
        <is>
          <t>2025-04-29 16:48:05</t>
        </is>
      </c>
      <c r="AA2260" t="inlineStr">
        <is>
          <t>2025-04-29 16:46:23</t>
        </is>
      </c>
      <c r="AB2260" t="inlineStr">
        <is>
          <t>1fleurgile</t>
        </is>
      </c>
      <c r="AC2260" t="inlineStr">
        <is>
          <t>2025-04-29 17:40:29</t>
        </is>
      </c>
      <c r="AD2260" s="1" t="inlineStr">
        <is>
          <t>https://www.commcarehq.org/a/caris-test/reports/form_data/431a2d65-3a33-4956-9cbf-b814a459d93d/</t>
        </is>
      </c>
      <c r="AE2260" t="inlineStr">
        <is>
          <t>---</t>
        </is>
      </c>
      <c r="AF2260" t="inlineStr">
        <is>
          <t>3c5a623af057e23a32ae4000_184157</t>
        </is>
      </c>
      <c r="AG2260" t="inlineStr">
        <is>
          <t>OK</t>
        </is>
      </c>
      <c r="AH2260" t="inlineStr">
        <is>
          <t>2025-04-29 16:48:05</t>
        </is>
      </c>
      <c r="AI2260" t="inlineStr">
        <is>
          <t>9cfdf7db54419d22491b2c964b5162b3</t>
        </is>
      </c>
      <c r="AJ2260" t="inlineStr">
        <is>
          <t>2025-04-29</t>
        </is>
      </c>
      <c r="AK2260" t="inlineStr">
        <is>
          <t>3</t>
        </is>
      </c>
      <c r="AL2260" t="inlineStr">
        <is>
          <t>---</t>
        </is>
      </c>
      <c r="AM2260" t="inlineStr">
        <is>
          <t>0</t>
        </is>
      </c>
      <c r="AN2260" t="inlineStr">
        <is>
          <t>---</t>
        </is>
      </c>
      <c r="AO2260" t="inlineStr">
        <is>
          <t>1</t>
        </is>
      </c>
      <c r="AP2260" t="inlineStr">
        <is>
          <t>1</t>
        </is>
      </c>
      <c r="AQ2260" t="inlineStr"/>
      <c r="AR2260" t="inlineStr"/>
      <c r="AS2260" t="inlineStr"/>
      <c r="AT2260" t="inlineStr"/>
      <c r="AU2260" t="inlineStr">
        <is>
          <t>---</t>
        </is>
      </c>
      <c r="AV2260" t="inlineStr">
        <is>
          <t>---</t>
        </is>
      </c>
      <c r="AW2260" t="inlineStr">
        <is>
          <t>---</t>
        </is>
      </c>
      <c r="AX2260" t="inlineStr">
        <is>
          <t>---</t>
        </is>
      </c>
      <c r="AY2260" t="inlineStr">
        <is>
          <t>---</t>
        </is>
      </c>
      <c r="AZ2260" t="inlineStr">
        <is>
          <t>---</t>
        </is>
      </c>
      <c r="BA2260" t="inlineStr">
        <is>
          <t>9cfdf7db54419d22491b2c964b5162b3</t>
        </is>
      </c>
      <c r="BB2260" t="inlineStr">
        <is>
          <t>http://openrosa.org/formdesigner/0B48E039-1E80-49A7-AC24-732B6E788E39</t>
        </is>
      </c>
      <c r="BC2260" t="inlineStr">
        <is>
          <t>Ration et autres visites</t>
        </is>
      </c>
      <c r="BD2260" t="inlineStr">
        <is>
          <t>CommCare Android, version "2.55.0"(467579). App v15976. CommCare Version 2.55.0. Build 467579, built on: 2025-01-15</t>
        </is>
      </c>
      <c r="BE2260" t="inlineStr">
        <is>
          <t>commcare_76b456dd-7d90-498a-a785-92f136625a61</t>
        </is>
      </c>
      <c r="BF2260" t="inlineStr">
        <is>
          <t>19.6091155 -72.2087806 48.77 5.23</t>
        </is>
      </c>
      <c r="BG2260" t="inlineStr">
        <is>
          <t>f13d8149fc6d39ebe86af18272310ff9</t>
        </is>
      </c>
      <c r="BH2260" t="inlineStr">
        <is>
          <t>7f92301a232342ecaa860bf392f6b02f</t>
        </is>
      </c>
      <c r="BI2260" t="inlineStr">
        <is>
          <t>15246</t>
        </is>
      </c>
      <c r="BJ2260" t="inlineStr">
        <is>
          <t>XFormInstance</t>
        </is>
      </c>
      <c r="BK2260" t="inlineStr">
        <is>
          <t>7e5244be250111f0a9b76960cb3eba34</t>
        </is>
      </c>
      <c r="BL2260" t="b">
        <v>0</v>
      </c>
      <c r="BM2260" t="inlineStr">
        <is>
          <t>---</t>
        </is>
      </c>
      <c r="BN2260" t="inlineStr">
        <is>
          <t>200.113.215.208</t>
        </is>
      </c>
      <c r="BO2260" t="inlineStr">
        <is>
          <t>Jefferson Thanis</t>
        </is>
      </c>
    </row>
    <row r="2261">
      <c r="A2261" t="inlineStr">
        <is>
          <t>2259</t>
        </is>
      </c>
      <c r="B2261" t="inlineStr">
        <is>
          <t>98bc11ac-5c1f-4b56-9fc3-f74cd7821d5e</t>
        </is>
      </c>
      <c r="C2261" t="inlineStr">
        <is>
          <t>2025-04-29</t>
        </is>
      </c>
      <c r="D2261" t="inlineStr">
        <is>
          <t>2</t>
        </is>
      </c>
      <c r="E2261" t="inlineStr">
        <is>
          <t>---</t>
        </is>
      </c>
      <c r="F2261" t="inlineStr">
        <is>
          <t>1</t>
        </is>
      </c>
      <c r="G2261" t="inlineStr">
        <is>
          <t>---</t>
        </is>
      </c>
      <c r="H2261" t="inlineStr">
        <is>
          <t>1</t>
        </is>
      </c>
      <c r="I2261" t="inlineStr">
        <is>
          <t>1</t>
        </is>
      </c>
      <c r="J2261" t="inlineStr">
        <is>
          <t>2</t>
        </is>
      </c>
      <c r="K2261" t="inlineStr">
        <is>
          <t>1</t>
        </is>
      </c>
      <c r="L2261">
        <f>HYPERLINK("https://www.commcarehq.org/a/caris-test/api/form_attachment/v1/98bc11ac-5c1f-4b56-9fc3-f74cd7821d5e/1745948444388.jpg")</f>
        <v/>
      </c>
      <c r="M2261" t="inlineStr">
        <is>
          <t>---</t>
        </is>
      </c>
      <c r="N2261" t="inlineStr">
        <is>
          <t>---</t>
        </is>
      </c>
      <c r="O2261" t="inlineStr">
        <is>
          <t>3</t>
        </is>
      </c>
      <c r="P2261" t="inlineStr">
        <is>
          <t>4 boites pour 2 semaines</t>
        </is>
      </c>
      <c r="Q2261" t="inlineStr">
        <is>
          <t>1</t>
        </is>
      </c>
      <c r="R2261" t="inlineStr"/>
      <c r="S2261" t="inlineStr"/>
      <c r="T2261" t="inlineStr"/>
      <c r="U2261">
        <f>HYPERLINK("https://www.commcarehq.org/a/caris-test/api/form_attachment/v1/98bc11ac-5c1f-4b56-9fc3-f74cd7821d5e/1745948417465.jpg")</f>
        <v/>
      </c>
      <c r="V2261" t="inlineStr"/>
      <c r="W2261" t="inlineStr"/>
      <c r="X2261" t="inlineStr">
        <is>
          <t>PAP/NPFS/ST00073</t>
        </is>
      </c>
      <c r="Y2261" t="inlineStr">
        <is>
          <t>PAP/NPFS/ST00073</t>
        </is>
      </c>
      <c r="Z2261" t="inlineStr">
        <is>
          <t>2025-04-29 17:40:49</t>
        </is>
      </c>
      <c r="AA2261" t="inlineStr">
        <is>
          <t>2025-04-29 17:39:25</t>
        </is>
      </c>
      <c r="AB2261" t="inlineStr">
        <is>
          <t>2christelle</t>
        </is>
      </c>
      <c r="AC2261" t="inlineStr">
        <is>
          <t>2025-04-29 17:42:17</t>
        </is>
      </c>
      <c r="AD2261" s="1" t="inlineStr">
        <is>
          <t>https://www.commcarehq.org/a/caris-test/reports/form_data/98bc11ac-5c1f-4b56-9fc3-f74cd7821d5e/</t>
        </is>
      </c>
      <c r="AE2261" t="inlineStr">
        <is>
          <t>---</t>
        </is>
      </c>
      <c r="AF2261" t="inlineStr">
        <is>
          <t>1a1152074e5e4ce3ad45edae60e92cea</t>
        </is>
      </c>
      <c r="AG2261" t="inlineStr">
        <is>
          <t>---</t>
        </is>
      </c>
      <c r="AH2261" t="inlineStr">
        <is>
          <t>2025-04-29 17:40:49</t>
        </is>
      </c>
      <c r="AI2261" t="inlineStr">
        <is>
          <t>246df32431d94e4a97fb5b1b8bef6b0e</t>
        </is>
      </c>
      <c r="AJ2261" t="inlineStr">
        <is>
          <t>2025-04-29</t>
        </is>
      </c>
      <c r="AK2261" t="inlineStr">
        <is>
          <t>2</t>
        </is>
      </c>
      <c r="AL2261" t="inlineStr">
        <is>
          <t>---</t>
        </is>
      </c>
      <c r="AM2261" t="inlineStr">
        <is>
          <t>1</t>
        </is>
      </c>
      <c r="AN2261" t="inlineStr">
        <is>
          <t>---</t>
        </is>
      </c>
      <c r="AO2261" t="inlineStr">
        <is>
          <t>1</t>
        </is>
      </c>
      <c r="AP2261" t="inlineStr">
        <is>
          <t>1</t>
        </is>
      </c>
      <c r="AQ2261" t="inlineStr"/>
      <c r="AR2261" t="inlineStr"/>
      <c r="AS2261" t="inlineStr"/>
      <c r="AT2261" t="inlineStr"/>
      <c r="AU2261" t="inlineStr">
        <is>
          <t>---</t>
        </is>
      </c>
      <c r="AV2261" t="inlineStr">
        <is>
          <t>---</t>
        </is>
      </c>
      <c r="AW2261" t="inlineStr">
        <is>
          <t>---</t>
        </is>
      </c>
      <c r="AX2261" t="inlineStr">
        <is>
          <t>---</t>
        </is>
      </c>
      <c r="AY2261" t="inlineStr">
        <is>
          <t>---</t>
        </is>
      </c>
      <c r="AZ2261" t="inlineStr">
        <is>
          <t>---</t>
        </is>
      </c>
      <c r="BA2261" t="inlineStr">
        <is>
          <t>246df32431d94e4a97fb5b1b8bef6b0e</t>
        </is>
      </c>
      <c r="BB2261" t="inlineStr">
        <is>
          <t>http://openrosa.org/formdesigner/0B48E039-1E80-49A7-AC24-732B6E788E39</t>
        </is>
      </c>
      <c r="BC2261" t="inlineStr">
        <is>
          <t>Ration et autres visites</t>
        </is>
      </c>
      <c r="BD2261" t="inlineStr">
        <is>
          <t>CommCare Android, version "2.57.0"(472003). App v15976. CommCare Version 2.57.0. Build 472003, built on: 2025-04-18</t>
        </is>
      </c>
      <c r="BE2261" t="inlineStr">
        <is>
          <t>commcare_95f1782f-8426-4434-b328-8386bbd0e352</t>
        </is>
      </c>
      <c r="BF2261" t="inlineStr">
        <is>
          <t>18.5231911 -72.2844478 275.9 7.0</t>
        </is>
      </c>
      <c r="BG2261" t="inlineStr">
        <is>
          <t>f13d8149fc6d39ebe86af18272310ff9</t>
        </is>
      </c>
      <c r="BH2261" t="inlineStr">
        <is>
          <t>7f92301a232342ecaa860bf392f6b02f</t>
        </is>
      </c>
      <c r="BI2261" t="inlineStr">
        <is>
          <t>15246</t>
        </is>
      </c>
      <c r="BJ2261" t="inlineStr">
        <is>
          <t>XFormInstance</t>
        </is>
      </c>
      <c r="BK2261" t="inlineStr">
        <is>
          <t>0082a81e252111f0bb2aadacf27a4d41</t>
        </is>
      </c>
      <c r="BL2261" t="b">
        <v>0</v>
      </c>
      <c r="BM2261" t="inlineStr">
        <is>
          <t>---</t>
        </is>
      </c>
      <c r="BN2261" t="inlineStr">
        <is>
          <t>190.115.175.76</t>
        </is>
      </c>
      <c r="BO2261" t="inlineStr">
        <is>
          <t>Augustin Christella</t>
        </is>
      </c>
    </row>
    <row r="2262">
      <c r="A2262" t="inlineStr">
        <is>
          <t>2260</t>
        </is>
      </c>
      <c r="B2262" t="inlineStr">
        <is>
          <t>9be7c2fa-4c58-42c7-b557-0708294f9a53</t>
        </is>
      </c>
      <c r="C2262" t="inlineStr">
        <is>
          <t>2025-04-29</t>
        </is>
      </c>
      <c r="D2262" t="inlineStr">
        <is>
          <t>10</t>
        </is>
      </c>
      <c r="E2262" t="inlineStr">
        <is>
          <t>---</t>
        </is>
      </c>
      <c r="F2262" t="inlineStr">
        <is>
          <t>1</t>
        </is>
      </c>
      <c r="G2262" t="inlineStr">
        <is>
          <t>---</t>
        </is>
      </c>
      <c r="H2262" t="inlineStr">
        <is>
          <t>1</t>
        </is>
      </c>
      <c r="I2262" t="inlineStr">
        <is>
          <t>1</t>
        </is>
      </c>
      <c r="J2262" t="inlineStr">
        <is>
          <t>2</t>
        </is>
      </c>
      <c r="K2262" t="inlineStr">
        <is>
          <t>---</t>
        </is>
      </c>
      <c r="L2262" t="inlineStr">
        <is>
          <t>---</t>
        </is>
      </c>
      <c r="M2262" t="inlineStr">
        <is>
          <t>---</t>
        </is>
      </c>
      <c r="N2262" t="inlineStr">
        <is>
          <t>---</t>
        </is>
      </c>
      <c r="O2262" t="inlineStr">
        <is>
          <t>---</t>
        </is>
      </c>
      <c r="P2262" t="inlineStr">
        <is>
          <t>---</t>
        </is>
      </c>
      <c r="Q2262" t="inlineStr">
        <is>
          <t>---</t>
        </is>
      </c>
      <c r="R2262" t="inlineStr"/>
      <c r="S2262" t="inlineStr"/>
      <c r="T2262" t="inlineStr"/>
      <c r="U2262">
        <f>HYPERLINK("https://www.commcarehq.org/a/caris-test/api/form_attachment/v1/9be7c2fa-4c58-42c7-b557-0708294f9a53/1745948488572.jpg")</f>
        <v/>
      </c>
      <c r="V2262" t="inlineStr"/>
      <c r="W2262" t="inlineStr"/>
      <c r="X2262" t="inlineStr">
        <is>
          <t>PAP/NPFS/ST02424</t>
        </is>
      </c>
      <c r="Y2262" t="inlineStr">
        <is>
          <t>PAP/NPFS/ST02424</t>
        </is>
      </c>
      <c r="Z2262" t="inlineStr">
        <is>
          <t>2025-04-29 17:41:32</t>
        </is>
      </c>
      <c r="AA2262" t="inlineStr">
        <is>
          <t>2025-04-29 17:41:05</t>
        </is>
      </c>
      <c r="AB2262" t="inlineStr">
        <is>
          <t>2christelle</t>
        </is>
      </c>
      <c r="AC2262" t="inlineStr">
        <is>
          <t>2025-04-29 17:43:00</t>
        </is>
      </c>
      <c r="AD2262" s="1" t="inlineStr">
        <is>
          <t>https://www.commcarehq.org/a/caris-test/reports/form_data/9be7c2fa-4c58-42c7-b557-0708294f9a53/</t>
        </is>
      </c>
      <c r="AE2262" t="inlineStr">
        <is>
          <t>---</t>
        </is>
      </c>
      <c r="AF2262" t="inlineStr">
        <is>
          <t>3c5a623af057e23a32ae4000_24544</t>
        </is>
      </c>
      <c r="AG2262" t="inlineStr">
        <is>
          <t>---</t>
        </is>
      </c>
      <c r="AH2262" t="inlineStr">
        <is>
          <t>2025-04-29 17:41:32</t>
        </is>
      </c>
      <c r="AI2262" t="inlineStr">
        <is>
          <t>246df32431d94e4a97fb5b1b8bef6b0e</t>
        </is>
      </c>
      <c r="AJ2262" t="inlineStr">
        <is>
          <t>2025-04-29</t>
        </is>
      </c>
      <c r="AK2262" t="inlineStr">
        <is>
          <t>10</t>
        </is>
      </c>
      <c r="AL2262" t="inlineStr">
        <is>
          <t>---</t>
        </is>
      </c>
      <c r="AM2262" t="inlineStr">
        <is>
          <t>1</t>
        </is>
      </c>
      <c r="AN2262" t="inlineStr">
        <is>
          <t>---</t>
        </is>
      </c>
      <c r="AO2262" t="inlineStr">
        <is>
          <t>1</t>
        </is>
      </c>
      <c r="AP2262" t="inlineStr">
        <is>
          <t>1</t>
        </is>
      </c>
      <c r="AQ2262" t="inlineStr"/>
      <c r="AR2262" t="inlineStr"/>
      <c r="AS2262" t="inlineStr"/>
      <c r="AT2262" t="inlineStr"/>
      <c r="AU2262" t="inlineStr">
        <is>
          <t>---</t>
        </is>
      </c>
      <c r="AV2262" t="inlineStr">
        <is>
          <t>---</t>
        </is>
      </c>
      <c r="AW2262" t="inlineStr">
        <is>
          <t>---</t>
        </is>
      </c>
      <c r="AX2262" t="inlineStr">
        <is>
          <t>---</t>
        </is>
      </c>
      <c r="AY2262" t="inlineStr">
        <is>
          <t>---</t>
        </is>
      </c>
      <c r="AZ2262" t="inlineStr">
        <is>
          <t>---</t>
        </is>
      </c>
      <c r="BA2262" t="inlineStr">
        <is>
          <t>246df32431d94e4a97fb5b1b8bef6b0e</t>
        </is>
      </c>
      <c r="BB2262" t="inlineStr">
        <is>
          <t>http://openrosa.org/formdesigner/0B48E039-1E80-49A7-AC24-732B6E788E39</t>
        </is>
      </c>
      <c r="BC2262" t="inlineStr">
        <is>
          <t>Ration et autres visites</t>
        </is>
      </c>
      <c r="BD2262" t="inlineStr">
        <is>
          <t>CommCare Android, version "2.57.0"(472003). App v15976. CommCare Version 2.57.0. Build 472003, built on: 2025-04-18</t>
        </is>
      </c>
      <c r="BE2262" t="inlineStr">
        <is>
          <t>commcare_95f1782f-8426-4434-b328-8386bbd0e352</t>
        </is>
      </c>
      <c r="BF2262" t="inlineStr">
        <is>
          <t>18.521934 -72.2837193 275.9 9.0</t>
        </is>
      </c>
      <c r="BG2262" t="inlineStr">
        <is>
          <t>f13d8149fc6d39ebe86af18272310ff9</t>
        </is>
      </c>
      <c r="BH2262" t="inlineStr">
        <is>
          <t>7f92301a232342ecaa860bf392f6b02f</t>
        </is>
      </c>
      <c r="BI2262" t="inlineStr">
        <is>
          <t>15246</t>
        </is>
      </c>
      <c r="BJ2262" t="inlineStr">
        <is>
          <t>XFormInstance</t>
        </is>
      </c>
      <c r="BK2262" t="inlineStr">
        <is>
          <t>0082a81e252111f0bb2aadacf27a4d41</t>
        </is>
      </c>
      <c r="BL2262" t="b">
        <v>0</v>
      </c>
      <c r="BM2262" t="inlineStr">
        <is>
          <t>---</t>
        </is>
      </c>
      <c r="BN2262" t="inlineStr">
        <is>
          <t>190.115.175.76</t>
        </is>
      </c>
      <c r="BO2262" t="inlineStr">
        <is>
          <t>Racheline Cherestal</t>
        </is>
      </c>
    </row>
    <row r="2263">
      <c r="A2263" t="inlineStr">
        <is>
          <t>2261</t>
        </is>
      </c>
      <c r="B2263" t="inlineStr">
        <is>
          <t>ade1915f-8e81-4ae0-8ae0-d955b1e1317f</t>
        </is>
      </c>
      <c r="C2263" t="inlineStr">
        <is>
          <t>2025-04-29</t>
        </is>
      </c>
      <c r="D2263" t="inlineStr">
        <is>
          <t>8</t>
        </is>
      </c>
      <c r="E2263" t="inlineStr">
        <is>
          <t>---</t>
        </is>
      </c>
      <c r="F2263" t="inlineStr">
        <is>
          <t>1</t>
        </is>
      </c>
      <c r="G2263" t="inlineStr">
        <is>
          <t>---</t>
        </is>
      </c>
      <c r="H2263" t="inlineStr">
        <is>
          <t>1</t>
        </is>
      </c>
      <c r="I2263" t="inlineStr">
        <is>
          <t>1</t>
        </is>
      </c>
      <c r="J2263" t="inlineStr">
        <is>
          <t>2</t>
        </is>
      </c>
      <c r="K2263" t="inlineStr">
        <is>
          <t>---</t>
        </is>
      </c>
      <c r="L2263" t="inlineStr">
        <is>
          <t>---</t>
        </is>
      </c>
      <c r="M2263" t="inlineStr">
        <is>
          <t>---</t>
        </is>
      </c>
      <c r="N2263" t="inlineStr">
        <is>
          <t>---</t>
        </is>
      </c>
      <c r="O2263" t="inlineStr">
        <is>
          <t>---</t>
        </is>
      </c>
      <c r="P2263" t="inlineStr">
        <is>
          <t>---</t>
        </is>
      </c>
      <c r="Q2263" t="inlineStr">
        <is>
          <t>---</t>
        </is>
      </c>
      <c r="R2263" t="inlineStr"/>
      <c r="S2263" t="inlineStr">
        <is>
          <t>19.8</t>
        </is>
      </c>
      <c r="T2263" t="inlineStr">
        <is>
          <t>119.0</t>
        </is>
      </c>
      <c r="U2263">
        <f>HYPERLINK("https://www.commcarehq.org/a/caris-test/api/form_attachment/v1/ade1915f-8e81-4ae0-8ae0-d955b1e1317f/1745948668023.heic")</f>
        <v/>
      </c>
      <c r="V2263" t="inlineStr"/>
      <c r="W2263" t="inlineStr"/>
      <c r="X2263" t="inlineStr">
        <is>
          <t>PAP/GCHO/ST08689</t>
        </is>
      </c>
      <c r="Y2263" t="inlineStr">
        <is>
          <t>PAP/GCHO/ST08689</t>
        </is>
      </c>
      <c r="Z2263" t="inlineStr">
        <is>
          <t>2025-04-29 17:44:33</t>
        </is>
      </c>
      <c r="AA2263" t="inlineStr">
        <is>
          <t>2025-04-29 17:43:54</t>
        </is>
      </c>
      <c r="AB2263" t="inlineStr">
        <is>
          <t>2nathalie</t>
        </is>
      </c>
      <c r="AC2263" t="inlineStr">
        <is>
          <t>2025-04-29 17:44:35</t>
        </is>
      </c>
      <c r="AD2263" s="1" t="inlineStr">
        <is>
          <t>https://www.commcarehq.org/a/caris-test/reports/form_data/ade1915f-8e81-4ae0-8ae0-d955b1e1317f/</t>
        </is>
      </c>
      <c r="AE2263" t="inlineStr">
        <is>
          <t>---</t>
        </is>
      </c>
      <c r="AF2263" t="inlineStr">
        <is>
          <t>3c5a623af057e23a32ae4000_195465</t>
        </is>
      </c>
      <c r="AG2263" t="inlineStr">
        <is>
          <t>---</t>
        </is>
      </c>
      <c r="AH2263" t="inlineStr">
        <is>
          <t>2025-04-29 17:44:33</t>
        </is>
      </c>
      <c r="AI2263" t="inlineStr">
        <is>
          <t>3c7e14bc31cb425997c89e194bb7c839</t>
        </is>
      </c>
      <c r="AJ2263" t="inlineStr">
        <is>
          <t>2025-04-29</t>
        </is>
      </c>
      <c r="AK2263" t="inlineStr">
        <is>
          <t>8</t>
        </is>
      </c>
      <c r="AL2263" t="inlineStr">
        <is>
          <t>---</t>
        </is>
      </c>
      <c r="AM2263" t="inlineStr">
        <is>
          <t>1</t>
        </is>
      </c>
      <c r="AN2263" t="inlineStr">
        <is>
          <t>---</t>
        </is>
      </c>
      <c r="AO2263" t="inlineStr">
        <is>
          <t>1</t>
        </is>
      </c>
      <c r="AP2263" t="inlineStr">
        <is>
          <t>1</t>
        </is>
      </c>
      <c r="AQ2263" t="inlineStr"/>
      <c r="AR2263" t="inlineStr">
        <is>
          <t>19.8</t>
        </is>
      </c>
      <c r="AS2263" t="inlineStr">
        <is>
          <t>119</t>
        </is>
      </c>
      <c r="AT2263" t="inlineStr"/>
      <c r="AU2263" t="inlineStr">
        <is>
          <t>---</t>
        </is>
      </c>
      <c r="AV2263" t="inlineStr">
        <is>
          <t>---</t>
        </is>
      </c>
      <c r="AW2263" t="inlineStr">
        <is>
          <t>---</t>
        </is>
      </c>
      <c r="AX2263" t="inlineStr">
        <is>
          <t>---</t>
        </is>
      </c>
      <c r="AY2263" t="inlineStr">
        <is>
          <t>---</t>
        </is>
      </c>
      <c r="AZ2263" t="inlineStr">
        <is>
          <t>---</t>
        </is>
      </c>
      <c r="BA2263" t="inlineStr">
        <is>
          <t>3c7e14bc31cb425997c89e194bb7c839</t>
        </is>
      </c>
      <c r="BB2263" t="inlineStr">
        <is>
          <t>http://openrosa.org/formdesigner/0B48E039-1E80-49A7-AC24-732B6E788E39</t>
        </is>
      </c>
      <c r="BC2263" t="inlineStr">
        <is>
          <t>Ration et autres visites</t>
        </is>
      </c>
      <c r="BD2263" t="inlineStr">
        <is>
          <t>CommCare Android, version "2.57.0"(472003). App v15976. CommCare Version 2.57.0. Build 472003, built on: 2025-04-18</t>
        </is>
      </c>
      <c r="BE2263" t="inlineStr">
        <is>
          <t>commcare_03216a9b-083b-41ac-b53f-fe4f1b36c5ed</t>
        </is>
      </c>
      <c r="BF2263" t="inlineStr"/>
      <c r="BG2263" t="inlineStr">
        <is>
          <t>f13d8149fc6d39ebe86af18272310ff9</t>
        </is>
      </c>
      <c r="BH2263" t="inlineStr">
        <is>
          <t>7f92301a232342ecaa860bf392f6b02f</t>
        </is>
      </c>
      <c r="BI2263" t="inlineStr">
        <is>
          <t>15246</t>
        </is>
      </c>
      <c r="BJ2263" t="inlineStr">
        <is>
          <t>XFormInstance</t>
        </is>
      </c>
      <c r="BK2263" t="inlineStr">
        <is>
          <t>8c021b0f24fa11f086002d62bcb734fa</t>
        </is>
      </c>
      <c r="BL2263" t="b">
        <v>0</v>
      </c>
      <c r="BM2263" t="inlineStr">
        <is>
          <t>---</t>
        </is>
      </c>
      <c r="BN2263" t="inlineStr">
        <is>
          <t>190.115.175.95</t>
        </is>
      </c>
      <c r="BO2263" t="inlineStr">
        <is>
          <t>Occius Steevenson</t>
        </is>
      </c>
    </row>
    <row r="2264">
      <c r="A2264" t="inlineStr">
        <is>
          <t>2262</t>
        </is>
      </c>
      <c r="B2264" t="inlineStr">
        <is>
          <t>48b3f03e-68ee-4d2b-80ad-b2dc7d4faaa0</t>
        </is>
      </c>
      <c r="C2264" t="inlineStr">
        <is>
          <t>2025-04-29</t>
        </is>
      </c>
      <c r="D2264" t="inlineStr">
        <is>
          <t>8</t>
        </is>
      </c>
      <c r="E2264" t="inlineStr">
        <is>
          <t>---</t>
        </is>
      </c>
      <c r="F2264" t="inlineStr">
        <is>
          <t>1</t>
        </is>
      </c>
      <c r="G2264" t="inlineStr">
        <is>
          <t>---</t>
        </is>
      </c>
      <c r="H2264" t="inlineStr">
        <is>
          <t>1</t>
        </is>
      </c>
      <c r="I2264" t="inlineStr">
        <is>
          <t>1</t>
        </is>
      </c>
      <c r="J2264" t="inlineStr">
        <is>
          <t>2</t>
        </is>
      </c>
      <c r="K2264" t="inlineStr">
        <is>
          <t>---</t>
        </is>
      </c>
      <c r="L2264" t="inlineStr">
        <is>
          <t>---</t>
        </is>
      </c>
      <c r="M2264" t="inlineStr">
        <is>
          <t>---</t>
        </is>
      </c>
      <c r="N2264" t="inlineStr">
        <is>
          <t>---</t>
        </is>
      </c>
      <c r="O2264" t="inlineStr">
        <is>
          <t>---</t>
        </is>
      </c>
      <c r="P2264" t="inlineStr">
        <is>
          <t>---</t>
        </is>
      </c>
      <c r="Q2264" t="inlineStr">
        <is>
          <t>---</t>
        </is>
      </c>
      <c r="R2264" t="inlineStr"/>
      <c r="S2264" t="inlineStr">
        <is>
          <t>58.0</t>
        </is>
      </c>
      <c r="T2264" t="inlineStr"/>
      <c r="U2264">
        <f>HYPERLINK("https://www.commcarehq.org/a/caris-test/api/form_attachment/v1/48b3f03e-68ee-4d2b-80ad-b2dc7d4faaa0/1745948713490.heic")</f>
        <v/>
      </c>
      <c r="V2264" t="inlineStr"/>
      <c r="W2264" t="inlineStr"/>
      <c r="X2264" t="inlineStr">
        <is>
          <t>PAP/GCHO/ST04960</t>
        </is>
      </c>
      <c r="Y2264" t="inlineStr">
        <is>
          <t>PAP/GCHO/ST04960</t>
        </is>
      </c>
      <c r="Z2264" t="inlineStr">
        <is>
          <t>2025-04-29 17:45:17</t>
        </is>
      </c>
      <c r="AA2264" t="inlineStr">
        <is>
          <t>2025-04-29 17:44:49</t>
        </is>
      </c>
      <c r="AB2264" t="inlineStr">
        <is>
          <t>2nathalie</t>
        </is>
      </c>
      <c r="AC2264" t="inlineStr">
        <is>
          <t>2025-04-29 17:45:21</t>
        </is>
      </c>
      <c r="AD2264" s="1" t="inlineStr">
        <is>
          <t>https://www.commcarehq.org/a/caris-test/reports/form_data/48b3f03e-68ee-4d2b-80ad-b2dc7d4faaa0/</t>
        </is>
      </c>
      <c r="AE2264" t="inlineStr">
        <is>
          <t>---</t>
        </is>
      </c>
      <c r="AF2264" t="inlineStr">
        <is>
          <t>a9a8abe467574222bee67dbfcd7a8626</t>
        </is>
      </c>
      <c r="AG2264" t="inlineStr">
        <is>
          <t>---</t>
        </is>
      </c>
      <c r="AH2264" t="inlineStr">
        <is>
          <t>2025-04-29 17:45:17</t>
        </is>
      </c>
      <c r="AI2264" t="inlineStr">
        <is>
          <t>3c7e14bc31cb425997c89e194bb7c839</t>
        </is>
      </c>
      <c r="AJ2264" t="inlineStr">
        <is>
          <t>2025-04-29</t>
        </is>
      </c>
      <c r="AK2264" t="inlineStr">
        <is>
          <t>8</t>
        </is>
      </c>
      <c r="AL2264" t="inlineStr">
        <is>
          <t>---</t>
        </is>
      </c>
      <c r="AM2264" t="inlineStr">
        <is>
          <t>1</t>
        </is>
      </c>
      <c r="AN2264" t="inlineStr">
        <is>
          <t>---</t>
        </is>
      </c>
      <c r="AO2264" t="inlineStr">
        <is>
          <t>1</t>
        </is>
      </c>
      <c r="AP2264" t="inlineStr">
        <is>
          <t>1</t>
        </is>
      </c>
      <c r="AQ2264" t="inlineStr"/>
      <c r="AR2264" t="inlineStr">
        <is>
          <t>58</t>
        </is>
      </c>
      <c r="AS2264" t="inlineStr"/>
      <c r="AT2264" t="inlineStr"/>
      <c r="AU2264" t="inlineStr">
        <is>
          <t>---</t>
        </is>
      </c>
      <c r="AV2264" t="inlineStr">
        <is>
          <t>---</t>
        </is>
      </c>
      <c r="AW2264" t="inlineStr">
        <is>
          <t>---</t>
        </is>
      </c>
      <c r="AX2264" t="inlineStr">
        <is>
          <t>---</t>
        </is>
      </c>
      <c r="AY2264" t="inlineStr">
        <is>
          <t>---</t>
        </is>
      </c>
      <c r="AZ2264" t="inlineStr">
        <is>
          <t>---</t>
        </is>
      </c>
      <c r="BA2264" t="inlineStr">
        <is>
          <t>3c7e14bc31cb425997c89e194bb7c839</t>
        </is>
      </c>
      <c r="BB2264" t="inlineStr">
        <is>
          <t>http://openrosa.org/formdesigner/0B48E039-1E80-49A7-AC24-732B6E788E39</t>
        </is>
      </c>
      <c r="BC2264" t="inlineStr">
        <is>
          <t>Ration et autres visites</t>
        </is>
      </c>
      <c r="BD2264" t="inlineStr">
        <is>
          <t>CommCare Android, version "2.57.0"(472003). App v15976. CommCare Version 2.57.0. Build 472003, built on: 2025-04-18</t>
        </is>
      </c>
      <c r="BE2264" t="inlineStr">
        <is>
          <t>commcare_03216a9b-083b-41ac-b53f-fe4f1b36c5ed</t>
        </is>
      </c>
      <c r="BF2264" t="inlineStr"/>
      <c r="BG2264" t="inlineStr">
        <is>
          <t>f13d8149fc6d39ebe86af18272310ff9</t>
        </is>
      </c>
      <c r="BH2264" t="inlineStr">
        <is>
          <t>7f92301a232342ecaa860bf392f6b02f</t>
        </is>
      </c>
      <c r="BI2264" t="inlineStr">
        <is>
          <t>15246</t>
        </is>
      </c>
      <c r="BJ2264" t="inlineStr">
        <is>
          <t>XFormInstance</t>
        </is>
      </c>
      <c r="BK2264" t="inlineStr">
        <is>
          <t>8c021b0f24fa11f086002d62bcb734fa</t>
        </is>
      </c>
      <c r="BL2264" t="b">
        <v>0</v>
      </c>
      <c r="BM2264" t="inlineStr">
        <is>
          <t>---</t>
        </is>
      </c>
      <c r="BN2264" t="inlineStr">
        <is>
          <t>190.115.175.95</t>
        </is>
      </c>
      <c r="BO2264" t="inlineStr">
        <is>
          <t>Francesca Louis - jeune</t>
        </is>
      </c>
    </row>
    <row r="2265">
      <c r="A2265" t="inlineStr">
        <is>
          <t>2263</t>
        </is>
      </c>
      <c r="B2265" t="inlineStr">
        <is>
          <t>8f7d68f9-11ed-4e98-94b4-86615797c110</t>
        </is>
      </c>
      <c r="C2265" t="inlineStr">
        <is>
          <t>2025-04-29</t>
        </is>
      </c>
      <c r="D2265" t="inlineStr">
        <is>
          <t>3 4</t>
        </is>
      </c>
      <c r="E2265" t="inlineStr">
        <is>
          <t>Suivi adherence</t>
        </is>
      </c>
      <c r="F2265" t="inlineStr">
        <is>
          <t>1</t>
        </is>
      </c>
      <c r="G2265" t="inlineStr">
        <is>
          <t>---</t>
        </is>
      </c>
      <c r="H2265" t="inlineStr">
        <is>
          <t>1</t>
        </is>
      </c>
      <c r="I2265" t="inlineStr">
        <is>
          <t>1</t>
        </is>
      </c>
      <c r="J2265" t="inlineStr"/>
      <c r="K2265" t="inlineStr">
        <is>
          <t>---</t>
        </is>
      </c>
      <c r="L2265" t="inlineStr">
        <is>
          <t>---</t>
        </is>
      </c>
      <c r="M2265" t="inlineStr">
        <is>
          <t>---</t>
        </is>
      </c>
      <c r="N2265" t="inlineStr">
        <is>
          <t>---</t>
        </is>
      </c>
      <c r="O2265" t="inlineStr">
        <is>
          <t>---</t>
        </is>
      </c>
      <c r="P2265" t="inlineStr">
        <is>
          <t>---</t>
        </is>
      </c>
      <c r="Q2265" t="inlineStr">
        <is>
          <t>---</t>
        </is>
      </c>
      <c r="R2265" t="inlineStr"/>
      <c r="S2265" t="inlineStr"/>
      <c r="T2265" t="inlineStr"/>
      <c r="U2265" t="inlineStr"/>
      <c r="V2265" t="inlineStr"/>
      <c r="W2265" t="inlineStr"/>
      <c r="X2265" t="inlineStr">
        <is>
          <t>MOR/CMSM/PED00082</t>
        </is>
      </c>
      <c r="Y2265" t="inlineStr">
        <is>
          <t>MOR/CMSM/PED00082</t>
        </is>
      </c>
      <c r="Z2265" t="inlineStr">
        <is>
          <t>2025-04-29 06:57:21</t>
        </is>
      </c>
      <c r="AA2265" t="inlineStr">
        <is>
          <t>2025-04-29 06:56:55</t>
        </is>
      </c>
      <c r="AB2265" t="inlineStr">
        <is>
          <t>1evana</t>
        </is>
      </c>
      <c r="AC2265" t="inlineStr">
        <is>
          <t>2025-04-29 17:58:19</t>
        </is>
      </c>
      <c r="AD2265" s="1" t="inlineStr">
        <is>
          <t>https://www.commcarehq.org/a/caris-test/reports/form_data/8f7d68f9-11ed-4e98-94b4-86615797c110/</t>
        </is>
      </c>
      <c r="AE2265" t="inlineStr">
        <is>
          <t>---</t>
        </is>
      </c>
      <c r="AF2265" t="inlineStr">
        <is>
          <t>3c5a623af057e23a32ae4000_32717</t>
        </is>
      </c>
      <c r="AG2265" t="inlineStr">
        <is>
          <t>OK</t>
        </is>
      </c>
      <c r="AH2265" t="inlineStr">
        <is>
          <t>2025-04-29 06:57:21</t>
        </is>
      </c>
      <c r="AI2265" t="inlineStr">
        <is>
          <t>675a66fd8f8f48fd178738cd11c8c9b2</t>
        </is>
      </c>
      <c r="AJ2265" t="inlineStr">
        <is>
          <t>2025-04-29</t>
        </is>
      </c>
      <c r="AK2265" t="inlineStr">
        <is>
          <t>3 4</t>
        </is>
      </c>
      <c r="AL2265" t="inlineStr">
        <is>
          <t>Suivi adherence</t>
        </is>
      </c>
      <c r="AM2265" t="inlineStr">
        <is>
          <t>1</t>
        </is>
      </c>
      <c r="AN2265" t="inlineStr">
        <is>
          <t>---</t>
        </is>
      </c>
      <c r="AO2265" t="inlineStr">
        <is>
          <t>1</t>
        </is>
      </c>
      <c r="AP2265" t="inlineStr">
        <is>
          <t>1</t>
        </is>
      </c>
      <c r="AQ2265" t="inlineStr"/>
      <c r="AR2265" t="inlineStr"/>
      <c r="AS2265" t="inlineStr"/>
      <c r="AT2265" t="inlineStr"/>
      <c r="AU2265" t="inlineStr">
        <is>
          <t>---</t>
        </is>
      </c>
      <c r="AV2265" t="inlineStr">
        <is>
          <t>---</t>
        </is>
      </c>
      <c r="AW2265" t="inlineStr">
        <is>
          <t>---</t>
        </is>
      </c>
      <c r="AX2265" t="inlineStr">
        <is>
          <t>---</t>
        </is>
      </c>
      <c r="AY2265" t="inlineStr">
        <is>
          <t>---</t>
        </is>
      </c>
      <c r="AZ2265" t="inlineStr">
        <is>
          <t>---</t>
        </is>
      </c>
      <c r="BA2265" t="inlineStr">
        <is>
          <t>675a66fd8f8f48fd178738cd11c8c9b2</t>
        </is>
      </c>
      <c r="BB2265" t="inlineStr">
        <is>
          <t>http://openrosa.org/formdesigner/0B48E039-1E80-49A7-AC24-732B6E788E39</t>
        </is>
      </c>
      <c r="BC2265" t="inlineStr">
        <is>
          <t>Ration et autres visites</t>
        </is>
      </c>
      <c r="BD2265" t="inlineStr">
        <is>
          <t>CommCare Android, version "2.55.0"(467579). App v15976. CommCare Version 2.55.0. Build 467579, built on: 2025-01-15</t>
        </is>
      </c>
      <c r="BE2265" t="inlineStr">
        <is>
          <t>commcare_e1fe266d-14e3-4298-9699-21b818975650</t>
        </is>
      </c>
      <c r="BF2265" t="inlineStr">
        <is>
          <t>19.4054023 -71.778213 648.1 8.57</t>
        </is>
      </c>
      <c r="BG2265" t="inlineStr">
        <is>
          <t>f13d8149fc6d39ebe86af18272310ff9</t>
        </is>
      </c>
      <c r="BH2265" t="inlineStr">
        <is>
          <t>7f92301a232342ecaa860bf392f6b02f</t>
        </is>
      </c>
      <c r="BI2265" t="inlineStr">
        <is>
          <t>15246</t>
        </is>
      </c>
      <c r="BJ2265" t="inlineStr">
        <is>
          <t>XFormInstance</t>
        </is>
      </c>
      <c r="BK2265" t="inlineStr">
        <is>
          <t>4f11cbd6251311f092485d8af65c2883</t>
        </is>
      </c>
      <c r="BL2265" t="b">
        <v>0</v>
      </c>
      <c r="BM2265" t="inlineStr">
        <is>
          <t>---</t>
        </is>
      </c>
      <c r="BN2265" t="inlineStr">
        <is>
          <t>200.113.251.48</t>
        </is>
      </c>
      <c r="BO2265" t="inlineStr">
        <is>
          <t>Roselanda Charles</t>
        </is>
      </c>
    </row>
    <row r="2266">
      <c r="A2266" t="inlineStr">
        <is>
          <t>2264</t>
        </is>
      </c>
      <c r="B2266" t="inlineStr">
        <is>
          <t>e7ad33f2-a85b-4e46-82fb-8d2f5bbe91cf</t>
        </is>
      </c>
      <c r="C2266" t="inlineStr">
        <is>
          <t>2025-04-29</t>
        </is>
      </c>
      <c r="D2266" t="inlineStr">
        <is>
          <t>10</t>
        </is>
      </c>
      <c r="E2266" t="inlineStr">
        <is>
          <t>---</t>
        </is>
      </c>
      <c r="F2266" t="inlineStr">
        <is>
          <t>1</t>
        </is>
      </c>
      <c r="G2266" t="inlineStr">
        <is>
          <t>---</t>
        </is>
      </c>
      <c r="H2266" t="inlineStr">
        <is>
          <t>1</t>
        </is>
      </c>
      <c r="I2266" t="inlineStr">
        <is>
          <t>1</t>
        </is>
      </c>
      <c r="J2266" t="inlineStr"/>
      <c r="K2266" t="inlineStr">
        <is>
          <t>---</t>
        </is>
      </c>
      <c r="L2266" t="inlineStr">
        <is>
          <t>---</t>
        </is>
      </c>
      <c r="M2266" t="inlineStr">
        <is>
          <t>---</t>
        </is>
      </c>
      <c r="N2266" t="inlineStr">
        <is>
          <t>---</t>
        </is>
      </c>
      <c r="O2266" t="inlineStr">
        <is>
          <t>---</t>
        </is>
      </c>
      <c r="P2266" t="inlineStr">
        <is>
          <t>---</t>
        </is>
      </c>
      <c r="Q2266" t="inlineStr">
        <is>
          <t>---</t>
        </is>
      </c>
      <c r="R2266" t="inlineStr"/>
      <c r="S2266" t="inlineStr"/>
      <c r="T2266" t="inlineStr"/>
      <c r="U2266">
        <f>HYPERLINK("https://www.commcarehq.org/a/caris-test/api/form_attachment/v1/e7ad33f2-a85b-4e46-82fb-8d2f5bbe91cf/1745964270976.jpg")</f>
        <v/>
      </c>
      <c r="V2266" t="inlineStr"/>
      <c r="W2266" t="inlineStr"/>
      <c r="X2266" t="inlineStr">
        <is>
          <t>PAP/HOFP/ST01802</t>
        </is>
      </c>
      <c r="Y2266" t="inlineStr">
        <is>
          <t>PAP/HOFP/ST01802</t>
        </is>
      </c>
      <c r="Z2266" t="inlineStr">
        <is>
          <t>2025-04-29 22:04:37</t>
        </is>
      </c>
      <c r="AA2266" t="inlineStr">
        <is>
          <t>2025-04-29 22:03:53</t>
        </is>
      </c>
      <c r="AB2266" t="inlineStr">
        <is>
          <t>2mercelie</t>
        </is>
      </c>
      <c r="AC2266" t="inlineStr">
        <is>
          <t>2025-04-29 22:10:48</t>
        </is>
      </c>
      <c r="AD2266" s="1" t="inlineStr">
        <is>
          <t>https://www.commcarehq.org/a/caris-test/reports/form_data/e7ad33f2-a85b-4e46-82fb-8d2f5bbe91cf/</t>
        </is>
      </c>
      <c r="AE2266" t="inlineStr">
        <is>
          <t>---</t>
        </is>
      </c>
      <c r="AF2266" t="inlineStr">
        <is>
          <t>3c5a623af057e23a32ae4000_166811</t>
        </is>
      </c>
      <c r="AG2266" t="inlineStr">
        <is>
          <t>---</t>
        </is>
      </c>
      <c r="AH2266" t="inlineStr">
        <is>
          <t>2025-04-29 22:04:37</t>
        </is>
      </c>
      <c r="AI2266" t="inlineStr">
        <is>
          <t>2e62b218304042258ccf31696d2c0d45</t>
        </is>
      </c>
      <c r="AJ2266" t="inlineStr">
        <is>
          <t>2025-04-29</t>
        </is>
      </c>
      <c r="AK2266" t="inlineStr">
        <is>
          <t>10</t>
        </is>
      </c>
      <c r="AL2266" t="inlineStr">
        <is>
          <t>---</t>
        </is>
      </c>
      <c r="AM2266" t="inlineStr">
        <is>
          <t>1</t>
        </is>
      </c>
      <c r="AN2266" t="inlineStr">
        <is>
          <t>---</t>
        </is>
      </c>
      <c r="AO2266" t="inlineStr">
        <is>
          <t>1</t>
        </is>
      </c>
      <c r="AP2266" t="inlineStr">
        <is>
          <t>1</t>
        </is>
      </c>
      <c r="AQ2266" t="inlineStr"/>
      <c r="AR2266" t="inlineStr"/>
      <c r="AS2266" t="inlineStr"/>
      <c r="AT2266" t="inlineStr"/>
      <c r="AU2266" t="inlineStr">
        <is>
          <t>---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inlineStr">
        <is>
          <t>---</t>
        </is>
      </c>
      <c r="BA2266" t="inlineStr">
        <is>
          <t>2e62b218304042258ccf31696d2c0d45</t>
        </is>
      </c>
      <c r="BB2266" t="inlineStr">
        <is>
          <t>http://openrosa.org/formdesigner/0B48E039-1E80-49A7-AC24-732B6E788E39</t>
        </is>
      </c>
      <c r="BC2266" t="inlineStr">
        <is>
          <t>Ration et autres visites</t>
        </is>
      </c>
      <c r="BD2266" t="inlineStr">
        <is>
          <t>CommCare Android, version "2.57.0"(472003). App v15976. CommCare Version 2.57.0. Build 472003, built on: 2025-04-18</t>
        </is>
      </c>
      <c r="BE2266" t="inlineStr">
        <is>
          <t>commcare_e07abcec-4b87-4031-85ab-59fcf73e643c</t>
        </is>
      </c>
      <c r="BF2266" t="inlineStr"/>
      <c r="BG2266" t="inlineStr">
        <is>
          <t>f13d8149fc6d39ebe86af18272310ff9</t>
        </is>
      </c>
      <c r="BH2266" t="inlineStr">
        <is>
          <t>7f92301a232342ecaa860bf392f6b02f</t>
        </is>
      </c>
      <c r="BI2266" t="inlineStr">
        <is>
          <t>15246</t>
        </is>
      </c>
      <c r="BJ2266" t="inlineStr">
        <is>
          <t>XFormInstance</t>
        </is>
      </c>
      <c r="BK2266" t="inlineStr">
        <is>
          <t>4f4e7274245611f0bb19adacf27a4d41</t>
        </is>
      </c>
      <c r="BL2266" t="b">
        <v>0</v>
      </c>
      <c r="BM2266" t="inlineStr">
        <is>
          <t>---</t>
        </is>
      </c>
      <c r="BN2266" t="inlineStr">
        <is>
          <t>200.113.230.25</t>
        </is>
      </c>
      <c r="BO2266" t="inlineStr">
        <is>
          <t>Dodley Emile</t>
        </is>
      </c>
    </row>
    <row r="2267">
      <c r="A2267" t="inlineStr">
        <is>
          <t>2265</t>
        </is>
      </c>
      <c r="B2267" t="inlineStr">
        <is>
          <t>096304f5-3da4-4401-b211-e2479c43eab8</t>
        </is>
      </c>
      <c r="C2267" t="inlineStr">
        <is>
          <t>2025-04-29</t>
        </is>
      </c>
      <c r="D2267" t="inlineStr">
        <is>
          <t>4</t>
        </is>
      </c>
      <c r="E2267" t="inlineStr">
        <is>
          <t>l.enfant etait deja partie pour l.ecole</t>
        </is>
      </c>
      <c r="F2267" t="inlineStr">
        <is>
          <t>1</t>
        </is>
      </c>
      <c r="G2267" t="inlineStr">
        <is>
          <t>visite dom</t>
        </is>
      </c>
      <c r="H2267" t="inlineStr">
        <is>
          <t>1</t>
        </is>
      </c>
      <c r="I2267" t="inlineStr">
        <is>
          <t>0</t>
        </is>
      </c>
      <c r="J2267" t="inlineStr">
        <is>
          <t>---</t>
        </is>
      </c>
      <c r="K2267" t="inlineStr">
        <is>
          <t>---</t>
        </is>
      </c>
      <c r="L2267" t="inlineStr">
        <is>
          <t>---</t>
        </is>
      </c>
      <c r="M2267" t="inlineStr">
        <is>
          <t>---</t>
        </is>
      </c>
      <c r="N2267" t="inlineStr">
        <is>
          <t>---</t>
        </is>
      </c>
      <c r="O2267" t="inlineStr">
        <is>
          <t>---</t>
        </is>
      </c>
      <c r="P2267" t="inlineStr">
        <is>
          <t>---</t>
        </is>
      </c>
      <c r="Q2267" t="inlineStr">
        <is>
          <t>---</t>
        </is>
      </c>
      <c r="R2267" t="inlineStr">
        <is>
          <t>---</t>
        </is>
      </c>
      <c r="S2267" t="inlineStr">
        <is>
          <t>---</t>
        </is>
      </c>
      <c r="T2267" t="inlineStr">
        <is>
          <t>---</t>
        </is>
      </c>
      <c r="U2267" t="inlineStr">
        <is>
          <t>---</t>
        </is>
      </c>
      <c r="V2267" t="inlineStr">
        <is>
          <t>---</t>
        </is>
      </c>
      <c r="W2267" t="inlineStr"/>
      <c r="X2267" t="inlineStr">
        <is>
          <t>PAP/HBMP/ST05229</t>
        </is>
      </c>
      <c r="Y2267" t="inlineStr">
        <is>
          <t>PAP/HBMP/ST05229</t>
        </is>
      </c>
      <c r="Z2267" t="inlineStr">
        <is>
          <t>2025-04-29 18:32:44</t>
        </is>
      </c>
      <c r="AA2267" t="inlineStr">
        <is>
          <t>2025-04-29 18:31:18</t>
        </is>
      </c>
      <c r="AB2267" t="inlineStr">
        <is>
          <t>2higgie</t>
        </is>
      </c>
      <c r="AC2267" t="inlineStr">
        <is>
          <t>2025-04-30 00:17:01</t>
        </is>
      </c>
      <c r="AD2267" s="1" t="inlineStr">
        <is>
          <t>https://www.commcarehq.org/a/caris-test/reports/form_data/096304f5-3da4-4401-b211-e2479c43eab8/</t>
        </is>
      </c>
      <c r="AE2267" t="inlineStr">
        <is>
          <t>---</t>
        </is>
      </c>
      <c r="AF2267" t="inlineStr">
        <is>
          <t>3c5a623af057e23a32ae4000_179100</t>
        </is>
      </c>
      <c r="AG2267" t="inlineStr">
        <is>
          <t>---</t>
        </is>
      </c>
      <c r="AH2267" t="inlineStr">
        <is>
          <t>2025-04-29 18:32:44</t>
        </is>
      </c>
      <c r="AI2267" t="inlineStr">
        <is>
          <t>04b63b4d09b5f758ab1bb4b49b51e9d0</t>
        </is>
      </c>
      <c r="AJ2267" t="inlineStr">
        <is>
          <t>2025-04-29</t>
        </is>
      </c>
      <c r="AK2267" t="inlineStr">
        <is>
          <t>4</t>
        </is>
      </c>
      <c r="AL2267" t="inlineStr">
        <is>
          <t>l.enfant etait deja partie pour l.ecole</t>
        </is>
      </c>
      <c r="AM2267" t="inlineStr">
        <is>
          <t>1</t>
        </is>
      </c>
      <c r="AN2267" t="inlineStr">
        <is>
          <t>visite dom</t>
        </is>
      </c>
      <c r="AO2267" t="inlineStr">
        <is>
          <t>1</t>
        </is>
      </c>
      <c r="AP2267" t="inlineStr">
        <is>
          <t>0</t>
        </is>
      </c>
      <c r="AQ2267" t="inlineStr">
        <is>
          <t>---</t>
        </is>
      </c>
      <c r="AR2267" t="inlineStr">
        <is>
          <t>---</t>
        </is>
      </c>
      <c r="AS2267" t="inlineStr">
        <is>
          <t>---</t>
        </is>
      </c>
      <c r="AT2267" t="inlineStr"/>
      <c r="AU2267" t="inlineStr">
        <is>
          <t>---</t>
        </is>
      </c>
      <c r="AV2267" t="inlineStr">
        <is>
          <t>---</t>
        </is>
      </c>
      <c r="AW2267" t="inlineStr">
        <is>
          <t>---</t>
        </is>
      </c>
      <c r="AX2267" t="inlineStr">
        <is>
          <t>---</t>
        </is>
      </c>
      <c r="AY2267" t="inlineStr">
        <is>
          <t>---</t>
        </is>
      </c>
      <c r="AZ2267" t="inlineStr">
        <is>
          <t>---</t>
        </is>
      </c>
      <c r="BA2267" t="inlineStr">
        <is>
          <t>04b63b4d09b5f758ab1bb4b49b51e9d0</t>
        </is>
      </c>
      <c r="BB2267" t="inlineStr">
        <is>
          <t>http://openrosa.org/formdesigner/0B48E039-1E80-49A7-AC24-732B6E788E39</t>
        </is>
      </c>
      <c r="BC2267" t="inlineStr">
        <is>
          <t>Ration et autres visites</t>
        </is>
      </c>
      <c r="BD2267" t="inlineStr">
        <is>
          <t>CommCare Android, version "2.56"(468046). App v15976. CommCare Version 2.56.0. Build 468046, built on: 2025-03-15</t>
        </is>
      </c>
      <c r="BE2267" t="inlineStr">
        <is>
          <t>commcare_f379e98d-deb2-406c-bb23-c551c5606f69</t>
        </is>
      </c>
      <c r="BF2267" t="inlineStr"/>
      <c r="BG2267" t="inlineStr">
        <is>
          <t>f13d8149fc6d39ebe86af18272310ff9</t>
        </is>
      </c>
      <c r="BH2267" t="inlineStr">
        <is>
          <t>7f92301a232342ecaa860bf392f6b02f</t>
        </is>
      </c>
      <c r="BI2267" t="inlineStr">
        <is>
          <t>15246</t>
        </is>
      </c>
      <c r="BJ2267" t="inlineStr">
        <is>
          <t>XFormInstance</t>
        </is>
      </c>
      <c r="BK2267" t="inlineStr">
        <is>
          <t>84cea67a251f11f0bb2aadacf27a4d41</t>
        </is>
      </c>
      <c r="BL2267" t="b">
        <v>0</v>
      </c>
      <c r="BM2267" t="inlineStr">
        <is>
          <t>---</t>
        </is>
      </c>
      <c r="BN2267" t="inlineStr">
        <is>
          <t>200.113.214.169</t>
        </is>
      </c>
      <c r="BO2267" t="inlineStr">
        <is>
          <t>Pierre Sarah</t>
        </is>
      </c>
    </row>
    <row r="2268">
      <c r="A2268" t="inlineStr">
        <is>
          <t>2266</t>
        </is>
      </c>
      <c r="B2268" t="inlineStr">
        <is>
          <t>662af1be-05db-4344-a484-2c05d0c23998</t>
        </is>
      </c>
      <c r="C2268" t="inlineStr">
        <is>
          <t>2025-04-29</t>
        </is>
      </c>
      <c r="D2268" t="inlineStr">
        <is>
          <t>4</t>
        </is>
      </c>
      <c r="E2268" t="inlineStr">
        <is>
          <t>accompagnement pour depistage frattrie</t>
        </is>
      </c>
      <c r="F2268" t="inlineStr">
        <is>
          <t>1</t>
        </is>
      </c>
      <c r="G2268" t="inlineStr">
        <is>
          <t>depistage</t>
        </is>
      </c>
      <c r="H2268" t="inlineStr">
        <is>
          <t>1</t>
        </is>
      </c>
      <c r="I2268" t="inlineStr">
        <is>
          <t>1</t>
        </is>
      </c>
      <c r="J2268" t="inlineStr">
        <is>
          <t>4</t>
        </is>
      </c>
      <c r="K2268" t="inlineStr">
        <is>
          <t>---</t>
        </is>
      </c>
      <c r="L2268" t="inlineStr">
        <is>
          <t>---</t>
        </is>
      </c>
      <c r="M2268" t="inlineStr">
        <is>
          <t>---</t>
        </is>
      </c>
      <c r="N2268" t="inlineStr">
        <is>
          <t>---</t>
        </is>
      </c>
      <c r="O2268" t="inlineStr">
        <is>
          <t>---</t>
        </is>
      </c>
      <c r="P2268" t="inlineStr">
        <is>
          <t>---</t>
        </is>
      </c>
      <c r="Q2268" t="inlineStr">
        <is>
          <t>---</t>
        </is>
      </c>
      <c r="R2268" t="inlineStr"/>
      <c r="S2268" t="inlineStr"/>
      <c r="T2268" t="inlineStr"/>
      <c r="U2268">
        <f>HYPERLINK("https://www.commcarehq.org/a/caris-test/api/form_attachment/v1/662af1be-05db-4344-a484-2c05d0c23998/1745962216684.jpg")</f>
        <v/>
      </c>
      <c r="V2268" t="inlineStr"/>
      <c r="W2268" t="inlineStr"/>
      <c r="X2268" t="inlineStr">
        <is>
          <t>PAP/HBMP/ST05218</t>
        </is>
      </c>
      <c r="Y2268" t="inlineStr">
        <is>
          <t>PAP/HBMP/ST05218</t>
        </is>
      </c>
      <c r="Z2268" t="inlineStr">
        <is>
          <t>2025-04-29 21:33:27</t>
        </is>
      </c>
      <c r="AA2268" t="inlineStr">
        <is>
          <t>2025-04-29 21:13:09</t>
        </is>
      </c>
      <c r="AB2268" t="inlineStr">
        <is>
          <t>2higgie</t>
        </is>
      </c>
      <c r="AC2268" t="inlineStr">
        <is>
          <t>2025-04-30 00:17:04</t>
        </is>
      </c>
      <c r="AD2268" s="1" t="inlineStr">
        <is>
          <t>https://www.commcarehq.org/a/caris-test/reports/form_data/662af1be-05db-4344-a484-2c05d0c23998/</t>
        </is>
      </c>
      <c r="AE2268" t="inlineStr">
        <is>
          <t>---</t>
        </is>
      </c>
      <c r="AF2268" t="inlineStr">
        <is>
          <t>3c5a623af057e23a32ae4000_178762</t>
        </is>
      </c>
      <c r="AG2268" t="inlineStr">
        <is>
          <t>---</t>
        </is>
      </c>
      <c r="AH2268" t="inlineStr">
        <is>
          <t>2025-04-29 21:33:27</t>
        </is>
      </c>
      <c r="AI2268" t="inlineStr">
        <is>
          <t>04b63b4d09b5f758ab1bb4b49b51e9d0</t>
        </is>
      </c>
      <c r="AJ2268" t="inlineStr">
        <is>
          <t>2025-04-29</t>
        </is>
      </c>
      <c r="AK2268" t="inlineStr">
        <is>
          <t>4</t>
        </is>
      </c>
      <c r="AL2268" t="inlineStr">
        <is>
          <t>accompagnement pour depistage frattrie</t>
        </is>
      </c>
      <c r="AM2268" t="inlineStr">
        <is>
          <t>1</t>
        </is>
      </c>
      <c r="AN2268" t="inlineStr">
        <is>
          <t>depistage</t>
        </is>
      </c>
      <c r="AO2268" t="inlineStr">
        <is>
          <t>1</t>
        </is>
      </c>
      <c r="AP2268" t="inlineStr">
        <is>
          <t>1</t>
        </is>
      </c>
      <c r="AQ2268" t="inlineStr"/>
      <c r="AR2268" t="inlineStr"/>
      <c r="AS2268" t="inlineStr"/>
      <c r="AT2268" t="inlineStr"/>
      <c r="AU2268" t="inlineStr">
        <is>
          <t>---</t>
        </is>
      </c>
      <c r="AV2268" t="inlineStr">
        <is>
          <t>---</t>
        </is>
      </c>
      <c r="AW2268" t="inlineStr">
        <is>
          <t>---</t>
        </is>
      </c>
      <c r="AX2268" t="inlineStr">
        <is>
          <t>---</t>
        </is>
      </c>
      <c r="AY2268" t="inlineStr">
        <is>
          <t>---</t>
        </is>
      </c>
      <c r="AZ2268" t="inlineStr">
        <is>
          <t>---</t>
        </is>
      </c>
      <c r="BA2268" t="inlineStr">
        <is>
          <t>04b63b4d09b5f758ab1bb4b49b51e9d0</t>
        </is>
      </c>
      <c r="BB2268" t="inlineStr">
        <is>
          <t>http://openrosa.org/formdesigner/0B48E039-1E80-49A7-AC24-732B6E788E39</t>
        </is>
      </c>
      <c r="BC2268" t="inlineStr">
        <is>
          <t>Ration et autres visites</t>
        </is>
      </c>
      <c r="BD2268" t="inlineStr">
        <is>
          <t>CommCare Android, version "2.56"(468046). App v15976. CommCare Version 2.56.0. Build 468046, built on: 2025-03-15</t>
        </is>
      </c>
      <c r="BE2268" t="inlineStr">
        <is>
          <t>commcare_f379e98d-deb2-406c-bb23-c551c5606f69</t>
        </is>
      </c>
      <c r="BF2268" t="inlineStr"/>
      <c r="BG2268" t="inlineStr">
        <is>
          <t>f13d8149fc6d39ebe86af18272310ff9</t>
        </is>
      </c>
      <c r="BH2268" t="inlineStr">
        <is>
          <t>7f92301a232342ecaa860bf392f6b02f</t>
        </is>
      </c>
      <c r="BI2268" t="inlineStr">
        <is>
          <t>15246</t>
        </is>
      </c>
      <c r="BJ2268" t="inlineStr">
        <is>
          <t>XFormInstance</t>
        </is>
      </c>
      <c r="BK2268" t="inlineStr">
        <is>
          <t>84cea67a251f11f0bb2aadacf27a4d41</t>
        </is>
      </c>
      <c r="BL2268" t="b">
        <v>0</v>
      </c>
      <c r="BM2268" t="inlineStr">
        <is>
          <t>---</t>
        </is>
      </c>
      <c r="BN2268" t="inlineStr">
        <is>
          <t>200.113.214.169</t>
        </is>
      </c>
      <c r="BO2268" t="inlineStr">
        <is>
          <t>Taicha Bazile</t>
        </is>
      </c>
    </row>
    <row r="2269">
      <c r="A2269" t="inlineStr">
        <is>
          <t>2267</t>
        </is>
      </c>
      <c r="B2269" t="inlineStr">
        <is>
          <t>63b2d954-47a5-499c-97cf-40bf87a52c63</t>
        </is>
      </c>
      <c r="C2269" t="inlineStr">
        <is>
          <t>2025-04-24</t>
        </is>
      </c>
      <c r="D2269" t="inlineStr">
        <is>
          <t>4</t>
        </is>
      </c>
      <c r="E2269" t="inlineStr">
        <is>
          <t>routine</t>
        </is>
      </c>
      <c r="F2269" t="inlineStr">
        <is>
          <t>0</t>
        </is>
      </c>
      <c r="G2269" t="inlineStr">
        <is>
          <t>,</t>
        </is>
      </c>
      <c r="H2269" t="inlineStr">
        <is>
          <t>1</t>
        </is>
      </c>
      <c r="I2269" t="inlineStr">
        <is>
          <t>1</t>
        </is>
      </c>
      <c r="J2269" t="inlineStr"/>
      <c r="K2269" t="inlineStr">
        <is>
          <t>---</t>
        </is>
      </c>
      <c r="L2269" t="inlineStr">
        <is>
          <t>---</t>
        </is>
      </c>
      <c r="M2269" t="inlineStr">
        <is>
          <t>---</t>
        </is>
      </c>
      <c r="N2269" t="inlineStr">
        <is>
          <t>---</t>
        </is>
      </c>
      <c r="O2269" t="inlineStr">
        <is>
          <t>---</t>
        </is>
      </c>
      <c r="P2269" t="inlineStr">
        <is>
          <t>---</t>
        </is>
      </c>
      <c r="Q2269" t="inlineStr">
        <is>
          <t>---</t>
        </is>
      </c>
      <c r="R2269" t="inlineStr"/>
      <c r="S2269" t="inlineStr"/>
      <c r="T2269" t="inlineStr"/>
      <c r="U2269" t="inlineStr"/>
      <c r="V2269" t="inlineStr"/>
      <c r="W2269" t="inlineStr"/>
      <c r="X2269" t="inlineStr">
        <is>
          <t>CAP/CMSO/ST02751</t>
        </is>
      </c>
      <c r="Y2269" t="inlineStr">
        <is>
          <t>CAP/CMSO/ST02751</t>
        </is>
      </c>
      <c r="Z2269" t="inlineStr">
        <is>
          <t>2025-04-24 20:36:01</t>
        </is>
      </c>
      <c r="AA2269" t="inlineStr">
        <is>
          <t>2025-04-24 20:35:31</t>
        </is>
      </c>
      <c r="AB2269" t="inlineStr">
        <is>
          <t>1rose</t>
        </is>
      </c>
      <c r="AC2269" t="inlineStr">
        <is>
          <t>2025-04-30 12:37:43</t>
        </is>
      </c>
      <c r="AD2269" s="1" t="inlineStr">
        <is>
          <t>https://www.commcarehq.org/a/caris-test/reports/form_data/63b2d954-47a5-499c-97cf-40bf87a52c63/</t>
        </is>
      </c>
      <c r="AE2269" t="inlineStr">
        <is>
          <t>---</t>
        </is>
      </c>
      <c r="AF2269" t="inlineStr">
        <is>
          <t>3c5a623af057e23a32ae4000_50783</t>
        </is>
      </c>
      <c r="AG2269" t="inlineStr">
        <is>
          <t>---</t>
        </is>
      </c>
      <c r="AH2269" t="inlineStr">
        <is>
          <t>2025-04-24 20:36:01</t>
        </is>
      </c>
      <c r="AI2269" t="inlineStr">
        <is>
          <t>2dea52d1789dbc2c3c784b18002f6f8d</t>
        </is>
      </c>
      <c r="AJ2269" t="inlineStr">
        <is>
          <t>2025-04-24</t>
        </is>
      </c>
      <c r="AK2269" t="inlineStr">
        <is>
          <t>4</t>
        </is>
      </c>
      <c r="AL2269" t="inlineStr">
        <is>
          <t>routine</t>
        </is>
      </c>
      <c r="AM2269" t="inlineStr">
        <is>
          <t>0</t>
        </is>
      </c>
      <c r="AN2269" t="inlineStr">
        <is>
          <t>,</t>
        </is>
      </c>
      <c r="AO2269" t="inlineStr">
        <is>
          <t>1</t>
        </is>
      </c>
      <c r="AP2269" t="inlineStr">
        <is>
          <t>1</t>
        </is>
      </c>
      <c r="AQ2269" t="inlineStr"/>
      <c r="AR2269" t="inlineStr"/>
      <c r="AS2269" t="inlineStr"/>
      <c r="AT2269" t="inlineStr"/>
      <c r="AU2269" t="inlineStr">
        <is>
          <t>---</t>
        </is>
      </c>
      <c r="AV2269" t="inlineStr">
        <is>
          <t>---</t>
        </is>
      </c>
      <c r="AW2269" t="inlineStr">
        <is>
          <t>---</t>
        </is>
      </c>
      <c r="AX2269" t="inlineStr">
        <is>
          <t>---</t>
        </is>
      </c>
      <c r="AY2269" t="inlineStr">
        <is>
          <t>---</t>
        </is>
      </c>
      <c r="AZ2269" t="inlineStr">
        <is>
          <t>---</t>
        </is>
      </c>
      <c r="BA2269" t="inlineStr">
        <is>
          <t>2dea52d1789dbc2c3c784b18002f6f8d</t>
        </is>
      </c>
      <c r="BB2269" t="inlineStr">
        <is>
          <t>http://openrosa.org/formdesigner/0B48E039-1E80-49A7-AC24-732B6E788E39</t>
        </is>
      </c>
      <c r="BC2269" t="inlineStr">
        <is>
          <t>Ration et autres visites</t>
        </is>
      </c>
      <c r="BD2269" t="inlineStr">
        <is>
          <t>CommCare Android, version "2.56"(468046). App v15976. CommCare Version 2.56.0. Build 468046, built on: 2025-03-15</t>
        </is>
      </c>
      <c r="BE2269" t="inlineStr">
        <is>
          <t>commcare_6f11ce87-99a9-46e8-b6bd-276036be1616</t>
        </is>
      </c>
      <c r="BF2269" t="inlineStr">
        <is>
          <t>19.5415504 -71.7429263 9.0 8.5</t>
        </is>
      </c>
      <c r="BG2269" t="inlineStr">
        <is>
          <t>f13d8149fc6d39ebe86af18272310ff9</t>
        </is>
      </c>
      <c r="BH2269" t="inlineStr">
        <is>
          <t>7f92301a232342ecaa860bf392f6b02f</t>
        </is>
      </c>
      <c r="BI2269" t="inlineStr">
        <is>
          <t>15246</t>
        </is>
      </c>
      <c r="BJ2269" t="inlineStr">
        <is>
          <t>XFormInstance</t>
        </is>
      </c>
      <c r="BK2269" t="inlineStr">
        <is>
          <t>01054663206211f0a9166960cb3eba34</t>
        </is>
      </c>
      <c r="BL2269" t="b">
        <v>0</v>
      </c>
      <c r="BM2269" t="inlineStr">
        <is>
          <t>---</t>
        </is>
      </c>
      <c r="BN2269" t="inlineStr">
        <is>
          <t>66.9.168.198</t>
        </is>
      </c>
      <c r="BO2269" t="inlineStr">
        <is>
          <t>MANOUCHEKA Prospere</t>
        </is>
      </c>
    </row>
    <row r="2270">
      <c r="A2270" t="inlineStr">
        <is>
          <t>2268</t>
        </is>
      </c>
      <c r="B2270" t="inlineStr">
        <is>
          <t>12ed7a90-2e56-4af5-9d82-5c1bdb3e11d3</t>
        </is>
      </c>
      <c r="C2270" t="inlineStr">
        <is>
          <t>2025-04-30</t>
        </is>
      </c>
      <c r="D2270" t="inlineStr">
        <is>
          <t>11</t>
        </is>
      </c>
      <c r="E2270" t="inlineStr">
        <is>
          <t>---</t>
        </is>
      </c>
      <c r="F2270" t="inlineStr">
        <is>
          <t>1</t>
        </is>
      </c>
      <c r="G2270" t="inlineStr">
        <is>
          <t>---</t>
        </is>
      </c>
      <c r="H2270" t="inlineStr">
        <is>
          <t>1</t>
        </is>
      </c>
      <c r="I2270" t="inlineStr">
        <is>
          <t>1</t>
        </is>
      </c>
      <c r="J2270" t="inlineStr">
        <is>
          <t>4</t>
        </is>
      </c>
      <c r="K2270" t="inlineStr">
        <is>
          <t>---</t>
        </is>
      </c>
      <c r="L2270" t="inlineStr">
        <is>
          <t>---</t>
        </is>
      </c>
      <c r="M2270" t="inlineStr">
        <is>
          <t>---</t>
        </is>
      </c>
      <c r="N2270" t="inlineStr">
        <is>
          <t>---</t>
        </is>
      </c>
      <c r="O2270" t="inlineStr">
        <is>
          <t>---</t>
        </is>
      </c>
      <c r="P2270" t="inlineStr">
        <is>
          <t>---</t>
        </is>
      </c>
      <c r="Q2270" t="inlineStr">
        <is>
          <t>---</t>
        </is>
      </c>
      <c r="R2270" t="inlineStr">
        <is>
          <t>20.5</t>
        </is>
      </c>
      <c r="S2270" t="inlineStr">
        <is>
          <t>30.4</t>
        </is>
      </c>
      <c r="T2270" t="inlineStr">
        <is>
          <t>134.0</t>
        </is>
      </c>
      <c r="U2270">
        <f>HYPERLINK("https://www.commcarehq.org/a/caris-test/api/form_attachment/v1/12ed7a90-2e56-4af5-9d82-5c1bdb3e11d3/1746019331677.jpg")</f>
        <v/>
      </c>
      <c r="V2270" t="inlineStr"/>
      <c r="W2270" t="inlineStr"/>
      <c r="X2270" t="inlineStr">
        <is>
          <t>PAP/HOFP/ST00834</t>
        </is>
      </c>
      <c r="Y2270" t="inlineStr">
        <is>
          <t>PAP/HOFP/ST00834</t>
        </is>
      </c>
      <c r="Z2270" t="inlineStr">
        <is>
          <t>2025-04-30 13:22:23</t>
        </is>
      </c>
      <c r="AA2270" t="inlineStr">
        <is>
          <t>2025-04-30 13:21:00</t>
        </is>
      </c>
      <c r="AB2270" t="inlineStr">
        <is>
          <t>2mercelie</t>
        </is>
      </c>
      <c r="AC2270" t="inlineStr">
        <is>
          <t>2025-04-30 13:22:25</t>
        </is>
      </c>
      <c r="AD2270" s="1" t="inlineStr">
        <is>
          <t>https://www.commcarehq.org/a/caris-test/reports/form_data/12ed7a90-2e56-4af5-9d82-5c1bdb3e11d3/</t>
        </is>
      </c>
      <c r="AE2270" t="inlineStr">
        <is>
          <t>---</t>
        </is>
      </c>
      <c r="AF2270" t="inlineStr">
        <is>
          <t>3c5a623af057e23a32ae4000_130618</t>
        </is>
      </c>
      <c r="AG2270" t="inlineStr">
        <is>
          <t>---</t>
        </is>
      </c>
      <c r="AH2270" t="inlineStr">
        <is>
          <t>2025-04-30 13:22:23</t>
        </is>
      </c>
      <c r="AI2270" t="inlineStr">
        <is>
          <t>2e62b218304042258ccf31696d2c0d45</t>
        </is>
      </c>
      <c r="AJ2270" t="inlineStr">
        <is>
          <t>2025-04-30</t>
        </is>
      </c>
      <c r="AK2270" t="inlineStr">
        <is>
          <t>11</t>
        </is>
      </c>
      <c r="AL2270" t="inlineStr">
        <is>
          <t>---</t>
        </is>
      </c>
      <c r="AM2270" t="inlineStr">
        <is>
          <t>1</t>
        </is>
      </c>
      <c r="AN2270" t="inlineStr">
        <is>
          <t>---</t>
        </is>
      </c>
      <c r="AO2270" t="inlineStr">
        <is>
          <t>1</t>
        </is>
      </c>
      <c r="AP2270" t="inlineStr">
        <is>
          <t>1</t>
        </is>
      </c>
      <c r="AQ2270" t="inlineStr">
        <is>
          <t>20.5</t>
        </is>
      </c>
      <c r="AR2270" t="inlineStr">
        <is>
          <t>30.4</t>
        </is>
      </c>
      <c r="AS2270" t="inlineStr">
        <is>
          <t>134</t>
        </is>
      </c>
      <c r="AT2270" t="inlineStr"/>
      <c r="AU2270" t="inlineStr">
        <is>
          <t>---</t>
        </is>
      </c>
      <c r="AV2270" t="inlineStr">
        <is>
          <t>---</t>
        </is>
      </c>
      <c r="AW2270" t="inlineStr">
        <is>
          <t>---</t>
        </is>
      </c>
      <c r="AX2270" t="inlineStr">
        <is>
          <t>---</t>
        </is>
      </c>
      <c r="AY2270" t="inlineStr">
        <is>
          <t>---</t>
        </is>
      </c>
      <c r="AZ2270" t="inlineStr">
        <is>
          <t>---</t>
        </is>
      </c>
      <c r="BA2270" t="inlineStr">
        <is>
          <t>2e62b218304042258ccf31696d2c0d45</t>
        </is>
      </c>
      <c r="BB2270" t="inlineStr">
        <is>
          <t>http://openrosa.org/formdesigner/0B48E039-1E80-49A7-AC24-732B6E788E39</t>
        </is>
      </c>
      <c r="BC2270" t="inlineStr">
        <is>
          <t>Ration et autres visites</t>
        </is>
      </c>
      <c r="BD2270" t="inlineStr">
        <is>
          <t>CommCare Android, version "2.57.0"(472003). App v15976. CommCare Version 2.57.0. Build 472003, built on: 2025-04-18</t>
        </is>
      </c>
      <c r="BE2270" t="inlineStr">
        <is>
          <t>commcare_e07abcec-4b87-4031-85ab-59fcf73e643c</t>
        </is>
      </c>
      <c r="BF2270" t="inlineStr"/>
      <c r="BG2270" t="inlineStr">
        <is>
          <t>f13d8149fc6d39ebe86af18272310ff9</t>
        </is>
      </c>
      <c r="BH2270" t="inlineStr">
        <is>
          <t>7f92301a232342ecaa860bf392f6b02f</t>
        </is>
      </c>
      <c r="BI2270" t="inlineStr">
        <is>
          <t>15246</t>
        </is>
      </c>
      <c r="BJ2270" t="inlineStr">
        <is>
          <t>XFormInstance</t>
        </is>
      </c>
      <c r="BK2270" t="inlineStr">
        <is>
          <t>e3a71e8a254611f086072d62bcb734fa</t>
        </is>
      </c>
      <c r="BL2270" t="b">
        <v>0</v>
      </c>
      <c r="BM2270" t="inlineStr">
        <is>
          <t>---</t>
        </is>
      </c>
      <c r="BN2270" t="inlineStr">
        <is>
          <t>200.113.230.7</t>
        </is>
      </c>
      <c r="BO2270" t="inlineStr">
        <is>
          <t>Adianika Colo</t>
        </is>
      </c>
    </row>
    <row r="2271">
      <c r="A2271" t="inlineStr">
        <is>
          <t>2269</t>
        </is>
      </c>
      <c r="B2271" t="inlineStr">
        <is>
          <t>f3721c59-547b-4776-8b9e-a9414c678a1a</t>
        </is>
      </c>
      <c r="C2271" t="inlineStr">
        <is>
          <t>2025-04-30</t>
        </is>
      </c>
      <c r="D2271" t="inlineStr">
        <is>
          <t>11</t>
        </is>
      </c>
      <c r="E2271" t="inlineStr">
        <is>
          <t>---</t>
        </is>
      </c>
      <c r="F2271" t="inlineStr">
        <is>
          <t>1</t>
        </is>
      </c>
      <c r="G2271" t="inlineStr">
        <is>
          <t>---</t>
        </is>
      </c>
      <c r="H2271" t="inlineStr">
        <is>
          <t>1</t>
        </is>
      </c>
      <c r="I2271" t="inlineStr">
        <is>
          <t>1</t>
        </is>
      </c>
      <c r="J2271" t="inlineStr">
        <is>
          <t>4</t>
        </is>
      </c>
      <c r="K2271" t="inlineStr">
        <is>
          <t>---</t>
        </is>
      </c>
      <c r="L2271" t="inlineStr">
        <is>
          <t>---</t>
        </is>
      </c>
      <c r="M2271" t="inlineStr">
        <is>
          <t>---</t>
        </is>
      </c>
      <c r="N2271" t="inlineStr">
        <is>
          <t>---</t>
        </is>
      </c>
      <c r="O2271" t="inlineStr">
        <is>
          <t>---</t>
        </is>
      </c>
      <c r="P2271" t="inlineStr">
        <is>
          <t>---</t>
        </is>
      </c>
      <c r="Q2271" t="inlineStr">
        <is>
          <t>---</t>
        </is>
      </c>
      <c r="R2271" t="inlineStr"/>
      <c r="S2271" t="inlineStr"/>
      <c r="T2271" t="inlineStr"/>
      <c r="U2271">
        <f>HYPERLINK("https://www.commcarehq.org/a/caris-test/api/form_attachment/v1/f3721c59-547b-4776-8b9e-a9414c678a1a/1746019413227.jpg")</f>
        <v/>
      </c>
      <c r="V2271" t="inlineStr"/>
      <c r="W2271" t="inlineStr"/>
      <c r="X2271" t="inlineStr">
        <is>
          <t>PAP/HOFP/ST01802</t>
        </is>
      </c>
      <c r="Y2271" t="inlineStr">
        <is>
          <t>PAP/HOFP/ST01802</t>
        </is>
      </c>
      <c r="Z2271" t="inlineStr">
        <is>
          <t>2025-04-30 13:24:15</t>
        </is>
      </c>
      <c r="AA2271" t="inlineStr">
        <is>
          <t>2025-04-30 13:22:57</t>
        </is>
      </c>
      <c r="AB2271" t="inlineStr">
        <is>
          <t>2mercelie</t>
        </is>
      </c>
      <c r="AC2271" t="inlineStr">
        <is>
          <t>2025-04-30 13:24:18</t>
        </is>
      </c>
      <c r="AD2271" s="1" t="inlineStr">
        <is>
          <t>https://www.commcarehq.org/a/caris-test/reports/form_data/f3721c59-547b-4776-8b9e-a9414c678a1a/</t>
        </is>
      </c>
      <c r="AE2271" t="inlineStr">
        <is>
          <t>---</t>
        </is>
      </c>
      <c r="AF2271" t="inlineStr">
        <is>
          <t>3c5a623af057e23a32ae4000_166811</t>
        </is>
      </c>
      <c r="AG2271" t="inlineStr">
        <is>
          <t>---</t>
        </is>
      </c>
      <c r="AH2271" t="inlineStr">
        <is>
          <t>2025-04-30 13:24:15</t>
        </is>
      </c>
      <c r="AI2271" t="inlineStr">
        <is>
          <t>2e62b218304042258ccf31696d2c0d45</t>
        </is>
      </c>
      <c r="AJ2271" t="inlineStr">
        <is>
          <t>2025-04-30</t>
        </is>
      </c>
      <c r="AK2271" t="inlineStr">
        <is>
          <t>11</t>
        </is>
      </c>
      <c r="AL2271" t="inlineStr">
        <is>
          <t>---</t>
        </is>
      </c>
      <c r="AM2271" t="inlineStr">
        <is>
          <t>1</t>
        </is>
      </c>
      <c r="AN2271" t="inlineStr">
        <is>
          <t>---</t>
        </is>
      </c>
      <c r="AO2271" t="inlineStr">
        <is>
          <t>1</t>
        </is>
      </c>
      <c r="AP2271" t="inlineStr">
        <is>
          <t>1</t>
        </is>
      </c>
      <c r="AQ2271" t="inlineStr"/>
      <c r="AR2271" t="inlineStr"/>
      <c r="AS2271" t="inlineStr"/>
      <c r="AT2271" t="inlineStr"/>
      <c r="AU2271" t="inlineStr">
        <is>
          <t>---</t>
        </is>
      </c>
      <c r="AV2271" t="inlineStr">
        <is>
          <t>---</t>
        </is>
      </c>
      <c r="AW2271" t="inlineStr">
        <is>
          <t>---</t>
        </is>
      </c>
      <c r="AX2271" t="inlineStr">
        <is>
          <t>---</t>
        </is>
      </c>
      <c r="AY2271" t="inlineStr">
        <is>
          <t>---</t>
        </is>
      </c>
      <c r="AZ2271" t="inlineStr">
        <is>
          <t>---</t>
        </is>
      </c>
      <c r="BA2271" t="inlineStr">
        <is>
          <t>2e62b218304042258ccf31696d2c0d45</t>
        </is>
      </c>
      <c r="BB2271" t="inlineStr">
        <is>
          <t>http://openrosa.org/formdesigner/0B48E039-1E80-49A7-AC24-732B6E788E39</t>
        </is>
      </c>
      <c r="BC2271" t="inlineStr">
        <is>
          <t>Ration et autres visites</t>
        </is>
      </c>
      <c r="BD2271" t="inlineStr">
        <is>
          <t>CommCare Android, version "2.57.0"(472003). App v15976. CommCare Version 2.57.0. Build 472003, built on: 2025-04-18</t>
        </is>
      </c>
      <c r="BE2271" t="inlineStr">
        <is>
          <t>commcare_e07abcec-4b87-4031-85ab-59fcf73e643c</t>
        </is>
      </c>
      <c r="BF2271" t="inlineStr">
        <is>
          <t>18.503015 -72.287845 468.2 7.2</t>
        </is>
      </c>
      <c r="BG2271" t="inlineStr">
        <is>
          <t>f13d8149fc6d39ebe86af18272310ff9</t>
        </is>
      </c>
      <c r="BH2271" t="inlineStr">
        <is>
          <t>7f92301a232342ecaa860bf392f6b02f</t>
        </is>
      </c>
      <c r="BI2271" t="inlineStr">
        <is>
          <t>15246</t>
        </is>
      </c>
      <c r="BJ2271" t="inlineStr">
        <is>
          <t>XFormInstance</t>
        </is>
      </c>
      <c r="BK2271" t="inlineStr">
        <is>
          <t>e3a71e8a254611f086072d62bcb734fa</t>
        </is>
      </c>
      <c r="BL2271" t="b">
        <v>0</v>
      </c>
      <c r="BM2271" t="inlineStr">
        <is>
          <t>---</t>
        </is>
      </c>
      <c r="BN2271" t="inlineStr">
        <is>
          <t>200.113.230.7</t>
        </is>
      </c>
      <c r="BO2271" t="inlineStr">
        <is>
          <t>Dodley Emile</t>
        </is>
      </c>
    </row>
    <row r="2272">
      <c r="A2272" t="inlineStr">
        <is>
          <t>2270</t>
        </is>
      </c>
      <c r="B2272" t="inlineStr">
        <is>
          <t>3613e7bf-74bb-438d-bb6a-71d22d91165b</t>
        </is>
      </c>
      <c r="C2272" t="inlineStr">
        <is>
          <t>2025-04-26</t>
        </is>
      </c>
      <c r="D2272" t="inlineStr">
        <is>
          <t>3</t>
        </is>
      </c>
      <c r="E2272" t="inlineStr">
        <is>
          <t>---</t>
        </is>
      </c>
      <c r="F2272" t="inlineStr">
        <is>
          <t>1</t>
        </is>
      </c>
      <c r="G2272" t="inlineStr">
        <is>
          <t>---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---</t>
        </is>
      </c>
      <c r="L2272" t="inlineStr">
        <is>
          <t>---</t>
        </is>
      </c>
      <c r="M2272" t="inlineStr">
        <is>
          <t>---</t>
        </is>
      </c>
      <c r="N2272" t="inlineStr">
        <is>
          <t>---</t>
        </is>
      </c>
      <c r="O2272" t="inlineStr">
        <is>
          <t>---</t>
        </is>
      </c>
      <c r="P2272" t="inlineStr">
        <is>
          <t>---</t>
        </is>
      </c>
      <c r="Q2272" t="inlineStr">
        <is>
          <t>---</t>
        </is>
      </c>
      <c r="R2272" t="inlineStr"/>
      <c r="S2272" t="inlineStr"/>
      <c r="T2272" t="inlineStr"/>
      <c r="U2272" t="inlineStr"/>
      <c r="V2272" t="inlineStr"/>
      <c r="W2272" t="inlineStr"/>
      <c r="X2272" t="inlineStr">
        <is>
          <t>PAP/HAHD/ST00423</t>
        </is>
      </c>
      <c r="Y2272" t="inlineStr">
        <is>
          <t>PAP/HAHD/ST00423</t>
        </is>
      </c>
      <c r="Z2272" t="inlineStr">
        <is>
          <t>2025-04-30 13:49:54</t>
        </is>
      </c>
      <c r="AA2272" t="inlineStr">
        <is>
          <t>2025-04-30 13:49:40</t>
        </is>
      </c>
      <c r="AB2272" t="inlineStr">
        <is>
          <t>2miclene</t>
        </is>
      </c>
      <c r="AC2272" t="inlineStr">
        <is>
          <t>2025-04-30 13:49:55</t>
        </is>
      </c>
      <c r="AD2272" s="1" t="inlineStr">
        <is>
          <t>https://www.commcarehq.org/a/caris-test/reports/form_data/3613e7bf-74bb-438d-bb6a-71d22d91165b/</t>
        </is>
      </c>
      <c r="AE2272" t="inlineStr">
        <is>
          <t>---</t>
        </is>
      </c>
      <c r="AF2272" t="inlineStr">
        <is>
          <t>c7b155510ba346f385d180222d789ece</t>
        </is>
      </c>
      <c r="AG2272" t="inlineStr">
        <is>
          <t>OK</t>
        </is>
      </c>
      <c r="AH2272" t="inlineStr">
        <is>
          <t>2025-04-30 13:49:54</t>
        </is>
      </c>
      <c r="AI2272" t="inlineStr">
        <is>
          <t>64b0a61236f7d987dd45027ebbfc57df</t>
        </is>
      </c>
      <c r="AJ2272" t="inlineStr">
        <is>
          <t>2025-04-26</t>
        </is>
      </c>
      <c r="AK2272" t="inlineStr">
        <is>
          <t>3</t>
        </is>
      </c>
      <c r="AL2272" t="inlineStr">
        <is>
          <t>---</t>
        </is>
      </c>
      <c r="AM2272" t="inlineStr">
        <is>
          <t>1</t>
        </is>
      </c>
      <c r="AN2272" t="inlineStr">
        <is>
          <t>---</t>
        </is>
      </c>
      <c r="AO2272" t="inlineStr">
        <is>
          <t>1</t>
        </is>
      </c>
      <c r="AP2272" t="inlineStr">
        <is>
          <t>1</t>
        </is>
      </c>
      <c r="AQ2272" t="inlineStr"/>
      <c r="AR2272" t="inlineStr"/>
      <c r="AS2272" t="inlineStr"/>
      <c r="AT2272" t="inlineStr"/>
      <c r="AU2272" t="inlineStr">
        <is>
          <t>---</t>
        </is>
      </c>
      <c r="AV2272" t="inlineStr">
        <is>
          <t>---</t>
        </is>
      </c>
      <c r="AW2272" t="inlineStr">
        <is>
          <t>---</t>
        </is>
      </c>
      <c r="AX2272" t="inlineStr">
        <is>
          <t>---</t>
        </is>
      </c>
      <c r="AY2272" t="inlineStr">
        <is>
          <t>---</t>
        </is>
      </c>
      <c r="AZ2272" t="inlineStr">
        <is>
          <t>---</t>
        </is>
      </c>
      <c r="BA2272" t="inlineStr">
        <is>
          <t>64b0a61236f7d987dd45027ebbfc57df</t>
        </is>
      </c>
      <c r="BB2272" t="inlineStr">
        <is>
          <t>http://openrosa.org/formdesigner/0B48E039-1E80-49A7-AC24-732B6E788E39</t>
        </is>
      </c>
      <c r="BC2272" t="inlineStr">
        <is>
          <t>Ration et autres visites</t>
        </is>
      </c>
      <c r="BD2272" t="inlineStr">
        <is>
          <t>CommCare Android, version "2.55.0"(467579). App v15976. CommCare Version 2.55.0. Build 467579, built on: 2025-01-15</t>
        </is>
      </c>
      <c r="BE2272" t="inlineStr">
        <is>
          <t>commcare_54a621c2-54d8-40d6-b070-4af9fd73e052</t>
        </is>
      </c>
      <c r="BF2272" t="inlineStr">
        <is>
          <t>18.5439154 -72.402265 2.09 7.4</t>
        </is>
      </c>
      <c r="BG2272" t="inlineStr">
        <is>
          <t>f13d8149fc6d39ebe86af18272310ff9</t>
        </is>
      </c>
      <c r="BH2272" t="inlineStr">
        <is>
          <t>7f92301a232342ecaa860bf392f6b02f</t>
        </is>
      </c>
      <c r="BI2272" t="inlineStr">
        <is>
          <t>15246</t>
        </is>
      </c>
      <c r="BJ2272" t="inlineStr">
        <is>
          <t>XFormInstance</t>
        </is>
      </c>
      <c r="BK2272" t="inlineStr">
        <is>
          <t>b35a684425c911f092625d8af65c2883</t>
        </is>
      </c>
      <c r="BL2272" t="b">
        <v>0</v>
      </c>
      <c r="BM2272" t="inlineStr">
        <is>
          <t>---</t>
        </is>
      </c>
      <c r="BN2272" t="inlineStr">
        <is>
          <t>190.102.68.84</t>
        </is>
      </c>
      <c r="BO2272" t="inlineStr">
        <is>
          <t>Isaac Felix</t>
        </is>
      </c>
    </row>
    <row r="2273">
      <c r="A2273" t="inlineStr">
        <is>
          <t>2271</t>
        </is>
      </c>
      <c r="B2273" t="inlineStr">
        <is>
          <t>1890f89b-3b67-4141-8b57-ccb6506d0408</t>
        </is>
      </c>
      <c r="C2273" t="inlineStr">
        <is>
          <t>2025-04-18</t>
        </is>
      </c>
      <c r="D2273" t="inlineStr">
        <is>
          <t>3</t>
        </is>
      </c>
      <c r="E2273" t="inlineStr">
        <is>
          <t>---</t>
        </is>
      </c>
      <c r="F2273" t="inlineStr">
        <is>
          <t>1</t>
        </is>
      </c>
      <c r="G2273" t="inlineStr">
        <is>
          <t>---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---</t>
        </is>
      </c>
      <c r="L2273" t="inlineStr">
        <is>
          <t>---</t>
        </is>
      </c>
      <c r="M2273" t="inlineStr">
        <is>
          <t>---</t>
        </is>
      </c>
      <c r="N2273" t="inlineStr">
        <is>
          <t>---</t>
        </is>
      </c>
      <c r="O2273" t="inlineStr">
        <is>
          <t>---</t>
        </is>
      </c>
      <c r="P2273" t="inlineStr">
        <is>
          <t>---</t>
        </is>
      </c>
      <c r="Q2273" t="inlineStr">
        <is>
          <t>---</t>
        </is>
      </c>
      <c r="R2273" t="inlineStr"/>
      <c r="S2273" t="inlineStr"/>
      <c r="T2273" t="inlineStr"/>
      <c r="U2273" t="inlineStr"/>
      <c r="V2273" t="inlineStr"/>
      <c r="W2273" t="inlineStr"/>
      <c r="X2273" t="inlineStr">
        <is>
          <t>PAP/HAHD/PED00779</t>
        </is>
      </c>
      <c r="Y2273" t="inlineStr">
        <is>
          <t>PAP/HAHD/PED00779</t>
        </is>
      </c>
      <c r="Z2273" t="inlineStr">
        <is>
          <t>2025-04-30 13:53:36</t>
        </is>
      </c>
      <c r="AA2273" t="inlineStr">
        <is>
          <t>2025-04-30 13:53:21</t>
        </is>
      </c>
      <c r="AB2273" t="inlineStr">
        <is>
          <t>2miclene</t>
        </is>
      </c>
      <c r="AC2273" t="inlineStr">
        <is>
          <t>2025-04-30 13:53:36</t>
        </is>
      </c>
      <c r="AD2273" s="1" t="inlineStr">
        <is>
          <t>https://www.commcarehq.org/a/caris-test/reports/form_data/1890f89b-3b67-4141-8b57-ccb6506d0408/</t>
        </is>
      </c>
      <c r="AE2273" t="inlineStr">
        <is>
          <t>---</t>
        </is>
      </c>
      <c r="AF2273" t="inlineStr">
        <is>
          <t>3c5a623af057e23a32ae4000_34082</t>
        </is>
      </c>
      <c r="AG2273" t="inlineStr">
        <is>
          <t>OK</t>
        </is>
      </c>
      <c r="AH2273" t="inlineStr">
        <is>
          <t>2025-04-30 13:53:36</t>
        </is>
      </c>
      <c r="AI2273" t="inlineStr">
        <is>
          <t>64b0a61236f7d987dd45027ebbfc57df</t>
        </is>
      </c>
      <c r="AJ2273" t="inlineStr">
        <is>
          <t>2025-04-18</t>
        </is>
      </c>
      <c r="AK2273" t="inlineStr">
        <is>
          <t>3</t>
        </is>
      </c>
      <c r="AL2273" t="inlineStr">
        <is>
          <t>---</t>
        </is>
      </c>
      <c r="AM2273" t="inlineStr">
        <is>
          <t>1</t>
        </is>
      </c>
      <c r="AN2273" t="inlineStr">
        <is>
          <t>---</t>
        </is>
      </c>
      <c r="AO2273" t="inlineStr">
        <is>
          <t>1</t>
        </is>
      </c>
      <c r="AP2273" t="inlineStr">
        <is>
          <t>1</t>
        </is>
      </c>
      <c r="AQ2273" t="inlineStr"/>
      <c r="AR2273" t="inlineStr"/>
      <c r="AS2273" t="inlineStr"/>
      <c r="AT2273" t="inlineStr"/>
      <c r="AU2273" t="inlineStr">
        <is>
          <t>---</t>
        </is>
      </c>
      <c r="AV2273" t="inlineStr">
        <is>
          <t>---</t>
        </is>
      </c>
      <c r="AW2273" t="inlineStr">
        <is>
          <t>---</t>
        </is>
      </c>
      <c r="AX2273" t="inlineStr">
        <is>
          <t>---</t>
        </is>
      </c>
      <c r="AY2273" t="inlineStr">
        <is>
          <t>---</t>
        </is>
      </c>
      <c r="AZ2273" t="inlineStr">
        <is>
          <t>---</t>
        </is>
      </c>
      <c r="BA2273" t="inlineStr">
        <is>
          <t>64b0a61236f7d987dd45027ebbfc57df</t>
        </is>
      </c>
      <c r="BB2273" t="inlineStr">
        <is>
          <t>http://openrosa.org/formdesigner/0B48E039-1E80-49A7-AC24-732B6E788E39</t>
        </is>
      </c>
      <c r="BC2273" t="inlineStr">
        <is>
          <t>Ration et autres visites</t>
        </is>
      </c>
      <c r="BD2273" t="inlineStr">
        <is>
          <t>CommCare Android, version "2.55.0"(467579). App v15976. CommCare Version 2.55.0. Build 467579, built on: 2025-01-15</t>
        </is>
      </c>
      <c r="BE2273" t="inlineStr">
        <is>
          <t>commcare_54a621c2-54d8-40d6-b070-4af9fd73e052</t>
        </is>
      </c>
      <c r="BF2273" t="inlineStr">
        <is>
          <t>18.5437385 -72.402158 2.09 6.96</t>
        </is>
      </c>
      <c r="BG2273" t="inlineStr">
        <is>
          <t>f13d8149fc6d39ebe86af18272310ff9</t>
        </is>
      </c>
      <c r="BH2273" t="inlineStr">
        <is>
          <t>7f92301a232342ecaa860bf392f6b02f</t>
        </is>
      </c>
      <c r="BI2273" t="inlineStr">
        <is>
          <t>15246</t>
        </is>
      </c>
      <c r="BJ2273" t="inlineStr">
        <is>
          <t>XFormInstance</t>
        </is>
      </c>
      <c r="BK2273" t="inlineStr">
        <is>
          <t>b35a684425c911f092625d8af65c2883</t>
        </is>
      </c>
      <c r="BL2273" t="b">
        <v>0</v>
      </c>
      <c r="BM2273" t="inlineStr">
        <is>
          <t>---</t>
        </is>
      </c>
      <c r="BN2273" t="inlineStr">
        <is>
          <t>190.102.68.84</t>
        </is>
      </c>
      <c r="BO2273" t="inlineStr">
        <is>
          <t>Emmanuella Alexandre</t>
        </is>
      </c>
    </row>
    <row r="2274">
      <c r="A2274" t="inlineStr">
        <is>
          <t>2272</t>
        </is>
      </c>
      <c r="B2274" t="inlineStr">
        <is>
          <t>4363f430-b71b-448a-aaad-c56526dbda02</t>
        </is>
      </c>
      <c r="C2274" t="inlineStr">
        <is>
          <t>2025-04-18</t>
        </is>
      </c>
      <c r="D2274" t="inlineStr">
        <is>
          <t>3</t>
        </is>
      </c>
      <c r="E2274" t="inlineStr">
        <is>
          <t>---</t>
        </is>
      </c>
      <c r="F2274" t="inlineStr">
        <is>
          <t>1</t>
        </is>
      </c>
      <c r="G2274" t="inlineStr">
        <is>
          <t>---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---</t>
        </is>
      </c>
      <c r="L2274" t="inlineStr">
        <is>
          <t>---</t>
        </is>
      </c>
      <c r="M2274" t="inlineStr">
        <is>
          <t>---</t>
        </is>
      </c>
      <c r="N2274" t="inlineStr">
        <is>
          <t>---</t>
        </is>
      </c>
      <c r="O2274" t="inlineStr">
        <is>
          <t>---</t>
        </is>
      </c>
      <c r="P2274" t="inlineStr">
        <is>
          <t>---</t>
        </is>
      </c>
      <c r="Q2274" t="inlineStr">
        <is>
          <t>---</t>
        </is>
      </c>
      <c r="R2274" t="inlineStr"/>
      <c r="S2274" t="inlineStr"/>
      <c r="T2274" t="inlineStr"/>
      <c r="U2274" t="inlineStr"/>
      <c r="V2274" t="inlineStr"/>
      <c r="W2274" t="inlineStr"/>
      <c r="X2274" t="inlineStr">
        <is>
          <t>PAP/HAHD/ST00887</t>
        </is>
      </c>
      <c r="Y2274" t="inlineStr">
        <is>
          <t>PAP/HAHD/ST00887</t>
        </is>
      </c>
      <c r="Z2274" t="inlineStr">
        <is>
          <t>2025-04-30 13:54:08</t>
        </is>
      </c>
      <c r="AA2274" t="inlineStr">
        <is>
          <t>2025-04-30 13:53:49</t>
        </is>
      </c>
      <c r="AB2274" t="inlineStr">
        <is>
          <t>2miclene</t>
        </is>
      </c>
      <c r="AC2274" t="inlineStr">
        <is>
          <t>2025-04-30 13:54:08</t>
        </is>
      </c>
      <c r="AD2274" s="1" t="inlineStr">
        <is>
          <t>https://www.commcarehq.org/a/caris-test/reports/form_data/4363f430-b71b-448a-aaad-c56526dbda02/</t>
        </is>
      </c>
      <c r="AE2274" t="inlineStr">
        <is>
          <t>---</t>
        </is>
      </c>
      <c r="AF2274" t="inlineStr">
        <is>
          <t>3c5a623af057e23a32ae4000_45754</t>
        </is>
      </c>
      <c r="AG2274" t="inlineStr">
        <is>
          <t>OK</t>
        </is>
      </c>
      <c r="AH2274" t="inlineStr">
        <is>
          <t>2025-04-30 13:54:08</t>
        </is>
      </c>
      <c r="AI2274" t="inlineStr">
        <is>
          <t>64b0a61236f7d987dd45027ebbfc57df</t>
        </is>
      </c>
      <c r="AJ2274" t="inlineStr">
        <is>
          <t>2025-04-18</t>
        </is>
      </c>
      <c r="AK2274" t="inlineStr">
        <is>
          <t>3</t>
        </is>
      </c>
      <c r="AL2274" t="inlineStr">
        <is>
          <t>---</t>
        </is>
      </c>
      <c r="AM2274" t="inlineStr">
        <is>
          <t>1</t>
        </is>
      </c>
      <c r="AN2274" t="inlineStr">
        <is>
          <t>---</t>
        </is>
      </c>
      <c r="AO2274" t="inlineStr">
        <is>
          <t>1</t>
        </is>
      </c>
      <c r="AP2274" t="inlineStr">
        <is>
          <t>1</t>
        </is>
      </c>
      <c r="AQ2274" t="inlineStr"/>
      <c r="AR2274" t="inlineStr"/>
      <c r="AS2274" t="inlineStr"/>
      <c r="AT2274" t="inlineStr"/>
      <c r="AU2274" t="inlineStr">
        <is>
          <t>---</t>
        </is>
      </c>
      <c r="AV2274" t="inlineStr">
        <is>
          <t>---</t>
        </is>
      </c>
      <c r="AW2274" t="inlineStr">
        <is>
          <t>---</t>
        </is>
      </c>
      <c r="AX2274" t="inlineStr">
        <is>
          <t>---</t>
        </is>
      </c>
      <c r="AY2274" t="inlineStr">
        <is>
          <t>---</t>
        </is>
      </c>
      <c r="AZ2274" t="inlineStr">
        <is>
          <t>---</t>
        </is>
      </c>
      <c r="BA2274" t="inlineStr">
        <is>
          <t>64b0a61236f7d987dd45027ebbfc57df</t>
        </is>
      </c>
      <c r="BB2274" t="inlineStr">
        <is>
          <t>http://openrosa.org/formdesigner/0B48E039-1E80-49A7-AC24-732B6E788E39</t>
        </is>
      </c>
      <c r="BC2274" t="inlineStr">
        <is>
          <t>Ration et autres visites</t>
        </is>
      </c>
      <c r="BD2274" t="inlineStr">
        <is>
          <t>CommCare Android, version "2.55.0"(467579). App v15976. CommCare Version 2.55.0. Build 467579, built on: 2025-01-15</t>
        </is>
      </c>
      <c r="BE2274" t="inlineStr">
        <is>
          <t>commcare_54a621c2-54d8-40d6-b070-4af9fd73e052</t>
        </is>
      </c>
      <c r="BF2274" t="inlineStr">
        <is>
          <t>18.5438369 -72.4023152 2.09 5.94</t>
        </is>
      </c>
      <c r="BG2274" t="inlineStr">
        <is>
          <t>f13d8149fc6d39ebe86af18272310ff9</t>
        </is>
      </c>
      <c r="BH2274" t="inlineStr">
        <is>
          <t>7f92301a232342ecaa860bf392f6b02f</t>
        </is>
      </c>
      <c r="BI2274" t="inlineStr">
        <is>
          <t>15246</t>
        </is>
      </c>
      <c r="BJ2274" t="inlineStr">
        <is>
          <t>XFormInstance</t>
        </is>
      </c>
      <c r="BK2274" t="inlineStr">
        <is>
          <t>b35a684425c911f092625d8af65c2883</t>
        </is>
      </c>
      <c r="BL2274" t="b">
        <v>0</v>
      </c>
      <c r="BM2274" t="inlineStr">
        <is>
          <t>---</t>
        </is>
      </c>
      <c r="BN2274" t="inlineStr">
        <is>
          <t>190.102.68.84</t>
        </is>
      </c>
      <c r="BO2274" t="inlineStr">
        <is>
          <t>Chrismay Renfort</t>
        </is>
      </c>
    </row>
    <row r="2275">
      <c r="A2275" t="inlineStr">
        <is>
          <t>2273</t>
        </is>
      </c>
      <c r="B2275" t="inlineStr">
        <is>
          <t>6c4003eb-b63c-466f-8a77-65ecd47ed949</t>
        </is>
      </c>
      <c r="C2275" t="inlineStr">
        <is>
          <t>2025-04-18</t>
        </is>
      </c>
      <c r="D2275" t="inlineStr">
        <is>
          <t>3 4</t>
        </is>
      </c>
      <c r="E2275" t="inlineStr">
        <is>
          <t>kib mon cach</t>
        </is>
      </c>
      <c r="F2275" t="inlineStr">
        <is>
          <t>1</t>
        </is>
      </c>
      <c r="G2275" t="inlineStr">
        <is>
          <t>---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---</t>
        </is>
      </c>
      <c r="L2275" t="inlineStr">
        <is>
          <t>---</t>
        </is>
      </c>
      <c r="M2275" t="inlineStr">
        <is>
          <t>---</t>
        </is>
      </c>
      <c r="N2275" t="inlineStr">
        <is>
          <t>---</t>
        </is>
      </c>
      <c r="O2275" t="inlineStr">
        <is>
          <t>---</t>
        </is>
      </c>
      <c r="P2275" t="inlineStr">
        <is>
          <t>---</t>
        </is>
      </c>
      <c r="Q2275" t="inlineStr">
        <is>
          <t>---</t>
        </is>
      </c>
      <c r="R2275" t="inlineStr"/>
      <c r="S2275" t="inlineStr"/>
      <c r="T2275" t="inlineStr"/>
      <c r="U2275" t="inlineStr"/>
      <c r="V2275" t="inlineStr"/>
      <c r="W2275" t="inlineStr"/>
      <c r="X2275" t="inlineStr">
        <is>
          <t>PAP/HAHD/ST00409</t>
        </is>
      </c>
      <c r="Y2275" t="inlineStr">
        <is>
          <t>PAP/HAHD/ST00409</t>
        </is>
      </c>
      <c r="Z2275" t="inlineStr">
        <is>
          <t>2025-04-30 13:56:13</t>
        </is>
      </c>
      <c r="AA2275" t="inlineStr">
        <is>
          <t>2025-04-30 13:55:42</t>
        </is>
      </c>
      <c r="AB2275" t="inlineStr">
        <is>
          <t>2miclene</t>
        </is>
      </c>
      <c r="AC2275" t="inlineStr">
        <is>
          <t>2025-04-30 13:56:13</t>
        </is>
      </c>
      <c r="AD2275" s="1" t="inlineStr">
        <is>
          <t>https://www.commcarehq.org/a/caris-test/reports/form_data/6c4003eb-b63c-466f-8a77-65ecd47ed949/</t>
        </is>
      </c>
      <c r="AE2275" t="inlineStr">
        <is>
          <t>---</t>
        </is>
      </c>
      <c r="AF2275" t="inlineStr">
        <is>
          <t>b80e4eb2b980449c9af972a2615bd805</t>
        </is>
      </c>
      <c r="AG2275" t="inlineStr">
        <is>
          <t>OK</t>
        </is>
      </c>
      <c r="AH2275" t="inlineStr">
        <is>
          <t>2025-04-30 13:56:13</t>
        </is>
      </c>
      <c r="AI2275" t="inlineStr">
        <is>
          <t>64b0a61236f7d987dd45027ebbfc57df</t>
        </is>
      </c>
      <c r="AJ2275" t="inlineStr">
        <is>
          <t>2025-04-18</t>
        </is>
      </c>
      <c r="AK2275" t="inlineStr">
        <is>
          <t>3 4</t>
        </is>
      </c>
      <c r="AL2275" t="inlineStr">
        <is>
          <t>kib mon cach</t>
        </is>
      </c>
      <c r="AM2275" t="inlineStr">
        <is>
          <t>1</t>
        </is>
      </c>
      <c r="AN2275" t="inlineStr">
        <is>
          <t>---</t>
        </is>
      </c>
      <c r="AO2275" t="inlineStr">
        <is>
          <t>1</t>
        </is>
      </c>
      <c r="AP2275" t="inlineStr">
        <is>
          <t>1</t>
        </is>
      </c>
      <c r="AQ2275" t="inlineStr"/>
      <c r="AR2275" t="inlineStr"/>
      <c r="AS2275" t="inlineStr"/>
      <c r="AT2275" t="inlineStr"/>
      <c r="AU2275" t="inlineStr">
        <is>
          <t>---</t>
        </is>
      </c>
      <c r="AV2275" t="inlineStr">
        <is>
          <t>---</t>
        </is>
      </c>
      <c r="AW2275" t="inlineStr">
        <is>
          <t>---</t>
        </is>
      </c>
      <c r="AX2275" t="inlineStr">
        <is>
          <t>---</t>
        </is>
      </c>
      <c r="AY2275" t="inlineStr">
        <is>
          <t>---</t>
        </is>
      </c>
      <c r="AZ2275" t="inlineStr">
        <is>
          <t>---</t>
        </is>
      </c>
      <c r="BA2275" t="inlineStr">
        <is>
          <t>64b0a61236f7d987dd45027ebbfc57df</t>
        </is>
      </c>
      <c r="BB2275" t="inlineStr">
        <is>
          <t>http://openrosa.org/formdesigner/0B48E039-1E80-49A7-AC24-732B6E788E39</t>
        </is>
      </c>
      <c r="BC2275" t="inlineStr">
        <is>
          <t>Ration et autres visites</t>
        </is>
      </c>
      <c r="BD2275" t="inlineStr">
        <is>
          <t>CommCare Android, version "2.55.0"(467579). App v15976. CommCare Version 2.55.0. Build 467579, built on: 2025-01-15</t>
        </is>
      </c>
      <c r="BE2275" t="inlineStr">
        <is>
          <t>commcare_54a621c2-54d8-40d6-b070-4af9fd73e052</t>
        </is>
      </c>
      <c r="BF2275" t="inlineStr">
        <is>
          <t>18.5438855 -72.4022817 2.4 7.1</t>
        </is>
      </c>
      <c r="BG2275" t="inlineStr">
        <is>
          <t>f13d8149fc6d39ebe86af18272310ff9</t>
        </is>
      </c>
      <c r="BH2275" t="inlineStr">
        <is>
          <t>7f92301a232342ecaa860bf392f6b02f</t>
        </is>
      </c>
      <c r="BI2275" t="inlineStr">
        <is>
          <t>15246</t>
        </is>
      </c>
      <c r="BJ2275" t="inlineStr">
        <is>
          <t>XFormInstance</t>
        </is>
      </c>
      <c r="BK2275" t="inlineStr">
        <is>
          <t>b35a684425c911f092625d8af65c2883</t>
        </is>
      </c>
      <c r="BL2275" t="b">
        <v>0</v>
      </c>
      <c r="BM2275" t="inlineStr">
        <is>
          <t>---</t>
        </is>
      </c>
      <c r="BN2275" t="inlineStr">
        <is>
          <t>190.102.68.84</t>
        </is>
      </c>
      <c r="BO2275" t="inlineStr">
        <is>
          <t>Esperantha Euphremie Desrosiers</t>
        </is>
      </c>
    </row>
    <row r="2276">
      <c r="A2276" t="inlineStr">
        <is>
          <t>2274</t>
        </is>
      </c>
      <c r="B2276" t="inlineStr">
        <is>
          <t>ba79d654-6011-4769-bda8-d07d0991b2fd</t>
        </is>
      </c>
      <c r="C2276" t="inlineStr">
        <is>
          <t>2025-04-30</t>
        </is>
      </c>
      <c r="D2276" t="inlineStr">
        <is>
          <t>4</t>
        </is>
      </c>
      <c r="E2276" t="inlineStr">
        <is>
          <t>Pour DOTS</t>
        </is>
      </c>
      <c r="F2276" t="inlineStr">
        <is>
          <t>0</t>
        </is>
      </c>
      <c r="G2276" t="inlineStr">
        <is>
          <t>Pour DOTS.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---</t>
        </is>
      </c>
      <c r="L2276" t="inlineStr">
        <is>
          <t>---</t>
        </is>
      </c>
      <c r="M2276" t="inlineStr">
        <is>
          <t>---</t>
        </is>
      </c>
      <c r="N2276" t="inlineStr">
        <is>
          <t>---</t>
        </is>
      </c>
      <c r="O2276" t="inlineStr">
        <is>
          <t>---</t>
        </is>
      </c>
      <c r="P2276" t="inlineStr">
        <is>
          <t>---</t>
        </is>
      </c>
      <c r="Q2276" t="inlineStr">
        <is>
          <t>---</t>
        </is>
      </c>
      <c r="R2276" t="inlineStr"/>
      <c r="S2276" t="inlineStr">
        <is>
          <t>23.1</t>
        </is>
      </c>
      <c r="T2276" t="inlineStr"/>
      <c r="U2276">
        <f>HYPERLINK("https://www.commcarehq.org/a/caris-test/api/form_attachment/v1/ba79d654-6011-4769-bda8-d07d0991b2fd/1746017309190.jpg")</f>
        <v/>
      </c>
      <c r="V2276" t="inlineStr"/>
      <c r="W2276" t="inlineStr"/>
      <c r="X2276" t="inlineStr">
        <is>
          <t>PDP/CMEB/PED00669</t>
        </is>
      </c>
      <c r="Y2276" t="inlineStr">
        <is>
          <t>PDP/CMEB/PED00669</t>
        </is>
      </c>
      <c r="Z2276" t="inlineStr">
        <is>
          <t>2025-04-30 12:48:40</t>
        </is>
      </c>
      <c r="AA2276" t="inlineStr">
        <is>
          <t>2025-04-30 12:47:47</t>
        </is>
      </c>
      <c r="AB2276" t="inlineStr">
        <is>
          <t>5edeline</t>
        </is>
      </c>
      <c r="AC2276" t="inlineStr">
        <is>
          <t>2025-05-01 12:49:33</t>
        </is>
      </c>
      <c r="AD2276" s="1" t="inlineStr">
        <is>
          <t>https://www.commcarehq.org/a/caris-test/reports/form_data/ba79d654-6011-4769-bda8-d07d0991b2fd/</t>
        </is>
      </c>
      <c r="AE2276" t="inlineStr">
        <is>
          <t>---</t>
        </is>
      </c>
      <c r="AF2276" t="inlineStr">
        <is>
          <t>3c5a623af057e23a32ae4000_38055</t>
        </is>
      </c>
      <c r="AG2276" t="inlineStr">
        <is>
          <t>---</t>
        </is>
      </c>
      <c r="AH2276" t="inlineStr">
        <is>
          <t>2025-04-30 12:48:40</t>
        </is>
      </c>
      <c r="AI2276" t="inlineStr">
        <is>
          <t>49c83a0dcc274f1a85f9433f3309532d</t>
        </is>
      </c>
      <c r="AJ2276" t="inlineStr">
        <is>
          <t>2025-04-30</t>
        </is>
      </c>
      <c r="AK2276" t="inlineStr">
        <is>
          <t>4</t>
        </is>
      </c>
      <c r="AL2276" t="inlineStr">
        <is>
          <t>Pour DOTS</t>
        </is>
      </c>
      <c r="AM2276" t="inlineStr">
        <is>
          <t>0</t>
        </is>
      </c>
      <c r="AN2276" t="inlineStr">
        <is>
          <t>Pour DOTS.</t>
        </is>
      </c>
      <c r="AO2276" t="inlineStr">
        <is>
          <t>1</t>
        </is>
      </c>
      <c r="AP2276" t="inlineStr">
        <is>
          <t>1</t>
        </is>
      </c>
      <c r="AQ2276" t="inlineStr"/>
      <c r="AR2276" t="inlineStr">
        <is>
          <t>23.1</t>
        </is>
      </c>
      <c r="AS2276" t="inlineStr"/>
      <c r="AT2276" t="inlineStr"/>
      <c r="AU2276" t="inlineStr">
        <is>
          <t>---</t>
        </is>
      </c>
      <c r="AV2276" t="inlineStr">
        <is>
          <t>---</t>
        </is>
      </c>
      <c r="AW2276" t="inlineStr">
        <is>
          <t>---</t>
        </is>
      </c>
      <c r="AX2276" t="inlineStr">
        <is>
          <t>---</t>
        </is>
      </c>
      <c r="AY2276" t="inlineStr">
        <is>
          <t>---</t>
        </is>
      </c>
      <c r="AZ2276" t="inlineStr">
        <is>
          <t>---</t>
        </is>
      </c>
      <c r="BA2276" t="inlineStr">
        <is>
          <t>49c83a0dcc274f1a85f9433f3309532d</t>
        </is>
      </c>
      <c r="BB2276" t="inlineStr">
        <is>
          <t>http://openrosa.org/formdesigner/0B48E039-1E80-49A7-AC24-732B6E788E39</t>
        </is>
      </c>
      <c r="BC2276" t="inlineStr">
        <is>
          <t>Ration et autres visites</t>
        </is>
      </c>
      <c r="BD2276" t="inlineStr">
        <is>
          <t>CommCare Android, version "2.57.0"(472003). App v15976. CommCare Version 2.57.0. Build 472003, built on: 2025-04-18</t>
        </is>
      </c>
      <c r="BE2276" t="inlineStr">
        <is>
          <t>commcare_f5c01cb3-ad69-46f7-81c0-4740896f4262</t>
        </is>
      </c>
      <c r="BF2276" t="inlineStr">
        <is>
          <t>19.9332735 -72.8454552 0.0 1600.0</t>
        </is>
      </c>
      <c r="BG2276" t="inlineStr">
        <is>
          <t>f13d8149fc6d39ebe86af18272310ff9</t>
        </is>
      </c>
      <c r="BH2276" t="inlineStr">
        <is>
          <t>7f92301a232342ecaa860bf392f6b02f</t>
        </is>
      </c>
      <c r="BI2276" t="inlineStr">
        <is>
          <t>15246</t>
        </is>
      </c>
      <c r="BJ2276" t="inlineStr">
        <is>
          <t>XFormInstance</t>
        </is>
      </c>
      <c r="BK2276" t="inlineStr">
        <is>
          <t>5131c68e268811f0bb4badacf27a4d41</t>
        </is>
      </c>
      <c r="BL2276" t="b">
        <v>0</v>
      </c>
      <c r="BM2276" t="inlineStr">
        <is>
          <t>---</t>
        </is>
      </c>
      <c r="BN2276" t="inlineStr">
        <is>
          <t>200.113.248.114</t>
        </is>
      </c>
      <c r="BO2276" t="inlineStr">
        <is>
          <t>Chamaïca Dolcé</t>
        </is>
      </c>
    </row>
    <row r="2277">
      <c r="A2277" t="inlineStr">
        <is>
          <t>2275</t>
        </is>
      </c>
      <c r="B2277" t="inlineStr">
        <is>
          <t>620ea4ab-b3fb-4d93-87b6-7fb73e520604</t>
        </is>
      </c>
      <c r="C2277" t="inlineStr">
        <is>
          <t>2025-04-30</t>
        </is>
      </c>
      <c r="D2277" t="inlineStr">
        <is>
          <t>2</t>
        </is>
      </c>
      <c r="E2277" t="inlineStr">
        <is>
          <t>---</t>
        </is>
      </c>
      <c r="F2277" t="inlineStr">
        <is>
          <t>1</t>
        </is>
      </c>
      <c r="G2277" t="inlineStr">
        <is>
          <t>---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>
        <f>HYPERLINK("https://www.commcarehq.org/a/caris-test/api/form_attachment/v1/620ea4ab-b3fb-4d93-87b6-7fb73e520604/1746017357376.jpg")</f>
        <v/>
      </c>
      <c r="M2277" t="inlineStr">
        <is>
          <t>---</t>
        </is>
      </c>
      <c r="N2277" t="inlineStr">
        <is>
          <t>---</t>
        </is>
      </c>
      <c r="O2277" t="inlineStr">
        <is>
          <t>1</t>
        </is>
      </c>
      <c r="P2277" t="inlineStr">
        <is>
          <t>---</t>
        </is>
      </c>
      <c r="Q2277" t="inlineStr"/>
      <c r="R2277" t="inlineStr">
        <is>
          <t>11.7</t>
        </is>
      </c>
      <c r="S2277" t="inlineStr">
        <is>
          <t>6.4</t>
        </is>
      </c>
      <c r="T2277" t="inlineStr">
        <is>
          <t>71.0</t>
        </is>
      </c>
      <c r="U2277" t="inlineStr"/>
      <c r="V2277" t="inlineStr"/>
      <c r="W2277" t="inlineStr"/>
      <c r="X2277" t="inlineStr">
        <is>
          <t>PDP/CMEB/ST05704</t>
        </is>
      </c>
      <c r="Y2277" t="inlineStr">
        <is>
          <t>PDP/CMEB/ST05704</t>
        </is>
      </c>
      <c r="Z2277" t="inlineStr">
        <is>
          <t>2025-04-30 12:50:23</t>
        </is>
      </c>
      <c r="AA2277" t="inlineStr">
        <is>
          <t>2025-04-30 12:48:58</t>
        </is>
      </c>
      <c r="AB2277" t="inlineStr">
        <is>
          <t>5edeline</t>
        </is>
      </c>
      <c r="AC2277" t="inlineStr">
        <is>
          <t>2025-05-01 12:51:15</t>
        </is>
      </c>
      <c r="AD2277" s="1" t="inlineStr">
        <is>
          <t>https://www.commcarehq.org/a/caris-test/reports/form_data/620ea4ab-b3fb-4d93-87b6-7fb73e520604/</t>
        </is>
      </c>
      <c r="AE2277" t="inlineStr">
        <is>
          <t>---</t>
        </is>
      </c>
      <c r="AF2277" t="inlineStr">
        <is>
          <t>3c5a623af057e23a32ae4000_193664</t>
        </is>
      </c>
      <c r="AG2277" t="inlineStr">
        <is>
          <t>---</t>
        </is>
      </c>
      <c r="AH2277" t="inlineStr">
        <is>
          <t>2025-04-30 12:50:23</t>
        </is>
      </c>
      <c r="AI2277" t="inlineStr">
        <is>
          <t>49c83a0dcc274f1a85f9433f3309532d</t>
        </is>
      </c>
      <c r="AJ2277" t="inlineStr">
        <is>
          <t>2025-04-30</t>
        </is>
      </c>
      <c r="AK2277" t="inlineStr">
        <is>
          <t>2</t>
        </is>
      </c>
      <c r="AL2277" t="inlineStr">
        <is>
          <t>---</t>
        </is>
      </c>
      <c r="AM2277" t="inlineStr">
        <is>
          <t>1</t>
        </is>
      </c>
      <c r="AN2277" t="inlineStr">
        <is>
          <t>---</t>
        </is>
      </c>
      <c r="AO2277" t="inlineStr">
        <is>
          <t>1</t>
        </is>
      </c>
      <c r="AP2277" t="inlineStr">
        <is>
          <t>1</t>
        </is>
      </c>
      <c r="AQ2277" t="inlineStr">
        <is>
          <t>11.7</t>
        </is>
      </c>
      <c r="AR2277" t="inlineStr">
        <is>
          <t>6.4</t>
        </is>
      </c>
      <c r="AS2277" t="inlineStr">
        <is>
          <t>71</t>
        </is>
      </c>
      <c r="AT2277" t="inlineStr"/>
      <c r="AU2277" t="inlineStr">
        <is>
          <t>---</t>
        </is>
      </c>
      <c r="AV2277" t="inlineStr">
        <is>
          <t>---</t>
        </is>
      </c>
      <c r="AW2277" t="inlineStr">
        <is>
          <t>---</t>
        </is>
      </c>
      <c r="AX2277" t="inlineStr">
        <is>
          <t>---</t>
        </is>
      </c>
      <c r="AY2277" t="inlineStr">
        <is>
          <t>---</t>
        </is>
      </c>
      <c r="AZ2277" t="inlineStr">
        <is>
          <t>---</t>
        </is>
      </c>
      <c r="BA2277" t="inlineStr">
        <is>
          <t>49c83a0dcc274f1a85f9433f3309532d</t>
        </is>
      </c>
      <c r="BB2277" t="inlineStr">
        <is>
          <t>http://openrosa.org/formdesigner/0B48E039-1E80-49A7-AC24-732B6E788E39</t>
        </is>
      </c>
      <c r="BC2277" t="inlineStr">
        <is>
          <t>Ration et autres visites</t>
        </is>
      </c>
      <c r="BD2277" t="inlineStr">
        <is>
          <t>CommCare Android, version "2.57.0"(472003). App v15976. CommCare Version 2.57.0. Build 472003, built on: 2025-04-18</t>
        </is>
      </c>
      <c r="BE2277" t="inlineStr">
        <is>
          <t>commcare_f5c01cb3-ad69-46f7-81c0-4740896f4262</t>
        </is>
      </c>
      <c r="BF2277" t="inlineStr">
        <is>
          <t>19.9303332 -72.8461306 577.0 11.96</t>
        </is>
      </c>
      <c r="BG2277" t="inlineStr">
        <is>
          <t>f13d8149fc6d39ebe86af18272310ff9</t>
        </is>
      </c>
      <c r="BH2277" t="inlineStr">
        <is>
          <t>7f92301a232342ecaa860bf392f6b02f</t>
        </is>
      </c>
      <c r="BI2277" t="inlineStr">
        <is>
          <t>15246</t>
        </is>
      </c>
      <c r="BJ2277" t="inlineStr">
        <is>
          <t>XFormInstance</t>
        </is>
      </c>
      <c r="BK2277" t="inlineStr">
        <is>
          <t>5131c68e268811f0bb4badacf27a4d41</t>
        </is>
      </c>
      <c r="BL2277" t="b">
        <v>0</v>
      </c>
      <c r="BM2277" t="inlineStr">
        <is>
          <t>---</t>
        </is>
      </c>
      <c r="BN2277" t="inlineStr">
        <is>
          <t>200.113.248.114</t>
        </is>
      </c>
      <c r="BO2277" t="inlineStr">
        <is>
          <t>---</t>
        </is>
      </c>
    </row>
    <row r="2278">
      <c r="A2278" t="inlineStr">
        <is>
          <t>2276</t>
        </is>
      </c>
      <c r="B2278" t="inlineStr">
        <is>
          <t>b0235fc9-ff72-49de-91d6-4da505b2e5af</t>
        </is>
      </c>
      <c r="C2278" t="inlineStr">
        <is>
          <t>2025-04-29</t>
        </is>
      </c>
      <c r="D2278" t="inlineStr">
        <is>
          <t>1</t>
        </is>
      </c>
      <c r="E2278" t="inlineStr">
        <is>
          <t>---</t>
        </is>
      </c>
      <c r="F2278" t="inlineStr">
        <is>
          <t>1</t>
        </is>
      </c>
      <c r="G2278" t="inlineStr">
        <is>
          <t>---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---</t>
        </is>
      </c>
      <c r="L2278" t="inlineStr">
        <is>
          <t>---</t>
        </is>
      </c>
      <c r="M2278" t="inlineStr">
        <is>
          <t>1</t>
        </is>
      </c>
      <c r="N2278">
        <f>HYPERLINK("https://www.commcarehq.org/a/caris-test/api/form_attachment/v1/b0235fc9-ff72-49de-91d6-4da505b2e5af/1745951032714.jpg")</f>
        <v/>
      </c>
      <c r="O2278" t="inlineStr">
        <is>
          <t>---</t>
        </is>
      </c>
      <c r="P2278" t="inlineStr">
        <is>
          <t>---</t>
        </is>
      </c>
      <c r="Q2278" t="inlineStr">
        <is>
          <t>---</t>
        </is>
      </c>
      <c r="R2278" t="inlineStr"/>
      <c r="S2278" t="inlineStr">
        <is>
          <t>33.1</t>
        </is>
      </c>
      <c r="T2278" t="inlineStr"/>
      <c r="U2278">
        <f>HYPERLINK("https://www.commcarehq.org/a/caris-test/api/form_attachment/v1/b0235fc9-ff72-49de-91d6-4da505b2e5af/1745951072282.jpg")</f>
        <v/>
      </c>
      <c r="V2278">
        <f>HYPERLINK("https://www.commcarehq.org/a/caris-test/api/form_attachment/v1/b0235fc9-ff72-49de-91d6-4da505b2e5af/1745951061599.jpg")</f>
        <v/>
      </c>
      <c r="W2278" t="inlineStr"/>
      <c r="X2278" t="inlineStr">
        <is>
          <t>PDP/CMEB/ST02697</t>
        </is>
      </c>
      <c r="Y2278" t="inlineStr">
        <is>
          <t>PDP/CMEB/ST02697</t>
        </is>
      </c>
      <c r="Z2278" t="inlineStr">
        <is>
          <t>2025-04-29 18:25:26</t>
        </is>
      </c>
      <c r="AA2278" t="inlineStr">
        <is>
          <t>2025-04-29 18:23:21</t>
        </is>
      </c>
      <c r="AB2278" t="inlineStr">
        <is>
          <t>5edeline</t>
        </is>
      </c>
      <c r="AC2278" t="inlineStr">
        <is>
          <t>2025-05-01 20:55:57</t>
        </is>
      </c>
      <c r="AD2278" s="1" t="inlineStr">
        <is>
          <t>https://www.commcarehq.org/a/caris-test/reports/form_data/b0235fc9-ff72-49de-91d6-4da505b2e5af/</t>
        </is>
      </c>
      <c r="AE2278" t="inlineStr">
        <is>
          <t>---</t>
        </is>
      </c>
      <c r="AF2278" t="inlineStr">
        <is>
          <t>53987b0011464ef58282e550026b9225</t>
        </is>
      </c>
      <c r="AG2278" t="inlineStr">
        <is>
          <t>---</t>
        </is>
      </c>
      <c r="AH2278" t="inlineStr">
        <is>
          <t>2025-04-29 18:25:26</t>
        </is>
      </c>
      <c r="AI2278" t="inlineStr">
        <is>
          <t>49c83a0dcc274f1a85f9433f3309532d</t>
        </is>
      </c>
      <c r="AJ2278" t="inlineStr">
        <is>
          <t>2025-04-29</t>
        </is>
      </c>
      <c r="AK2278" t="inlineStr">
        <is>
          <t>1</t>
        </is>
      </c>
      <c r="AL2278" t="inlineStr">
        <is>
          <t>---</t>
        </is>
      </c>
      <c r="AM2278" t="inlineStr">
        <is>
          <t>1</t>
        </is>
      </c>
      <c r="AN2278" t="inlineStr">
        <is>
          <t>---</t>
        </is>
      </c>
      <c r="AO2278" t="inlineStr">
        <is>
          <t>1</t>
        </is>
      </c>
      <c r="AP2278" t="inlineStr">
        <is>
          <t>1</t>
        </is>
      </c>
      <c r="AQ2278" t="inlineStr"/>
      <c r="AR2278" t="inlineStr">
        <is>
          <t>33.1</t>
        </is>
      </c>
      <c r="AS2278" t="inlineStr"/>
      <c r="AT2278" t="inlineStr"/>
      <c r="AU2278" t="inlineStr">
        <is>
          <t>---</t>
        </is>
      </c>
      <c r="AV2278" t="inlineStr">
        <is>
          <t>---</t>
        </is>
      </c>
      <c r="AW2278" t="inlineStr">
        <is>
          <t>---</t>
        </is>
      </c>
      <c r="AX2278" t="inlineStr">
        <is>
          <t>---</t>
        </is>
      </c>
      <c r="AY2278" t="inlineStr">
        <is>
          <t>---</t>
        </is>
      </c>
      <c r="AZ2278" t="inlineStr">
        <is>
          <t>---</t>
        </is>
      </c>
      <c r="BA2278" t="inlineStr">
        <is>
          <t>49c83a0dcc274f1a85f9433f3309532d</t>
        </is>
      </c>
      <c r="BB2278" t="inlineStr">
        <is>
          <t>http://openrosa.org/formdesigner/0B48E039-1E80-49A7-AC24-732B6E788E39</t>
        </is>
      </c>
      <c r="BC2278" t="inlineStr">
        <is>
          <t>Ration et autres visites</t>
        </is>
      </c>
      <c r="BD2278" t="inlineStr">
        <is>
          <t>CommCare Android, version "2.57.0"(472003). App v15976. CommCare Version 2.57.0. Build 472003, built on: 2025-04-18</t>
        </is>
      </c>
      <c r="BE2278" t="inlineStr">
        <is>
          <t>commcare_f5c01cb3-ad69-46f7-81c0-4740896f4262</t>
        </is>
      </c>
      <c r="BF2278" t="inlineStr">
        <is>
          <t>19.9332735 -72.8454552 0.0 1600.0</t>
        </is>
      </c>
      <c r="BG2278" t="inlineStr">
        <is>
          <t>f13d8149fc6d39ebe86af18272310ff9</t>
        </is>
      </c>
      <c r="BH2278" t="inlineStr">
        <is>
          <t>7f92301a232342ecaa860bf392f6b02f</t>
        </is>
      </c>
      <c r="BI2278" t="inlineStr">
        <is>
          <t>15246</t>
        </is>
      </c>
      <c r="BJ2278" t="inlineStr">
        <is>
          <t>XFormInstance</t>
        </is>
      </c>
      <c r="BK2278" t="inlineStr">
        <is>
          <t>fc6ec130268a11f0bb4badacf27a4d41</t>
        </is>
      </c>
      <c r="BL2278" t="b">
        <v>0</v>
      </c>
      <c r="BM2278" t="inlineStr">
        <is>
          <t>---</t>
        </is>
      </c>
      <c r="BN2278" t="inlineStr">
        <is>
          <t>190.102.77.122</t>
        </is>
      </c>
      <c r="BO2278" t="inlineStr">
        <is>
          <t>Withnancia Cinéus</t>
        </is>
      </c>
    </row>
    <row r="2279">
      <c r="A2279" t="inlineStr">
        <is>
          <t>2277</t>
        </is>
      </c>
      <c r="B2279" t="inlineStr">
        <is>
          <t>82afc28d-2b5b-49f2-ae88-944df60989af</t>
        </is>
      </c>
      <c r="C2279" t="inlineStr">
        <is>
          <t>2025-04-29</t>
        </is>
      </c>
      <c r="D2279" t="inlineStr">
        <is>
          <t>4</t>
        </is>
      </c>
      <c r="E2279" t="inlineStr">
        <is>
          <t>depistage frattrie</t>
        </is>
      </c>
      <c r="F2279" t="inlineStr">
        <is>
          <t>1</t>
        </is>
      </c>
      <c r="G2279" t="inlineStr">
        <is>
          <t>depistage</t>
        </is>
      </c>
      <c r="H2279" t="inlineStr">
        <is>
          <t>1</t>
        </is>
      </c>
      <c r="I2279" t="inlineStr">
        <is>
          <t>1</t>
        </is>
      </c>
      <c r="J2279" t="inlineStr">
        <is>
          <t>4</t>
        </is>
      </c>
      <c r="K2279" t="inlineStr">
        <is>
          <t>---</t>
        </is>
      </c>
      <c r="L2279" t="inlineStr">
        <is>
          <t>---</t>
        </is>
      </c>
      <c r="M2279" t="inlineStr">
        <is>
          <t>---</t>
        </is>
      </c>
      <c r="N2279" t="inlineStr">
        <is>
          <t>---</t>
        </is>
      </c>
      <c r="O2279" t="inlineStr">
        <is>
          <t>---</t>
        </is>
      </c>
      <c r="P2279" t="inlineStr">
        <is>
          <t>---</t>
        </is>
      </c>
      <c r="Q2279" t="inlineStr">
        <is>
          <t>---</t>
        </is>
      </c>
      <c r="R2279" t="inlineStr"/>
      <c r="S2279" t="inlineStr"/>
      <c r="T2279" t="inlineStr"/>
      <c r="U2279">
        <f>HYPERLINK("https://www.commcarehq.org/a/caris-test/api/form_attachment/v1/82afc28d-2b5b-49f2-ae88-944df60989af/1746028506631.jpg")</f>
        <v/>
      </c>
      <c r="V2279" t="inlineStr"/>
      <c r="W2279" t="inlineStr"/>
      <c r="X2279" t="inlineStr">
        <is>
          <t>PAP/HBMP/ST05218</t>
        </is>
      </c>
      <c r="Y2279" t="inlineStr">
        <is>
          <t>PAP/HBMP/ST05218</t>
        </is>
      </c>
      <c r="Z2279" t="inlineStr">
        <is>
          <t>2025-04-30 15:55:11</t>
        </is>
      </c>
      <c r="AA2279" t="inlineStr">
        <is>
          <t>2025-04-30 15:54:07</t>
        </is>
      </c>
      <c r="AB2279" t="inlineStr">
        <is>
          <t>2higgie</t>
        </is>
      </c>
      <c r="AC2279" t="inlineStr">
        <is>
          <t>2025-05-02 13:24:03</t>
        </is>
      </c>
      <c r="AD2279" s="1" t="inlineStr">
        <is>
          <t>https://www.commcarehq.org/a/caris-test/reports/form_data/82afc28d-2b5b-49f2-ae88-944df60989af/</t>
        </is>
      </c>
      <c r="AE2279" t="inlineStr">
        <is>
          <t>---</t>
        </is>
      </c>
      <c r="AF2279" t="inlineStr">
        <is>
          <t>3c5a623af057e23a32ae4000_178762</t>
        </is>
      </c>
      <c r="AG2279" t="inlineStr">
        <is>
          <t>---</t>
        </is>
      </c>
      <c r="AH2279" t="inlineStr">
        <is>
          <t>2025-04-30 15:55:11</t>
        </is>
      </c>
      <c r="AI2279" t="inlineStr">
        <is>
          <t>04b63b4d09b5f758ab1bb4b49b51e9d0</t>
        </is>
      </c>
      <c r="AJ2279" t="inlineStr">
        <is>
          <t>2025-04-29</t>
        </is>
      </c>
      <c r="AK2279" t="inlineStr">
        <is>
          <t>4</t>
        </is>
      </c>
      <c r="AL2279" t="inlineStr">
        <is>
          <t>depistage frattrie</t>
        </is>
      </c>
      <c r="AM2279" t="inlineStr">
        <is>
          <t>1</t>
        </is>
      </c>
      <c r="AN2279" t="inlineStr">
        <is>
          <t>depistage</t>
        </is>
      </c>
      <c r="AO2279" t="inlineStr">
        <is>
          <t>1</t>
        </is>
      </c>
      <c r="AP2279" t="inlineStr">
        <is>
          <t>1</t>
        </is>
      </c>
      <c r="AQ2279" t="inlineStr"/>
      <c r="AR2279" t="inlineStr"/>
      <c r="AS2279" t="inlineStr"/>
      <c r="AT2279" t="inlineStr"/>
      <c r="AU2279" t="inlineStr">
        <is>
          <t>---</t>
        </is>
      </c>
      <c r="AV2279" t="inlineStr">
        <is>
          <t>---</t>
        </is>
      </c>
      <c r="AW2279" t="inlineStr">
        <is>
          <t>---</t>
        </is>
      </c>
      <c r="AX2279" t="inlineStr">
        <is>
          <t>---</t>
        </is>
      </c>
      <c r="AY2279" t="inlineStr">
        <is>
          <t>---</t>
        </is>
      </c>
      <c r="AZ2279" t="inlineStr">
        <is>
          <t>---</t>
        </is>
      </c>
      <c r="BA2279" t="inlineStr">
        <is>
          <t>04b63b4d09b5f758ab1bb4b49b51e9d0</t>
        </is>
      </c>
      <c r="BB2279" t="inlineStr">
        <is>
          <t>http://openrosa.org/formdesigner/0B48E039-1E80-49A7-AC24-732B6E788E39</t>
        </is>
      </c>
      <c r="BC2279" t="inlineStr">
        <is>
          <t>Ration et autres visites</t>
        </is>
      </c>
      <c r="BD2279" t="inlineStr">
        <is>
          <t>CommCare Android, version "2.56"(468046). App v15976. CommCare Version 2.56.0. Build 468046, built on: 2025-03-15</t>
        </is>
      </c>
      <c r="BE2279" t="inlineStr">
        <is>
          <t>commcare_f379e98d-deb2-406c-bb23-c551c5606f69</t>
        </is>
      </c>
      <c r="BF2279" t="inlineStr"/>
      <c r="BG2279" t="inlineStr">
        <is>
          <t>f13d8149fc6d39ebe86af18272310ff9</t>
        </is>
      </c>
      <c r="BH2279" t="inlineStr">
        <is>
          <t>7f92301a232342ecaa860bf392f6b02f</t>
        </is>
      </c>
      <c r="BI2279" t="inlineStr">
        <is>
          <t>15246</t>
        </is>
      </c>
      <c r="BJ2279" t="inlineStr">
        <is>
          <t>XFormInstance</t>
        </is>
      </c>
      <c r="BK2279" t="inlineStr">
        <is>
          <t>84cea67a251f11f0bb2aadacf27a4d41</t>
        </is>
      </c>
      <c r="BL2279" t="b">
        <v>0</v>
      </c>
      <c r="BM2279" t="inlineStr">
        <is>
          <t>---</t>
        </is>
      </c>
      <c r="BN2279" t="inlineStr">
        <is>
          <t>200.113.253.2</t>
        </is>
      </c>
      <c r="BO2279" t="inlineStr">
        <is>
          <t>Taicha Bazile</t>
        </is>
      </c>
    </row>
    <row r="2280">
      <c r="A2280" t="inlineStr">
        <is>
          <t>2278</t>
        </is>
      </c>
      <c r="B2280" t="inlineStr">
        <is>
          <t>039de365-efec-4dc4-bdd9-9159ae0d0421</t>
        </is>
      </c>
      <c r="C2280" t="inlineStr">
        <is>
          <t>2025-04-30</t>
        </is>
      </c>
      <c r="D2280" t="inlineStr">
        <is>
          <t>4</t>
        </is>
      </c>
      <c r="E2280" t="inlineStr">
        <is>
          <t>apporter  2 sachets bonbons pour sarah pierre</t>
        </is>
      </c>
      <c r="F2280" t="inlineStr">
        <is>
          <t>1</t>
        </is>
      </c>
      <c r="G2280" t="inlineStr">
        <is>
          <t>livraison 2 sachets  bonbon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---</t>
        </is>
      </c>
      <c r="L2280" t="inlineStr">
        <is>
          <t>---</t>
        </is>
      </c>
      <c r="M2280" t="inlineStr">
        <is>
          <t>---</t>
        </is>
      </c>
      <c r="N2280" t="inlineStr">
        <is>
          <t>---</t>
        </is>
      </c>
      <c r="O2280" t="inlineStr">
        <is>
          <t>---</t>
        </is>
      </c>
      <c r="P2280" t="inlineStr">
        <is>
          <t>---</t>
        </is>
      </c>
      <c r="Q2280" t="inlineStr">
        <is>
          <t>---</t>
        </is>
      </c>
      <c r="R2280" t="inlineStr">
        <is>
          <t>13.2</t>
        </is>
      </c>
      <c r="S2280" t="inlineStr">
        <is>
          <t>16.1</t>
        </is>
      </c>
      <c r="T2280" t="inlineStr">
        <is>
          <t>1.2</t>
        </is>
      </c>
      <c r="U2280">
        <f>HYPERLINK("https://www.commcarehq.org/a/caris-test/api/form_attachment/v1/039de365-efec-4dc4-bdd9-9159ae0d0421/1746028701966.jpg")</f>
        <v/>
      </c>
      <c r="V2280" t="inlineStr"/>
      <c r="W2280" t="inlineStr"/>
      <c r="X2280" t="inlineStr">
        <is>
          <t>PAP/HBMP/ST05229</t>
        </is>
      </c>
      <c r="Y2280" t="inlineStr">
        <is>
          <t>PAP/HBMP/ST05229</t>
        </is>
      </c>
      <c r="Z2280" t="inlineStr">
        <is>
          <t>2025-04-30 15:58:24</t>
        </is>
      </c>
      <c r="AA2280" t="inlineStr">
        <is>
          <t>2025-04-30 15:55:22</t>
        </is>
      </c>
      <c r="AB2280" t="inlineStr">
        <is>
          <t>2higgie</t>
        </is>
      </c>
      <c r="AC2280" t="inlineStr">
        <is>
          <t>2025-05-02 13:24:04</t>
        </is>
      </c>
      <c r="AD2280" s="1" t="inlineStr">
        <is>
          <t>https://www.commcarehq.org/a/caris-test/reports/form_data/039de365-efec-4dc4-bdd9-9159ae0d0421/</t>
        </is>
      </c>
      <c r="AE2280" t="inlineStr">
        <is>
          <t>---</t>
        </is>
      </c>
      <c r="AF2280" t="inlineStr">
        <is>
          <t>3c5a623af057e23a32ae4000_179100</t>
        </is>
      </c>
      <c r="AG2280" t="inlineStr">
        <is>
          <t>---</t>
        </is>
      </c>
      <c r="AH2280" t="inlineStr">
        <is>
          <t>2025-04-30 15:58:24</t>
        </is>
      </c>
      <c r="AI2280" t="inlineStr">
        <is>
          <t>04b63b4d09b5f758ab1bb4b49b51e9d0</t>
        </is>
      </c>
      <c r="AJ2280" t="inlineStr">
        <is>
          <t>2025-04-30</t>
        </is>
      </c>
      <c r="AK2280" t="inlineStr">
        <is>
          <t>4</t>
        </is>
      </c>
      <c r="AL2280" t="inlineStr">
        <is>
          <t>apporter  2 sachets bonbons pour sarah pierre</t>
        </is>
      </c>
      <c r="AM2280" t="inlineStr">
        <is>
          <t>1</t>
        </is>
      </c>
      <c r="AN2280" t="inlineStr">
        <is>
          <t>livraison 2 sachets  bonbon</t>
        </is>
      </c>
      <c r="AO2280" t="inlineStr">
        <is>
          <t>1</t>
        </is>
      </c>
      <c r="AP2280" t="inlineStr">
        <is>
          <t>1</t>
        </is>
      </c>
      <c r="AQ2280" t="inlineStr">
        <is>
          <t>13.2</t>
        </is>
      </c>
      <c r="AR2280" t="inlineStr">
        <is>
          <t>16.1</t>
        </is>
      </c>
      <c r="AS2280" t="inlineStr">
        <is>
          <t>1.2</t>
        </is>
      </c>
      <c r="AT2280" t="inlineStr"/>
      <c r="AU2280" t="inlineStr">
        <is>
          <t>---</t>
        </is>
      </c>
      <c r="AV2280" t="inlineStr">
        <is>
          <t>---</t>
        </is>
      </c>
      <c r="AW2280" t="inlineStr">
        <is>
          <t>---</t>
        </is>
      </c>
      <c r="AX2280" t="inlineStr">
        <is>
          <t>---</t>
        </is>
      </c>
      <c r="AY2280" t="inlineStr">
        <is>
          <t>---</t>
        </is>
      </c>
      <c r="AZ2280" t="inlineStr">
        <is>
          <t>---</t>
        </is>
      </c>
      <c r="BA2280" t="inlineStr">
        <is>
          <t>04b63b4d09b5f758ab1bb4b49b51e9d0</t>
        </is>
      </c>
      <c r="BB2280" t="inlineStr">
        <is>
          <t>http://openrosa.org/formdesigner/0B48E039-1E80-49A7-AC24-732B6E788E39</t>
        </is>
      </c>
      <c r="BC2280" t="inlineStr">
        <is>
          <t>Ration et autres visites</t>
        </is>
      </c>
      <c r="BD2280" t="inlineStr">
        <is>
          <t>CommCare Android, version "2.56"(468046). App v15976. CommCare Version 2.56.0. Build 468046, built on: 2025-03-15</t>
        </is>
      </c>
      <c r="BE2280" t="inlineStr">
        <is>
          <t>commcare_f379e98d-deb2-406c-bb23-c551c5606f69</t>
        </is>
      </c>
      <c r="BF2280" t="inlineStr"/>
      <c r="BG2280" t="inlineStr">
        <is>
          <t>f13d8149fc6d39ebe86af18272310ff9</t>
        </is>
      </c>
      <c r="BH2280" t="inlineStr">
        <is>
          <t>7f92301a232342ecaa860bf392f6b02f</t>
        </is>
      </c>
      <c r="BI2280" t="inlineStr">
        <is>
          <t>15246</t>
        </is>
      </c>
      <c r="BJ2280" t="inlineStr">
        <is>
          <t>XFormInstance</t>
        </is>
      </c>
      <c r="BK2280" t="inlineStr">
        <is>
          <t>84cea67a251f11f0bb2aadacf27a4d41</t>
        </is>
      </c>
      <c r="BL2280" t="b">
        <v>0</v>
      </c>
      <c r="BM2280" t="inlineStr">
        <is>
          <t>---</t>
        </is>
      </c>
      <c r="BN2280" t="inlineStr">
        <is>
          <t>200.113.253.2</t>
        </is>
      </c>
      <c r="BO2280" t="inlineStr">
        <is>
          <t>Pierre Sarah</t>
        </is>
      </c>
    </row>
    <row r="2281">
      <c r="A2281" t="inlineStr">
        <is>
          <t>2279</t>
        </is>
      </c>
      <c r="B2281" t="inlineStr">
        <is>
          <t>3342ff3a-f639-46c8-86e5-bd4596d5133c</t>
        </is>
      </c>
      <c r="C2281" t="inlineStr">
        <is>
          <t>2025-05-06</t>
        </is>
      </c>
      <c r="D2281" t="inlineStr">
        <is>
          <t>4</t>
        </is>
      </c>
      <c r="E2281" t="inlineStr">
        <is>
          <t>Renforcement d'adherence</t>
        </is>
      </c>
      <c r="F2281" t="inlineStr">
        <is>
          <t>0</t>
        </is>
      </c>
      <c r="G2281" t="inlineStr">
        <is>
          <t>Pas de Telephone</t>
        </is>
      </c>
      <c r="H2281" t="inlineStr">
        <is>
          <t>1</t>
        </is>
      </c>
      <c r="I2281" t="inlineStr">
        <is>
          <t>1</t>
        </is>
      </c>
      <c r="J2281" t="inlineStr"/>
      <c r="K2281" t="inlineStr">
        <is>
          <t>---</t>
        </is>
      </c>
      <c r="L2281" t="inlineStr">
        <is>
          <t>---</t>
        </is>
      </c>
      <c r="M2281" t="inlineStr">
        <is>
          <t>---</t>
        </is>
      </c>
      <c r="N2281" t="inlineStr">
        <is>
          <t>---</t>
        </is>
      </c>
      <c r="O2281" t="inlineStr">
        <is>
          <t>---</t>
        </is>
      </c>
      <c r="P2281" t="inlineStr">
        <is>
          <t>---</t>
        </is>
      </c>
      <c r="Q2281" t="inlineStr">
        <is>
          <t>---</t>
        </is>
      </c>
      <c r="R2281" t="inlineStr"/>
      <c r="S2281" t="inlineStr"/>
      <c r="T2281" t="inlineStr"/>
      <c r="U2281" t="inlineStr"/>
      <c r="V2281" t="inlineStr"/>
      <c r="W2281" t="inlineStr"/>
      <c r="X2281" t="inlineStr">
        <is>
          <t>PIG/CSSR/ST00976</t>
        </is>
      </c>
      <c r="Y2281" t="inlineStr">
        <is>
          <t>PIG/CSSR/ST00976</t>
        </is>
      </c>
      <c r="Z2281" t="inlineStr">
        <is>
          <t>2025-05-06 21:14:55</t>
        </is>
      </c>
      <c r="AA2281" t="inlineStr">
        <is>
          <t>2025-05-06 21:14:04</t>
        </is>
      </c>
      <c r="AB2281" t="inlineStr">
        <is>
          <t>1ketly</t>
        </is>
      </c>
      <c r="AC2281" t="inlineStr">
        <is>
          <t>2025-05-06 21:14:55</t>
        </is>
      </c>
      <c r="AD2281" s="1" t="inlineStr">
        <is>
          <t>https://www.commcarehq.org/a/caris-test/reports/form_data/3342ff3a-f639-46c8-86e5-bd4596d5133c/</t>
        </is>
      </c>
      <c r="AE2281" t="inlineStr">
        <is>
          <t>---</t>
        </is>
      </c>
      <c r="AF2281" t="inlineStr">
        <is>
          <t>3c5a623af057e23a32ae4000_194353</t>
        </is>
      </c>
      <c r="AG2281" t="inlineStr">
        <is>
          <t>---</t>
        </is>
      </c>
      <c r="AH2281" t="inlineStr">
        <is>
          <t>2025-05-06 21:14:55</t>
        </is>
      </c>
      <c r="AI2281" t="inlineStr">
        <is>
          <t>a75dfcb32c444e83a4857eabadf7dd0f</t>
        </is>
      </c>
      <c r="AJ2281" t="inlineStr">
        <is>
          <t>2025-05-06</t>
        </is>
      </c>
      <c r="AK2281" t="inlineStr">
        <is>
          <t>4</t>
        </is>
      </c>
      <c r="AL2281" t="inlineStr">
        <is>
          <t>Renforcement d'adherence</t>
        </is>
      </c>
      <c r="AM2281" t="inlineStr">
        <is>
          <t>0</t>
        </is>
      </c>
      <c r="AN2281" t="inlineStr">
        <is>
          <t>Pas de Telephone</t>
        </is>
      </c>
      <c r="AO2281" t="inlineStr">
        <is>
          <t>1</t>
        </is>
      </c>
      <c r="AP2281" t="inlineStr">
        <is>
          <t>1</t>
        </is>
      </c>
      <c r="AQ2281" t="inlineStr"/>
      <c r="AR2281" t="inlineStr"/>
      <c r="AS2281" t="inlineStr"/>
      <c r="AT2281" t="inlineStr"/>
      <c r="AU2281" t="inlineStr">
        <is>
          <t>---</t>
        </is>
      </c>
      <c r="AV2281" t="inlineStr">
        <is>
          <t>---</t>
        </is>
      </c>
      <c r="AW2281" t="inlineStr">
        <is>
          <t>---</t>
        </is>
      </c>
      <c r="AX2281" t="inlineStr">
        <is>
          <t>---</t>
        </is>
      </c>
      <c r="AY2281" t="inlineStr">
        <is>
          <t>---</t>
        </is>
      </c>
      <c r="AZ2281" t="inlineStr">
        <is>
          <t>---</t>
        </is>
      </c>
      <c r="BA2281" t="inlineStr">
        <is>
          <t>a75dfcb32c444e83a4857eabadf7dd0f</t>
        </is>
      </c>
      <c r="BB2281" t="inlineStr">
        <is>
          <t>http://openrosa.org/formdesigner/0B48E039-1E80-49A7-AC24-732B6E788E39</t>
        </is>
      </c>
      <c r="BC2281" t="inlineStr">
        <is>
          <t>Ration et autres visites</t>
        </is>
      </c>
      <c r="BD2281" t="inlineStr">
        <is>
          <t>CommCare Android, version "2.57.0"(472003). App v15976. CommCare Version 2.57.0. Build 472003, built on: 2025-04-18</t>
        </is>
      </c>
      <c r="BE2281" t="inlineStr">
        <is>
          <t>commcare_173380f7-b37d-43d8-ba2b-b49ceb66cb2e</t>
        </is>
      </c>
      <c r="BF2281" t="inlineStr">
        <is>
          <t>19.4390962 -72.2047746 337.0 15.9</t>
        </is>
      </c>
      <c r="BG2281" t="inlineStr">
        <is>
          <t>f13d8149fc6d39ebe86af18272310ff9</t>
        </is>
      </c>
      <c r="BH2281" t="inlineStr">
        <is>
          <t>7f92301a232342ecaa860bf392f6b02f</t>
        </is>
      </c>
      <c r="BI2281" t="inlineStr">
        <is>
          <t>15246</t>
        </is>
      </c>
      <c r="BJ2281" t="inlineStr">
        <is>
          <t>XFormInstance</t>
        </is>
      </c>
      <c r="BK2281" t="inlineStr">
        <is>
          <t>ab0631e02abb11f09007bb16f85ce7ee</t>
        </is>
      </c>
      <c r="BL2281" t="b">
        <v>0</v>
      </c>
      <c r="BM2281" t="inlineStr">
        <is>
          <t>---</t>
        </is>
      </c>
      <c r="BN2281" t="inlineStr">
        <is>
          <t>200.113.248.125</t>
        </is>
      </c>
      <c r="BO2281" t="inlineStr">
        <is>
          <t>Djainalie Mondesir</t>
        </is>
      </c>
    </row>
    <row r="2282">
      <c r="A2282" t="inlineStr">
        <is>
          <t>2280</t>
        </is>
      </c>
      <c r="B2282" t="inlineStr">
        <is>
          <t>988ec081-56a7-4711-8881-5454597b6c46</t>
        </is>
      </c>
      <c r="C2282" t="inlineStr">
        <is>
          <t>2025-05-06</t>
        </is>
      </c>
      <c r="D2282" t="inlineStr">
        <is>
          <t>4</t>
        </is>
      </c>
      <c r="E2282" t="inlineStr">
        <is>
          <t>Renforcement d'adherence</t>
        </is>
      </c>
      <c r="F2282" t="inlineStr">
        <is>
          <t>1</t>
        </is>
      </c>
      <c r="G2282" t="inlineStr">
        <is>
          <t>Messagerie vocale</t>
        </is>
      </c>
      <c r="H2282" t="inlineStr">
        <is>
          <t>1</t>
        </is>
      </c>
      <c r="I2282" t="inlineStr">
        <is>
          <t>1</t>
        </is>
      </c>
      <c r="J2282" t="inlineStr"/>
      <c r="K2282" t="inlineStr">
        <is>
          <t>---</t>
        </is>
      </c>
      <c r="L2282" t="inlineStr">
        <is>
          <t>---</t>
        </is>
      </c>
      <c r="M2282" t="inlineStr">
        <is>
          <t>---</t>
        </is>
      </c>
      <c r="N2282" t="inlineStr">
        <is>
          <t>---</t>
        </is>
      </c>
      <c r="O2282" t="inlineStr">
        <is>
          <t>---</t>
        </is>
      </c>
      <c r="P2282" t="inlineStr">
        <is>
          <t>---</t>
        </is>
      </c>
      <c r="Q2282" t="inlineStr">
        <is>
          <t>---</t>
        </is>
      </c>
      <c r="R2282" t="inlineStr"/>
      <c r="S2282" t="inlineStr"/>
      <c r="T2282" t="inlineStr"/>
      <c r="U2282" t="inlineStr"/>
      <c r="V2282" t="inlineStr"/>
      <c r="W2282" t="inlineStr"/>
      <c r="X2282" t="inlineStr">
        <is>
          <t>PIG/CSSR/ST00758</t>
        </is>
      </c>
      <c r="Y2282" t="inlineStr">
        <is>
          <t>PIG/CSSR/ST00758</t>
        </is>
      </c>
      <c r="Z2282" t="inlineStr">
        <is>
          <t>2025-05-06 21:16:04</t>
        </is>
      </c>
      <c r="AA2282" t="inlineStr">
        <is>
          <t>2025-05-06 21:15:23</t>
        </is>
      </c>
      <c r="AB2282" t="inlineStr">
        <is>
          <t>1ketly</t>
        </is>
      </c>
      <c r="AC2282" t="inlineStr">
        <is>
          <t>2025-05-06 21:16:04</t>
        </is>
      </c>
      <c r="AD2282" s="1" t="inlineStr">
        <is>
          <t>https://www.commcarehq.org/a/caris-test/reports/form_data/988ec081-56a7-4711-8881-5454597b6c46/</t>
        </is>
      </c>
      <c r="AE2282" t="inlineStr">
        <is>
          <t>---</t>
        </is>
      </c>
      <c r="AF2282" t="inlineStr">
        <is>
          <t>3c5a623af057e23a32ae4000_71893</t>
        </is>
      </c>
      <c r="AG2282" t="inlineStr">
        <is>
          <t>---</t>
        </is>
      </c>
      <c r="AH2282" t="inlineStr">
        <is>
          <t>2025-05-06 21:16:04</t>
        </is>
      </c>
      <c r="AI2282" t="inlineStr">
        <is>
          <t>a75dfcb32c444e83a4857eabadf7dd0f</t>
        </is>
      </c>
      <c r="AJ2282" t="inlineStr">
        <is>
          <t>2025-05-06</t>
        </is>
      </c>
      <c r="AK2282" t="inlineStr">
        <is>
          <t>4</t>
        </is>
      </c>
      <c r="AL2282" t="inlineStr">
        <is>
          <t>Renforcement d'adherence</t>
        </is>
      </c>
      <c r="AM2282" t="inlineStr">
        <is>
          <t>1</t>
        </is>
      </c>
      <c r="AN2282" t="inlineStr">
        <is>
          <t>Messagerie vocale</t>
        </is>
      </c>
      <c r="AO2282" t="inlineStr">
        <is>
          <t>1</t>
        </is>
      </c>
      <c r="AP2282" t="inlineStr">
        <is>
          <t>1</t>
        </is>
      </c>
      <c r="AQ2282" t="inlineStr"/>
      <c r="AR2282" t="inlineStr"/>
      <c r="AS2282" t="inlineStr"/>
      <c r="AT2282" t="inlineStr"/>
      <c r="AU2282" t="inlineStr">
        <is>
          <t>---</t>
        </is>
      </c>
      <c r="AV2282" t="inlineStr">
        <is>
          <t>---</t>
        </is>
      </c>
      <c r="AW2282" t="inlineStr">
        <is>
          <t>---</t>
        </is>
      </c>
      <c r="AX2282" t="inlineStr">
        <is>
          <t>---</t>
        </is>
      </c>
      <c r="AY2282" t="inlineStr">
        <is>
          <t>---</t>
        </is>
      </c>
      <c r="AZ2282" t="inlineStr">
        <is>
          <t>---</t>
        </is>
      </c>
      <c r="BA2282" t="inlineStr">
        <is>
          <t>a75dfcb32c444e83a4857eabadf7dd0f</t>
        </is>
      </c>
      <c r="BB2282" t="inlineStr">
        <is>
          <t>http://openrosa.org/formdesigner/0B48E039-1E80-49A7-AC24-732B6E788E39</t>
        </is>
      </c>
      <c r="BC2282" t="inlineStr">
        <is>
          <t>Ration et autres visites</t>
        </is>
      </c>
      <c r="BD2282" t="inlineStr">
        <is>
          <t>CommCare Android, version "2.57.0"(472003). App v15976. CommCare Version 2.57.0. Build 472003, built on: 2025-04-18</t>
        </is>
      </c>
      <c r="BE2282" t="inlineStr">
        <is>
          <t>commcare_173380f7-b37d-43d8-ba2b-b49ceb66cb2e</t>
        </is>
      </c>
      <c r="BF2282" t="inlineStr">
        <is>
          <t>19.4387528 -72.2046773 383.0 10.75</t>
        </is>
      </c>
      <c r="BG2282" t="inlineStr">
        <is>
          <t>f13d8149fc6d39ebe86af18272310ff9</t>
        </is>
      </c>
      <c r="BH2282" t="inlineStr">
        <is>
          <t>7f92301a232342ecaa860bf392f6b02f</t>
        </is>
      </c>
      <c r="BI2282" t="inlineStr">
        <is>
          <t>15246</t>
        </is>
      </c>
      <c r="BJ2282" t="inlineStr">
        <is>
          <t>XFormInstance</t>
        </is>
      </c>
      <c r="BK2282" t="inlineStr">
        <is>
          <t>ab0631e02abb11f09007bb16f85ce7ee</t>
        </is>
      </c>
      <c r="BL2282" t="b">
        <v>0</v>
      </c>
      <c r="BM2282" t="inlineStr">
        <is>
          <t>---</t>
        </is>
      </c>
      <c r="BN2282" t="inlineStr">
        <is>
          <t>200.113.248.125</t>
        </is>
      </c>
      <c r="BO2282" t="inlineStr">
        <is>
          <t xml:space="preserve"> Wilcardo Jean</t>
        </is>
      </c>
    </row>
    <row r="2283">
      <c r="A2283" t="inlineStr">
        <is>
          <t>2281</t>
        </is>
      </c>
      <c r="B2283" t="inlineStr">
        <is>
          <t>6ddd68b8-d6ea-46b0-815a-c155b4feb0c9</t>
        </is>
      </c>
      <c r="C2283" t="inlineStr">
        <is>
          <t>2025-05-06</t>
        </is>
      </c>
      <c r="D2283" t="inlineStr">
        <is>
          <t>4</t>
        </is>
      </c>
      <c r="E2283" t="inlineStr">
        <is>
          <t>suivi adherence</t>
        </is>
      </c>
      <c r="F2283" t="inlineStr">
        <is>
          <t>0</t>
        </is>
      </c>
      <c r="G2283" t="inlineStr">
        <is>
          <t>Suivi Adherence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---</t>
        </is>
      </c>
      <c r="L2283" t="inlineStr">
        <is>
          <t>---</t>
        </is>
      </c>
      <c r="M2283" t="inlineStr">
        <is>
          <t>---</t>
        </is>
      </c>
      <c r="N2283" t="inlineStr">
        <is>
          <t>---</t>
        </is>
      </c>
      <c r="O2283" t="inlineStr">
        <is>
          <t>---</t>
        </is>
      </c>
      <c r="P2283" t="inlineStr">
        <is>
          <t>---</t>
        </is>
      </c>
      <c r="Q2283" t="inlineStr">
        <is>
          <t>---</t>
        </is>
      </c>
      <c r="R2283" t="inlineStr"/>
      <c r="S2283" t="inlineStr"/>
      <c r="T2283" t="inlineStr"/>
      <c r="U2283" t="inlineStr"/>
      <c r="V2283" t="inlineStr"/>
      <c r="W2283" t="inlineStr"/>
      <c r="X2283" t="inlineStr">
        <is>
          <t>CAP/HSCM/ST03879</t>
        </is>
      </c>
      <c r="Y2283" t="inlineStr">
        <is>
          <t>CAP/HSCM/ST03879</t>
        </is>
      </c>
      <c r="Z2283" t="inlineStr">
        <is>
          <t>2025-05-06 22:00:55</t>
        </is>
      </c>
      <c r="AA2283" t="inlineStr">
        <is>
          <t>2025-05-06 22:00:04</t>
        </is>
      </c>
      <c r="AB2283" t="inlineStr">
        <is>
          <t>1fleurgile</t>
        </is>
      </c>
      <c r="AC2283" t="inlineStr">
        <is>
          <t>2025-05-07 01:12:52</t>
        </is>
      </c>
      <c r="AD2283" s="1" t="inlineStr">
        <is>
          <t>https://www.commcarehq.org/a/caris-test/reports/form_data/6ddd68b8-d6ea-46b0-815a-c155b4feb0c9/</t>
        </is>
      </c>
      <c r="AE2283" t="inlineStr">
        <is>
          <t>---</t>
        </is>
      </c>
      <c r="AF2283" t="inlineStr">
        <is>
          <t>3c5a623af057e23a32ae4000_41294</t>
        </is>
      </c>
      <c r="AG2283" t="inlineStr">
        <is>
          <t>---</t>
        </is>
      </c>
      <c r="AH2283" t="inlineStr">
        <is>
          <t>2025-05-06 22:00:55</t>
        </is>
      </c>
      <c r="AI2283" t="inlineStr">
        <is>
          <t>9cfdf7db54419d22491b2c964b5162b3</t>
        </is>
      </c>
      <c r="AJ2283" t="inlineStr">
        <is>
          <t>2025-05-06</t>
        </is>
      </c>
      <c r="AK2283" t="inlineStr">
        <is>
          <t>4</t>
        </is>
      </c>
      <c r="AL2283" t="inlineStr">
        <is>
          <t>suivi adherence</t>
        </is>
      </c>
      <c r="AM2283" t="inlineStr">
        <is>
          <t>0</t>
        </is>
      </c>
      <c r="AN2283" t="inlineStr">
        <is>
          <t>Suivi Adherence</t>
        </is>
      </c>
      <c r="AO2283" t="inlineStr">
        <is>
          <t>1</t>
        </is>
      </c>
      <c r="AP2283" t="inlineStr">
        <is>
          <t>1</t>
        </is>
      </c>
      <c r="AQ2283" t="inlineStr"/>
      <c r="AR2283" t="inlineStr"/>
      <c r="AS2283" t="inlineStr"/>
      <c r="AT2283" t="inlineStr"/>
      <c r="AU2283" t="inlineStr">
        <is>
          <t>---</t>
        </is>
      </c>
      <c r="AV2283" t="inlineStr">
        <is>
          <t>---</t>
        </is>
      </c>
      <c r="AW2283" t="inlineStr">
        <is>
          <t>---</t>
        </is>
      </c>
      <c r="AX2283" t="inlineStr">
        <is>
          <t>---</t>
        </is>
      </c>
      <c r="AY2283" t="inlineStr">
        <is>
          <t>---</t>
        </is>
      </c>
      <c r="AZ2283" t="inlineStr">
        <is>
          <t>---</t>
        </is>
      </c>
      <c r="BA2283" t="inlineStr">
        <is>
          <t>9cfdf7db54419d22491b2c964b5162b3</t>
        </is>
      </c>
      <c r="BB2283" t="inlineStr">
        <is>
          <t>http://openrosa.org/formdesigner/0B48E039-1E80-49A7-AC24-732B6E788E39</t>
        </is>
      </c>
      <c r="BC2283" t="inlineStr">
        <is>
          <t>Ration et autres visites</t>
        </is>
      </c>
      <c r="BD2283" t="inlineStr">
        <is>
          <t>CommCare Android, version "2.55.0"(467579). App v15976. CommCare Version 2.55.0. Build 467579, built on: 2025-01-15</t>
        </is>
      </c>
      <c r="BE2283" t="inlineStr">
        <is>
          <t>commcare_76b456dd-7d90-498a-a785-92f136625a61</t>
        </is>
      </c>
      <c r="BF2283" t="inlineStr">
        <is>
          <t>19.7265826 -72.2200127 -0.17 9.75</t>
        </is>
      </c>
      <c r="BG2283" t="inlineStr">
        <is>
          <t>f13d8149fc6d39ebe86af18272310ff9</t>
        </is>
      </c>
      <c r="BH2283" t="inlineStr">
        <is>
          <t>7f92301a232342ecaa860bf392f6b02f</t>
        </is>
      </c>
      <c r="BI2283" t="inlineStr">
        <is>
          <t>15246</t>
        </is>
      </c>
      <c r="BJ2283" t="inlineStr">
        <is>
          <t>XFormInstance</t>
        </is>
      </c>
      <c r="BK2283" t="inlineStr">
        <is>
          <t>0e9c4f64252111f0bb2aadacf27a4d41</t>
        </is>
      </c>
      <c r="BL2283" t="b">
        <v>0</v>
      </c>
      <c r="BM2283" t="inlineStr">
        <is>
          <t>---</t>
        </is>
      </c>
      <c r="BN2283" t="inlineStr">
        <is>
          <t>200.113.238.126</t>
        </is>
      </c>
      <c r="BO2283" t="inlineStr">
        <is>
          <t>Jay Owen</t>
        </is>
      </c>
    </row>
    <row r="2284">
      <c r="A2284" t="inlineStr">
        <is>
          <t>2282</t>
        </is>
      </c>
      <c r="B2284" t="inlineStr">
        <is>
          <t>c47db78e-613b-42c1-b81b-ceb0036df803</t>
        </is>
      </c>
      <c r="C2284" t="inlineStr">
        <is>
          <t>2025-05-06</t>
        </is>
      </c>
      <c r="D2284" t="inlineStr">
        <is>
          <t>4</t>
        </is>
      </c>
      <c r="E2284" t="inlineStr">
        <is>
          <t>Suivi adherence</t>
        </is>
      </c>
      <c r="F2284" t="inlineStr">
        <is>
          <t>0</t>
        </is>
      </c>
      <c r="G2284" t="inlineStr">
        <is>
          <t>Suivi adherence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---</t>
        </is>
      </c>
      <c r="L2284" t="inlineStr">
        <is>
          <t>---</t>
        </is>
      </c>
      <c r="M2284" t="inlineStr">
        <is>
          <t>---</t>
        </is>
      </c>
      <c r="N2284" t="inlineStr">
        <is>
          <t>---</t>
        </is>
      </c>
      <c r="O2284" t="inlineStr">
        <is>
          <t>---</t>
        </is>
      </c>
      <c r="P2284" t="inlineStr">
        <is>
          <t>---</t>
        </is>
      </c>
      <c r="Q2284" t="inlineStr">
        <is>
          <t>---</t>
        </is>
      </c>
      <c r="R2284" t="inlineStr">
        <is>
          <t>15.0</t>
        </is>
      </c>
      <c r="S2284" t="inlineStr">
        <is>
          <t>14.2</t>
        </is>
      </c>
      <c r="T2284" t="inlineStr">
        <is>
          <t>112.0</t>
        </is>
      </c>
      <c r="U2284" t="inlineStr"/>
      <c r="V2284" t="inlineStr"/>
      <c r="W2284" t="inlineStr"/>
      <c r="X2284" t="inlineStr">
        <is>
          <t>CAP/HSCM/ST04918</t>
        </is>
      </c>
      <c r="Y2284" t="inlineStr">
        <is>
          <t>CAP/HSCM/ST04918</t>
        </is>
      </c>
      <c r="Z2284" t="inlineStr">
        <is>
          <t>2025-05-06 22:09:18</t>
        </is>
      </c>
      <c r="AA2284" t="inlineStr">
        <is>
          <t>2025-05-06 22:01:53</t>
        </is>
      </c>
      <c r="AB2284" t="inlineStr">
        <is>
          <t>1fleurgile</t>
        </is>
      </c>
      <c r="AC2284" t="inlineStr">
        <is>
          <t>2025-05-07 01:12:53</t>
        </is>
      </c>
      <c r="AD2284" s="1" t="inlineStr">
        <is>
          <t>https://www.commcarehq.org/a/caris-test/reports/form_data/c47db78e-613b-42c1-b81b-ceb0036df803/</t>
        </is>
      </c>
      <c r="AE2284" t="inlineStr">
        <is>
          <t>---</t>
        </is>
      </c>
      <c r="AF2284" t="inlineStr">
        <is>
          <t>3c5a623af057e23a32ae4000_197560</t>
        </is>
      </c>
      <c r="AG2284" t="inlineStr">
        <is>
          <t>---</t>
        </is>
      </c>
      <c r="AH2284" t="inlineStr">
        <is>
          <t>2025-05-06 22:09:18</t>
        </is>
      </c>
      <c r="AI2284" t="inlineStr">
        <is>
          <t>9cfdf7db54419d22491b2c964b5162b3</t>
        </is>
      </c>
      <c r="AJ2284" t="inlineStr">
        <is>
          <t>2025-05-06</t>
        </is>
      </c>
      <c r="AK2284" t="inlineStr">
        <is>
          <t>4</t>
        </is>
      </c>
      <c r="AL2284" t="inlineStr">
        <is>
          <t>Suivi adherence</t>
        </is>
      </c>
      <c r="AM2284" t="inlineStr">
        <is>
          <t>0</t>
        </is>
      </c>
      <c r="AN2284" t="inlineStr">
        <is>
          <t>Suivi adherence</t>
        </is>
      </c>
      <c r="AO2284" t="inlineStr">
        <is>
          <t>1</t>
        </is>
      </c>
      <c r="AP2284" t="inlineStr">
        <is>
          <t>1</t>
        </is>
      </c>
      <c r="AQ2284" t="inlineStr">
        <is>
          <t>15</t>
        </is>
      </c>
      <c r="AR2284" t="inlineStr">
        <is>
          <t>14.2</t>
        </is>
      </c>
      <c r="AS2284" t="inlineStr">
        <is>
          <t>112</t>
        </is>
      </c>
      <c r="AT2284" t="inlineStr"/>
      <c r="AU2284" t="inlineStr">
        <is>
          <t>---</t>
        </is>
      </c>
      <c r="AV2284" t="inlineStr">
        <is>
          <t>---</t>
        </is>
      </c>
      <c r="AW2284" t="inlineStr">
        <is>
          <t>---</t>
        </is>
      </c>
      <c r="AX2284" t="inlineStr">
        <is>
          <t>---</t>
        </is>
      </c>
      <c r="AY2284" t="inlineStr">
        <is>
          <t>---</t>
        </is>
      </c>
      <c r="AZ2284" t="inlineStr">
        <is>
          <t>---</t>
        </is>
      </c>
      <c r="BA2284" t="inlineStr">
        <is>
          <t>9cfdf7db54419d22491b2c964b5162b3</t>
        </is>
      </c>
      <c r="BB2284" t="inlineStr">
        <is>
          <t>http://openrosa.org/formdesigner/0B48E039-1E80-49A7-AC24-732B6E788E39</t>
        </is>
      </c>
      <c r="BC2284" t="inlineStr">
        <is>
          <t>Ration et autres visites</t>
        </is>
      </c>
      <c r="BD2284" t="inlineStr">
        <is>
          <t>CommCare Android, version "2.55.0"(467579). App v15976. CommCare Version 2.55.0. Build 467579, built on: 2025-01-15</t>
        </is>
      </c>
      <c r="BE2284" t="inlineStr">
        <is>
          <t>commcare_76b456dd-7d90-498a-a785-92f136625a61</t>
        </is>
      </c>
      <c r="BF2284" t="inlineStr">
        <is>
          <t>19.7266389 -72.2199923 3.06 9.53</t>
        </is>
      </c>
      <c r="BG2284" t="inlineStr">
        <is>
          <t>f13d8149fc6d39ebe86af18272310ff9</t>
        </is>
      </c>
      <c r="BH2284" t="inlineStr">
        <is>
          <t>7f92301a232342ecaa860bf392f6b02f</t>
        </is>
      </c>
      <c r="BI2284" t="inlineStr">
        <is>
          <t>15246</t>
        </is>
      </c>
      <c r="BJ2284" t="inlineStr">
        <is>
          <t>XFormInstance</t>
        </is>
      </c>
      <c r="BK2284" t="inlineStr">
        <is>
          <t>0e9c4f64252111f0bb2aadacf27a4d41</t>
        </is>
      </c>
      <c r="BL2284" t="b">
        <v>0</v>
      </c>
      <c r="BM2284" t="inlineStr">
        <is>
          <t>---</t>
        </is>
      </c>
      <c r="BN2284" t="inlineStr">
        <is>
          <t>200.113.238.126</t>
        </is>
      </c>
      <c r="BO2284" t="inlineStr">
        <is>
          <t>Steevenson Archile</t>
        </is>
      </c>
    </row>
    <row r="2285">
      <c r="A2285" t="inlineStr">
        <is>
          <t>2283</t>
        </is>
      </c>
      <c r="B2285" t="inlineStr">
        <is>
          <t>da84ff2e-261c-4e92-b615-b269ab2583b2</t>
        </is>
      </c>
      <c r="C2285" t="inlineStr">
        <is>
          <t>2025-05-07</t>
        </is>
      </c>
      <c r="D2285" t="inlineStr">
        <is>
          <t>12</t>
        </is>
      </c>
      <c r="E2285" t="inlineStr">
        <is>
          <t>---</t>
        </is>
      </c>
      <c r="F2285" t="inlineStr">
        <is>
          <t>0</t>
        </is>
      </c>
      <c r="G2285" t="inlineStr">
        <is>
          <t>---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---</t>
        </is>
      </c>
      <c r="L2285" t="inlineStr">
        <is>
          <t>---</t>
        </is>
      </c>
      <c r="M2285" t="inlineStr">
        <is>
          <t>---</t>
        </is>
      </c>
      <c r="N2285" t="inlineStr">
        <is>
          <t>---</t>
        </is>
      </c>
      <c r="O2285" t="inlineStr">
        <is>
          <t>---</t>
        </is>
      </c>
      <c r="P2285" t="inlineStr">
        <is>
          <t>---</t>
        </is>
      </c>
      <c r="Q2285" t="inlineStr">
        <is>
          <t>---</t>
        </is>
      </c>
      <c r="R2285" t="inlineStr">
        <is>
          <t>16.0</t>
        </is>
      </c>
      <c r="S2285" t="inlineStr">
        <is>
          <t>11.0</t>
        </is>
      </c>
      <c r="T2285" t="inlineStr"/>
      <c r="U2285">
        <f>HYPERLINK("https://www.commcarehq.org/a/caris-test/api/form_attachment/v1/da84ff2e-261c-4e92-b615-b269ab2583b2/1746636486712.jpg")</f>
        <v/>
      </c>
      <c r="V2285" t="inlineStr"/>
      <c r="W2285" t="inlineStr">
        <is>
          <t>19.5573824 -71.7352564 -32.0 10.0</t>
        </is>
      </c>
      <c r="X2285" t="inlineStr">
        <is>
          <t>CAP/CMSO/ST03110</t>
        </is>
      </c>
      <c r="Y2285" t="inlineStr">
        <is>
          <t>CAP/CMSO/ST03110</t>
        </is>
      </c>
      <c r="Z2285" t="inlineStr">
        <is>
          <t>2025-05-07 16:48:19</t>
        </is>
      </c>
      <c r="AA2285" t="inlineStr">
        <is>
          <t>2025-05-07 16:45:22</t>
        </is>
      </c>
      <c r="AB2285" t="inlineStr">
        <is>
          <t>1rose</t>
        </is>
      </c>
      <c r="AC2285" t="inlineStr">
        <is>
          <t>2025-05-07 16:42:33</t>
        </is>
      </c>
      <c r="AD2285" s="1" t="inlineStr">
        <is>
          <t>https://www.commcarehq.org/a/caris-test/reports/form_data/da84ff2e-261c-4e92-b615-b269ab2583b2/</t>
        </is>
      </c>
      <c r="AE2285" t="inlineStr">
        <is>
          <t>---</t>
        </is>
      </c>
      <c r="AF2285" t="inlineStr">
        <is>
          <t>3c5a623af057e23a32ae4000_188246</t>
        </is>
      </c>
      <c r="AG2285" t="inlineStr">
        <is>
          <t>---</t>
        </is>
      </c>
      <c r="AH2285" t="inlineStr">
        <is>
          <t>2025-05-07 16:48:19</t>
        </is>
      </c>
      <c r="AI2285" t="inlineStr">
        <is>
          <t>2dea52d1789dbc2c3c784b18002f6f8d</t>
        </is>
      </c>
      <c r="AJ2285" t="inlineStr">
        <is>
          <t>2025-05-07</t>
        </is>
      </c>
      <c r="AK2285" t="inlineStr">
        <is>
          <t>12</t>
        </is>
      </c>
      <c r="AL2285" t="inlineStr">
        <is>
          <t>---</t>
        </is>
      </c>
      <c r="AM2285" t="inlineStr">
        <is>
          <t>0</t>
        </is>
      </c>
      <c r="AN2285" t="inlineStr">
        <is>
          <t>---</t>
        </is>
      </c>
      <c r="AO2285" t="inlineStr">
        <is>
          <t>1</t>
        </is>
      </c>
      <c r="AP2285" t="inlineStr">
        <is>
          <t>1</t>
        </is>
      </c>
      <c r="AQ2285" t="inlineStr">
        <is>
          <t>16</t>
        </is>
      </c>
      <c r="AR2285" t="inlineStr">
        <is>
          <t>11</t>
        </is>
      </c>
      <c r="AS2285" t="inlineStr"/>
      <c r="AT2285" t="inlineStr">
        <is>
          <t>19.5573824 -71.7352564 -32.0 10.0</t>
        </is>
      </c>
      <c r="AU2285" t="inlineStr">
        <is>
          <t>---</t>
        </is>
      </c>
      <c r="AV2285" t="inlineStr">
        <is>
          <t>---</t>
        </is>
      </c>
      <c r="AW2285" t="inlineStr">
        <is>
          <t>---</t>
        </is>
      </c>
      <c r="AX2285" t="inlineStr">
        <is>
          <t>---</t>
        </is>
      </c>
      <c r="AY2285" t="inlineStr">
        <is>
          <t>---</t>
        </is>
      </c>
      <c r="AZ2285" t="inlineStr">
        <is>
          <t>---</t>
        </is>
      </c>
      <c r="BA2285" t="inlineStr">
        <is>
          <t>2dea52d1789dbc2c3c784b18002f6f8d</t>
        </is>
      </c>
      <c r="BB2285" t="inlineStr">
        <is>
          <t>http://openrosa.org/formdesigner/0B48E039-1E80-49A7-AC24-732B6E788E39</t>
        </is>
      </c>
      <c r="BC2285" t="inlineStr">
        <is>
          <t>Ration et autres visites</t>
        </is>
      </c>
      <c r="BD2285" t="inlineStr">
        <is>
          <t>CommCare Android, version "2.57.0"(472003). App v15976. CommCare Version 2.57.0. Build 472003, built on: 2025-04-18</t>
        </is>
      </c>
      <c r="BE2285" t="inlineStr">
        <is>
          <t>commcare_6f11ce87-99a9-46e8-b6bd-276036be1616</t>
        </is>
      </c>
      <c r="BF2285" t="inlineStr">
        <is>
          <t>19.5573875 -71.7352406 -15.0 9.0</t>
        </is>
      </c>
      <c r="BG2285" t="inlineStr">
        <is>
          <t>f13d8149fc6d39ebe86af18272310ff9</t>
        </is>
      </c>
      <c r="BH2285" t="inlineStr">
        <is>
          <t>7f92301a232342ecaa860bf392f6b02f</t>
        </is>
      </c>
      <c r="BI2285" t="inlineStr">
        <is>
          <t>15246</t>
        </is>
      </c>
      <c r="BJ2285" t="inlineStr">
        <is>
          <t>XFormInstance</t>
        </is>
      </c>
      <c r="BK2285" t="inlineStr">
        <is>
          <t>6dc95efd2b6111f0b74adf8044126b4a</t>
        </is>
      </c>
      <c r="BL2285" t="b">
        <v>0</v>
      </c>
      <c r="BM2285" t="inlineStr">
        <is>
          <t>---</t>
        </is>
      </c>
      <c r="BN2285" t="inlineStr">
        <is>
          <t>200.113.253.216</t>
        </is>
      </c>
      <c r="BO2285" t="inlineStr">
        <is>
          <t>Love Malaica Dot</t>
        </is>
      </c>
    </row>
    <row r="2286">
      <c r="A2286" t="inlineStr">
        <is>
          <t>2284</t>
        </is>
      </c>
      <c r="B2286" t="inlineStr">
        <is>
          <t>a620a7f8-124f-4879-b9f6-9ed765d525ea</t>
        </is>
      </c>
      <c r="C2286" t="inlineStr">
        <is>
          <t>2025-05-07</t>
        </is>
      </c>
      <c r="D2286" t="inlineStr">
        <is>
          <t>4</t>
        </is>
      </c>
      <c r="E2286" t="inlineStr">
        <is>
          <t>routine</t>
        </is>
      </c>
      <c r="F2286" t="inlineStr">
        <is>
          <t>0</t>
        </is>
      </c>
      <c r="G2286" t="inlineStr">
        <is>
          <t>,</t>
        </is>
      </c>
      <c r="H2286" t="inlineStr">
        <is>
          <t>1</t>
        </is>
      </c>
      <c r="I2286" t="inlineStr">
        <is>
          <t>0</t>
        </is>
      </c>
      <c r="J2286" t="inlineStr">
        <is>
          <t>---</t>
        </is>
      </c>
      <c r="K2286" t="inlineStr">
        <is>
          <t>---</t>
        </is>
      </c>
      <c r="L2286" t="inlineStr">
        <is>
          <t>---</t>
        </is>
      </c>
      <c r="M2286" t="inlineStr">
        <is>
          <t>---</t>
        </is>
      </c>
      <c r="N2286" t="inlineStr">
        <is>
          <t>---</t>
        </is>
      </c>
      <c r="O2286" t="inlineStr">
        <is>
          <t>---</t>
        </is>
      </c>
      <c r="P2286" t="inlineStr">
        <is>
          <t>---</t>
        </is>
      </c>
      <c r="Q2286" t="inlineStr">
        <is>
          <t>---</t>
        </is>
      </c>
      <c r="R2286" t="inlineStr">
        <is>
          <t>---</t>
        </is>
      </c>
      <c r="S2286" t="inlineStr">
        <is>
          <t>---</t>
        </is>
      </c>
      <c r="T2286" t="inlineStr">
        <is>
          <t>---</t>
        </is>
      </c>
      <c r="U2286" t="inlineStr">
        <is>
          <t>---</t>
        </is>
      </c>
      <c r="V2286" t="inlineStr">
        <is>
          <t>---</t>
        </is>
      </c>
      <c r="W2286" t="inlineStr">
        <is>
          <t>19.5571282 -71.7342605 -0.51 15.0</t>
        </is>
      </c>
      <c r="X2286" t="inlineStr">
        <is>
          <t>CAP/CMSO/ST02064</t>
        </is>
      </c>
      <c r="Y2286" t="inlineStr">
        <is>
          <t>CAP/CMSO/ST02064</t>
        </is>
      </c>
      <c r="Z2286" t="inlineStr">
        <is>
          <t>2025-05-07 16:55:48</t>
        </is>
      </c>
      <c r="AA2286" t="inlineStr">
        <is>
          <t>2025-05-07 16:54:33</t>
        </is>
      </c>
      <c r="AB2286" t="inlineStr">
        <is>
          <t>1rose</t>
        </is>
      </c>
      <c r="AC2286" t="inlineStr">
        <is>
          <t>2025-05-07 16:49:45</t>
        </is>
      </c>
      <c r="AD2286" s="1" t="inlineStr">
        <is>
          <t>https://www.commcarehq.org/a/caris-test/reports/form_data/a620a7f8-124f-4879-b9f6-9ed765d525ea/</t>
        </is>
      </c>
      <c r="AE2286" t="inlineStr">
        <is>
          <t>---</t>
        </is>
      </c>
      <c r="AF2286" t="inlineStr">
        <is>
          <t>3c5a623af057e23a32ae4000_30517</t>
        </is>
      </c>
      <c r="AG2286" t="inlineStr">
        <is>
          <t>---</t>
        </is>
      </c>
      <c r="AH2286" t="inlineStr">
        <is>
          <t>2025-05-07 16:55:48</t>
        </is>
      </c>
      <c r="AI2286" t="inlineStr">
        <is>
          <t>2dea52d1789dbc2c3c784b18002f6f8d</t>
        </is>
      </c>
      <c r="AJ2286" t="inlineStr">
        <is>
          <t>2025-05-07</t>
        </is>
      </c>
      <c r="AK2286" t="inlineStr">
        <is>
          <t>4</t>
        </is>
      </c>
      <c r="AL2286" t="inlineStr">
        <is>
          <t>routine</t>
        </is>
      </c>
      <c r="AM2286" t="inlineStr">
        <is>
          <t>0</t>
        </is>
      </c>
      <c r="AN2286" t="inlineStr">
        <is>
          <t>,</t>
        </is>
      </c>
      <c r="AO2286" t="inlineStr">
        <is>
          <t>1</t>
        </is>
      </c>
      <c r="AP2286" t="inlineStr">
        <is>
          <t>0</t>
        </is>
      </c>
      <c r="AQ2286" t="inlineStr">
        <is>
          <t>---</t>
        </is>
      </c>
      <c r="AR2286" t="inlineStr">
        <is>
          <t>---</t>
        </is>
      </c>
      <c r="AS2286" t="inlineStr">
        <is>
          <t>---</t>
        </is>
      </c>
      <c r="AT2286" t="inlineStr">
        <is>
          <t>19.5571282 -71.7342605 -0.51 15.0</t>
        </is>
      </c>
      <c r="AU2286" t="inlineStr">
        <is>
          <t>---</t>
        </is>
      </c>
      <c r="AV2286" t="inlineStr">
        <is>
          <t>---</t>
        </is>
      </c>
      <c r="AW2286" t="inlineStr">
        <is>
          <t>---</t>
        </is>
      </c>
      <c r="AX2286" t="inlineStr">
        <is>
          <t>---</t>
        </is>
      </c>
      <c r="AY2286" t="inlineStr">
        <is>
          <t>---</t>
        </is>
      </c>
      <c r="AZ2286" t="inlineStr">
        <is>
          <t>---</t>
        </is>
      </c>
      <c r="BA2286" t="inlineStr">
        <is>
          <t>2dea52d1789dbc2c3c784b18002f6f8d</t>
        </is>
      </c>
      <c r="BB2286" t="inlineStr">
        <is>
          <t>http://openrosa.org/formdesigner/0B48E039-1E80-49A7-AC24-732B6E788E39</t>
        </is>
      </c>
      <c r="BC2286" t="inlineStr">
        <is>
          <t>Ration et autres visites</t>
        </is>
      </c>
      <c r="BD2286" t="inlineStr">
        <is>
          <t>CommCare Android, version "2.57.0"(472003). App v15976. CommCare Version 2.57.0. Build 472003, built on: 2025-04-18</t>
        </is>
      </c>
      <c r="BE2286" t="inlineStr">
        <is>
          <t>commcare_6f11ce87-99a9-46e8-b6bd-276036be1616</t>
        </is>
      </c>
      <c r="BF2286" t="inlineStr">
        <is>
          <t>19.5572246 -71.7341906 -0.51 9.6</t>
        </is>
      </c>
      <c r="BG2286" t="inlineStr">
        <is>
          <t>f13d8149fc6d39ebe86af18272310ff9</t>
        </is>
      </c>
      <c r="BH2286" t="inlineStr">
        <is>
          <t>7f92301a232342ecaa860bf392f6b02f</t>
        </is>
      </c>
      <c r="BI2286" t="inlineStr">
        <is>
          <t>15246</t>
        </is>
      </c>
      <c r="BJ2286" t="inlineStr">
        <is>
          <t>XFormInstance</t>
        </is>
      </c>
      <c r="BK2286" t="inlineStr">
        <is>
          <t>6dc95efd2b6111f0b74adf8044126b4a</t>
        </is>
      </c>
      <c r="BL2286" t="b">
        <v>0</v>
      </c>
      <c r="BM2286" t="inlineStr">
        <is>
          <t>---</t>
        </is>
      </c>
      <c r="BN2286" t="inlineStr">
        <is>
          <t>200.113.253.216</t>
        </is>
      </c>
      <c r="BO2286" t="inlineStr">
        <is>
          <t>Keïsha Jean Baptiste</t>
        </is>
      </c>
    </row>
    <row r="2287">
      <c r="A2287" t="inlineStr">
        <is>
          <t>2285</t>
        </is>
      </c>
      <c r="B2287" t="inlineStr">
        <is>
          <t>c8269bdb-522b-4715-a81d-e60c3f0a04b0</t>
        </is>
      </c>
      <c r="C2287" t="inlineStr">
        <is>
          <t>2025-05-07</t>
        </is>
      </c>
      <c r="D2287" t="inlineStr">
        <is>
          <t>4</t>
        </is>
      </c>
      <c r="E2287" t="inlineStr">
        <is>
          <t>suivi adhérence</t>
        </is>
      </c>
      <c r="F2287" t="inlineStr">
        <is>
          <t>1</t>
        </is>
      </c>
      <c r="G2287" t="inlineStr">
        <is>
          <t>Suivi adherence</t>
        </is>
      </c>
      <c r="H2287" t="inlineStr">
        <is>
          <t>1</t>
        </is>
      </c>
      <c r="I2287" t="inlineStr">
        <is>
          <t>0</t>
        </is>
      </c>
      <c r="J2287" t="inlineStr">
        <is>
          <t>---</t>
        </is>
      </c>
      <c r="K2287" t="inlineStr">
        <is>
          <t>---</t>
        </is>
      </c>
      <c r="L2287" t="inlineStr">
        <is>
          <t>---</t>
        </is>
      </c>
      <c r="M2287" t="inlineStr">
        <is>
          <t>---</t>
        </is>
      </c>
      <c r="N2287" t="inlineStr">
        <is>
          <t>---</t>
        </is>
      </c>
      <c r="O2287" t="inlineStr">
        <is>
          <t>---</t>
        </is>
      </c>
      <c r="P2287" t="inlineStr">
        <is>
          <t>---</t>
        </is>
      </c>
      <c r="Q2287" t="inlineStr">
        <is>
          <t>---</t>
        </is>
      </c>
      <c r="R2287" t="inlineStr">
        <is>
          <t>---</t>
        </is>
      </c>
      <c r="S2287" t="inlineStr">
        <is>
          <t>---</t>
        </is>
      </c>
      <c r="T2287" t="inlineStr">
        <is>
          <t>---</t>
        </is>
      </c>
      <c r="U2287" t="inlineStr">
        <is>
          <t>---</t>
        </is>
      </c>
      <c r="V2287" t="inlineStr">
        <is>
          <t>---</t>
        </is>
      </c>
      <c r="W2287" t="inlineStr"/>
      <c r="X2287" t="inlineStr">
        <is>
          <t>CAP/HSCM/ST04895</t>
        </is>
      </c>
      <c r="Y2287" t="inlineStr">
        <is>
          <t>CAP/HSCM/ST04895</t>
        </is>
      </c>
      <c r="Z2287" t="inlineStr">
        <is>
          <t>2025-05-07 23:42:57</t>
        </is>
      </c>
      <c r="AA2287" t="inlineStr">
        <is>
          <t>2025-05-07 23:41:33</t>
        </is>
      </c>
      <c r="AB2287" t="inlineStr">
        <is>
          <t>1fleurgile</t>
        </is>
      </c>
      <c r="AC2287" t="inlineStr">
        <is>
          <t>2025-05-07 23:54:06</t>
        </is>
      </c>
      <c r="AD2287" s="1" t="inlineStr">
        <is>
          <t>https://www.commcarehq.org/a/caris-test/reports/form_data/c8269bdb-522b-4715-a81d-e60c3f0a04b0/</t>
        </is>
      </c>
      <c r="AE2287" t="inlineStr">
        <is>
          <t>---</t>
        </is>
      </c>
      <c r="AF2287" t="inlineStr">
        <is>
          <t>3c5a623af057e23a32ae4000_194858</t>
        </is>
      </c>
      <c r="AG2287" t="inlineStr">
        <is>
          <t>---</t>
        </is>
      </c>
      <c r="AH2287" t="inlineStr">
        <is>
          <t>2025-05-07 23:42:57</t>
        </is>
      </c>
      <c r="AI2287" t="inlineStr">
        <is>
          <t>9cfdf7db54419d22491b2c964b5162b3</t>
        </is>
      </c>
      <c r="AJ2287" t="inlineStr">
        <is>
          <t>2025-05-07</t>
        </is>
      </c>
      <c r="AK2287" t="inlineStr">
        <is>
          <t>4</t>
        </is>
      </c>
      <c r="AL2287" t="inlineStr">
        <is>
          <t>suivi adhérence</t>
        </is>
      </c>
      <c r="AM2287" t="inlineStr">
        <is>
          <t>1</t>
        </is>
      </c>
      <c r="AN2287" t="inlineStr">
        <is>
          <t>Suivi adherence</t>
        </is>
      </c>
      <c r="AO2287" t="inlineStr">
        <is>
          <t>1</t>
        </is>
      </c>
      <c r="AP2287" t="inlineStr">
        <is>
          <t>0</t>
        </is>
      </c>
      <c r="AQ2287" t="inlineStr">
        <is>
          <t>---</t>
        </is>
      </c>
      <c r="AR2287" t="inlineStr">
        <is>
          <t>---</t>
        </is>
      </c>
      <c r="AS2287" t="inlineStr">
        <is>
          <t>---</t>
        </is>
      </c>
      <c r="AT2287" t="inlineStr"/>
      <c r="AU2287" t="inlineStr">
        <is>
          <t>---</t>
        </is>
      </c>
      <c r="AV2287" t="inlineStr">
        <is>
          <t>---</t>
        </is>
      </c>
      <c r="AW2287" t="inlineStr">
        <is>
          <t>---</t>
        </is>
      </c>
      <c r="AX2287" t="inlineStr">
        <is>
          <t>---</t>
        </is>
      </c>
      <c r="AY2287" t="inlineStr">
        <is>
          <t>---</t>
        </is>
      </c>
      <c r="AZ2287" t="inlineStr">
        <is>
          <t>---</t>
        </is>
      </c>
      <c r="BA2287" t="inlineStr">
        <is>
          <t>9cfdf7db54419d22491b2c964b5162b3</t>
        </is>
      </c>
      <c r="BB2287" t="inlineStr">
        <is>
          <t>http://openrosa.org/formdesigner/0B48E039-1E80-49A7-AC24-732B6E788E39</t>
        </is>
      </c>
      <c r="BC2287" t="inlineStr">
        <is>
          <t>Ration et autres visites</t>
        </is>
      </c>
      <c r="BD2287" t="inlineStr">
        <is>
          <t>CommCare Android, version "2.55.0"(467579). App v15976. CommCare Version 2.55.0. Build 467579, built on: 2025-01-15</t>
        </is>
      </c>
      <c r="BE2287" t="inlineStr">
        <is>
          <t>commcare_76b456dd-7d90-498a-a785-92f136625a61</t>
        </is>
      </c>
      <c r="BF2287" t="inlineStr">
        <is>
          <t>19.7265923 -72.2200689 -32.33 6.17</t>
        </is>
      </c>
      <c r="BG2287" t="inlineStr">
        <is>
          <t>f13d8149fc6d39ebe86af18272310ff9</t>
        </is>
      </c>
      <c r="BH2287" t="inlineStr">
        <is>
          <t>7f92301a232342ecaa860bf392f6b02f</t>
        </is>
      </c>
      <c r="BI2287" t="inlineStr">
        <is>
          <t>15246</t>
        </is>
      </c>
      <c r="BJ2287" t="inlineStr">
        <is>
          <t>XFormInstance</t>
        </is>
      </c>
      <c r="BK2287" t="inlineStr">
        <is>
          <t>0e9c4f64252111f0bb2aadacf27a4d41</t>
        </is>
      </c>
      <c r="BL2287" t="b">
        <v>0</v>
      </c>
      <c r="BM2287" t="inlineStr">
        <is>
          <t>---</t>
        </is>
      </c>
      <c r="BN2287" t="inlineStr">
        <is>
          <t>200.113.238.143</t>
        </is>
      </c>
      <c r="BO2287" t="inlineStr">
        <is>
          <t>Mike Angel Nord</t>
        </is>
      </c>
    </row>
    <row r="2288">
      <c r="A2288" t="inlineStr">
        <is>
          <t>2286</t>
        </is>
      </c>
      <c r="B2288" t="inlineStr">
        <is>
          <t>fd437d20-815b-4e82-8a6a-001cec147e69</t>
        </is>
      </c>
      <c r="C2288" t="inlineStr">
        <is>
          <t>2025-05-07</t>
        </is>
      </c>
      <c r="D2288" t="inlineStr">
        <is>
          <t>4</t>
        </is>
      </c>
      <c r="E2288" t="inlineStr">
        <is>
          <t>Suivi adherence</t>
        </is>
      </c>
      <c r="F2288" t="inlineStr">
        <is>
          <t>0</t>
        </is>
      </c>
      <c r="G2288" t="inlineStr">
        <is>
          <t>Adherence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---</t>
        </is>
      </c>
      <c r="L2288" t="inlineStr">
        <is>
          <t>---</t>
        </is>
      </c>
      <c r="M2288" t="inlineStr">
        <is>
          <t>---</t>
        </is>
      </c>
      <c r="N2288" t="inlineStr">
        <is>
          <t>---</t>
        </is>
      </c>
      <c r="O2288" t="inlineStr">
        <is>
          <t>---</t>
        </is>
      </c>
      <c r="P2288" t="inlineStr">
        <is>
          <t>---</t>
        </is>
      </c>
      <c r="Q2288" t="inlineStr">
        <is>
          <t>---</t>
        </is>
      </c>
      <c r="R2288" t="inlineStr"/>
      <c r="S2288" t="inlineStr"/>
      <c r="T2288" t="inlineStr"/>
      <c r="U2288" t="inlineStr"/>
      <c r="V2288" t="inlineStr"/>
      <c r="W2288" t="inlineStr"/>
      <c r="X2288" t="inlineStr">
        <is>
          <t>CAP/HSCM/ST00463</t>
        </is>
      </c>
      <c r="Y2288" t="inlineStr">
        <is>
          <t>CAP/HSCM/ST00463</t>
        </is>
      </c>
      <c r="Z2288" t="inlineStr">
        <is>
          <t>2025-05-07 23:45:31</t>
        </is>
      </c>
      <c r="AA2288" t="inlineStr">
        <is>
          <t>2025-05-07 23:44:02</t>
        </is>
      </c>
      <c r="AB2288" t="inlineStr">
        <is>
          <t>1fleurgile</t>
        </is>
      </c>
      <c r="AC2288" t="inlineStr">
        <is>
          <t>2025-05-07 23:54:07</t>
        </is>
      </c>
      <c r="AD2288" s="1" t="inlineStr">
        <is>
          <t>https://www.commcarehq.org/a/caris-test/reports/form_data/fd437d20-815b-4e82-8a6a-001cec147e69/</t>
        </is>
      </c>
      <c r="AE2288" t="inlineStr">
        <is>
          <t>---</t>
        </is>
      </c>
      <c r="AF2288" t="inlineStr">
        <is>
          <t>ab05461df4ae4be9993800f76721de93</t>
        </is>
      </c>
      <c r="AG2288" t="inlineStr">
        <is>
          <t>---</t>
        </is>
      </c>
      <c r="AH2288" t="inlineStr">
        <is>
          <t>2025-05-07 23:45:31</t>
        </is>
      </c>
      <c r="AI2288" t="inlineStr">
        <is>
          <t>9cfdf7db54419d22491b2c964b5162b3</t>
        </is>
      </c>
      <c r="AJ2288" t="inlineStr">
        <is>
          <t>2025-05-07</t>
        </is>
      </c>
      <c r="AK2288" t="inlineStr">
        <is>
          <t>4</t>
        </is>
      </c>
      <c r="AL2288" t="inlineStr">
        <is>
          <t>Suivi adherence</t>
        </is>
      </c>
      <c r="AM2288" t="inlineStr">
        <is>
          <t>0</t>
        </is>
      </c>
      <c r="AN2288" t="inlineStr">
        <is>
          <t>Adherence</t>
        </is>
      </c>
      <c r="AO2288" t="inlineStr">
        <is>
          <t>1</t>
        </is>
      </c>
      <c r="AP2288" t="inlineStr">
        <is>
          <t>1</t>
        </is>
      </c>
      <c r="AQ2288" t="inlineStr"/>
      <c r="AR2288" t="inlineStr"/>
      <c r="AS2288" t="inlineStr"/>
      <c r="AT2288" t="inlineStr"/>
      <c r="AU2288" t="inlineStr">
        <is>
          <t>---</t>
        </is>
      </c>
      <c r="AV2288" t="inlineStr">
        <is>
          <t>---</t>
        </is>
      </c>
      <c r="AW2288" t="inlineStr">
        <is>
          <t>---</t>
        </is>
      </c>
      <c r="AX2288" t="inlineStr">
        <is>
          <t>---</t>
        </is>
      </c>
      <c r="AY2288" t="inlineStr">
        <is>
          <t>---</t>
        </is>
      </c>
      <c r="AZ2288" t="inlineStr">
        <is>
          <t>---</t>
        </is>
      </c>
      <c r="BA2288" t="inlineStr">
        <is>
          <t>9cfdf7db54419d22491b2c964b5162b3</t>
        </is>
      </c>
      <c r="BB2288" t="inlineStr">
        <is>
          <t>http://openrosa.org/formdesigner/0B48E039-1E80-49A7-AC24-732B6E788E39</t>
        </is>
      </c>
      <c r="BC2288" t="inlineStr">
        <is>
          <t>Ration et autres visites</t>
        </is>
      </c>
      <c r="BD2288" t="inlineStr">
        <is>
          <t>CommCare Android, version "2.55.0"(467579). App v15976. CommCare Version 2.55.0. Build 467579, built on: 2025-01-15</t>
        </is>
      </c>
      <c r="BE2288" t="inlineStr">
        <is>
          <t>commcare_76b456dd-7d90-498a-a785-92f136625a61</t>
        </is>
      </c>
      <c r="BF2288" t="inlineStr">
        <is>
          <t>19.7265834 -72.2199982 -30.56 9.03</t>
        </is>
      </c>
      <c r="BG2288" t="inlineStr">
        <is>
          <t>f13d8149fc6d39ebe86af18272310ff9</t>
        </is>
      </c>
      <c r="BH2288" t="inlineStr">
        <is>
          <t>7f92301a232342ecaa860bf392f6b02f</t>
        </is>
      </c>
      <c r="BI2288" t="inlineStr">
        <is>
          <t>15246</t>
        </is>
      </c>
      <c r="BJ2288" t="inlineStr">
        <is>
          <t>XFormInstance</t>
        </is>
      </c>
      <c r="BK2288" t="inlineStr">
        <is>
          <t>0e9c4f64252111f0bb2aadacf27a4d41</t>
        </is>
      </c>
      <c r="BL2288" t="b">
        <v>0</v>
      </c>
      <c r="BM2288" t="inlineStr">
        <is>
          <t>---</t>
        </is>
      </c>
      <c r="BN2288" t="inlineStr">
        <is>
          <t>200.113.238.143</t>
        </is>
      </c>
      <c r="BO2288" t="inlineStr">
        <is>
          <t>Charlema Léon Auguste</t>
        </is>
      </c>
    </row>
    <row r="2289">
      <c r="A2289" t="inlineStr">
        <is>
          <t>2287</t>
        </is>
      </c>
      <c r="B2289" t="inlineStr">
        <is>
          <t>3a1722f6-85dd-4757-b39c-7f88db85fee6</t>
        </is>
      </c>
      <c r="C2289" t="inlineStr">
        <is>
          <t>2025-05-07</t>
        </is>
      </c>
      <c r="D2289" t="inlineStr">
        <is>
          <t>4</t>
        </is>
      </c>
      <c r="E2289" t="inlineStr">
        <is>
          <t>suivi adherence</t>
        </is>
      </c>
      <c r="F2289" t="inlineStr">
        <is>
          <t>0</t>
        </is>
      </c>
      <c r="G2289" t="inlineStr">
        <is>
          <t>Adherence</t>
        </is>
      </c>
      <c r="H2289" t="inlineStr">
        <is>
          <t>1</t>
        </is>
      </c>
      <c r="I2289" t="inlineStr">
        <is>
          <t>1</t>
        </is>
      </c>
      <c r="J2289" t="inlineStr">
        <is>
          <t>4</t>
        </is>
      </c>
      <c r="K2289" t="inlineStr">
        <is>
          <t>---</t>
        </is>
      </c>
      <c r="L2289" t="inlineStr">
        <is>
          <t>---</t>
        </is>
      </c>
      <c r="M2289" t="inlineStr">
        <is>
          <t>---</t>
        </is>
      </c>
      <c r="N2289" t="inlineStr">
        <is>
          <t>---</t>
        </is>
      </c>
      <c r="O2289" t="inlineStr">
        <is>
          <t>---</t>
        </is>
      </c>
      <c r="P2289" t="inlineStr">
        <is>
          <t>---</t>
        </is>
      </c>
      <c r="Q2289" t="inlineStr">
        <is>
          <t>---</t>
        </is>
      </c>
      <c r="R2289" t="inlineStr"/>
      <c r="S2289" t="inlineStr"/>
      <c r="T2289" t="inlineStr"/>
      <c r="U2289" t="inlineStr"/>
      <c r="V2289" t="inlineStr"/>
      <c r="W2289" t="inlineStr"/>
      <c r="X2289" t="inlineStr">
        <is>
          <t>CAP/HSCM/ST02064</t>
        </is>
      </c>
      <c r="Y2289" t="inlineStr">
        <is>
          <t>CAP/HSCM/ST02064</t>
        </is>
      </c>
      <c r="Z2289" t="inlineStr">
        <is>
          <t>2025-05-07 23:47:17</t>
        </is>
      </c>
      <c r="AA2289" t="inlineStr">
        <is>
          <t>2025-05-07 23:45:51</t>
        </is>
      </c>
      <c r="AB2289" t="inlineStr">
        <is>
          <t>1fleurgile</t>
        </is>
      </c>
      <c r="AC2289" t="inlineStr">
        <is>
          <t>2025-05-07 23:54:07</t>
        </is>
      </c>
      <c r="AD2289" s="1" t="inlineStr">
        <is>
          <t>https://www.commcarehq.org/a/caris-test/reports/form_data/3a1722f6-85dd-4757-b39c-7f88db85fee6/</t>
        </is>
      </c>
      <c r="AE2289" t="inlineStr">
        <is>
          <t>---</t>
        </is>
      </c>
      <c r="AF2289" t="inlineStr">
        <is>
          <t>4c1ef0627afe4c1393f9d75849b12c20</t>
        </is>
      </c>
      <c r="AG2289" t="inlineStr">
        <is>
          <t>---</t>
        </is>
      </c>
      <c r="AH2289" t="inlineStr">
        <is>
          <t>2025-05-07 23:47:17</t>
        </is>
      </c>
      <c r="AI2289" t="inlineStr">
        <is>
          <t>9cfdf7db54419d22491b2c964b5162b3</t>
        </is>
      </c>
      <c r="AJ2289" t="inlineStr">
        <is>
          <t>2025-05-07</t>
        </is>
      </c>
      <c r="AK2289" t="inlineStr">
        <is>
          <t>4</t>
        </is>
      </c>
      <c r="AL2289" t="inlineStr">
        <is>
          <t>suivi adherence</t>
        </is>
      </c>
      <c r="AM2289" t="inlineStr">
        <is>
          <t>0</t>
        </is>
      </c>
      <c r="AN2289" t="inlineStr">
        <is>
          <t>Adherence</t>
        </is>
      </c>
      <c r="AO2289" t="inlineStr">
        <is>
          <t>1</t>
        </is>
      </c>
      <c r="AP2289" t="inlineStr">
        <is>
          <t>1</t>
        </is>
      </c>
      <c r="AQ2289" t="inlineStr"/>
      <c r="AR2289" t="inlineStr"/>
      <c r="AS2289" t="inlineStr"/>
      <c r="AT2289" t="inlineStr"/>
      <c r="AU2289" t="inlineStr">
        <is>
          <t>---</t>
        </is>
      </c>
      <c r="AV2289" t="inlineStr">
        <is>
          <t>---</t>
        </is>
      </c>
      <c r="AW2289" t="inlineStr">
        <is>
          <t>---</t>
        </is>
      </c>
      <c r="AX2289" t="inlineStr">
        <is>
          <t>---</t>
        </is>
      </c>
      <c r="AY2289" t="inlineStr">
        <is>
          <t>---</t>
        </is>
      </c>
      <c r="AZ2289" t="inlineStr">
        <is>
          <t>---</t>
        </is>
      </c>
      <c r="BA2289" t="inlineStr">
        <is>
          <t>9cfdf7db54419d22491b2c964b5162b3</t>
        </is>
      </c>
      <c r="BB2289" t="inlineStr">
        <is>
          <t>http://openrosa.org/formdesigner/0B48E039-1E80-49A7-AC24-732B6E788E39</t>
        </is>
      </c>
      <c r="BC2289" t="inlineStr">
        <is>
          <t>Ration et autres visites</t>
        </is>
      </c>
      <c r="BD2289" t="inlineStr">
        <is>
          <t>CommCare Android, version "2.55.0"(467579). App v15976. CommCare Version 2.55.0. Build 467579, built on: 2025-01-15</t>
        </is>
      </c>
      <c r="BE2289" t="inlineStr">
        <is>
          <t>commcare_76b456dd-7d90-498a-a785-92f136625a61</t>
        </is>
      </c>
      <c r="BF2289" t="inlineStr">
        <is>
          <t>19.7266539 -72.2200967 -16.89 7.49</t>
        </is>
      </c>
      <c r="BG2289" t="inlineStr">
        <is>
          <t>f13d8149fc6d39ebe86af18272310ff9</t>
        </is>
      </c>
      <c r="BH2289" t="inlineStr">
        <is>
          <t>7f92301a232342ecaa860bf392f6b02f</t>
        </is>
      </c>
      <c r="BI2289" t="inlineStr">
        <is>
          <t>15246</t>
        </is>
      </c>
      <c r="BJ2289" t="inlineStr">
        <is>
          <t>XFormInstance</t>
        </is>
      </c>
      <c r="BK2289" t="inlineStr">
        <is>
          <t>0e9c4f64252111f0bb2aadacf27a4d41</t>
        </is>
      </c>
      <c r="BL2289" t="b">
        <v>0</v>
      </c>
      <c r="BM2289" t="inlineStr">
        <is>
          <t>---</t>
        </is>
      </c>
      <c r="BN2289" t="inlineStr">
        <is>
          <t>200.113.238.143</t>
        </is>
      </c>
      <c r="BO2289" t="inlineStr">
        <is>
          <t>Kensley Momplaisir</t>
        </is>
      </c>
    </row>
    <row r="2290">
      <c r="A2290" t="inlineStr">
        <is>
          <t>2288</t>
        </is>
      </c>
      <c r="B2290" t="inlineStr">
        <is>
          <t>85e8e081-b7c7-42ce-9bdc-b6b4dfaff9d3</t>
        </is>
      </c>
      <c r="C2290" t="inlineStr">
        <is>
          <t>2025-05-08</t>
        </is>
      </c>
      <c r="D2290" t="inlineStr">
        <is>
          <t>4</t>
        </is>
      </c>
      <c r="E2290" t="inlineStr">
        <is>
          <t>Suivi adherence</t>
        </is>
      </c>
      <c r="F2290" t="inlineStr">
        <is>
          <t>0</t>
        </is>
      </c>
      <c r="G2290" t="inlineStr">
        <is>
          <t>Suivi adherence</t>
        </is>
      </c>
      <c r="H2290" t="inlineStr">
        <is>
          <t>1</t>
        </is>
      </c>
      <c r="I2290" t="inlineStr">
        <is>
          <t>0</t>
        </is>
      </c>
      <c r="J2290" t="inlineStr">
        <is>
          <t>---</t>
        </is>
      </c>
      <c r="K2290" t="inlineStr">
        <is>
          <t>---</t>
        </is>
      </c>
      <c r="L2290" t="inlineStr">
        <is>
          <t>---</t>
        </is>
      </c>
      <c r="M2290" t="inlineStr">
        <is>
          <t>---</t>
        </is>
      </c>
      <c r="N2290" t="inlineStr">
        <is>
          <t>---</t>
        </is>
      </c>
      <c r="O2290" t="inlineStr">
        <is>
          <t>---</t>
        </is>
      </c>
      <c r="P2290" t="inlineStr">
        <is>
          <t>---</t>
        </is>
      </c>
      <c r="Q2290" t="inlineStr">
        <is>
          <t>---</t>
        </is>
      </c>
      <c r="R2290" t="inlineStr">
        <is>
          <t>---</t>
        </is>
      </c>
      <c r="S2290" t="inlineStr">
        <is>
          <t>---</t>
        </is>
      </c>
      <c r="T2290" t="inlineStr">
        <is>
          <t>---</t>
        </is>
      </c>
      <c r="U2290" t="inlineStr">
        <is>
          <t>---</t>
        </is>
      </c>
      <c r="V2290" t="inlineStr">
        <is>
          <t>---</t>
        </is>
      </c>
      <c r="W2290" t="inlineStr"/>
      <c r="X2290" t="inlineStr">
        <is>
          <t>CAP/HSCM/ST04964</t>
        </is>
      </c>
      <c r="Y2290" t="inlineStr">
        <is>
          <t>CAP/HSCM/ST04964</t>
        </is>
      </c>
      <c r="Z2290" t="inlineStr">
        <is>
          <t>2025-05-09 01:10:00</t>
        </is>
      </c>
      <c r="AA2290" t="inlineStr">
        <is>
          <t>2025-05-09 01:08:49</t>
        </is>
      </c>
      <c r="AB2290" t="inlineStr">
        <is>
          <t>1fleurgile</t>
        </is>
      </c>
      <c r="AC2290" t="inlineStr">
        <is>
          <t>2025-05-09 01:15:25</t>
        </is>
      </c>
      <c r="AD2290" s="1" t="inlineStr">
        <is>
          <t>https://www.commcarehq.org/a/caris-test/reports/form_data/85e8e081-b7c7-42ce-9bdc-b6b4dfaff9d3/</t>
        </is>
      </c>
      <c r="AE2290" t="inlineStr">
        <is>
          <t>---</t>
        </is>
      </c>
      <c r="AF2290" t="inlineStr">
        <is>
          <t>3c5a623af057e23a32ae4000_203327</t>
        </is>
      </c>
      <c r="AG2290" t="inlineStr">
        <is>
          <t>---</t>
        </is>
      </c>
      <c r="AH2290" t="inlineStr">
        <is>
          <t>2025-05-09 01:10:00</t>
        </is>
      </c>
      <c r="AI2290" t="inlineStr">
        <is>
          <t>9cfdf7db54419d22491b2c964b5162b3</t>
        </is>
      </c>
      <c r="AJ2290" t="inlineStr">
        <is>
          <t>2025-05-08</t>
        </is>
      </c>
      <c r="AK2290" t="inlineStr">
        <is>
          <t>4</t>
        </is>
      </c>
      <c r="AL2290" t="inlineStr">
        <is>
          <t>Suivi adherence</t>
        </is>
      </c>
      <c r="AM2290" t="inlineStr">
        <is>
          <t>0</t>
        </is>
      </c>
      <c r="AN2290" t="inlineStr">
        <is>
          <t>Suivi adherence</t>
        </is>
      </c>
      <c r="AO2290" t="inlineStr">
        <is>
          <t>1</t>
        </is>
      </c>
      <c r="AP2290" t="inlineStr">
        <is>
          <t>0</t>
        </is>
      </c>
      <c r="AQ2290" t="inlineStr">
        <is>
          <t>---</t>
        </is>
      </c>
      <c r="AR2290" t="inlineStr">
        <is>
          <t>---</t>
        </is>
      </c>
      <c r="AS2290" t="inlineStr">
        <is>
          <t>---</t>
        </is>
      </c>
      <c r="AT2290" t="inlineStr"/>
      <c r="AU2290" t="inlineStr">
        <is>
          <t>---</t>
        </is>
      </c>
      <c r="AV2290" t="inlineStr">
        <is>
          <t>---</t>
        </is>
      </c>
      <c r="AW2290" t="inlineStr">
        <is>
          <t>---</t>
        </is>
      </c>
      <c r="AX2290" t="inlineStr">
        <is>
          <t>---</t>
        </is>
      </c>
      <c r="AY2290" t="inlineStr">
        <is>
          <t>---</t>
        </is>
      </c>
      <c r="AZ2290" t="inlineStr">
        <is>
          <t>---</t>
        </is>
      </c>
      <c r="BA2290" t="inlineStr">
        <is>
          <t>9cfdf7db54419d22491b2c964b5162b3</t>
        </is>
      </c>
      <c r="BB2290" t="inlineStr">
        <is>
          <t>http://openrosa.org/formdesigner/0B48E039-1E80-49A7-AC24-732B6E788E39</t>
        </is>
      </c>
      <c r="BC2290" t="inlineStr">
        <is>
          <t>Ration et autres visites</t>
        </is>
      </c>
      <c r="BD2290" t="inlineStr">
        <is>
          <t>CommCare Android, version "2.56"(471791). App v16061. CommCare Version 2.56.0. Build 471791, built on: 2025-04-11</t>
        </is>
      </c>
      <c r="BE2290" t="inlineStr">
        <is>
          <t>commcare_76b456dd-7d90-498a-a785-92f136625a61</t>
        </is>
      </c>
      <c r="BF2290" t="inlineStr">
        <is>
          <t>19.7264195 -72.2200981 -22.13 40.6</t>
        </is>
      </c>
      <c r="BG2290" t="inlineStr">
        <is>
          <t>f13d8149fc6d39ebe86af18272310ff9</t>
        </is>
      </c>
      <c r="BH2290" t="inlineStr">
        <is>
          <t>d6a4f3e1342d4e3586ccf33a0d61b1da</t>
        </is>
      </c>
      <c r="BI2290" t="inlineStr">
        <is>
          <t>15246</t>
        </is>
      </c>
      <c r="BJ2290" t="inlineStr">
        <is>
          <t>XFormInstance</t>
        </is>
      </c>
      <c r="BK2290" t="inlineStr">
        <is>
          <t>96a204702b9e11f08f1449da4e639005</t>
        </is>
      </c>
      <c r="BL2290" t="b">
        <v>0</v>
      </c>
      <c r="BM2290" t="inlineStr">
        <is>
          <t>---</t>
        </is>
      </c>
      <c r="BN2290" t="inlineStr">
        <is>
          <t>200.113.238.5</t>
        </is>
      </c>
      <c r="BO2290" t="inlineStr">
        <is>
          <t>Guedalia Joseph</t>
        </is>
      </c>
    </row>
    <row r="2291">
      <c r="A2291" t="inlineStr">
        <is>
          <t>2289</t>
        </is>
      </c>
      <c r="B2291" t="inlineStr">
        <is>
          <t>e01b8494-316d-4e26-8dc1-e2dc8489ca12</t>
        </is>
      </c>
      <c r="C2291" t="inlineStr">
        <is>
          <t>2025-05-08</t>
        </is>
      </c>
      <c r="D2291" t="inlineStr">
        <is>
          <t>4</t>
        </is>
      </c>
      <c r="E2291" t="inlineStr">
        <is>
          <t>Suivi adherence</t>
        </is>
      </c>
      <c r="F2291" t="inlineStr">
        <is>
          <t>0</t>
        </is>
      </c>
      <c r="G2291" t="inlineStr">
        <is>
          <t>Suivi adherence</t>
        </is>
      </c>
      <c r="H2291" t="inlineStr">
        <is>
          <t>1</t>
        </is>
      </c>
      <c r="I2291" t="inlineStr">
        <is>
          <t>0</t>
        </is>
      </c>
      <c r="J2291" t="inlineStr">
        <is>
          <t>---</t>
        </is>
      </c>
      <c r="K2291" t="inlineStr">
        <is>
          <t>---</t>
        </is>
      </c>
      <c r="L2291" t="inlineStr">
        <is>
          <t>---</t>
        </is>
      </c>
      <c r="M2291" t="inlineStr">
        <is>
          <t>---</t>
        </is>
      </c>
      <c r="N2291" t="inlineStr">
        <is>
          <t>---</t>
        </is>
      </c>
      <c r="O2291" t="inlineStr">
        <is>
          <t>---</t>
        </is>
      </c>
      <c r="P2291" t="inlineStr">
        <is>
          <t>---</t>
        </is>
      </c>
      <c r="Q2291" t="inlineStr">
        <is>
          <t>---</t>
        </is>
      </c>
      <c r="R2291" t="inlineStr">
        <is>
          <t>---</t>
        </is>
      </c>
      <c r="S2291" t="inlineStr">
        <is>
          <t>---</t>
        </is>
      </c>
      <c r="T2291" t="inlineStr">
        <is>
          <t>---</t>
        </is>
      </c>
      <c r="U2291" t="inlineStr">
        <is>
          <t>---</t>
        </is>
      </c>
      <c r="V2291" t="inlineStr">
        <is>
          <t>---</t>
        </is>
      </c>
      <c r="W2291" t="inlineStr"/>
      <c r="X2291" t="inlineStr">
        <is>
          <t>CAP/HSCM/ST04713</t>
        </is>
      </c>
      <c r="Y2291" t="inlineStr">
        <is>
          <t>CAP/HSCM/ST04713</t>
        </is>
      </c>
      <c r="Z2291" t="inlineStr">
        <is>
          <t>2025-05-09 01:13:21</t>
        </is>
      </c>
      <c r="AA2291" t="inlineStr">
        <is>
          <t>2025-05-09 01:10:44</t>
        </is>
      </c>
      <c r="AB2291" t="inlineStr">
        <is>
          <t>1fleurgile</t>
        </is>
      </c>
      <c r="AC2291" t="inlineStr">
        <is>
          <t>2025-05-09 01:15:26</t>
        </is>
      </c>
      <c r="AD2291" s="1" t="inlineStr">
        <is>
          <t>https://www.commcarehq.org/a/caris-test/reports/form_data/e01b8494-316d-4e26-8dc1-e2dc8489ca12/</t>
        </is>
      </c>
      <c r="AE2291" t="inlineStr">
        <is>
          <t>---</t>
        </is>
      </c>
      <c r="AF2291" t="inlineStr">
        <is>
          <t>3c5a623af057e23a32ae4000_194439</t>
        </is>
      </c>
      <c r="AG2291" t="inlineStr">
        <is>
          <t>---</t>
        </is>
      </c>
      <c r="AH2291" t="inlineStr">
        <is>
          <t>2025-05-09 01:13:21</t>
        </is>
      </c>
      <c r="AI2291" t="inlineStr">
        <is>
          <t>9cfdf7db54419d22491b2c964b5162b3</t>
        </is>
      </c>
      <c r="AJ2291" t="inlineStr">
        <is>
          <t>2025-05-08</t>
        </is>
      </c>
      <c r="AK2291" t="inlineStr">
        <is>
          <t>4</t>
        </is>
      </c>
      <c r="AL2291" t="inlineStr">
        <is>
          <t>Suivi adherence</t>
        </is>
      </c>
      <c r="AM2291" t="inlineStr">
        <is>
          <t>0</t>
        </is>
      </c>
      <c r="AN2291" t="inlineStr">
        <is>
          <t>Suivi adherence</t>
        </is>
      </c>
      <c r="AO2291" t="inlineStr">
        <is>
          <t>1</t>
        </is>
      </c>
      <c r="AP2291" t="inlineStr">
        <is>
          <t>0</t>
        </is>
      </c>
      <c r="AQ2291" t="inlineStr">
        <is>
          <t>---</t>
        </is>
      </c>
      <c r="AR2291" t="inlineStr">
        <is>
          <t>---</t>
        </is>
      </c>
      <c r="AS2291" t="inlineStr">
        <is>
          <t>---</t>
        </is>
      </c>
      <c r="AT2291" t="inlineStr"/>
      <c r="AU2291" t="inlineStr">
        <is>
          <t>---</t>
        </is>
      </c>
      <c r="AV2291" t="inlineStr">
        <is>
          <t>---</t>
        </is>
      </c>
      <c r="AW2291" t="inlineStr">
        <is>
          <t>---</t>
        </is>
      </c>
      <c r="AX2291" t="inlineStr">
        <is>
          <t>---</t>
        </is>
      </c>
      <c r="AY2291" t="inlineStr">
        <is>
          <t>---</t>
        </is>
      </c>
      <c r="AZ2291" t="inlineStr">
        <is>
          <t>---</t>
        </is>
      </c>
      <c r="BA2291" t="inlineStr">
        <is>
          <t>9cfdf7db54419d22491b2c964b5162b3</t>
        </is>
      </c>
      <c r="BB2291" t="inlineStr">
        <is>
          <t>http://openrosa.org/formdesigner/0B48E039-1E80-49A7-AC24-732B6E788E39</t>
        </is>
      </c>
      <c r="BC2291" t="inlineStr">
        <is>
          <t>Ration et autres visites</t>
        </is>
      </c>
      <c r="BD2291" t="inlineStr">
        <is>
          <t>CommCare Android, version "2.56"(471791). App v16061. CommCare Version 2.56.0. Build 471791, built on: 2025-04-11</t>
        </is>
      </c>
      <c r="BE2291" t="inlineStr">
        <is>
          <t>commcare_76b456dd-7d90-498a-a785-92f136625a61</t>
        </is>
      </c>
      <c r="BF2291" t="inlineStr">
        <is>
          <t>19.7264833 -72.2200832 -20.44 41.45</t>
        </is>
      </c>
      <c r="BG2291" t="inlineStr">
        <is>
          <t>f13d8149fc6d39ebe86af18272310ff9</t>
        </is>
      </c>
      <c r="BH2291" t="inlineStr">
        <is>
          <t>d6a4f3e1342d4e3586ccf33a0d61b1da</t>
        </is>
      </c>
      <c r="BI2291" t="inlineStr">
        <is>
          <t>15246</t>
        </is>
      </c>
      <c r="BJ2291" t="inlineStr">
        <is>
          <t>XFormInstance</t>
        </is>
      </c>
      <c r="BK2291" t="inlineStr">
        <is>
          <t>96a204702b9e11f08f1449da4e639005</t>
        </is>
      </c>
      <c r="BL2291" t="b">
        <v>0</v>
      </c>
      <c r="BM2291" t="inlineStr">
        <is>
          <t>---</t>
        </is>
      </c>
      <c r="BN2291" t="inlineStr">
        <is>
          <t>200.113.238.5</t>
        </is>
      </c>
      <c r="BO2291" t="inlineStr">
        <is>
          <t>Ben Jean</t>
        </is>
      </c>
    </row>
    <row r="2292">
      <c r="A2292" t="inlineStr">
        <is>
          <t>2290</t>
        </is>
      </c>
      <c r="B2292" t="inlineStr">
        <is>
          <t>981d534c-01ee-4082-8301-7bbfc91c8429</t>
        </is>
      </c>
      <c r="C2292" t="inlineStr">
        <is>
          <t>2025-05-08</t>
        </is>
      </c>
      <c r="D2292" t="inlineStr">
        <is>
          <t>4</t>
        </is>
      </c>
      <c r="E2292" t="inlineStr">
        <is>
          <t>suivi adherence</t>
        </is>
      </c>
      <c r="F2292" t="inlineStr">
        <is>
          <t>0</t>
        </is>
      </c>
      <c r="G2292" t="inlineStr">
        <is>
          <t>Suivi adherence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---</t>
        </is>
      </c>
      <c r="L2292" t="inlineStr">
        <is>
          <t>---</t>
        </is>
      </c>
      <c r="M2292" t="inlineStr">
        <is>
          <t>---</t>
        </is>
      </c>
      <c r="N2292" t="inlineStr">
        <is>
          <t>---</t>
        </is>
      </c>
      <c r="O2292" t="inlineStr">
        <is>
          <t>---</t>
        </is>
      </c>
      <c r="P2292" t="inlineStr">
        <is>
          <t>---</t>
        </is>
      </c>
      <c r="Q2292" t="inlineStr">
        <is>
          <t>---</t>
        </is>
      </c>
      <c r="R2292" t="inlineStr"/>
      <c r="S2292" t="inlineStr"/>
      <c r="T2292" t="inlineStr"/>
      <c r="U2292" t="inlineStr"/>
      <c r="V2292" t="inlineStr"/>
      <c r="W2292" t="inlineStr"/>
      <c r="X2292" t="inlineStr">
        <is>
          <t>CAP/HSCM/ST03720</t>
        </is>
      </c>
      <c r="Y2292" t="inlineStr">
        <is>
          <t>CAP/HSCM/ST03720</t>
        </is>
      </c>
      <c r="Z2292" t="inlineStr">
        <is>
          <t>2025-05-09 01:14:55</t>
        </is>
      </c>
      <c r="AA2292" t="inlineStr">
        <is>
          <t>2025-05-09 01:13:45</t>
        </is>
      </c>
      <c r="AB2292" t="inlineStr">
        <is>
          <t>1fleurgile</t>
        </is>
      </c>
      <c r="AC2292" t="inlineStr">
        <is>
          <t>2025-05-09 01:15:27</t>
        </is>
      </c>
      <c r="AD2292" s="1" t="inlineStr">
        <is>
          <t>https://www.commcarehq.org/a/caris-test/reports/form_data/981d534c-01ee-4082-8301-7bbfc91c8429/</t>
        </is>
      </c>
      <c r="AE2292" t="inlineStr">
        <is>
          <t>---</t>
        </is>
      </c>
      <c r="AF2292" t="inlineStr">
        <is>
          <t>3c5a623af057e23a32ae4000_40411</t>
        </is>
      </c>
      <c r="AG2292" t="inlineStr">
        <is>
          <t>---</t>
        </is>
      </c>
      <c r="AH2292" t="inlineStr">
        <is>
          <t>2025-05-09 01:14:55</t>
        </is>
      </c>
      <c r="AI2292" t="inlineStr">
        <is>
          <t>9cfdf7db54419d22491b2c964b5162b3</t>
        </is>
      </c>
      <c r="AJ2292" t="inlineStr">
        <is>
          <t>2025-05-08</t>
        </is>
      </c>
      <c r="AK2292" t="inlineStr">
        <is>
          <t>4</t>
        </is>
      </c>
      <c r="AL2292" t="inlineStr">
        <is>
          <t>suivi adherence</t>
        </is>
      </c>
      <c r="AM2292" t="inlineStr">
        <is>
          <t>0</t>
        </is>
      </c>
      <c r="AN2292" t="inlineStr">
        <is>
          <t>Suivi adherence</t>
        </is>
      </c>
      <c r="AO2292" t="inlineStr">
        <is>
          <t>1</t>
        </is>
      </c>
      <c r="AP2292" t="inlineStr">
        <is>
          <t>1</t>
        </is>
      </c>
      <c r="AQ2292" t="inlineStr"/>
      <c r="AR2292" t="inlineStr"/>
      <c r="AS2292" t="inlineStr"/>
      <c r="AT2292" t="inlineStr"/>
      <c r="AU2292" t="inlineStr">
        <is>
          <t>---</t>
        </is>
      </c>
      <c r="AV2292" t="inlineStr">
        <is>
          <t>---</t>
        </is>
      </c>
      <c r="AW2292" t="inlineStr">
        <is>
          <t>---</t>
        </is>
      </c>
      <c r="AX2292" t="inlineStr">
        <is>
          <t>---</t>
        </is>
      </c>
      <c r="AY2292" t="inlineStr">
        <is>
          <t>---</t>
        </is>
      </c>
      <c r="AZ2292" t="inlineStr">
        <is>
          <t>---</t>
        </is>
      </c>
      <c r="BA2292" t="inlineStr">
        <is>
          <t>9cfdf7db54419d22491b2c964b5162b3</t>
        </is>
      </c>
      <c r="BB2292" t="inlineStr">
        <is>
          <t>http://openrosa.org/formdesigner/0B48E039-1E80-49A7-AC24-732B6E788E39</t>
        </is>
      </c>
      <c r="BC2292" t="inlineStr">
        <is>
          <t>Ration et autres visites</t>
        </is>
      </c>
      <c r="BD2292" t="inlineStr">
        <is>
          <t>CommCare Android, version "2.56"(471791). App v16061. CommCare Version 2.56.0. Build 471791, built on: 2025-04-11</t>
        </is>
      </c>
      <c r="BE2292" t="inlineStr">
        <is>
          <t>commcare_76b456dd-7d90-498a-a785-92f136625a61</t>
        </is>
      </c>
      <c r="BF2292" t="inlineStr">
        <is>
          <t>19.7264311 -72.2201427 -40.32 35.62</t>
        </is>
      </c>
      <c r="BG2292" t="inlineStr">
        <is>
          <t>f13d8149fc6d39ebe86af18272310ff9</t>
        </is>
      </c>
      <c r="BH2292" t="inlineStr">
        <is>
          <t>d6a4f3e1342d4e3586ccf33a0d61b1da</t>
        </is>
      </c>
      <c r="BI2292" t="inlineStr">
        <is>
          <t>15246</t>
        </is>
      </c>
      <c r="BJ2292" t="inlineStr">
        <is>
          <t>XFormInstance</t>
        </is>
      </c>
      <c r="BK2292" t="inlineStr">
        <is>
          <t>96a204702b9e11f08f1449da4e639005</t>
        </is>
      </c>
      <c r="BL2292" t="b">
        <v>0</v>
      </c>
      <c r="BM2292" t="inlineStr">
        <is>
          <t>---</t>
        </is>
      </c>
      <c r="BN2292" t="inlineStr">
        <is>
          <t>200.113.238.5</t>
        </is>
      </c>
      <c r="BO2292" t="inlineStr">
        <is>
          <t>Colas Kensie Love</t>
        </is>
      </c>
    </row>
    <row r="2293">
      <c r="A2293" t="inlineStr">
        <is>
          <t>2291</t>
        </is>
      </c>
      <c r="B2293" t="inlineStr">
        <is>
          <t>74c6157b-917e-4c0d-b5c6-ea42e5350795</t>
        </is>
      </c>
      <c r="C2293" t="inlineStr">
        <is>
          <t>2025-05-08</t>
        </is>
      </c>
      <c r="D2293" t="inlineStr">
        <is>
          <t>4</t>
        </is>
      </c>
      <c r="E2293" t="inlineStr">
        <is>
          <t>visite pour Adhérence</t>
        </is>
      </c>
      <c r="F2293" t="inlineStr">
        <is>
          <t>0</t>
        </is>
      </c>
      <c r="G2293" t="inlineStr">
        <is>
          <t>visite pour Adhérence</t>
        </is>
      </c>
      <c r="H2293" t="inlineStr">
        <is>
          <t>1</t>
        </is>
      </c>
      <c r="I2293" t="inlineStr">
        <is>
          <t>0</t>
        </is>
      </c>
      <c r="J2293" t="inlineStr">
        <is>
          <t>---</t>
        </is>
      </c>
      <c r="K2293" t="inlineStr">
        <is>
          <t>---</t>
        </is>
      </c>
      <c r="L2293" t="inlineStr">
        <is>
          <t>---</t>
        </is>
      </c>
      <c r="M2293" t="inlineStr">
        <is>
          <t>---</t>
        </is>
      </c>
      <c r="N2293" t="inlineStr">
        <is>
          <t>---</t>
        </is>
      </c>
      <c r="O2293" t="inlineStr">
        <is>
          <t>---</t>
        </is>
      </c>
      <c r="P2293" t="inlineStr">
        <is>
          <t>---</t>
        </is>
      </c>
      <c r="Q2293" t="inlineStr">
        <is>
          <t>---</t>
        </is>
      </c>
      <c r="R2293" t="inlineStr">
        <is>
          <t>---</t>
        </is>
      </c>
      <c r="S2293" t="inlineStr">
        <is>
          <t>---</t>
        </is>
      </c>
      <c r="T2293" t="inlineStr">
        <is>
          <t>---</t>
        </is>
      </c>
      <c r="U2293" t="inlineStr">
        <is>
          <t>---</t>
        </is>
      </c>
      <c r="V2293" t="inlineStr">
        <is>
          <t>---</t>
        </is>
      </c>
      <c r="W2293" t="inlineStr">
        <is>
          <t>19.6163369 -72.0276314 9.91 8.57</t>
        </is>
      </c>
      <c r="X2293" t="inlineStr">
        <is>
          <t>CAP/CALT/ST01584</t>
        </is>
      </c>
      <c r="Y2293" t="inlineStr">
        <is>
          <t>CAP/CALT/ST01584</t>
        </is>
      </c>
      <c r="Z2293" t="inlineStr">
        <is>
          <t>2025-05-09 02:22:49</t>
        </is>
      </c>
      <c r="AA2293" t="inlineStr">
        <is>
          <t>2025-05-08 16:59:45</t>
        </is>
      </c>
      <c r="AB2293" t="inlineStr">
        <is>
          <t>1irania</t>
        </is>
      </c>
      <c r="AC2293" t="inlineStr">
        <is>
          <t>2025-05-09 02:22:51</t>
        </is>
      </c>
      <c r="AD2293" s="1" t="inlineStr">
        <is>
          <t>https://www.commcarehq.org/a/caris-test/reports/form_data/74c6157b-917e-4c0d-b5c6-ea42e5350795/</t>
        </is>
      </c>
      <c r="AE2293" t="inlineStr">
        <is>
          <t>---</t>
        </is>
      </c>
      <c r="AF2293" t="inlineStr">
        <is>
          <t>3c5a623af057e23a32ae4000_47390</t>
        </is>
      </c>
      <c r="AG2293" t="inlineStr">
        <is>
          <t>---</t>
        </is>
      </c>
      <c r="AH2293" t="inlineStr">
        <is>
          <t>2025-05-09 02:22:49</t>
        </is>
      </c>
      <c r="AI2293" t="inlineStr">
        <is>
          <t>42a82b7de9e609ae71648670ad4c56aa</t>
        </is>
      </c>
      <c r="AJ2293" t="inlineStr">
        <is>
          <t>2025-05-08</t>
        </is>
      </c>
      <c r="AK2293" t="inlineStr">
        <is>
          <t>4</t>
        </is>
      </c>
      <c r="AL2293" t="inlineStr">
        <is>
          <t>visite pour Adhérence</t>
        </is>
      </c>
      <c r="AM2293" t="inlineStr">
        <is>
          <t>0</t>
        </is>
      </c>
      <c r="AN2293" t="inlineStr">
        <is>
          <t>visite pour Adhérence</t>
        </is>
      </c>
      <c r="AO2293" t="inlineStr">
        <is>
          <t>1</t>
        </is>
      </c>
      <c r="AP2293" t="inlineStr">
        <is>
          <t>0</t>
        </is>
      </c>
      <c r="AQ2293" t="inlineStr">
        <is>
          <t>---</t>
        </is>
      </c>
      <c r="AR2293" t="inlineStr">
        <is>
          <t>---</t>
        </is>
      </c>
      <c r="AS2293" t="inlineStr">
        <is>
          <t>---</t>
        </is>
      </c>
      <c r="AT2293" t="inlineStr">
        <is>
          <t>19.6163369 -72.0276314 9.91 8.57</t>
        </is>
      </c>
      <c r="AU2293" t="inlineStr">
        <is>
          <t>---</t>
        </is>
      </c>
      <c r="AV2293" t="inlineStr">
        <is>
          <t>---</t>
        </is>
      </c>
      <c r="AW2293" t="inlineStr">
        <is>
          <t>---</t>
        </is>
      </c>
      <c r="AX2293" t="inlineStr">
        <is>
          <t>---</t>
        </is>
      </c>
      <c r="AY2293" t="inlineStr">
        <is>
          <t>---</t>
        </is>
      </c>
      <c r="AZ2293" t="inlineStr">
        <is>
          <t>---</t>
        </is>
      </c>
      <c r="BA2293" t="inlineStr">
        <is>
          <t>42a82b7de9e609ae71648670ad4c56aa</t>
        </is>
      </c>
      <c r="BB2293" t="inlineStr">
        <is>
          <t>http://openrosa.org/formdesigner/0B48E039-1E80-49A7-AC24-732B6E788E39</t>
        </is>
      </c>
      <c r="BC2293" t="inlineStr">
        <is>
          <t>Ration et autres visites</t>
        </is>
      </c>
      <c r="BD2293" t="inlineStr">
        <is>
          <t>CommCare Android, version "2.56"(468027). App v16061. CommCare Version 2.56.0. Build 468027, built on: 2025-01-18</t>
        </is>
      </c>
      <c r="BE2293" t="inlineStr">
        <is>
          <t>commcare_6c8d6b29-ddee-4573-a4bf-ff173bbf52d8</t>
        </is>
      </c>
      <c r="BF2293" t="inlineStr"/>
      <c r="BG2293" t="inlineStr">
        <is>
          <t>f13d8149fc6d39ebe86af18272310ff9</t>
        </is>
      </c>
      <c r="BH2293" t="inlineStr">
        <is>
          <t>d6a4f3e1342d4e3586ccf33a0d61b1da</t>
        </is>
      </c>
      <c r="BI2293" t="inlineStr">
        <is>
          <t>15246</t>
        </is>
      </c>
      <c r="BJ2293" t="inlineStr">
        <is>
          <t>XFormInstance</t>
        </is>
      </c>
      <c r="BK2293" t="inlineStr">
        <is>
          <t>bceda8402c2b11f0b7c83339fbc0b855</t>
        </is>
      </c>
      <c r="BL2293" t="b">
        <v>0</v>
      </c>
      <c r="BM2293" t="inlineStr">
        <is>
          <t>---</t>
        </is>
      </c>
      <c r="BN2293" t="inlineStr">
        <is>
          <t>200.113.230.75</t>
        </is>
      </c>
      <c r="BO2293" t="inlineStr">
        <is>
          <t>Milandiana Firmin</t>
        </is>
      </c>
    </row>
    <row r="2294">
      <c r="A2294" t="inlineStr">
        <is>
          <t>2292</t>
        </is>
      </c>
      <c r="B2294" t="inlineStr">
        <is>
          <t>5a4119ec-7189-45ba-babf-e43d385c99a4</t>
        </is>
      </c>
      <c r="C2294" t="inlineStr">
        <is>
          <t>2025-05-08</t>
        </is>
      </c>
      <c r="D2294" t="inlineStr">
        <is>
          <t>4</t>
        </is>
      </c>
      <c r="E2294" t="inlineStr">
        <is>
          <t>Renforcement D'adherence</t>
        </is>
      </c>
      <c r="F2294" t="inlineStr">
        <is>
          <t>1</t>
        </is>
      </c>
      <c r="G2294" t="inlineStr">
        <is>
          <t>Messagerie vocale</t>
        </is>
      </c>
      <c r="H2294" t="inlineStr">
        <is>
          <t>1</t>
        </is>
      </c>
      <c r="I2294" t="inlineStr">
        <is>
          <t>1</t>
        </is>
      </c>
      <c r="J2294" t="inlineStr"/>
      <c r="K2294" t="inlineStr">
        <is>
          <t>---</t>
        </is>
      </c>
      <c r="L2294" t="inlineStr">
        <is>
          <t>---</t>
        </is>
      </c>
      <c r="M2294" t="inlineStr">
        <is>
          <t>---</t>
        </is>
      </c>
      <c r="N2294" t="inlineStr">
        <is>
          <t>---</t>
        </is>
      </c>
      <c r="O2294" t="inlineStr">
        <is>
          <t>---</t>
        </is>
      </c>
      <c r="P2294" t="inlineStr">
        <is>
          <t>---</t>
        </is>
      </c>
      <c r="Q2294" t="inlineStr">
        <is>
          <t>---</t>
        </is>
      </c>
      <c r="R2294" t="inlineStr"/>
      <c r="S2294" t="inlineStr"/>
      <c r="T2294" t="inlineStr"/>
      <c r="U2294" t="inlineStr"/>
      <c r="V2294" t="inlineStr"/>
      <c r="W2294" t="inlineStr"/>
      <c r="X2294" t="inlineStr">
        <is>
          <t>PIG/CSSR/ST00924</t>
        </is>
      </c>
      <c r="Y2294" t="inlineStr">
        <is>
          <t>PIG/CSSR/ST00924</t>
        </is>
      </c>
      <c r="Z2294" t="inlineStr">
        <is>
          <t>2025-05-09 11:04:21</t>
        </is>
      </c>
      <c r="AA2294" t="inlineStr">
        <is>
          <t>2025-05-09 11:03:27</t>
        </is>
      </c>
      <c r="AB2294" t="inlineStr">
        <is>
          <t>1ketly</t>
        </is>
      </c>
      <c r="AC2294" t="inlineStr">
        <is>
          <t>2025-05-09 11:26:21</t>
        </is>
      </c>
      <c r="AD2294" s="1" t="inlineStr">
        <is>
          <t>https://www.commcarehq.org/a/caris-test/reports/form_data/5a4119ec-7189-45ba-babf-e43d385c99a4/</t>
        </is>
      </c>
      <c r="AE2294" t="inlineStr">
        <is>
          <t>---</t>
        </is>
      </c>
      <c r="AF2294" t="inlineStr">
        <is>
          <t>3c5a623af057e23a32ae4000_179743</t>
        </is>
      </c>
      <c r="AG2294" t="inlineStr">
        <is>
          <t>---</t>
        </is>
      </c>
      <c r="AH2294" t="inlineStr">
        <is>
          <t>2025-05-09 11:04:21</t>
        </is>
      </c>
      <c r="AI2294" t="inlineStr">
        <is>
          <t>a75dfcb32c444e83a4857eabadf7dd0f</t>
        </is>
      </c>
      <c r="AJ2294" t="inlineStr">
        <is>
          <t>2025-05-08</t>
        </is>
      </c>
      <c r="AK2294" t="inlineStr">
        <is>
          <t>4</t>
        </is>
      </c>
      <c r="AL2294" t="inlineStr">
        <is>
          <t>Renforcement D'adherence</t>
        </is>
      </c>
      <c r="AM2294" t="inlineStr">
        <is>
          <t>1</t>
        </is>
      </c>
      <c r="AN2294" t="inlineStr">
        <is>
          <t>Messagerie vocale</t>
        </is>
      </c>
      <c r="AO2294" t="inlineStr">
        <is>
          <t>1</t>
        </is>
      </c>
      <c r="AP2294" t="inlineStr">
        <is>
          <t>1</t>
        </is>
      </c>
      <c r="AQ2294" t="inlineStr"/>
      <c r="AR2294" t="inlineStr"/>
      <c r="AS2294" t="inlineStr"/>
      <c r="AT2294" t="inlineStr"/>
      <c r="AU2294" t="inlineStr">
        <is>
          <t>---</t>
        </is>
      </c>
      <c r="AV2294" t="inlineStr">
        <is>
          <t>---</t>
        </is>
      </c>
      <c r="AW2294" t="inlineStr">
        <is>
          <t>---</t>
        </is>
      </c>
      <c r="AX2294" t="inlineStr">
        <is>
          <t>---</t>
        </is>
      </c>
      <c r="AY2294" t="inlineStr">
        <is>
          <t>---</t>
        </is>
      </c>
      <c r="AZ2294" t="inlineStr">
        <is>
          <t>---</t>
        </is>
      </c>
      <c r="BA2294" t="inlineStr">
        <is>
          <t>a75dfcb32c444e83a4857eabadf7dd0f</t>
        </is>
      </c>
      <c r="BB2294" t="inlineStr">
        <is>
          <t>http://openrosa.org/formdesigner/0B48E039-1E80-49A7-AC24-732B6E788E39</t>
        </is>
      </c>
      <c r="BC2294" t="inlineStr">
        <is>
          <t>Ration et autres visites</t>
        </is>
      </c>
      <c r="BD2294" t="inlineStr">
        <is>
          <t>CommCare Android, version "2.57.0"(472003). App v16061. CommCare Version 2.57.0. Build 472003, built on: 2025-04-18</t>
        </is>
      </c>
      <c r="BE2294" t="inlineStr">
        <is>
          <t>commcare_173380f7-b37d-43d8-ba2b-b49ceb66cb2e</t>
        </is>
      </c>
      <c r="BF2294" t="inlineStr"/>
      <c r="BG2294" t="inlineStr">
        <is>
          <t>f13d8149fc6d39ebe86af18272310ff9</t>
        </is>
      </c>
      <c r="BH2294" t="inlineStr">
        <is>
          <t>d6a4f3e1342d4e3586ccf33a0d61b1da</t>
        </is>
      </c>
      <c r="BI2294" t="inlineStr">
        <is>
          <t>15246</t>
        </is>
      </c>
      <c r="BJ2294" t="inlineStr">
        <is>
          <t>XFormInstance</t>
        </is>
      </c>
      <c r="BK2294" t="inlineStr">
        <is>
          <t>eb47179a2c4311f0b76ddf8044126b4a</t>
        </is>
      </c>
      <c r="BL2294" t="b">
        <v>0</v>
      </c>
      <c r="BM2294" t="inlineStr">
        <is>
          <t>---</t>
        </is>
      </c>
      <c r="BN2294" t="inlineStr">
        <is>
          <t>190.115.183.116</t>
        </is>
      </c>
      <c r="BO2294" t="inlineStr">
        <is>
          <t>Dieudlyn Cardeus</t>
        </is>
      </c>
    </row>
    <row r="2295">
      <c r="A2295" t="inlineStr">
        <is>
          <t>2293</t>
        </is>
      </c>
      <c r="B2295" t="inlineStr">
        <is>
          <t>20b920ee-dd8a-4f6c-afae-a5fd43f4183d</t>
        </is>
      </c>
      <c r="C2295" t="inlineStr">
        <is>
          <t>2025-05-09</t>
        </is>
      </c>
      <c r="D2295" t="inlineStr">
        <is>
          <t>4</t>
        </is>
      </c>
      <c r="E2295" t="inlineStr">
        <is>
          <t>Suivi adherence</t>
        </is>
      </c>
      <c r="F2295" t="inlineStr">
        <is>
          <t>0</t>
        </is>
      </c>
      <c r="G2295" t="inlineStr">
        <is>
          <t>Adhérence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---</t>
        </is>
      </c>
      <c r="L2295" t="inlineStr">
        <is>
          <t>---</t>
        </is>
      </c>
      <c r="M2295" t="inlineStr">
        <is>
          <t>---</t>
        </is>
      </c>
      <c r="N2295" t="inlineStr">
        <is>
          <t>---</t>
        </is>
      </c>
      <c r="O2295" t="inlineStr">
        <is>
          <t>---</t>
        </is>
      </c>
      <c r="P2295" t="inlineStr">
        <is>
          <t>---</t>
        </is>
      </c>
      <c r="Q2295" t="inlineStr">
        <is>
          <t>---</t>
        </is>
      </c>
      <c r="R2295" t="inlineStr"/>
      <c r="S2295" t="inlineStr"/>
      <c r="T2295" t="inlineStr"/>
      <c r="U2295" t="inlineStr"/>
      <c r="V2295" t="inlineStr"/>
      <c r="W2295" t="inlineStr"/>
      <c r="X2295" t="inlineStr">
        <is>
          <t>CAP/HSCM/ST00476</t>
        </is>
      </c>
      <c r="Y2295" t="inlineStr">
        <is>
          <t>CAP/HSCM/ST00476</t>
        </is>
      </c>
      <c r="Z2295" t="inlineStr">
        <is>
          <t>2025-05-11 20:02:48</t>
        </is>
      </c>
      <c r="AA2295" t="inlineStr">
        <is>
          <t>2025-05-11 20:01:30</t>
        </is>
      </c>
      <c r="AB2295" t="inlineStr">
        <is>
          <t>1fleurgile</t>
        </is>
      </c>
      <c r="AC2295" t="inlineStr">
        <is>
          <t>2025-05-11 20:24:36</t>
        </is>
      </c>
      <c r="AD2295" s="1" t="inlineStr">
        <is>
          <t>https://www.commcarehq.org/a/caris-test/reports/form_data/20b920ee-dd8a-4f6c-afae-a5fd43f4183d/</t>
        </is>
      </c>
      <c r="AE2295" t="inlineStr">
        <is>
          <t>---</t>
        </is>
      </c>
      <c r="AF2295" t="inlineStr">
        <is>
          <t>9ccec54780c744e68079f19847fd01fb</t>
        </is>
      </c>
      <c r="AG2295" t="inlineStr">
        <is>
          <t>---</t>
        </is>
      </c>
      <c r="AH2295" t="inlineStr">
        <is>
          <t>2025-05-11 20:02:48</t>
        </is>
      </c>
      <c r="AI2295" t="inlineStr">
        <is>
          <t>9cfdf7db54419d22491b2c964b5162b3</t>
        </is>
      </c>
      <c r="AJ2295" t="inlineStr">
        <is>
          <t>2025-05-09</t>
        </is>
      </c>
      <c r="AK2295" t="inlineStr">
        <is>
          <t>4</t>
        </is>
      </c>
      <c r="AL2295" t="inlineStr">
        <is>
          <t>Suivi adherence</t>
        </is>
      </c>
      <c r="AM2295" t="inlineStr">
        <is>
          <t>0</t>
        </is>
      </c>
      <c r="AN2295" t="inlineStr">
        <is>
          <t>Adhérence</t>
        </is>
      </c>
      <c r="AO2295" t="inlineStr">
        <is>
          <t>1</t>
        </is>
      </c>
      <c r="AP2295" t="inlineStr">
        <is>
          <t>1</t>
        </is>
      </c>
      <c r="AQ2295" t="inlineStr"/>
      <c r="AR2295" t="inlineStr"/>
      <c r="AS2295" t="inlineStr"/>
      <c r="AT2295" t="inlineStr"/>
      <c r="AU2295" t="inlineStr">
        <is>
          <t>---</t>
        </is>
      </c>
      <c r="AV2295" t="inlineStr">
        <is>
          <t>---</t>
        </is>
      </c>
      <c r="AW2295" t="inlineStr">
        <is>
          <t>---</t>
        </is>
      </c>
      <c r="AX2295" t="inlineStr">
        <is>
          <t>---</t>
        </is>
      </c>
      <c r="AY2295" t="inlineStr">
        <is>
          <t>---</t>
        </is>
      </c>
      <c r="AZ2295" t="inlineStr">
        <is>
          <t>---</t>
        </is>
      </c>
      <c r="BA2295" t="inlineStr">
        <is>
          <t>9cfdf7db54419d22491b2c964b5162b3</t>
        </is>
      </c>
      <c r="BB2295" t="inlineStr">
        <is>
          <t>http://openrosa.org/formdesigner/0B48E039-1E80-49A7-AC24-732B6E788E39</t>
        </is>
      </c>
      <c r="BC2295" t="inlineStr">
        <is>
          <t>Ration et autres visites</t>
        </is>
      </c>
      <c r="BD2295" t="inlineStr">
        <is>
          <t>CommCare Android, version "2.56"(471791). App v16061. CommCare Version 2.56.0. Build 471791, built on: 2025-04-11</t>
        </is>
      </c>
      <c r="BE2295" t="inlineStr">
        <is>
          <t>commcare_76b456dd-7d90-498a-a785-92f136625a61</t>
        </is>
      </c>
      <c r="BF2295" t="inlineStr">
        <is>
          <t>19.7265691 -72.22013 -33.86 5.71</t>
        </is>
      </c>
      <c r="BG2295" t="inlineStr">
        <is>
          <t>f13d8149fc6d39ebe86af18272310ff9</t>
        </is>
      </c>
      <c r="BH2295" t="inlineStr">
        <is>
          <t>d6a4f3e1342d4e3586ccf33a0d61b1da</t>
        </is>
      </c>
      <c r="BI2295" t="inlineStr">
        <is>
          <t>15246</t>
        </is>
      </c>
      <c r="BJ2295" t="inlineStr">
        <is>
          <t>XFormInstance</t>
        </is>
      </c>
      <c r="BK2295" t="inlineStr">
        <is>
          <t>18b5918c2c7311f09042bb16f85ce7ee</t>
        </is>
      </c>
      <c r="BL2295" t="b">
        <v>0</v>
      </c>
      <c r="BM2295" t="inlineStr">
        <is>
          <t>---</t>
        </is>
      </c>
      <c r="BN2295" t="inlineStr">
        <is>
          <t>200.113.215.58</t>
        </is>
      </c>
      <c r="BO2295" t="inlineStr">
        <is>
          <t>Seide Samuel</t>
        </is>
      </c>
    </row>
    <row r="2296">
      <c r="A2296" t="inlineStr">
        <is>
          <t>2294</t>
        </is>
      </c>
      <c r="B2296" t="inlineStr">
        <is>
          <t>dd16f96d-dcc8-4f52-9377-901c45418664</t>
        </is>
      </c>
      <c r="C2296" t="inlineStr">
        <is>
          <t>2025-05-09</t>
        </is>
      </c>
      <c r="D2296" t="inlineStr">
        <is>
          <t>4</t>
        </is>
      </c>
      <c r="E2296" t="inlineStr">
        <is>
          <t>Suivi adherence</t>
        </is>
      </c>
      <c r="F2296" t="inlineStr">
        <is>
          <t>0</t>
        </is>
      </c>
      <c r="G2296" t="inlineStr">
        <is>
          <t>Adhérence</t>
        </is>
      </c>
      <c r="H2296" t="inlineStr">
        <is>
          <t>1</t>
        </is>
      </c>
      <c r="I2296" t="inlineStr">
        <is>
          <t>0</t>
        </is>
      </c>
      <c r="J2296" t="inlineStr">
        <is>
          <t>---</t>
        </is>
      </c>
      <c r="K2296" t="inlineStr">
        <is>
          <t>---</t>
        </is>
      </c>
      <c r="L2296" t="inlineStr">
        <is>
          <t>---</t>
        </is>
      </c>
      <c r="M2296" t="inlineStr">
        <is>
          <t>---</t>
        </is>
      </c>
      <c r="N2296" t="inlineStr">
        <is>
          <t>---</t>
        </is>
      </c>
      <c r="O2296" t="inlineStr">
        <is>
          <t>---</t>
        </is>
      </c>
      <c r="P2296" t="inlineStr">
        <is>
          <t>---</t>
        </is>
      </c>
      <c r="Q2296" t="inlineStr">
        <is>
          <t>---</t>
        </is>
      </c>
      <c r="R2296" t="inlineStr">
        <is>
          <t>---</t>
        </is>
      </c>
      <c r="S2296" t="inlineStr">
        <is>
          <t>---</t>
        </is>
      </c>
      <c r="T2296" t="inlineStr">
        <is>
          <t>---</t>
        </is>
      </c>
      <c r="U2296" t="inlineStr">
        <is>
          <t>---</t>
        </is>
      </c>
      <c r="V2296" t="inlineStr">
        <is>
          <t>---</t>
        </is>
      </c>
      <c r="W2296" t="inlineStr"/>
      <c r="X2296" t="inlineStr">
        <is>
          <t>CAP/HSCM/ST04891</t>
        </is>
      </c>
      <c r="Y2296" t="inlineStr">
        <is>
          <t>CAP/HSCM/ST04891</t>
        </is>
      </c>
      <c r="Z2296" t="inlineStr">
        <is>
          <t>2025-05-11 20:10:49</t>
        </is>
      </c>
      <c r="AA2296" t="inlineStr">
        <is>
          <t>2025-05-11 20:09:51</t>
        </is>
      </c>
      <c r="AB2296" t="inlineStr">
        <is>
          <t>1fleurgile</t>
        </is>
      </c>
      <c r="AC2296" t="inlineStr">
        <is>
          <t>2025-05-11 20:24:37</t>
        </is>
      </c>
      <c r="AD2296" s="1" t="inlineStr">
        <is>
          <t>https://www.commcarehq.org/a/caris-test/reports/form_data/dd16f96d-dcc8-4f52-9377-901c45418664/</t>
        </is>
      </c>
      <c r="AE2296" t="inlineStr">
        <is>
          <t>---</t>
        </is>
      </c>
      <c r="AF2296" t="inlineStr">
        <is>
          <t>3c5a623af057e23a32ae4000_199100</t>
        </is>
      </c>
      <c r="AG2296" t="inlineStr">
        <is>
          <t>---</t>
        </is>
      </c>
      <c r="AH2296" t="inlineStr">
        <is>
          <t>2025-05-11 20:10:49</t>
        </is>
      </c>
      <c r="AI2296" t="inlineStr">
        <is>
          <t>9cfdf7db54419d22491b2c964b5162b3</t>
        </is>
      </c>
      <c r="AJ2296" t="inlineStr">
        <is>
          <t>2025-05-09</t>
        </is>
      </c>
      <c r="AK2296" t="inlineStr">
        <is>
          <t>4</t>
        </is>
      </c>
      <c r="AL2296" t="inlineStr">
        <is>
          <t>Suivi adherence</t>
        </is>
      </c>
      <c r="AM2296" t="inlineStr">
        <is>
          <t>0</t>
        </is>
      </c>
      <c r="AN2296" t="inlineStr">
        <is>
          <t>Adhérence</t>
        </is>
      </c>
      <c r="AO2296" t="inlineStr">
        <is>
          <t>1</t>
        </is>
      </c>
      <c r="AP2296" t="inlineStr">
        <is>
          <t>0</t>
        </is>
      </c>
      <c r="AQ2296" t="inlineStr">
        <is>
          <t>---</t>
        </is>
      </c>
      <c r="AR2296" t="inlineStr">
        <is>
          <t>---</t>
        </is>
      </c>
      <c r="AS2296" t="inlineStr">
        <is>
          <t>---</t>
        </is>
      </c>
      <c r="AT2296" t="inlineStr"/>
      <c r="AU2296" t="inlineStr">
        <is>
          <t>---</t>
        </is>
      </c>
      <c r="AV2296" t="inlineStr">
        <is>
          <t>---</t>
        </is>
      </c>
      <c r="AW2296" t="inlineStr">
        <is>
          <t>---</t>
        </is>
      </c>
      <c r="AX2296" t="inlineStr">
        <is>
          <t>---</t>
        </is>
      </c>
      <c r="AY2296" t="inlineStr">
        <is>
          <t>---</t>
        </is>
      </c>
      <c r="AZ2296" t="inlineStr">
        <is>
          <t>---</t>
        </is>
      </c>
      <c r="BA2296" t="inlineStr">
        <is>
          <t>9cfdf7db54419d22491b2c964b5162b3</t>
        </is>
      </c>
      <c r="BB2296" t="inlineStr">
        <is>
          <t>http://openrosa.org/formdesigner/0B48E039-1E80-49A7-AC24-732B6E788E39</t>
        </is>
      </c>
      <c r="BC2296" t="inlineStr">
        <is>
          <t>Ration et autres visites</t>
        </is>
      </c>
      <c r="BD2296" t="inlineStr">
        <is>
          <t>CommCare Android, version "2.56"(471791). App v16061. CommCare Version 2.56.0. Build 471791, built on: 2025-04-11</t>
        </is>
      </c>
      <c r="BE2296" t="inlineStr">
        <is>
          <t>commcare_76b456dd-7d90-498a-a785-92f136625a61</t>
        </is>
      </c>
      <c r="BF2296" t="inlineStr">
        <is>
          <t>19.7266244 -72.2202577 -70.12 9.93</t>
        </is>
      </c>
      <c r="BG2296" t="inlineStr">
        <is>
          <t>f13d8149fc6d39ebe86af18272310ff9</t>
        </is>
      </c>
      <c r="BH2296" t="inlineStr">
        <is>
          <t>d6a4f3e1342d4e3586ccf33a0d61b1da</t>
        </is>
      </c>
      <c r="BI2296" t="inlineStr">
        <is>
          <t>15246</t>
        </is>
      </c>
      <c r="BJ2296" t="inlineStr">
        <is>
          <t>XFormInstance</t>
        </is>
      </c>
      <c r="BK2296" t="inlineStr">
        <is>
          <t>18b5918c2c7311f09042bb16f85ce7ee</t>
        </is>
      </c>
      <c r="BL2296" t="b">
        <v>0</v>
      </c>
      <c r="BM2296" t="inlineStr">
        <is>
          <t>---</t>
        </is>
      </c>
      <c r="BN2296" t="inlineStr">
        <is>
          <t>200.113.215.58</t>
        </is>
      </c>
      <c r="BO2296" t="inlineStr">
        <is>
          <t>Djouney Louis</t>
        </is>
      </c>
    </row>
    <row r="2297">
      <c r="A2297" t="inlineStr">
        <is>
          <t>2295</t>
        </is>
      </c>
      <c r="B2297" t="inlineStr">
        <is>
          <t>9c3c3dc2-5818-4c13-87e7-fe3fed333010</t>
        </is>
      </c>
      <c r="C2297" t="inlineStr">
        <is>
          <t>2025-05-12</t>
        </is>
      </c>
      <c r="D2297" t="inlineStr">
        <is>
          <t>4</t>
        </is>
      </c>
      <c r="E2297" t="inlineStr">
        <is>
          <t>Adherence</t>
        </is>
      </c>
      <c r="F2297" t="inlineStr">
        <is>
          <t>0</t>
        </is>
      </c>
      <c r="G2297" t="inlineStr">
        <is>
          <t>Adhérence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---</t>
        </is>
      </c>
      <c r="L2297" t="inlineStr">
        <is>
          <t>---</t>
        </is>
      </c>
      <c r="M2297" t="inlineStr">
        <is>
          <t>---</t>
        </is>
      </c>
      <c r="N2297" t="inlineStr">
        <is>
          <t>---</t>
        </is>
      </c>
      <c r="O2297" t="inlineStr">
        <is>
          <t>---</t>
        </is>
      </c>
      <c r="P2297" t="inlineStr">
        <is>
          <t>---</t>
        </is>
      </c>
      <c r="Q2297" t="inlineStr">
        <is>
          <t>---</t>
        </is>
      </c>
      <c r="R2297" t="inlineStr"/>
      <c r="S2297" t="inlineStr"/>
      <c r="T2297" t="inlineStr"/>
      <c r="U2297" t="inlineStr"/>
      <c r="V2297" t="inlineStr"/>
      <c r="W2297" t="inlineStr"/>
      <c r="X2297" t="inlineStr">
        <is>
          <t>CAP/CDSF/AJ1114R</t>
        </is>
      </c>
      <c r="Y2297" t="inlineStr">
        <is>
          <t>CAP/CDSF/AJ1114R</t>
        </is>
      </c>
      <c r="Z2297" t="inlineStr">
        <is>
          <t>2025-05-13 02:53:00</t>
        </is>
      </c>
      <c r="AA2297" t="inlineStr">
        <is>
          <t>2025-05-13 02:52:12</t>
        </is>
      </c>
      <c r="AB2297" t="inlineStr">
        <is>
          <t>1fleurgile</t>
        </is>
      </c>
      <c r="AC2297" t="inlineStr">
        <is>
          <t>2025-05-13 02:56:27</t>
        </is>
      </c>
      <c r="AD2297" s="1" t="inlineStr">
        <is>
          <t>https://www.commcarehq.org/a/caris-test/reports/form_data/9c3c3dc2-5818-4c13-87e7-fe3fed333010/</t>
        </is>
      </c>
      <c r="AE2297" t="inlineStr">
        <is>
          <t>---</t>
        </is>
      </c>
      <c r="AF2297" t="inlineStr">
        <is>
          <t>3c5a623af057e23a32ae4000_16769</t>
        </is>
      </c>
      <c r="AG2297" t="inlineStr">
        <is>
          <t>---</t>
        </is>
      </c>
      <c r="AH2297" t="inlineStr">
        <is>
          <t>2025-05-13 02:53:00</t>
        </is>
      </c>
      <c r="AI2297" t="inlineStr">
        <is>
          <t>9cfdf7db54419d22491b2c964b5162b3</t>
        </is>
      </c>
      <c r="AJ2297" t="inlineStr">
        <is>
          <t>2025-05-12</t>
        </is>
      </c>
      <c r="AK2297" t="inlineStr">
        <is>
          <t>4</t>
        </is>
      </c>
      <c r="AL2297" t="inlineStr">
        <is>
          <t>Adherence</t>
        </is>
      </c>
      <c r="AM2297" t="inlineStr">
        <is>
          <t>0</t>
        </is>
      </c>
      <c r="AN2297" t="inlineStr">
        <is>
          <t>Adhérence</t>
        </is>
      </c>
      <c r="AO2297" t="inlineStr">
        <is>
          <t>1</t>
        </is>
      </c>
      <c r="AP2297" t="inlineStr">
        <is>
          <t>1</t>
        </is>
      </c>
      <c r="AQ2297" t="inlineStr"/>
      <c r="AR2297" t="inlineStr"/>
      <c r="AS2297" t="inlineStr"/>
      <c r="AT2297" t="inlineStr"/>
      <c r="AU2297" t="inlineStr">
        <is>
          <t>---</t>
        </is>
      </c>
      <c r="AV2297" t="inlineStr">
        <is>
          <t>---</t>
        </is>
      </c>
      <c r="AW2297" t="inlineStr">
        <is>
          <t>---</t>
        </is>
      </c>
      <c r="AX2297" t="inlineStr">
        <is>
          <t>---</t>
        </is>
      </c>
      <c r="AY2297" t="inlineStr">
        <is>
          <t>---</t>
        </is>
      </c>
      <c r="AZ2297" t="inlineStr">
        <is>
          <t>---</t>
        </is>
      </c>
      <c r="BA2297" t="inlineStr">
        <is>
          <t>9cfdf7db54419d22491b2c964b5162b3</t>
        </is>
      </c>
      <c r="BB2297" t="inlineStr">
        <is>
          <t>http://openrosa.org/formdesigner/0B48E039-1E80-49A7-AC24-732B6E788E39</t>
        </is>
      </c>
      <c r="BC2297" t="inlineStr">
        <is>
          <t>Ration et autres visites</t>
        </is>
      </c>
      <c r="BD2297" t="inlineStr">
        <is>
          <t>CommCare Android, version "2.56"(471791). App v16061. CommCare Version 2.56.0. Build 471791, built on: 2025-04-11</t>
        </is>
      </c>
      <c r="BE2297" t="inlineStr">
        <is>
          <t>commcare_76b456dd-7d90-498a-a785-92f136625a61</t>
        </is>
      </c>
      <c r="BF2297" t="inlineStr">
        <is>
          <t>19.7266081 -72.2201537 -19.94 13.66</t>
        </is>
      </c>
      <c r="BG2297" t="inlineStr">
        <is>
          <t>f13d8149fc6d39ebe86af18272310ff9</t>
        </is>
      </c>
      <c r="BH2297" t="inlineStr">
        <is>
          <t>d6a4f3e1342d4e3586ccf33a0d61b1da</t>
        </is>
      </c>
      <c r="BI2297" t="inlineStr">
        <is>
          <t>15246</t>
        </is>
      </c>
      <c r="BJ2297" t="inlineStr">
        <is>
          <t>XFormInstance</t>
        </is>
      </c>
      <c r="BK2297" t="inlineStr">
        <is>
          <t>18b5918c2c7311f09042bb16f85ce7ee</t>
        </is>
      </c>
      <c r="BL2297" t="b">
        <v>0</v>
      </c>
      <c r="BM2297" t="inlineStr">
        <is>
          <t>---</t>
        </is>
      </c>
      <c r="BN2297" t="inlineStr">
        <is>
          <t>200.113.248.80</t>
        </is>
      </c>
      <c r="BO2297" t="inlineStr">
        <is>
          <t>Asline Joseph</t>
        </is>
      </c>
    </row>
    <row r="2298">
      <c r="A2298" t="inlineStr">
        <is>
          <t>2296</t>
        </is>
      </c>
      <c r="B2298" t="inlineStr">
        <is>
          <t>c879d329-3082-43d8-bf68-0f78a4e149dc</t>
        </is>
      </c>
      <c r="C2298" t="inlineStr">
        <is>
          <t>2025-05-12</t>
        </is>
      </c>
      <c r="D2298" t="inlineStr">
        <is>
          <t>4</t>
        </is>
      </c>
      <c r="E2298" t="inlineStr">
        <is>
          <t>suivi adherence</t>
        </is>
      </c>
      <c r="F2298" t="inlineStr">
        <is>
          <t>0</t>
        </is>
      </c>
      <c r="G2298" t="inlineStr">
        <is>
          <t>Adhérence</t>
        </is>
      </c>
      <c r="H2298" t="inlineStr">
        <is>
          <t>1</t>
        </is>
      </c>
      <c r="I2298" t="inlineStr">
        <is>
          <t>1</t>
        </is>
      </c>
      <c r="J2298" t="inlineStr"/>
      <c r="K2298" t="inlineStr">
        <is>
          <t>---</t>
        </is>
      </c>
      <c r="L2298" t="inlineStr">
        <is>
          <t>---</t>
        </is>
      </c>
      <c r="M2298" t="inlineStr">
        <is>
          <t>---</t>
        </is>
      </c>
      <c r="N2298" t="inlineStr">
        <is>
          <t>---</t>
        </is>
      </c>
      <c r="O2298" t="inlineStr">
        <is>
          <t>---</t>
        </is>
      </c>
      <c r="P2298" t="inlineStr">
        <is>
          <t>---</t>
        </is>
      </c>
      <c r="Q2298" t="inlineStr">
        <is>
          <t>---</t>
        </is>
      </c>
      <c r="R2298" t="inlineStr"/>
      <c r="S2298" t="inlineStr"/>
      <c r="T2298" t="inlineStr"/>
      <c r="U2298" t="inlineStr"/>
      <c r="V2298" t="inlineStr"/>
      <c r="W2298" t="inlineStr"/>
      <c r="X2298" t="inlineStr">
        <is>
          <t>CAP/HSCM/ST03748</t>
        </is>
      </c>
      <c r="Y2298" t="inlineStr">
        <is>
          <t>CAP/HSCM/ST03748</t>
        </is>
      </c>
      <c r="Z2298" t="inlineStr">
        <is>
          <t>2025-05-13 02:54:18</t>
        </is>
      </c>
      <c r="AA2298" t="inlineStr">
        <is>
          <t>2025-05-13 02:53:27</t>
        </is>
      </c>
      <c r="AB2298" t="inlineStr">
        <is>
          <t>1fleurgile</t>
        </is>
      </c>
      <c r="AC2298" t="inlineStr">
        <is>
          <t>2025-05-13 02:56:28</t>
        </is>
      </c>
      <c r="AD2298" s="1" t="inlineStr">
        <is>
          <t>https://www.commcarehq.org/a/caris-test/reports/form_data/c879d329-3082-43d8-bf68-0f78a4e149dc/</t>
        </is>
      </c>
      <c r="AE2298" t="inlineStr">
        <is>
          <t>---</t>
        </is>
      </c>
      <c r="AF2298" t="inlineStr">
        <is>
          <t>3c5a623af057e23a32ae4000_37634</t>
        </is>
      </c>
      <c r="AG2298" t="inlineStr">
        <is>
          <t>---</t>
        </is>
      </c>
      <c r="AH2298" t="inlineStr">
        <is>
          <t>2025-05-13 02:54:18</t>
        </is>
      </c>
      <c r="AI2298" t="inlineStr">
        <is>
          <t>9cfdf7db54419d22491b2c964b5162b3</t>
        </is>
      </c>
      <c r="AJ2298" t="inlineStr">
        <is>
          <t>2025-05-12</t>
        </is>
      </c>
      <c r="AK2298" t="inlineStr">
        <is>
          <t>4</t>
        </is>
      </c>
      <c r="AL2298" t="inlineStr">
        <is>
          <t>suivi adherence</t>
        </is>
      </c>
      <c r="AM2298" t="inlineStr">
        <is>
          <t>0</t>
        </is>
      </c>
      <c r="AN2298" t="inlineStr">
        <is>
          <t>Adhérence</t>
        </is>
      </c>
      <c r="AO2298" t="inlineStr">
        <is>
          <t>1</t>
        </is>
      </c>
      <c r="AP2298" t="inlineStr">
        <is>
          <t>1</t>
        </is>
      </c>
      <c r="AQ2298" t="inlineStr"/>
      <c r="AR2298" t="inlineStr"/>
      <c r="AS2298" t="inlineStr"/>
      <c r="AT2298" t="inlineStr"/>
      <c r="AU2298" t="inlineStr">
        <is>
          <t>---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inlineStr">
        <is>
          <t>---</t>
        </is>
      </c>
      <c r="BA2298" t="inlineStr">
        <is>
          <t>9cfdf7db54419d22491b2c964b5162b3</t>
        </is>
      </c>
      <c r="BB2298" t="inlineStr">
        <is>
          <t>http://openrosa.org/formdesigner/0B48E039-1E80-49A7-AC24-732B6E788E39</t>
        </is>
      </c>
      <c r="BC2298" t="inlineStr">
        <is>
          <t>Ration et autres visites</t>
        </is>
      </c>
      <c r="BD2298" t="inlineStr">
        <is>
          <t>CommCare Android, version "2.56"(471791). App v16061. CommCare Version 2.56.0. Build 471791, built on: 2025-04-11</t>
        </is>
      </c>
      <c r="BE2298" t="inlineStr">
        <is>
          <t>commcare_76b456dd-7d90-498a-a785-92f136625a61</t>
        </is>
      </c>
      <c r="BF2298" t="inlineStr">
        <is>
          <t>19.7266093 -72.2202619 -24.85 16.77</t>
        </is>
      </c>
      <c r="BG2298" t="inlineStr">
        <is>
          <t>f13d8149fc6d39ebe86af18272310ff9</t>
        </is>
      </c>
      <c r="BH2298" t="inlineStr">
        <is>
          <t>d6a4f3e1342d4e3586ccf33a0d61b1da</t>
        </is>
      </c>
      <c r="BI2298" t="inlineStr">
        <is>
          <t>15246</t>
        </is>
      </c>
      <c r="BJ2298" t="inlineStr">
        <is>
          <t>XFormInstance</t>
        </is>
      </c>
      <c r="BK2298" t="inlineStr">
        <is>
          <t>18b5918c2c7311f09042bb16f85ce7ee</t>
        </is>
      </c>
      <c r="BL2298" t="b">
        <v>0</v>
      </c>
      <c r="BM2298" t="inlineStr">
        <is>
          <t>---</t>
        </is>
      </c>
      <c r="BN2298" t="inlineStr">
        <is>
          <t>200.113.248.80</t>
        </is>
      </c>
      <c r="BO2298" t="inlineStr">
        <is>
          <t>Jean Luckson</t>
        </is>
      </c>
    </row>
    <row r="2299">
      <c r="A2299" t="inlineStr">
        <is>
          <t>2297</t>
        </is>
      </c>
      <c r="B2299" t="inlineStr">
        <is>
          <t>d3cab18b-538f-4107-8345-d5eff994c790</t>
        </is>
      </c>
      <c r="C2299" t="inlineStr">
        <is>
          <t>2025-05-12</t>
        </is>
      </c>
      <c r="D2299" t="inlineStr">
        <is>
          <t>4</t>
        </is>
      </c>
      <c r="E2299" t="inlineStr">
        <is>
          <t>Adhérence</t>
        </is>
      </c>
      <c r="F2299" t="inlineStr">
        <is>
          <t>0</t>
        </is>
      </c>
      <c r="G2299" t="inlineStr">
        <is>
          <t>Adhérence</t>
        </is>
      </c>
      <c r="H2299" t="inlineStr">
        <is>
          <t>0</t>
        </is>
      </c>
      <c r="I2299" t="inlineStr">
        <is>
          <t>0</t>
        </is>
      </c>
      <c r="J2299" t="inlineStr">
        <is>
          <t>---</t>
        </is>
      </c>
      <c r="K2299" t="inlineStr">
        <is>
          <t>---</t>
        </is>
      </c>
      <c r="L2299" t="inlineStr">
        <is>
          <t>---</t>
        </is>
      </c>
      <c r="M2299" t="inlineStr">
        <is>
          <t>---</t>
        </is>
      </c>
      <c r="N2299" t="inlineStr">
        <is>
          <t>---</t>
        </is>
      </c>
      <c r="O2299" t="inlineStr">
        <is>
          <t>---</t>
        </is>
      </c>
      <c r="P2299" t="inlineStr">
        <is>
          <t>---</t>
        </is>
      </c>
      <c r="Q2299" t="inlineStr">
        <is>
          <t>---</t>
        </is>
      </c>
      <c r="R2299" t="inlineStr">
        <is>
          <t>---</t>
        </is>
      </c>
      <c r="S2299" t="inlineStr">
        <is>
          <t>---</t>
        </is>
      </c>
      <c r="T2299" t="inlineStr">
        <is>
          <t>---</t>
        </is>
      </c>
      <c r="U2299" t="inlineStr">
        <is>
          <t>---</t>
        </is>
      </c>
      <c r="V2299" t="inlineStr">
        <is>
          <t>---</t>
        </is>
      </c>
      <c r="W2299" t="inlineStr"/>
      <c r="X2299" t="inlineStr">
        <is>
          <t>CAP/HSCM/ST04795</t>
        </is>
      </c>
      <c r="Y2299" t="inlineStr">
        <is>
          <t>CAP/HSCM/ST04795</t>
        </is>
      </c>
      <c r="Z2299" t="inlineStr">
        <is>
          <t>2025-05-13 02:55:52</t>
        </is>
      </c>
      <c r="AA2299" t="inlineStr">
        <is>
          <t>2025-05-13 02:54:54</t>
        </is>
      </c>
      <c r="AB2299" t="inlineStr">
        <is>
          <t>1fleurgile</t>
        </is>
      </c>
      <c r="AC2299" t="inlineStr">
        <is>
          <t>2025-05-13 02:56:29</t>
        </is>
      </c>
      <c r="AD2299" s="1" t="inlineStr">
        <is>
          <t>https://www.commcarehq.org/a/caris-test/reports/form_data/d3cab18b-538f-4107-8345-d5eff994c790/</t>
        </is>
      </c>
      <c r="AE2299" t="inlineStr">
        <is>
          <t>---</t>
        </is>
      </c>
      <c r="AF2299" t="inlineStr">
        <is>
          <t>3c5a623af057e23a32ae4000_187354</t>
        </is>
      </c>
      <c r="AG2299" t="inlineStr">
        <is>
          <t>---</t>
        </is>
      </c>
      <c r="AH2299" t="inlineStr">
        <is>
          <t>2025-05-13 02:55:52</t>
        </is>
      </c>
      <c r="AI2299" t="inlineStr">
        <is>
          <t>9cfdf7db54419d22491b2c964b5162b3</t>
        </is>
      </c>
      <c r="AJ2299" t="inlineStr">
        <is>
          <t>2025-05-12</t>
        </is>
      </c>
      <c r="AK2299" t="inlineStr">
        <is>
          <t>4</t>
        </is>
      </c>
      <c r="AL2299" t="inlineStr">
        <is>
          <t>Adhérence</t>
        </is>
      </c>
      <c r="AM2299" t="inlineStr">
        <is>
          <t>0</t>
        </is>
      </c>
      <c r="AN2299" t="inlineStr">
        <is>
          <t>Adhérence</t>
        </is>
      </c>
      <c r="AO2299" t="inlineStr">
        <is>
          <t>0</t>
        </is>
      </c>
      <c r="AP2299" t="inlineStr">
        <is>
          <t>0</t>
        </is>
      </c>
      <c r="AQ2299" t="inlineStr">
        <is>
          <t>---</t>
        </is>
      </c>
      <c r="AR2299" t="inlineStr">
        <is>
          <t>---</t>
        </is>
      </c>
      <c r="AS2299" t="inlineStr">
        <is>
          <t>---</t>
        </is>
      </c>
      <c r="AT2299" t="inlineStr"/>
      <c r="AU2299" t="inlineStr">
        <is>
          <t>---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inlineStr">
        <is>
          <t>---</t>
        </is>
      </c>
      <c r="BA2299" t="inlineStr">
        <is>
          <t>9cfdf7db54419d22491b2c964b5162b3</t>
        </is>
      </c>
      <c r="BB2299" t="inlineStr">
        <is>
          <t>http://openrosa.org/formdesigner/0B48E039-1E80-49A7-AC24-732B6E788E39</t>
        </is>
      </c>
      <c r="BC2299" t="inlineStr">
        <is>
          <t>Ration et autres visites</t>
        </is>
      </c>
      <c r="BD2299" t="inlineStr">
        <is>
          <t>CommCare Android, version "2.56"(471791). App v16061. CommCare Version 2.56.0. Build 471791, built on: 2025-04-11</t>
        </is>
      </c>
      <c r="BE2299" t="inlineStr">
        <is>
          <t>commcare_76b456dd-7d90-498a-a785-92f136625a61</t>
        </is>
      </c>
      <c r="BF2299" t="inlineStr">
        <is>
          <t>19.7265549 -72.2202836 -34.92 15.74</t>
        </is>
      </c>
      <c r="BG2299" t="inlineStr">
        <is>
          <t>f13d8149fc6d39ebe86af18272310ff9</t>
        </is>
      </c>
      <c r="BH2299" t="inlineStr">
        <is>
          <t>d6a4f3e1342d4e3586ccf33a0d61b1da</t>
        </is>
      </c>
      <c r="BI2299" t="inlineStr">
        <is>
          <t>15246</t>
        </is>
      </c>
      <c r="BJ2299" t="inlineStr">
        <is>
          <t>XFormInstance</t>
        </is>
      </c>
      <c r="BK2299" t="inlineStr">
        <is>
          <t>18b5918c2c7311f09042bb16f85ce7ee</t>
        </is>
      </c>
      <c r="BL2299" t="b">
        <v>0</v>
      </c>
      <c r="BM2299" t="inlineStr">
        <is>
          <t>---</t>
        </is>
      </c>
      <c r="BN2299" t="inlineStr">
        <is>
          <t>200.113.248.80</t>
        </is>
      </c>
      <c r="BO2299" t="inlineStr">
        <is>
          <t>Esther Pierre</t>
        </is>
      </c>
    </row>
    <row r="2300">
      <c r="A2300" t="inlineStr">
        <is>
          <t>2298</t>
        </is>
      </c>
      <c r="B2300" t="inlineStr">
        <is>
          <t>a9007b2a-b8c9-4593-a467-6fa48549ad67</t>
        </is>
      </c>
      <c r="C2300" t="inlineStr">
        <is>
          <t>2025-05-13</t>
        </is>
      </c>
      <c r="D2300" t="inlineStr">
        <is>
          <t>10</t>
        </is>
      </c>
      <c r="E2300" t="inlineStr">
        <is>
          <t>---</t>
        </is>
      </c>
      <c r="F2300" t="inlineStr">
        <is>
          <t>1</t>
        </is>
      </c>
      <c r="G2300" t="inlineStr">
        <is>
          <t>---</t>
        </is>
      </c>
      <c r="H2300" t="inlineStr">
        <is>
          <t>0</t>
        </is>
      </c>
      <c r="I2300" t="inlineStr">
        <is>
          <t>1</t>
        </is>
      </c>
      <c r="J2300" t="inlineStr">
        <is>
          <t>2</t>
        </is>
      </c>
      <c r="K2300" t="inlineStr">
        <is>
          <t>---</t>
        </is>
      </c>
      <c r="L2300" t="inlineStr">
        <is>
          <t>---</t>
        </is>
      </c>
      <c r="M2300" t="inlineStr">
        <is>
          <t>---</t>
        </is>
      </c>
      <c r="N2300" t="inlineStr">
        <is>
          <t>---</t>
        </is>
      </c>
      <c r="O2300" t="inlineStr">
        <is>
          <t>---</t>
        </is>
      </c>
      <c r="P2300" t="inlineStr">
        <is>
          <t>---</t>
        </is>
      </c>
      <c r="Q2300" t="inlineStr">
        <is>
          <t>---</t>
        </is>
      </c>
      <c r="R2300" t="inlineStr">
        <is>
          <t>12.9</t>
        </is>
      </c>
      <c r="S2300" t="inlineStr">
        <is>
          <t>9.0</t>
        </is>
      </c>
      <c r="T2300" t="inlineStr"/>
      <c r="U2300" t="inlineStr"/>
      <c r="V2300" t="inlineStr"/>
      <c r="W2300" t="inlineStr"/>
      <c r="X2300" t="inlineStr">
        <is>
          <t>CAP/HSCM/ST04898</t>
        </is>
      </c>
      <c r="Y2300" t="inlineStr">
        <is>
          <t>CAP/HSCM/ST04898</t>
        </is>
      </c>
      <c r="Z2300" t="inlineStr">
        <is>
          <t>2025-05-13 23:43:08</t>
        </is>
      </c>
      <c r="AA2300" t="inlineStr">
        <is>
          <t>2025-05-13 23:39:38</t>
        </is>
      </c>
      <c r="AB2300" t="inlineStr">
        <is>
          <t>1fleurgile</t>
        </is>
      </c>
      <c r="AC2300" t="inlineStr">
        <is>
          <t>2025-05-14 11:19:15</t>
        </is>
      </c>
      <c r="AD2300" s="1" t="inlineStr">
        <is>
          <t>https://www.commcarehq.org/a/caris-test/reports/form_data/a9007b2a-b8c9-4593-a467-6fa48549ad67/</t>
        </is>
      </c>
      <c r="AE2300" t="inlineStr">
        <is>
          <t>---</t>
        </is>
      </c>
      <c r="AF2300" t="inlineStr">
        <is>
          <t>3c5a623af057e23a32ae4000_195442</t>
        </is>
      </c>
      <c r="AG2300" t="inlineStr">
        <is>
          <t>---</t>
        </is>
      </c>
      <c r="AH2300" t="inlineStr">
        <is>
          <t>2025-05-13 23:43:08</t>
        </is>
      </c>
      <c r="AI2300" t="inlineStr">
        <is>
          <t>9cfdf7db54419d22491b2c964b5162b3</t>
        </is>
      </c>
      <c r="AJ2300" t="inlineStr">
        <is>
          <t>2025-05-13</t>
        </is>
      </c>
      <c r="AK2300" t="inlineStr">
        <is>
          <t>10</t>
        </is>
      </c>
      <c r="AL2300" t="inlineStr">
        <is>
          <t>---</t>
        </is>
      </c>
      <c r="AM2300" t="inlineStr">
        <is>
          <t>1</t>
        </is>
      </c>
      <c r="AN2300" t="inlineStr">
        <is>
          <t>---</t>
        </is>
      </c>
      <c r="AO2300" t="inlineStr">
        <is>
          <t>0</t>
        </is>
      </c>
      <c r="AP2300" t="inlineStr">
        <is>
          <t>1</t>
        </is>
      </c>
      <c r="AQ2300" t="inlineStr">
        <is>
          <t>12.9</t>
        </is>
      </c>
      <c r="AR2300" t="inlineStr">
        <is>
          <t>9</t>
        </is>
      </c>
      <c r="AS2300" t="inlineStr"/>
      <c r="AT2300" t="inlineStr"/>
      <c r="AU2300" t="inlineStr">
        <is>
          <t>---</t>
        </is>
      </c>
      <c r="AV2300" t="inlineStr">
        <is>
          <t>---</t>
        </is>
      </c>
      <c r="AW2300" t="inlineStr">
        <is>
          <t>---</t>
        </is>
      </c>
      <c r="AX2300" t="inlineStr">
        <is>
          <t>---</t>
        </is>
      </c>
      <c r="AY2300" t="inlineStr">
        <is>
          <t>---</t>
        </is>
      </c>
      <c r="AZ2300" t="inlineStr">
        <is>
          <t>---</t>
        </is>
      </c>
      <c r="BA2300" t="inlineStr">
        <is>
          <t>9cfdf7db54419d22491b2c964b5162b3</t>
        </is>
      </c>
      <c r="BB2300" t="inlineStr">
        <is>
          <t>http://openrosa.org/formdesigner/0B48E039-1E80-49A7-AC24-732B6E788E39</t>
        </is>
      </c>
      <c r="BC2300" t="inlineStr">
        <is>
          <t>Ration et autres visites</t>
        </is>
      </c>
      <c r="BD2300" t="inlineStr">
        <is>
          <t>CommCare Android, version "2.56"(471791). App v16061. CommCare Version 2.56.0. Build 471791, built on: 2025-04-11</t>
        </is>
      </c>
      <c r="BE2300" t="inlineStr">
        <is>
          <t>commcare_76b456dd-7d90-498a-a785-92f136625a61</t>
        </is>
      </c>
      <c r="BF2300" t="inlineStr">
        <is>
          <t>19.7266222 -72.2200851 -16.9 9.8</t>
        </is>
      </c>
      <c r="BG2300" t="inlineStr">
        <is>
          <t>f13d8149fc6d39ebe86af18272310ff9</t>
        </is>
      </c>
      <c r="BH2300" t="inlineStr">
        <is>
          <t>d6a4f3e1342d4e3586ccf33a0d61b1da</t>
        </is>
      </c>
      <c r="BI2300" t="inlineStr">
        <is>
          <t>15246</t>
        </is>
      </c>
      <c r="BJ2300" t="inlineStr">
        <is>
          <t>XFormInstance</t>
        </is>
      </c>
      <c r="BK2300" t="inlineStr">
        <is>
          <t>dfee129e2fa511f0b80a3339fbc0b855</t>
        </is>
      </c>
      <c r="BL2300" t="b">
        <v>0</v>
      </c>
      <c r="BM2300" t="inlineStr">
        <is>
          <t>---</t>
        </is>
      </c>
      <c r="BN2300" t="inlineStr">
        <is>
          <t>200.113.215.23</t>
        </is>
      </c>
      <c r="BO2300" t="inlineStr">
        <is>
          <t>Christella Cherenfant</t>
        </is>
      </c>
    </row>
    <row r="2301">
      <c r="A2301" t="inlineStr">
        <is>
          <t>2299</t>
        </is>
      </c>
      <c r="B2301" t="inlineStr">
        <is>
          <t>275a585c-b14b-477d-b754-08e80d1830f0</t>
        </is>
      </c>
      <c r="C2301" t="inlineStr">
        <is>
          <t>2025-05-13</t>
        </is>
      </c>
      <c r="D2301" t="inlineStr">
        <is>
          <t>4</t>
        </is>
      </c>
      <c r="E2301" t="inlineStr">
        <is>
          <t>adhérence</t>
        </is>
      </c>
      <c r="F2301" t="inlineStr">
        <is>
          <t>0</t>
        </is>
      </c>
      <c r="G2301" t="inlineStr">
        <is>
          <t>Adhérence</t>
        </is>
      </c>
      <c r="H2301" t="inlineStr">
        <is>
          <t>1</t>
        </is>
      </c>
      <c r="I2301" t="inlineStr">
        <is>
          <t>1</t>
        </is>
      </c>
      <c r="J2301" t="inlineStr"/>
      <c r="K2301" t="inlineStr">
        <is>
          <t>---</t>
        </is>
      </c>
      <c r="L2301" t="inlineStr">
        <is>
          <t>---</t>
        </is>
      </c>
      <c r="M2301" t="inlineStr">
        <is>
          <t>---</t>
        </is>
      </c>
      <c r="N2301" t="inlineStr">
        <is>
          <t>---</t>
        </is>
      </c>
      <c r="O2301" t="inlineStr">
        <is>
          <t>---</t>
        </is>
      </c>
      <c r="P2301" t="inlineStr">
        <is>
          <t>---</t>
        </is>
      </c>
      <c r="Q2301" t="inlineStr">
        <is>
          <t>---</t>
        </is>
      </c>
      <c r="R2301" t="inlineStr"/>
      <c r="S2301" t="inlineStr"/>
      <c r="T2301" t="inlineStr"/>
      <c r="U2301" t="inlineStr"/>
      <c r="V2301" t="inlineStr"/>
      <c r="W2301" t="inlineStr"/>
      <c r="X2301" t="inlineStr">
        <is>
          <t>CAP/HSCM/ST02807</t>
        </is>
      </c>
      <c r="Y2301" t="inlineStr">
        <is>
          <t>CAP/HSCM/ST02807</t>
        </is>
      </c>
      <c r="Z2301" t="inlineStr">
        <is>
          <t>2025-05-13 23:55:51</t>
        </is>
      </c>
      <c r="AA2301" t="inlineStr">
        <is>
          <t>2025-05-13 23:53:54</t>
        </is>
      </c>
      <c r="AB2301" t="inlineStr">
        <is>
          <t>1fleurgile</t>
        </is>
      </c>
      <c r="AC2301" t="inlineStr">
        <is>
          <t>2025-05-14 11:19:15</t>
        </is>
      </c>
      <c r="AD2301" s="1" t="inlineStr">
        <is>
          <t>https://www.commcarehq.org/a/caris-test/reports/form_data/275a585c-b14b-477d-b754-08e80d1830f0/</t>
        </is>
      </c>
      <c r="AE2301" t="inlineStr">
        <is>
          <t>---</t>
        </is>
      </c>
      <c r="AF2301" t="inlineStr">
        <is>
          <t>b02407e6770c47ee8226094daa71f4db</t>
        </is>
      </c>
      <c r="AG2301" t="inlineStr">
        <is>
          <t>---</t>
        </is>
      </c>
      <c r="AH2301" t="inlineStr">
        <is>
          <t>2025-05-13 23:55:51</t>
        </is>
      </c>
      <c r="AI2301" t="inlineStr">
        <is>
          <t>9cfdf7db54419d22491b2c964b5162b3</t>
        </is>
      </c>
      <c r="AJ2301" t="inlineStr">
        <is>
          <t>2025-05-13</t>
        </is>
      </c>
      <c r="AK2301" t="inlineStr">
        <is>
          <t>4</t>
        </is>
      </c>
      <c r="AL2301" t="inlineStr">
        <is>
          <t>adhérence</t>
        </is>
      </c>
      <c r="AM2301" t="inlineStr">
        <is>
          <t>0</t>
        </is>
      </c>
      <c r="AN2301" t="inlineStr">
        <is>
          <t>Adhérence</t>
        </is>
      </c>
      <c r="AO2301" t="inlineStr">
        <is>
          <t>1</t>
        </is>
      </c>
      <c r="AP2301" t="inlineStr">
        <is>
          <t>1</t>
        </is>
      </c>
      <c r="AQ2301" t="inlineStr"/>
      <c r="AR2301" t="inlineStr"/>
      <c r="AS2301" t="inlineStr"/>
      <c r="AT2301" t="inlineStr"/>
      <c r="AU2301" t="inlineStr">
        <is>
          <t>---</t>
        </is>
      </c>
      <c r="AV2301" t="inlineStr">
        <is>
          <t>---</t>
        </is>
      </c>
      <c r="AW2301" t="inlineStr">
        <is>
          <t>---</t>
        </is>
      </c>
      <c r="AX2301" t="inlineStr">
        <is>
          <t>---</t>
        </is>
      </c>
      <c r="AY2301" t="inlineStr">
        <is>
          <t>---</t>
        </is>
      </c>
      <c r="AZ2301" t="inlineStr">
        <is>
          <t>---</t>
        </is>
      </c>
      <c r="BA2301" t="inlineStr">
        <is>
          <t>9cfdf7db54419d22491b2c964b5162b3</t>
        </is>
      </c>
      <c r="BB2301" t="inlineStr">
        <is>
          <t>http://openrosa.org/formdesigner/0B48E039-1E80-49A7-AC24-732B6E788E39</t>
        </is>
      </c>
      <c r="BC2301" t="inlineStr">
        <is>
          <t>Ration et autres visites</t>
        </is>
      </c>
      <c r="BD2301" t="inlineStr">
        <is>
          <t>CommCare Android, version "2.56"(471791). App v16061. CommCare Version 2.56.0. Build 471791, built on: 2025-04-11</t>
        </is>
      </c>
      <c r="BE2301" t="inlineStr">
        <is>
          <t>commcare_76b456dd-7d90-498a-a785-92f136625a61</t>
        </is>
      </c>
      <c r="BF2301" t="inlineStr">
        <is>
          <t>19.7266633 -72.2201283 -26.66 9.73</t>
        </is>
      </c>
      <c r="BG2301" t="inlineStr">
        <is>
          <t>f13d8149fc6d39ebe86af18272310ff9</t>
        </is>
      </c>
      <c r="BH2301" t="inlineStr">
        <is>
          <t>d6a4f3e1342d4e3586ccf33a0d61b1da</t>
        </is>
      </c>
      <c r="BI2301" t="inlineStr">
        <is>
          <t>15246</t>
        </is>
      </c>
      <c r="BJ2301" t="inlineStr">
        <is>
          <t>XFormInstance</t>
        </is>
      </c>
      <c r="BK2301" t="inlineStr">
        <is>
          <t>dfee129e2fa511f0b80a3339fbc0b855</t>
        </is>
      </c>
      <c r="BL2301" t="b">
        <v>0</v>
      </c>
      <c r="BM2301" t="inlineStr">
        <is>
          <t>---</t>
        </is>
      </c>
      <c r="BN2301" t="inlineStr">
        <is>
          <t>200.113.215.23</t>
        </is>
      </c>
      <c r="BO2301" t="inlineStr">
        <is>
          <t>Rivenson Michel</t>
        </is>
      </c>
    </row>
    <row r="2302">
      <c r="A2302" t="inlineStr">
        <is>
          <t>2300</t>
        </is>
      </c>
      <c r="B2302" t="inlineStr">
        <is>
          <t>8776d80a-67e0-48ac-950d-8428f029df20</t>
        </is>
      </c>
      <c r="C2302" t="inlineStr">
        <is>
          <t>2025-05-14</t>
        </is>
      </c>
      <c r="D2302" t="inlineStr">
        <is>
          <t>3</t>
        </is>
      </c>
      <c r="E2302" t="inlineStr">
        <is>
          <t>---</t>
        </is>
      </c>
      <c r="F2302" t="inlineStr">
        <is>
          <t>0</t>
        </is>
      </c>
      <c r="G2302" t="inlineStr">
        <is>
          <t>---</t>
        </is>
      </c>
      <c r="H2302" t="inlineStr">
        <is>
          <t>1</t>
        </is>
      </c>
      <c r="I2302" t="inlineStr">
        <is>
          <t>1</t>
        </is>
      </c>
      <c r="J2302" t="inlineStr">
        <is>
          <t>1</t>
        </is>
      </c>
      <c r="K2302" t="inlineStr">
        <is>
          <t>---</t>
        </is>
      </c>
      <c r="L2302" t="inlineStr">
        <is>
          <t>---</t>
        </is>
      </c>
      <c r="M2302" t="inlineStr">
        <is>
          <t>---</t>
        </is>
      </c>
      <c r="N2302" t="inlineStr">
        <is>
          <t>---</t>
        </is>
      </c>
      <c r="O2302" t="inlineStr">
        <is>
          <t>---</t>
        </is>
      </c>
      <c r="P2302" t="inlineStr">
        <is>
          <t>---</t>
        </is>
      </c>
      <c r="Q2302" t="inlineStr">
        <is>
          <t>---</t>
        </is>
      </c>
      <c r="R2302" t="inlineStr"/>
      <c r="S2302" t="inlineStr">
        <is>
          <t>47.2</t>
        </is>
      </c>
      <c r="T2302" t="inlineStr"/>
      <c r="U2302" t="inlineStr"/>
      <c r="V2302">
        <f>HYPERLINK("https://www.commcarehq.org/a/caris-test/api/form_attachment/v1/8776d80a-67e0-48ac-950d-8428f029df20/1747227899760.jpg")</f>
        <v/>
      </c>
      <c r="W2302" t="inlineStr">
        <is>
          <t>19.6171434 -72.0269248 13.94 24.37</t>
        </is>
      </c>
      <c r="X2302" t="inlineStr">
        <is>
          <t>CAP/CALT/ST01584</t>
        </is>
      </c>
      <c r="Y2302" t="inlineStr">
        <is>
          <t>CAP/CALT/ST01584</t>
        </is>
      </c>
      <c r="Z2302" t="inlineStr">
        <is>
          <t>2025-05-14 13:27:15</t>
        </is>
      </c>
      <c r="AA2302" t="inlineStr">
        <is>
          <t>2025-05-14 13:04:15</t>
        </is>
      </c>
      <c r="AB2302" t="inlineStr">
        <is>
          <t>1irania</t>
        </is>
      </c>
      <c r="AC2302" t="inlineStr">
        <is>
          <t>2025-05-14 13:27:19</t>
        </is>
      </c>
      <c r="AD2302" s="1" t="inlineStr">
        <is>
          <t>https://www.commcarehq.org/a/caris-test/reports/form_data/8776d80a-67e0-48ac-950d-8428f029df20/</t>
        </is>
      </c>
      <c r="AE2302" t="inlineStr">
        <is>
          <t>---</t>
        </is>
      </c>
      <c r="AF2302" t="inlineStr">
        <is>
          <t>3c5a623af057e23a32ae4000_47390</t>
        </is>
      </c>
      <c r="AG2302" t="inlineStr">
        <is>
          <t>OK</t>
        </is>
      </c>
      <c r="AH2302" t="inlineStr">
        <is>
          <t>2025-05-14 13:27:15</t>
        </is>
      </c>
      <c r="AI2302" t="inlineStr">
        <is>
          <t>42a82b7de9e609ae71648670ad4c56aa</t>
        </is>
      </c>
      <c r="AJ2302" t="inlineStr">
        <is>
          <t>2025-05-14</t>
        </is>
      </c>
      <c r="AK2302" t="inlineStr">
        <is>
          <t>3</t>
        </is>
      </c>
      <c r="AL2302" t="inlineStr">
        <is>
          <t>---</t>
        </is>
      </c>
      <c r="AM2302" t="inlineStr">
        <is>
          <t>0</t>
        </is>
      </c>
      <c r="AN2302" t="inlineStr">
        <is>
          <t>---</t>
        </is>
      </c>
      <c r="AO2302" t="inlineStr">
        <is>
          <t>1</t>
        </is>
      </c>
      <c r="AP2302" t="inlineStr">
        <is>
          <t>1</t>
        </is>
      </c>
      <c r="AQ2302" t="inlineStr"/>
      <c r="AR2302" t="inlineStr">
        <is>
          <t>47.2</t>
        </is>
      </c>
      <c r="AS2302" t="inlineStr"/>
      <c r="AT2302" t="inlineStr">
        <is>
          <t>19.6171434 -72.0269248 13.94 24.37</t>
        </is>
      </c>
      <c r="AU2302" t="inlineStr">
        <is>
          <t>---</t>
        </is>
      </c>
      <c r="AV2302" t="inlineStr">
        <is>
          <t>---</t>
        </is>
      </c>
      <c r="AW2302" t="inlineStr">
        <is>
          <t>---</t>
        </is>
      </c>
      <c r="AX2302" t="inlineStr">
        <is>
          <t>---</t>
        </is>
      </c>
      <c r="AY2302" t="inlineStr">
        <is>
          <t>---</t>
        </is>
      </c>
      <c r="AZ2302" t="inlineStr">
        <is>
          <t>---</t>
        </is>
      </c>
      <c r="BA2302" t="inlineStr">
        <is>
          <t>42a82b7de9e609ae71648670ad4c56aa</t>
        </is>
      </c>
      <c r="BB2302" t="inlineStr">
        <is>
          <t>http://openrosa.org/formdesigner/0B48E039-1E80-49A7-AC24-732B6E788E39</t>
        </is>
      </c>
      <c r="BC2302" t="inlineStr">
        <is>
          <t>Ration et autres visites</t>
        </is>
      </c>
      <c r="BD2302" t="inlineStr">
        <is>
          <t>CommCare Android, version "2.56"(468027). App v16061. CommCare Version 2.56.0. Build 468027, built on: 2025-01-18</t>
        </is>
      </c>
      <c r="BE2302" t="inlineStr">
        <is>
          <t>commcare_6c8d6b29-ddee-4573-a4bf-ff173bbf52d8</t>
        </is>
      </c>
      <c r="BF2302" t="inlineStr">
        <is>
          <t>19.6170731 -72.0268514 17.52 9.25</t>
        </is>
      </c>
      <c r="BG2302" t="inlineStr">
        <is>
          <t>f13d8149fc6d39ebe86af18272310ff9</t>
        </is>
      </c>
      <c r="BH2302" t="inlineStr">
        <is>
          <t>d6a4f3e1342d4e3586ccf33a0d61b1da</t>
        </is>
      </c>
      <c r="BI2302" t="inlineStr">
        <is>
          <t>15246</t>
        </is>
      </c>
      <c r="BJ2302" t="inlineStr">
        <is>
          <t>XFormInstance</t>
        </is>
      </c>
      <c r="BK2302" t="inlineStr">
        <is>
          <t>5961a4982d0c11f0b792df8044126b4a</t>
        </is>
      </c>
      <c r="BL2302" t="b">
        <v>0</v>
      </c>
      <c r="BM2302" t="inlineStr">
        <is>
          <t>---</t>
        </is>
      </c>
      <c r="BN2302" t="inlineStr">
        <is>
          <t>190.115.171.208</t>
        </is>
      </c>
      <c r="BO2302" t="inlineStr">
        <is>
          <t>Milandiana Firmin</t>
        </is>
      </c>
    </row>
    <row r="2303">
      <c r="A2303" t="inlineStr">
        <is>
          <t>2301</t>
        </is>
      </c>
      <c r="B2303" t="inlineStr">
        <is>
          <t>d064f25a-a793-4c94-b4e6-e23c61ad22af</t>
        </is>
      </c>
      <c r="C2303" t="inlineStr">
        <is>
          <t>2025-05-14</t>
        </is>
      </c>
      <c r="D2303" t="inlineStr">
        <is>
          <t>3</t>
        </is>
      </c>
      <c r="E2303" t="inlineStr">
        <is>
          <t>---</t>
        </is>
      </c>
      <c r="F2303" t="inlineStr">
        <is>
          <t>1</t>
        </is>
      </c>
      <c r="G2303" t="inlineStr">
        <is>
          <t>---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---</t>
        </is>
      </c>
      <c r="L2303" t="inlineStr">
        <is>
          <t>---</t>
        </is>
      </c>
      <c r="M2303" t="inlineStr">
        <is>
          <t>---</t>
        </is>
      </c>
      <c r="N2303" t="inlineStr">
        <is>
          <t>---</t>
        </is>
      </c>
      <c r="O2303" t="inlineStr">
        <is>
          <t>---</t>
        </is>
      </c>
      <c r="P2303" t="inlineStr">
        <is>
          <t>---</t>
        </is>
      </c>
      <c r="Q2303" t="inlineStr">
        <is>
          <t>---</t>
        </is>
      </c>
      <c r="R2303" t="inlineStr"/>
      <c r="S2303" t="inlineStr"/>
      <c r="T2303" t="inlineStr"/>
      <c r="U2303" t="inlineStr"/>
      <c r="V2303" t="inlineStr"/>
      <c r="W2303" t="inlineStr"/>
      <c r="X2303" t="inlineStr">
        <is>
          <t>CAP/CMSO/ST02064</t>
        </is>
      </c>
      <c r="Y2303" t="inlineStr">
        <is>
          <t>CAP/CMSO/ST02064</t>
        </is>
      </c>
      <c r="Z2303" t="inlineStr">
        <is>
          <t>2025-05-14 19:05:09</t>
        </is>
      </c>
      <c r="AA2303" t="inlineStr">
        <is>
          <t>2025-05-14 19:04:50</t>
        </is>
      </c>
      <c r="AB2303" t="inlineStr">
        <is>
          <t>1rose</t>
        </is>
      </c>
      <c r="AC2303" t="inlineStr">
        <is>
          <t>2025-05-14 18:58:58</t>
        </is>
      </c>
      <c r="AD2303" s="1" t="inlineStr">
        <is>
          <t>https://www.commcarehq.org/a/caris-test/reports/form_data/d064f25a-a793-4c94-b4e6-e23c61ad22af/</t>
        </is>
      </c>
      <c r="AE2303" t="inlineStr">
        <is>
          <t>---</t>
        </is>
      </c>
      <c r="AF2303" t="inlineStr">
        <is>
          <t>3c5a623af057e23a32ae4000_30517</t>
        </is>
      </c>
      <c r="AG2303" t="inlineStr">
        <is>
          <t>OK</t>
        </is>
      </c>
      <c r="AH2303" t="inlineStr">
        <is>
          <t>2025-05-14 19:05:09</t>
        </is>
      </c>
      <c r="AI2303" t="inlineStr">
        <is>
          <t>2dea52d1789dbc2c3c784b18002f6f8d</t>
        </is>
      </c>
      <c r="AJ2303" t="inlineStr">
        <is>
          <t>2025-05-14</t>
        </is>
      </c>
      <c r="AK2303" t="inlineStr">
        <is>
          <t>3</t>
        </is>
      </c>
      <c r="AL2303" t="inlineStr">
        <is>
          <t>---</t>
        </is>
      </c>
      <c r="AM2303" t="inlineStr">
        <is>
          <t>1</t>
        </is>
      </c>
      <c r="AN2303" t="inlineStr">
        <is>
          <t>---</t>
        </is>
      </c>
      <c r="AO2303" t="inlineStr">
        <is>
          <t>1</t>
        </is>
      </c>
      <c r="AP2303" t="inlineStr">
        <is>
          <t>1</t>
        </is>
      </c>
      <c r="AQ2303" t="inlineStr"/>
      <c r="AR2303" t="inlineStr"/>
      <c r="AS2303" t="inlineStr"/>
      <c r="AT2303" t="inlineStr"/>
      <c r="AU2303" t="inlineStr">
        <is>
          <t>---</t>
        </is>
      </c>
      <c r="AV2303" t="inlineStr">
        <is>
          <t>---</t>
        </is>
      </c>
      <c r="AW2303" t="inlineStr">
        <is>
          <t>---</t>
        </is>
      </c>
      <c r="AX2303" t="inlineStr">
        <is>
          <t>---</t>
        </is>
      </c>
      <c r="AY2303" t="inlineStr">
        <is>
          <t>---</t>
        </is>
      </c>
      <c r="AZ2303" t="inlineStr">
        <is>
          <t>---</t>
        </is>
      </c>
      <c r="BA2303" t="inlineStr">
        <is>
          <t>2dea52d1789dbc2c3c784b18002f6f8d</t>
        </is>
      </c>
      <c r="BB2303" t="inlineStr">
        <is>
          <t>http://openrosa.org/formdesigner/0B48E039-1E80-49A7-AC24-732B6E788E39</t>
        </is>
      </c>
      <c r="BC2303" t="inlineStr">
        <is>
          <t>Ration et autres visites</t>
        </is>
      </c>
      <c r="BD2303" t="inlineStr">
        <is>
          <t>CommCare Android, version "2.57.0"(472003). App v16061. CommCare Version 2.57.0. Build 472003, built on: 2025-04-18</t>
        </is>
      </c>
      <c r="BE2303" t="inlineStr">
        <is>
          <t>commcare_6f11ce87-99a9-46e8-b6bd-276036be1616</t>
        </is>
      </c>
      <c r="BF2303" t="inlineStr">
        <is>
          <t>19.5414612 -71.7428525 -4.0 9.4</t>
        </is>
      </c>
      <c r="BG2303" t="inlineStr">
        <is>
          <t>f13d8149fc6d39ebe86af18272310ff9</t>
        </is>
      </c>
      <c r="BH2303" t="inlineStr">
        <is>
          <t>d6a4f3e1342d4e3586ccf33a0d61b1da</t>
        </is>
      </c>
      <c r="BI2303" t="inlineStr">
        <is>
          <t>15246</t>
        </is>
      </c>
      <c r="BJ2303" t="inlineStr">
        <is>
          <t>XFormInstance</t>
        </is>
      </c>
      <c r="BK2303" t="inlineStr">
        <is>
          <t>ce8b09a830f411f090adbb16f85ce7ee</t>
        </is>
      </c>
      <c r="BL2303" t="b">
        <v>0</v>
      </c>
      <c r="BM2303" t="inlineStr">
        <is>
          <t>---</t>
        </is>
      </c>
      <c r="BN2303" t="inlineStr">
        <is>
          <t>200.113.214.228</t>
        </is>
      </c>
      <c r="BO2303" t="inlineStr">
        <is>
          <t>Keïsha Jean Baptiste</t>
        </is>
      </c>
    </row>
    <row r="2304">
      <c r="A2304" t="inlineStr">
        <is>
          <t>2302</t>
        </is>
      </c>
      <c r="B2304" t="inlineStr">
        <is>
          <t>eab5835d-ade6-48b1-ae67-43b727885aa0</t>
        </is>
      </c>
      <c r="C2304" t="inlineStr">
        <is>
          <t>2025-05-14</t>
        </is>
      </c>
      <c r="D2304" t="inlineStr">
        <is>
          <t>3</t>
        </is>
      </c>
      <c r="E2304" t="inlineStr">
        <is>
          <t>---</t>
        </is>
      </c>
      <c r="F2304" t="inlineStr">
        <is>
          <t>0</t>
        </is>
      </c>
      <c r="G2304" t="inlineStr">
        <is>
          <t>---</t>
        </is>
      </c>
      <c r="H2304" t="inlineStr">
        <is>
          <t>1</t>
        </is>
      </c>
      <c r="I2304" t="inlineStr">
        <is>
          <t>0</t>
        </is>
      </c>
      <c r="J2304" t="inlineStr">
        <is>
          <t>---</t>
        </is>
      </c>
      <c r="K2304" t="inlineStr">
        <is>
          <t>---</t>
        </is>
      </c>
      <c r="L2304" t="inlineStr">
        <is>
          <t>---</t>
        </is>
      </c>
      <c r="M2304" t="inlineStr">
        <is>
          <t>---</t>
        </is>
      </c>
      <c r="N2304" t="inlineStr">
        <is>
          <t>---</t>
        </is>
      </c>
      <c r="O2304" t="inlineStr">
        <is>
          <t>---</t>
        </is>
      </c>
      <c r="P2304" t="inlineStr">
        <is>
          <t>---</t>
        </is>
      </c>
      <c r="Q2304" t="inlineStr">
        <is>
          <t>---</t>
        </is>
      </c>
      <c r="R2304" t="inlineStr">
        <is>
          <t>---</t>
        </is>
      </c>
      <c r="S2304" t="inlineStr">
        <is>
          <t>---</t>
        </is>
      </c>
      <c r="T2304" t="inlineStr">
        <is>
          <t>---</t>
        </is>
      </c>
      <c r="U2304" t="inlineStr">
        <is>
          <t>---</t>
        </is>
      </c>
      <c r="V2304" t="inlineStr">
        <is>
          <t>---</t>
        </is>
      </c>
      <c r="W2304" t="inlineStr"/>
      <c r="X2304" t="inlineStr">
        <is>
          <t>CAP/CMSO/ST03188</t>
        </is>
      </c>
      <c r="Y2304" t="inlineStr">
        <is>
          <t>CAP/CMSO/ST03188</t>
        </is>
      </c>
      <c r="Z2304" t="inlineStr">
        <is>
          <t>2025-05-14 19:06:52</t>
        </is>
      </c>
      <c r="AA2304" t="inlineStr">
        <is>
          <t>2025-05-14 19:06:41</t>
        </is>
      </c>
      <c r="AB2304" t="inlineStr">
        <is>
          <t>1rose</t>
        </is>
      </c>
      <c r="AC2304" t="inlineStr">
        <is>
          <t>2025-05-14 19:00:40</t>
        </is>
      </c>
      <c r="AD2304" s="1" t="inlineStr">
        <is>
          <t>https://www.commcarehq.org/a/caris-test/reports/form_data/eab5835d-ade6-48b1-ae67-43b727885aa0/</t>
        </is>
      </c>
      <c r="AE2304" t="inlineStr">
        <is>
          <t>---</t>
        </is>
      </c>
      <c r="AF2304" t="inlineStr">
        <is>
          <t>3c5a623af057e23a32ae4000_170921</t>
        </is>
      </c>
      <c r="AG2304" t="inlineStr">
        <is>
          <t>OK</t>
        </is>
      </c>
      <c r="AH2304" t="inlineStr">
        <is>
          <t>2025-05-14 19:06:52</t>
        </is>
      </c>
      <c r="AI2304" t="inlineStr">
        <is>
          <t>2dea52d1789dbc2c3c784b18002f6f8d</t>
        </is>
      </c>
      <c r="AJ2304" t="inlineStr">
        <is>
          <t>2025-05-14</t>
        </is>
      </c>
      <c r="AK2304" t="inlineStr">
        <is>
          <t>3</t>
        </is>
      </c>
      <c r="AL2304" t="inlineStr">
        <is>
          <t>---</t>
        </is>
      </c>
      <c r="AM2304" t="inlineStr">
        <is>
          <t>0</t>
        </is>
      </c>
      <c r="AN2304" t="inlineStr">
        <is>
          <t>---</t>
        </is>
      </c>
      <c r="AO2304" t="inlineStr">
        <is>
          <t>1</t>
        </is>
      </c>
      <c r="AP2304" t="inlineStr">
        <is>
          <t>0</t>
        </is>
      </c>
      <c r="AQ2304" t="inlineStr">
        <is>
          <t>---</t>
        </is>
      </c>
      <c r="AR2304" t="inlineStr">
        <is>
          <t>---</t>
        </is>
      </c>
      <c r="AS2304" t="inlineStr">
        <is>
          <t>---</t>
        </is>
      </c>
      <c r="AT2304" t="inlineStr"/>
      <c r="AU2304" t="inlineStr">
        <is>
          <t>---</t>
        </is>
      </c>
      <c r="AV2304" t="inlineStr">
        <is>
          <t>---</t>
        </is>
      </c>
      <c r="AW2304" t="inlineStr">
        <is>
          <t>---</t>
        </is>
      </c>
      <c r="AX2304" t="inlineStr">
        <is>
          <t>---</t>
        </is>
      </c>
      <c r="AY2304" t="inlineStr">
        <is>
          <t>---</t>
        </is>
      </c>
      <c r="AZ2304" t="inlineStr">
        <is>
          <t>---</t>
        </is>
      </c>
      <c r="BA2304" t="inlineStr">
        <is>
          <t>2dea52d1789dbc2c3c784b18002f6f8d</t>
        </is>
      </c>
      <c r="BB2304" t="inlineStr">
        <is>
          <t>http://openrosa.org/formdesigner/0B48E039-1E80-49A7-AC24-732B6E788E39</t>
        </is>
      </c>
      <c r="BC2304" t="inlineStr">
        <is>
          <t>Ration et autres visites</t>
        </is>
      </c>
      <c r="BD2304" t="inlineStr">
        <is>
          <t>CommCare Android, version "2.57.0"(472003). App v16061. CommCare Version 2.57.0. Build 472003, built on: 2025-04-18</t>
        </is>
      </c>
      <c r="BE2304" t="inlineStr">
        <is>
          <t>commcare_6f11ce87-99a9-46e8-b6bd-276036be1616</t>
        </is>
      </c>
      <c r="BF2304" t="inlineStr">
        <is>
          <t>19.5414464 -71.7428944 -1.0 17.91</t>
        </is>
      </c>
      <c r="BG2304" t="inlineStr">
        <is>
          <t>f13d8149fc6d39ebe86af18272310ff9</t>
        </is>
      </c>
      <c r="BH2304" t="inlineStr">
        <is>
          <t>d6a4f3e1342d4e3586ccf33a0d61b1da</t>
        </is>
      </c>
      <c r="BI2304" t="inlineStr">
        <is>
          <t>15246</t>
        </is>
      </c>
      <c r="BJ2304" t="inlineStr">
        <is>
          <t>XFormInstance</t>
        </is>
      </c>
      <c r="BK2304" t="inlineStr">
        <is>
          <t>ce8b09a830f411f090adbb16f85ce7ee</t>
        </is>
      </c>
      <c r="BL2304" t="b">
        <v>0</v>
      </c>
      <c r="BM2304" t="inlineStr">
        <is>
          <t>---</t>
        </is>
      </c>
      <c r="BN2304" t="inlineStr">
        <is>
          <t>200.113.214.228</t>
        </is>
      </c>
      <c r="BO2304" t="inlineStr">
        <is>
          <t>Joril Metellus</t>
        </is>
      </c>
    </row>
    <row r="2305">
      <c r="A2305" t="inlineStr">
        <is>
          <t>2303</t>
        </is>
      </c>
      <c r="B2305" t="inlineStr">
        <is>
          <t>c7ad1ec2-ae48-4259-9de4-5f4f5a9410dc</t>
        </is>
      </c>
      <c r="C2305" t="inlineStr">
        <is>
          <t>2025-05-14</t>
        </is>
      </c>
      <c r="D2305" t="inlineStr">
        <is>
          <t>3</t>
        </is>
      </c>
      <c r="E2305" t="inlineStr">
        <is>
          <t>---</t>
        </is>
      </c>
      <c r="F2305" t="inlineStr">
        <is>
          <t>0</t>
        </is>
      </c>
      <c r="G2305" t="inlineStr">
        <is>
          <t>---</t>
        </is>
      </c>
      <c r="H2305" t="inlineStr">
        <is>
          <t>1</t>
        </is>
      </c>
      <c r="I2305" t="inlineStr">
        <is>
          <t>0</t>
        </is>
      </c>
      <c r="J2305" t="inlineStr">
        <is>
          <t>---</t>
        </is>
      </c>
      <c r="K2305" t="inlineStr">
        <is>
          <t>---</t>
        </is>
      </c>
      <c r="L2305" t="inlineStr">
        <is>
          <t>---</t>
        </is>
      </c>
      <c r="M2305" t="inlineStr">
        <is>
          <t>---</t>
        </is>
      </c>
      <c r="N2305" t="inlineStr">
        <is>
          <t>---</t>
        </is>
      </c>
      <c r="O2305" t="inlineStr">
        <is>
          <t>---</t>
        </is>
      </c>
      <c r="P2305" t="inlineStr">
        <is>
          <t>---</t>
        </is>
      </c>
      <c r="Q2305" t="inlineStr">
        <is>
          <t>---</t>
        </is>
      </c>
      <c r="R2305" t="inlineStr">
        <is>
          <t>---</t>
        </is>
      </c>
      <c r="S2305" t="inlineStr">
        <is>
          <t>---</t>
        </is>
      </c>
      <c r="T2305" t="inlineStr">
        <is>
          <t>---</t>
        </is>
      </c>
      <c r="U2305" t="inlineStr">
        <is>
          <t>---</t>
        </is>
      </c>
      <c r="V2305" t="inlineStr">
        <is>
          <t>---</t>
        </is>
      </c>
      <c r="W2305" t="inlineStr"/>
      <c r="X2305" t="inlineStr">
        <is>
          <t>CAP/CMSO/ST03173</t>
        </is>
      </c>
      <c r="Y2305" t="inlineStr">
        <is>
          <t>CAP/CMSO/ST03173</t>
        </is>
      </c>
      <c r="Z2305" t="inlineStr">
        <is>
          <t>2025-05-14 19:07:37</t>
        </is>
      </c>
      <c r="AA2305" t="inlineStr">
        <is>
          <t>2025-05-14 19:07:10</t>
        </is>
      </c>
      <c r="AB2305" t="inlineStr">
        <is>
          <t>1rose</t>
        </is>
      </c>
      <c r="AC2305" t="inlineStr">
        <is>
          <t>2025-05-14 19:01:27</t>
        </is>
      </c>
      <c r="AD2305" s="1" t="inlineStr">
        <is>
          <t>https://www.commcarehq.org/a/caris-test/reports/form_data/c7ad1ec2-ae48-4259-9de4-5f4f5a9410dc/</t>
        </is>
      </c>
      <c r="AE2305" t="inlineStr">
        <is>
          <t>---</t>
        </is>
      </c>
      <c r="AF2305" t="inlineStr">
        <is>
          <t>3c5a623af057e23a32ae4000_168587</t>
        </is>
      </c>
      <c r="AG2305" t="inlineStr">
        <is>
          <t>OK</t>
        </is>
      </c>
      <c r="AH2305" t="inlineStr">
        <is>
          <t>2025-05-14 19:07:37</t>
        </is>
      </c>
      <c r="AI2305" t="inlineStr">
        <is>
          <t>2dea52d1789dbc2c3c784b18002f6f8d</t>
        </is>
      </c>
      <c r="AJ2305" t="inlineStr">
        <is>
          <t>2025-05-14</t>
        </is>
      </c>
      <c r="AK2305" t="inlineStr">
        <is>
          <t>3</t>
        </is>
      </c>
      <c r="AL2305" t="inlineStr">
        <is>
          <t>---</t>
        </is>
      </c>
      <c r="AM2305" t="inlineStr">
        <is>
          <t>0</t>
        </is>
      </c>
      <c r="AN2305" t="inlineStr">
        <is>
          <t>---</t>
        </is>
      </c>
      <c r="AO2305" t="inlineStr">
        <is>
          <t>1</t>
        </is>
      </c>
      <c r="AP2305" t="inlineStr">
        <is>
          <t>0</t>
        </is>
      </c>
      <c r="AQ2305" t="inlineStr">
        <is>
          <t>---</t>
        </is>
      </c>
      <c r="AR2305" t="inlineStr">
        <is>
          <t>---</t>
        </is>
      </c>
      <c r="AS2305" t="inlineStr">
        <is>
          <t>---</t>
        </is>
      </c>
      <c r="AT2305" t="inlineStr"/>
      <c r="AU2305" t="inlineStr">
        <is>
          <t>---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inlineStr">
        <is>
          <t>---</t>
        </is>
      </c>
      <c r="BA2305" t="inlineStr">
        <is>
          <t>2dea52d1789dbc2c3c784b18002f6f8d</t>
        </is>
      </c>
      <c r="BB2305" t="inlineStr">
        <is>
          <t>http://openrosa.org/formdesigner/0B48E039-1E80-49A7-AC24-732B6E788E39</t>
        </is>
      </c>
      <c r="BC2305" t="inlineStr">
        <is>
          <t>Ration et autres visites</t>
        </is>
      </c>
      <c r="BD2305" t="inlineStr">
        <is>
          <t>CommCare Android, version "2.57.0"(472003). App v16061. CommCare Version 2.57.0. Build 472003, built on: 2025-04-18</t>
        </is>
      </c>
      <c r="BE2305" t="inlineStr">
        <is>
          <t>commcare_6f11ce87-99a9-46e8-b6bd-276036be1616</t>
        </is>
      </c>
      <c r="BF2305" t="inlineStr">
        <is>
          <t>19.5414496 -71.742851 9.0 9.5</t>
        </is>
      </c>
      <c r="BG2305" t="inlineStr">
        <is>
          <t>f13d8149fc6d39ebe86af18272310ff9</t>
        </is>
      </c>
      <c r="BH2305" t="inlineStr">
        <is>
          <t>d6a4f3e1342d4e3586ccf33a0d61b1da</t>
        </is>
      </c>
      <c r="BI2305" t="inlineStr">
        <is>
          <t>15246</t>
        </is>
      </c>
      <c r="BJ2305" t="inlineStr">
        <is>
          <t>XFormInstance</t>
        </is>
      </c>
      <c r="BK2305" t="inlineStr">
        <is>
          <t>ce8b09a830f411f090adbb16f85ce7ee</t>
        </is>
      </c>
      <c r="BL2305" t="b">
        <v>0</v>
      </c>
      <c r="BM2305" t="inlineStr">
        <is>
          <t>---</t>
        </is>
      </c>
      <c r="BN2305" t="inlineStr">
        <is>
          <t>200.113.214.228</t>
        </is>
      </c>
      <c r="BO2305" t="inlineStr">
        <is>
          <t>katianna Charles</t>
        </is>
      </c>
    </row>
    <row r="2306">
      <c r="A2306" t="inlineStr">
        <is>
          <t>2304</t>
        </is>
      </c>
      <c r="B2306" t="inlineStr">
        <is>
          <t>6ef3790d-bf54-4937-aa04-0e3bbab1a513</t>
        </is>
      </c>
      <c r="C2306" t="inlineStr">
        <is>
          <t>2025-05-14</t>
        </is>
      </c>
      <c r="D2306" t="inlineStr">
        <is>
          <t>3</t>
        </is>
      </c>
      <c r="E2306" t="inlineStr">
        <is>
          <t>---</t>
        </is>
      </c>
      <c r="F2306" t="inlineStr">
        <is>
          <t>0</t>
        </is>
      </c>
      <c r="G2306" t="inlineStr">
        <is>
          <t>---</t>
        </is>
      </c>
      <c r="H2306" t="inlineStr">
        <is>
          <t>1</t>
        </is>
      </c>
      <c r="I2306" t="inlineStr">
        <is>
          <t>0</t>
        </is>
      </c>
      <c r="J2306" t="inlineStr">
        <is>
          <t>---</t>
        </is>
      </c>
      <c r="K2306" t="inlineStr">
        <is>
          <t>---</t>
        </is>
      </c>
      <c r="L2306" t="inlineStr">
        <is>
          <t>---</t>
        </is>
      </c>
      <c r="M2306" t="inlineStr">
        <is>
          <t>---</t>
        </is>
      </c>
      <c r="N2306" t="inlineStr">
        <is>
          <t>---</t>
        </is>
      </c>
      <c r="O2306" t="inlineStr">
        <is>
          <t>---</t>
        </is>
      </c>
      <c r="P2306" t="inlineStr">
        <is>
          <t>---</t>
        </is>
      </c>
      <c r="Q2306" t="inlineStr">
        <is>
          <t>---</t>
        </is>
      </c>
      <c r="R2306" t="inlineStr">
        <is>
          <t>---</t>
        </is>
      </c>
      <c r="S2306" t="inlineStr">
        <is>
          <t>---</t>
        </is>
      </c>
      <c r="T2306" t="inlineStr">
        <is>
          <t>---</t>
        </is>
      </c>
      <c r="U2306" t="inlineStr">
        <is>
          <t>---</t>
        </is>
      </c>
      <c r="V2306" t="inlineStr">
        <is>
          <t>---</t>
        </is>
      </c>
      <c r="W2306" t="inlineStr"/>
      <c r="X2306" t="inlineStr">
        <is>
          <t>CAP/CMSO/00129</t>
        </is>
      </c>
      <c r="Y2306" t="inlineStr">
        <is>
          <t>CAP/CMSO/00129</t>
        </is>
      </c>
      <c r="Z2306" t="inlineStr">
        <is>
          <t>2025-05-14 19:09:30</t>
        </is>
      </c>
      <c r="AA2306" t="inlineStr">
        <is>
          <t>2025-05-14 19:09:17</t>
        </is>
      </c>
      <c r="AB2306" t="inlineStr">
        <is>
          <t>1rose</t>
        </is>
      </c>
      <c r="AC2306" t="inlineStr">
        <is>
          <t>2025-05-14 19:03:19</t>
        </is>
      </c>
      <c r="AD2306" s="1" t="inlineStr">
        <is>
          <t>https://www.commcarehq.org/a/caris-test/reports/form_data/6ef3790d-bf54-4937-aa04-0e3bbab1a513/</t>
        </is>
      </c>
      <c r="AE2306" t="inlineStr">
        <is>
          <t>---</t>
        </is>
      </c>
      <c r="AF2306" t="inlineStr">
        <is>
          <t>3c5a623af057e23a32ae4000_18700</t>
        </is>
      </c>
      <c r="AG2306" t="inlineStr">
        <is>
          <t>OK</t>
        </is>
      </c>
      <c r="AH2306" t="inlineStr">
        <is>
          <t>2025-05-14 19:09:30</t>
        </is>
      </c>
      <c r="AI2306" t="inlineStr">
        <is>
          <t>2dea52d1789dbc2c3c784b18002f6f8d</t>
        </is>
      </c>
      <c r="AJ2306" t="inlineStr">
        <is>
          <t>2025-05-14</t>
        </is>
      </c>
      <c r="AK2306" t="inlineStr">
        <is>
          <t>3</t>
        </is>
      </c>
      <c r="AL2306" t="inlineStr">
        <is>
          <t>---</t>
        </is>
      </c>
      <c r="AM2306" t="inlineStr">
        <is>
          <t>0</t>
        </is>
      </c>
      <c r="AN2306" t="inlineStr">
        <is>
          <t>---</t>
        </is>
      </c>
      <c r="AO2306" t="inlineStr">
        <is>
          <t>1</t>
        </is>
      </c>
      <c r="AP2306" t="inlineStr">
        <is>
          <t>0</t>
        </is>
      </c>
      <c r="AQ2306" t="inlineStr">
        <is>
          <t>---</t>
        </is>
      </c>
      <c r="AR2306" t="inlineStr">
        <is>
          <t>---</t>
        </is>
      </c>
      <c r="AS2306" t="inlineStr">
        <is>
          <t>---</t>
        </is>
      </c>
      <c r="AT2306" t="inlineStr"/>
      <c r="AU2306" t="inlineStr">
        <is>
          <t>---</t>
        </is>
      </c>
      <c r="AV2306" t="inlineStr">
        <is>
          <t>---</t>
        </is>
      </c>
      <c r="AW2306" t="inlineStr">
        <is>
          <t>---</t>
        </is>
      </c>
      <c r="AX2306" t="inlineStr">
        <is>
          <t>---</t>
        </is>
      </c>
      <c r="AY2306" t="inlineStr">
        <is>
          <t>---</t>
        </is>
      </c>
      <c r="AZ2306" t="inlineStr">
        <is>
          <t>---</t>
        </is>
      </c>
      <c r="BA2306" t="inlineStr">
        <is>
          <t>2dea52d1789dbc2c3c784b18002f6f8d</t>
        </is>
      </c>
      <c r="BB2306" t="inlineStr">
        <is>
          <t>http://openrosa.org/formdesigner/0B48E039-1E80-49A7-AC24-732B6E788E39</t>
        </is>
      </c>
      <c r="BC2306" t="inlineStr">
        <is>
          <t>Ration et autres visites</t>
        </is>
      </c>
      <c r="BD2306" t="inlineStr">
        <is>
          <t>CommCare Android, version "2.57.0"(472003). App v16061. CommCare Version 2.57.0. Build 472003, built on: 2025-04-18</t>
        </is>
      </c>
      <c r="BE2306" t="inlineStr">
        <is>
          <t>commcare_6f11ce87-99a9-46e8-b6bd-276036be1616</t>
        </is>
      </c>
      <c r="BF2306" t="inlineStr">
        <is>
          <t>19.5414771 -71.7428486 16.0 9.83</t>
        </is>
      </c>
      <c r="BG2306" t="inlineStr">
        <is>
          <t>f13d8149fc6d39ebe86af18272310ff9</t>
        </is>
      </c>
      <c r="BH2306" t="inlineStr">
        <is>
          <t>d6a4f3e1342d4e3586ccf33a0d61b1da</t>
        </is>
      </c>
      <c r="BI2306" t="inlineStr">
        <is>
          <t>15246</t>
        </is>
      </c>
      <c r="BJ2306" t="inlineStr">
        <is>
          <t>XFormInstance</t>
        </is>
      </c>
      <c r="BK2306" t="inlineStr">
        <is>
          <t>ce8b09a830f411f090adbb16f85ce7ee</t>
        </is>
      </c>
      <c r="BL2306" t="b">
        <v>0</v>
      </c>
      <c r="BM2306" t="inlineStr">
        <is>
          <t>---</t>
        </is>
      </c>
      <c r="BN2306" t="inlineStr">
        <is>
          <t>200.113.214.228</t>
        </is>
      </c>
      <c r="BO2306" t="inlineStr">
        <is>
          <t>Livensley Bernard</t>
        </is>
      </c>
    </row>
    <row r="2307">
      <c r="A2307" t="inlineStr">
        <is>
          <t>2305</t>
        </is>
      </c>
      <c r="B2307" t="inlineStr">
        <is>
          <t>194d81dc-d75f-4908-80c9-2f57e592ecb2</t>
        </is>
      </c>
      <c r="C2307" t="inlineStr">
        <is>
          <t>2025-05-14</t>
        </is>
      </c>
      <c r="D2307" t="inlineStr">
        <is>
          <t>3</t>
        </is>
      </c>
      <c r="E2307" t="inlineStr">
        <is>
          <t>---</t>
        </is>
      </c>
      <c r="F2307" t="inlineStr">
        <is>
          <t>0</t>
        </is>
      </c>
      <c r="G2307" t="inlineStr">
        <is>
          <t>---</t>
        </is>
      </c>
      <c r="H2307" t="inlineStr">
        <is>
          <t>1</t>
        </is>
      </c>
      <c r="I2307" t="inlineStr">
        <is>
          <t>0</t>
        </is>
      </c>
      <c r="J2307" t="inlineStr">
        <is>
          <t>---</t>
        </is>
      </c>
      <c r="K2307" t="inlineStr">
        <is>
          <t>---</t>
        </is>
      </c>
      <c r="L2307" t="inlineStr">
        <is>
          <t>---</t>
        </is>
      </c>
      <c r="M2307" t="inlineStr">
        <is>
          <t>---</t>
        </is>
      </c>
      <c r="N2307" t="inlineStr">
        <is>
          <t>---</t>
        </is>
      </c>
      <c r="O2307" t="inlineStr">
        <is>
          <t>---</t>
        </is>
      </c>
      <c r="P2307" t="inlineStr">
        <is>
          <t>---</t>
        </is>
      </c>
      <c r="Q2307" t="inlineStr">
        <is>
          <t>---</t>
        </is>
      </c>
      <c r="R2307" t="inlineStr">
        <is>
          <t>---</t>
        </is>
      </c>
      <c r="S2307" t="inlineStr">
        <is>
          <t>---</t>
        </is>
      </c>
      <c r="T2307" t="inlineStr">
        <is>
          <t>---</t>
        </is>
      </c>
      <c r="U2307" t="inlineStr">
        <is>
          <t>---</t>
        </is>
      </c>
      <c r="V2307" t="inlineStr">
        <is>
          <t>---</t>
        </is>
      </c>
      <c r="W2307" t="inlineStr"/>
      <c r="X2307" t="inlineStr">
        <is>
          <t>CAP/CMSO/ST00422</t>
        </is>
      </c>
      <c r="Y2307" t="inlineStr">
        <is>
          <t>CAP/CMSO/ST00422</t>
        </is>
      </c>
      <c r="Z2307" t="inlineStr">
        <is>
          <t>2025-05-14 22:15:39</t>
        </is>
      </c>
      <c r="AA2307" t="inlineStr">
        <is>
          <t>2025-05-14 22:15:26</t>
        </is>
      </c>
      <c r="AB2307" t="inlineStr">
        <is>
          <t>1rose</t>
        </is>
      </c>
      <c r="AC2307" t="inlineStr">
        <is>
          <t>2025-05-14 22:09:31</t>
        </is>
      </c>
      <c r="AD2307" s="1" t="inlineStr">
        <is>
          <t>https://www.commcarehq.org/a/caris-test/reports/form_data/194d81dc-d75f-4908-80c9-2f57e592ecb2/</t>
        </is>
      </c>
      <c r="AE2307" t="inlineStr">
        <is>
          <t>---</t>
        </is>
      </c>
      <c r="AF2307" t="inlineStr">
        <is>
          <t>127be10b592040c883ba0dece802498c</t>
        </is>
      </c>
      <c r="AG2307" t="inlineStr">
        <is>
          <t>OK</t>
        </is>
      </c>
      <c r="AH2307" t="inlineStr">
        <is>
          <t>2025-05-14 22:15:39</t>
        </is>
      </c>
      <c r="AI2307" t="inlineStr">
        <is>
          <t>2dea52d1789dbc2c3c784b18002f6f8d</t>
        </is>
      </c>
      <c r="AJ2307" t="inlineStr">
        <is>
          <t>2025-05-14</t>
        </is>
      </c>
      <c r="AK2307" t="inlineStr">
        <is>
          <t>3</t>
        </is>
      </c>
      <c r="AL2307" t="inlineStr">
        <is>
          <t>---</t>
        </is>
      </c>
      <c r="AM2307" t="inlineStr">
        <is>
          <t>0</t>
        </is>
      </c>
      <c r="AN2307" t="inlineStr">
        <is>
          <t>---</t>
        </is>
      </c>
      <c r="AO2307" t="inlineStr">
        <is>
          <t>1</t>
        </is>
      </c>
      <c r="AP2307" t="inlineStr">
        <is>
          <t>0</t>
        </is>
      </c>
      <c r="AQ2307" t="inlineStr">
        <is>
          <t>---</t>
        </is>
      </c>
      <c r="AR2307" t="inlineStr">
        <is>
          <t>---</t>
        </is>
      </c>
      <c r="AS2307" t="inlineStr">
        <is>
          <t>---</t>
        </is>
      </c>
      <c r="AT2307" t="inlineStr"/>
      <c r="AU2307" t="inlineStr">
        <is>
          <t>---</t>
        </is>
      </c>
      <c r="AV2307" t="inlineStr">
        <is>
          <t>---</t>
        </is>
      </c>
      <c r="AW2307" t="inlineStr">
        <is>
          <t>---</t>
        </is>
      </c>
      <c r="AX2307" t="inlineStr">
        <is>
          <t>---</t>
        </is>
      </c>
      <c r="AY2307" t="inlineStr">
        <is>
          <t>---</t>
        </is>
      </c>
      <c r="AZ2307" t="inlineStr">
        <is>
          <t>---</t>
        </is>
      </c>
      <c r="BA2307" t="inlineStr">
        <is>
          <t>2dea52d1789dbc2c3c784b18002f6f8d</t>
        </is>
      </c>
      <c r="BB2307" t="inlineStr">
        <is>
          <t>http://openrosa.org/formdesigner/0B48E039-1E80-49A7-AC24-732B6E788E39</t>
        </is>
      </c>
      <c r="BC2307" t="inlineStr">
        <is>
          <t>Ration et autres visites</t>
        </is>
      </c>
      <c r="BD2307" t="inlineStr">
        <is>
          <t>CommCare Android, version "2.57.0"(472003). App v16061. CommCare Version 2.57.0. Build 472003, built on: 2025-04-18</t>
        </is>
      </c>
      <c r="BE2307" t="inlineStr">
        <is>
          <t>commcare_6f11ce87-99a9-46e8-b6bd-276036be1616</t>
        </is>
      </c>
      <c r="BF2307" t="inlineStr">
        <is>
          <t>19.5414979 -71.742777 10.0 10.4</t>
        </is>
      </c>
      <c r="BG2307" t="inlineStr">
        <is>
          <t>f13d8149fc6d39ebe86af18272310ff9</t>
        </is>
      </c>
      <c r="BH2307" t="inlineStr">
        <is>
          <t>d6a4f3e1342d4e3586ccf33a0d61b1da</t>
        </is>
      </c>
      <c r="BI2307" t="inlineStr">
        <is>
          <t>15246</t>
        </is>
      </c>
      <c r="BJ2307" t="inlineStr">
        <is>
          <t>XFormInstance</t>
        </is>
      </c>
      <c r="BK2307" t="inlineStr">
        <is>
          <t>ce8b09a830f411f090adbb16f85ce7ee</t>
        </is>
      </c>
      <c r="BL2307" t="b">
        <v>0</v>
      </c>
      <c r="BM2307" t="inlineStr">
        <is>
          <t>---</t>
        </is>
      </c>
      <c r="BN2307" t="inlineStr">
        <is>
          <t>200.113.214.200</t>
        </is>
      </c>
      <c r="BO2307" t="inlineStr">
        <is>
          <t>ANDERLINE NOEL</t>
        </is>
      </c>
    </row>
    <row r="2308">
      <c r="A2308" t="inlineStr">
        <is>
          <t>2306</t>
        </is>
      </c>
      <c r="B2308" t="inlineStr">
        <is>
          <t>ce81bc64-5be2-4c90-a452-d136d4b088e7</t>
        </is>
      </c>
      <c r="C2308" t="inlineStr">
        <is>
          <t>2025-05-14</t>
        </is>
      </c>
      <c r="D2308" t="inlineStr">
        <is>
          <t>3</t>
        </is>
      </c>
      <c r="E2308" t="inlineStr">
        <is>
          <t>---</t>
        </is>
      </c>
      <c r="F2308" t="inlineStr">
        <is>
          <t>0</t>
        </is>
      </c>
      <c r="G2308" t="inlineStr">
        <is>
          <t>---</t>
        </is>
      </c>
      <c r="H2308" t="inlineStr">
        <is>
          <t>1</t>
        </is>
      </c>
      <c r="I2308" t="inlineStr">
        <is>
          <t>1</t>
        </is>
      </c>
      <c r="J2308" t="inlineStr"/>
      <c r="K2308" t="inlineStr">
        <is>
          <t>---</t>
        </is>
      </c>
      <c r="L2308" t="inlineStr">
        <is>
          <t>---</t>
        </is>
      </c>
      <c r="M2308" t="inlineStr">
        <is>
          <t>---</t>
        </is>
      </c>
      <c r="N2308" t="inlineStr">
        <is>
          <t>---</t>
        </is>
      </c>
      <c r="O2308" t="inlineStr">
        <is>
          <t>---</t>
        </is>
      </c>
      <c r="P2308" t="inlineStr">
        <is>
          <t>---</t>
        </is>
      </c>
      <c r="Q2308" t="inlineStr">
        <is>
          <t>---</t>
        </is>
      </c>
      <c r="R2308" t="inlineStr"/>
      <c r="S2308" t="inlineStr"/>
      <c r="T2308" t="inlineStr"/>
      <c r="U2308" t="inlineStr"/>
      <c r="V2308" t="inlineStr"/>
      <c r="W2308" t="inlineStr"/>
      <c r="X2308" t="inlineStr">
        <is>
          <t>PIG/HOBP/00164</t>
        </is>
      </c>
      <c r="Y2308" t="inlineStr">
        <is>
          <t>PIG/HOBP/00164</t>
        </is>
      </c>
      <c r="Z2308" t="inlineStr">
        <is>
          <t>2025-05-15 01:53:30</t>
        </is>
      </c>
      <c r="AA2308" t="inlineStr">
        <is>
          <t>2025-05-15 01:53:17</t>
        </is>
      </c>
      <c r="AB2308" t="inlineStr">
        <is>
          <t>1ketly</t>
        </is>
      </c>
      <c r="AC2308" t="inlineStr">
        <is>
          <t>2025-05-15 01:53:33</t>
        </is>
      </c>
      <c r="AD2308" s="1" t="inlineStr">
        <is>
          <t>https://www.commcarehq.org/a/caris-test/reports/form_data/ce81bc64-5be2-4c90-a452-d136d4b088e7/</t>
        </is>
      </c>
      <c r="AE2308" t="inlineStr">
        <is>
          <t>---</t>
        </is>
      </c>
      <c r="AF2308" t="inlineStr">
        <is>
          <t>3c5a623af057e23a32ae4000_23932</t>
        </is>
      </c>
      <c r="AG2308" t="inlineStr">
        <is>
          <t>OK</t>
        </is>
      </c>
      <c r="AH2308" t="inlineStr">
        <is>
          <t>2025-05-15 01:53:30</t>
        </is>
      </c>
      <c r="AI2308" t="inlineStr">
        <is>
          <t>a75dfcb32c444e83a4857eabadf7dd0f</t>
        </is>
      </c>
      <c r="AJ2308" t="inlineStr">
        <is>
          <t>2025-05-14</t>
        </is>
      </c>
      <c r="AK2308" t="inlineStr">
        <is>
          <t>3</t>
        </is>
      </c>
      <c r="AL2308" t="inlineStr">
        <is>
          <t>---</t>
        </is>
      </c>
      <c r="AM2308" t="inlineStr">
        <is>
          <t>0</t>
        </is>
      </c>
      <c r="AN2308" t="inlineStr">
        <is>
          <t>---</t>
        </is>
      </c>
      <c r="AO2308" t="inlineStr">
        <is>
          <t>1</t>
        </is>
      </c>
      <c r="AP2308" t="inlineStr">
        <is>
          <t>1</t>
        </is>
      </c>
      <c r="AQ2308" t="inlineStr"/>
      <c r="AR2308" t="inlineStr"/>
      <c r="AS2308" t="inlineStr"/>
      <c r="AT2308" t="inlineStr"/>
      <c r="AU2308" t="inlineStr">
        <is>
          <t>---</t>
        </is>
      </c>
      <c r="AV2308" t="inlineStr">
        <is>
          <t>---</t>
        </is>
      </c>
      <c r="AW2308" t="inlineStr">
        <is>
          <t>---</t>
        </is>
      </c>
      <c r="AX2308" t="inlineStr">
        <is>
          <t>---</t>
        </is>
      </c>
      <c r="AY2308" t="inlineStr">
        <is>
          <t>---</t>
        </is>
      </c>
      <c r="AZ2308" t="inlineStr">
        <is>
          <t>---</t>
        </is>
      </c>
      <c r="BA2308" t="inlineStr">
        <is>
          <t>a75dfcb32c444e83a4857eabadf7dd0f</t>
        </is>
      </c>
      <c r="BB2308" t="inlineStr">
        <is>
          <t>http://openrosa.org/formdesigner/0B48E039-1E80-49A7-AC24-732B6E788E39</t>
        </is>
      </c>
      <c r="BC2308" t="inlineStr">
        <is>
          <t>Ration et autres visites</t>
        </is>
      </c>
      <c r="BD2308" t="inlineStr">
        <is>
          <t>CommCare Android, version "2.57.0"(472003). App v16061. CommCare Version 2.57.0. Build 472003, built on: 2025-04-18</t>
        </is>
      </c>
      <c r="BE2308" t="inlineStr">
        <is>
          <t>commcare_173380f7-b37d-43d8-ba2b-b49ceb66cb2e</t>
        </is>
      </c>
      <c r="BF2308" t="inlineStr"/>
      <c r="BG2308" t="inlineStr">
        <is>
          <t>f13d8149fc6d39ebe86af18272310ff9</t>
        </is>
      </c>
      <c r="BH2308" t="inlineStr">
        <is>
          <t>d6a4f3e1342d4e3586ccf33a0d61b1da</t>
        </is>
      </c>
      <c r="BI2308" t="inlineStr">
        <is>
          <t>15246</t>
        </is>
      </c>
      <c r="BJ2308" t="inlineStr">
        <is>
          <t>XFormInstance</t>
        </is>
      </c>
      <c r="BK2308" t="inlineStr">
        <is>
          <t>466d0946312f11f090afbb16f85ce7ee</t>
        </is>
      </c>
      <c r="BL2308" t="b">
        <v>0</v>
      </c>
      <c r="BM2308" t="inlineStr">
        <is>
          <t>---</t>
        </is>
      </c>
      <c r="BN2308" t="inlineStr">
        <is>
          <t>200.113.238.53</t>
        </is>
      </c>
      <c r="BO2308" t="inlineStr">
        <is>
          <t>mervil Jn Tony</t>
        </is>
      </c>
    </row>
    <row r="2309">
      <c r="A2309" t="inlineStr">
        <is>
          <t>2307</t>
        </is>
      </c>
      <c r="B2309" t="inlineStr">
        <is>
          <t>b051a3d6-0982-4ae0-a041-6f9fa83aec20</t>
        </is>
      </c>
      <c r="C2309" t="inlineStr">
        <is>
          <t>2025-05-14</t>
        </is>
      </c>
      <c r="D2309" t="inlineStr">
        <is>
          <t>4</t>
        </is>
      </c>
      <c r="E2309" t="inlineStr">
        <is>
          <t>Suivi d'adherence</t>
        </is>
      </c>
      <c r="F2309" t="inlineStr">
        <is>
          <t>1</t>
        </is>
      </c>
      <c r="G2309" t="inlineStr">
        <is>
          <t>Massagerie vocal</t>
        </is>
      </c>
      <c r="H2309" t="inlineStr">
        <is>
          <t>1</t>
        </is>
      </c>
      <c r="I2309" t="inlineStr">
        <is>
          <t>0</t>
        </is>
      </c>
      <c r="J2309" t="inlineStr">
        <is>
          <t>---</t>
        </is>
      </c>
      <c r="K2309" t="inlineStr">
        <is>
          <t>---</t>
        </is>
      </c>
      <c r="L2309" t="inlineStr">
        <is>
          <t>---</t>
        </is>
      </c>
      <c r="M2309" t="inlineStr">
        <is>
          <t>---</t>
        </is>
      </c>
      <c r="N2309" t="inlineStr">
        <is>
          <t>---</t>
        </is>
      </c>
      <c r="O2309" t="inlineStr">
        <is>
          <t>---</t>
        </is>
      </c>
      <c r="P2309" t="inlineStr">
        <is>
          <t>---</t>
        </is>
      </c>
      <c r="Q2309" t="inlineStr">
        <is>
          <t>---</t>
        </is>
      </c>
      <c r="R2309" t="inlineStr">
        <is>
          <t>---</t>
        </is>
      </c>
      <c r="S2309" t="inlineStr">
        <is>
          <t>---</t>
        </is>
      </c>
      <c r="T2309" t="inlineStr">
        <is>
          <t>---</t>
        </is>
      </c>
      <c r="U2309" t="inlineStr">
        <is>
          <t>---</t>
        </is>
      </c>
      <c r="V2309" t="inlineStr">
        <is>
          <t>---</t>
        </is>
      </c>
      <c r="W2309" t="inlineStr"/>
      <c r="X2309" t="inlineStr">
        <is>
          <t>PIG/CSSR/ST00970</t>
        </is>
      </c>
      <c r="Y2309" t="inlineStr">
        <is>
          <t>PIG/CSSR/ST00970</t>
        </is>
      </c>
      <c r="Z2309" t="inlineStr">
        <is>
          <t>2025-05-15 01:54:40</t>
        </is>
      </c>
      <c r="AA2309" t="inlineStr">
        <is>
          <t>2025-05-15 01:53:53</t>
        </is>
      </c>
      <c r="AB2309" t="inlineStr">
        <is>
          <t>1ketly</t>
        </is>
      </c>
      <c r="AC2309" t="inlineStr">
        <is>
          <t>2025-05-15 01:54:43</t>
        </is>
      </c>
      <c r="AD2309" s="1" t="inlineStr">
        <is>
          <t>https://www.commcarehq.org/a/caris-test/reports/form_data/b051a3d6-0982-4ae0-a041-6f9fa83aec20/</t>
        </is>
      </c>
      <c r="AE2309" t="inlineStr">
        <is>
          <t>---</t>
        </is>
      </c>
      <c r="AF2309" t="inlineStr">
        <is>
          <t>3c5a623af057e23a32ae4000_194352</t>
        </is>
      </c>
      <c r="AG2309" t="inlineStr">
        <is>
          <t>---</t>
        </is>
      </c>
      <c r="AH2309" t="inlineStr">
        <is>
          <t>2025-05-15 01:54:40</t>
        </is>
      </c>
      <c r="AI2309" t="inlineStr">
        <is>
          <t>a75dfcb32c444e83a4857eabadf7dd0f</t>
        </is>
      </c>
      <c r="AJ2309" t="inlineStr">
        <is>
          <t>2025-05-14</t>
        </is>
      </c>
      <c r="AK2309" t="inlineStr">
        <is>
          <t>4</t>
        </is>
      </c>
      <c r="AL2309" t="inlineStr">
        <is>
          <t>Suivi d'adherence</t>
        </is>
      </c>
      <c r="AM2309" t="inlineStr">
        <is>
          <t>1</t>
        </is>
      </c>
      <c r="AN2309" t="inlineStr">
        <is>
          <t>Massagerie vocal</t>
        </is>
      </c>
      <c r="AO2309" t="inlineStr">
        <is>
          <t>1</t>
        </is>
      </c>
      <c r="AP2309" t="inlineStr">
        <is>
          <t>0</t>
        </is>
      </c>
      <c r="AQ2309" t="inlineStr">
        <is>
          <t>---</t>
        </is>
      </c>
      <c r="AR2309" t="inlineStr">
        <is>
          <t>---</t>
        </is>
      </c>
      <c r="AS2309" t="inlineStr">
        <is>
          <t>---</t>
        </is>
      </c>
      <c r="AT2309" t="inlineStr"/>
      <c r="AU2309" t="inlineStr">
        <is>
          <t>---</t>
        </is>
      </c>
      <c r="AV2309" t="inlineStr">
        <is>
          <t>---</t>
        </is>
      </c>
      <c r="AW2309" t="inlineStr">
        <is>
          <t>---</t>
        </is>
      </c>
      <c r="AX2309" t="inlineStr">
        <is>
          <t>---</t>
        </is>
      </c>
      <c r="AY2309" t="inlineStr">
        <is>
          <t>---</t>
        </is>
      </c>
      <c r="AZ2309" t="inlineStr">
        <is>
          <t>---</t>
        </is>
      </c>
      <c r="BA2309" t="inlineStr">
        <is>
          <t>a75dfcb32c444e83a4857eabadf7dd0f</t>
        </is>
      </c>
      <c r="BB2309" t="inlineStr">
        <is>
          <t>http://openrosa.org/formdesigner/0B48E039-1E80-49A7-AC24-732B6E788E39</t>
        </is>
      </c>
      <c r="BC2309" t="inlineStr">
        <is>
          <t>Ration et autres visites</t>
        </is>
      </c>
      <c r="BD2309" t="inlineStr">
        <is>
          <t>CommCare Android, version "2.57.0"(472003). App v16061. CommCare Version 2.57.0. Build 472003, built on: 2025-04-18</t>
        </is>
      </c>
      <c r="BE2309" t="inlineStr">
        <is>
          <t>commcare_173380f7-b37d-43d8-ba2b-b49ceb66cb2e</t>
        </is>
      </c>
      <c r="BF2309" t="inlineStr"/>
      <c r="BG2309" t="inlineStr">
        <is>
          <t>f13d8149fc6d39ebe86af18272310ff9</t>
        </is>
      </c>
      <c r="BH2309" t="inlineStr">
        <is>
          <t>d6a4f3e1342d4e3586ccf33a0d61b1da</t>
        </is>
      </c>
      <c r="BI2309" t="inlineStr">
        <is>
          <t>15246</t>
        </is>
      </c>
      <c r="BJ2309" t="inlineStr">
        <is>
          <t>XFormInstance</t>
        </is>
      </c>
      <c r="BK2309" t="inlineStr">
        <is>
          <t>466d0946312f11f090afbb16f85ce7ee</t>
        </is>
      </c>
      <c r="BL2309" t="b">
        <v>0</v>
      </c>
      <c r="BM2309" t="inlineStr">
        <is>
          <t>---</t>
        </is>
      </c>
      <c r="BN2309" t="inlineStr">
        <is>
          <t>200.113.238.53</t>
        </is>
      </c>
      <c r="BO2309" t="inlineStr">
        <is>
          <t>Bervens Phanor</t>
        </is>
      </c>
    </row>
    <row r="2310">
      <c r="A2310" t="inlineStr">
        <is>
          <t>2308</t>
        </is>
      </c>
      <c r="B2310" t="inlineStr">
        <is>
          <t>099334ef-b888-4e9f-8c46-1799e4188308</t>
        </is>
      </c>
      <c r="C2310" t="inlineStr">
        <is>
          <t>2025-05-14</t>
        </is>
      </c>
      <c r="D2310" t="inlineStr">
        <is>
          <t>4</t>
        </is>
      </c>
      <c r="E2310" t="inlineStr">
        <is>
          <t>Suivi adherence</t>
        </is>
      </c>
      <c r="F2310" t="inlineStr">
        <is>
          <t>1</t>
        </is>
      </c>
      <c r="G2310" t="inlineStr">
        <is>
          <t>Suivi adherence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---</t>
        </is>
      </c>
      <c r="L2310" t="inlineStr">
        <is>
          <t>---</t>
        </is>
      </c>
      <c r="M2310" t="inlineStr">
        <is>
          <t>---</t>
        </is>
      </c>
      <c r="N2310" t="inlineStr">
        <is>
          <t>---</t>
        </is>
      </c>
      <c r="O2310" t="inlineStr">
        <is>
          <t>---</t>
        </is>
      </c>
      <c r="P2310" t="inlineStr">
        <is>
          <t>---</t>
        </is>
      </c>
      <c r="Q2310" t="inlineStr">
        <is>
          <t>---</t>
        </is>
      </c>
      <c r="R2310" t="inlineStr">
        <is>
          <t>16.0</t>
        </is>
      </c>
      <c r="S2310" t="inlineStr">
        <is>
          <t>13.0</t>
        </is>
      </c>
      <c r="T2310" t="inlineStr"/>
      <c r="U2310" t="inlineStr"/>
      <c r="V2310" t="inlineStr"/>
      <c r="W2310" t="inlineStr"/>
      <c r="X2310" t="inlineStr">
        <is>
          <t>CAP/HSCM/ST04828</t>
        </is>
      </c>
      <c r="Y2310" t="inlineStr">
        <is>
          <t>CAP/HSCM/ST04828</t>
        </is>
      </c>
      <c r="Z2310" t="inlineStr">
        <is>
          <t>2025-05-15 10:43:40</t>
        </is>
      </c>
      <c r="AA2310" t="inlineStr">
        <is>
          <t>2025-05-15 10:40:53</t>
        </is>
      </c>
      <c r="AB2310" t="inlineStr">
        <is>
          <t>1fleurgile</t>
        </is>
      </c>
      <c r="AC2310" t="inlineStr">
        <is>
          <t>2025-05-15 10:56:58</t>
        </is>
      </c>
      <c r="AD2310" s="1" t="inlineStr">
        <is>
          <t>https://www.commcarehq.org/a/caris-test/reports/form_data/099334ef-b888-4e9f-8c46-1799e4188308/</t>
        </is>
      </c>
      <c r="AE2310" t="inlineStr">
        <is>
          <t>---</t>
        </is>
      </c>
      <c r="AF2310" t="inlineStr">
        <is>
          <t>3c5a623af057e23a32ae4000_188593</t>
        </is>
      </c>
      <c r="AG2310" t="inlineStr">
        <is>
          <t>---</t>
        </is>
      </c>
      <c r="AH2310" t="inlineStr">
        <is>
          <t>2025-05-15 10:43:40</t>
        </is>
      </c>
      <c r="AI2310" t="inlineStr">
        <is>
          <t>9cfdf7db54419d22491b2c964b5162b3</t>
        </is>
      </c>
      <c r="AJ2310" t="inlineStr">
        <is>
          <t>2025-05-14</t>
        </is>
      </c>
      <c r="AK2310" t="inlineStr">
        <is>
          <t>4</t>
        </is>
      </c>
      <c r="AL2310" t="inlineStr">
        <is>
          <t>Suivi adherence</t>
        </is>
      </c>
      <c r="AM2310" t="inlineStr">
        <is>
          <t>1</t>
        </is>
      </c>
      <c r="AN2310" t="inlineStr">
        <is>
          <t>Suivi adherence</t>
        </is>
      </c>
      <c r="AO2310" t="inlineStr">
        <is>
          <t>1</t>
        </is>
      </c>
      <c r="AP2310" t="inlineStr">
        <is>
          <t>1</t>
        </is>
      </c>
      <c r="AQ2310" t="inlineStr">
        <is>
          <t>16</t>
        </is>
      </c>
      <c r="AR2310" t="inlineStr">
        <is>
          <t>13</t>
        </is>
      </c>
      <c r="AS2310" t="inlineStr"/>
      <c r="AT2310" t="inlineStr"/>
      <c r="AU2310" t="inlineStr">
        <is>
          <t>---</t>
        </is>
      </c>
      <c r="AV2310" t="inlineStr">
        <is>
          <t>---</t>
        </is>
      </c>
      <c r="AW2310" t="inlineStr">
        <is>
          <t>---</t>
        </is>
      </c>
      <c r="AX2310" t="inlineStr">
        <is>
          <t>---</t>
        </is>
      </c>
      <c r="AY2310" t="inlineStr">
        <is>
          <t>---</t>
        </is>
      </c>
      <c r="AZ2310" t="inlineStr">
        <is>
          <t>---</t>
        </is>
      </c>
      <c r="BA2310" t="inlineStr">
        <is>
          <t>9cfdf7db54419d22491b2c964b5162b3</t>
        </is>
      </c>
      <c r="BB2310" t="inlineStr">
        <is>
          <t>http://openrosa.org/formdesigner/0B48E039-1E80-49A7-AC24-732B6E788E39</t>
        </is>
      </c>
      <c r="BC2310" t="inlineStr">
        <is>
          <t>Ration et autres visites</t>
        </is>
      </c>
      <c r="BD2310" t="inlineStr">
        <is>
          <t>CommCare Android, version "2.56.1"(471796). App v16061. CommCare Version 2.56.1. Build 471796, built on: 2025-05-12</t>
        </is>
      </c>
      <c r="BE2310" t="inlineStr">
        <is>
          <t>commcare_76b456dd-7d90-498a-a785-92f136625a61</t>
        </is>
      </c>
      <c r="BF2310" t="inlineStr">
        <is>
          <t>19.7265212 -72.2201816 -21.04 7.97</t>
        </is>
      </c>
      <c r="BG2310" t="inlineStr">
        <is>
          <t>f13d8149fc6d39ebe86af18272310ff9</t>
        </is>
      </c>
      <c r="BH2310" t="inlineStr">
        <is>
          <t>d6a4f3e1342d4e3586ccf33a0d61b1da</t>
        </is>
      </c>
      <c r="BI2310" t="inlineStr">
        <is>
          <t>15246</t>
        </is>
      </c>
      <c r="BJ2310" t="inlineStr">
        <is>
          <t>XFormInstance</t>
        </is>
      </c>
      <c r="BK2310" t="inlineStr">
        <is>
          <t>8dd4e0f6317511f0b7ebdf8044126b4a</t>
        </is>
      </c>
      <c r="BL2310" t="b">
        <v>0</v>
      </c>
      <c r="BM2310" t="inlineStr">
        <is>
          <t>---</t>
        </is>
      </c>
      <c r="BN2310" t="inlineStr">
        <is>
          <t>200.113.248.222</t>
        </is>
      </c>
      <c r="BO2310" t="inlineStr">
        <is>
          <t>Jorvensly Etienne</t>
        </is>
      </c>
    </row>
    <row r="2311">
      <c r="A2311" t="inlineStr">
        <is>
          <t>2309</t>
        </is>
      </c>
      <c r="B2311" t="inlineStr">
        <is>
          <t>6750472f-0a4d-408d-93bc-17efc3ee428d</t>
        </is>
      </c>
      <c r="C2311" t="inlineStr">
        <is>
          <t>2025-05-15</t>
        </is>
      </c>
      <c r="D2311" t="inlineStr">
        <is>
          <t>3</t>
        </is>
      </c>
      <c r="E2311" t="inlineStr">
        <is>
          <t>---</t>
        </is>
      </c>
      <c r="F2311" t="inlineStr">
        <is>
          <t>0</t>
        </is>
      </c>
      <c r="G2311" t="inlineStr">
        <is>
          <t>---</t>
        </is>
      </c>
      <c r="H2311" t="inlineStr">
        <is>
          <t>1</t>
        </is>
      </c>
      <c r="I2311" t="inlineStr">
        <is>
          <t>0</t>
        </is>
      </c>
      <c r="J2311" t="inlineStr">
        <is>
          <t>---</t>
        </is>
      </c>
      <c r="K2311" t="inlineStr">
        <is>
          <t>---</t>
        </is>
      </c>
      <c r="L2311" t="inlineStr">
        <is>
          <t>---</t>
        </is>
      </c>
      <c r="M2311" t="inlineStr">
        <is>
          <t>---</t>
        </is>
      </c>
      <c r="N2311" t="inlineStr">
        <is>
          <t>---</t>
        </is>
      </c>
      <c r="O2311" t="inlineStr">
        <is>
          <t>---</t>
        </is>
      </c>
      <c r="P2311" t="inlineStr">
        <is>
          <t>---</t>
        </is>
      </c>
      <c r="Q2311" t="inlineStr">
        <is>
          <t>---</t>
        </is>
      </c>
      <c r="R2311" t="inlineStr">
        <is>
          <t>---</t>
        </is>
      </c>
      <c r="S2311" t="inlineStr">
        <is>
          <t>---</t>
        </is>
      </c>
      <c r="T2311" t="inlineStr">
        <is>
          <t>---</t>
        </is>
      </c>
      <c r="U2311" t="inlineStr">
        <is>
          <t>---</t>
        </is>
      </c>
      <c r="V2311" t="inlineStr">
        <is>
          <t>---</t>
        </is>
      </c>
      <c r="W2311" t="inlineStr">
        <is>
          <t>19.5609055 -71.7268375 -4.0 12.75</t>
        </is>
      </c>
      <c r="X2311" t="inlineStr">
        <is>
          <t>CAP/CMSO/ST03480</t>
        </is>
      </c>
      <c r="Y2311" t="inlineStr">
        <is>
          <t>CAP/CMSO/ST03480</t>
        </is>
      </c>
      <c r="Z2311" t="inlineStr">
        <is>
          <t>2025-05-15 15:00:06</t>
        </is>
      </c>
      <c r="AA2311" t="inlineStr">
        <is>
          <t>2025-05-15 14:59:35</t>
        </is>
      </c>
      <c r="AB2311" t="inlineStr">
        <is>
          <t>1rose</t>
        </is>
      </c>
      <c r="AC2311" t="inlineStr">
        <is>
          <t>2025-05-15 14:53:53</t>
        </is>
      </c>
      <c r="AD2311" s="1" t="inlineStr">
        <is>
          <t>https://www.commcarehq.org/a/caris-test/reports/form_data/6750472f-0a4d-408d-93bc-17efc3ee428d/</t>
        </is>
      </c>
      <c r="AE2311" t="inlineStr">
        <is>
          <t>---</t>
        </is>
      </c>
      <c r="AF2311" t="inlineStr">
        <is>
          <t>3c5a623af057e23a32ae4000_188184</t>
        </is>
      </c>
      <c r="AG2311" t="inlineStr">
        <is>
          <t>OK</t>
        </is>
      </c>
      <c r="AH2311" t="inlineStr">
        <is>
          <t>2025-05-15 15:00:06</t>
        </is>
      </c>
      <c r="AI2311" t="inlineStr">
        <is>
          <t>2dea52d1789dbc2c3c784b18002f6f8d</t>
        </is>
      </c>
      <c r="AJ2311" t="inlineStr">
        <is>
          <t>2025-05-15</t>
        </is>
      </c>
      <c r="AK2311" t="inlineStr">
        <is>
          <t>3</t>
        </is>
      </c>
      <c r="AL2311" t="inlineStr">
        <is>
          <t>---</t>
        </is>
      </c>
      <c r="AM2311" t="inlineStr">
        <is>
          <t>0</t>
        </is>
      </c>
      <c r="AN2311" t="inlineStr">
        <is>
          <t>---</t>
        </is>
      </c>
      <c r="AO2311" t="inlineStr">
        <is>
          <t>1</t>
        </is>
      </c>
      <c r="AP2311" t="inlineStr">
        <is>
          <t>0</t>
        </is>
      </c>
      <c r="AQ2311" t="inlineStr">
        <is>
          <t>---</t>
        </is>
      </c>
      <c r="AR2311" t="inlineStr">
        <is>
          <t>---</t>
        </is>
      </c>
      <c r="AS2311" t="inlineStr">
        <is>
          <t>---</t>
        </is>
      </c>
      <c r="AT2311" t="inlineStr">
        <is>
          <t>19.5609055 -71.7268375 -4.0 12.75</t>
        </is>
      </c>
      <c r="AU2311" t="inlineStr">
        <is>
          <t>---</t>
        </is>
      </c>
      <c r="AV2311" t="inlineStr">
        <is>
          <t>---</t>
        </is>
      </c>
      <c r="AW2311" t="inlineStr">
        <is>
          <t>---</t>
        </is>
      </c>
      <c r="AX2311" t="inlineStr">
        <is>
          <t>---</t>
        </is>
      </c>
      <c r="AY2311" t="inlineStr">
        <is>
          <t>---</t>
        </is>
      </c>
      <c r="AZ2311" t="inlineStr">
        <is>
          <t>---</t>
        </is>
      </c>
      <c r="BA2311" t="inlineStr">
        <is>
          <t>2dea52d1789dbc2c3c784b18002f6f8d</t>
        </is>
      </c>
      <c r="BB2311" t="inlineStr">
        <is>
          <t>http://openrosa.org/formdesigner/0B48E039-1E80-49A7-AC24-732B6E788E39</t>
        </is>
      </c>
      <c r="BC2311" t="inlineStr">
        <is>
          <t>Ration et autres visites</t>
        </is>
      </c>
      <c r="BD2311" t="inlineStr">
        <is>
          <t>CommCare Android, version "2.57.0"(472003). App v16061. CommCare Version 2.57.0. Build 472003, built on: 2025-04-18</t>
        </is>
      </c>
      <c r="BE2311" t="inlineStr">
        <is>
          <t>commcare_6f11ce87-99a9-46e8-b6bd-276036be1616</t>
        </is>
      </c>
      <c r="BF2311" t="inlineStr">
        <is>
          <t>19.560884 -71.7267219 -8.0 9.4</t>
        </is>
      </c>
      <c r="BG2311" t="inlineStr">
        <is>
          <t>f13d8149fc6d39ebe86af18272310ff9</t>
        </is>
      </c>
      <c r="BH2311" t="inlineStr">
        <is>
          <t>d6a4f3e1342d4e3586ccf33a0d61b1da</t>
        </is>
      </c>
      <c r="BI2311" t="inlineStr">
        <is>
          <t>15246</t>
        </is>
      </c>
      <c r="BJ2311" t="inlineStr">
        <is>
          <t>XFormInstance</t>
        </is>
      </c>
      <c r="BK2311" t="inlineStr">
        <is>
          <t>ce8b09a830f411f090adbb16f85ce7ee</t>
        </is>
      </c>
      <c r="BL2311" t="b">
        <v>0</v>
      </c>
      <c r="BM2311" t="inlineStr">
        <is>
          <t>---</t>
        </is>
      </c>
      <c r="BN2311" t="inlineStr">
        <is>
          <t>200.113.253.173</t>
        </is>
      </c>
      <c r="BO2311" t="inlineStr">
        <is>
          <t>Nehemie Cherestal</t>
        </is>
      </c>
    </row>
    <row r="2312">
      <c r="A2312" t="inlineStr">
        <is>
          <t>2310</t>
        </is>
      </c>
      <c r="B2312" t="inlineStr">
        <is>
          <t>d6d5f38b-a89d-4122-8c98-d1dc5a2d54ec</t>
        </is>
      </c>
      <c r="C2312" t="inlineStr">
        <is>
          <t>2025-05-15</t>
        </is>
      </c>
      <c r="D2312" t="inlineStr">
        <is>
          <t>4</t>
        </is>
      </c>
      <c r="E2312" t="inlineStr">
        <is>
          <t>suivi adherence</t>
        </is>
      </c>
      <c r="F2312" t="inlineStr">
        <is>
          <t>1</t>
        </is>
      </c>
      <c r="G2312" t="inlineStr">
        <is>
          <t>Adherence</t>
        </is>
      </c>
      <c r="H2312" t="inlineStr">
        <is>
          <t>1</t>
        </is>
      </c>
      <c r="I2312" t="inlineStr">
        <is>
          <t>0</t>
        </is>
      </c>
      <c r="J2312" t="inlineStr">
        <is>
          <t>---</t>
        </is>
      </c>
      <c r="K2312" t="inlineStr">
        <is>
          <t>---</t>
        </is>
      </c>
      <c r="L2312" t="inlineStr">
        <is>
          <t>---</t>
        </is>
      </c>
      <c r="M2312" t="inlineStr">
        <is>
          <t>---</t>
        </is>
      </c>
      <c r="N2312" t="inlineStr">
        <is>
          <t>---</t>
        </is>
      </c>
      <c r="O2312" t="inlineStr">
        <is>
          <t>---</t>
        </is>
      </c>
      <c r="P2312" t="inlineStr">
        <is>
          <t>---</t>
        </is>
      </c>
      <c r="Q2312" t="inlineStr">
        <is>
          <t>---</t>
        </is>
      </c>
      <c r="R2312" t="inlineStr">
        <is>
          <t>---</t>
        </is>
      </c>
      <c r="S2312" t="inlineStr">
        <is>
          <t>---</t>
        </is>
      </c>
      <c r="T2312" t="inlineStr">
        <is>
          <t>---</t>
        </is>
      </c>
      <c r="U2312" t="inlineStr">
        <is>
          <t>---</t>
        </is>
      </c>
      <c r="V2312" t="inlineStr">
        <is>
          <t>---</t>
        </is>
      </c>
      <c r="W2312" t="inlineStr"/>
      <c r="X2312" t="inlineStr">
        <is>
          <t>CAP/HSCM/ST04548</t>
        </is>
      </c>
      <c r="Y2312" t="inlineStr">
        <is>
          <t>CAP/HSCM/ST04548</t>
        </is>
      </c>
      <c r="Z2312" t="inlineStr">
        <is>
          <t>2025-05-16 01:11:23</t>
        </is>
      </c>
      <c r="AA2312" t="inlineStr">
        <is>
          <t>2025-05-16 01:10:14</t>
        </is>
      </c>
      <c r="AB2312" t="inlineStr">
        <is>
          <t>1fleurgile</t>
        </is>
      </c>
      <c r="AC2312" t="inlineStr">
        <is>
          <t>2025-05-16 02:01:16</t>
        </is>
      </c>
      <c r="AD2312" s="1" t="inlineStr">
        <is>
          <t>https://www.commcarehq.org/a/caris-test/reports/form_data/d6d5f38b-a89d-4122-8c98-d1dc5a2d54ec/</t>
        </is>
      </c>
      <c r="AE2312" t="inlineStr">
        <is>
          <t>---</t>
        </is>
      </c>
      <c r="AF2312" t="inlineStr">
        <is>
          <t>3c5a623af057e23a32ae4000_186745</t>
        </is>
      </c>
      <c r="AG2312" t="inlineStr">
        <is>
          <t>---</t>
        </is>
      </c>
      <c r="AH2312" t="inlineStr">
        <is>
          <t>2025-05-16 01:11:23</t>
        </is>
      </c>
      <c r="AI2312" t="inlineStr">
        <is>
          <t>9cfdf7db54419d22491b2c964b5162b3</t>
        </is>
      </c>
      <c r="AJ2312" t="inlineStr">
        <is>
          <t>2025-05-15</t>
        </is>
      </c>
      <c r="AK2312" t="inlineStr">
        <is>
          <t>4</t>
        </is>
      </c>
      <c r="AL2312" t="inlineStr">
        <is>
          <t>suivi adherence</t>
        </is>
      </c>
      <c r="AM2312" t="inlineStr">
        <is>
          <t>1</t>
        </is>
      </c>
      <c r="AN2312" t="inlineStr">
        <is>
          <t>Adherence</t>
        </is>
      </c>
      <c r="AO2312" t="inlineStr">
        <is>
          <t>1</t>
        </is>
      </c>
      <c r="AP2312" t="inlineStr">
        <is>
          <t>0</t>
        </is>
      </c>
      <c r="AQ2312" t="inlineStr">
        <is>
          <t>---</t>
        </is>
      </c>
      <c r="AR2312" t="inlineStr">
        <is>
          <t>---</t>
        </is>
      </c>
      <c r="AS2312" t="inlineStr">
        <is>
          <t>---</t>
        </is>
      </c>
      <c r="AT2312" t="inlineStr"/>
      <c r="AU2312" t="inlineStr">
        <is>
          <t>---</t>
        </is>
      </c>
      <c r="AV2312" t="inlineStr">
        <is>
          <t>---</t>
        </is>
      </c>
      <c r="AW2312" t="inlineStr">
        <is>
          <t>---</t>
        </is>
      </c>
      <c r="AX2312" t="inlineStr">
        <is>
          <t>---</t>
        </is>
      </c>
      <c r="AY2312" t="inlineStr">
        <is>
          <t>---</t>
        </is>
      </c>
      <c r="AZ2312" t="inlineStr">
        <is>
          <t>---</t>
        </is>
      </c>
      <c r="BA2312" t="inlineStr">
        <is>
          <t>9cfdf7db54419d22491b2c964b5162b3</t>
        </is>
      </c>
      <c r="BB2312" t="inlineStr">
        <is>
          <t>http://openrosa.org/formdesigner/0B48E039-1E80-49A7-AC24-732B6E788E39</t>
        </is>
      </c>
      <c r="BC2312" t="inlineStr">
        <is>
          <t>Ration et autres visites</t>
        </is>
      </c>
      <c r="BD2312" t="inlineStr">
        <is>
          <t>CommCare Android, version "2.56.1"(471796). App v16061. CommCare Version 2.56.1. Build 471796, built on: 2025-05-12</t>
        </is>
      </c>
      <c r="BE2312" t="inlineStr">
        <is>
          <t>commcare_76b456dd-7d90-498a-a785-92f136625a61</t>
        </is>
      </c>
      <c r="BF2312" t="inlineStr">
        <is>
          <t>19.7265877 -72.2202061 7.06 9.0</t>
        </is>
      </c>
      <c r="BG2312" t="inlineStr">
        <is>
          <t>f13d8149fc6d39ebe86af18272310ff9</t>
        </is>
      </c>
      <c r="BH2312" t="inlineStr">
        <is>
          <t>d6a4f3e1342d4e3586ccf33a0d61b1da</t>
        </is>
      </c>
      <c r="BI2312" t="inlineStr">
        <is>
          <t>15246</t>
        </is>
      </c>
      <c r="BJ2312" t="inlineStr">
        <is>
          <t>XFormInstance</t>
        </is>
      </c>
      <c r="BK2312" t="inlineStr">
        <is>
          <t>541ed3ec317b11f0b8483339fbc0b855</t>
        </is>
      </c>
      <c r="BL2312" t="b">
        <v>0</v>
      </c>
      <c r="BM2312" t="inlineStr">
        <is>
          <t>---</t>
        </is>
      </c>
      <c r="BN2312" t="inlineStr">
        <is>
          <t>200.113.248.156</t>
        </is>
      </c>
      <c r="BO2312" t="inlineStr">
        <is>
          <t>Roderlie Orusen</t>
        </is>
      </c>
    </row>
    <row r="2313">
      <c r="A2313" t="inlineStr">
        <is>
          <t>2311</t>
        </is>
      </c>
      <c r="B2313" t="inlineStr">
        <is>
          <t>f0f04f2f-aa6a-4416-a586-4554293654dd</t>
        </is>
      </c>
      <c r="C2313" t="inlineStr">
        <is>
          <t>2025-05-13</t>
        </is>
      </c>
      <c r="D2313" t="inlineStr">
        <is>
          <t>10</t>
        </is>
      </c>
      <c r="E2313" t="inlineStr">
        <is>
          <t>---</t>
        </is>
      </c>
      <c r="F2313" t="inlineStr">
        <is>
          <t>1</t>
        </is>
      </c>
      <c r="G2313" t="inlineStr">
        <is>
          <t>---</t>
        </is>
      </c>
      <c r="H2313" t="inlineStr">
        <is>
          <t>1</t>
        </is>
      </c>
      <c r="I2313" t="inlineStr">
        <is>
          <t>1</t>
        </is>
      </c>
      <c r="J2313" t="inlineStr">
        <is>
          <t>4</t>
        </is>
      </c>
      <c r="K2313" t="inlineStr">
        <is>
          <t>---</t>
        </is>
      </c>
      <c r="L2313" t="inlineStr">
        <is>
          <t>---</t>
        </is>
      </c>
      <c r="M2313" t="inlineStr">
        <is>
          <t>---</t>
        </is>
      </c>
      <c r="N2313" t="inlineStr">
        <is>
          <t>---</t>
        </is>
      </c>
      <c r="O2313" t="inlineStr">
        <is>
          <t>---</t>
        </is>
      </c>
      <c r="P2313" t="inlineStr">
        <is>
          <t>---</t>
        </is>
      </c>
      <c r="Q2313" t="inlineStr">
        <is>
          <t>---</t>
        </is>
      </c>
      <c r="R2313" t="inlineStr"/>
      <c r="S2313" t="inlineStr"/>
      <c r="T2313" t="inlineStr"/>
      <c r="U2313">
        <f>HYPERLINK("https://www.commcarehq.org/a/caris-test/api/form_attachment/v1/f0f04f2f-aa6a-4416-a586-4554293654dd/1747396001438.jpg")</f>
        <v/>
      </c>
      <c r="V2313" t="inlineStr"/>
      <c r="W2313" t="inlineStr"/>
      <c r="X2313" t="inlineStr">
        <is>
          <t>PAP/NPFS/ST02837</t>
        </is>
      </c>
      <c r="Y2313" t="inlineStr">
        <is>
          <t>PAP/NPFS/ST02837</t>
        </is>
      </c>
      <c r="Z2313" t="inlineStr">
        <is>
          <t>2025-05-16 11:46:45</t>
        </is>
      </c>
      <c r="AA2313" t="inlineStr">
        <is>
          <t>2025-05-16 11:45:36</t>
        </is>
      </c>
      <c r="AB2313" t="inlineStr">
        <is>
          <t>2christelle</t>
        </is>
      </c>
      <c r="AC2313" t="inlineStr">
        <is>
          <t>2025-05-16 13:14:43</t>
        </is>
      </c>
      <c r="AD2313" s="1" t="inlineStr">
        <is>
          <t>https://www.commcarehq.org/a/caris-test/reports/form_data/f0f04f2f-aa6a-4416-a586-4554293654dd/</t>
        </is>
      </c>
      <c r="AE2313" t="inlineStr">
        <is>
          <t>---</t>
        </is>
      </c>
      <c r="AF2313" t="inlineStr">
        <is>
          <t>3c5a623af057e23a32ae4000_32896</t>
        </is>
      </c>
      <c r="AG2313" t="inlineStr">
        <is>
          <t>---</t>
        </is>
      </c>
      <c r="AH2313" t="inlineStr">
        <is>
          <t>2025-05-16 11:46:45</t>
        </is>
      </c>
      <c r="AI2313" t="inlineStr">
        <is>
          <t>246df32431d94e4a97fb5b1b8bef6b0e</t>
        </is>
      </c>
      <c r="AJ2313" t="inlineStr">
        <is>
          <t>2025-05-13</t>
        </is>
      </c>
      <c r="AK2313" t="inlineStr">
        <is>
          <t>10</t>
        </is>
      </c>
      <c r="AL2313" t="inlineStr">
        <is>
          <t>---</t>
        </is>
      </c>
      <c r="AM2313" t="inlineStr">
        <is>
          <t>1</t>
        </is>
      </c>
      <c r="AN2313" t="inlineStr">
        <is>
          <t>---</t>
        </is>
      </c>
      <c r="AO2313" t="inlineStr">
        <is>
          <t>1</t>
        </is>
      </c>
      <c r="AP2313" t="inlineStr">
        <is>
          <t>1</t>
        </is>
      </c>
      <c r="AQ2313" t="inlineStr"/>
      <c r="AR2313" t="inlineStr"/>
      <c r="AS2313" t="inlineStr"/>
      <c r="AT2313" t="inlineStr"/>
      <c r="AU2313" t="inlineStr">
        <is>
          <t>---</t>
        </is>
      </c>
      <c r="AV2313" t="inlineStr">
        <is>
          <t>---</t>
        </is>
      </c>
      <c r="AW2313" t="inlineStr">
        <is>
          <t>---</t>
        </is>
      </c>
      <c r="AX2313" t="inlineStr">
        <is>
          <t>---</t>
        </is>
      </c>
      <c r="AY2313" t="inlineStr">
        <is>
          <t>---</t>
        </is>
      </c>
      <c r="AZ2313" t="inlineStr">
        <is>
          <t>---</t>
        </is>
      </c>
      <c r="BA2313" t="inlineStr">
        <is>
          <t>246df32431d94e4a97fb5b1b8bef6b0e</t>
        </is>
      </c>
      <c r="BB2313" t="inlineStr">
        <is>
          <t>http://openrosa.org/formdesigner/0B48E039-1E80-49A7-AC24-732B6E788E39</t>
        </is>
      </c>
      <c r="BC2313" t="inlineStr">
        <is>
          <t>Ration et autres visites</t>
        </is>
      </c>
      <c r="BD2313" t="inlineStr">
        <is>
          <t>CommCare Android, version "2.57.0"(472003). App v16070. CommCare Version 2.57.0. Build 472003, built on: 2025-04-18</t>
        </is>
      </c>
      <c r="BE2313" t="inlineStr">
        <is>
          <t>commcare_95f1782f-8426-4434-b328-8386bbd0e352</t>
        </is>
      </c>
      <c r="BF2313" t="inlineStr">
        <is>
          <t>18.47746 -72.2796593 1205.0 9.69</t>
        </is>
      </c>
      <c r="BG2313" t="inlineStr">
        <is>
          <t>f13d8149fc6d39ebe86af18272310ff9</t>
        </is>
      </c>
      <c r="BH2313" t="inlineStr">
        <is>
          <t>d689f2924e78478788efea68fd959b3e</t>
        </is>
      </c>
      <c r="BI2313" t="inlineStr">
        <is>
          <t>15246</t>
        </is>
      </c>
      <c r="BJ2313" t="inlineStr">
        <is>
          <t>XFormInstance</t>
        </is>
      </c>
      <c r="BK2313" t="inlineStr">
        <is>
          <t>8268e2a030e711f08f8749da4e639005</t>
        </is>
      </c>
      <c r="BL2313" t="b">
        <v>0</v>
      </c>
      <c r="BM2313" t="inlineStr">
        <is>
          <t>---</t>
        </is>
      </c>
      <c r="BN2313" t="inlineStr">
        <is>
          <t>200.113.253.190</t>
        </is>
      </c>
      <c r="BO2313" t="inlineStr">
        <is>
          <t>Junia Rose Sejour Lafontant</t>
        </is>
      </c>
    </row>
    <row r="2314">
      <c r="A2314" t="inlineStr">
        <is>
          <t>2312</t>
        </is>
      </c>
      <c r="B2314" t="inlineStr">
        <is>
          <t>dfceeea9-ed61-448f-9556-03ccccdaceda</t>
        </is>
      </c>
      <c r="C2314" t="inlineStr">
        <is>
          <t>2025-05-14</t>
        </is>
      </c>
      <c r="D2314" t="inlineStr">
        <is>
          <t>3</t>
        </is>
      </c>
      <c r="E2314" t="inlineStr">
        <is>
          <t>---</t>
        </is>
      </c>
      <c r="F2314" t="inlineStr">
        <is>
          <t>0</t>
        </is>
      </c>
      <c r="G2314" t="inlineStr">
        <is>
          <t>---</t>
        </is>
      </c>
      <c r="H2314" t="inlineStr">
        <is>
          <t>1</t>
        </is>
      </c>
      <c r="I2314" t="inlineStr">
        <is>
          <t>0</t>
        </is>
      </c>
      <c r="J2314" t="inlineStr">
        <is>
          <t>---</t>
        </is>
      </c>
      <c r="K2314" t="inlineStr">
        <is>
          <t>---</t>
        </is>
      </c>
      <c r="L2314" t="inlineStr">
        <is>
          <t>---</t>
        </is>
      </c>
      <c r="M2314" t="inlineStr">
        <is>
          <t>---</t>
        </is>
      </c>
      <c r="N2314" t="inlineStr">
        <is>
          <t>---</t>
        </is>
      </c>
      <c r="O2314" t="inlineStr">
        <is>
          <t>---</t>
        </is>
      </c>
      <c r="P2314" t="inlineStr">
        <is>
          <t>---</t>
        </is>
      </c>
      <c r="Q2314" t="inlineStr">
        <is>
          <t>---</t>
        </is>
      </c>
      <c r="R2314" t="inlineStr">
        <is>
          <t>---</t>
        </is>
      </c>
      <c r="S2314" t="inlineStr">
        <is>
          <t>---</t>
        </is>
      </c>
      <c r="T2314" t="inlineStr">
        <is>
          <t>---</t>
        </is>
      </c>
      <c r="U2314" t="inlineStr">
        <is>
          <t>---</t>
        </is>
      </c>
      <c r="V2314" t="inlineStr">
        <is>
          <t>---</t>
        </is>
      </c>
      <c r="W2314" t="inlineStr">
        <is>
          <t>19.6267402 -72.0295868 6.87 6.73</t>
        </is>
      </c>
      <c r="X2314" t="inlineStr">
        <is>
          <t>CAP/CALT/ST00324</t>
        </is>
      </c>
      <c r="Y2314" t="inlineStr">
        <is>
          <t>CAP/CALT/ST00324</t>
        </is>
      </c>
      <c r="Z2314" t="inlineStr">
        <is>
          <t>2025-05-14 13:44:58</t>
        </is>
      </c>
      <c r="AA2314" t="inlineStr">
        <is>
          <t>2025-05-14 13:36:59</t>
        </is>
      </c>
      <c r="AB2314" t="inlineStr">
        <is>
          <t>1irania</t>
        </is>
      </c>
      <c r="AC2314" t="inlineStr">
        <is>
          <t>2025-05-16 15:45:01</t>
        </is>
      </c>
      <c r="AD2314" s="1" t="inlineStr">
        <is>
          <t>https://www.commcarehq.org/a/caris-test/reports/form_data/dfceeea9-ed61-448f-9556-03ccccdaceda/</t>
        </is>
      </c>
      <c r="AE2314" t="inlineStr">
        <is>
          <t>---</t>
        </is>
      </c>
      <c r="AF2314" t="inlineStr">
        <is>
          <t>ca7623bc796943e88fcddc54ff0b6008</t>
        </is>
      </c>
      <c r="AG2314" t="inlineStr">
        <is>
          <t>OK</t>
        </is>
      </c>
      <c r="AH2314" t="inlineStr">
        <is>
          <t>2025-05-14 13:44:58</t>
        </is>
      </c>
      <c r="AI2314" t="inlineStr">
        <is>
          <t>42a82b7de9e609ae71648670ad4c56aa</t>
        </is>
      </c>
      <c r="AJ2314" t="inlineStr">
        <is>
          <t>2025-05-14</t>
        </is>
      </c>
      <c r="AK2314" t="inlineStr">
        <is>
          <t>3</t>
        </is>
      </c>
      <c r="AL2314" t="inlineStr">
        <is>
          <t>---</t>
        </is>
      </c>
      <c r="AM2314" t="inlineStr">
        <is>
          <t>0</t>
        </is>
      </c>
      <c r="AN2314" t="inlineStr">
        <is>
          <t>---</t>
        </is>
      </c>
      <c r="AO2314" t="inlineStr">
        <is>
          <t>1</t>
        </is>
      </c>
      <c r="AP2314" t="inlineStr">
        <is>
          <t>0</t>
        </is>
      </c>
      <c r="AQ2314" t="inlineStr">
        <is>
          <t>---</t>
        </is>
      </c>
      <c r="AR2314" t="inlineStr">
        <is>
          <t>---</t>
        </is>
      </c>
      <c r="AS2314" t="inlineStr">
        <is>
          <t>---</t>
        </is>
      </c>
      <c r="AT2314" t="inlineStr">
        <is>
          <t>19.6267402 -72.0295868 6.87 6.73</t>
        </is>
      </c>
      <c r="AU2314" t="inlineStr">
        <is>
          <t>---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inlineStr">
        <is>
          <t>---</t>
        </is>
      </c>
      <c r="BA2314" t="inlineStr">
        <is>
          <t>42a82b7de9e609ae71648670ad4c56aa</t>
        </is>
      </c>
      <c r="BB2314" t="inlineStr">
        <is>
          <t>http://openrosa.org/formdesigner/0B48E039-1E80-49A7-AC24-732B6E788E39</t>
        </is>
      </c>
      <c r="BC2314" t="inlineStr">
        <is>
          <t>Ration et autres visites</t>
        </is>
      </c>
      <c r="BD2314" t="inlineStr">
        <is>
          <t>CommCare Android, version "2.56"(468027). App v16061. CommCare Version 2.56.0. Build 468027, built on: 2025-01-18</t>
        </is>
      </c>
      <c r="BE2314" t="inlineStr">
        <is>
          <t>commcare_6c8d6b29-ddee-4573-a4bf-ff173bbf52d8</t>
        </is>
      </c>
      <c r="BF2314" t="inlineStr">
        <is>
          <t>19.6124938 -72.0266183 11.9 5.18</t>
        </is>
      </c>
      <c r="BG2314" t="inlineStr">
        <is>
          <t>f13d8149fc6d39ebe86af18272310ff9</t>
        </is>
      </c>
      <c r="BH2314" t="inlineStr">
        <is>
          <t>d689f2924e78478788efea68fd959b3e</t>
        </is>
      </c>
      <c r="BI2314" t="inlineStr">
        <is>
          <t>15246</t>
        </is>
      </c>
      <c r="BJ2314" t="inlineStr">
        <is>
          <t>XFormInstance</t>
        </is>
      </c>
      <c r="BK2314" t="inlineStr">
        <is>
          <t>5961a4982d0c11f0b792df8044126b4a</t>
        </is>
      </c>
      <c r="BL2314" t="b">
        <v>0</v>
      </c>
      <c r="BM2314" t="inlineStr">
        <is>
          <t>---</t>
        </is>
      </c>
      <c r="BN2314" t="inlineStr">
        <is>
          <t>190.115.171.223</t>
        </is>
      </c>
      <c r="BO2314" t="inlineStr">
        <is>
          <t>Woodelin Jean</t>
        </is>
      </c>
    </row>
    <row r="2315">
      <c r="A2315" t="inlineStr">
        <is>
          <t>2313</t>
        </is>
      </c>
      <c r="B2315" t="inlineStr">
        <is>
          <t>94998a9d-e317-4afa-aea6-9f48f4b3e0ce</t>
        </is>
      </c>
      <c r="C2315" t="inlineStr">
        <is>
          <t>2025-05-15</t>
        </is>
      </c>
      <c r="D2315" t="inlineStr">
        <is>
          <t>3</t>
        </is>
      </c>
      <c r="E2315" t="inlineStr">
        <is>
          <t>---</t>
        </is>
      </c>
      <c r="F2315" t="inlineStr">
        <is>
          <t>0</t>
        </is>
      </c>
      <c r="G2315" t="inlineStr">
        <is>
          <t>---</t>
        </is>
      </c>
      <c r="H2315" t="inlineStr">
        <is>
          <t>1</t>
        </is>
      </c>
      <c r="I2315" t="inlineStr">
        <is>
          <t>0</t>
        </is>
      </c>
      <c r="J2315" t="inlineStr">
        <is>
          <t>---</t>
        </is>
      </c>
      <c r="K2315" t="inlineStr">
        <is>
          <t>---</t>
        </is>
      </c>
      <c r="L2315" t="inlineStr">
        <is>
          <t>---</t>
        </is>
      </c>
      <c r="M2315" t="inlineStr">
        <is>
          <t>---</t>
        </is>
      </c>
      <c r="N2315" t="inlineStr">
        <is>
          <t>---</t>
        </is>
      </c>
      <c r="O2315" t="inlineStr">
        <is>
          <t>---</t>
        </is>
      </c>
      <c r="P2315" t="inlineStr">
        <is>
          <t>---</t>
        </is>
      </c>
      <c r="Q2315" t="inlineStr">
        <is>
          <t>---</t>
        </is>
      </c>
      <c r="R2315" t="inlineStr">
        <is>
          <t>---</t>
        </is>
      </c>
      <c r="S2315" t="inlineStr">
        <is>
          <t>---</t>
        </is>
      </c>
      <c r="T2315" t="inlineStr">
        <is>
          <t>---</t>
        </is>
      </c>
      <c r="U2315" t="inlineStr">
        <is>
          <t>---</t>
        </is>
      </c>
      <c r="V2315" t="inlineStr">
        <is>
          <t>---</t>
        </is>
      </c>
      <c r="W2315" t="inlineStr">
        <is>
          <t>19.6935043 -72.0161731 3.7 9.48</t>
        </is>
      </c>
      <c r="X2315" t="inlineStr">
        <is>
          <t>CAP/CSLJ/ST00227</t>
        </is>
      </c>
      <c r="Y2315" t="inlineStr">
        <is>
          <t>CAP/CSLJ/ST00227</t>
        </is>
      </c>
      <c r="Z2315" t="inlineStr">
        <is>
          <t>2025-05-15 18:33:58</t>
        </is>
      </c>
      <c r="AA2315" t="inlineStr">
        <is>
          <t>2025-05-15 18:33:28</t>
        </is>
      </c>
      <c r="AB2315" t="inlineStr">
        <is>
          <t>1irania</t>
        </is>
      </c>
      <c r="AC2315" t="inlineStr">
        <is>
          <t>2025-05-16 15:45:18</t>
        </is>
      </c>
      <c r="AD2315" s="1" t="inlineStr">
        <is>
          <t>https://www.commcarehq.org/a/caris-test/reports/form_data/94998a9d-e317-4afa-aea6-9f48f4b3e0ce/</t>
        </is>
      </c>
      <c r="AE2315" t="inlineStr">
        <is>
          <t>---</t>
        </is>
      </c>
      <c r="AF2315" t="inlineStr">
        <is>
          <t>3c5a623af057e23a32ae4000_20129</t>
        </is>
      </c>
      <c r="AG2315" t="inlineStr">
        <is>
          <t>OK</t>
        </is>
      </c>
      <c r="AH2315" t="inlineStr">
        <is>
          <t>2025-05-15 18:33:58</t>
        </is>
      </c>
      <c r="AI2315" t="inlineStr">
        <is>
          <t>42a82b7de9e609ae71648670ad4c56aa</t>
        </is>
      </c>
      <c r="AJ2315" t="inlineStr">
        <is>
          <t>2025-05-15</t>
        </is>
      </c>
      <c r="AK2315" t="inlineStr">
        <is>
          <t>3</t>
        </is>
      </c>
      <c r="AL2315" t="inlineStr">
        <is>
          <t>---</t>
        </is>
      </c>
      <c r="AM2315" t="inlineStr">
        <is>
          <t>0</t>
        </is>
      </c>
      <c r="AN2315" t="inlineStr">
        <is>
          <t>---</t>
        </is>
      </c>
      <c r="AO2315" t="inlineStr">
        <is>
          <t>1</t>
        </is>
      </c>
      <c r="AP2315" t="inlineStr">
        <is>
          <t>0</t>
        </is>
      </c>
      <c r="AQ2315" t="inlineStr">
        <is>
          <t>---</t>
        </is>
      </c>
      <c r="AR2315" t="inlineStr">
        <is>
          <t>---</t>
        </is>
      </c>
      <c r="AS2315" t="inlineStr">
        <is>
          <t>---</t>
        </is>
      </c>
      <c r="AT2315" t="inlineStr">
        <is>
          <t>19.6935043 -72.0161731 3.7 9.48</t>
        </is>
      </c>
      <c r="AU2315" t="inlineStr">
        <is>
          <t>---</t>
        </is>
      </c>
      <c r="AV2315" t="inlineStr">
        <is>
          <t>---</t>
        </is>
      </c>
      <c r="AW2315" t="inlineStr">
        <is>
          <t>---</t>
        </is>
      </c>
      <c r="AX2315" t="inlineStr">
        <is>
          <t>---</t>
        </is>
      </c>
      <c r="AY2315" t="inlineStr">
        <is>
          <t>---</t>
        </is>
      </c>
      <c r="AZ2315" t="inlineStr">
        <is>
          <t>---</t>
        </is>
      </c>
      <c r="BA2315" t="inlineStr">
        <is>
          <t>42a82b7de9e609ae71648670ad4c56aa</t>
        </is>
      </c>
      <c r="BB2315" t="inlineStr">
        <is>
          <t>http://openrosa.org/formdesigner/0B48E039-1E80-49A7-AC24-732B6E788E39</t>
        </is>
      </c>
      <c r="BC2315" t="inlineStr">
        <is>
          <t>Ration et autres visites</t>
        </is>
      </c>
      <c r="BD2315" t="inlineStr">
        <is>
          <t>CommCare Android, version "2.56"(468027). App v16061. CommCare Version 2.56.0. Build 468027, built on: 2025-01-18</t>
        </is>
      </c>
      <c r="BE2315" t="inlineStr">
        <is>
          <t>commcare_6c8d6b29-ddee-4573-a4bf-ff173bbf52d8</t>
        </is>
      </c>
      <c r="BF2315" t="inlineStr">
        <is>
          <t>19.6936223 -72.0161935 3.7 8.61</t>
        </is>
      </c>
      <c r="BG2315" t="inlineStr">
        <is>
          <t>f13d8149fc6d39ebe86af18272310ff9</t>
        </is>
      </c>
      <c r="BH2315" t="inlineStr">
        <is>
          <t>d689f2924e78478788efea68fd959b3e</t>
        </is>
      </c>
      <c r="BI2315" t="inlineStr">
        <is>
          <t>15246</t>
        </is>
      </c>
      <c r="BJ2315" t="inlineStr">
        <is>
          <t>XFormInstance</t>
        </is>
      </c>
      <c r="BK2315" t="inlineStr">
        <is>
          <t>5961a4982d0c11f0b792df8044126b4a</t>
        </is>
      </c>
      <c r="BL2315" t="b">
        <v>0</v>
      </c>
      <c r="BM2315" t="inlineStr">
        <is>
          <t>---</t>
        </is>
      </c>
      <c r="BN2315" t="inlineStr">
        <is>
          <t>190.115.171.223</t>
        </is>
      </c>
      <c r="BO2315" t="inlineStr">
        <is>
          <t>Pedelin Napoleon</t>
        </is>
      </c>
    </row>
    <row r="2316">
      <c r="A2316" t="inlineStr">
        <is>
          <t>2314</t>
        </is>
      </c>
      <c r="B2316" t="inlineStr">
        <is>
          <t>837cce00-ccdf-456d-a4ac-2219e71d50ec</t>
        </is>
      </c>
      <c r="C2316" t="inlineStr">
        <is>
          <t>2025-05-16</t>
        </is>
      </c>
      <c r="D2316" t="inlineStr">
        <is>
          <t>3</t>
        </is>
      </c>
      <c r="E2316" t="inlineStr">
        <is>
          <t>---</t>
        </is>
      </c>
      <c r="F2316" t="inlineStr">
        <is>
          <t>0</t>
        </is>
      </c>
      <c r="G2316" t="inlineStr">
        <is>
          <t>---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---</t>
        </is>
      </c>
      <c r="L2316" t="inlineStr">
        <is>
          <t>---</t>
        </is>
      </c>
      <c r="M2316" t="inlineStr">
        <is>
          <t>---</t>
        </is>
      </c>
      <c r="N2316" t="inlineStr">
        <is>
          <t>---</t>
        </is>
      </c>
      <c r="O2316" t="inlineStr">
        <is>
          <t>---</t>
        </is>
      </c>
      <c r="P2316" t="inlineStr">
        <is>
          <t>---</t>
        </is>
      </c>
      <c r="Q2316" t="inlineStr">
        <is>
          <t>---</t>
        </is>
      </c>
      <c r="R2316" t="inlineStr"/>
      <c r="S2316" t="inlineStr"/>
      <c r="T2316" t="inlineStr"/>
      <c r="U2316" t="inlineStr"/>
      <c r="V2316" t="inlineStr"/>
      <c r="W2316" t="inlineStr"/>
      <c r="X2316" t="inlineStr">
        <is>
          <t>CAP/HSCM/T01703</t>
        </is>
      </c>
      <c r="Y2316" t="inlineStr">
        <is>
          <t>CAP/HSCM/T01703</t>
        </is>
      </c>
      <c r="Z2316" t="inlineStr">
        <is>
          <t>2025-05-18 02:21:45</t>
        </is>
      </c>
      <c r="AA2316" t="inlineStr">
        <is>
          <t>2025-05-18 02:21:30</t>
        </is>
      </c>
      <c r="AB2316" t="inlineStr">
        <is>
          <t>1fleurgile</t>
        </is>
      </c>
      <c r="AC2316" t="inlineStr">
        <is>
          <t>2025-05-19 00:00:31</t>
        </is>
      </c>
      <c r="AD2316" s="1" t="inlineStr">
        <is>
          <t>https://www.commcarehq.org/a/caris-test/reports/form_data/837cce00-ccdf-456d-a4ac-2219e71d50ec/</t>
        </is>
      </c>
      <c r="AE2316" t="inlineStr">
        <is>
          <t>---</t>
        </is>
      </c>
      <c r="AF2316" t="inlineStr">
        <is>
          <t>e0e2c46ca4124f8db48f5bb3ab5bdc8b</t>
        </is>
      </c>
      <c r="AG2316" t="inlineStr">
        <is>
          <t>OK</t>
        </is>
      </c>
      <c r="AH2316" t="inlineStr">
        <is>
          <t>2025-05-18 02:21:45</t>
        </is>
      </c>
      <c r="AI2316" t="inlineStr">
        <is>
          <t>9cfdf7db54419d22491b2c964b5162b3</t>
        </is>
      </c>
      <c r="AJ2316" t="inlineStr">
        <is>
          <t>2025-05-16</t>
        </is>
      </c>
      <c r="AK2316" t="inlineStr">
        <is>
          <t>3</t>
        </is>
      </c>
      <c r="AL2316" t="inlineStr">
        <is>
          <t>---</t>
        </is>
      </c>
      <c r="AM2316" t="inlineStr">
        <is>
          <t>0</t>
        </is>
      </c>
      <c r="AN2316" t="inlineStr">
        <is>
          <t>---</t>
        </is>
      </c>
      <c r="AO2316" t="inlineStr">
        <is>
          <t>1</t>
        </is>
      </c>
      <c r="AP2316" t="inlineStr">
        <is>
          <t>1</t>
        </is>
      </c>
      <c r="AQ2316" t="inlineStr"/>
      <c r="AR2316" t="inlineStr"/>
      <c r="AS2316" t="inlineStr"/>
      <c r="AT2316" t="inlineStr"/>
      <c r="AU2316" t="inlineStr">
        <is>
          <t>---</t>
        </is>
      </c>
      <c r="AV2316" t="inlineStr">
        <is>
          <t>---</t>
        </is>
      </c>
      <c r="AW2316" t="inlineStr">
        <is>
          <t>---</t>
        </is>
      </c>
      <c r="AX2316" t="inlineStr">
        <is>
          <t>---</t>
        </is>
      </c>
      <c r="AY2316" t="inlineStr">
        <is>
          <t>---</t>
        </is>
      </c>
      <c r="AZ2316" t="inlineStr">
        <is>
          <t>---</t>
        </is>
      </c>
      <c r="BA2316" t="inlineStr">
        <is>
          <t>9cfdf7db54419d22491b2c964b5162b3</t>
        </is>
      </c>
      <c r="BB2316" t="inlineStr">
        <is>
          <t>http://openrosa.org/formdesigner/0B48E039-1E80-49A7-AC24-732B6E788E39</t>
        </is>
      </c>
      <c r="BC2316" t="inlineStr">
        <is>
          <t>Ration et autres visites</t>
        </is>
      </c>
      <c r="BD2316" t="inlineStr">
        <is>
          <t>CommCare Android, version "2.56.1"(471796). App v16070. CommCare Version 2.56.1. Build 471796, built on: 2025-05-12</t>
        </is>
      </c>
      <c r="BE2316" t="inlineStr">
        <is>
          <t>commcare_76b456dd-7d90-498a-a785-92f136625a61</t>
        </is>
      </c>
      <c r="BF2316" t="inlineStr">
        <is>
          <t>19.7265597 -72.2201318 -34.88 9.4</t>
        </is>
      </c>
      <c r="BG2316" t="inlineStr">
        <is>
          <t>f13d8149fc6d39ebe86af18272310ff9</t>
        </is>
      </c>
      <c r="BH2316" t="inlineStr">
        <is>
          <t>d689f2924e78478788efea68fd959b3e</t>
        </is>
      </c>
      <c r="BI2316" t="inlineStr">
        <is>
          <t>15246</t>
        </is>
      </c>
      <c r="BJ2316" t="inlineStr">
        <is>
          <t>XFormInstance</t>
        </is>
      </c>
      <c r="BK2316" t="inlineStr">
        <is>
          <t>c6fecbd831f911f090b9bb16f85ce7ee</t>
        </is>
      </c>
      <c r="BL2316" t="b">
        <v>0</v>
      </c>
      <c r="BM2316" t="inlineStr">
        <is>
          <t>---</t>
        </is>
      </c>
      <c r="BN2316" t="inlineStr">
        <is>
          <t>200.113.215.46</t>
        </is>
      </c>
      <c r="BO2316" t="inlineStr">
        <is>
          <t>Adrien Monfort</t>
        </is>
      </c>
    </row>
    <row r="2317">
      <c r="A2317" t="inlineStr">
        <is>
          <t>2315</t>
        </is>
      </c>
      <c r="B2317" t="inlineStr">
        <is>
          <t>4f0bbf10-5d5b-4c40-8bb0-eade708f2658</t>
        </is>
      </c>
      <c r="C2317" t="inlineStr">
        <is>
          <t>2025-05-16</t>
        </is>
      </c>
      <c r="D2317" t="inlineStr">
        <is>
          <t>3</t>
        </is>
      </c>
      <c r="E2317" t="inlineStr">
        <is>
          <t>---</t>
        </is>
      </c>
      <c r="F2317" t="inlineStr">
        <is>
          <t>0</t>
        </is>
      </c>
      <c r="G2317" t="inlineStr">
        <is>
          <t>---</t>
        </is>
      </c>
      <c r="H2317" t="inlineStr">
        <is>
          <t>1</t>
        </is>
      </c>
      <c r="I2317" t="inlineStr">
        <is>
          <t>0</t>
        </is>
      </c>
      <c r="J2317" t="inlineStr">
        <is>
          <t>---</t>
        </is>
      </c>
      <c r="K2317" t="inlineStr">
        <is>
          <t>---</t>
        </is>
      </c>
      <c r="L2317" t="inlineStr">
        <is>
          <t>---</t>
        </is>
      </c>
      <c r="M2317" t="inlineStr">
        <is>
          <t>---</t>
        </is>
      </c>
      <c r="N2317" t="inlineStr">
        <is>
          <t>---</t>
        </is>
      </c>
      <c r="O2317" t="inlineStr">
        <is>
          <t>---</t>
        </is>
      </c>
      <c r="P2317" t="inlineStr">
        <is>
          <t>---</t>
        </is>
      </c>
      <c r="Q2317" t="inlineStr">
        <is>
          <t>---</t>
        </is>
      </c>
      <c r="R2317" t="inlineStr">
        <is>
          <t>---</t>
        </is>
      </c>
      <c r="S2317" t="inlineStr">
        <is>
          <t>---</t>
        </is>
      </c>
      <c r="T2317" t="inlineStr">
        <is>
          <t>---</t>
        </is>
      </c>
      <c r="U2317" t="inlineStr">
        <is>
          <t>---</t>
        </is>
      </c>
      <c r="V2317" t="inlineStr">
        <is>
          <t>---</t>
        </is>
      </c>
      <c r="W2317" t="inlineStr"/>
      <c r="X2317" t="inlineStr">
        <is>
          <t>CAP/HSCM/ST04362</t>
        </is>
      </c>
      <c r="Y2317" t="inlineStr">
        <is>
          <t>CAP/HSCM/ST04362</t>
        </is>
      </c>
      <c r="Z2317" t="inlineStr">
        <is>
          <t>2025-05-18 02:22:22</t>
        </is>
      </c>
      <c r="AA2317" t="inlineStr">
        <is>
          <t>2025-05-18 02:22:05</t>
        </is>
      </c>
      <c r="AB2317" t="inlineStr">
        <is>
          <t>1fleurgile</t>
        </is>
      </c>
      <c r="AC2317" t="inlineStr">
        <is>
          <t>2025-05-19 00:00:32</t>
        </is>
      </c>
      <c r="AD2317" s="1" t="inlineStr">
        <is>
          <t>https://www.commcarehq.org/a/caris-test/reports/form_data/4f0bbf10-5d5b-4c40-8bb0-eade708f2658/</t>
        </is>
      </c>
      <c r="AE2317" t="inlineStr">
        <is>
          <t>---</t>
        </is>
      </c>
      <c r="AF2317" t="inlineStr">
        <is>
          <t>3c5a623af057e23a32ae4000_104283</t>
        </is>
      </c>
      <c r="AG2317" t="inlineStr">
        <is>
          <t>OK</t>
        </is>
      </c>
      <c r="AH2317" t="inlineStr">
        <is>
          <t>2025-05-18 02:22:22</t>
        </is>
      </c>
      <c r="AI2317" t="inlineStr">
        <is>
          <t>9cfdf7db54419d22491b2c964b5162b3</t>
        </is>
      </c>
      <c r="AJ2317" t="inlineStr">
        <is>
          <t>2025-05-16</t>
        </is>
      </c>
      <c r="AK2317" t="inlineStr">
        <is>
          <t>3</t>
        </is>
      </c>
      <c r="AL2317" t="inlineStr">
        <is>
          <t>---</t>
        </is>
      </c>
      <c r="AM2317" t="inlineStr">
        <is>
          <t>0</t>
        </is>
      </c>
      <c r="AN2317" t="inlineStr">
        <is>
          <t>---</t>
        </is>
      </c>
      <c r="AO2317" t="inlineStr">
        <is>
          <t>1</t>
        </is>
      </c>
      <c r="AP2317" t="inlineStr">
        <is>
          <t>0</t>
        </is>
      </c>
      <c r="AQ2317" t="inlineStr">
        <is>
          <t>---</t>
        </is>
      </c>
      <c r="AR2317" t="inlineStr">
        <is>
          <t>---</t>
        </is>
      </c>
      <c r="AS2317" t="inlineStr">
        <is>
          <t>---</t>
        </is>
      </c>
      <c r="AT2317" t="inlineStr"/>
      <c r="AU2317" t="inlineStr">
        <is>
          <t>---</t>
        </is>
      </c>
      <c r="AV2317" t="inlineStr">
        <is>
          <t>---</t>
        </is>
      </c>
      <c r="AW2317" t="inlineStr">
        <is>
          <t>---</t>
        </is>
      </c>
      <c r="AX2317" t="inlineStr">
        <is>
          <t>---</t>
        </is>
      </c>
      <c r="AY2317" t="inlineStr">
        <is>
          <t>---</t>
        </is>
      </c>
      <c r="AZ2317" t="inlineStr">
        <is>
          <t>---</t>
        </is>
      </c>
      <c r="BA2317" t="inlineStr">
        <is>
          <t>9cfdf7db54419d22491b2c964b5162b3</t>
        </is>
      </c>
      <c r="BB2317" t="inlineStr">
        <is>
          <t>http://openrosa.org/formdesigner/0B48E039-1E80-49A7-AC24-732B6E788E39</t>
        </is>
      </c>
      <c r="BC2317" t="inlineStr">
        <is>
          <t>Ration et autres visites</t>
        </is>
      </c>
      <c r="BD2317" t="inlineStr">
        <is>
          <t>CommCare Android, version "2.56.1"(471796). App v16070. CommCare Version 2.56.1. Build 471796, built on: 2025-05-12</t>
        </is>
      </c>
      <c r="BE2317" t="inlineStr">
        <is>
          <t>commcare_76b456dd-7d90-498a-a785-92f136625a61</t>
        </is>
      </c>
      <c r="BF2317" t="inlineStr">
        <is>
          <t>19.7265784 -72.2201636 -24.49 8.55</t>
        </is>
      </c>
      <c r="BG2317" t="inlineStr">
        <is>
          <t>f13d8149fc6d39ebe86af18272310ff9</t>
        </is>
      </c>
      <c r="BH2317" t="inlineStr">
        <is>
          <t>d689f2924e78478788efea68fd959b3e</t>
        </is>
      </c>
      <c r="BI2317" t="inlineStr">
        <is>
          <t>15246</t>
        </is>
      </c>
      <c r="BJ2317" t="inlineStr">
        <is>
          <t>XFormInstance</t>
        </is>
      </c>
      <c r="BK2317" t="inlineStr">
        <is>
          <t>c6fecbd831f911f090b9bb16f85ce7ee</t>
        </is>
      </c>
      <c r="BL2317" t="b">
        <v>0</v>
      </c>
      <c r="BM2317" t="inlineStr">
        <is>
          <t>---</t>
        </is>
      </c>
      <c r="BN2317" t="inlineStr">
        <is>
          <t>200.113.215.46</t>
        </is>
      </c>
      <c r="BO2317" t="inlineStr">
        <is>
          <t>Edwige Gracia</t>
        </is>
      </c>
    </row>
    <row r="2318">
      <c r="A2318" t="inlineStr">
        <is>
          <t>2316</t>
        </is>
      </c>
      <c r="B2318" t="inlineStr">
        <is>
          <t>e6588b55-a6c0-47ce-98b4-329c6769b8a0</t>
        </is>
      </c>
      <c r="C2318" t="inlineStr">
        <is>
          <t>2025-05-15</t>
        </is>
      </c>
      <c r="D2318" t="inlineStr">
        <is>
          <t>10</t>
        </is>
      </c>
      <c r="E2318" t="inlineStr">
        <is>
          <t>---</t>
        </is>
      </c>
      <c r="F2318" t="inlineStr">
        <is>
          <t>0</t>
        </is>
      </c>
      <c r="G2318" t="inlineStr">
        <is>
          <t>---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---</t>
        </is>
      </c>
      <c r="L2318" t="inlineStr">
        <is>
          <t>---</t>
        </is>
      </c>
      <c r="M2318" t="inlineStr">
        <is>
          <t>---</t>
        </is>
      </c>
      <c r="N2318" t="inlineStr">
        <is>
          <t>---</t>
        </is>
      </c>
      <c r="O2318" t="inlineStr">
        <is>
          <t>---</t>
        </is>
      </c>
      <c r="P2318" t="inlineStr">
        <is>
          <t>---</t>
        </is>
      </c>
      <c r="Q2318" t="inlineStr">
        <is>
          <t>---</t>
        </is>
      </c>
      <c r="R2318" t="inlineStr"/>
      <c r="S2318" t="inlineStr"/>
      <c r="T2318" t="inlineStr"/>
      <c r="U2318" t="inlineStr"/>
      <c r="V2318" t="inlineStr"/>
      <c r="W2318" t="inlineStr"/>
      <c r="X2318" t="inlineStr">
        <is>
          <t>PAP/GCHO/ST08277</t>
        </is>
      </c>
      <c r="Y2318" t="inlineStr">
        <is>
          <t>PAP/GCHO/ST08277</t>
        </is>
      </c>
      <c r="Z2318" t="inlineStr">
        <is>
          <t>2025-05-16 12:09:23</t>
        </is>
      </c>
      <c r="AA2318" t="inlineStr">
        <is>
          <t>2025-05-16 12:08:54</t>
        </is>
      </c>
      <c r="AB2318" t="inlineStr">
        <is>
          <t>2nathalie</t>
        </is>
      </c>
      <c r="AC2318" t="inlineStr">
        <is>
          <t>2025-05-19 13:58:20</t>
        </is>
      </c>
      <c r="AD2318" s="1" t="inlineStr">
        <is>
          <t>https://www.commcarehq.org/a/caris-test/reports/form_data/e6588b55-a6c0-47ce-98b4-329c6769b8a0/</t>
        </is>
      </c>
      <c r="AE2318" t="inlineStr">
        <is>
          <t>---</t>
        </is>
      </c>
      <c r="AF2318" t="inlineStr">
        <is>
          <t>3c5a623af057e23a32ae4000_151501</t>
        </is>
      </c>
      <c r="AG2318" t="inlineStr">
        <is>
          <t>---</t>
        </is>
      </c>
      <c r="AH2318" t="inlineStr">
        <is>
          <t>2025-05-16 12:09:23</t>
        </is>
      </c>
      <c r="AI2318" t="inlineStr">
        <is>
          <t>3c7e14bc31cb425997c89e194bb7c839</t>
        </is>
      </c>
      <c r="AJ2318" t="inlineStr">
        <is>
          <t>2025-05-15</t>
        </is>
      </c>
      <c r="AK2318" t="inlineStr">
        <is>
          <t>10</t>
        </is>
      </c>
      <c r="AL2318" t="inlineStr">
        <is>
          <t>---</t>
        </is>
      </c>
      <c r="AM2318" t="inlineStr">
        <is>
          <t>0</t>
        </is>
      </c>
      <c r="AN2318" t="inlineStr">
        <is>
          <t>---</t>
        </is>
      </c>
      <c r="AO2318" t="inlineStr">
        <is>
          <t>1</t>
        </is>
      </c>
      <c r="AP2318" t="inlineStr">
        <is>
          <t>1</t>
        </is>
      </c>
      <c r="AQ2318" t="inlineStr"/>
      <c r="AR2318" t="inlineStr"/>
      <c r="AS2318" t="inlineStr"/>
      <c r="AT2318" t="inlineStr"/>
      <c r="AU2318" t="inlineStr">
        <is>
          <t>---</t>
        </is>
      </c>
      <c r="AV2318" t="inlineStr">
        <is>
          <t>---</t>
        </is>
      </c>
      <c r="AW2318" t="inlineStr">
        <is>
          <t>---</t>
        </is>
      </c>
      <c r="AX2318" t="inlineStr">
        <is>
          <t>---</t>
        </is>
      </c>
      <c r="AY2318" t="inlineStr">
        <is>
          <t>---</t>
        </is>
      </c>
      <c r="AZ2318" t="inlineStr">
        <is>
          <t>---</t>
        </is>
      </c>
      <c r="BA2318" t="inlineStr">
        <is>
          <t>3c7e14bc31cb425997c89e194bb7c839</t>
        </is>
      </c>
      <c r="BB2318" t="inlineStr">
        <is>
          <t>http://openrosa.org/formdesigner/0B48E039-1E80-49A7-AC24-732B6E788E39</t>
        </is>
      </c>
      <c r="BC2318" t="inlineStr">
        <is>
          <t>Ration et autres visites</t>
        </is>
      </c>
      <c r="BD2318" t="inlineStr">
        <is>
          <t>CommCare Android, version "2.57.0"(472005). App v16070. CommCare Version 2.57.0. Build 472005, built on: 2025-05-09</t>
        </is>
      </c>
      <c r="BE2318" t="inlineStr">
        <is>
          <t>commcare_03216a9b-083b-41ac-b53f-fe4f1b36c5ed</t>
        </is>
      </c>
      <c r="BF2318" t="inlineStr"/>
      <c r="BG2318" t="inlineStr">
        <is>
          <t>f13d8149fc6d39ebe86af18272310ff9</t>
        </is>
      </c>
      <c r="BH2318" t="inlineStr">
        <is>
          <t>d689f2924e78478788efea68fd959b3e</t>
        </is>
      </c>
      <c r="BI2318" t="inlineStr">
        <is>
          <t>15246</t>
        </is>
      </c>
      <c r="BJ2318" t="inlineStr">
        <is>
          <t>XFormInstance</t>
        </is>
      </c>
      <c r="BK2318" t="inlineStr">
        <is>
          <t>8ae40c5230e711f0b7e1df8044126b4a</t>
        </is>
      </c>
      <c r="BL2318" t="b">
        <v>0</v>
      </c>
      <c r="BM2318" t="inlineStr">
        <is>
          <t>---</t>
        </is>
      </c>
      <c r="BN2318" t="inlineStr">
        <is>
          <t>200.113.253.92</t>
        </is>
      </c>
      <c r="BO2318" t="inlineStr">
        <is>
          <t>Widelandia Richemond</t>
        </is>
      </c>
    </row>
    <row r="2319">
      <c r="A2319" t="inlineStr">
        <is>
          <t>2317</t>
        </is>
      </c>
      <c r="B2319" t="inlineStr">
        <is>
          <t>63a73946-67b3-4f75-8a8b-a14c6148a0ac</t>
        </is>
      </c>
      <c r="C2319" t="inlineStr">
        <is>
          <t>2025-05-15</t>
        </is>
      </c>
      <c r="D2319" t="inlineStr">
        <is>
          <t>3</t>
        </is>
      </c>
      <c r="E2319" t="inlineStr">
        <is>
          <t>---</t>
        </is>
      </c>
      <c r="F2319" t="inlineStr">
        <is>
          <t>1</t>
        </is>
      </c>
      <c r="G2319" t="inlineStr">
        <is>
          <t>---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---</t>
        </is>
      </c>
      <c r="L2319" t="inlineStr">
        <is>
          <t>---</t>
        </is>
      </c>
      <c r="M2319" t="inlineStr">
        <is>
          <t>---</t>
        </is>
      </c>
      <c r="N2319" t="inlineStr">
        <is>
          <t>---</t>
        </is>
      </c>
      <c r="O2319" t="inlineStr">
        <is>
          <t>---</t>
        </is>
      </c>
      <c r="P2319" t="inlineStr">
        <is>
          <t>---</t>
        </is>
      </c>
      <c r="Q2319" t="inlineStr">
        <is>
          <t>---</t>
        </is>
      </c>
      <c r="R2319" t="inlineStr"/>
      <c r="S2319" t="inlineStr"/>
      <c r="T2319" t="inlineStr"/>
      <c r="U2319" t="inlineStr"/>
      <c r="V2319" t="inlineStr"/>
      <c r="W2319" t="inlineStr"/>
      <c r="X2319" t="inlineStr">
        <is>
          <t>CAP/CDSF/ST02826</t>
        </is>
      </c>
      <c r="Y2319" t="inlineStr">
        <is>
          <t>CAP/CDSF/ST02826</t>
        </is>
      </c>
      <c r="Z2319" t="inlineStr">
        <is>
          <t>2025-05-16 01:41:44</t>
        </is>
      </c>
      <c r="AA2319" t="inlineStr">
        <is>
          <t>2025-05-16 01:40:52</t>
        </is>
      </c>
      <c r="AB2319" t="inlineStr">
        <is>
          <t>1plyviose</t>
        </is>
      </c>
      <c r="AC2319" t="inlineStr">
        <is>
          <t>2025-05-20 01:42:24</t>
        </is>
      </c>
      <c r="AD2319" s="1" t="inlineStr">
        <is>
          <t>https://www.commcarehq.org/a/caris-test/reports/form_data/63a73946-67b3-4f75-8a8b-a14c6148a0ac/</t>
        </is>
      </c>
      <c r="AE2319" t="inlineStr">
        <is>
          <t>---</t>
        </is>
      </c>
      <c r="AF2319" t="inlineStr">
        <is>
          <t>3c5a623af057e23a32ae4000_48611</t>
        </is>
      </c>
      <c r="AG2319" t="inlineStr">
        <is>
          <t>OK</t>
        </is>
      </c>
      <c r="AH2319" t="inlineStr">
        <is>
          <t>2025-05-16 01:41:44</t>
        </is>
      </c>
      <c r="AI2319" t="inlineStr">
        <is>
          <t>aab7a2415e99453fbcb8ebd109e92b4f</t>
        </is>
      </c>
      <c r="AJ2319" t="inlineStr">
        <is>
          <t>2025-05-15</t>
        </is>
      </c>
      <c r="AK2319" t="inlineStr">
        <is>
          <t>3</t>
        </is>
      </c>
      <c r="AL2319" t="inlineStr">
        <is>
          <t>---</t>
        </is>
      </c>
      <c r="AM2319" t="inlineStr">
        <is>
          <t>1</t>
        </is>
      </c>
      <c r="AN2319" t="inlineStr">
        <is>
          <t>---</t>
        </is>
      </c>
      <c r="AO2319" t="inlineStr">
        <is>
          <t>1</t>
        </is>
      </c>
      <c r="AP2319" t="inlineStr">
        <is>
          <t>1</t>
        </is>
      </c>
      <c r="AQ2319" t="inlineStr"/>
      <c r="AR2319" t="inlineStr"/>
      <c r="AS2319" t="inlineStr"/>
      <c r="AT2319" t="inlineStr"/>
      <c r="AU2319" t="inlineStr">
        <is>
          <t>---</t>
        </is>
      </c>
      <c r="AV2319" t="inlineStr">
        <is>
          <t>---</t>
        </is>
      </c>
      <c r="AW2319" t="inlineStr">
        <is>
          <t>---</t>
        </is>
      </c>
      <c r="AX2319" t="inlineStr">
        <is>
          <t>---</t>
        </is>
      </c>
      <c r="AY2319" t="inlineStr">
        <is>
          <t>---</t>
        </is>
      </c>
      <c r="AZ2319" t="inlineStr">
        <is>
          <t>---</t>
        </is>
      </c>
      <c r="BA2319" t="inlineStr">
        <is>
          <t>aab7a2415e99453fbcb8ebd109e92b4f</t>
        </is>
      </c>
      <c r="BB2319" t="inlineStr">
        <is>
          <t>http://openrosa.org/formdesigner/0B48E039-1E80-49A7-AC24-732B6E788E39</t>
        </is>
      </c>
      <c r="BC2319" t="inlineStr">
        <is>
          <t>Ration et autres visites</t>
        </is>
      </c>
      <c r="BD2319" t="inlineStr">
        <is>
          <t>CommCare Android, version "2.56.1"(471796). App v16070. CommCare Version 2.56.1. Build 471796, built on: 2025-05-12</t>
        </is>
      </c>
      <c r="BE2319" t="inlineStr">
        <is>
          <t>commcare_d17d77c2-a7e5-4f4b-9b21-6b80894e9762</t>
        </is>
      </c>
      <c r="BF2319" t="inlineStr"/>
      <c r="BG2319" t="inlineStr">
        <is>
          <t>f13d8149fc6d39ebe86af18272310ff9</t>
        </is>
      </c>
      <c r="BH2319" t="inlineStr">
        <is>
          <t>d689f2924e78478788efea68fd959b3e</t>
        </is>
      </c>
      <c r="BI2319" t="inlineStr">
        <is>
          <t>15246</t>
        </is>
      </c>
      <c r="BJ2319" t="inlineStr">
        <is>
          <t>XFormInstance</t>
        </is>
      </c>
      <c r="BK2319" t="inlineStr">
        <is>
          <t>be9abcea351911f0b82cdf8044126b4a</t>
        </is>
      </c>
      <c r="BL2319" t="b">
        <v>0</v>
      </c>
      <c r="BM2319" t="inlineStr">
        <is>
          <t>---</t>
        </is>
      </c>
      <c r="BN2319" t="inlineStr">
        <is>
          <t>200.113.230.188</t>
        </is>
      </c>
      <c r="BO2319" t="inlineStr">
        <is>
          <t>Cassandra Biennesier</t>
        </is>
      </c>
    </row>
    <row r="2320">
      <c r="A2320" t="inlineStr">
        <is>
          <t>2318</t>
        </is>
      </c>
      <c r="B2320" t="inlineStr">
        <is>
          <t>bd0fa650-5627-49da-b3b2-b936f192ad84</t>
        </is>
      </c>
      <c r="C2320" t="inlineStr">
        <is>
          <t>2025-05-15</t>
        </is>
      </c>
      <c r="D2320" t="inlineStr">
        <is>
          <t>3</t>
        </is>
      </c>
      <c r="E2320" t="inlineStr">
        <is>
          <t>---</t>
        </is>
      </c>
      <c r="F2320" t="inlineStr">
        <is>
          <t>1</t>
        </is>
      </c>
      <c r="G2320" t="inlineStr">
        <is>
          <t>---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---</t>
        </is>
      </c>
      <c r="L2320" t="inlineStr">
        <is>
          <t>---</t>
        </is>
      </c>
      <c r="M2320" t="inlineStr">
        <is>
          <t>---</t>
        </is>
      </c>
      <c r="N2320" t="inlineStr">
        <is>
          <t>---</t>
        </is>
      </c>
      <c r="O2320" t="inlineStr">
        <is>
          <t>---</t>
        </is>
      </c>
      <c r="P2320" t="inlineStr">
        <is>
          <t>---</t>
        </is>
      </c>
      <c r="Q2320" t="inlineStr">
        <is>
          <t>---</t>
        </is>
      </c>
      <c r="R2320" t="inlineStr"/>
      <c r="S2320" t="inlineStr"/>
      <c r="T2320" t="inlineStr"/>
      <c r="U2320" t="inlineStr"/>
      <c r="V2320" t="inlineStr"/>
      <c r="W2320" t="inlineStr"/>
      <c r="X2320" t="inlineStr">
        <is>
          <t>CAP/CDSF/ST02600</t>
        </is>
      </c>
      <c r="Y2320" t="inlineStr">
        <is>
          <t>CAP/CDSF/ST02600</t>
        </is>
      </c>
      <c r="Z2320" t="inlineStr">
        <is>
          <t>2025-05-16 01:43:02</t>
        </is>
      </c>
      <c r="AA2320" t="inlineStr">
        <is>
          <t>2025-05-16 01:42:22</t>
        </is>
      </c>
      <c r="AB2320" t="inlineStr">
        <is>
          <t>1plyviose</t>
        </is>
      </c>
      <c r="AC2320" t="inlineStr">
        <is>
          <t>2025-05-20 01:43:42</t>
        </is>
      </c>
      <c r="AD2320" s="1" t="inlineStr">
        <is>
          <t>https://www.commcarehq.org/a/caris-test/reports/form_data/bd0fa650-5627-49da-b3b2-b936f192ad84/</t>
        </is>
      </c>
      <c r="AE2320" t="inlineStr">
        <is>
          <t>---</t>
        </is>
      </c>
      <c r="AF2320" t="inlineStr">
        <is>
          <t>3c5a623af057e23a32ae4000_44805</t>
        </is>
      </c>
      <c r="AG2320" t="inlineStr">
        <is>
          <t>OK</t>
        </is>
      </c>
      <c r="AH2320" t="inlineStr">
        <is>
          <t>2025-05-16 01:43:02</t>
        </is>
      </c>
      <c r="AI2320" t="inlineStr">
        <is>
          <t>aab7a2415e99453fbcb8ebd109e92b4f</t>
        </is>
      </c>
      <c r="AJ2320" t="inlineStr">
        <is>
          <t>2025-05-15</t>
        </is>
      </c>
      <c r="AK2320" t="inlineStr">
        <is>
          <t>3</t>
        </is>
      </c>
      <c r="AL2320" t="inlineStr">
        <is>
          <t>---</t>
        </is>
      </c>
      <c r="AM2320" t="inlineStr">
        <is>
          <t>1</t>
        </is>
      </c>
      <c r="AN2320" t="inlineStr">
        <is>
          <t>---</t>
        </is>
      </c>
      <c r="AO2320" t="inlineStr">
        <is>
          <t>1</t>
        </is>
      </c>
      <c r="AP2320" t="inlineStr">
        <is>
          <t>1</t>
        </is>
      </c>
      <c r="AQ2320" t="inlineStr"/>
      <c r="AR2320" t="inlineStr"/>
      <c r="AS2320" t="inlineStr"/>
      <c r="AT2320" t="inlineStr"/>
      <c r="AU2320" t="inlineStr">
        <is>
          <t>---</t>
        </is>
      </c>
      <c r="AV2320" t="inlineStr">
        <is>
          <t>---</t>
        </is>
      </c>
      <c r="AW2320" t="inlineStr">
        <is>
          <t>---</t>
        </is>
      </c>
      <c r="AX2320" t="inlineStr">
        <is>
          <t>---</t>
        </is>
      </c>
      <c r="AY2320" t="inlineStr">
        <is>
          <t>---</t>
        </is>
      </c>
      <c r="AZ2320" t="inlineStr">
        <is>
          <t>---</t>
        </is>
      </c>
      <c r="BA2320" t="inlineStr">
        <is>
          <t>aab7a2415e99453fbcb8ebd109e92b4f</t>
        </is>
      </c>
      <c r="BB2320" t="inlineStr">
        <is>
          <t>http://openrosa.org/formdesigner/0B48E039-1E80-49A7-AC24-732B6E788E39</t>
        </is>
      </c>
      <c r="BC2320" t="inlineStr">
        <is>
          <t>Ration et autres visites</t>
        </is>
      </c>
      <c r="BD2320" t="inlineStr">
        <is>
          <t>CommCare Android, version "2.56.1"(471796). App v16070. CommCare Version 2.56.1. Build 471796, built on: 2025-05-12</t>
        </is>
      </c>
      <c r="BE2320" t="inlineStr">
        <is>
          <t>commcare_d17d77c2-a7e5-4f4b-9b21-6b80894e9762</t>
        </is>
      </c>
      <c r="BF2320" t="inlineStr"/>
      <c r="BG2320" t="inlineStr">
        <is>
          <t>f13d8149fc6d39ebe86af18272310ff9</t>
        </is>
      </c>
      <c r="BH2320" t="inlineStr">
        <is>
          <t>d689f2924e78478788efea68fd959b3e</t>
        </is>
      </c>
      <c r="BI2320" t="inlineStr">
        <is>
          <t>15246</t>
        </is>
      </c>
      <c r="BJ2320" t="inlineStr">
        <is>
          <t>XFormInstance</t>
        </is>
      </c>
      <c r="BK2320" t="inlineStr">
        <is>
          <t>be9abcea351911f0b82cdf8044126b4a</t>
        </is>
      </c>
      <c r="BL2320" t="b">
        <v>0</v>
      </c>
      <c r="BM2320" t="inlineStr">
        <is>
          <t>---</t>
        </is>
      </c>
      <c r="BN2320" t="inlineStr">
        <is>
          <t>200.113.230.188</t>
        </is>
      </c>
      <c r="BO2320" t="inlineStr">
        <is>
          <t>Acelin Colas</t>
        </is>
      </c>
    </row>
    <row r="2321">
      <c r="A2321" t="inlineStr">
        <is>
          <t>2319</t>
        </is>
      </c>
      <c r="B2321" t="inlineStr">
        <is>
          <t>991b1197-075e-4e16-bdd0-0ff238b9d889</t>
        </is>
      </c>
      <c r="C2321" t="inlineStr">
        <is>
          <t>2025-05-20</t>
        </is>
      </c>
      <c r="D2321" t="inlineStr">
        <is>
          <t>2</t>
        </is>
      </c>
      <c r="E2321" t="inlineStr">
        <is>
          <t>---</t>
        </is>
      </c>
      <c r="F2321" t="inlineStr">
        <is>
          <t>1</t>
        </is>
      </c>
      <c r="G2321" t="inlineStr">
        <is>
          <t>---</t>
        </is>
      </c>
      <c r="H2321" t="inlineStr">
        <is>
          <t>1</t>
        </is>
      </c>
      <c r="I2321" t="inlineStr">
        <is>
          <t>1</t>
        </is>
      </c>
      <c r="J2321" t="inlineStr">
        <is>
          <t>2</t>
        </is>
      </c>
      <c r="K2321" t="inlineStr">
        <is>
          <t>1</t>
        </is>
      </c>
      <c r="L2321">
        <f>HYPERLINK("https://www.commcarehq.org/a/caris-test/api/form_attachment/v1/991b1197-075e-4e16-bdd0-0ff238b9d889/1747746645680.jpg")</f>
        <v/>
      </c>
      <c r="M2321" t="inlineStr">
        <is>
          <t>---</t>
        </is>
      </c>
      <c r="N2321" t="inlineStr">
        <is>
          <t>---</t>
        </is>
      </c>
      <c r="O2321" t="inlineStr">
        <is>
          <t>3</t>
        </is>
      </c>
      <c r="P2321" t="inlineStr">
        <is>
          <t>2 boites pour 2 semaines</t>
        </is>
      </c>
      <c r="Q2321" t="inlineStr">
        <is>
          <t>2</t>
        </is>
      </c>
      <c r="R2321" t="inlineStr"/>
      <c r="S2321" t="inlineStr"/>
      <c r="T2321" t="inlineStr"/>
      <c r="U2321" t="inlineStr"/>
      <c r="V2321" t="inlineStr"/>
      <c r="W2321" t="inlineStr"/>
      <c r="X2321" t="inlineStr">
        <is>
          <t>PAP/NPFS/ST00073</t>
        </is>
      </c>
      <c r="Y2321" t="inlineStr">
        <is>
          <t>PAP/NPFS/ST00073</t>
        </is>
      </c>
      <c r="Z2321" t="inlineStr">
        <is>
          <t>2025-05-20 13:11:07</t>
        </is>
      </c>
      <c r="AA2321" t="inlineStr">
        <is>
          <t>2025-05-20 13:10:25</t>
        </is>
      </c>
      <c r="AB2321" t="inlineStr">
        <is>
          <t>2christelle</t>
        </is>
      </c>
      <c r="AC2321" t="inlineStr">
        <is>
          <t>2025-05-20 13:54:59</t>
        </is>
      </c>
      <c r="AD2321" s="1" t="inlineStr">
        <is>
          <t>https://www.commcarehq.org/a/caris-test/reports/form_data/991b1197-075e-4e16-bdd0-0ff238b9d889/</t>
        </is>
      </c>
      <c r="AE2321" t="inlineStr">
        <is>
          <t>---</t>
        </is>
      </c>
      <c r="AF2321" t="inlineStr">
        <is>
          <t>1a1152074e5e4ce3ad45edae60e92cea</t>
        </is>
      </c>
      <c r="AG2321" t="inlineStr">
        <is>
          <t>---</t>
        </is>
      </c>
      <c r="AH2321" t="inlineStr">
        <is>
          <t>2025-05-20 13:11:07</t>
        </is>
      </c>
      <c r="AI2321" t="inlineStr">
        <is>
          <t>246df32431d94e4a97fb5b1b8bef6b0e</t>
        </is>
      </c>
      <c r="AJ2321" t="inlineStr">
        <is>
          <t>2025-05-20</t>
        </is>
      </c>
      <c r="AK2321" t="inlineStr">
        <is>
          <t>2</t>
        </is>
      </c>
      <c r="AL2321" t="inlineStr">
        <is>
          <t>---</t>
        </is>
      </c>
      <c r="AM2321" t="inlineStr">
        <is>
          <t>1</t>
        </is>
      </c>
      <c r="AN2321" t="inlineStr">
        <is>
          <t>---</t>
        </is>
      </c>
      <c r="AO2321" t="inlineStr">
        <is>
          <t>1</t>
        </is>
      </c>
      <c r="AP2321" t="inlineStr">
        <is>
          <t>1</t>
        </is>
      </c>
      <c r="AQ2321" t="inlineStr"/>
      <c r="AR2321" t="inlineStr"/>
      <c r="AS2321" t="inlineStr"/>
      <c r="AT2321" t="inlineStr"/>
      <c r="AU2321" t="inlineStr">
        <is>
          <t>---</t>
        </is>
      </c>
      <c r="AV2321" t="inlineStr">
        <is>
          <t>---</t>
        </is>
      </c>
      <c r="AW2321" t="inlineStr">
        <is>
          <t>---</t>
        </is>
      </c>
      <c r="AX2321" t="inlineStr">
        <is>
          <t>---</t>
        </is>
      </c>
      <c r="AY2321" t="inlineStr">
        <is>
          <t>---</t>
        </is>
      </c>
      <c r="AZ2321" t="inlineStr">
        <is>
          <t>---</t>
        </is>
      </c>
      <c r="BA2321" t="inlineStr">
        <is>
          <t>246df32431d94e4a97fb5b1b8bef6b0e</t>
        </is>
      </c>
      <c r="BB2321" t="inlineStr">
        <is>
          <t>http://openrosa.org/formdesigner/0B48E039-1E80-49A7-AC24-732B6E788E39</t>
        </is>
      </c>
      <c r="BC2321" t="inlineStr">
        <is>
          <t>Ration et autres visites</t>
        </is>
      </c>
      <c r="BD2321" t="inlineStr">
        <is>
          <t>CommCare Android, version "2.57.0"(472003). App v16070. CommCare Version 2.57.0. Build 472003, built on: 2025-04-18</t>
        </is>
      </c>
      <c r="BE2321" t="inlineStr">
        <is>
          <t>commcare_95f1782f-8426-4434-b328-8386bbd0e352</t>
        </is>
      </c>
      <c r="BF2321" t="inlineStr">
        <is>
          <t>18.4675988 -72.2952704 1212.3 790.86</t>
        </is>
      </c>
      <c r="BG2321" t="inlineStr">
        <is>
          <t>f13d8149fc6d39ebe86af18272310ff9</t>
        </is>
      </c>
      <c r="BH2321" t="inlineStr">
        <is>
          <t>d689f2924e78478788efea68fd959b3e</t>
        </is>
      </c>
      <c r="BI2321" t="inlineStr">
        <is>
          <t>15246</t>
        </is>
      </c>
      <c r="BJ2321" t="inlineStr">
        <is>
          <t>XFormInstance</t>
        </is>
      </c>
      <c r="BK2321" t="inlineStr">
        <is>
          <t>409aceec32c211f090c8bb16f85ce7ee</t>
        </is>
      </c>
      <c r="BL2321" t="b">
        <v>0</v>
      </c>
      <c r="BM2321" t="inlineStr">
        <is>
          <t>---</t>
        </is>
      </c>
      <c r="BN2321" t="inlineStr">
        <is>
          <t>200.113.214.213</t>
        </is>
      </c>
      <c r="BO2321" t="inlineStr">
        <is>
          <t>Augustin Christella</t>
        </is>
      </c>
    </row>
    <row r="2322">
      <c r="A2322" t="inlineStr">
        <is>
          <t>2320</t>
        </is>
      </c>
      <c r="B2322" t="inlineStr">
        <is>
          <t>5b1823a1-4917-4e23-b588-d58319dcf502</t>
        </is>
      </c>
      <c r="C2322" t="inlineStr">
        <is>
          <t>2025-05-20</t>
        </is>
      </c>
      <c r="D2322" t="inlineStr">
        <is>
          <t>3</t>
        </is>
      </c>
      <c r="E2322" t="inlineStr">
        <is>
          <t>---</t>
        </is>
      </c>
      <c r="F2322" t="inlineStr">
        <is>
          <t>0</t>
        </is>
      </c>
      <c r="G2322" t="inlineStr">
        <is>
          <t>---</t>
        </is>
      </c>
      <c r="H2322" t="inlineStr">
        <is>
          <t>1</t>
        </is>
      </c>
      <c r="I2322" t="inlineStr">
        <is>
          <t>0</t>
        </is>
      </c>
      <c r="J2322" t="inlineStr">
        <is>
          <t>---</t>
        </is>
      </c>
      <c r="K2322" t="inlineStr">
        <is>
          <t>---</t>
        </is>
      </c>
      <c r="L2322" t="inlineStr">
        <is>
          <t>---</t>
        </is>
      </c>
      <c r="M2322" t="inlineStr">
        <is>
          <t>---</t>
        </is>
      </c>
      <c r="N2322" t="inlineStr">
        <is>
          <t>---</t>
        </is>
      </c>
      <c r="O2322" t="inlineStr">
        <is>
          <t>---</t>
        </is>
      </c>
      <c r="P2322" t="inlineStr">
        <is>
          <t>---</t>
        </is>
      </c>
      <c r="Q2322" t="inlineStr">
        <is>
          <t>---</t>
        </is>
      </c>
      <c r="R2322" t="inlineStr">
        <is>
          <t>---</t>
        </is>
      </c>
      <c r="S2322" t="inlineStr">
        <is>
          <t>---</t>
        </is>
      </c>
      <c r="T2322" t="inlineStr">
        <is>
          <t>---</t>
        </is>
      </c>
      <c r="U2322" t="inlineStr">
        <is>
          <t>---</t>
        </is>
      </c>
      <c r="V2322" t="inlineStr">
        <is>
          <t>---</t>
        </is>
      </c>
      <c r="W2322" t="inlineStr">
        <is>
          <t>19.5541641 -71.7351512 3.0 7.83</t>
        </is>
      </c>
      <c r="X2322" t="inlineStr">
        <is>
          <t>CAP/CMSO/ST02273</t>
        </is>
      </c>
      <c r="Y2322" t="inlineStr">
        <is>
          <t>CAP/CMSO/ST02273</t>
        </is>
      </c>
      <c r="Z2322" t="inlineStr">
        <is>
          <t>2025-05-20 16:00:12</t>
        </is>
      </c>
      <c r="AA2322" t="inlineStr">
        <is>
          <t>2025-05-20 15:59:56</t>
        </is>
      </c>
      <c r="AB2322" t="inlineStr">
        <is>
          <t>1rose</t>
        </is>
      </c>
      <c r="AC2322" t="inlineStr">
        <is>
          <t>2025-05-20 15:53:53</t>
        </is>
      </c>
      <c r="AD2322" s="1" t="inlineStr">
        <is>
          <t>https://www.commcarehq.org/a/caris-test/reports/form_data/5b1823a1-4917-4e23-b588-d58319dcf502/</t>
        </is>
      </c>
      <c r="AE2322" t="inlineStr">
        <is>
          <t>---</t>
        </is>
      </c>
      <c r="AF2322" t="inlineStr">
        <is>
          <t>3c5a623af057e23a32ae4000_35636</t>
        </is>
      </c>
      <c r="AG2322" t="inlineStr">
        <is>
          <t>OK</t>
        </is>
      </c>
      <c r="AH2322" t="inlineStr">
        <is>
          <t>2025-05-20 16:00:12</t>
        </is>
      </c>
      <c r="AI2322" t="inlineStr">
        <is>
          <t>2dea52d1789dbc2c3c784b18002f6f8d</t>
        </is>
      </c>
      <c r="AJ2322" t="inlineStr">
        <is>
          <t>2025-05-20</t>
        </is>
      </c>
      <c r="AK2322" t="inlineStr">
        <is>
          <t>3</t>
        </is>
      </c>
      <c r="AL2322" t="inlineStr">
        <is>
          <t>---</t>
        </is>
      </c>
      <c r="AM2322" t="inlineStr">
        <is>
          <t>0</t>
        </is>
      </c>
      <c r="AN2322" t="inlineStr">
        <is>
          <t>---</t>
        </is>
      </c>
      <c r="AO2322" t="inlineStr">
        <is>
          <t>1</t>
        </is>
      </c>
      <c r="AP2322" t="inlineStr">
        <is>
          <t>0</t>
        </is>
      </c>
      <c r="AQ2322" t="inlineStr">
        <is>
          <t>---</t>
        </is>
      </c>
      <c r="AR2322" t="inlineStr">
        <is>
          <t>---</t>
        </is>
      </c>
      <c r="AS2322" t="inlineStr">
        <is>
          <t>---</t>
        </is>
      </c>
      <c r="AT2322" t="inlineStr">
        <is>
          <t>19.5541641 -71.7351512 3.0 7.83</t>
        </is>
      </c>
      <c r="AU2322" t="inlineStr">
        <is>
          <t>---</t>
        </is>
      </c>
      <c r="AV2322" t="inlineStr">
        <is>
          <t>---</t>
        </is>
      </c>
      <c r="AW2322" t="inlineStr">
        <is>
          <t>---</t>
        </is>
      </c>
      <c r="AX2322" t="inlineStr">
        <is>
          <t>---</t>
        </is>
      </c>
      <c r="AY2322" t="inlineStr">
        <is>
          <t>---</t>
        </is>
      </c>
      <c r="AZ2322" t="inlineStr">
        <is>
          <t>---</t>
        </is>
      </c>
      <c r="BA2322" t="inlineStr">
        <is>
          <t>2dea52d1789dbc2c3c784b18002f6f8d</t>
        </is>
      </c>
      <c r="BB2322" t="inlineStr">
        <is>
          <t>http://openrosa.org/formdesigner/0B48E039-1E80-49A7-AC24-732B6E788E39</t>
        </is>
      </c>
      <c r="BC2322" t="inlineStr">
        <is>
          <t>Ration et autres visites</t>
        </is>
      </c>
      <c r="BD2322" t="inlineStr">
        <is>
          <t>CommCare Android, version "2.57.0"(472003). App v16070. CommCare Version 2.57.0. Build 472003, built on: 2025-04-18</t>
        </is>
      </c>
      <c r="BE2322" t="inlineStr">
        <is>
          <t>commcare_6f11ce87-99a9-46e8-b6bd-276036be1616</t>
        </is>
      </c>
      <c r="BF2322" t="inlineStr">
        <is>
          <t>19.5541283 -71.7351073 3.0 7.5</t>
        </is>
      </c>
      <c r="BG2322" t="inlineStr">
        <is>
          <t>f13d8149fc6d39ebe86af18272310ff9</t>
        </is>
      </c>
      <c r="BH2322" t="inlineStr">
        <is>
          <t>d689f2924e78478788efea68fd959b3e</t>
        </is>
      </c>
      <c r="BI2322" t="inlineStr">
        <is>
          <t>15246</t>
        </is>
      </c>
      <c r="BJ2322" t="inlineStr">
        <is>
          <t>XFormInstance</t>
        </is>
      </c>
      <c r="BK2322" t="inlineStr">
        <is>
          <t>77379006359211f090fcbb16f85ce7ee</t>
        </is>
      </c>
      <c r="BL2322" t="b">
        <v>0</v>
      </c>
      <c r="BM2322" t="inlineStr">
        <is>
          <t>---</t>
        </is>
      </c>
      <c r="BN2322" t="inlineStr">
        <is>
          <t>200.113.253.1</t>
        </is>
      </c>
      <c r="BO2322" t="inlineStr">
        <is>
          <t>Woudeley Calistin</t>
        </is>
      </c>
    </row>
    <row r="2323">
      <c r="A2323" t="inlineStr">
        <is>
          <t>2321</t>
        </is>
      </c>
      <c r="B2323" t="inlineStr">
        <is>
          <t>6c5139e0-79e2-42a5-8d86-9c845989cbeb</t>
        </is>
      </c>
      <c r="C2323" t="inlineStr">
        <is>
          <t>2025-05-20</t>
        </is>
      </c>
      <c r="D2323" t="inlineStr">
        <is>
          <t>3</t>
        </is>
      </c>
      <c r="E2323" t="inlineStr">
        <is>
          <t>---</t>
        </is>
      </c>
      <c r="F2323" t="inlineStr">
        <is>
          <t>0</t>
        </is>
      </c>
      <c r="G2323" t="inlineStr">
        <is>
          <t>---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---</t>
        </is>
      </c>
      <c r="L2323" t="inlineStr">
        <is>
          <t>---</t>
        </is>
      </c>
      <c r="M2323" t="inlineStr">
        <is>
          <t>---</t>
        </is>
      </c>
      <c r="N2323" t="inlineStr">
        <is>
          <t>---</t>
        </is>
      </c>
      <c r="O2323" t="inlineStr">
        <is>
          <t>---</t>
        </is>
      </c>
      <c r="P2323" t="inlineStr">
        <is>
          <t>---</t>
        </is>
      </c>
      <c r="Q2323" t="inlineStr">
        <is>
          <t>---</t>
        </is>
      </c>
      <c r="R2323" t="inlineStr"/>
      <c r="S2323" t="inlineStr"/>
      <c r="T2323" t="inlineStr"/>
      <c r="U2323" t="inlineStr"/>
      <c r="V2323" t="inlineStr"/>
      <c r="W2323" t="inlineStr"/>
      <c r="X2323" t="inlineStr">
        <is>
          <t>CAP/CDSF/AJ1114R</t>
        </is>
      </c>
      <c r="Y2323" t="inlineStr">
        <is>
          <t>CAP/CDSF/AJ1114R</t>
        </is>
      </c>
      <c r="Z2323" t="inlineStr">
        <is>
          <t>2025-05-21 01:39:32</t>
        </is>
      </c>
      <c r="AA2323" t="inlineStr">
        <is>
          <t>2025-05-21 01:39:18</t>
        </is>
      </c>
      <c r="AB2323" t="inlineStr">
        <is>
          <t>1fleurgile</t>
        </is>
      </c>
      <c r="AC2323" t="inlineStr">
        <is>
          <t>2025-05-21 02:13:46</t>
        </is>
      </c>
      <c r="AD2323" s="1" t="inlineStr">
        <is>
          <t>https://www.commcarehq.org/a/caris-test/reports/form_data/6c5139e0-79e2-42a5-8d86-9c845989cbeb/</t>
        </is>
      </c>
      <c r="AE2323" t="inlineStr">
        <is>
          <t>---</t>
        </is>
      </c>
      <c r="AF2323" t="inlineStr">
        <is>
          <t>3c5a623af057e23a32ae4000_16769</t>
        </is>
      </c>
      <c r="AG2323" t="inlineStr">
        <is>
          <t>OK</t>
        </is>
      </c>
      <c r="AH2323" t="inlineStr">
        <is>
          <t>2025-05-21 01:39:32</t>
        </is>
      </c>
      <c r="AI2323" t="inlineStr">
        <is>
          <t>9cfdf7db54419d22491b2c964b5162b3</t>
        </is>
      </c>
      <c r="AJ2323" t="inlineStr">
        <is>
          <t>2025-05-20</t>
        </is>
      </c>
      <c r="AK2323" t="inlineStr">
        <is>
          <t>3</t>
        </is>
      </c>
      <c r="AL2323" t="inlineStr">
        <is>
          <t>---</t>
        </is>
      </c>
      <c r="AM2323" t="inlineStr">
        <is>
          <t>0</t>
        </is>
      </c>
      <c r="AN2323" t="inlineStr">
        <is>
          <t>---</t>
        </is>
      </c>
      <c r="AO2323" t="inlineStr">
        <is>
          <t>1</t>
        </is>
      </c>
      <c r="AP2323" t="inlineStr">
        <is>
          <t>1</t>
        </is>
      </c>
      <c r="AQ2323" t="inlineStr"/>
      <c r="AR2323" t="inlineStr"/>
      <c r="AS2323" t="inlineStr"/>
      <c r="AT2323" t="inlineStr"/>
      <c r="AU2323" t="inlineStr">
        <is>
          <t>---</t>
        </is>
      </c>
      <c r="AV2323" t="inlineStr">
        <is>
          <t>---</t>
        </is>
      </c>
      <c r="AW2323" t="inlineStr">
        <is>
          <t>---</t>
        </is>
      </c>
      <c r="AX2323" t="inlineStr">
        <is>
          <t>---</t>
        </is>
      </c>
      <c r="AY2323" t="inlineStr">
        <is>
          <t>---</t>
        </is>
      </c>
      <c r="AZ2323" t="inlineStr">
        <is>
          <t>---</t>
        </is>
      </c>
      <c r="BA2323" t="inlineStr">
        <is>
          <t>9cfdf7db54419d22491b2c964b5162b3</t>
        </is>
      </c>
      <c r="BB2323" t="inlineStr">
        <is>
          <t>http://openrosa.org/formdesigner/0B48E039-1E80-49A7-AC24-732B6E788E39</t>
        </is>
      </c>
      <c r="BC2323" t="inlineStr">
        <is>
          <t>Ration et autres visites</t>
        </is>
      </c>
      <c r="BD2323" t="inlineStr">
        <is>
          <t>CommCare Android, version "2.56.1"(471796). App v16070. CommCare Version 2.56.1. Build 471796, built on: 2025-05-12</t>
        </is>
      </c>
      <c r="BE2323" t="inlineStr">
        <is>
          <t>commcare_76b456dd-7d90-498a-a785-92f136625a61</t>
        </is>
      </c>
      <c r="BF2323" t="inlineStr">
        <is>
          <t>19.7265923 -72.2202122 -26.4 8.7</t>
        </is>
      </c>
      <c r="BG2323" t="inlineStr">
        <is>
          <t>f13d8149fc6d39ebe86af18272310ff9</t>
        </is>
      </c>
      <c r="BH2323" t="inlineStr">
        <is>
          <t>d689f2924e78478788efea68fd959b3e</t>
        </is>
      </c>
      <c r="BI2323" t="inlineStr">
        <is>
          <t>15246</t>
        </is>
      </c>
      <c r="BJ2323" t="inlineStr">
        <is>
          <t>XFormInstance</t>
        </is>
      </c>
      <c r="BK2323" t="inlineStr">
        <is>
          <t>5f4917f8344411f0b81cdf8044126b4a</t>
        </is>
      </c>
      <c r="BL2323" t="b">
        <v>0</v>
      </c>
      <c r="BM2323" t="inlineStr">
        <is>
          <t>---</t>
        </is>
      </c>
      <c r="BN2323" t="inlineStr">
        <is>
          <t>200.113.248.186</t>
        </is>
      </c>
      <c r="BO2323" t="inlineStr">
        <is>
          <t>Asline Joseph</t>
        </is>
      </c>
    </row>
    <row r="2324">
      <c r="A2324" t="inlineStr">
        <is>
          <t>2322</t>
        </is>
      </c>
      <c r="B2324" t="inlineStr">
        <is>
          <t>5c6bedbc-124b-43f7-8c77-359ab1b7e752</t>
        </is>
      </c>
      <c r="C2324" t="inlineStr">
        <is>
          <t>2025-05-20</t>
        </is>
      </c>
      <c r="D2324" t="inlineStr">
        <is>
          <t>3</t>
        </is>
      </c>
      <c r="E2324" t="inlineStr">
        <is>
          <t>---</t>
        </is>
      </c>
      <c r="F2324" t="inlineStr">
        <is>
          <t>0</t>
        </is>
      </c>
      <c r="G2324" t="inlineStr">
        <is>
          <t>---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---</t>
        </is>
      </c>
      <c r="L2324" t="inlineStr">
        <is>
          <t>---</t>
        </is>
      </c>
      <c r="M2324" t="inlineStr">
        <is>
          <t>---</t>
        </is>
      </c>
      <c r="N2324" t="inlineStr">
        <is>
          <t>---</t>
        </is>
      </c>
      <c r="O2324" t="inlineStr">
        <is>
          <t>---</t>
        </is>
      </c>
      <c r="P2324" t="inlineStr">
        <is>
          <t>---</t>
        </is>
      </c>
      <c r="Q2324" t="inlineStr">
        <is>
          <t>---</t>
        </is>
      </c>
      <c r="R2324" t="inlineStr"/>
      <c r="S2324" t="inlineStr"/>
      <c r="T2324" t="inlineStr"/>
      <c r="U2324" t="inlineStr"/>
      <c r="V2324" t="inlineStr"/>
      <c r="W2324" t="inlineStr"/>
      <c r="X2324" t="inlineStr">
        <is>
          <t>CAP/HSCM/ST01785</t>
        </is>
      </c>
      <c r="Y2324" t="inlineStr">
        <is>
          <t>CAP/HSCM/ST01785</t>
        </is>
      </c>
      <c r="Z2324" t="inlineStr">
        <is>
          <t>2025-05-21 01:40:49</t>
        </is>
      </c>
      <c r="AA2324" t="inlineStr">
        <is>
          <t>2025-05-21 01:40:36</t>
        </is>
      </c>
      <c r="AB2324" t="inlineStr">
        <is>
          <t>1fleurgile</t>
        </is>
      </c>
      <c r="AC2324" t="inlineStr">
        <is>
          <t>2025-05-21 02:13:47</t>
        </is>
      </c>
      <c r="AD2324" s="1" t="inlineStr">
        <is>
          <t>https://www.commcarehq.org/a/caris-test/reports/form_data/5c6bedbc-124b-43f7-8c77-359ab1b7e752/</t>
        </is>
      </c>
      <c r="AE2324" t="inlineStr">
        <is>
          <t>---</t>
        </is>
      </c>
      <c r="AF2324" t="inlineStr">
        <is>
          <t>2ace157e778141ceaba74c77a6311ad4</t>
        </is>
      </c>
      <c r="AG2324" t="inlineStr">
        <is>
          <t>OK</t>
        </is>
      </c>
      <c r="AH2324" t="inlineStr">
        <is>
          <t>2025-05-21 01:40:49</t>
        </is>
      </c>
      <c r="AI2324" t="inlineStr">
        <is>
          <t>9cfdf7db54419d22491b2c964b5162b3</t>
        </is>
      </c>
      <c r="AJ2324" t="inlineStr">
        <is>
          <t>2025-05-20</t>
        </is>
      </c>
      <c r="AK2324" t="inlineStr">
        <is>
          <t>3</t>
        </is>
      </c>
      <c r="AL2324" t="inlineStr">
        <is>
          <t>---</t>
        </is>
      </c>
      <c r="AM2324" t="inlineStr">
        <is>
          <t>0</t>
        </is>
      </c>
      <c r="AN2324" t="inlineStr">
        <is>
          <t>---</t>
        </is>
      </c>
      <c r="AO2324" t="inlineStr">
        <is>
          <t>1</t>
        </is>
      </c>
      <c r="AP2324" t="inlineStr">
        <is>
          <t>1</t>
        </is>
      </c>
      <c r="AQ2324" t="inlineStr"/>
      <c r="AR2324" t="inlineStr"/>
      <c r="AS2324" t="inlineStr"/>
      <c r="AT2324" t="inlineStr"/>
      <c r="AU2324" t="inlineStr">
        <is>
          <t>---</t>
        </is>
      </c>
      <c r="AV2324" t="inlineStr">
        <is>
          <t>---</t>
        </is>
      </c>
      <c r="AW2324" t="inlineStr">
        <is>
          <t>---</t>
        </is>
      </c>
      <c r="AX2324" t="inlineStr">
        <is>
          <t>---</t>
        </is>
      </c>
      <c r="AY2324" t="inlineStr">
        <is>
          <t>---</t>
        </is>
      </c>
      <c r="AZ2324" t="inlineStr">
        <is>
          <t>---</t>
        </is>
      </c>
      <c r="BA2324" t="inlineStr">
        <is>
          <t>9cfdf7db54419d22491b2c964b5162b3</t>
        </is>
      </c>
      <c r="BB2324" t="inlineStr">
        <is>
          <t>http://openrosa.org/formdesigner/0B48E039-1E80-49A7-AC24-732B6E788E39</t>
        </is>
      </c>
      <c r="BC2324" t="inlineStr">
        <is>
          <t>Ration et autres visites</t>
        </is>
      </c>
      <c r="BD2324" t="inlineStr">
        <is>
          <t>CommCare Android, version "2.56.1"(471796). App v16070. CommCare Version 2.56.1. Build 471796, built on: 2025-05-12</t>
        </is>
      </c>
      <c r="BE2324" t="inlineStr">
        <is>
          <t>commcare_76b456dd-7d90-498a-a785-92f136625a61</t>
        </is>
      </c>
      <c r="BF2324" t="inlineStr">
        <is>
          <t>19.7265016 -72.2200839 -26.71 9.53</t>
        </is>
      </c>
      <c r="BG2324" t="inlineStr">
        <is>
          <t>f13d8149fc6d39ebe86af18272310ff9</t>
        </is>
      </c>
      <c r="BH2324" t="inlineStr">
        <is>
          <t>d689f2924e78478788efea68fd959b3e</t>
        </is>
      </c>
      <c r="BI2324" t="inlineStr">
        <is>
          <t>15246</t>
        </is>
      </c>
      <c r="BJ2324" t="inlineStr">
        <is>
          <t>XFormInstance</t>
        </is>
      </c>
      <c r="BK2324" t="inlineStr">
        <is>
          <t>5f4917f8344411f0b81cdf8044126b4a</t>
        </is>
      </c>
      <c r="BL2324" t="b">
        <v>0</v>
      </c>
      <c r="BM2324" t="inlineStr">
        <is>
          <t>---</t>
        </is>
      </c>
      <c r="BN2324" t="inlineStr">
        <is>
          <t>200.113.248.186</t>
        </is>
      </c>
      <c r="BO2324" t="inlineStr">
        <is>
          <t>Louvensky Voltaire</t>
        </is>
      </c>
    </row>
    <row r="2325">
      <c r="A2325" t="inlineStr">
        <is>
          <t>2323</t>
        </is>
      </c>
      <c r="B2325" t="inlineStr">
        <is>
          <t>d1817db6-e962-4304-9807-eff4c63974a0</t>
        </is>
      </c>
      <c r="C2325" t="inlineStr">
        <is>
          <t>2025-05-20</t>
        </is>
      </c>
      <c r="D2325" t="inlineStr">
        <is>
          <t>3</t>
        </is>
      </c>
      <c r="E2325" t="inlineStr">
        <is>
          <t>---</t>
        </is>
      </c>
      <c r="F2325" t="inlineStr">
        <is>
          <t>0</t>
        </is>
      </c>
      <c r="G2325" t="inlineStr">
        <is>
          <t>---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---</t>
        </is>
      </c>
      <c r="L2325" t="inlineStr">
        <is>
          <t>---</t>
        </is>
      </c>
      <c r="M2325" t="inlineStr">
        <is>
          <t>---</t>
        </is>
      </c>
      <c r="N2325" t="inlineStr">
        <is>
          <t>---</t>
        </is>
      </c>
      <c r="O2325" t="inlineStr">
        <is>
          <t>---</t>
        </is>
      </c>
      <c r="P2325" t="inlineStr">
        <is>
          <t>---</t>
        </is>
      </c>
      <c r="Q2325" t="inlineStr">
        <is>
          <t>---</t>
        </is>
      </c>
      <c r="R2325" t="inlineStr"/>
      <c r="S2325" t="inlineStr"/>
      <c r="T2325" t="inlineStr"/>
      <c r="U2325" t="inlineStr"/>
      <c r="V2325" t="inlineStr"/>
      <c r="W2325" t="inlineStr"/>
      <c r="X2325" t="inlineStr">
        <is>
          <t>CAP/HSCM/ST04125</t>
        </is>
      </c>
      <c r="Y2325" t="inlineStr">
        <is>
          <t>CAP/HSCM/ST04125</t>
        </is>
      </c>
      <c r="Z2325" t="inlineStr">
        <is>
          <t>2025-05-21 01:41:50</t>
        </is>
      </c>
      <c r="AA2325" t="inlineStr">
        <is>
          <t>2025-05-21 01:41:22</t>
        </is>
      </c>
      <c r="AB2325" t="inlineStr">
        <is>
          <t>1fleurgile</t>
        </is>
      </c>
      <c r="AC2325" t="inlineStr">
        <is>
          <t>2025-05-21 02:13:48</t>
        </is>
      </c>
      <c r="AD2325" s="1" t="inlineStr">
        <is>
          <t>https://www.commcarehq.org/a/caris-test/reports/form_data/d1817db6-e962-4304-9807-eff4c63974a0/</t>
        </is>
      </c>
      <c r="AE2325" t="inlineStr">
        <is>
          <t>---</t>
        </is>
      </c>
      <c r="AF2325" t="inlineStr">
        <is>
          <t>3c5a623af057e23a32ae4000_194440</t>
        </is>
      </c>
      <c r="AG2325" t="inlineStr">
        <is>
          <t>OK</t>
        </is>
      </c>
      <c r="AH2325" t="inlineStr">
        <is>
          <t>2025-05-21 01:41:50</t>
        </is>
      </c>
      <c r="AI2325" t="inlineStr">
        <is>
          <t>9cfdf7db54419d22491b2c964b5162b3</t>
        </is>
      </c>
      <c r="AJ2325" t="inlineStr">
        <is>
          <t>2025-05-20</t>
        </is>
      </c>
      <c r="AK2325" t="inlineStr">
        <is>
          <t>3</t>
        </is>
      </c>
      <c r="AL2325" t="inlineStr">
        <is>
          <t>---</t>
        </is>
      </c>
      <c r="AM2325" t="inlineStr">
        <is>
          <t>0</t>
        </is>
      </c>
      <c r="AN2325" t="inlineStr">
        <is>
          <t>---</t>
        </is>
      </c>
      <c r="AO2325" t="inlineStr">
        <is>
          <t>1</t>
        </is>
      </c>
      <c r="AP2325" t="inlineStr">
        <is>
          <t>1</t>
        </is>
      </c>
      <c r="AQ2325" t="inlineStr"/>
      <c r="AR2325" t="inlineStr"/>
      <c r="AS2325" t="inlineStr"/>
      <c r="AT2325" t="inlineStr"/>
      <c r="AU2325" t="inlineStr">
        <is>
          <t>---</t>
        </is>
      </c>
      <c r="AV2325" t="inlineStr">
        <is>
          <t>---</t>
        </is>
      </c>
      <c r="AW2325" t="inlineStr">
        <is>
          <t>---</t>
        </is>
      </c>
      <c r="AX2325" t="inlineStr">
        <is>
          <t>---</t>
        </is>
      </c>
      <c r="AY2325" t="inlineStr">
        <is>
          <t>---</t>
        </is>
      </c>
      <c r="AZ2325" t="inlineStr">
        <is>
          <t>---</t>
        </is>
      </c>
      <c r="BA2325" t="inlineStr">
        <is>
          <t>9cfdf7db54419d22491b2c964b5162b3</t>
        </is>
      </c>
      <c r="BB2325" t="inlineStr">
        <is>
          <t>http://openrosa.org/formdesigner/0B48E039-1E80-49A7-AC24-732B6E788E39</t>
        </is>
      </c>
      <c r="BC2325" t="inlineStr">
        <is>
          <t>Ration et autres visites</t>
        </is>
      </c>
      <c r="BD2325" t="inlineStr">
        <is>
          <t>CommCare Android, version "2.56.1"(471796). App v16070. CommCare Version 2.56.1. Build 471796, built on: 2025-05-12</t>
        </is>
      </c>
      <c r="BE2325" t="inlineStr">
        <is>
          <t>commcare_76b456dd-7d90-498a-a785-92f136625a61</t>
        </is>
      </c>
      <c r="BF2325" t="inlineStr">
        <is>
          <t>19.7266344 -72.2201982 -23.63 7.76</t>
        </is>
      </c>
      <c r="BG2325" t="inlineStr">
        <is>
          <t>f13d8149fc6d39ebe86af18272310ff9</t>
        </is>
      </c>
      <c r="BH2325" t="inlineStr">
        <is>
          <t>d689f2924e78478788efea68fd959b3e</t>
        </is>
      </c>
      <c r="BI2325" t="inlineStr">
        <is>
          <t>15246</t>
        </is>
      </c>
      <c r="BJ2325" t="inlineStr">
        <is>
          <t>XFormInstance</t>
        </is>
      </c>
      <c r="BK2325" t="inlineStr">
        <is>
          <t>5f4917f8344411f0b81cdf8044126b4a</t>
        </is>
      </c>
      <c r="BL2325" t="b">
        <v>0</v>
      </c>
      <c r="BM2325" t="inlineStr">
        <is>
          <t>---</t>
        </is>
      </c>
      <c r="BN2325" t="inlineStr">
        <is>
          <t>200.113.248.186</t>
        </is>
      </c>
      <c r="BO2325" t="inlineStr">
        <is>
          <t>Christlove Pierre</t>
        </is>
      </c>
    </row>
    <row r="2326">
      <c r="A2326" t="inlineStr">
        <is>
          <t>2324</t>
        </is>
      </c>
      <c r="B2326" t="inlineStr">
        <is>
          <t>bec88de2-3cb7-40b6-a7ed-5cd04f9aa6eb</t>
        </is>
      </c>
      <c r="C2326" t="inlineStr">
        <is>
          <t>2025-05-21</t>
        </is>
      </c>
      <c r="D2326" t="inlineStr">
        <is>
          <t>3</t>
        </is>
      </c>
      <c r="E2326" t="inlineStr">
        <is>
          <t>---</t>
        </is>
      </c>
      <c r="F2326" t="inlineStr">
        <is>
          <t>0</t>
        </is>
      </c>
      <c r="G2326" t="inlineStr">
        <is>
          <t>---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---</t>
        </is>
      </c>
      <c r="L2326" t="inlineStr">
        <is>
          <t>---</t>
        </is>
      </c>
      <c r="M2326" t="inlineStr">
        <is>
          <t>---</t>
        </is>
      </c>
      <c r="N2326" t="inlineStr">
        <is>
          <t>---</t>
        </is>
      </c>
      <c r="O2326" t="inlineStr">
        <is>
          <t>---</t>
        </is>
      </c>
      <c r="P2326" t="inlineStr">
        <is>
          <t>---</t>
        </is>
      </c>
      <c r="Q2326" t="inlineStr">
        <is>
          <t>---</t>
        </is>
      </c>
      <c r="R2326" t="inlineStr"/>
      <c r="S2326" t="inlineStr"/>
      <c r="T2326" t="inlineStr"/>
      <c r="U2326" t="inlineStr"/>
      <c r="V2326" t="inlineStr"/>
      <c r="W2326" t="inlineStr"/>
      <c r="X2326" t="inlineStr">
        <is>
          <t>CAP/CMSO/ST03037</t>
        </is>
      </c>
      <c r="Y2326" t="inlineStr">
        <is>
          <t>CAP/CMSO/ST03037</t>
        </is>
      </c>
      <c r="Z2326" t="inlineStr">
        <is>
          <t>2025-05-21 17:00:10</t>
        </is>
      </c>
      <c r="AA2326" t="inlineStr">
        <is>
          <t>2025-05-21 16:59:59</t>
        </is>
      </c>
      <c r="AB2326" t="inlineStr">
        <is>
          <t>1rose</t>
        </is>
      </c>
      <c r="AC2326" t="inlineStr">
        <is>
          <t>2025-05-21 16:53:51</t>
        </is>
      </c>
      <c r="AD2326" s="1" t="inlineStr">
        <is>
          <t>https://www.commcarehq.org/a/caris-test/reports/form_data/bec88de2-3cb7-40b6-a7ed-5cd04f9aa6eb/</t>
        </is>
      </c>
      <c r="AE2326" t="inlineStr">
        <is>
          <t>---</t>
        </is>
      </c>
      <c r="AF2326" t="inlineStr">
        <is>
          <t>3c5a623af057e23a32ae4000_128708</t>
        </is>
      </c>
      <c r="AG2326" t="inlineStr">
        <is>
          <t>OK</t>
        </is>
      </c>
      <c r="AH2326" t="inlineStr">
        <is>
          <t>2025-05-21 17:00:10</t>
        </is>
      </c>
      <c r="AI2326" t="inlineStr">
        <is>
          <t>2dea52d1789dbc2c3c784b18002f6f8d</t>
        </is>
      </c>
      <c r="AJ2326" t="inlineStr">
        <is>
          <t>2025-05-21</t>
        </is>
      </c>
      <c r="AK2326" t="inlineStr">
        <is>
          <t>3</t>
        </is>
      </c>
      <c r="AL2326" t="inlineStr">
        <is>
          <t>---</t>
        </is>
      </c>
      <c r="AM2326" t="inlineStr">
        <is>
          <t>0</t>
        </is>
      </c>
      <c r="AN2326" t="inlineStr">
        <is>
          <t>---</t>
        </is>
      </c>
      <c r="AO2326" t="inlineStr">
        <is>
          <t>1</t>
        </is>
      </c>
      <c r="AP2326" t="inlineStr">
        <is>
          <t>1</t>
        </is>
      </c>
      <c r="AQ2326" t="inlineStr"/>
      <c r="AR2326" t="inlineStr"/>
      <c r="AS2326" t="inlineStr"/>
      <c r="AT2326" t="inlineStr"/>
      <c r="AU2326" t="inlineStr">
        <is>
          <t>---</t>
        </is>
      </c>
      <c r="AV2326" t="inlineStr">
        <is>
          <t>---</t>
        </is>
      </c>
      <c r="AW2326" t="inlineStr">
        <is>
          <t>---</t>
        </is>
      </c>
      <c r="AX2326" t="inlineStr">
        <is>
          <t>---</t>
        </is>
      </c>
      <c r="AY2326" t="inlineStr">
        <is>
          <t>---</t>
        </is>
      </c>
      <c r="AZ2326" t="inlineStr">
        <is>
          <t>---</t>
        </is>
      </c>
      <c r="BA2326" t="inlineStr">
        <is>
          <t>2dea52d1789dbc2c3c784b18002f6f8d</t>
        </is>
      </c>
      <c r="BB2326" t="inlineStr">
        <is>
          <t>http://openrosa.org/formdesigner/0B48E039-1E80-49A7-AC24-732B6E788E39</t>
        </is>
      </c>
      <c r="BC2326" t="inlineStr">
        <is>
          <t>Ration et autres visites</t>
        </is>
      </c>
      <c r="BD2326" t="inlineStr">
        <is>
          <t>CommCare Android, version "2.57.0"(472003). App v16070. CommCare Version 2.57.0. Build 472003, built on: 2025-04-18</t>
        </is>
      </c>
      <c r="BE2326" t="inlineStr">
        <is>
          <t>commcare_6f11ce87-99a9-46e8-b6bd-276036be1616</t>
        </is>
      </c>
      <c r="BF2326" t="inlineStr">
        <is>
          <t>19.5491489 -71.7204929 7.9 9.8</t>
        </is>
      </c>
      <c r="BG2326" t="inlineStr">
        <is>
          <t>f13d8149fc6d39ebe86af18272310ff9</t>
        </is>
      </c>
      <c r="BH2326" t="inlineStr">
        <is>
          <t>d689f2924e78478788efea68fd959b3e</t>
        </is>
      </c>
      <c r="BI2326" t="inlineStr">
        <is>
          <t>15246</t>
        </is>
      </c>
      <c r="BJ2326" t="inlineStr">
        <is>
          <t>XFormInstance</t>
        </is>
      </c>
      <c r="BK2326" t="inlineStr">
        <is>
          <t>d8f01850365011f0b8b03339fbc0b855</t>
        </is>
      </c>
      <c r="BL2326" t="b">
        <v>0</v>
      </c>
      <c r="BM2326" t="inlineStr">
        <is>
          <t>---</t>
        </is>
      </c>
      <c r="BN2326" t="inlineStr">
        <is>
          <t>200.113.253.14</t>
        </is>
      </c>
      <c r="BO2326" t="inlineStr">
        <is>
          <t>Esaie Saint Vil</t>
        </is>
      </c>
    </row>
    <row r="2327">
      <c r="A2327" t="inlineStr">
        <is>
          <t>2325</t>
        </is>
      </c>
      <c r="B2327" t="inlineStr">
        <is>
          <t>fb50b285-c87c-4047-8f94-479b113f2bab</t>
        </is>
      </c>
      <c r="C2327" t="inlineStr">
        <is>
          <t>2025-05-21</t>
        </is>
      </c>
      <c r="D2327" t="inlineStr">
        <is>
          <t>3</t>
        </is>
      </c>
      <c r="E2327" t="inlineStr">
        <is>
          <t>---</t>
        </is>
      </c>
      <c r="F2327" t="inlineStr">
        <is>
          <t>0</t>
        </is>
      </c>
      <c r="G2327" t="inlineStr">
        <is>
          <t>---</t>
        </is>
      </c>
      <c r="H2327" t="inlineStr">
        <is>
          <t>0</t>
        </is>
      </c>
      <c r="I2327" t="inlineStr">
        <is>
          <t>0</t>
        </is>
      </c>
      <c r="J2327" t="inlineStr">
        <is>
          <t>---</t>
        </is>
      </c>
      <c r="K2327" t="inlineStr">
        <is>
          <t>---</t>
        </is>
      </c>
      <c r="L2327" t="inlineStr">
        <is>
          <t>---</t>
        </is>
      </c>
      <c r="M2327" t="inlineStr">
        <is>
          <t>---</t>
        </is>
      </c>
      <c r="N2327" t="inlineStr">
        <is>
          <t>---</t>
        </is>
      </c>
      <c r="O2327" t="inlineStr">
        <is>
          <t>---</t>
        </is>
      </c>
      <c r="P2327" t="inlineStr">
        <is>
          <t>---</t>
        </is>
      </c>
      <c r="Q2327" t="inlineStr">
        <is>
          <t>---</t>
        </is>
      </c>
      <c r="R2327" t="inlineStr">
        <is>
          <t>---</t>
        </is>
      </c>
      <c r="S2327" t="inlineStr">
        <is>
          <t>---</t>
        </is>
      </c>
      <c r="T2327" t="inlineStr">
        <is>
          <t>---</t>
        </is>
      </c>
      <c r="U2327" t="inlineStr">
        <is>
          <t>---</t>
        </is>
      </c>
      <c r="V2327" t="inlineStr">
        <is>
          <t>---</t>
        </is>
      </c>
      <c r="W2327" t="inlineStr"/>
      <c r="X2327" t="inlineStr">
        <is>
          <t>CAP/HSCM/ST03724</t>
        </is>
      </c>
      <c r="Y2327" t="inlineStr">
        <is>
          <t>CAP/HSCM/ST03724</t>
        </is>
      </c>
      <c r="Z2327" t="inlineStr">
        <is>
          <t>2025-05-22 01:08:40</t>
        </is>
      </c>
      <c r="AA2327" t="inlineStr">
        <is>
          <t>2025-05-22 01:06:31</t>
        </is>
      </c>
      <c r="AB2327" t="inlineStr">
        <is>
          <t>1fleurgile</t>
        </is>
      </c>
      <c r="AC2327" t="inlineStr">
        <is>
          <t>2025-05-22 03:29:12</t>
        </is>
      </c>
      <c r="AD2327" s="1" t="inlineStr">
        <is>
          <t>https://www.commcarehq.org/a/caris-test/reports/form_data/fb50b285-c87c-4047-8f94-479b113f2bab/</t>
        </is>
      </c>
      <c r="AE2327" t="inlineStr">
        <is>
          <t>---</t>
        </is>
      </c>
      <c r="AF2327" t="inlineStr">
        <is>
          <t>3c5a623af057e23a32ae4000_105929</t>
        </is>
      </c>
      <c r="AG2327" t="inlineStr">
        <is>
          <t>OK</t>
        </is>
      </c>
      <c r="AH2327" t="inlineStr">
        <is>
          <t>2025-05-22 01:08:40</t>
        </is>
      </c>
      <c r="AI2327" t="inlineStr">
        <is>
          <t>9cfdf7db54419d22491b2c964b5162b3</t>
        </is>
      </c>
      <c r="AJ2327" t="inlineStr">
        <is>
          <t>2025-05-21</t>
        </is>
      </c>
      <c r="AK2327" t="inlineStr">
        <is>
          <t>3</t>
        </is>
      </c>
      <c r="AL2327" t="inlineStr">
        <is>
          <t>---</t>
        </is>
      </c>
      <c r="AM2327" t="inlineStr">
        <is>
          <t>0</t>
        </is>
      </c>
      <c r="AN2327" t="inlineStr">
        <is>
          <t>---</t>
        </is>
      </c>
      <c r="AO2327" t="inlineStr">
        <is>
          <t>0</t>
        </is>
      </c>
      <c r="AP2327" t="inlineStr">
        <is>
          <t>0</t>
        </is>
      </c>
      <c r="AQ2327" t="inlineStr">
        <is>
          <t>---</t>
        </is>
      </c>
      <c r="AR2327" t="inlineStr">
        <is>
          <t>---</t>
        </is>
      </c>
      <c r="AS2327" t="inlineStr">
        <is>
          <t>---</t>
        </is>
      </c>
      <c r="AT2327" t="inlineStr"/>
      <c r="AU2327" t="inlineStr">
        <is>
          <t>---</t>
        </is>
      </c>
      <c r="AV2327" t="inlineStr">
        <is>
          <t>---</t>
        </is>
      </c>
      <c r="AW2327" t="inlineStr">
        <is>
          <t>---</t>
        </is>
      </c>
      <c r="AX2327" t="inlineStr">
        <is>
          <t>---</t>
        </is>
      </c>
      <c r="AY2327" t="inlineStr">
        <is>
          <t>---</t>
        </is>
      </c>
      <c r="AZ2327" t="inlineStr">
        <is>
          <t>---</t>
        </is>
      </c>
      <c r="BA2327" t="inlineStr">
        <is>
          <t>9cfdf7db54419d22491b2c964b5162b3</t>
        </is>
      </c>
      <c r="BB2327" t="inlineStr">
        <is>
          <t>http://openrosa.org/formdesigner/0B48E039-1E80-49A7-AC24-732B6E788E39</t>
        </is>
      </c>
      <c r="BC2327" t="inlineStr">
        <is>
          <t>Ration et autres visites</t>
        </is>
      </c>
      <c r="BD2327" t="inlineStr">
        <is>
          <t>CommCare Android, version "2.56.1"(471796). App v16070. CommCare Version 2.56.1. Build 471796, built on: 2025-05-12</t>
        </is>
      </c>
      <c r="BE2327" t="inlineStr">
        <is>
          <t>commcare_76b456dd-7d90-498a-a785-92f136625a61</t>
        </is>
      </c>
      <c r="BF2327" t="inlineStr">
        <is>
          <t>19.7266279 -72.2200586 -19.61 6.86</t>
        </is>
      </c>
      <c r="BG2327" t="inlineStr">
        <is>
          <t>f13d8149fc6d39ebe86af18272310ff9</t>
        </is>
      </c>
      <c r="BH2327" t="inlineStr">
        <is>
          <t>d689f2924e78478788efea68fd959b3e</t>
        </is>
      </c>
      <c r="BI2327" t="inlineStr">
        <is>
          <t>15246</t>
        </is>
      </c>
      <c r="BJ2327" t="inlineStr">
        <is>
          <t>XFormInstance</t>
        </is>
      </c>
      <c r="BK2327" t="inlineStr">
        <is>
          <t>478e747c35e911f0b8a33339fbc0b855</t>
        </is>
      </c>
      <c r="BL2327" t="b">
        <v>0</v>
      </c>
      <c r="BM2327" t="inlineStr">
        <is>
          <t>---</t>
        </is>
      </c>
      <c r="BN2327" t="inlineStr">
        <is>
          <t>200.113.238.0</t>
        </is>
      </c>
      <c r="BO2327" t="inlineStr">
        <is>
          <t>Daphca Jeanty</t>
        </is>
      </c>
    </row>
    <row r="2328">
      <c r="A2328" t="inlineStr">
        <is>
          <t>2326</t>
        </is>
      </c>
      <c r="B2328" t="inlineStr">
        <is>
          <t>3e2ba122-ac94-4990-9eef-77e293123bbb</t>
        </is>
      </c>
      <c r="C2328" t="inlineStr">
        <is>
          <t>2025-05-21</t>
        </is>
      </c>
      <c r="D2328" t="inlineStr">
        <is>
          <t>3</t>
        </is>
      </c>
      <c r="E2328" t="inlineStr">
        <is>
          <t>---</t>
        </is>
      </c>
      <c r="F2328" t="inlineStr">
        <is>
          <t>0</t>
        </is>
      </c>
      <c r="G2328" t="inlineStr">
        <is>
          <t>---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---</t>
        </is>
      </c>
      <c r="L2328" t="inlineStr">
        <is>
          <t>---</t>
        </is>
      </c>
      <c r="M2328" t="inlineStr">
        <is>
          <t>---</t>
        </is>
      </c>
      <c r="N2328" t="inlineStr">
        <is>
          <t>---</t>
        </is>
      </c>
      <c r="O2328" t="inlineStr">
        <is>
          <t>---</t>
        </is>
      </c>
      <c r="P2328" t="inlineStr">
        <is>
          <t>---</t>
        </is>
      </c>
      <c r="Q2328" t="inlineStr">
        <is>
          <t>---</t>
        </is>
      </c>
      <c r="R2328" t="inlineStr"/>
      <c r="S2328" t="inlineStr"/>
      <c r="T2328" t="inlineStr"/>
      <c r="U2328" t="inlineStr"/>
      <c r="V2328" t="inlineStr"/>
      <c r="W2328" t="inlineStr"/>
      <c r="X2328" t="inlineStr">
        <is>
          <t>CAP/HSCM/ST02309</t>
        </is>
      </c>
      <c r="Y2328" t="inlineStr">
        <is>
          <t>CAP/HSCM/ST02309</t>
        </is>
      </c>
      <c r="Z2328" t="inlineStr">
        <is>
          <t>2025-05-22 01:59:03</t>
        </is>
      </c>
      <c r="AA2328" t="inlineStr">
        <is>
          <t>2025-05-22 01:58:26</t>
        </is>
      </c>
      <c r="AB2328" t="inlineStr">
        <is>
          <t>1fleurgile</t>
        </is>
      </c>
      <c r="AC2328" t="inlineStr">
        <is>
          <t>2025-05-22 03:29:14</t>
        </is>
      </c>
      <c r="AD2328" s="1" t="inlineStr">
        <is>
          <t>https://www.commcarehq.org/a/caris-test/reports/form_data/3e2ba122-ac94-4990-9eef-77e293123bbb/</t>
        </is>
      </c>
      <c r="AE2328" t="inlineStr">
        <is>
          <t>---</t>
        </is>
      </c>
      <c r="AF2328" t="inlineStr">
        <is>
          <t>a21aadb761ce4b9fa31115178e798b8b</t>
        </is>
      </c>
      <c r="AG2328" t="inlineStr">
        <is>
          <t>OK</t>
        </is>
      </c>
      <c r="AH2328" t="inlineStr">
        <is>
          <t>2025-05-22 01:59:03</t>
        </is>
      </c>
      <c r="AI2328" t="inlineStr">
        <is>
          <t>9cfdf7db54419d22491b2c964b5162b3</t>
        </is>
      </c>
      <c r="AJ2328" t="inlineStr">
        <is>
          <t>2025-05-21</t>
        </is>
      </c>
      <c r="AK2328" t="inlineStr">
        <is>
          <t>3</t>
        </is>
      </c>
      <c r="AL2328" t="inlineStr">
        <is>
          <t>---</t>
        </is>
      </c>
      <c r="AM2328" t="inlineStr">
        <is>
          <t>0</t>
        </is>
      </c>
      <c r="AN2328" t="inlineStr">
        <is>
          <t>---</t>
        </is>
      </c>
      <c r="AO2328" t="inlineStr">
        <is>
          <t>1</t>
        </is>
      </c>
      <c r="AP2328" t="inlineStr">
        <is>
          <t>1</t>
        </is>
      </c>
      <c r="AQ2328" t="inlineStr"/>
      <c r="AR2328" t="inlineStr"/>
      <c r="AS2328" t="inlineStr"/>
      <c r="AT2328" t="inlineStr"/>
      <c r="AU2328" t="inlineStr">
        <is>
          <t>---</t>
        </is>
      </c>
      <c r="AV2328" t="inlineStr">
        <is>
          <t>---</t>
        </is>
      </c>
      <c r="AW2328" t="inlineStr">
        <is>
          <t>---</t>
        </is>
      </c>
      <c r="AX2328" t="inlineStr">
        <is>
          <t>---</t>
        </is>
      </c>
      <c r="AY2328" t="inlineStr">
        <is>
          <t>---</t>
        </is>
      </c>
      <c r="AZ2328" t="inlineStr">
        <is>
          <t>---</t>
        </is>
      </c>
      <c r="BA2328" t="inlineStr">
        <is>
          <t>9cfdf7db54419d22491b2c964b5162b3</t>
        </is>
      </c>
      <c r="BB2328" t="inlineStr">
        <is>
          <t>http://openrosa.org/formdesigner/0B48E039-1E80-49A7-AC24-732B6E788E39</t>
        </is>
      </c>
      <c r="BC2328" t="inlineStr">
        <is>
          <t>Ration et autres visites</t>
        </is>
      </c>
      <c r="BD2328" t="inlineStr">
        <is>
          <t>CommCare Android, version "2.56.1"(471796). App v16070. CommCare Version 2.56.1. Build 471796, built on: 2025-05-12</t>
        </is>
      </c>
      <c r="BE2328" t="inlineStr">
        <is>
          <t>commcare_76b456dd-7d90-498a-a785-92f136625a61</t>
        </is>
      </c>
      <c r="BF2328" t="inlineStr">
        <is>
          <t>19.7265528 -72.220149 -20.61 4.45</t>
        </is>
      </c>
      <c r="BG2328" t="inlineStr">
        <is>
          <t>f13d8149fc6d39ebe86af18272310ff9</t>
        </is>
      </c>
      <c r="BH2328" t="inlineStr">
        <is>
          <t>d689f2924e78478788efea68fd959b3e</t>
        </is>
      </c>
      <c r="BI2328" t="inlineStr">
        <is>
          <t>15246</t>
        </is>
      </c>
      <c r="BJ2328" t="inlineStr">
        <is>
          <t>XFormInstance</t>
        </is>
      </c>
      <c r="BK2328" t="inlineStr">
        <is>
          <t>478e747c35e911f0b8a33339fbc0b855</t>
        </is>
      </c>
      <c r="BL2328" t="b">
        <v>0</v>
      </c>
      <c r="BM2328" t="inlineStr">
        <is>
          <t>---</t>
        </is>
      </c>
      <c r="BN2328" t="inlineStr">
        <is>
          <t>200.113.238.0</t>
        </is>
      </c>
      <c r="BO2328" t="inlineStr">
        <is>
          <t>Witchana Dolcine</t>
        </is>
      </c>
    </row>
    <row r="2329">
      <c r="A2329" t="inlineStr">
        <is>
          <t>2327</t>
        </is>
      </c>
      <c r="B2329" t="inlineStr">
        <is>
          <t>bc477ab1-67ce-49ff-ae5e-0174d9a38b99</t>
        </is>
      </c>
      <c r="C2329" t="inlineStr">
        <is>
          <t>2025-05-21</t>
        </is>
      </c>
      <c r="D2329" t="inlineStr">
        <is>
          <t>10</t>
        </is>
      </c>
      <c r="E2329" t="inlineStr">
        <is>
          <t>---</t>
        </is>
      </c>
      <c r="F2329" t="inlineStr">
        <is>
          <t>1</t>
        </is>
      </c>
      <c r="G2329" t="inlineStr">
        <is>
          <t>---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---</t>
        </is>
      </c>
      <c r="L2329" t="inlineStr">
        <is>
          <t>---</t>
        </is>
      </c>
      <c r="M2329" t="inlineStr">
        <is>
          <t>---</t>
        </is>
      </c>
      <c r="N2329" t="inlineStr">
        <is>
          <t>---</t>
        </is>
      </c>
      <c r="O2329" t="inlineStr">
        <is>
          <t>---</t>
        </is>
      </c>
      <c r="P2329" t="inlineStr">
        <is>
          <t>---</t>
        </is>
      </c>
      <c r="Q2329" t="inlineStr">
        <is>
          <t>---</t>
        </is>
      </c>
      <c r="R2329" t="inlineStr"/>
      <c r="S2329" t="inlineStr"/>
      <c r="T2329" t="inlineStr"/>
      <c r="U2329">
        <f>HYPERLINK("https://www.commcarehq.org/a/caris-test/api/form_attachment/v1/bc477ab1-67ce-49ff-ae5e-0174d9a38b99/1747875468304.heic")</f>
        <v/>
      </c>
      <c r="V2329" t="inlineStr"/>
      <c r="W2329" t="inlineStr"/>
      <c r="X2329" t="inlineStr">
        <is>
          <t>PAP/GCHO/ST08277</t>
        </is>
      </c>
      <c r="Y2329" t="inlineStr">
        <is>
          <t>PAP/GCHO/ST08277</t>
        </is>
      </c>
      <c r="Z2329" t="inlineStr">
        <is>
          <t>2025-05-22 00:57:54</t>
        </is>
      </c>
      <c r="AA2329" t="inlineStr">
        <is>
          <t>2025-05-22 00:57:17</t>
        </is>
      </c>
      <c r="AB2329" t="inlineStr">
        <is>
          <t>2nathalie</t>
        </is>
      </c>
      <c r="AC2329" t="inlineStr">
        <is>
          <t>2025-05-22 14:50:40</t>
        </is>
      </c>
      <c r="AD2329" s="1" t="inlineStr">
        <is>
          <t>https://www.commcarehq.org/a/caris-test/reports/form_data/bc477ab1-67ce-49ff-ae5e-0174d9a38b99/</t>
        </is>
      </c>
      <c r="AE2329" t="inlineStr">
        <is>
          <t>---</t>
        </is>
      </c>
      <c r="AF2329" t="inlineStr">
        <is>
          <t>3c5a623af057e23a32ae4000_151501</t>
        </is>
      </c>
      <c r="AG2329" t="inlineStr">
        <is>
          <t>---</t>
        </is>
      </c>
      <c r="AH2329" t="inlineStr">
        <is>
          <t>2025-05-22 00:57:54</t>
        </is>
      </c>
      <c r="AI2329" t="inlineStr">
        <is>
          <t>3c7e14bc31cb425997c89e194bb7c839</t>
        </is>
      </c>
      <c r="AJ2329" t="inlineStr">
        <is>
          <t>2025-05-21</t>
        </is>
      </c>
      <c r="AK2329" t="inlineStr">
        <is>
          <t>10</t>
        </is>
      </c>
      <c r="AL2329" t="inlineStr">
        <is>
          <t>---</t>
        </is>
      </c>
      <c r="AM2329" t="inlineStr">
        <is>
          <t>1</t>
        </is>
      </c>
      <c r="AN2329" t="inlineStr">
        <is>
          <t>---</t>
        </is>
      </c>
      <c r="AO2329" t="inlineStr">
        <is>
          <t>1</t>
        </is>
      </c>
      <c r="AP2329" t="inlineStr">
        <is>
          <t>1</t>
        </is>
      </c>
      <c r="AQ2329" t="inlineStr"/>
      <c r="AR2329" t="inlineStr"/>
      <c r="AS2329" t="inlineStr"/>
      <c r="AT2329" t="inlineStr"/>
      <c r="AU2329" t="inlineStr">
        <is>
          <t>---</t>
        </is>
      </c>
      <c r="AV2329" t="inlineStr">
        <is>
          <t>---</t>
        </is>
      </c>
      <c r="AW2329" t="inlineStr">
        <is>
          <t>---</t>
        </is>
      </c>
      <c r="AX2329" t="inlineStr">
        <is>
          <t>---</t>
        </is>
      </c>
      <c r="AY2329" t="inlineStr">
        <is>
          <t>---</t>
        </is>
      </c>
      <c r="AZ2329" t="inlineStr">
        <is>
          <t>---</t>
        </is>
      </c>
      <c r="BA2329" t="inlineStr">
        <is>
          <t>3c7e14bc31cb425997c89e194bb7c839</t>
        </is>
      </c>
      <c r="BB2329" t="inlineStr">
        <is>
          <t>http://openrosa.org/formdesigner/0B48E039-1E80-49A7-AC24-732B6E788E39</t>
        </is>
      </c>
      <c r="BC2329" t="inlineStr">
        <is>
          <t>Ration et autres visites</t>
        </is>
      </c>
      <c r="BD2329" t="inlineStr">
        <is>
          <t>CommCare Android, version "2.57.0"(472005). App v16070. CommCare Version 2.57.0. Build 472005, built on: 2025-05-09</t>
        </is>
      </c>
      <c r="BE2329" t="inlineStr">
        <is>
          <t>commcare_03216a9b-083b-41ac-b53f-fe4f1b36c5ed</t>
        </is>
      </c>
      <c r="BF2329" t="inlineStr"/>
      <c r="BG2329" t="inlineStr">
        <is>
          <t>f13d8149fc6d39ebe86af18272310ff9</t>
        </is>
      </c>
      <c r="BH2329" t="inlineStr">
        <is>
          <t>d689f2924e78478788efea68fd959b3e</t>
        </is>
      </c>
      <c r="BI2329" t="inlineStr">
        <is>
          <t>15246</t>
        </is>
      </c>
      <c r="BJ2329" t="inlineStr">
        <is>
          <t>XFormInstance</t>
        </is>
      </c>
      <c r="BK2329" t="inlineStr">
        <is>
          <t>57b54b2d34b911f0b825df8044126b4a</t>
        </is>
      </c>
      <c r="BL2329" t="b">
        <v>0</v>
      </c>
      <c r="BM2329" t="inlineStr">
        <is>
          <t>---</t>
        </is>
      </c>
      <c r="BN2329" t="inlineStr">
        <is>
          <t>200.113.214.185</t>
        </is>
      </c>
      <c r="BO2329" t="inlineStr">
        <is>
          <t>Widelandia Richemond</t>
        </is>
      </c>
    </row>
    <row r="2330">
      <c r="A2330" t="inlineStr">
        <is>
          <t>2328</t>
        </is>
      </c>
      <c r="B2330" t="inlineStr">
        <is>
          <t>eb225be2-bc1f-4132-b061-b1e62f5ba4a3</t>
        </is>
      </c>
      <c r="C2330" t="inlineStr">
        <is>
          <t>2025-05-21</t>
        </is>
      </c>
      <c r="D2330" t="inlineStr">
        <is>
          <t>4</t>
        </is>
      </c>
      <c r="E2330" t="inlineStr">
        <is>
          <t>Rappel date Rendez- vous</t>
        </is>
      </c>
      <c r="F2330" t="inlineStr">
        <is>
          <t>0</t>
        </is>
      </c>
      <c r="G2330" t="inlineStr">
        <is>
          <t>Pas de telephone</t>
        </is>
      </c>
      <c r="H2330" t="inlineStr">
        <is>
          <t>1</t>
        </is>
      </c>
      <c r="I2330" t="inlineStr">
        <is>
          <t>1</t>
        </is>
      </c>
      <c r="J2330" t="inlineStr"/>
      <c r="K2330" t="inlineStr">
        <is>
          <t>---</t>
        </is>
      </c>
      <c r="L2330" t="inlineStr">
        <is>
          <t>---</t>
        </is>
      </c>
      <c r="M2330" t="inlineStr">
        <is>
          <t>---</t>
        </is>
      </c>
      <c r="N2330" t="inlineStr">
        <is>
          <t>---</t>
        </is>
      </c>
      <c r="O2330" t="inlineStr">
        <is>
          <t>---</t>
        </is>
      </c>
      <c r="P2330" t="inlineStr">
        <is>
          <t>---</t>
        </is>
      </c>
      <c r="Q2330" t="inlineStr">
        <is>
          <t>---</t>
        </is>
      </c>
      <c r="R2330" t="inlineStr"/>
      <c r="S2330" t="inlineStr"/>
      <c r="T2330" t="inlineStr"/>
      <c r="U2330" t="inlineStr"/>
      <c r="V2330" t="inlineStr"/>
      <c r="W2330" t="inlineStr"/>
      <c r="X2330" t="inlineStr">
        <is>
          <t>PIG/CSSR/ST00758</t>
        </is>
      </c>
      <c r="Y2330" t="inlineStr">
        <is>
          <t>PIG/CSSR/ST00758</t>
        </is>
      </c>
      <c r="Z2330" t="inlineStr">
        <is>
          <t>2025-05-22 17:14:12</t>
        </is>
      </c>
      <c r="AA2330" t="inlineStr">
        <is>
          <t>2025-05-22 17:13:19</t>
        </is>
      </c>
      <c r="AB2330" t="inlineStr">
        <is>
          <t>1ketly</t>
        </is>
      </c>
      <c r="AC2330" t="inlineStr">
        <is>
          <t>2025-05-22 17:14:14</t>
        </is>
      </c>
      <c r="AD2330" s="1" t="inlineStr">
        <is>
          <t>https://www.commcarehq.org/a/caris-test/reports/form_data/eb225be2-bc1f-4132-b061-b1e62f5ba4a3/</t>
        </is>
      </c>
      <c r="AE2330" t="inlineStr">
        <is>
          <t>---</t>
        </is>
      </c>
      <c r="AF2330" t="inlineStr">
        <is>
          <t>3c5a623af057e23a32ae4000_71893</t>
        </is>
      </c>
      <c r="AG2330" t="inlineStr">
        <is>
          <t>---</t>
        </is>
      </c>
      <c r="AH2330" t="inlineStr">
        <is>
          <t>2025-05-22 17:14:12</t>
        </is>
      </c>
      <c r="AI2330" t="inlineStr">
        <is>
          <t>a75dfcb32c444e83a4857eabadf7dd0f</t>
        </is>
      </c>
      <c r="AJ2330" t="inlineStr">
        <is>
          <t>2025-05-21</t>
        </is>
      </c>
      <c r="AK2330" t="inlineStr">
        <is>
          <t>4</t>
        </is>
      </c>
      <c r="AL2330" t="inlineStr">
        <is>
          <t>Rappel date Rendez- vous</t>
        </is>
      </c>
      <c r="AM2330" t="inlineStr">
        <is>
          <t>0</t>
        </is>
      </c>
      <c r="AN2330" t="inlineStr">
        <is>
          <t>Pas de telephone</t>
        </is>
      </c>
      <c r="AO2330" t="inlineStr">
        <is>
          <t>1</t>
        </is>
      </c>
      <c r="AP2330" t="inlineStr">
        <is>
          <t>1</t>
        </is>
      </c>
      <c r="AQ2330" t="inlineStr"/>
      <c r="AR2330" t="inlineStr"/>
      <c r="AS2330" t="inlineStr"/>
      <c r="AT2330" t="inlineStr"/>
      <c r="AU2330" t="inlineStr">
        <is>
          <t>---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inlineStr">
        <is>
          <t>---</t>
        </is>
      </c>
      <c r="BA2330" t="inlineStr">
        <is>
          <t>a75dfcb32c444e83a4857eabadf7dd0f</t>
        </is>
      </c>
      <c r="BB2330" t="inlineStr">
        <is>
          <t>http://openrosa.org/formdesigner/0B48E039-1E80-49A7-AC24-732B6E788E39</t>
        </is>
      </c>
      <c r="BC2330" t="inlineStr">
        <is>
          <t>Ration et autres visites</t>
        </is>
      </c>
      <c r="BD2330" t="inlineStr">
        <is>
          <t>CommCare Android, version "2.57.0"(472005). App v16070. CommCare Version 2.57.0. Build 472005, built on: 2025-05-09</t>
        </is>
      </c>
      <c r="BE2330" t="inlineStr">
        <is>
          <t>commcare_173380f7-b37d-43d8-ba2b-b49ceb66cb2e</t>
        </is>
      </c>
      <c r="BF2330" t="inlineStr">
        <is>
          <t>19.4389112 -72.2047134 356.0 9.91</t>
        </is>
      </c>
      <c r="BG2330" t="inlineStr">
        <is>
          <t>f13d8149fc6d39ebe86af18272310ff9</t>
        </is>
      </c>
      <c r="BH2330" t="inlineStr">
        <is>
          <t>d689f2924e78478788efea68fd959b3e</t>
        </is>
      </c>
      <c r="BI2330" t="inlineStr">
        <is>
          <t>15246</t>
        </is>
      </c>
      <c r="BJ2330" t="inlineStr">
        <is>
          <t>XFormInstance</t>
        </is>
      </c>
      <c r="BK2330" t="inlineStr">
        <is>
          <t>9e043464372f11f0b858df8044126b4a</t>
        </is>
      </c>
      <c r="BL2330" t="b">
        <v>0</v>
      </c>
      <c r="BM2330" t="inlineStr">
        <is>
          <t>---</t>
        </is>
      </c>
      <c r="BN2330" t="inlineStr">
        <is>
          <t>200.113.248.77</t>
        </is>
      </c>
      <c r="BO2330" t="inlineStr">
        <is>
          <t xml:space="preserve"> Wilcardo Jean</t>
        </is>
      </c>
    </row>
    <row r="2331">
      <c r="A2331" t="inlineStr">
        <is>
          <t>2329</t>
        </is>
      </c>
      <c r="B2331" t="inlineStr">
        <is>
          <t>aed4bdd1-7507-4da8-935a-7b1b5826b328</t>
        </is>
      </c>
      <c r="C2331" t="inlineStr">
        <is>
          <t>2025-05-22</t>
        </is>
      </c>
      <c r="D2331" t="inlineStr">
        <is>
          <t>4</t>
        </is>
      </c>
      <c r="E2331" t="inlineStr">
        <is>
          <t>Rappel date Rendez -vous</t>
        </is>
      </c>
      <c r="F2331" t="inlineStr">
        <is>
          <t>1</t>
        </is>
      </c>
      <c r="G2331" t="inlineStr">
        <is>
          <t>Non disponible</t>
        </is>
      </c>
      <c r="H2331" t="inlineStr">
        <is>
          <t>1</t>
        </is>
      </c>
      <c r="I2331" t="inlineStr">
        <is>
          <t>1</t>
        </is>
      </c>
      <c r="J2331" t="inlineStr"/>
      <c r="K2331" t="inlineStr">
        <is>
          <t>---</t>
        </is>
      </c>
      <c r="L2331" t="inlineStr">
        <is>
          <t>---</t>
        </is>
      </c>
      <c r="M2331" t="inlineStr">
        <is>
          <t>---</t>
        </is>
      </c>
      <c r="N2331" t="inlineStr">
        <is>
          <t>---</t>
        </is>
      </c>
      <c r="O2331" t="inlineStr">
        <is>
          <t>---</t>
        </is>
      </c>
      <c r="P2331" t="inlineStr">
        <is>
          <t>---</t>
        </is>
      </c>
      <c r="Q2331" t="inlineStr">
        <is>
          <t>---</t>
        </is>
      </c>
      <c r="R2331" t="inlineStr"/>
      <c r="S2331" t="inlineStr"/>
      <c r="T2331" t="inlineStr"/>
      <c r="U2331" t="inlineStr"/>
      <c r="V2331" t="inlineStr"/>
      <c r="W2331" t="inlineStr"/>
      <c r="X2331" t="inlineStr">
        <is>
          <t>PIG/CSSR/ST00703</t>
        </is>
      </c>
      <c r="Y2331" t="inlineStr">
        <is>
          <t>PIG/CSSR/ST00703</t>
        </is>
      </c>
      <c r="Z2331" t="inlineStr">
        <is>
          <t>2025-05-22 17:16:54</t>
        </is>
      </c>
      <c r="AA2331" t="inlineStr">
        <is>
          <t>2025-05-22 17:16:13</t>
        </is>
      </c>
      <c r="AB2331" t="inlineStr">
        <is>
          <t>1ketly</t>
        </is>
      </c>
      <c r="AC2331" t="inlineStr">
        <is>
          <t>2025-05-22 17:16:55</t>
        </is>
      </c>
      <c r="AD2331" s="1" t="inlineStr">
        <is>
          <t>https://www.commcarehq.org/a/caris-test/reports/form_data/aed4bdd1-7507-4da8-935a-7b1b5826b328/</t>
        </is>
      </c>
      <c r="AE2331" t="inlineStr">
        <is>
          <t>---</t>
        </is>
      </c>
      <c r="AF2331" t="inlineStr">
        <is>
          <t>3c5a623af057e23a32ae4000_65067</t>
        </is>
      </c>
      <c r="AG2331" t="inlineStr">
        <is>
          <t>---</t>
        </is>
      </c>
      <c r="AH2331" t="inlineStr">
        <is>
          <t>2025-05-22 17:16:54</t>
        </is>
      </c>
      <c r="AI2331" t="inlineStr">
        <is>
          <t>a75dfcb32c444e83a4857eabadf7dd0f</t>
        </is>
      </c>
      <c r="AJ2331" t="inlineStr">
        <is>
          <t>2025-05-22</t>
        </is>
      </c>
      <c r="AK2331" t="inlineStr">
        <is>
          <t>4</t>
        </is>
      </c>
      <c r="AL2331" t="inlineStr">
        <is>
          <t>Rappel date Rendez -vous</t>
        </is>
      </c>
      <c r="AM2331" t="inlineStr">
        <is>
          <t>1</t>
        </is>
      </c>
      <c r="AN2331" t="inlineStr">
        <is>
          <t>Non disponible</t>
        </is>
      </c>
      <c r="AO2331" t="inlineStr">
        <is>
          <t>1</t>
        </is>
      </c>
      <c r="AP2331" t="inlineStr">
        <is>
          <t>1</t>
        </is>
      </c>
      <c r="AQ2331" t="inlineStr"/>
      <c r="AR2331" t="inlineStr"/>
      <c r="AS2331" t="inlineStr"/>
      <c r="AT2331" t="inlineStr"/>
      <c r="AU2331" t="inlineStr">
        <is>
          <t>---</t>
        </is>
      </c>
      <c r="AV2331" t="inlineStr">
        <is>
          <t>---</t>
        </is>
      </c>
      <c r="AW2331" t="inlineStr">
        <is>
          <t>---</t>
        </is>
      </c>
      <c r="AX2331" t="inlineStr">
        <is>
          <t>---</t>
        </is>
      </c>
      <c r="AY2331" t="inlineStr">
        <is>
          <t>---</t>
        </is>
      </c>
      <c r="AZ2331" t="inlineStr">
        <is>
          <t>---</t>
        </is>
      </c>
      <c r="BA2331" t="inlineStr">
        <is>
          <t>a75dfcb32c444e83a4857eabadf7dd0f</t>
        </is>
      </c>
      <c r="BB2331" t="inlineStr">
        <is>
          <t>http://openrosa.org/formdesigner/0B48E039-1E80-49A7-AC24-732B6E788E39</t>
        </is>
      </c>
      <c r="BC2331" t="inlineStr">
        <is>
          <t>Ration et autres visites</t>
        </is>
      </c>
      <c r="BD2331" t="inlineStr">
        <is>
          <t>CommCare Android, version "2.57.0"(472005). App v16070. CommCare Version 2.57.0. Build 472005, built on: 2025-05-09</t>
        </is>
      </c>
      <c r="BE2331" t="inlineStr">
        <is>
          <t>commcare_173380f7-b37d-43d8-ba2b-b49ceb66cb2e</t>
        </is>
      </c>
      <c r="BF2331" t="inlineStr">
        <is>
          <t>19.4389076 -72.2047401 354.0 11.3</t>
        </is>
      </c>
      <c r="BG2331" t="inlineStr">
        <is>
          <t>f13d8149fc6d39ebe86af18272310ff9</t>
        </is>
      </c>
      <c r="BH2331" t="inlineStr">
        <is>
          <t>d689f2924e78478788efea68fd959b3e</t>
        </is>
      </c>
      <c r="BI2331" t="inlineStr">
        <is>
          <t>15246</t>
        </is>
      </c>
      <c r="BJ2331" t="inlineStr">
        <is>
          <t>XFormInstance</t>
        </is>
      </c>
      <c r="BK2331" t="inlineStr">
        <is>
          <t>9e043464372f11f0b858df8044126b4a</t>
        </is>
      </c>
      <c r="BL2331" t="b">
        <v>0</v>
      </c>
      <c r="BM2331" t="inlineStr">
        <is>
          <t>---</t>
        </is>
      </c>
      <c r="BN2331" t="inlineStr">
        <is>
          <t>200.113.248.77</t>
        </is>
      </c>
      <c r="BO2331" t="inlineStr">
        <is>
          <t>Dieupheteson Louis</t>
        </is>
      </c>
    </row>
    <row r="2332">
      <c r="A2332" t="inlineStr">
        <is>
          <t>2330</t>
        </is>
      </c>
      <c r="B2332" t="inlineStr">
        <is>
          <t>db275e58-f0fb-44ba-a366-99a76403abec</t>
        </is>
      </c>
      <c r="C2332" t="inlineStr">
        <is>
          <t>2025-05-22</t>
        </is>
      </c>
      <c r="D2332" t="inlineStr">
        <is>
          <t>4</t>
        </is>
      </c>
      <c r="E2332" t="inlineStr">
        <is>
          <t>Rappel date Rendez-vous</t>
        </is>
      </c>
      <c r="F2332" t="inlineStr">
        <is>
          <t>1</t>
        </is>
      </c>
      <c r="G2332" t="inlineStr">
        <is>
          <t>Non disponible</t>
        </is>
      </c>
      <c r="H2332" t="inlineStr">
        <is>
          <t>1</t>
        </is>
      </c>
      <c r="I2332" t="inlineStr">
        <is>
          <t>1</t>
        </is>
      </c>
      <c r="J2332" t="inlineStr"/>
      <c r="K2332" t="inlineStr">
        <is>
          <t>---</t>
        </is>
      </c>
      <c r="L2332" t="inlineStr">
        <is>
          <t>---</t>
        </is>
      </c>
      <c r="M2332" t="inlineStr">
        <is>
          <t>---</t>
        </is>
      </c>
      <c r="N2332" t="inlineStr">
        <is>
          <t>---</t>
        </is>
      </c>
      <c r="O2332" t="inlineStr">
        <is>
          <t>---</t>
        </is>
      </c>
      <c r="P2332" t="inlineStr">
        <is>
          <t>---</t>
        </is>
      </c>
      <c r="Q2332" t="inlineStr">
        <is>
          <t>---</t>
        </is>
      </c>
      <c r="R2332" t="inlineStr"/>
      <c r="S2332" t="inlineStr"/>
      <c r="T2332" t="inlineStr"/>
      <c r="U2332" t="inlineStr"/>
      <c r="V2332" t="inlineStr"/>
      <c r="W2332" t="inlineStr"/>
      <c r="X2332" t="inlineStr">
        <is>
          <t>PIG/CSSR/ST00703</t>
        </is>
      </c>
      <c r="Y2332" t="inlineStr">
        <is>
          <t>PIG/CSSR/ST00703</t>
        </is>
      </c>
      <c r="Z2332" t="inlineStr">
        <is>
          <t>2025-05-22 17:21:58</t>
        </is>
      </c>
      <c r="AA2332" t="inlineStr">
        <is>
          <t>2025-05-22 17:21:24</t>
        </is>
      </c>
      <c r="AB2332" t="inlineStr">
        <is>
          <t>1ketly</t>
        </is>
      </c>
      <c r="AC2332" t="inlineStr">
        <is>
          <t>2025-05-22 17:21:59</t>
        </is>
      </c>
      <c r="AD2332" s="1" t="inlineStr">
        <is>
          <t>https://www.commcarehq.org/a/caris-test/reports/form_data/db275e58-f0fb-44ba-a366-99a76403abec/</t>
        </is>
      </c>
      <c r="AE2332" t="inlineStr">
        <is>
          <t>---</t>
        </is>
      </c>
      <c r="AF2332" t="inlineStr">
        <is>
          <t>3c5a623af057e23a32ae4000_65067</t>
        </is>
      </c>
      <c r="AG2332" t="inlineStr">
        <is>
          <t>---</t>
        </is>
      </c>
      <c r="AH2332" t="inlineStr">
        <is>
          <t>2025-05-22 17:21:58</t>
        </is>
      </c>
      <c r="AI2332" t="inlineStr">
        <is>
          <t>a75dfcb32c444e83a4857eabadf7dd0f</t>
        </is>
      </c>
      <c r="AJ2332" t="inlineStr">
        <is>
          <t>2025-05-22</t>
        </is>
      </c>
      <c r="AK2332" t="inlineStr">
        <is>
          <t>4</t>
        </is>
      </c>
      <c r="AL2332" t="inlineStr">
        <is>
          <t>Rappel date Rendez-vous</t>
        </is>
      </c>
      <c r="AM2332" t="inlineStr">
        <is>
          <t>1</t>
        </is>
      </c>
      <c r="AN2332" t="inlineStr">
        <is>
          <t>Non disponible</t>
        </is>
      </c>
      <c r="AO2332" t="inlineStr">
        <is>
          <t>1</t>
        </is>
      </c>
      <c r="AP2332" t="inlineStr">
        <is>
          <t>1</t>
        </is>
      </c>
      <c r="AQ2332" t="inlineStr"/>
      <c r="AR2332" t="inlineStr"/>
      <c r="AS2332" t="inlineStr"/>
      <c r="AT2332" t="inlineStr"/>
      <c r="AU2332" t="inlineStr">
        <is>
          <t>---</t>
        </is>
      </c>
      <c r="AV2332" t="inlineStr">
        <is>
          <t>---</t>
        </is>
      </c>
      <c r="AW2332" t="inlineStr">
        <is>
          <t>---</t>
        </is>
      </c>
      <c r="AX2332" t="inlineStr">
        <is>
          <t>---</t>
        </is>
      </c>
      <c r="AY2332" t="inlineStr">
        <is>
          <t>---</t>
        </is>
      </c>
      <c r="AZ2332" t="inlineStr">
        <is>
          <t>---</t>
        </is>
      </c>
      <c r="BA2332" t="inlineStr">
        <is>
          <t>a75dfcb32c444e83a4857eabadf7dd0f</t>
        </is>
      </c>
      <c r="BB2332" t="inlineStr">
        <is>
          <t>http://openrosa.org/formdesigner/0B48E039-1E80-49A7-AC24-732B6E788E39</t>
        </is>
      </c>
      <c r="BC2332" t="inlineStr">
        <is>
          <t>Ration et autres visites</t>
        </is>
      </c>
      <c r="BD2332" t="inlineStr">
        <is>
          <t>CommCare Android, version "2.57.0"(472005). App v16070. CommCare Version 2.57.0. Build 472005, built on: 2025-05-09</t>
        </is>
      </c>
      <c r="BE2332" t="inlineStr">
        <is>
          <t>commcare_173380f7-b37d-43d8-ba2b-b49ceb66cb2e</t>
        </is>
      </c>
      <c r="BF2332" t="inlineStr">
        <is>
          <t>19.4388866 -72.20477 370.0 9.91</t>
        </is>
      </c>
      <c r="BG2332" t="inlineStr">
        <is>
          <t>f13d8149fc6d39ebe86af18272310ff9</t>
        </is>
      </c>
      <c r="BH2332" t="inlineStr">
        <is>
          <t>d689f2924e78478788efea68fd959b3e</t>
        </is>
      </c>
      <c r="BI2332" t="inlineStr">
        <is>
          <t>15246</t>
        </is>
      </c>
      <c r="BJ2332" t="inlineStr">
        <is>
          <t>XFormInstance</t>
        </is>
      </c>
      <c r="BK2332" t="inlineStr">
        <is>
          <t>9e043464372f11f0b858df8044126b4a</t>
        </is>
      </c>
      <c r="BL2332" t="b">
        <v>0</v>
      </c>
      <c r="BM2332" t="inlineStr">
        <is>
          <t>---</t>
        </is>
      </c>
      <c r="BN2332" t="inlineStr">
        <is>
          <t>200.113.248.77</t>
        </is>
      </c>
      <c r="BO2332" t="inlineStr">
        <is>
          <t>Dieupheteson Louis</t>
        </is>
      </c>
    </row>
    <row r="2333">
      <c r="A2333" t="inlineStr">
        <is>
          <t>2331</t>
        </is>
      </c>
      <c r="B2333" t="inlineStr">
        <is>
          <t>9d2aec5d-b174-4709-8b05-f31dad65eec0</t>
        </is>
      </c>
      <c r="C2333" t="inlineStr">
        <is>
          <t>2025-05-22</t>
        </is>
      </c>
      <c r="D2333" t="inlineStr">
        <is>
          <t>4</t>
        </is>
      </c>
      <c r="E2333" t="inlineStr">
        <is>
          <t>Rappel date Rendez-vous</t>
        </is>
      </c>
      <c r="F2333" t="inlineStr">
        <is>
          <t>1</t>
        </is>
      </c>
      <c r="G2333" t="inlineStr">
        <is>
          <t>Messagerie vocale</t>
        </is>
      </c>
      <c r="H2333" t="inlineStr">
        <is>
          <t>1</t>
        </is>
      </c>
      <c r="I2333" t="inlineStr">
        <is>
          <t>1</t>
        </is>
      </c>
      <c r="J2333" t="inlineStr"/>
      <c r="K2333" t="inlineStr">
        <is>
          <t>---</t>
        </is>
      </c>
      <c r="L2333" t="inlineStr">
        <is>
          <t>---</t>
        </is>
      </c>
      <c r="M2333" t="inlineStr">
        <is>
          <t>---</t>
        </is>
      </c>
      <c r="N2333" t="inlineStr">
        <is>
          <t>---</t>
        </is>
      </c>
      <c r="O2333" t="inlineStr">
        <is>
          <t>---</t>
        </is>
      </c>
      <c r="P2333" t="inlineStr">
        <is>
          <t>---</t>
        </is>
      </c>
      <c r="Q2333" t="inlineStr">
        <is>
          <t>---</t>
        </is>
      </c>
      <c r="R2333" t="inlineStr"/>
      <c r="S2333" t="inlineStr"/>
      <c r="T2333" t="inlineStr"/>
      <c r="U2333" t="inlineStr"/>
      <c r="V2333" t="inlineStr"/>
      <c r="W2333" t="inlineStr"/>
      <c r="X2333" t="inlineStr">
        <is>
          <t>PIG/CSSR/ST00924</t>
        </is>
      </c>
      <c r="Y2333" t="inlineStr">
        <is>
          <t>PIG/CSSR/ST00924</t>
        </is>
      </c>
      <c r="Z2333" t="inlineStr">
        <is>
          <t>2025-05-22 19:42:32</t>
        </is>
      </c>
      <c r="AA2333" t="inlineStr">
        <is>
          <t>2025-05-22 19:41:42</t>
        </is>
      </c>
      <c r="AB2333" t="inlineStr">
        <is>
          <t>1ketly</t>
        </is>
      </c>
      <c r="AC2333" t="inlineStr">
        <is>
          <t>2025-05-22 19:42:33</t>
        </is>
      </c>
      <c r="AD2333" s="1" t="inlineStr">
        <is>
          <t>https://www.commcarehq.org/a/caris-test/reports/form_data/9d2aec5d-b174-4709-8b05-f31dad65eec0/</t>
        </is>
      </c>
      <c r="AE2333" t="inlineStr">
        <is>
          <t>---</t>
        </is>
      </c>
      <c r="AF2333" t="inlineStr">
        <is>
          <t>3c5a623af057e23a32ae4000_179743</t>
        </is>
      </c>
      <c r="AG2333" t="inlineStr">
        <is>
          <t>---</t>
        </is>
      </c>
      <c r="AH2333" t="inlineStr">
        <is>
          <t>2025-05-22 19:42:32</t>
        </is>
      </c>
      <c r="AI2333" t="inlineStr">
        <is>
          <t>a75dfcb32c444e83a4857eabadf7dd0f</t>
        </is>
      </c>
      <c r="AJ2333" t="inlineStr">
        <is>
          <t>2025-05-22</t>
        </is>
      </c>
      <c r="AK2333" t="inlineStr">
        <is>
          <t>4</t>
        </is>
      </c>
      <c r="AL2333" t="inlineStr">
        <is>
          <t>Rappel date Rendez-vous</t>
        </is>
      </c>
      <c r="AM2333" t="inlineStr">
        <is>
          <t>1</t>
        </is>
      </c>
      <c r="AN2333" t="inlineStr">
        <is>
          <t>Messagerie vocale</t>
        </is>
      </c>
      <c r="AO2333" t="inlineStr">
        <is>
          <t>1</t>
        </is>
      </c>
      <c r="AP2333" t="inlineStr">
        <is>
          <t>1</t>
        </is>
      </c>
      <c r="AQ2333" t="inlineStr"/>
      <c r="AR2333" t="inlineStr"/>
      <c r="AS2333" t="inlineStr"/>
      <c r="AT2333" t="inlineStr"/>
      <c r="AU2333" t="inlineStr">
        <is>
          <t>---</t>
        </is>
      </c>
      <c r="AV2333" t="inlineStr">
        <is>
          <t>---</t>
        </is>
      </c>
      <c r="AW2333" t="inlineStr">
        <is>
          <t>---</t>
        </is>
      </c>
      <c r="AX2333" t="inlineStr">
        <is>
          <t>---</t>
        </is>
      </c>
      <c r="AY2333" t="inlineStr">
        <is>
          <t>---</t>
        </is>
      </c>
      <c r="AZ2333" t="inlineStr">
        <is>
          <t>---</t>
        </is>
      </c>
      <c r="BA2333" t="inlineStr">
        <is>
          <t>a75dfcb32c444e83a4857eabadf7dd0f</t>
        </is>
      </c>
      <c r="BB2333" t="inlineStr">
        <is>
          <t>http://openrosa.org/formdesigner/0B48E039-1E80-49A7-AC24-732B6E788E39</t>
        </is>
      </c>
      <c r="BC2333" t="inlineStr">
        <is>
          <t>Ration et autres visites</t>
        </is>
      </c>
      <c r="BD2333" t="inlineStr">
        <is>
          <t>CommCare Android, version "2.57.0"(472005). App v16070. CommCare Version 2.57.0. Build 472005, built on: 2025-05-09</t>
        </is>
      </c>
      <c r="BE2333" t="inlineStr">
        <is>
          <t>commcare_173380f7-b37d-43d8-ba2b-b49ceb66cb2e</t>
        </is>
      </c>
      <c r="BF2333" t="inlineStr">
        <is>
          <t>19.4389386 -72.2047773 353.0 9.8</t>
        </is>
      </c>
      <c r="BG2333" t="inlineStr">
        <is>
          <t>f13d8149fc6d39ebe86af18272310ff9</t>
        </is>
      </c>
      <c r="BH2333" t="inlineStr">
        <is>
          <t>d689f2924e78478788efea68fd959b3e</t>
        </is>
      </c>
      <c r="BI2333" t="inlineStr">
        <is>
          <t>15246</t>
        </is>
      </c>
      <c r="BJ2333" t="inlineStr">
        <is>
          <t>XFormInstance</t>
        </is>
      </c>
      <c r="BK2333" t="inlineStr">
        <is>
          <t>9e043464372f11f0b858df8044126b4a</t>
        </is>
      </c>
      <c r="BL2333" t="b">
        <v>0</v>
      </c>
      <c r="BM2333" t="inlineStr">
        <is>
          <t>---</t>
        </is>
      </c>
      <c r="BN2333" t="inlineStr">
        <is>
          <t>200.113.248.77</t>
        </is>
      </c>
      <c r="BO2333" t="inlineStr">
        <is>
          <t>Dieudlyn Cardeus</t>
        </is>
      </c>
    </row>
    <row r="2334">
      <c r="A2334" t="inlineStr">
        <is>
          <t>2332</t>
        </is>
      </c>
      <c r="B2334" t="inlineStr">
        <is>
          <t>9c857b70-3833-4965-9f0b-75228126c9d5</t>
        </is>
      </c>
      <c r="C2334" t="inlineStr">
        <is>
          <t>2025-05-21</t>
        </is>
      </c>
      <c r="D2334" t="inlineStr">
        <is>
          <t>4</t>
        </is>
      </c>
      <c r="E2334" t="inlineStr">
        <is>
          <t>Rappel date rendez-vous</t>
        </is>
      </c>
      <c r="F2334" t="inlineStr">
        <is>
          <t>1</t>
        </is>
      </c>
      <c r="G2334" t="inlineStr">
        <is>
          <t>Messaferie vocale</t>
        </is>
      </c>
      <c r="H2334" t="inlineStr">
        <is>
          <t>1</t>
        </is>
      </c>
      <c r="I2334" t="inlineStr">
        <is>
          <t>1</t>
        </is>
      </c>
      <c r="J2334" t="inlineStr"/>
      <c r="K2334" t="inlineStr">
        <is>
          <t>---</t>
        </is>
      </c>
      <c r="L2334" t="inlineStr">
        <is>
          <t>---</t>
        </is>
      </c>
      <c r="M2334" t="inlineStr">
        <is>
          <t>---</t>
        </is>
      </c>
      <c r="N2334" t="inlineStr">
        <is>
          <t>---</t>
        </is>
      </c>
      <c r="O2334" t="inlineStr">
        <is>
          <t>---</t>
        </is>
      </c>
      <c r="P2334" t="inlineStr">
        <is>
          <t>---</t>
        </is>
      </c>
      <c r="Q2334" t="inlineStr">
        <is>
          <t>---</t>
        </is>
      </c>
      <c r="R2334" t="inlineStr"/>
      <c r="S2334" t="inlineStr"/>
      <c r="T2334" t="inlineStr"/>
      <c r="U2334" t="inlineStr"/>
      <c r="V2334" t="inlineStr"/>
      <c r="W2334" t="inlineStr"/>
      <c r="X2334" t="inlineStr">
        <is>
          <t>PIG/CSSR/ST00924</t>
        </is>
      </c>
      <c r="Y2334" t="inlineStr">
        <is>
          <t>PIG/CSSR/ST00924</t>
        </is>
      </c>
      <c r="Z2334" t="inlineStr">
        <is>
          <t>2025-05-22 19:43:44</t>
        </is>
      </c>
      <c r="AA2334" t="inlineStr">
        <is>
          <t>2025-05-22 19:43:07</t>
        </is>
      </c>
      <c r="AB2334" t="inlineStr">
        <is>
          <t>1ketly</t>
        </is>
      </c>
      <c r="AC2334" t="inlineStr">
        <is>
          <t>2025-05-22 19:43:45</t>
        </is>
      </c>
      <c r="AD2334" s="1" t="inlineStr">
        <is>
          <t>https://www.commcarehq.org/a/caris-test/reports/form_data/9c857b70-3833-4965-9f0b-75228126c9d5/</t>
        </is>
      </c>
      <c r="AE2334" t="inlineStr">
        <is>
          <t>---</t>
        </is>
      </c>
      <c r="AF2334" t="inlineStr">
        <is>
          <t>3c5a623af057e23a32ae4000_179743</t>
        </is>
      </c>
      <c r="AG2334" t="inlineStr">
        <is>
          <t>---</t>
        </is>
      </c>
      <c r="AH2334" t="inlineStr">
        <is>
          <t>2025-05-22 19:43:44</t>
        </is>
      </c>
      <c r="AI2334" t="inlineStr">
        <is>
          <t>a75dfcb32c444e83a4857eabadf7dd0f</t>
        </is>
      </c>
      <c r="AJ2334" t="inlineStr">
        <is>
          <t>2025-05-21</t>
        </is>
      </c>
      <c r="AK2334" t="inlineStr">
        <is>
          <t>4</t>
        </is>
      </c>
      <c r="AL2334" t="inlineStr">
        <is>
          <t>Rappel date rendez-vous</t>
        </is>
      </c>
      <c r="AM2334" t="inlineStr">
        <is>
          <t>1</t>
        </is>
      </c>
      <c r="AN2334" t="inlineStr">
        <is>
          <t>Messaferie vocale</t>
        </is>
      </c>
      <c r="AO2334" t="inlineStr">
        <is>
          <t>1</t>
        </is>
      </c>
      <c r="AP2334" t="inlineStr">
        <is>
          <t>1</t>
        </is>
      </c>
      <c r="AQ2334" t="inlineStr"/>
      <c r="AR2334" t="inlineStr"/>
      <c r="AS2334" t="inlineStr"/>
      <c r="AT2334" t="inlineStr"/>
      <c r="AU2334" t="inlineStr">
        <is>
          <t>---</t>
        </is>
      </c>
      <c r="AV2334" t="inlineStr">
        <is>
          <t>---</t>
        </is>
      </c>
      <c r="AW2334" t="inlineStr">
        <is>
          <t>---</t>
        </is>
      </c>
      <c r="AX2334" t="inlineStr">
        <is>
          <t>---</t>
        </is>
      </c>
      <c r="AY2334" t="inlineStr">
        <is>
          <t>---</t>
        </is>
      </c>
      <c r="AZ2334" t="inlineStr">
        <is>
          <t>---</t>
        </is>
      </c>
      <c r="BA2334" t="inlineStr">
        <is>
          <t>a75dfcb32c444e83a4857eabadf7dd0f</t>
        </is>
      </c>
      <c r="BB2334" t="inlineStr">
        <is>
          <t>http://openrosa.org/formdesigner/0B48E039-1E80-49A7-AC24-732B6E788E39</t>
        </is>
      </c>
      <c r="BC2334" t="inlineStr">
        <is>
          <t>Ration et autres visites</t>
        </is>
      </c>
      <c r="BD2334" t="inlineStr">
        <is>
          <t>CommCare Android, version "2.57.0"(472005). App v16070. CommCare Version 2.57.0. Build 472005, built on: 2025-05-09</t>
        </is>
      </c>
      <c r="BE2334" t="inlineStr">
        <is>
          <t>commcare_173380f7-b37d-43d8-ba2b-b49ceb66cb2e</t>
        </is>
      </c>
      <c r="BF2334" t="inlineStr">
        <is>
          <t>19.4388339 -72.204665 345.0 11.1</t>
        </is>
      </c>
      <c r="BG2334" t="inlineStr">
        <is>
          <t>f13d8149fc6d39ebe86af18272310ff9</t>
        </is>
      </c>
      <c r="BH2334" t="inlineStr">
        <is>
          <t>d689f2924e78478788efea68fd959b3e</t>
        </is>
      </c>
      <c r="BI2334" t="inlineStr">
        <is>
          <t>15246</t>
        </is>
      </c>
      <c r="BJ2334" t="inlineStr">
        <is>
          <t>XFormInstance</t>
        </is>
      </c>
      <c r="BK2334" t="inlineStr">
        <is>
          <t>9e043464372f11f0b858df8044126b4a</t>
        </is>
      </c>
      <c r="BL2334" t="b">
        <v>0</v>
      </c>
      <c r="BM2334" t="inlineStr">
        <is>
          <t>---</t>
        </is>
      </c>
      <c r="BN2334" t="inlineStr">
        <is>
          <t>200.113.248.77</t>
        </is>
      </c>
      <c r="BO2334" t="inlineStr">
        <is>
          <t>Dieudlyn Cardeus</t>
        </is>
      </c>
    </row>
    <row r="2335">
      <c r="A2335" t="inlineStr">
        <is>
          <t>2333</t>
        </is>
      </c>
      <c r="B2335" t="inlineStr">
        <is>
          <t>ea831565-41a9-4622-b601-0c2c3072f6be</t>
        </is>
      </c>
      <c r="C2335" t="inlineStr">
        <is>
          <t>2025-05-22</t>
        </is>
      </c>
      <c r="D2335" t="inlineStr">
        <is>
          <t>3 10</t>
        </is>
      </c>
      <c r="E2335" t="inlineStr">
        <is>
          <t>---</t>
        </is>
      </c>
      <c r="F2335" t="inlineStr">
        <is>
          <t>0</t>
        </is>
      </c>
      <c r="G2335" t="inlineStr">
        <is>
          <t>---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---</t>
        </is>
      </c>
      <c r="L2335" t="inlineStr">
        <is>
          <t>---</t>
        </is>
      </c>
      <c r="M2335" t="inlineStr">
        <is>
          <t>---</t>
        </is>
      </c>
      <c r="N2335" t="inlineStr">
        <is>
          <t>---</t>
        </is>
      </c>
      <c r="O2335" t="inlineStr">
        <is>
          <t>---</t>
        </is>
      </c>
      <c r="P2335" t="inlineStr">
        <is>
          <t>---</t>
        </is>
      </c>
      <c r="Q2335" t="inlineStr">
        <is>
          <t>---</t>
        </is>
      </c>
      <c r="R2335" t="inlineStr"/>
      <c r="S2335" t="inlineStr"/>
      <c r="T2335" t="inlineStr"/>
      <c r="U2335" t="inlineStr"/>
      <c r="V2335" t="inlineStr"/>
      <c r="W2335" t="inlineStr"/>
      <c r="X2335" t="inlineStr">
        <is>
          <t>CAP/HSCM/ST01711</t>
        </is>
      </c>
      <c r="Y2335" t="inlineStr">
        <is>
          <t>CAP/HSCM/ST01711</t>
        </is>
      </c>
      <c r="Z2335" t="inlineStr">
        <is>
          <t>2025-05-23 02:24:18</t>
        </is>
      </c>
      <c r="AA2335" t="inlineStr">
        <is>
          <t>2025-05-23 02:23:01</t>
        </is>
      </c>
      <c r="AB2335" t="inlineStr">
        <is>
          <t>1fleurgile</t>
        </is>
      </c>
      <c r="AC2335" t="inlineStr">
        <is>
          <t>2025-05-23 02:35:41</t>
        </is>
      </c>
      <c r="AD2335" s="1" t="inlineStr">
        <is>
          <t>https://www.commcarehq.org/a/caris-test/reports/form_data/ea831565-41a9-4622-b601-0c2c3072f6be/</t>
        </is>
      </c>
      <c r="AE2335" t="inlineStr">
        <is>
          <t>---</t>
        </is>
      </c>
      <c r="AF2335" t="inlineStr">
        <is>
          <t>1ef2e0905a8f424a9877e1c5ce4b6d18</t>
        </is>
      </c>
      <c r="AG2335" t="inlineStr">
        <is>
          <t>OK</t>
        </is>
      </c>
      <c r="AH2335" t="inlineStr">
        <is>
          <t>2025-05-23 02:24:18</t>
        </is>
      </c>
      <c r="AI2335" t="inlineStr">
        <is>
          <t>9cfdf7db54419d22491b2c964b5162b3</t>
        </is>
      </c>
      <c r="AJ2335" t="inlineStr">
        <is>
          <t>2025-05-22</t>
        </is>
      </c>
      <c r="AK2335" t="inlineStr">
        <is>
          <t>3 10</t>
        </is>
      </c>
      <c r="AL2335" t="inlineStr">
        <is>
          <t>---</t>
        </is>
      </c>
      <c r="AM2335" t="inlineStr">
        <is>
          <t>0</t>
        </is>
      </c>
      <c r="AN2335" t="inlineStr">
        <is>
          <t>---</t>
        </is>
      </c>
      <c r="AO2335" t="inlineStr">
        <is>
          <t>1</t>
        </is>
      </c>
      <c r="AP2335" t="inlineStr">
        <is>
          <t>1</t>
        </is>
      </c>
      <c r="AQ2335" t="inlineStr"/>
      <c r="AR2335" t="inlineStr"/>
      <c r="AS2335" t="inlineStr"/>
      <c r="AT2335" t="inlineStr"/>
      <c r="AU2335" t="inlineStr">
        <is>
          <t>---</t>
        </is>
      </c>
      <c r="AV2335" t="inlineStr">
        <is>
          <t>---</t>
        </is>
      </c>
      <c r="AW2335" t="inlineStr">
        <is>
          <t>---</t>
        </is>
      </c>
      <c r="AX2335" t="inlineStr">
        <is>
          <t>---</t>
        </is>
      </c>
      <c r="AY2335" t="inlineStr">
        <is>
          <t>---</t>
        </is>
      </c>
      <c r="AZ2335" t="inlineStr">
        <is>
          <t>---</t>
        </is>
      </c>
      <c r="BA2335" t="inlineStr">
        <is>
          <t>9cfdf7db54419d22491b2c964b5162b3</t>
        </is>
      </c>
      <c r="BB2335" t="inlineStr">
        <is>
          <t>http://openrosa.org/formdesigner/0B48E039-1E80-49A7-AC24-732B6E788E39</t>
        </is>
      </c>
      <c r="BC2335" t="inlineStr">
        <is>
          <t>Ration et autres visites</t>
        </is>
      </c>
      <c r="BD2335" t="inlineStr">
        <is>
          <t>CommCare Android, version "2.56.1"(471796). App v16110. CommCare Version 2.56.1. Build 471796, built on: 2025-05-12</t>
        </is>
      </c>
      <c r="BE2335" t="inlineStr">
        <is>
          <t>commcare_76b456dd-7d90-498a-a785-92f136625a61</t>
        </is>
      </c>
      <c r="BF2335" t="inlineStr">
        <is>
          <t>19.7266648 -72.2201497 -3.27 30.13</t>
        </is>
      </c>
      <c r="BG2335" t="inlineStr">
        <is>
          <t>f13d8149fc6d39ebe86af18272310ff9</t>
        </is>
      </c>
      <c r="BH2335" t="inlineStr">
        <is>
          <t>8778611b81ff4478a4a3714fc3fde342</t>
        </is>
      </c>
      <c r="BI2335" t="inlineStr">
        <is>
          <t>15246</t>
        </is>
      </c>
      <c r="BJ2335" t="inlineStr">
        <is>
          <t>XFormInstance</t>
        </is>
      </c>
      <c r="BK2335" t="inlineStr">
        <is>
          <t>f5ac8fc036bc11f0b84bdf8044126b4a</t>
        </is>
      </c>
      <c r="BL2335" t="b">
        <v>0</v>
      </c>
      <c r="BM2335" t="inlineStr">
        <is>
          <t>---</t>
        </is>
      </c>
      <c r="BN2335" t="inlineStr">
        <is>
          <t>200.113.238.68</t>
        </is>
      </c>
      <c r="BO2335" t="inlineStr">
        <is>
          <t>Junior Jean</t>
        </is>
      </c>
    </row>
    <row r="2336">
      <c r="A2336" t="inlineStr">
        <is>
          <t>2334</t>
        </is>
      </c>
      <c r="B2336" t="inlineStr">
        <is>
          <t>61027cbc-30e8-47ae-a76b-7abd91988aa1</t>
        </is>
      </c>
      <c r="C2336" t="inlineStr">
        <is>
          <t>2025-05-22</t>
        </is>
      </c>
      <c r="D2336" t="inlineStr">
        <is>
          <t>3</t>
        </is>
      </c>
      <c r="E2336" t="inlineStr">
        <is>
          <t>---</t>
        </is>
      </c>
      <c r="F2336" t="inlineStr">
        <is>
          <t>0</t>
        </is>
      </c>
      <c r="G2336" t="inlineStr">
        <is>
          <t>---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---</t>
        </is>
      </c>
      <c r="L2336" t="inlineStr">
        <is>
          <t>---</t>
        </is>
      </c>
      <c r="M2336" t="inlineStr">
        <is>
          <t>---</t>
        </is>
      </c>
      <c r="N2336" t="inlineStr">
        <is>
          <t>---</t>
        </is>
      </c>
      <c r="O2336" t="inlineStr">
        <is>
          <t>---</t>
        </is>
      </c>
      <c r="P2336" t="inlineStr">
        <is>
          <t>---</t>
        </is>
      </c>
      <c r="Q2336" t="inlineStr">
        <is>
          <t>---</t>
        </is>
      </c>
      <c r="R2336" t="inlineStr"/>
      <c r="S2336" t="inlineStr"/>
      <c r="T2336" t="inlineStr"/>
      <c r="U2336" t="inlineStr"/>
      <c r="V2336" t="inlineStr"/>
      <c r="W2336" t="inlineStr"/>
      <c r="X2336" t="inlineStr">
        <is>
          <t>CAP/HSCM/ST02293</t>
        </is>
      </c>
      <c r="Y2336" t="inlineStr">
        <is>
          <t>CAP/HSCM/ST02293</t>
        </is>
      </c>
      <c r="Z2336" t="inlineStr">
        <is>
          <t>2025-05-23 02:25:34</t>
        </is>
      </c>
      <c r="AA2336" t="inlineStr">
        <is>
          <t>2025-05-23 02:25:17</t>
        </is>
      </c>
      <c r="AB2336" t="inlineStr">
        <is>
          <t>1fleurgile</t>
        </is>
      </c>
      <c r="AC2336" t="inlineStr">
        <is>
          <t>2025-05-23 02:35:44</t>
        </is>
      </c>
      <c r="AD2336" s="1" t="inlineStr">
        <is>
          <t>https://www.commcarehq.org/a/caris-test/reports/form_data/61027cbc-30e8-47ae-a76b-7abd91988aa1/</t>
        </is>
      </c>
      <c r="AE2336" t="inlineStr">
        <is>
          <t>---</t>
        </is>
      </c>
      <c r="AF2336" t="inlineStr">
        <is>
          <t>af4f14740bcf40adaf38e1b96000b39d</t>
        </is>
      </c>
      <c r="AG2336" t="inlineStr">
        <is>
          <t>OK</t>
        </is>
      </c>
      <c r="AH2336" t="inlineStr">
        <is>
          <t>2025-05-23 02:25:34</t>
        </is>
      </c>
      <c r="AI2336" t="inlineStr">
        <is>
          <t>9cfdf7db54419d22491b2c964b5162b3</t>
        </is>
      </c>
      <c r="AJ2336" t="inlineStr">
        <is>
          <t>2025-05-22</t>
        </is>
      </c>
      <c r="AK2336" t="inlineStr">
        <is>
          <t>3</t>
        </is>
      </c>
      <c r="AL2336" t="inlineStr">
        <is>
          <t>---</t>
        </is>
      </c>
      <c r="AM2336" t="inlineStr">
        <is>
          <t>0</t>
        </is>
      </c>
      <c r="AN2336" t="inlineStr">
        <is>
          <t>---</t>
        </is>
      </c>
      <c r="AO2336" t="inlineStr">
        <is>
          <t>1</t>
        </is>
      </c>
      <c r="AP2336" t="inlineStr">
        <is>
          <t>1</t>
        </is>
      </c>
      <c r="AQ2336" t="inlineStr"/>
      <c r="AR2336" t="inlineStr"/>
      <c r="AS2336" t="inlineStr"/>
      <c r="AT2336" t="inlineStr"/>
      <c r="AU2336" t="inlineStr">
        <is>
          <t>---</t>
        </is>
      </c>
      <c r="AV2336" t="inlineStr">
        <is>
          <t>---</t>
        </is>
      </c>
      <c r="AW2336" t="inlineStr">
        <is>
          <t>---</t>
        </is>
      </c>
      <c r="AX2336" t="inlineStr">
        <is>
          <t>---</t>
        </is>
      </c>
      <c r="AY2336" t="inlineStr">
        <is>
          <t>---</t>
        </is>
      </c>
      <c r="AZ2336" t="inlineStr">
        <is>
          <t>---</t>
        </is>
      </c>
      <c r="BA2336" t="inlineStr">
        <is>
          <t>9cfdf7db54419d22491b2c964b5162b3</t>
        </is>
      </c>
      <c r="BB2336" t="inlineStr">
        <is>
          <t>http://openrosa.org/formdesigner/0B48E039-1E80-49A7-AC24-732B6E788E39</t>
        </is>
      </c>
      <c r="BC2336" t="inlineStr">
        <is>
          <t>Ration et autres visites</t>
        </is>
      </c>
      <c r="BD2336" t="inlineStr">
        <is>
          <t>CommCare Android, version "2.56.1"(471796). App v16110. CommCare Version 2.56.1. Build 471796, built on: 2025-05-12</t>
        </is>
      </c>
      <c r="BE2336" t="inlineStr">
        <is>
          <t>commcare_76b456dd-7d90-498a-a785-92f136625a61</t>
        </is>
      </c>
      <c r="BF2336" t="inlineStr">
        <is>
          <t>19.726681 -72.2200605 1.69 16.76</t>
        </is>
      </c>
      <c r="BG2336" t="inlineStr">
        <is>
          <t>f13d8149fc6d39ebe86af18272310ff9</t>
        </is>
      </c>
      <c r="BH2336" t="inlineStr">
        <is>
          <t>8778611b81ff4478a4a3714fc3fde342</t>
        </is>
      </c>
      <c r="BI2336" t="inlineStr">
        <is>
          <t>15246</t>
        </is>
      </c>
      <c r="BJ2336" t="inlineStr">
        <is>
          <t>XFormInstance</t>
        </is>
      </c>
      <c r="BK2336" t="inlineStr">
        <is>
          <t>f5ac8fc036bc11f0b84bdf8044126b4a</t>
        </is>
      </c>
      <c r="BL2336" t="b">
        <v>0</v>
      </c>
      <c r="BM2336" t="inlineStr">
        <is>
          <t>---</t>
        </is>
      </c>
      <c r="BN2336" t="inlineStr">
        <is>
          <t>200.113.238.68</t>
        </is>
      </c>
      <c r="BO2336" t="inlineStr">
        <is>
          <t>Christ-Love Cherizard</t>
        </is>
      </c>
    </row>
    <row r="2337">
      <c r="A2337" t="inlineStr">
        <is>
          <t>2335</t>
        </is>
      </c>
      <c r="B2337" t="inlineStr">
        <is>
          <t>4a109215-8150-4877-aed1-44903779de72</t>
        </is>
      </c>
      <c r="C2337" t="inlineStr">
        <is>
          <t>2025-05-22</t>
        </is>
      </c>
      <c r="D2337" t="inlineStr">
        <is>
          <t>3</t>
        </is>
      </c>
      <c r="E2337" t="inlineStr">
        <is>
          <t>---</t>
        </is>
      </c>
      <c r="F2337" t="inlineStr">
        <is>
          <t>0</t>
        </is>
      </c>
      <c r="G2337" t="inlineStr">
        <is>
          <t>---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---</t>
        </is>
      </c>
      <c r="L2337" t="inlineStr">
        <is>
          <t>---</t>
        </is>
      </c>
      <c r="M2337" t="inlineStr">
        <is>
          <t>---</t>
        </is>
      </c>
      <c r="N2337" t="inlineStr">
        <is>
          <t>---</t>
        </is>
      </c>
      <c r="O2337" t="inlineStr">
        <is>
          <t>---</t>
        </is>
      </c>
      <c r="P2337" t="inlineStr">
        <is>
          <t>---</t>
        </is>
      </c>
      <c r="Q2337" t="inlineStr">
        <is>
          <t>---</t>
        </is>
      </c>
      <c r="R2337" t="inlineStr"/>
      <c r="S2337" t="inlineStr"/>
      <c r="T2337" t="inlineStr"/>
      <c r="U2337" t="inlineStr"/>
      <c r="V2337" t="inlineStr"/>
      <c r="W2337" t="inlineStr"/>
      <c r="X2337" t="inlineStr">
        <is>
          <t>CAP/HSCM/ST02791</t>
        </is>
      </c>
      <c r="Y2337" t="inlineStr">
        <is>
          <t>CAP/HSCM/ST02791</t>
        </is>
      </c>
      <c r="Z2337" t="inlineStr">
        <is>
          <t>2025-05-23 02:27:41</t>
        </is>
      </c>
      <c r="AA2337" t="inlineStr">
        <is>
          <t>2025-05-23 02:26:38</t>
        </is>
      </c>
      <c r="AB2337" t="inlineStr">
        <is>
          <t>1fleurgile</t>
        </is>
      </c>
      <c r="AC2337" t="inlineStr">
        <is>
          <t>2025-05-23 02:35:45</t>
        </is>
      </c>
      <c r="AD2337" s="1" t="inlineStr">
        <is>
          <t>https://www.commcarehq.org/a/caris-test/reports/form_data/4a109215-8150-4877-aed1-44903779de72/</t>
        </is>
      </c>
      <c r="AE2337" t="inlineStr">
        <is>
          <t>---</t>
        </is>
      </c>
      <c r="AF2337" t="inlineStr">
        <is>
          <t>2871fb4d8abc4675a4d878e175acada6</t>
        </is>
      </c>
      <c r="AG2337" t="inlineStr">
        <is>
          <t>OK</t>
        </is>
      </c>
      <c r="AH2337" t="inlineStr">
        <is>
          <t>2025-05-23 02:27:41</t>
        </is>
      </c>
      <c r="AI2337" t="inlineStr">
        <is>
          <t>9cfdf7db54419d22491b2c964b5162b3</t>
        </is>
      </c>
      <c r="AJ2337" t="inlineStr">
        <is>
          <t>2025-05-22</t>
        </is>
      </c>
      <c r="AK2337" t="inlineStr">
        <is>
          <t>3</t>
        </is>
      </c>
      <c r="AL2337" t="inlineStr">
        <is>
          <t>---</t>
        </is>
      </c>
      <c r="AM2337" t="inlineStr">
        <is>
          <t>0</t>
        </is>
      </c>
      <c r="AN2337" t="inlineStr">
        <is>
          <t>---</t>
        </is>
      </c>
      <c r="AO2337" t="inlineStr">
        <is>
          <t>1</t>
        </is>
      </c>
      <c r="AP2337" t="inlineStr">
        <is>
          <t>1</t>
        </is>
      </c>
      <c r="AQ2337" t="inlineStr"/>
      <c r="AR2337" t="inlineStr"/>
      <c r="AS2337" t="inlineStr"/>
      <c r="AT2337" t="inlineStr"/>
      <c r="AU2337" t="inlineStr">
        <is>
          <t>---</t>
        </is>
      </c>
      <c r="AV2337" t="inlineStr">
        <is>
          <t>---</t>
        </is>
      </c>
      <c r="AW2337" t="inlineStr">
        <is>
          <t>---</t>
        </is>
      </c>
      <c r="AX2337" t="inlineStr">
        <is>
          <t>---</t>
        </is>
      </c>
      <c r="AY2337" t="inlineStr">
        <is>
          <t>---</t>
        </is>
      </c>
      <c r="AZ2337" t="inlineStr">
        <is>
          <t>---</t>
        </is>
      </c>
      <c r="BA2337" t="inlineStr">
        <is>
          <t>9cfdf7db54419d22491b2c964b5162b3</t>
        </is>
      </c>
      <c r="BB2337" t="inlineStr">
        <is>
          <t>http://openrosa.org/formdesigner/0B48E039-1E80-49A7-AC24-732B6E788E39</t>
        </is>
      </c>
      <c r="BC2337" t="inlineStr">
        <is>
          <t>Ration et autres visites</t>
        </is>
      </c>
      <c r="BD2337" t="inlineStr">
        <is>
          <t>CommCare Android, version "2.56.1"(471796). App v16110. CommCare Version 2.56.1. Build 471796, built on: 2025-05-12</t>
        </is>
      </c>
      <c r="BE2337" t="inlineStr">
        <is>
          <t>commcare_76b456dd-7d90-498a-a785-92f136625a61</t>
        </is>
      </c>
      <c r="BF2337" t="inlineStr">
        <is>
          <t>19.7266421 -72.2200926 -2.5 9.83</t>
        </is>
      </c>
      <c r="BG2337" t="inlineStr">
        <is>
          <t>f13d8149fc6d39ebe86af18272310ff9</t>
        </is>
      </c>
      <c r="BH2337" t="inlineStr">
        <is>
          <t>8778611b81ff4478a4a3714fc3fde342</t>
        </is>
      </c>
      <c r="BI2337" t="inlineStr">
        <is>
          <t>15246</t>
        </is>
      </c>
      <c r="BJ2337" t="inlineStr">
        <is>
          <t>XFormInstance</t>
        </is>
      </c>
      <c r="BK2337" t="inlineStr">
        <is>
          <t>f5ac8fc036bc11f0b84bdf8044126b4a</t>
        </is>
      </c>
      <c r="BL2337" t="b">
        <v>0</v>
      </c>
      <c r="BM2337" t="inlineStr">
        <is>
          <t>---</t>
        </is>
      </c>
      <c r="BN2337" t="inlineStr">
        <is>
          <t>200.113.238.68</t>
        </is>
      </c>
      <c r="BO2337" t="inlineStr">
        <is>
          <t>Mackenson/Dave Joseph</t>
        </is>
      </c>
    </row>
    <row r="2338">
      <c r="A2338" t="inlineStr">
        <is>
          <t>2336</t>
        </is>
      </c>
      <c r="B2338" t="inlineStr">
        <is>
          <t>e509b93d-c088-47a4-b335-01c956ee6701</t>
        </is>
      </c>
      <c r="C2338" t="inlineStr">
        <is>
          <t>2025-05-21</t>
        </is>
      </c>
      <c r="D2338" t="inlineStr">
        <is>
          <t>3</t>
        </is>
      </c>
      <c r="E2338" t="inlineStr">
        <is>
          <t>---</t>
        </is>
      </c>
      <c r="F2338" t="inlineStr">
        <is>
          <t>0</t>
        </is>
      </c>
      <c r="G2338" t="inlineStr">
        <is>
          <t>---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---</t>
        </is>
      </c>
      <c r="L2338" t="inlineStr">
        <is>
          <t>---</t>
        </is>
      </c>
      <c r="M2338" t="inlineStr">
        <is>
          <t>---</t>
        </is>
      </c>
      <c r="N2338" t="inlineStr">
        <is>
          <t>---</t>
        </is>
      </c>
      <c r="O2338" t="inlineStr">
        <is>
          <t>---</t>
        </is>
      </c>
      <c r="P2338" t="inlineStr">
        <is>
          <t>---</t>
        </is>
      </c>
      <c r="Q2338" t="inlineStr">
        <is>
          <t>---</t>
        </is>
      </c>
      <c r="R2338" t="inlineStr"/>
      <c r="S2338" t="inlineStr">
        <is>
          <t>52.9</t>
        </is>
      </c>
      <c r="T2338" t="inlineStr"/>
      <c r="U2338" t="inlineStr"/>
      <c r="V2338" t="inlineStr"/>
      <c r="W2338" t="inlineStr"/>
      <c r="X2338" t="inlineStr">
        <is>
          <t>GON/CSFA/ST00180</t>
        </is>
      </c>
      <c r="Y2338" t="inlineStr">
        <is>
          <t>GON/CSFA/ST00180</t>
        </is>
      </c>
      <c r="Z2338" t="inlineStr">
        <is>
          <t>2025-05-23 22:54:39</t>
        </is>
      </c>
      <c r="AA2338" t="inlineStr">
        <is>
          <t>2025-05-23 22:54:04</t>
        </is>
      </c>
      <c r="AB2338" t="inlineStr">
        <is>
          <t>6fanelle</t>
        </is>
      </c>
      <c r="AC2338" t="inlineStr">
        <is>
          <t>2025-05-23 23:03:45</t>
        </is>
      </c>
      <c r="AD2338" s="1" t="inlineStr">
        <is>
          <t>https://www.commcarehq.org/a/caris-test/reports/form_data/e509b93d-c088-47a4-b335-01c956ee6701/</t>
        </is>
      </c>
      <c r="AE2338" t="inlineStr">
        <is>
          <t>---</t>
        </is>
      </c>
      <c r="AF2338" t="inlineStr">
        <is>
          <t>a9ccef972ca643d9a90aaf88b7a46a92</t>
        </is>
      </c>
      <c r="AG2338" t="inlineStr">
        <is>
          <t>OK</t>
        </is>
      </c>
      <c r="AH2338" t="inlineStr">
        <is>
          <t>2025-05-23 22:54:39</t>
        </is>
      </c>
      <c r="AI2338" t="inlineStr">
        <is>
          <t>77e73a29fdd3960370fdde684accae91</t>
        </is>
      </c>
      <c r="AJ2338" t="inlineStr">
        <is>
          <t>2025-05-21</t>
        </is>
      </c>
      <c r="AK2338" t="inlineStr">
        <is>
          <t>3</t>
        </is>
      </c>
      <c r="AL2338" t="inlineStr">
        <is>
          <t>---</t>
        </is>
      </c>
      <c r="AM2338" t="inlineStr">
        <is>
          <t>0</t>
        </is>
      </c>
      <c r="AN2338" t="inlineStr">
        <is>
          <t>---</t>
        </is>
      </c>
      <c r="AO2338" t="inlineStr">
        <is>
          <t>1</t>
        </is>
      </c>
      <c r="AP2338" t="inlineStr">
        <is>
          <t>1</t>
        </is>
      </c>
      <c r="AQ2338" t="inlineStr"/>
      <c r="AR2338" t="inlineStr">
        <is>
          <t>52.9</t>
        </is>
      </c>
      <c r="AS2338" t="inlineStr"/>
      <c r="AT2338" t="inlineStr"/>
      <c r="AU2338" t="inlineStr">
        <is>
          <t>---</t>
        </is>
      </c>
      <c r="AV2338" t="inlineStr">
        <is>
          <t>---</t>
        </is>
      </c>
      <c r="AW2338" t="inlineStr">
        <is>
          <t>---</t>
        </is>
      </c>
      <c r="AX2338" t="inlineStr">
        <is>
          <t>---</t>
        </is>
      </c>
      <c r="AY2338" t="inlineStr">
        <is>
          <t>---</t>
        </is>
      </c>
      <c r="AZ2338" t="inlineStr">
        <is>
          <t>---</t>
        </is>
      </c>
      <c r="BA2338" t="inlineStr">
        <is>
          <t>77e73a29fdd3960370fdde684accae91</t>
        </is>
      </c>
      <c r="BB2338" t="inlineStr">
        <is>
          <t>http://openrosa.org/formdesigner/0B48E039-1E80-49A7-AC24-732B6E788E39</t>
        </is>
      </c>
      <c r="BC2338" t="inlineStr">
        <is>
          <t>Ration et autres visites</t>
        </is>
      </c>
      <c r="BD2338" t="inlineStr">
        <is>
          <t>CommCare Android, version "2.57.0"(472003). App v16144. CommCare Version 2.57.0. Build 472003, built on: 2025-04-18</t>
        </is>
      </c>
      <c r="BE2338" t="inlineStr">
        <is>
          <t>commcare_72da4207-4655-44e1-be24-f5ff406244ff</t>
        </is>
      </c>
      <c r="BF2338" t="inlineStr">
        <is>
          <t>19.4530401 -72.6866238 0.0 1899.99</t>
        </is>
      </c>
      <c r="BG2338" t="inlineStr">
        <is>
          <t>f13d8149fc6d39ebe86af18272310ff9</t>
        </is>
      </c>
      <c r="BH2338" t="inlineStr">
        <is>
          <t>ef437999d64f4cb0aa8ca0d1af852da5</t>
        </is>
      </c>
      <c r="BI2338" t="inlineStr">
        <is>
          <t>15246</t>
        </is>
      </c>
      <c r="BJ2338" t="inlineStr">
        <is>
          <t>XFormInstance</t>
        </is>
      </c>
      <c r="BK2338" t="inlineStr">
        <is>
          <t>0bb6a8ab37d511f0912bbb16f85ce7ee</t>
        </is>
      </c>
      <c r="BL2338" t="b">
        <v>0</v>
      </c>
      <c r="BM2338" t="inlineStr">
        <is>
          <t>---</t>
        </is>
      </c>
      <c r="BN2338" t="inlineStr">
        <is>
          <t>200.113.251.15</t>
        </is>
      </c>
      <c r="BO2338" t="inlineStr">
        <is>
          <t>Wilmitha  Paul</t>
        </is>
      </c>
    </row>
    <row r="2339">
      <c r="A2339" t="inlineStr">
        <is>
          <t>2337</t>
        </is>
      </c>
      <c r="B2339" t="inlineStr">
        <is>
          <t>f5843995-5ada-4e2a-bf99-acbdeea24860</t>
        </is>
      </c>
      <c r="C2339" t="inlineStr">
        <is>
          <t>2025-05-21</t>
        </is>
      </c>
      <c r="D2339" t="inlineStr">
        <is>
          <t>3</t>
        </is>
      </c>
      <c r="E2339" t="inlineStr">
        <is>
          <t>---</t>
        </is>
      </c>
      <c r="F2339" t="inlineStr">
        <is>
          <t>1</t>
        </is>
      </c>
      <c r="G2339" t="inlineStr">
        <is>
          <t>---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---</t>
        </is>
      </c>
      <c r="L2339" t="inlineStr">
        <is>
          <t>---</t>
        </is>
      </c>
      <c r="M2339" t="inlineStr">
        <is>
          <t>---</t>
        </is>
      </c>
      <c r="N2339" t="inlineStr">
        <is>
          <t>---</t>
        </is>
      </c>
      <c r="O2339" t="inlineStr">
        <is>
          <t>---</t>
        </is>
      </c>
      <c r="P2339" t="inlineStr">
        <is>
          <t>---</t>
        </is>
      </c>
      <c r="Q2339" t="inlineStr">
        <is>
          <t>---</t>
        </is>
      </c>
      <c r="R2339" t="inlineStr"/>
      <c r="S2339" t="inlineStr"/>
      <c r="T2339" t="inlineStr"/>
      <c r="U2339" t="inlineStr"/>
      <c r="V2339" t="inlineStr"/>
      <c r="W2339" t="inlineStr"/>
      <c r="X2339" t="inlineStr">
        <is>
          <t>GON/CSFA/ST00798</t>
        </is>
      </c>
      <c r="Y2339" t="inlineStr">
        <is>
          <t>GON/CSFA/ST00798</t>
        </is>
      </c>
      <c r="Z2339" t="inlineStr">
        <is>
          <t>2025-05-23 22:55:31</t>
        </is>
      </c>
      <c r="AA2339" t="inlineStr">
        <is>
          <t>2025-05-23 22:55:01</t>
        </is>
      </c>
      <c r="AB2339" t="inlineStr">
        <is>
          <t>6fanelle</t>
        </is>
      </c>
      <c r="AC2339" t="inlineStr">
        <is>
          <t>2025-05-23 23:03:49</t>
        </is>
      </c>
      <c r="AD2339" s="1" t="inlineStr">
        <is>
          <t>https://www.commcarehq.org/a/caris-test/reports/form_data/f5843995-5ada-4e2a-bf99-acbdeea24860/</t>
        </is>
      </c>
      <c r="AE2339" t="inlineStr">
        <is>
          <t>---</t>
        </is>
      </c>
      <c r="AF2339" t="inlineStr">
        <is>
          <t>3c5a623af057e23a32ae4000_39612</t>
        </is>
      </c>
      <c r="AG2339" t="inlineStr">
        <is>
          <t>OK</t>
        </is>
      </c>
      <c r="AH2339" t="inlineStr">
        <is>
          <t>2025-05-23 22:55:31</t>
        </is>
      </c>
      <c r="AI2339" t="inlineStr">
        <is>
          <t>77e73a29fdd3960370fdde684accae91</t>
        </is>
      </c>
      <c r="AJ2339" t="inlineStr">
        <is>
          <t>2025-05-21</t>
        </is>
      </c>
      <c r="AK2339" t="inlineStr">
        <is>
          <t>3</t>
        </is>
      </c>
      <c r="AL2339" t="inlineStr">
        <is>
          <t>---</t>
        </is>
      </c>
      <c r="AM2339" t="inlineStr">
        <is>
          <t>1</t>
        </is>
      </c>
      <c r="AN2339" t="inlineStr">
        <is>
          <t>---</t>
        </is>
      </c>
      <c r="AO2339" t="inlineStr">
        <is>
          <t>1</t>
        </is>
      </c>
      <c r="AP2339" t="inlineStr">
        <is>
          <t>1</t>
        </is>
      </c>
      <c r="AQ2339" t="inlineStr"/>
      <c r="AR2339" t="inlineStr"/>
      <c r="AS2339" t="inlineStr"/>
      <c r="AT2339" t="inlineStr"/>
      <c r="AU2339" t="inlineStr">
        <is>
          <t>---</t>
        </is>
      </c>
      <c r="AV2339" t="inlineStr">
        <is>
          <t>---</t>
        </is>
      </c>
      <c r="AW2339" t="inlineStr">
        <is>
          <t>---</t>
        </is>
      </c>
      <c r="AX2339" t="inlineStr">
        <is>
          <t>---</t>
        </is>
      </c>
      <c r="AY2339" t="inlineStr">
        <is>
          <t>---</t>
        </is>
      </c>
      <c r="AZ2339" t="inlineStr">
        <is>
          <t>---</t>
        </is>
      </c>
      <c r="BA2339" t="inlineStr">
        <is>
          <t>77e73a29fdd3960370fdde684accae91</t>
        </is>
      </c>
      <c r="BB2339" t="inlineStr">
        <is>
          <t>http://openrosa.org/formdesigner/0B48E039-1E80-49A7-AC24-732B6E788E39</t>
        </is>
      </c>
      <c r="BC2339" t="inlineStr">
        <is>
          <t>Ration et autres visites</t>
        </is>
      </c>
      <c r="BD2339" t="inlineStr">
        <is>
          <t>CommCare Android, version "2.57.0"(472003). App v16144. CommCare Version 2.57.0. Build 472003, built on: 2025-04-18</t>
        </is>
      </c>
      <c r="BE2339" t="inlineStr">
        <is>
          <t>commcare_72da4207-4655-44e1-be24-f5ff406244ff</t>
        </is>
      </c>
      <c r="BF2339" t="inlineStr">
        <is>
          <t>19.4560568 -72.6844068 0.0 200.0</t>
        </is>
      </c>
      <c r="BG2339" t="inlineStr">
        <is>
          <t>f13d8149fc6d39ebe86af18272310ff9</t>
        </is>
      </c>
      <c r="BH2339" t="inlineStr">
        <is>
          <t>ef437999d64f4cb0aa8ca0d1af852da5</t>
        </is>
      </c>
      <c r="BI2339" t="inlineStr">
        <is>
          <t>15246</t>
        </is>
      </c>
      <c r="BJ2339" t="inlineStr">
        <is>
          <t>XFormInstance</t>
        </is>
      </c>
      <c r="BK2339" t="inlineStr">
        <is>
          <t>0bb6a8ab37d511f0912bbb16f85ce7ee</t>
        </is>
      </c>
      <c r="BL2339" t="b">
        <v>0</v>
      </c>
      <c r="BM2339" t="inlineStr">
        <is>
          <t>---</t>
        </is>
      </c>
      <c r="BN2339" t="inlineStr">
        <is>
          <t>200.113.251.15</t>
        </is>
      </c>
      <c r="BO2339" t="inlineStr">
        <is>
          <t>Kervencia Joseph</t>
        </is>
      </c>
    </row>
    <row r="2340">
      <c r="A2340" t="inlineStr">
        <is>
          <t>2338</t>
        </is>
      </c>
      <c r="B2340" t="inlineStr">
        <is>
          <t>118cce24-6e13-4252-8b37-bafe1ace3f65</t>
        </is>
      </c>
      <c r="C2340" t="inlineStr">
        <is>
          <t>2025-05-21</t>
        </is>
      </c>
      <c r="D2340" t="inlineStr">
        <is>
          <t>3</t>
        </is>
      </c>
      <c r="E2340" t="inlineStr">
        <is>
          <t>---</t>
        </is>
      </c>
      <c r="F2340" t="inlineStr">
        <is>
          <t>0</t>
        </is>
      </c>
      <c r="G2340" t="inlineStr">
        <is>
          <t>---</t>
        </is>
      </c>
      <c r="H2340" t="inlineStr">
        <is>
          <t>1</t>
        </is>
      </c>
      <c r="I2340" t="inlineStr">
        <is>
          <t>0</t>
        </is>
      </c>
      <c r="J2340" t="inlineStr">
        <is>
          <t>---</t>
        </is>
      </c>
      <c r="K2340" t="inlineStr">
        <is>
          <t>---</t>
        </is>
      </c>
      <c r="L2340" t="inlineStr">
        <is>
          <t>---</t>
        </is>
      </c>
      <c r="M2340" t="inlineStr">
        <is>
          <t>---</t>
        </is>
      </c>
      <c r="N2340" t="inlineStr">
        <is>
          <t>---</t>
        </is>
      </c>
      <c r="O2340" t="inlineStr">
        <is>
          <t>---</t>
        </is>
      </c>
      <c r="P2340" t="inlineStr">
        <is>
          <t>---</t>
        </is>
      </c>
      <c r="Q2340" t="inlineStr">
        <is>
          <t>---</t>
        </is>
      </c>
      <c r="R2340" t="inlineStr">
        <is>
          <t>---</t>
        </is>
      </c>
      <c r="S2340" t="inlineStr">
        <is>
          <t>---</t>
        </is>
      </c>
      <c r="T2340" t="inlineStr">
        <is>
          <t>---</t>
        </is>
      </c>
      <c r="U2340" t="inlineStr">
        <is>
          <t>---</t>
        </is>
      </c>
      <c r="V2340" t="inlineStr">
        <is>
          <t>---</t>
        </is>
      </c>
      <c r="W2340" t="inlineStr"/>
      <c r="X2340" t="inlineStr">
        <is>
          <t>GON/CSFA/ST00648</t>
        </is>
      </c>
      <c r="Y2340" t="inlineStr">
        <is>
          <t>GON/CSFA/ST00648</t>
        </is>
      </c>
      <c r="Z2340" t="inlineStr">
        <is>
          <t>2025-05-23 22:56:10</t>
        </is>
      </c>
      <c r="AA2340" t="inlineStr">
        <is>
          <t>2025-05-23 22:55:55</t>
        </is>
      </c>
      <c r="AB2340" t="inlineStr">
        <is>
          <t>6fanelle</t>
        </is>
      </c>
      <c r="AC2340" t="inlineStr">
        <is>
          <t>2025-05-23 23:03:52</t>
        </is>
      </c>
      <c r="AD2340" s="1" t="inlineStr">
        <is>
          <t>https://www.commcarehq.org/a/caris-test/reports/form_data/118cce24-6e13-4252-8b37-bafe1ace3f65/</t>
        </is>
      </c>
      <c r="AE2340" t="inlineStr">
        <is>
          <t>---</t>
        </is>
      </c>
      <c r="AF2340" t="inlineStr">
        <is>
          <t>3c5a623af057e23a32ae4000_31575</t>
        </is>
      </c>
      <c r="AG2340" t="inlineStr">
        <is>
          <t>OK</t>
        </is>
      </c>
      <c r="AH2340" t="inlineStr">
        <is>
          <t>2025-05-23 22:56:10</t>
        </is>
      </c>
      <c r="AI2340" t="inlineStr">
        <is>
          <t>77e73a29fdd3960370fdde684accae91</t>
        </is>
      </c>
      <c r="AJ2340" t="inlineStr">
        <is>
          <t>2025-05-21</t>
        </is>
      </c>
      <c r="AK2340" t="inlineStr">
        <is>
          <t>3</t>
        </is>
      </c>
      <c r="AL2340" t="inlineStr">
        <is>
          <t>---</t>
        </is>
      </c>
      <c r="AM2340" t="inlineStr">
        <is>
          <t>0</t>
        </is>
      </c>
      <c r="AN2340" t="inlineStr">
        <is>
          <t>---</t>
        </is>
      </c>
      <c r="AO2340" t="inlineStr">
        <is>
          <t>1</t>
        </is>
      </c>
      <c r="AP2340" t="inlineStr">
        <is>
          <t>0</t>
        </is>
      </c>
      <c r="AQ2340" t="inlineStr">
        <is>
          <t>---</t>
        </is>
      </c>
      <c r="AR2340" t="inlineStr">
        <is>
          <t>---</t>
        </is>
      </c>
      <c r="AS2340" t="inlineStr">
        <is>
          <t>---</t>
        </is>
      </c>
      <c r="AT2340" t="inlineStr"/>
      <c r="AU2340" t="inlineStr">
        <is>
          <t>---</t>
        </is>
      </c>
      <c r="AV2340" t="inlineStr">
        <is>
          <t>---</t>
        </is>
      </c>
      <c r="AW2340" t="inlineStr">
        <is>
          <t>---</t>
        </is>
      </c>
      <c r="AX2340" t="inlineStr">
        <is>
          <t>---</t>
        </is>
      </c>
      <c r="AY2340" t="inlineStr">
        <is>
          <t>---</t>
        </is>
      </c>
      <c r="AZ2340" t="inlineStr">
        <is>
          <t>---</t>
        </is>
      </c>
      <c r="BA2340" t="inlineStr">
        <is>
          <t>77e73a29fdd3960370fdde684accae91</t>
        </is>
      </c>
      <c r="BB2340" t="inlineStr">
        <is>
          <t>http://openrosa.org/formdesigner/0B48E039-1E80-49A7-AC24-732B6E788E39</t>
        </is>
      </c>
      <c r="BC2340" t="inlineStr">
        <is>
          <t>Ration et autres visites</t>
        </is>
      </c>
      <c r="BD2340" t="inlineStr">
        <is>
          <t>CommCare Android, version "2.57.0"(472003). App v16144. CommCare Version 2.57.0. Build 472003, built on: 2025-04-18</t>
        </is>
      </c>
      <c r="BE2340" t="inlineStr">
        <is>
          <t>commcare_72da4207-4655-44e1-be24-f5ff406244ff</t>
        </is>
      </c>
      <c r="BF2340" t="inlineStr">
        <is>
          <t>19.4560568 -72.6844068 0.0 200.0</t>
        </is>
      </c>
      <c r="BG2340" t="inlineStr">
        <is>
          <t>f13d8149fc6d39ebe86af18272310ff9</t>
        </is>
      </c>
      <c r="BH2340" t="inlineStr">
        <is>
          <t>ef437999d64f4cb0aa8ca0d1af852da5</t>
        </is>
      </c>
      <c r="BI2340" t="inlineStr">
        <is>
          <t>15246</t>
        </is>
      </c>
      <c r="BJ2340" t="inlineStr">
        <is>
          <t>XFormInstance</t>
        </is>
      </c>
      <c r="BK2340" t="inlineStr">
        <is>
          <t>0bb6a8ab37d511f0912bbb16f85ce7ee</t>
        </is>
      </c>
      <c r="BL2340" t="b">
        <v>0</v>
      </c>
      <c r="BM2340" t="inlineStr">
        <is>
          <t>---</t>
        </is>
      </c>
      <c r="BN2340" t="inlineStr">
        <is>
          <t>200.113.251.15</t>
        </is>
      </c>
      <c r="BO2340" t="inlineStr">
        <is>
          <t>Annie Previllon</t>
        </is>
      </c>
    </row>
    <row r="2341">
      <c r="A2341" t="inlineStr">
        <is>
          <t>2339</t>
        </is>
      </c>
      <c r="B2341" t="inlineStr">
        <is>
          <t>5180bb4f-690b-410b-b87d-8f24a0721e96</t>
        </is>
      </c>
      <c r="C2341" t="inlineStr">
        <is>
          <t>2025-05-23</t>
        </is>
      </c>
      <c r="D2341" t="inlineStr">
        <is>
          <t>3</t>
        </is>
      </c>
      <c r="E2341" t="inlineStr">
        <is>
          <t>---</t>
        </is>
      </c>
      <c r="F2341" t="inlineStr">
        <is>
          <t>0</t>
        </is>
      </c>
      <c r="G2341" t="inlineStr">
        <is>
          <t>---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---</t>
        </is>
      </c>
      <c r="L2341" t="inlineStr">
        <is>
          <t>---</t>
        </is>
      </c>
      <c r="M2341" t="inlineStr">
        <is>
          <t>---</t>
        </is>
      </c>
      <c r="N2341" t="inlineStr">
        <is>
          <t>---</t>
        </is>
      </c>
      <c r="O2341" t="inlineStr">
        <is>
          <t>---</t>
        </is>
      </c>
      <c r="P2341" t="inlineStr">
        <is>
          <t>---</t>
        </is>
      </c>
      <c r="Q2341" t="inlineStr">
        <is>
          <t>---</t>
        </is>
      </c>
      <c r="R2341" t="inlineStr"/>
      <c r="S2341" t="inlineStr"/>
      <c r="T2341" t="inlineStr"/>
      <c r="U2341" t="inlineStr"/>
      <c r="V2341" t="inlineStr"/>
      <c r="W2341" t="inlineStr"/>
      <c r="X2341" t="inlineStr">
        <is>
          <t>CAP/HSCM/ST02807</t>
        </is>
      </c>
      <c r="Y2341" t="inlineStr">
        <is>
          <t>CAP/HSCM/ST02807</t>
        </is>
      </c>
      <c r="Z2341" t="inlineStr">
        <is>
          <t>2025-05-23 23:29:25</t>
        </is>
      </c>
      <c r="AA2341" t="inlineStr">
        <is>
          <t>2025-05-23 23:29:11</t>
        </is>
      </c>
      <c r="AB2341" t="inlineStr">
        <is>
          <t>1fleurgile</t>
        </is>
      </c>
      <c r="AC2341" t="inlineStr">
        <is>
          <t>2025-05-23 23:29:27</t>
        </is>
      </c>
      <c r="AD2341" s="1" t="inlineStr">
        <is>
          <t>https://www.commcarehq.org/a/caris-test/reports/form_data/5180bb4f-690b-410b-b87d-8f24a0721e96/</t>
        </is>
      </c>
      <c r="AE2341" t="inlineStr">
        <is>
          <t>---</t>
        </is>
      </c>
      <c r="AF2341" t="inlineStr">
        <is>
          <t>b02407e6770c47ee8226094daa71f4db</t>
        </is>
      </c>
      <c r="AG2341" t="inlineStr">
        <is>
          <t>OK</t>
        </is>
      </c>
      <c r="AH2341" t="inlineStr">
        <is>
          <t>2025-05-23 23:29:25</t>
        </is>
      </c>
      <c r="AI2341" t="inlineStr">
        <is>
          <t>9cfdf7db54419d22491b2c964b5162b3</t>
        </is>
      </c>
      <c r="AJ2341" t="inlineStr">
        <is>
          <t>2025-05-23</t>
        </is>
      </c>
      <c r="AK2341" t="inlineStr">
        <is>
          <t>3</t>
        </is>
      </c>
      <c r="AL2341" t="inlineStr">
        <is>
          <t>---</t>
        </is>
      </c>
      <c r="AM2341" t="inlineStr">
        <is>
          <t>0</t>
        </is>
      </c>
      <c r="AN2341" t="inlineStr">
        <is>
          <t>---</t>
        </is>
      </c>
      <c r="AO2341" t="inlineStr">
        <is>
          <t>1</t>
        </is>
      </c>
      <c r="AP2341" t="inlineStr">
        <is>
          <t>1</t>
        </is>
      </c>
      <c r="AQ2341" t="inlineStr"/>
      <c r="AR2341" t="inlineStr"/>
      <c r="AS2341" t="inlineStr"/>
      <c r="AT2341" t="inlineStr"/>
      <c r="AU2341" t="inlineStr">
        <is>
          <t>---</t>
        </is>
      </c>
      <c r="AV2341" t="inlineStr">
        <is>
          <t>---</t>
        </is>
      </c>
      <c r="AW2341" t="inlineStr">
        <is>
          <t>---</t>
        </is>
      </c>
      <c r="AX2341" t="inlineStr">
        <is>
          <t>---</t>
        </is>
      </c>
      <c r="AY2341" t="inlineStr">
        <is>
          <t>---</t>
        </is>
      </c>
      <c r="AZ2341" t="inlineStr">
        <is>
          <t>---</t>
        </is>
      </c>
      <c r="BA2341" t="inlineStr">
        <is>
          <t>9cfdf7db54419d22491b2c964b5162b3</t>
        </is>
      </c>
      <c r="BB2341" t="inlineStr">
        <is>
          <t>http://openrosa.org/formdesigner/0B48E039-1E80-49A7-AC24-732B6E788E39</t>
        </is>
      </c>
      <c r="BC2341" t="inlineStr">
        <is>
          <t>Ration et autres visites</t>
        </is>
      </c>
      <c r="BD2341" t="inlineStr">
        <is>
          <t>CommCare Android, version "2.56.1"(471796). App v16110. CommCare Version 2.56.1. Build 471796, built on: 2025-05-12</t>
        </is>
      </c>
      <c r="BE2341" t="inlineStr">
        <is>
          <t>commcare_76b456dd-7d90-498a-a785-92f136625a61</t>
        </is>
      </c>
      <c r="BF2341" t="inlineStr">
        <is>
          <t>19.7266195 -72.2201233 -24.65 8.99</t>
        </is>
      </c>
      <c r="BG2341" t="inlineStr">
        <is>
          <t>f13d8149fc6d39ebe86af18272310ff9</t>
        </is>
      </c>
      <c r="BH2341" t="inlineStr">
        <is>
          <t>8778611b81ff4478a4a3714fc3fde342</t>
        </is>
      </c>
      <c r="BI2341" t="inlineStr">
        <is>
          <t>15246</t>
        </is>
      </c>
      <c r="BJ2341" t="inlineStr">
        <is>
          <t>XFormInstance</t>
        </is>
      </c>
      <c r="BK2341" t="inlineStr">
        <is>
          <t>9d3cdb52382d11f0b862df8044126b4a</t>
        </is>
      </c>
      <c r="BL2341" t="b">
        <v>0</v>
      </c>
      <c r="BM2341" t="inlineStr">
        <is>
          <t>---</t>
        </is>
      </c>
      <c r="BN2341" t="inlineStr">
        <is>
          <t>200.113.238.128</t>
        </is>
      </c>
      <c r="BO2341" t="inlineStr">
        <is>
          <t>Rivenson Michel</t>
        </is>
      </c>
    </row>
    <row r="2342">
      <c r="A2342" t="inlineStr">
        <is>
          <t>2340</t>
        </is>
      </c>
      <c r="B2342" t="inlineStr">
        <is>
          <t>9d925dc3-218c-4d14-9b91-af812d2e282f</t>
        </is>
      </c>
      <c r="C2342" t="inlineStr">
        <is>
          <t>2025-05-23</t>
        </is>
      </c>
      <c r="D2342" t="inlineStr">
        <is>
          <t>3</t>
        </is>
      </c>
      <c r="E2342" t="inlineStr">
        <is>
          <t>---</t>
        </is>
      </c>
      <c r="F2342" t="inlineStr">
        <is>
          <t>0</t>
        </is>
      </c>
      <c r="G2342" t="inlineStr">
        <is>
          <t>---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---</t>
        </is>
      </c>
      <c r="L2342" t="inlineStr">
        <is>
          <t>---</t>
        </is>
      </c>
      <c r="M2342" t="inlineStr">
        <is>
          <t>---</t>
        </is>
      </c>
      <c r="N2342" t="inlineStr">
        <is>
          <t>---</t>
        </is>
      </c>
      <c r="O2342" t="inlineStr">
        <is>
          <t>---</t>
        </is>
      </c>
      <c r="P2342" t="inlineStr">
        <is>
          <t>---</t>
        </is>
      </c>
      <c r="Q2342" t="inlineStr">
        <is>
          <t>---</t>
        </is>
      </c>
      <c r="R2342" t="inlineStr"/>
      <c r="S2342" t="inlineStr"/>
      <c r="T2342" t="inlineStr"/>
      <c r="U2342" t="inlineStr"/>
      <c r="V2342" t="inlineStr"/>
      <c r="W2342" t="inlineStr"/>
      <c r="X2342" t="inlineStr">
        <is>
          <t>CAP/HSCM/ST02875</t>
        </is>
      </c>
      <c r="Y2342" t="inlineStr">
        <is>
          <t>CAP/HSCM/ST02875</t>
        </is>
      </c>
      <c r="Z2342" t="inlineStr">
        <is>
          <t>2025-05-23 23:30:25</t>
        </is>
      </c>
      <c r="AA2342" t="inlineStr">
        <is>
          <t>2025-05-23 23:30:08</t>
        </is>
      </c>
      <c r="AB2342" t="inlineStr">
        <is>
          <t>1fleurgile</t>
        </is>
      </c>
      <c r="AC2342" t="inlineStr">
        <is>
          <t>2025-05-23 23:30:26</t>
        </is>
      </c>
      <c r="AD2342" s="1" t="inlineStr">
        <is>
          <t>https://www.commcarehq.org/a/caris-test/reports/form_data/9d925dc3-218c-4d14-9b91-af812d2e282f/</t>
        </is>
      </c>
      <c r="AE2342" t="inlineStr">
        <is>
          <t>---</t>
        </is>
      </c>
      <c r="AF2342" t="inlineStr">
        <is>
          <t>f4319025dea446ebb550b35c834e4c17</t>
        </is>
      </c>
      <c r="AG2342" t="inlineStr">
        <is>
          <t>OK</t>
        </is>
      </c>
      <c r="AH2342" t="inlineStr">
        <is>
          <t>2025-05-23 23:30:25</t>
        </is>
      </c>
      <c r="AI2342" t="inlineStr">
        <is>
          <t>9cfdf7db54419d22491b2c964b5162b3</t>
        </is>
      </c>
      <c r="AJ2342" t="inlineStr">
        <is>
          <t>2025-05-23</t>
        </is>
      </c>
      <c r="AK2342" t="inlineStr">
        <is>
          <t>3</t>
        </is>
      </c>
      <c r="AL2342" t="inlineStr">
        <is>
          <t>---</t>
        </is>
      </c>
      <c r="AM2342" t="inlineStr">
        <is>
          <t>0</t>
        </is>
      </c>
      <c r="AN2342" t="inlineStr">
        <is>
          <t>---</t>
        </is>
      </c>
      <c r="AO2342" t="inlineStr">
        <is>
          <t>1</t>
        </is>
      </c>
      <c r="AP2342" t="inlineStr">
        <is>
          <t>1</t>
        </is>
      </c>
      <c r="AQ2342" t="inlineStr"/>
      <c r="AR2342" t="inlineStr"/>
      <c r="AS2342" t="inlineStr"/>
      <c r="AT2342" t="inlineStr"/>
      <c r="AU2342" t="inlineStr">
        <is>
          <t>---</t>
        </is>
      </c>
      <c r="AV2342" t="inlineStr">
        <is>
          <t>---</t>
        </is>
      </c>
      <c r="AW2342" t="inlineStr">
        <is>
          <t>---</t>
        </is>
      </c>
      <c r="AX2342" t="inlineStr">
        <is>
          <t>---</t>
        </is>
      </c>
      <c r="AY2342" t="inlineStr">
        <is>
          <t>---</t>
        </is>
      </c>
      <c r="AZ2342" t="inlineStr">
        <is>
          <t>---</t>
        </is>
      </c>
      <c r="BA2342" t="inlineStr">
        <is>
          <t>9cfdf7db54419d22491b2c964b5162b3</t>
        </is>
      </c>
      <c r="BB2342" t="inlineStr">
        <is>
          <t>http://openrosa.org/formdesigner/0B48E039-1E80-49A7-AC24-732B6E788E39</t>
        </is>
      </c>
      <c r="BC2342" t="inlineStr">
        <is>
          <t>Ration et autres visites</t>
        </is>
      </c>
      <c r="BD2342" t="inlineStr">
        <is>
          <t>CommCare Android, version "2.56.1"(471796). App v16110. CommCare Version 2.56.1. Build 471796, built on: 2025-05-12</t>
        </is>
      </c>
      <c r="BE2342" t="inlineStr">
        <is>
          <t>commcare_76b456dd-7d90-498a-a785-92f136625a61</t>
        </is>
      </c>
      <c r="BF2342" t="inlineStr">
        <is>
          <t>19.7266039 -72.2201404 -25.29 9.9</t>
        </is>
      </c>
      <c r="BG2342" t="inlineStr">
        <is>
          <t>f13d8149fc6d39ebe86af18272310ff9</t>
        </is>
      </c>
      <c r="BH2342" t="inlineStr">
        <is>
          <t>8778611b81ff4478a4a3714fc3fde342</t>
        </is>
      </c>
      <c r="BI2342" t="inlineStr">
        <is>
          <t>15246</t>
        </is>
      </c>
      <c r="BJ2342" t="inlineStr">
        <is>
          <t>XFormInstance</t>
        </is>
      </c>
      <c r="BK2342" t="inlineStr">
        <is>
          <t>9d3cdb52382d11f0b862df8044126b4a</t>
        </is>
      </c>
      <c r="BL2342" t="b">
        <v>0</v>
      </c>
      <c r="BM2342" t="inlineStr">
        <is>
          <t>---</t>
        </is>
      </c>
      <c r="BN2342" t="inlineStr">
        <is>
          <t>200.113.238.128</t>
        </is>
      </c>
      <c r="BO2342" t="inlineStr">
        <is>
          <t>Widlyn Aristild</t>
        </is>
      </c>
    </row>
    <row r="2343">
      <c r="A2343" t="inlineStr">
        <is>
          <t>2341</t>
        </is>
      </c>
      <c r="B2343" t="inlineStr">
        <is>
          <t>ccf7259b-23ed-4e56-ab95-3f478ec72ad2</t>
        </is>
      </c>
      <c r="C2343" t="inlineStr">
        <is>
          <t>2025-05-23</t>
        </is>
      </c>
      <c r="D2343" t="inlineStr">
        <is>
          <t>3</t>
        </is>
      </c>
      <c r="E2343" t="inlineStr">
        <is>
          <t>---</t>
        </is>
      </c>
      <c r="F2343" t="inlineStr">
        <is>
          <t>1</t>
        </is>
      </c>
      <c r="G2343" t="inlineStr">
        <is>
          <t>---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---</t>
        </is>
      </c>
      <c r="L2343" t="inlineStr">
        <is>
          <t>---</t>
        </is>
      </c>
      <c r="M2343" t="inlineStr">
        <is>
          <t>---</t>
        </is>
      </c>
      <c r="N2343" t="inlineStr">
        <is>
          <t>---</t>
        </is>
      </c>
      <c r="O2343" t="inlineStr">
        <is>
          <t>---</t>
        </is>
      </c>
      <c r="P2343" t="inlineStr">
        <is>
          <t>---</t>
        </is>
      </c>
      <c r="Q2343" t="inlineStr">
        <is>
          <t>---</t>
        </is>
      </c>
      <c r="R2343" t="inlineStr"/>
      <c r="S2343" t="inlineStr"/>
      <c r="T2343" t="inlineStr"/>
      <c r="U2343" t="inlineStr"/>
      <c r="V2343" t="inlineStr"/>
      <c r="W2343" t="inlineStr"/>
      <c r="X2343" t="inlineStr">
        <is>
          <t>CAP/HSCM/ST01211</t>
        </is>
      </c>
      <c r="Y2343" t="inlineStr">
        <is>
          <t>CAP/HSCM/ST01211</t>
        </is>
      </c>
      <c r="Z2343" t="inlineStr">
        <is>
          <t>2025-05-23 23:31:00</t>
        </is>
      </c>
      <c r="AA2343" t="inlineStr">
        <is>
          <t>2025-05-23 23:30:42</t>
        </is>
      </c>
      <c r="AB2343" t="inlineStr">
        <is>
          <t>1fleurgile</t>
        </is>
      </c>
      <c r="AC2343" t="inlineStr">
        <is>
          <t>2025-05-23 23:31:01</t>
        </is>
      </c>
      <c r="AD2343" s="1" t="inlineStr">
        <is>
          <t>https://www.commcarehq.org/a/caris-test/reports/form_data/ccf7259b-23ed-4e56-ab95-3f478ec72ad2/</t>
        </is>
      </c>
      <c r="AE2343" t="inlineStr">
        <is>
          <t>---</t>
        </is>
      </c>
      <c r="AF2343" t="inlineStr">
        <is>
          <t>ffa6631f886b478991423a27f49526e0</t>
        </is>
      </c>
      <c r="AG2343" t="inlineStr">
        <is>
          <t>OK</t>
        </is>
      </c>
      <c r="AH2343" t="inlineStr">
        <is>
          <t>2025-05-23 23:31:00</t>
        </is>
      </c>
      <c r="AI2343" t="inlineStr">
        <is>
          <t>9cfdf7db54419d22491b2c964b5162b3</t>
        </is>
      </c>
      <c r="AJ2343" t="inlineStr">
        <is>
          <t>2025-05-23</t>
        </is>
      </c>
      <c r="AK2343" t="inlineStr">
        <is>
          <t>3</t>
        </is>
      </c>
      <c r="AL2343" t="inlineStr">
        <is>
          <t>---</t>
        </is>
      </c>
      <c r="AM2343" t="inlineStr">
        <is>
          <t>1</t>
        </is>
      </c>
      <c r="AN2343" t="inlineStr">
        <is>
          <t>---</t>
        </is>
      </c>
      <c r="AO2343" t="inlineStr">
        <is>
          <t>1</t>
        </is>
      </c>
      <c r="AP2343" t="inlineStr">
        <is>
          <t>1</t>
        </is>
      </c>
      <c r="AQ2343" t="inlineStr"/>
      <c r="AR2343" t="inlineStr"/>
      <c r="AS2343" t="inlineStr"/>
      <c r="AT2343" t="inlineStr"/>
      <c r="AU2343" t="inlineStr">
        <is>
          <t>---</t>
        </is>
      </c>
      <c r="AV2343" t="inlineStr">
        <is>
          <t>---</t>
        </is>
      </c>
      <c r="AW2343" t="inlineStr">
        <is>
          <t>---</t>
        </is>
      </c>
      <c r="AX2343" t="inlineStr">
        <is>
          <t>---</t>
        </is>
      </c>
      <c r="AY2343" t="inlineStr">
        <is>
          <t>---</t>
        </is>
      </c>
      <c r="AZ2343" t="inlineStr">
        <is>
          <t>---</t>
        </is>
      </c>
      <c r="BA2343" t="inlineStr">
        <is>
          <t>9cfdf7db54419d22491b2c964b5162b3</t>
        </is>
      </c>
      <c r="BB2343" t="inlineStr">
        <is>
          <t>http://openrosa.org/formdesigner/0B48E039-1E80-49A7-AC24-732B6E788E39</t>
        </is>
      </c>
      <c r="BC2343" t="inlineStr">
        <is>
          <t>Ration et autres visites</t>
        </is>
      </c>
      <c r="BD2343" t="inlineStr">
        <is>
          <t>CommCare Android, version "2.56.1"(471796). App v16110. CommCare Version 2.56.1. Build 471796, built on: 2025-05-12</t>
        </is>
      </c>
      <c r="BE2343" t="inlineStr">
        <is>
          <t>commcare_76b456dd-7d90-498a-a785-92f136625a61</t>
        </is>
      </c>
      <c r="BF2343" t="inlineStr">
        <is>
          <t>19.7265744 -72.2201112 -26.02 9.44</t>
        </is>
      </c>
      <c r="BG2343" t="inlineStr">
        <is>
          <t>f13d8149fc6d39ebe86af18272310ff9</t>
        </is>
      </c>
      <c r="BH2343" t="inlineStr">
        <is>
          <t>8778611b81ff4478a4a3714fc3fde342</t>
        </is>
      </c>
      <c r="BI2343" t="inlineStr">
        <is>
          <t>15246</t>
        </is>
      </c>
      <c r="BJ2343" t="inlineStr">
        <is>
          <t>XFormInstance</t>
        </is>
      </c>
      <c r="BK2343" t="inlineStr">
        <is>
          <t>9d3cdb52382d11f0b862df8044126b4a</t>
        </is>
      </c>
      <c r="BL2343" t="b">
        <v>0</v>
      </c>
      <c r="BM2343" t="inlineStr">
        <is>
          <t>---</t>
        </is>
      </c>
      <c r="BN2343" t="inlineStr">
        <is>
          <t>200.113.238.128</t>
        </is>
      </c>
      <c r="BO2343" t="inlineStr">
        <is>
          <t>Claudson Toussaint</t>
        </is>
      </c>
    </row>
    <row r="2344">
      <c r="A2344" t="inlineStr">
        <is>
          <t>2342</t>
        </is>
      </c>
      <c r="B2344" t="inlineStr">
        <is>
          <t>53acf126-e16d-405c-b830-bf6aec98b6d7</t>
        </is>
      </c>
      <c r="C2344" t="inlineStr">
        <is>
          <t>2025-05-23</t>
        </is>
      </c>
      <c r="D2344" t="inlineStr">
        <is>
          <t>3</t>
        </is>
      </c>
      <c r="E2344" t="inlineStr">
        <is>
          <t>---</t>
        </is>
      </c>
      <c r="F2344" t="inlineStr">
        <is>
          <t>1</t>
        </is>
      </c>
      <c r="G2344" t="inlineStr">
        <is>
          <t>---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---</t>
        </is>
      </c>
      <c r="L2344" t="inlineStr">
        <is>
          <t>---</t>
        </is>
      </c>
      <c r="M2344" t="inlineStr">
        <is>
          <t>---</t>
        </is>
      </c>
      <c r="N2344" t="inlineStr">
        <is>
          <t>---</t>
        </is>
      </c>
      <c r="O2344" t="inlineStr">
        <is>
          <t>---</t>
        </is>
      </c>
      <c r="P2344" t="inlineStr">
        <is>
          <t>---</t>
        </is>
      </c>
      <c r="Q2344" t="inlineStr">
        <is>
          <t>---</t>
        </is>
      </c>
      <c r="R2344" t="inlineStr"/>
      <c r="S2344" t="inlineStr"/>
      <c r="T2344" t="inlineStr"/>
      <c r="U2344" t="inlineStr"/>
      <c r="V2344" t="inlineStr"/>
      <c r="W2344" t="inlineStr"/>
      <c r="X2344" t="inlineStr">
        <is>
          <t>CAP/HSCM/ST01977</t>
        </is>
      </c>
      <c r="Y2344" t="inlineStr">
        <is>
          <t>CAP/HSCM/ST01977</t>
        </is>
      </c>
      <c r="Z2344" t="inlineStr">
        <is>
          <t>2025-05-23 23:31:46</t>
        </is>
      </c>
      <c r="AA2344" t="inlineStr">
        <is>
          <t>2025-05-23 23:31:29</t>
        </is>
      </c>
      <c r="AB2344" t="inlineStr">
        <is>
          <t>1fleurgile</t>
        </is>
      </c>
      <c r="AC2344" t="inlineStr">
        <is>
          <t>2025-05-23 23:31:47</t>
        </is>
      </c>
      <c r="AD2344" s="1" t="inlineStr">
        <is>
          <t>https://www.commcarehq.org/a/caris-test/reports/form_data/53acf126-e16d-405c-b830-bf6aec98b6d7/</t>
        </is>
      </c>
      <c r="AE2344" t="inlineStr">
        <is>
          <t>---</t>
        </is>
      </c>
      <c r="AF2344" t="inlineStr">
        <is>
          <t>7bfcb7c7e7fc46409240d510174585eb</t>
        </is>
      </c>
      <c r="AG2344" t="inlineStr">
        <is>
          <t>OK</t>
        </is>
      </c>
      <c r="AH2344" t="inlineStr">
        <is>
          <t>2025-05-23 23:31:46</t>
        </is>
      </c>
      <c r="AI2344" t="inlineStr">
        <is>
          <t>9cfdf7db54419d22491b2c964b5162b3</t>
        </is>
      </c>
      <c r="AJ2344" t="inlineStr">
        <is>
          <t>2025-05-23</t>
        </is>
      </c>
      <c r="AK2344" t="inlineStr">
        <is>
          <t>3</t>
        </is>
      </c>
      <c r="AL2344" t="inlineStr">
        <is>
          <t>---</t>
        </is>
      </c>
      <c r="AM2344" t="inlineStr">
        <is>
          <t>1</t>
        </is>
      </c>
      <c r="AN2344" t="inlineStr">
        <is>
          <t>---</t>
        </is>
      </c>
      <c r="AO2344" t="inlineStr">
        <is>
          <t>1</t>
        </is>
      </c>
      <c r="AP2344" t="inlineStr">
        <is>
          <t>1</t>
        </is>
      </c>
      <c r="AQ2344" t="inlineStr"/>
      <c r="AR2344" t="inlineStr"/>
      <c r="AS2344" t="inlineStr"/>
      <c r="AT2344" t="inlineStr"/>
      <c r="AU2344" t="inlineStr">
        <is>
          <t>---</t>
        </is>
      </c>
      <c r="AV2344" t="inlineStr">
        <is>
          <t>---</t>
        </is>
      </c>
      <c r="AW2344" t="inlineStr">
        <is>
          <t>---</t>
        </is>
      </c>
      <c r="AX2344" t="inlineStr">
        <is>
          <t>---</t>
        </is>
      </c>
      <c r="AY2344" t="inlineStr">
        <is>
          <t>---</t>
        </is>
      </c>
      <c r="AZ2344" t="inlineStr">
        <is>
          <t>---</t>
        </is>
      </c>
      <c r="BA2344" t="inlineStr">
        <is>
          <t>9cfdf7db54419d22491b2c964b5162b3</t>
        </is>
      </c>
      <c r="BB2344" t="inlineStr">
        <is>
          <t>http://openrosa.org/formdesigner/0B48E039-1E80-49A7-AC24-732B6E788E39</t>
        </is>
      </c>
      <c r="BC2344" t="inlineStr">
        <is>
          <t>Ration et autres visites</t>
        </is>
      </c>
      <c r="BD2344" t="inlineStr">
        <is>
          <t>CommCare Android, version "2.56.1"(471796). App v16110. CommCare Version 2.56.1. Build 471796, built on: 2025-05-12</t>
        </is>
      </c>
      <c r="BE2344" t="inlineStr">
        <is>
          <t>commcare_76b456dd-7d90-498a-a785-92f136625a61</t>
        </is>
      </c>
      <c r="BF2344" t="inlineStr">
        <is>
          <t>19.726578 -72.2201209 -24.85 8.82</t>
        </is>
      </c>
      <c r="BG2344" t="inlineStr">
        <is>
          <t>f13d8149fc6d39ebe86af18272310ff9</t>
        </is>
      </c>
      <c r="BH2344" t="inlineStr">
        <is>
          <t>8778611b81ff4478a4a3714fc3fde342</t>
        </is>
      </c>
      <c r="BI2344" t="inlineStr">
        <is>
          <t>15246</t>
        </is>
      </c>
      <c r="BJ2344" t="inlineStr">
        <is>
          <t>XFormInstance</t>
        </is>
      </c>
      <c r="BK2344" t="inlineStr">
        <is>
          <t>9d3cdb52382d11f0b862df8044126b4a</t>
        </is>
      </c>
      <c r="BL2344" t="b">
        <v>0</v>
      </c>
      <c r="BM2344" t="inlineStr">
        <is>
          <t>---</t>
        </is>
      </c>
      <c r="BN2344" t="inlineStr">
        <is>
          <t>200.113.238.128</t>
        </is>
      </c>
      <c r="BO2344" t="inlineStr">
        <is>
          <t>Lovensky Orvilus</t>
        </is>
      </c>
    </row>
    <row r="2345">
      <c r="A2345" t="inlineStr">
        <is>
          <t>2343</t>
        </is>
      </c>
      <c r="B2345" t="inlineStr">
        <is>
          <t>faea4af7-3966-449f-8990-714851e1f5d4</t>
        </is>
      </c>
      <c r="C2345" t="inlineStr">
        <is>
          <t>2025-05-22</t>
        </is>
      </c>
      <c r="D2345" t="inlineStr">
        <is>
          <t>4</t>
        </is>
      </c>
      <c r="E2345" t="inlineStr">
        <is>
          <t>demotive pou club</t>
        </is>
      </c>
      <c r="F2345" t="inlineStr">
        <is>
          <t>1</t>
        </is>
      </c>
      <c r="G2345" t="inlineStr">
        <is>
          <t>demotive pou club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---</t>
        </is>
      </c>
      <c r="L2345" t="inlineStr">
        <is>
          <t>---</t>
        </is>
      </c>
      <c r="M2345" t="inlineStr">
        <is>
          <t>---</t>
        </is>
      </c>
      <c r="N2345" t="inlineStr">
        <is>
          <t>---</t>
        </is>
      </c>
      <c r="O2345" t="inlineStr">
        <is>
          <t>---</t>
        </is>
      </c>
      <c r="P2345" t="inlineStr">
        <is>
          <t>---</t>
        </is>
      </c>
      <c r="Q2345" t="inlineStr">
        <is>
          <t>---</t>
        </is>
      </c>
      <c r="R2345" t="inlineStr"/>
      <c r="S2345" t="inlineStr"/>
      <c r="T2345" t="inlineStr"/>
      <c r="U2345" t="inlineStr"/>
      <c r="V2345" t="inlineStr"/>
      <c r="W2345" t="inlineStr"/>
      <c r="X2345" t="inlineStr">
        <is>
          <t>SMA/CSSM/ST00224</t>
        </is>
      </c>
      <c r="Y2345" t="inlineStr">
        <is>
          <t>SMA/CSSM/ST00224</t>
        </is>
      </c>
      <c r="Z2345" t="inlineStr">
        <is>
          <t>2025-05-24 14:01:59</t>
        </is>
      </c>
      <c r="AA2345" t="inlineStr">
        <is>
          <t>2025-05-24 14:00:20</t>
        </is>
      </c>
      <c r="AB2345" t="inlineStr">
        <is>
          <t>6joseph</t>
        </is>
      </c>
      <c r="AC2345" t="inlineStr">
        <is>
          <t>2025-05-24 13:59:42</t>
        </is>
      </c>
      <c r="AD2345" s="1" t="inlineStr">
        <is>
          <t>https://www.commcarehq.org/a/caris-test/reports/form_data/faea4af7-3966-449f-8990-714851e1f5d4/</t>
        </is>
      </c>
      <c r="AE2345" t="inlineStr">
        <is>
          <t>---</t>
        </is>
      </c>
      <c r="AF2345" t="inlineStr">
        <is>
          <t>c4d9b346bc81478baa4f26a2216c05af</t>
        </is>
      </c>
      <c r="AG2345" t="inlineStr">
        <is>
          <t>---</t>
        </is>
      </c>
      <c r="AH2345" t="inlineStr">
        <is>
          <t>2025-05-24 14:01:59</t>
        </is>
      </c>
      <c r="AI2345" t="inlineStr">
        <is>
          <t>8a7c43128a4424b0fa27ee8aba471672</t>
        </is>
      </c>
      <c r="AJ2345" t="inlineStr">
        <is>
          <t>2025-05-22</t>
        </is>
      </c>
      <c r="AK2345" t="inlineStr">
        <is>
          <t>4</t>
        </is>
      </c>
      <c r="AL2345" t="inlineStr">
        <is>
          <t>demotive pou club</t>
        </is>
      </c>
      <c r="AM2345" t="inlineStr">
        <is>
          <t>1</t>
        </is>
      </c>
      <c r="AN2345" t="inlineStr">
        <is>
          <t>demotive pou club</t>
        </is>
      </c>
      <c r="AO2345" t="inlineStr">
        <is>
          <t>1</t>
        </is>
      </c>
      <c r="AP2345" t="inlineStr">
        <is>
          <t>1</t>
        </is>
      </c>
      <c r="AQ2345" t="inlineStr"/>
      <c r="AR2345" t="inlineStr"/>
      <c r="AS2345" t="inlineStr"/>
      <c r="AT2345" t="inlineStr"/>
      <c r="AU2345" t="inlineStr">
        <is>
          <t>---</t>
        </is>
      </c>
      <c r="AV2345" t="inlineStr">
        <is>
          <t>---</t>
        </is>
      </c>
      <c r="AW2345" t="inlineStr">
        <is>
          <t>---</t>
        </is>
      </c>
      <c r="AX2345" t="inlineStr">
        <is>
          <t>---</t>
        </is>
      </c>
      <c r="AY2345" t="inlineStr">
        <is>
          <t>---</t>
        </is>
      </c>
      <c r="AZ2345" t="inlineStr">
        <is>
          <t>---</t>
        </is>
      </c>
      <c r="BA2345" t="inlineStr">
        <is>
          <t>8a7c43128a4424b0fa27ee8aba471672</t>
        </is>
      </c>
      <c r="BB2345" t="inlineStr">
        <is>
          <t>http://openrosa.org/formdesigner/0B48E039-1E80-49A7-AC24-732B6E788E39</t>
        </is>
      </c>
      <c r="BC2345" t="inlineStr">
        <is>
          <t>Ration et autres visites</t>
        </is>
      </c>
      <c r="BD2345" t="inlineStr">
        <is>
          <t>CommCare Android, version "2.57.0"(472003). App v16070. CommCare Version 2.57.0. Build 472003, built on: 2025-04-18</t>
        </is>
      </c>
      <c r="BE2345" t="inlineStr">
        <is>
          <t>commcare_cebd0d31-21f4-4592-9164-16cfd6fc9bcf</t>
        </is>
      </c>
      <c r="BF2345" t="inlineStr">
        <is>
          <t>19.3753109 -72.3382595 376.0 10.0</t>
        </is>
      </c>
      <c r="BG2345" t="inlineStr">
        <is>
          <t>f13d8149fc6d39ebe86af18272310ff9</t>
        </is>
      </c>
      <c r="BH2345" t="inlineStr">
        <is>
          <t>d689f2924e78478788efea68fd959b3e</t>
        </is>
      </c>
      <c r="BI2345" t="inlineStr">
        <is>
          <t>15246</t>
        </is>
      </c>
      <c r="BJ2345" t="inlineStr">
        <is>
          <t>XFormInstance</t>
        </is>
      </c>
      <c r="BK2345" t="inlineStr">
        <is>
          <t>1ad7ac5a389111f09131bb16f85ce7ee</t>
        </is>
      </c>
      <c r="BL2345" t="b">
        <v>0</v>
      </c>
      <c r="BM2345" t="inlineStr">
        <is>
          <t>---</t>
        </is>
      </c>
      <c r="BN2345" t="inlineStr">
        <is>
          <t>200.113.253.28</t>
        </is>
      </c>
      <c r="BO2345" t="inlineStr">
        <is>
          <t xml:space="preserve"> Altalina Zephirin</t>
        </is>
      </c>
    </row>
    <row r="2346">
      <c r="A2346" t="inlineStr">
        <is>
          <t>2344</t>
        </is>
      </c>
      <c r="B2346" t="inlineStr">
        <is>
          <t>8c6c4cdd-ca0f-464b-a163-05ebaa4f953b</t>
        </is>
      </c>
      <c r="C2346" t="inlineStr">
        <is>
          <t>2025-05-22</t>
        </is>
      </c>
      <c r="D2346" t="inlineStr">
        <is>
          <t>4</t>
        </is>
      </c>
      <c r="E2346" t="inlineStr">
        <is>
          <t>demotive pour club</t>
        </is>
      </c>
      <c r="F2346" t="inlineStr">
        <is>
          <t>0</t>
        </is>
      </c>
      <c r="G2346" t="inlineStr">
        <is>
          <t>demotive pou club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---</t>
        </is>
      </c>
      <c r="L2346" t="inlineStr">
        <is>
          <t>---</t>
        </is>
      </c>
      <c r="M2346" t="inlineStr">
        <is>
          <t>---</t>
        </is>
      </c>
      <c r="N2346" t="inlineStr">
        <is>
          <t>---</t>
        </is>
      </c>
      <c r="O2346" t="inlineStr">
        <is>
          <t>---</t>
        </is>
      </c>
      <c r="P2346" t="inlineStr">
        <is>
          <t>---</t>
        </is>
      </c>
      <c r="Q2346" t="inlineStr">
        <is>
          <t>---</t>
        </is>
      </c>
      <c r="R2346" t="inlineStr"/>
      <c r="S2346" t="inlineStr"/>
      <c r="T2346" t="inlineStr"/>
      <c r="U2346" t="inlineStr"/>
      <c r="V2346" t="inlineStr"/>
      <c r="W2346" t="inlineStr"/>
      <c r="X2346" t="inlineStr">
        <is>
          <t>SMA/CSSM/ST01122</t>
        </is>
      </c>
      <c r="Y2346" t="inlineStr">
        <is>
          <t>SMA/CSSM/ST01122</t>
        </is>
      </c>
      <c r="Z2346" t="inlineStr">
        <is>
          <t>2025-05-24 21:08:16</t>
        </is>
      </c>
      <c r="AA2346" t="inlineStr">
        <is>
          <t>2025-05-24 21:07:17</t>
        </is>
      </c>
      <c r="AB2346" t="inlineStr">
        <is>
          <t>6joseph</t>
        </is>
      </c>
      <c r="AC2346" t="inlineStr">
        <is>
          <t>2025-05-25 01:28:16</t>
        </is>
      </c>
      <c r="AD2346" s="1" t="inlineStr">
        <is>
          <t>https://www.commcarehq.org/a/caris-test/reports/form_data/8c6c4cdd-ca0f-464b-a163-05ebaa4f953b/</t>
        </is>
      </c>
      <c r="AE2346" t="inlineStr">
        <is>
          <t>---</t>
        </is>
      </c>
      <c r="AF2346" t="inlineStr">
        <is>
          <t>3c5a623af057e23a32ae4000_180077</t>
        </is>
      </c>
      <c r="AG2346" t="inlineStr">
        <is>
          <t>---</t>
        </is>
      </c>
      <c r="AH2346" t="inlineStr">
        <is>
          <t>2025-05-24 21:08:16</t>
        </is>
      </c>
      <c r="AI2346" t="inlineStr">
        <is>
          <t>8a7c43128a4424b0fa27ee8aba471672</t>
        </is>
      </c>
      <c r="AJ2346" t="inlineStr">
        <is>
          <t>2025-05-22</t>
        </is>
      </c>
      <c r="AK2346" t="inlineStr">
        <is>
          <t>4</t>
        </is>
      </c>
      <c r="AL2346" t="inlineStr">
        <is>
          <t>demotive pour club</t>
        </is>
      </c>
      <c r="AM2346" t="inlineStr">
        <is>
          <t>0</t>
        </is>
      </c>
      <c r="AN2346" t="inlineStr">
        <is>
          <t>demotive pou club</t>
        </is>
      </c>
      <c r="AO2346" t="inlineStr">
        <is>
          <t>1</t>
        </is>
      </c>
      <c r="AP2346" t="inlineStr">
        <is>
          <t>1</t>
        </is>
      </c>
      <c r="AQ2346" t="inlineStr"/>
      <c r="AR2346" t="inlineStr"/>
      <c r="AS2346" t="inlineStr"/>
      <c r="AT2346" t="inlineStr"/>
      <c r="AU2346" t="inlineStr">
        <is>
          <t>---</t>
        </is>
      </c>
      <c r="AV2346" t="inlineStr">
        <is>
          <t>---</t>
        </is>
      </c>
      <c r="AW2346" t="inlineStr">
        <is>
          <t>---</t>
        </is>
      </c>
      <c r="AX2346" t="inlineStr">
        <is>
          <t>---</t>
        </is>
      </c>
      <c r="AY2346" t="inlineStr">
        <is>
          <t>---</t>
        </is>
      </c>
      <c r="AZ2346" t="inlineStr">
        <is>
          <t>---</t>
        </is>
      </c>
      <c r="BA2346" t="inlineStr">
        <is>
          <t>8a7c43128a4424b0fa27ee8aba471672</t>
        </is>
      </c>
      <c r="BB2346" t="inlineStr">
        <is>
          <t>http://openrosa.org/formdesigner/0B48E039-1E80-49A7-AC24-732B6E788E39</t>
        </is>
      </c>
      <c r="BC2346" t="inlineStr">
        <is>
          <t>Ration et autres visites</t>
        </is>
      </c>
      <c r="BD2346" t="inlineStr">
        <is>
          <t>CommCare Android, version "2.57.0"(472003). App v16070. CommCare Version 2.57.0. Build 472003, built on: 2025-04-18</t>
        </is>
      </c>
      <c r="BE2346" t="inlineStr">
        <is>
          <t>commcare_cebd0d31-21f4-4592-9164-16cfd6fc9bcf</t>
        </is>
      </c>
      <c r="BF2346" t="inlineStr">
        <is>
          <t>19.3770785 -72.3361113 404.9 9.63</t>
        </is>
      </c>
      <c r="BG2346" t="inlineStr">
        <is>
          <t>f13d8149fc6d39ebe86af18272310ff9</t>
        </is>
      </c>
      <c r="BH2346" t="inlineStr">
        <is>
          <t>d689f2924e78478788efea68fd959b3e</t>
        </is>
      </c>
      <c r="BI2346" t="inlineStr">
        <is>
          <t>15246</t>
        </is>
      </c>
      <c r="BJ2346" t="inlineStr">
        <is>
          <t>XFormInstance</t>
        </is>
      </c>
      <c r="BK2346" t="inlineStr">
        <is>
          <t>1ad7ac5a389111f09131bb16f85ce7ee</t>
        </is>
      </c>
      <c r="BL2346" t="b">
        <v>0</v>
      </c>
      <c r="BM2346" t="inlineStr">
        <is>
          <t>---</t>
        </is>
      </c>
      <c r="BN2346" t="inlineStr">
        <is>
          <t>200.113.253.55</t>
        </is>
      </c>
      <c r="BO2346" t="inlineStr">
        <is>
          <t>Chinaica Gelus</t>
        </is>
      </c>
    </row>
    <row r="2347">
      <c r="A2347" t="inlineStr">
        <is>
          <t>2345</t>
        </is>
      </c>
      <c r="B2347" t="inlineStr">
        <is>
          <t>cc695e45-47e8-439c-95f1-f0f95c7e2ae3</t>
        </is>
      </c>
      <c r="C2347" t="inlineStr">
        <is>
          <t>2025-05-21</t>
        </is>
      </c>
      <c r="D2347" t="inlineStr">
        <is>
          <t>3</t>
        </is>
      </c>
      <c r="E2347" t="inlineStr">
        <is>
          <t>---</t>
        </is>
      </c>
      <c r="F2347" t="inlineStr">
        <is>
          <t>0</t>
        </is>
      </c>
      <c r="G2347" t="inlineStr">
        <is>
          <t>---</t>
        </is>
      </c>
      <c r="H2347" t="inlineStr">
        <is>
          <t>0</t>
        </is>
      </c>
      <c r="I2347" t="inlineStr">
        <is>
          <t>0</t>
        </is>
      </c>
      <c r="J2347" t="inlineStr">
        <is>
          <t>---</t>
        </is>
      </c>
      <c r="K2347" t="inlineStr">
        <is>
          <t>---</t>
        </is>
      </c>
      <c r="L2347" t="inlineStr">
        <is>
          <t>---</t>
        </is>
      </c>
      <c r="M2347" t="inlineStr">
        <is>
          <t>---</t>
        </is>
      </c>
      <c r="N2347" t="inlineStr">
        <is>
          <t>---</t>
        </is>
      </c>
      <c r="O2347" t="inlineStr">
        <is>
          <t>---</t>
        </is>
      </c>
      <c r="P2347" t="inlineStr">
        <is>
          <t>---</t>
        </is>
      </c>
      <c r="Q2347" t="inlineStr">
        <is>
          <t>---</t>
        </is>
      </c>
      <c r="R2347" t="inlineStr">
        <is>
          <t>---</t>
        </is>
      </c>
      <c r="S2347" t="inlineStr">
        <is>
          <t>---</t>
        </is>
      </c>
      <c r="T2347" t="inlineStr">
        <is>
          <t>---</t>
        </is>
      </c>
      <c r="U2347" t="inlineStr">
        <is>
          <t>---</t>
        </is>
      </c>
      <c r="V2347" t="inlineStr">
        <is>
          <t>---</t>
        </is>
      </c>
      <c r="W2347" t="inlineStr"/>
      <c r="X2347" t="inlineStr">
        <is>
          <t>GON/CSKS/ST00754</t>
        </is>
      </c>
      <c r="Y2347" t="inlineStr">
        <is>
          <t>GON/CSKS/ST00754</t>
        </is>
      </c>
      <c r="Z2347" t="inlineStr">
        <is>
          <t>2025-05-25 20:38:36</t>
        </is>
      </c>
      <c r="AA2347" t="inlineStr">
        <is>
          <t>2025-05-25 20:38:12</t>
        </is>
      </c>
      <c r="AB2347" t="inlineStr">
        <is>
          <t>6dorena</t>
        </is>
      </c>
      <c r="AC2347" t="inlineStr">
        <is>
          <t>2025-05-25 19:38:40</t>
        </is>
      </c>
      <c r="AD2347" s="1" t="inlineStr">
        <is>
          <t>https://www.commcarehq.org/a/caris-test/reports/form_data/cc695e45-47e8-439c-95f1-f0f95c7e2ae3/</t>
        </is>
      </c>
      <c r="AE2347" t="inlineStr">
        <is>
          <t>---</t>
        </is>
      </c>
      <c r="AF2347" t="inlineStr">
        <is>
          <t>3c5a623af057e23a32ae4000_17492</t>
        </is>
      </c>
      <c r="AG2347" t="inlineStr">
        <is>
          <t>OK</t>
        </is>
      </c>
      <c r="AH2347" t="inlineStr">
        <is>
          <t>2025-05-25 20:38:36</t>
        </is>
      </c>
      <c r="AI2347" t="inlineStr">
        <is>
          <t>3964b2205a0f20868524be13aab0b786</t>
        </is>
      </c>
      <c r="AJ2347" t="inlineStr">
        <is>
          <t>2025-05-21</t>
        </is>
      </c>
      <c r="AK2347" t="inlineStr">
        <is>
          <t>3</t>
        </is>
      </c>
      <c r="AL2347" t="inlineStr">
        <is>
          <t>---</t>
        </is>
      </c>
      <c r="AM2347" t="inlineStr">
        <is>
          <t>0</t>
        </is>
      </c>
      <c r="AN2347" t="inlineStr">
        <is>
          <t>---</t>
        </is>
      </c>
      <c r="AO2347" t="inlineStr">
        <is>
          <t>0</t>
        </is>
      </c>
      <c r="AP2347" t="inlineStr">
        <is>
          <t>0</t>
        </is>
      </c>
      <c r="AQ2347" t="inlineStr">
        <is>
          <t>---</t>
        </is>
      </c>
      <c r="AR2347" t="inlineStr">
        <is>
          <t>---</t>
        </is>
      </c>
      <c r="AS2347" t="inlineStr">
        <is>
          <t>---</t>
        </is>
      </c>
      <c r="AT2347" t="inlineStr"/>
      <c r="AU2347" t="inlineStr">
        <is>
          <t>---</t>
        </is>
      </c>
      <c r="AV2347" t="inlineStr">
        <is>
          <t>---</t>
        </is>
      </c>
      <c r="AW2347" t="inlineStr">
        <is>
          <t>---</t>
        </is>
      </c>
      <c r="AX2347" t="inlineStr">
        <is>
          <t>---</t>
        </is>
      </c>
      <c r="AY2347" t="inlineStr">
        <is>
          <t>---</t>
        </is>
      </c>
      <c r="AZ2347" t="inlineStr">
        <is>
          <t>---</t>
        </is>
      </c>
      <c r="BA2347" t="inlineStr">
        <is>
          <t>3964b2205a0f20868524be13aab0b786</t>
        </is>
      </c>
      <c r="BB2347" t="inlineStr">
        <is>
          <t>http://openrosa.org/formdesigner/0B48E039-1E80-49A7-AC24-732B6E788E39</t>
        </is>
      </c>
      <c r="BC2347" t="inlineStr">
        <is>
          <t>Ration et autres visites</t>
        </is>
      </c>
      <c r="BD2347" t="inlineStr">
        <is>
          <t>CommCare Android, version "2.56.1"(471796). App v16144. CommCare Version 2.56.1. Build 471796, built on: 2025-05-12</t>
        </is>
      </c>
      <c r="BE2347" t="inlineStr">
        <is>
          <t>commcare_8bfa4fa8-c694-426a-969e-07ff9318179f</t>
        </is>
      </c>
      <c r="BF2347" t="inlineStr"/>
      <c r="BG2347" t="inlineStr">
        <is>
          <t>f13d8149fc6d39ebe86af18272310ff9</t>
        </is>
      </c>
      <c r="BH2347" t="inlineStr">
        <is>
          <t>ef437999d64f4cb0aa8ca0d1af852da5</t>
        </is>
      </c>
      <c r="BI2347" t="inlineStr">
        <is>
          <t>15246</t>
        </is>
      </c>
      <c r="BJ2347" t="inlineStr">
        <is>
          <t>XFormInstance</t>
        </is>
      </c>
      <c r="BK2347" t="inlineStr">
        <is>
          <t>60501910399611f09148bb16f85ce7ee</t>
        </is>
      </c>
      <c r="BL2347" t="b">
        <v>0</v>
      </c>
      <c r="BM2347" t="inlineStr">
        <is>
          <t>---</t>
        </is>
      </c>
      <c r="BN2347" t="inlineStr">
        <is>
          <t>200.113.214.198</t>
        </is>
      </c>
      <c r="BO2347" t="inlineStr">
        <is>
          <t>KELO AGENOR</t>
        </is>
      </c>
    </row>
    <row r="2348">
      <c r="A2348" t="inlineStr">
        <is>
          <t>2346</t>
        </is>
      </c>
      <c r="B2348" t="inlineStr">
        <is>
          <t>374517a8-3267-456e-b07e-9eccd7c11833</t>
        </is>
      </c>
      <c r="C2348" t="inlineStr">
        <is>
          <t>2025-05-21</t>
        </is>
      </c>
      <c r="D2348" t="inlineStr">
        <is>
          <t>3</t>
        </is>
      </c>
      <c r="E2348" t="inlineStr">
        <is>
          <t>---</t>
        </is>
      </c>
      <c r="F2348" t="inlineStr">
        <is>
          <t>0</t>
        </is>
      </c>
      <c r="G2348" t="inlineStr">
        <is>
          <t>---</t>
        </is>
      </c>
      <c r="H2348" t="inlineStr">
        <is>
          <t>1</t>
        </is>
      </c>
      <c r="I2348" t="inlineStr">
        <is>
          <t>0</t>
        </is>
      </c>
      <c r="J2348" t="inlineStr">
        <is>
          <t>---</t>
        </is>
      </c>
      <c r="K2348" t="inlineStr">
        <is>
          <t>---</t>
        </is>
      </c>
      <c r="L2348" t="inlineStr">
        <is>
          <t>---</t>
        </is>
      </c>
      <c r="M2348" t="inlineStr">
        <is>
          <t>---</t>
        </is>
      </c>
      <c r="N2348" t="inlineStr">
        <is>
          <t>---</t>
        </is>
      </c>
      <c r="O2348" t="inlineStr">
        <is>
          <t>---</t>
        </is>
      </c>
      <c r="P2348" t="inlineStr">
        <is>
          <t>---</t>
        </is>
      </c>
      <c r="Q2348" t="inlineStr">
        <is>
          <t>---</t>
        </is>
      </c>
      <c r="R2348" t="inlineStr">
        <is>
          <t>---</t>
        </is>
      </c>
      <c r="S2348" t="inlineStr">
        <is>
          <t>---</t>
        </is>
      </c>
      <c r="T2348" t="inlineStr">
        <is>
          <t>---</t>
        </is>
      </c>
      <c r="U2348" t="inlineStr">
        <is>
          <t>---</t>
        </is>
      </c>
      <c r="V2348" t="inlineStr">
        <is>
          <t>---</t>
        </is>
      </c>
      <c r="W2348" t="inlineStr"/>
      <c r="X2348" t="inlineStr">
        <is>
          <t>GON/CSKS/ST01633</t>
        </is>
      </c>
      <c r="Y2348" t="inlineStr">
        <is>
          <t>GON/CSKS/ST01633</t>
        </is>
      </c>
      <c r="Z2348" t="inlineStr">
        <is>
          <t>2025-05-25 20:39:31</t>
        </is>
      </c>
      <c r="AA2348" t="inlineStr">
        <is>
          <t>2025-05-25 20:39:04</t>
        </is>
      </c>
      <c r="AB2348" t="inlineStr">
        <is>
          <t>6dorena</t>
        </is>
      </c>
      <c r="AC2348" t="inlineStr">
        <is>
          <t>2025-05-25 19:39:34</t>
        </is>
      </c>
      <c r="AD2348" s="1" t="inlineStr">
        <is>
          <t>https://www.commcarehq.org/a/caris-test/reports/form_data/374517a8-3267-456e-b07e-9eccd7c11833/</t>
        </is>
      </c>
      <c r="AE2348" t="inlineStr">
        <is>
          <t>---</t>
        </is>
      </c>
      <c r="AF2348" t="inlineStr">
        <is>
          <t>3c5a623af057e23a32ae4000_38565</t>
        </is>
      </c>
      <c r="AG2348" t="inlineStr">
        <is>
          <t>OK</t>
        </is>
      </c>
      <c r="AH2348" t="inlineStr">
        <is>
          <t>2025-05-25 20:39:31</t>
        </is>
      </c>
      <c r="AI2348" t="inlineStr">
        <is>
          <t>3964b2205a0f20868524be13aab0b786</t>
        </is>
      </c>
      <c r="AJ2348" t="inlineStr">
        <is>
          <t>2025-05-21</t>
        </is>
      </c>
      <c r="AK2348" t="inlineStr">
        <is>
          <t>3</t>
        </is>
      </c>
      <c r="AL2348" t="inlineStr">
        <is>
          <t>---</t>
        </is>
      </c>
      <c r="AM2348" t="inlineStr">
        <is>
          <t>0</t>
        </is>
      </c>
      <c r="AN2348" t="inlineStr">
        <is>
          <t>---</t>
        </is>
      </c>
      <c r="AO2348" t="inlineStr">
        <is>
          <t>1</t>
        </is>
      </c>
      <c r="AP2348" t="inlineStr">
        <is>
          <t>0</t>
        </is>
      </c>
      <c r="AQ2348" t="inlineStr">
        <is>
          <t>---</t>
        </is>
      </c>
      <c r="AR2348" t="inlineStr">
        <is>
          <t>---</t>
        </is>
      </c>
      <c r="AS2348" t="inlineStr">
        <is>
          <t>---</t>
        </is>
      </c>
      <c r="AT2348" t="inlineStr"/>
      <c r="AU2348" t="inlineStr">
        <is>
          <t>---</t>
        </is>
      </c>
      <c r="AV2348" t="inlineStr">
        <is>
          <t>---</t>
        </is>
      </c>
      <c r="AW2348" t="inlineStr">
        <is>
          <t>---</t>
        </is>
      </c>
      <c r="AX2348" t="inlineStr">
        <is>
          <t>---</t>
        </is>
      </c>
      <c r="AY2348" t="inlineStr">
        <is>
          <t>---</t>
        </is>
      </c>
      <c r="AZ2348" t="inlineStr">
        <is>
          <t>---</t>
        </is>
      </c>
      <c r="BA2348" t="inlineStr">
        <is>
          <t>3964b2205a0f20868524be13aab0b786</t>
        </is>
      </c>
      <c r="BB2348" t="inlineStr">
        <is>
          <t>http://openrosa.org/formdesigner/0B48E039-1E80-49A7-AC24-732B6E788E39</t>
        </is>
      </c>
      <c r="BC2348" t="inlineStr">
        <is>
          <t>Ration et autres visites</t>
        </is>
      </c>
      <c r="BD2348" t="inlineStr">
        <is>
          <t>CommCare Android, version "2.56.1"(471796). App v16144. CommCare Version 2.56.1. Build 471796, built on: 2025-05-12</t>
        </is>
      </c>
      <c r="BE2348" t="inlineStr">
        <is>
          <t>commcare_8bfa4fa8-c694-426a-969e-07ff9318179f</t>
        </is>
      </c>
      <c r="BF2348" t="inlineStr"/>
      <c r="BG2348" t="inlineStr">
        <is>
          <t>f13d8149fc6d39ebe86af18272310ff9</t>
        </is>
      </c>
      <c r="BH2348" t="inlineStr">
        <is>
          <t>ef437999d64f4cb0aa8ca0d1af852da5</t>
        </is>
      </c>
      <c r="BI2348" t="inlineStr">
        <is>
          <t>15246</t>
        </is>
      </c>
      <c r="BJ2348" t="inlineStr">
        <is>
          <t>XFormInstance</t>
        </is>
      </c>
      <c r="BK2348" t="inlineStr">
        <is>
          <t>60501910399611f09148bb16f85ce7ee</t>
        </is>
      </c>
      <c r="BL2348" t="b">
        <v>0</v>
      </c>
      <c r="BM2348" t="inlineStr">
        <is>
          <t>---</t>
        </is>
      </c>
      <c r="BN2348" t="inlineStr">
        <is>
          <t>200.113.214.198</t>
        </is>
      </c>
      <c r="BO2348" t="inlineStr">
        <is>
          <t>Mykema Monfort</t>
        </is>
      </c>
    </row>
    <row r="2349">
      <c r="A2349" t="inlineStr">
        <is>
          <t>2347</t>
        </is>
      </c>
      <c r="B2349" t="inlineStr">
        <is>
          <t>51dea50f-ad9f-4e17-ac78-ca234290cee8</t>
        </is>
      </c>
      <c r="C2349" t="inlineStr">
        <is>
          <t>2025-05-21</t>
        </is>
      </c>
      <c r="D2349" t="inlineStr">
        <is>
          <t>3</t>
        </is>
      </c>
      <c r="E2349" t="inlineStr">
        <is>
          <t>---</t>
        </is>
      </c>
      <c r="F2349" t="inlineStr">
        <is>
          <t>0</t>
        </is>
      </c>
      <c r="G2349" t="inlineStr">
        <is>
          <t>---</t>
        </is>
      </c>
      <c r="H2349" t="inlineStr">
        <is>
          <t>1</t>
        </is>
      </c>
      <c r="I2349" t="inlineStr">
        <is>
          <t>1</t>
        </is>
      </c>
      <c r="J2349" t="inlineStr">
        <is>
          <t>1</t>
        </is>
      </c>
      <c r="K2349" t="inlineStr">
        <is>
          <t>---</t>
        </is>
      </c>
      <c r="L2349" t="inlineStr">
        <is>
          <t>---</t>
        </is>
      </c>
      <c r="M2349" t="inlineStr">
        <is>
          <t>---</t>
        </is>
      </c>
      <c r="N2349" t="inlineStr">
        <is>
          <t>---</t>
        </is>
      </c>
      <c r="O2349" t="inlineStr">
        <is>
          <t>---</t>
        </is>
      </c>
      <c r="P2349" t="inlineStr">
        <is>
          <t>---</t>
        </is>
      </c>
      <c r="Q2349" t="inlineStr">
        <is>
          <t>---</t>
        </is>
      </c>
      <c r="R2349" t="inlineStr"/>
      <c r="S2349" t="inlineStr"/>
      <c r="T2349" t="inlineStr"/>
      <c r="U2349" t="inlineStr"/>
      <c r="V2349" t="inlineStr"/>
      <c r="W2349" t="inlineStr"/>
      <c r="X2349" t="inlineStr">
        <is>
          <t>GON/CSKS/ST01939</t>
        </is>
      </c>
      <c r="Y2349" t="inlineStr">
        <is>
          <t>GON/CSKS/ST01939</t>
        </is>
      </c>
      <c r="Z2349" t="inlineStr">
        <is>
          <t>2025-05-25 20:40:01</t>
        </is>
      </c>
      <c r="AA2349" t="inlineStr">
        <is>
          <t>2025-05-25 20:39:46</t>
        </is>
      </c>
      <c r="AB2349" t="inlineStr">
        <is>
          <t>6dorena</t>
        </is>
      </c>
      <c r="AC2349" t="inlineStr">
        <is>
          <t>2025-05-25 19:40:01</t>
        </is>
      </c>
      <c r="AD2349" s="1" t="inlineStr">
        <is>
          <t>https://www.commcarehq.org/a/caris-test/reports/form_data/51dea50f-ad9f-4e17-ac78-ca234290cee8/</t>
        </is>
      </c>
      <c r="AE2349" t="inlineStr">
        <is>
          <t>---</t>
        </is>
      </c>
      <c r="AF2349" t="inlineStr">
        <is>
          <t>3c5a623af057e23a32ae4000_45672</t>
        </is>
      </c>
      <c r="AG2349" t="inlineStr">
        <is>
          <t>OK</t>
        </is>
      </c>
      <c r="AH2349" t="inlineStr">
        <is>
          <t>2025-05-25 20:40:01</t>
        </is>
      </c>
      <c r="AI2349" t="inlineStr">
        <is>
          <t>3964b2205a0f20868524be13aab0b786</t>
        </is>
      </c>
      <c r="AJ2349" t="inlineStr">
        <is>
          <t>2025-05-21</t>
        </is>
      </c>
      <c r="AK2349" t="inlineStr">
        <is>
          <t>3</t>
        </is>
      </c>
      <c r="AL2349" t="inlineStr">
        <is>
          <t>---</t>
        </is>
      </c>
      <c r="AM2349" t="inlineStr">
        <is>
          <t>0</t>
        </is>
      </c>
      <c r="AN2349" t="inlineStr">
        <is>
          <t>---</t>
        </is>
      </c>
      <c r="AO2349" t="inlineStr">
        <is>
          <t>1</t>
        </is>
      </c>
      <c r="AP2349" t="inlineStr">
        <is>
          <t>1</t>
        </is>
      </c>
      <c r="AQ2349" t="inlineStr"/>
      <c r="AR2349" t="inlineStr"/>
      <c r="AS2349" t="inlineStr"/>
      <c r="AT2349" t="inlineStr"/>
      <c r="AU2349" t="inlineStr">
        <is>
          <t>---</t>
        </is>
      </c>
      <c r="AV2349" t="inlineStr">
        <is>
          <t>---</t>
        </is>
      </c>
      <c r="AW2349" t="inlineStr">
        <is>
          <t>---</t>
        </is>
      </c>
      <c r="AX2349" t="inlineStr">
        <is>
          <t>---</t>
        </is>
      </c>
      <c r="AY2349" t="inlineStr">
        <is>
          <t>---</t>
        </is>
      </c>
      <c r="AZ2349" t="inlineStr">
        <is>
          <t>---</t>
        </is>
      </c>
      <c r="BA2349" t="inlineStr">
        <is>
          <t>3964b2205a0f20868524be13aab0b786</t>
        </is>
      </c>
      <c r="BB2349" t="inlineStr">
        <is>
          <t>http://openrosa.org/formdesigner/0B48E039-1E80-49A7-AC24-732B6E788E39</t>
        </is>
      </c>
      <c r="BC2349" t="inlineStr">
        <is>
          <t>Ration et autres visites</t>
        </is>
      </c>
      <c r="BD2349" t="inlineStr">
        <is>
          <t>CommCare Android, version "2.56.1"(471796). App v16144. CommCare Version 2.56.1. Build 471796, built on: 2025-05-12</t>
        </is>
      </c>
      <c r="BE2349" t="inlineStr">
        <is>
          <t>commcare_8bfa4fa8-c694-426a-969e-07ff9318179f</t>
        </is>
      </c>
      <c r="BF2349" t="inlineStr"/>
      <c r="BG2349" t="inlineStr">
        <is>
          <t>f13d8149fc6d39ebe86af18272310ff9</t>
        </is>
      </c>
      <c r="BH2349" t="inlineStr">
        <is>
          <t>ef437999d64f4cb0aa8ca0d1af852da5</t>
        </is>
      </c>
      <c r="BI2349" t="inlineStr">
        <is>
          <t>15246</t>
        </is>
      </c>
      <c r="BJ2349" t="inlineStr">
        <is>
          <t>XFormInstance</t>
        </is>
      </c>
      <c r="BK2349" t="inlineStr">
        <is>
          <t>60501910399611f09148bb16f85ce7ee</t>
        </is>
      </c>
      <c r="BL2349" t="b">
        <v>0</v>
      </c>
      <c r="BM2349" t="inlineStr">
        <is>
          <t>---</t>
        </is>
      </c>
      <c r="BN2349" t="inlineStr">
        <is>
          <t>200.113.214.198</t>
        </is>
      </c>
      <c r="BO2349" t="inlineStr">
        <is>
          <t>Quinsberley Arelus</t>
        </is>
      </c>
    </row>
    <row r="2350">
      <c r="A2350" t="inlineStr">
        <is>
          <t>2348</t>
        </is>
      </c>
      <c r="B2350" t="inlineStr">
        <is>
          <t>bc2f0049-289c-412b-aa33-840d44cd71a7</t>
        </is>
      </c>
      <c r="C2350" t="inlineStr">
        <is>
          <t>2025-05-21</t>
        </is>
      </c>
      <c r="D2350" t="inlineStr">
        <is>
          <t>3</t>
        </is>
      </c>
      <c r="E2350" t="inlineStr">
        <is>
          <t>---</t>
        </is>
      </c>
      <c r="F2350" t="inlineStr">
        <is>
          <t>0</t>
        </is>
      </c>
      <c r="G2350" t="inlineStr">
        <is>
          <t>---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---</t>
        </is>
      </c>
      <c r="L2350" t="inlineStr">
        <is>
          <t>---</t>
        </is>
      </c>
      <c r="M2350" t="inlineStr">
        <is>
          <t>---</t>
        </is>
      </c>
      <c r="N2350" t="inlineStr">
        <is>
          <t>---</t>
        </is>
      </c>
      <c r="O2350" t="inlineStr">
        <is>
          <t>---</t>
        </is>
      </c>
      <c r="P2350" t="inlineStr">
        <is>
          <t>---</t>
        </is>
      </c>
      <c r="Q2350" t="inlineStr">
        <is>
          <t>---</t>
        </is>
      </c>
      <c r="R2350" t="inlineStr"/>
      <c r="S2350" t="inlineStr"/>
      <c r="T2350" t="inlineStr"/>
      <c r="U2350" t="inlineStr"/>
      <c r="V2350" t="inlineStr"/>
      <c r="W2350" t="inlineStr"/>
      <c r="X2350" t="inlineStr">
        <is>
          <t>GON/CSKS/ST00985</t>
        </is>
      </c>
      <c r="Y2350" t="inlineStr">
        <is>
          <t>GON/CSKS/ST00985</t>
        </is>
      </c>
      <c r="Z2350" t="inlineStr">
        <is>
          <t>2025-05-25 20:40:44</t>
        </is>
      </c>
      <c r="AA2350" t="inlineStr">
        <is>
          <t>2025-05-25 20:40:22</t>
        </is>
      </c>
      <c r="AB2350" t="inlineStr">
        <is>
          <t>6dorena</t>
        </is>
      </c>
      <c r="AC2350" t="inlineStr">
        <is>
          <t>2025-05-25 19:40:55</t>
        </is>
      </c>
      <c r="AD2350" s="1" t="inlineStr">
        <is>
          <t>https://www.commcarehq.org/a/caris-test/reports/form_data/bc2f0049-289c-412b-aa33-840d44cd71a7/</t>
        </is>
      </c>
      <c r="AE2350" t="inlineStr">
        <is>
          <t>---</t>
        </is>
      </c>
      <c r="AF2350" t="inlineStr">
        <is>
          <t>3c5a623af057e23a32ae4000_23485</t>
        </is>
      </c>
      <c r="AG2350" t="inlineStr">
        <is>
          <t>OK</t>
        </is>
      </c>
      <c r="AH2350" t="inlineStr">
        <is>
          <t>2025-05-25 20:40:44</t>
        </is>
      </c>
      <c r="AI2350" t="inlineStr">
        <is>
          <t>3964b2205a0f20868524be13aab0b786</t>
        </is>
      </c>
      <c r="AJ2350" t="inlineStr">
        <is>
          <t>2025-05-21</t>
        </is>
      </c>
      <c r="AK2350" t="inlineStr">
        <is>
          <t>3</t>
        </is>
      </c>
      <c r="AL2350" t="inlineStr">
        <is>
          <t>---</t>
        </is>
      </c>
      <c r="AM2350" t="inlineStr">
        <is>
          <t>0</t>
        </is>
      </c>
      <c r="AN2350" t="inlineStr">
        <is>
          <t>---</t>
        </is>
      </c>
      <c r="AO2350" t="inlineStr">
        <is>
          <t>1</t>
        </is>
      </c>
      <c r="AP2350" t="inlineStr">
        <is>
          <t>1</t>
        </is>
      </c>
      <c r="AQ2350" t="inlineStr"/>
      <c r="AR2350" t="inlineStr"/>
      <c r="AS2350" t="inlineStr"/>
      <c r="AT2350" t="inlineStr"/>
      <c r="AU2350" t="inlineStr">
        <is>
          <t>---</t>
        </is>
      </c>
      <c r="AV2350" t="inlineStr">
        <is>
          <t>---</t>
        </is>
      </c>
      <c r="AW2350" t="inlineStr">
        <is>
          <t>---</t>
        </is>
      </c>
      <c r="AX2350" t="inlineStr">
        <is>
          <t>---</t>
        </is>
      </c>
      <c r="AY2350" t="inlineStr">
        <is>
          <t>---</t>
        </is>
      </c>
      <c r="AZ2350" t="inlineStr">
        <is>
          <t>---</t>
        </is>
      </c>
      <c r="BA2350" t="inlineStr">
        <is>
          <t>3964b2205a0f20868524be13aab0b786</t>
        </is>
      </c>
      <c r="BB2350" t="inlineStr">
        <is>
          <t>http://openrosa.org/formdesigner/0B48E039-1E80-49A7-AC24-732B6E788E39</t>
        </is>
      </c>
      <c r="BC2350" t="inlineStr">
        <is>
          <t>Ration et autres visites</t>
        </is>
      </c>
      <c r="BD2350" t="inlineStr">
        <is>
          <t>CommCare Android, version "2.56.1"(471796). App v16144. CommCare Version 2.56.1. Build 471796, built on: 2025-05-12</t>
        </is>
      </c>
      <c r="BE2350" t="inlineStr">
        <is>
          <t>commcare_8bfa4fa8-c694-426a-969e-07ff9318179f</t>
        </is>
      </c>
      <c r="BF2350" t="inlineStr"/>
      <c r="BG2350" t="inlineStr">
        <is>
          <t>f13d8149fc6d39ebe86af18272310ff9</t>
        </is>
      </c>
      <c r="BH2350" t="inlineStr">
        <is>
          <t>ef437999d64f4cb0aa8ca0d1af852da5</t>
        </is>
      </c>
      <c r="BI2350" t="inlineStr">
        <is>
          <t>15246</t>
        </is>
      </c>
      <c r="BJ2350" t="inlineStr">
        <is>
          <t>XFormInstance</t>
        </is>
      </c>
      <c r="BK2350" t="inlineStr">
        <is>
          <t>60501910399611f09148bb16f85ce7ee</t>
        </is>
      </c>
      <c r="BL2350" t="b">
        <v>0</v>
      </c>
      <c r="BM2350" t="inlineStr">
        <is>
          <t>---</t>
        </is>
      </c>
      <c r="BN2350" t="inlineStr">
        <is>
          <t>200.113.214.198</t>
        </is>
      </c>
      <c r="BO2350" t="inlineStr">
        <is>
          <t>Gessica/Jessikar Delphin</t>
        </is>
      </c>
    </row>
    <row r="2351">
      <c r="A2351" t="inlineStr">
        <is>
          <t>2349</t>
        </is>
      </c>
      <c r="B2351" t="inlineStr">
        <is>
          <t>edcee1dc-c752-46be-8750-ad18a13faf1b</t>
        </is>
      </c>
      <c r="C2351" t="inlineStr">
        <is>
          <t>2025-05-21</t>
        </is>
      </c>
      <c r="D2351" t="inlineStr">
        <is>
          <t>3</t>
        </is>
      </c>
      <c r="E2351" t="inlineStr">
        <is>
          <t>---</t>
        </is>
      </c>
      <c r="F2351" t="inlineStr">
        <is>
          <t>0</t>
        </is>
      </c>
      <c r="G2351" t="inlineStr">
        <is>
          <t>---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---</t>
        </is>
      </c>
      <c r="L2351" t="inlineStr">
        <is>
          <t>---</t>
        </is>
      </c>
      <c r="M2351" t="inlineStr">
        <is>
          <t>---</t>
        </is>
      </c>
      <c r="N2351" t="inlineStr">
        <is>
          <t>---</t>
        </is>
      </c>
      <c r="O2351" t="inlineStr">
        <is>
          <t>---</t>
        </is>
      </c>
      <c r="P2351" t="inlineStr">
        <is>
          <t>---</t>
        </is>
      </c>
      <c r="Q2351" t="inlineStr">
        <is>
          <t>---</t>
        </is>
      </c>
      <c r="R2351" t="inlineStr"/>
      <c r="S2351" t="inlineStr"/>
      <c r="T2351" t="inlineStr"/>
      <c r="U2351" t="inlineStr"/>
      <c r="V2351" t="inlineStr"/>
      <c r="W2351" t="inlineStr"/>
      <c r="X2351" t="inlineStr">
        <is>
          <t>GON/CSKS/00448</t>
        </is>
      </c>
      <c r="Y2351" t="inlineStr">
        <is>
          <t>GON/CSKS/00448</t>
        </is>
      </c>
      <c r="Z2351" t="inlineStr">
        <is>
          <t>2025-05-25 20:41:14</t>
        </is>
      </c>
      <c r="AA2351" t="inlineStr">
        <is>
          <t>2025-05-25 20:41:00</t>
        </is>
      </c>
      <c r="AB2351" t="inlineStr">
        <is>
          <t>6dorena</t>
        </is>
      </c>
      <c r="AC2351" t="inlineStr">
        <is>
          <t>2025-05-25 19:41:13</t>
        </is>
      </c>
      <c r="AD2351" s="1" t="inlineStr">
        <is>
          <t>https://www.commcarehq.org/a/caris-test/reports/form_data/edcee1dc-c752-46be-8750-ad18a13faf1b/</t>
        </is>
      </c>
      <c r="AE2351" t="inlineStr">
        <is>
          <t>---</t>
        </is>
      </c>
      <c r="AF2351" t="inlineStr">
        <is>
          <t>4a60d049d2a34dbcadbf8d074a72a2d9</t>
        </is>
      </c>
      <c r="AG2351" t="inlineStr">
        <is>
          <t>OK</t>
        </is>
      </c>
      <c r="AH2351" t="inlineStr">
        <is>
          <t>2025-05-25 20:41:14</t>
        </is>
      </c>
      <c r="AI2351" t="inlineStr">
        <is>
          <t>3964b2205a0f20868524be13aab0b786</t>
        </is>
      </c>
      <c r="AJ2351" t="inlineStr">
        <is>
          <t>2025-05-21</t>
        </is>
      </c>
      <c r="AK2351" t="inlineStr">
        <is>
          <t>3</t>
        </is>
      </c>
      <c r="AL2351" t="inlineStr">
        <is>
          <t>---</t>
        </is>
      </c>
      <c r="AM2351" t="inlineStr">
        <is>
          <t>0</t>
        </is>
      </c>
      <c r="AN2351" t="inlineStr">
        <is>
          <t>---</t>
        </is>
      </c>
      <c r="AO2351" t="inlineStr">
        <is>
          <t>1</t>
        </is>
      </c>
      <c r="AP2351" t="inlineStr">
        <is>
          <t>1</t>
        </is>
      </c>
      <c r="AQ2351" t="inlineStr"/>
      <c r="AR2351" t="inlineStr"/>
      <c r="AS2351" t="inlineStr"/>
      <c r="AT2351" t="inlineStr"/>
      <c r="AU2351" t="inlineStr">
        <is>
          <t>---</t>
        </is>
      </c>
      <c r="AV2351" t="inlineStr">
        <is>
          <t>---</t>
        </is>
      </c>
      <c r="AW2351" t="inlineStr">
        <is>
          <t>---</t>
        </is>
      </c>
      <c r="AX2351" t="inlineStr">
        <is>
          <t>---</t>
        </is>
      </c>
      <c r="AY2351" t="inlineStr">
        <is>
          <t>---</t>
        </is>
      </c>
      <c r="AZ2351" t="inlineStr">
        <is>
          <t>---</t>
        </is>
      </c>
      <c r="BA2351" t="inlineStr">
        <is>
          <t>3964b2205a0f20868524be13aab0b786</t>
        </is>
      </c>
      <c r="BB2351" t="inlineStr">
        <is>
          <t>http://openrosa.org/formdesigner/0B48E039-1E80-49A7-AC24-732B6E788E39</t>
        </is>
      </c>
      <c r="BC2351" t="inlineStr">
        <is>
          <t>Ration et autres visites</t>
        </is>
      </c>
      <c r="BD2351" t="inlineStr">
        <is>
          <t>CommCare Android, version "2.56.1"(471796). App v16144. CommCare Version 2.56.1. Build 471796, built on: 2025-05-12</t>
        </is>
      </c>
      <c r="BE2351" t="inlineStr">
        <is>
          <t>commcare_8bfa4fa8-c694-426a-969e-07ff9318179f</t>
        </is>
      </c>
      <c r="BF2351" t="inlineStr"/>
      <c r="BG2351" t="inlineStr">
        <is>
          <t>f13d8149fc6d39ebe86af18272310ff9</t>
        </is>
      </c>
      <c r="BH2351" t="inlineStr">
        <is>
          <t>ef437999d64f4cb0aa8ca0d1af852da5</t>
        </is>
      </c>
      <c r="BI2351" t="inlineStr">
        <is>
          <t>15246</t>
        </is>
      </c>
      <c r="BJ2351" t="inlineStr">
        <is>
          <t>XFormInstance</t>
        </is>
      </c>
      <c r="BK2351" t="inlineStr">
        <is>
          <t>60501910399611f09148bb16f85ce7ee</t>
        </is>
      </c>
      <c r="BL2351" t="b">
        <v>0</v>
      </c>
      <c r="BM2351" t="inlineStr">
        <is>
          <t>---</t>
        </is>
      </c>
      <c r="BN2351" t="inlineStr">
        <is>
          <t>200.113.214.198</t>
        </is>
      </c>
      <c r="BO2351" t="inlineStr">
        <is>
          <t>Clauderson Celira/Estilien</t>
        </is>
      </c>
    </row>
    <row r="2352">
      <c r="A2352" t="inlineStr">
        <is>
          <t>2350</t>
        </is>
      </c>
      <c r="B2352" t="inlineStr">
        <is>
          <t>19b74f01-a01d-4e15-aa21-106f60553ddb</t>
        </is>
      </c>
      <c r="C2352" t="inlineStr">
        <is>
          <t>2025-05-21</t>
        </is>
      </c>
      <c r="D2352" t="inlineStr">
        <is>
          <t>3</t>
        </is>
      </c>
      <c r="E2352" t="inlineStr">
        <is>
          <t>---</t>
        </is>
      </c>
      <c r="F2352" t="inlineStr">
        <is>
          <t>0</t>
        </is>
      </c>
      <c r="G2352" t="inlineStr">
        <is>
          <t>---</t>
        </is>
      </c>
      <c r="H2352" t="inlineStr">
        <is>
          <t>1</t>
        </is>
      </c>
      <c r="I2352" t="inlineStr">
        <is>
          <t>1</t>
        </is>
      </c>
      <c r="J2352" t="inlineStr">
        <is>
          <t>1</t>
        </is>
      </c>
      <c r="K2352" t="inlineStr">
        <is>
          <t>---</t>
        </is>
      </c>
      <c r="L2352" t="inlineStr">
        <is>
          <t>---</t>
        </is>
      </c>
      <c r="M2352" t="inlineStr">
        <is>
          <t>---</t>
        </is>
      </c>
      <c r="N2352" t="inlineStr">
        <is>
          <t>---</t>
        </is>
      </c>
      <c r="O2352" t="inlineStr">
        <is>
          <t>---</t>
        </is>
      </c>
      <c r="P2352" t="inlineStr">
        <is>
          <t>---</t>
        </is>
      </c>
      <c r="Q2352" t="inlineStr">
        <is>
          <t>---</t>
        </is>
      </c>
      <c r="R2352" t="inlineStr"/>
      <c r="S2352" t="inlineStr"/>
      <c r="T2352" t="inlineStr"/>
      <c r="U2352" t="inlineStr"/>
      <c r="V2352" t="inlineStr"/>
      <c r="W2352" t="inlineStr"/>
      <c r="X2352" t="inlineStr">
        <is>
          <t>GON/CSKS/ST01497</t>
        </is>
      </c>
      <c r="Y2352" t="inlineStr">
        <is>
          <t>GON/CSKS/ST01497</t>
        </is>
      </c>
      <c r="Z2352" t="inlineStr">
        <is>
          <t>2025-05-25 20:42:06</t>
        </is>
      </c>
      <c r="AA2352" t="inlineStr">
        <is>
          <t>2025-05-25 20:41:29</t>
        </is>
      </c>
      <c r="AB2352" t="inlineStr">
        <is>
          <t>6dorena</t>
        </is>
      </c>
      <c r="AC2352" t="inlineStr">
        <is>
          <t>2025-05-25 19:42:06</t>
        </is>
      </c>
      <c r="AD2352" s="1" t="inlineStr">
        <is>
          <t>https://www.commcarehq.org/a/caris-test/reports/form_data/19b74f01-a01d-4e15-aa21-106f60553ddb/</t>
        </is>
      </c>
      <c r="AE2352" t="inlineStr">
        <is>
          <t>---</t>
        </is>
      </c>
      <c r="AF2352" t="inlineStr">
        <is>
          <t>3c5a623af057e23a32ae4000_33868</t>
        </is>
      </c>
      <c r="AG2352" t="inlineStr">
        <is>
          <t>OK</t>
        </is>
      </c>
      <c r="AH2352" t="inlineStr">
        <is>
          <t>2025-05-25 20:42:06</t>
        </is>
      </c>
      <c r="AI2352" t="inlineStr">
        <is>
          <t>3964b2205a0f20868524be13aab0b786</t>
        </is>
      </c>
      <c r="AJ2352" t="inlineStr">
        <is>
          <t>2025-05-21</t>
        </is>
      </c>
      <c r="AK2352" t="inlineStr">
        <is>
          <t>3</t>
        </is>
      </c>
      <c r="AL2352" t="inlineStr">
        <is>
          <t>---</t>
        </is>
      </c>
      <c r="AM2352" t="inlineStr">
        <is>
          <t>0</t>
        </is>
      </c>
      <c r="AN2352" t="inlineStr">
        <is>
          <t>---</t>
        </is>
      </c>
      <c r="AO2352" t="inlineStr">
        <is>
          <t>1</t>
        </is>
      </c>
      <c r="AP2352" t="inlineStr">
        <is>
          <t>1</t>
        </is>
      </c>
      <c r="AQ2352" t="inlineStr"/>
      <c r="AR2352" t="inlineStr"/>
      <c r="AS2352" t="inlineStr"/>
      <c r="AT2352" t="inlineStr"/>
      <c r="AU2352" t="inlineStr">
        <is>
          <t>---</t>
        </is>
      </c>
      <c r="AV2352" t="inlineStr">
        <is>
          <t>---</t>
        </is>
      </c>
      <c r="AW2352" t="inlineStr">
        <is>
          <t>---</t>
        </is>
      </c>
      <c r="AX2352" t="inlineStr">
        <is>
          <t>---</t>
        </is>
      </c>
      <c r="AY2352" t="inlineStr">
        <is>
          <t>---</t>
        </is>
      </c>
      <c r="AZ2352" t="inlineStr">
        <is>
          <t>---</t>
        </is>
      </c>
      <c r="BA2352" t="inlineStr">
        <is>
          <t>3964b2205a0f20868524be13aab0b786</t>
        </is>
      </c>
      <c r="BB2352" t="inlineStr">
        <is>
          <t>http://openrosa.org/formdesigner/0B48E039-1E80-49A7-AC24-732B6E788E39</t>
        </is>
      </c>
      <c r="BC2352" t="inlineStr">
        <is>
          <t>Ration et autres visites</t>
        </is>
      </c>
      <c r="BD2352" t="inlineStr">
        <is>
          <t>CommCare Android, version "2.56.1"(471796). App v16144. CommCare Version 2.56.1. Build 471796, built on: 2025-05-12</t>
        </is>
      </c>
      <c r="BE2352" t="inlineStr">
        <is>
          <t>commcare_8bfa4fa8-c694-426a-969e-07ff9318179f</t>
        </is>
      </c>
      <c r="BF2352" t="inlineStr"/>
      <c r="BG2352" t="inlineStr">
        <is>
          <t>f13d8149fc6d39ebe86af18272310ff9</t>
        </is>
      </c>
      <c r="BH2352" t="inlineStr">
        <is>
          <t>ef437999d64f4cb0aa8ca0d1af852da5</t>
        </is>
      </c>
      <c r="BI2352" t="inlineStr">
        <is>
          <t>15246</t>
        </is>
      </c>
      <c r="BJ2352" t="inlineStr">
        <is>
          <t>XFormInstance</t>
        </is>
      </c>
      <c r="BK2352" t="inlineStr">
        <is>
          <t>60501910399611f09148bb16f85ce7ee</t>
        </is>
      </c>
      <c r="BL2352" t="b">
        <v>0</v>
      </c>
      <c r="BM2352" t="inlineStr">
        <is>
          <t>---</t>
        </is>
      </c>
      <c r="BN2352" t="inlineStr">
        <is>
          <t>200.113.214.198</t>
        </is>
      </c>
      <c r="BO2352" t="inlineStr">
        <is>
          <t>Miguelson Etienne</t>
        </is>
      </c>
    </row>
    <row r="2353">
      <c r="A2353" t="inlineStr">
        <is>
          <t>2351</t>
        </is>
      </c>
      <c r="B2353" t="inlineStr">
        <is>
          <t>38600bc5-dc31-47b9-88c5-4323f6eff3ff</t>
        </is>
      </c>
      <c r="C2353" t="inlineStr">
        <is>
          <t>2025-05-21</t>
        </is>
      </c>
      <c r="D2353" t="inlineStr">
        <is>
          <t>3</t>
        </is>
      </c>
      <c r="E2353" t="inlineStr">
        <is>
          <t>---</t>
        </is>
      </c>
      <c r="F2353" t="inlineStr">
        <is>
          <t>0</t>
        </is>
      </c>
      <c r="G2353" t="inlineStr">
        <is>
          <t>---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---</t>
        </is>
      </c>
      <c r="L2353" t="inlineStr">
        <is>
          <t>---</t>
        </is>
      </c>
      <c r="M2353" t="inlineStr">
        <is>
          <t>---</t>
        </is>
      </c>
      <c r="N2353" t="inlineStr">
        <is>
          <t>---</t>
        </is>
      </c>
      <c r="O2353" t="inlineStr">
        <is>
          <t>---</t>
        </is>
      </c>
      <c r="P2353" t="inlineStr">
        <is>
          <t>---</t>
        </is>
      </c>
      <c r="Q2353" t="inlineStr">
        <is>
          <t>---</t>
        </is>
      </c>
      <c r="R2353" t="inlineStr"/>
      <c r="S2353" t="inlineStr"/>
      <c r="T2353" t="inlineStr"/>
      <c r="U2353" t="inlineStr"/>
      <c r="V2353" t="inlineStr"/>
      <c r="W2353" t="inlineStr"/>
      <c r="X2353" t="inlineStr">
        <is>
          <t>GON/CSKS/ST01974</t>
        </is>
      </c>
      <c r="Y2353" t="inlineStr">
        <is>
          <t>GON/CSKS/ST01974</t>
        </is>
      </c>
      <c r="Z2353" t="inlineStr">
        <is>
          <t>2025-05-25 20:43:01</t>
        </is>
      </c>
      <c r="AA2353" t="inlineStr">
        <is>
          <t>2025-05-25 20:42:46</t>
        </is>
      </c>
      <c r="AB2353" t="inlineStr">
        <is>
          <t>6dorena</t>
        </is>
      </c>
      <c r="AC2353" t="inlineStr">
        <is>
          <t>2025-05-25 19:43:01</t>
        </is>
      </c>
      <c r="AD2353" s="1" t="inlineStr">
        <is>
          <t>https://www.commcarehq.org/a/caris-test/reports/form_data/38600bc5-dc31-47b9-88c5-4323f6eff3ff/</t>
        </is>
      </c>
      <c r="AE2353" t="inlineStr">
        <is>
          <t>---</t>
        </is>
      </c>
      <c r="AF2353" t="inlineStr">
        <is>
          <t>3c5a623af057e23a32ae4000_107240</t>
        </is>
      </c>
      <c r="AG2353" t="inlineStr">
        <is>
          <t>OK</t>
        </is>
      </c>
      <c r="AH2353" t="inlineStr">
        <is>
          <t>2025-05-25 20:43:01</t>
        </is>
      </c>
      <c r="AI2353" t="inlineStr">
        <is>
          <t>3964b2205a0f20868524be13aab0b786</t>
        </is>
      </c>
      <c r="AJ2353" t="inlineStr">
        <is>
          <t>2025-05-21</t>
        </is>
      </c>
      <c r="AK2353" t="inlineStr">
        <is>
          <t>3</t>
        </is>
      </c>
      <c r="AL2353" t="inlineStr">
        <is>
          <t>---</t>
        </is>
      </c>
      <c r="AM2353" t="inlineStr">
        <is>
          <t>0</t>
        </is>
      </c>
      <c r="AN2353" t="inlineStr">
        <is>
          <t>---</t>
        </is>
      </c>
      <c r="AO2353" t="inlineStr">
        <is>
          <t>1</t>
        </is>
      </c>
      <c r="AP2353" t="inlineStr">
        <is>
          <t>1</t>
        </is>
      </c>
      <c r="AQ2353" t="inlineStr"/>
      <c r="AR2353" t="inlineStr"/>
      <c r="AS2353" t="inlineStr"/>
      <c r="AT2353" t="inlineStr"/>
      <c r="AU2353" t="inlineStr">
        <is>
          <t>---</t>
        </is>
      </c>
      <c r="AV2353" t="inlineStr">
        <is>
          <t>---</t>
        </is>
      </c>
      <c r="AW2353" t="inlineStr">
        <is>
          <t>---</t>
        </is>
      </c>
      <c r="AX2353" t="inlineStr">
        <is>
          <t>---</t>
        </is>
      </c>
      <c r="AY2353" t="inlineStr">
        <is>
          <t>---</t>
        </is>
      </c>
      <c r="AZ2353" t="inlineStr">
        <is>
          <t>---</t>
        </is>
      </c>
      <c r="BA2353" t="inlineStr">
        <is>
          <t>3964b2205a0f20868524be13aab0b786</t>
        </is>
      </c>
      <c r="BB2353" t="inlineStr">
        <is>
          <t>http://openrosa.org/formdesigner/0B48E039-1E80-49A7-AC24-732B6E788E39</t>
        </is>
      </c>
      <c r="BC2353" t="inlineStr">
        <is>
          <t>Ration et autres visites</t>
        </is>
      </c>
      <c r="BD2353" t="inlineStr">
        <is>
          <t>CommCare Android, version "2.56.1"(471796). App v16144. CommCare Version 2.56.1. Build 471796, built on: 2025-05-12</t>
        </is>
      </c>
      <c r="BE2353" t="inlineStr">
        <is>
          <t>commcare_8bfa4fa8-c694-426a-969e-07ff9318179f</t>
        </is>
      </c>
      <c r="BF2353" t="inlineStr"/>
      <c r="BG2353" t="inlineStr">
        <is>
          <t>f13d8149fc6d39ebe86af18272310ff9</t>
        </is>
      </c>
      <c r="BH2353" t="inlineStr">
        <is>
          <t>ef437999d64f4cb0aa8ca0d1af852da5</t>
        </is>
      </c>
      <c r="BI2353" t="inlineStr">
        <is>
          <t>15246</t>
        </is>
      </c>
      <c r="BJ2353" t="inlineStr">
        <is>
          <t>XFormInstance</t>
        </is>
      </c>
      <c r="BK2353" t="inlineStr">
        <is>
          <t>60501910399611f09148bb16f85ce7ee</t>
        </is>
      </c>
      <c r="BL2353" t="b">
        <v>0</v>
      </c>
      <c r="BM2353" t="inlineStr">
        <is>
          <t>---</t>
        </is>
      </c>
      <c r="BN2353" t="inlineStr">
        <is>
          <t>200.113.214.198</t>
        </is>
      </c>
      <c r="BO2353" t="inlineStr">
        <is>
          <t>Djonn-Mica Gardicee</t>
        </is>
      </c>
    </row>
    <row r="2354">
      <c r="A2354" t="inlineStr">
        <is>
          <t>2352</t>
        </is>
      </c>
      <c r="B2354" t="inlineStr">
        <is>
          <t>fd75a8d4-ffb9-4e34-b6c6-70a7176dfc3d</t>
        </is>
      </c>
      <c r="C2354" t="inlineStr">
        <is>
          <t>2025-05-21</t>
        </is>
      </c>
      <c r="D2354" t="inlineStr">
        <is>
          <t>3</t>
        </is>
      </c>
      <c r="E2354" t="inlineStr">
        <is>
          <t>---</t>
        </is>
      </c>
      <c r="F2354" t="inlineStr">
        <is>
          <t>0</t>
        </is>
      </c>
      <c r="G2354" t="inlineStr">
        <is>
          <t>---</t>
        </is>
      </c>
      <c r="H2354" t="inlineStr">
        <is>
          <t>0</t>
        </is>
      </c>
      <c r="I2354" t="inlineStr">
        <is>
          <t>0</t>
        </is>
      </c>
      <c r="J2354" t="inlineStr">
        <is>
          <t>---</t>
        </is>
      </c>
      <c r="K2354" t="inlineStr">
        <is>
          <t>---</t>
        </is>
      </c>
      <c r="L2354" t="inlineStr">
        <is>
          <t>---</t>
        </is>
      </c>
      <c r="M2354" t="inlineStr">
        <is>
          <t>---</t>
        </is>
      </c>
      <c r="N2354" t="inlineStr">
        <is>
          <t>---</t>
        </is>
      </c>
      <c r="O2354" t="inlineStr">
        <is>
          <t>---</t>
        </is>
      </c>
      <c r="P2354" t="inlineStr">
        <is>
          <t>---</t>
        </is>
      </c>
      <c r="Q2354" t="inlineStr">
        <is>
          <t>---</t>
        </is>
      </c>
      <c r="R2354" t="inlineStr">
        <is>
          <t>---</t>
        </is>
      </c>
      <c r="S2354" t="inlineStr">
        <is>
          <t>---</t>
        </is>
      </c>
      <c r="T2354" t="inlineStr">
        <is>
          <t>---</t>
        </is>
      </c>
      <c r="U2354" t="inlineStr">
        <is>
          <t>---</t>
        </is>
      </c>
      <c r="V2354" t="inlineStr">
        <is>
          <t>---</t>
        </is>
      </c>
      <c r="W2354" t="inlineStr"/>
      <c r="X2354" t="inlineStr">
        <is>
          <t>GON/CSKS/ST00485</t>
        </is>
      </c>
      <c r="Y2354" t="inlineStr">
        <is>
          <t>GON/CSKS/ST00485</t>
        </is>
      </c>
      <c r="Z2354" t="inlineStr">
        <is>
          <t>2025-05-25 20:43:44</t>
        </is>
      </c>
      <c r="AA2354" t="inlineStr">
        <is>
          <t>2025-05-25 20:43:25</t>
        </is>
      </c>
      <c r="AB2354" t="inlineStr">
        <is>
          <t>6dorena</t>
        </is>
      </c>
      <c r="AC2354" t="inlineStr">
        <is>
          <t>2025-05-25 19:43:45</t>
        </is>
      </c>
      <c r="AD2354" s="1" t="inlineStr">
        <is>
          <t>https://www.commcarehq.org/a/caris-test/reports/form_data/fd75a8d4-ffb9-4e34-b6c6-70a7176dfc3d/</t>
        </is>
      </c>
      <c r="AE2354" t="inlineStr">
        <is>
          <t>---</t>
        </is>
      </c>
      <c r="AF2354" t="inlineStr">
        <is>
          <t>3c5a623af057e23a32ae4000_17491</t>
        </is>
      </c>
      <c r="AG2354" t="inlineStr">
        <is>
          <t>OK</t>
        </is>
      </c>
      <c r="AH2354" t="inlineStr">
        <is>
          <t>2025-05-25 20:43:44</t>
        </is>
      </c>
      <c r="AI2354" t="inlineStr">
        <is>
          <t>3964b2205a0f20868524be13aab0b786</t>
        </is>
      </c>
      <c r="AJ2354" t="inlineStr">
        <is>
          <t>2025-05-21</t>
        </is>
      </c>
      <c r="AK2354" t="inlineStr">
        <is>
          <t>3</t>
        </is>
      </c>
      <c r="AL2354" t="inlineStr">
        <is>
          <t>---</t>
        </is>
      </c>
      <c r="AM2354" t="inlineStr">
        <is>
          <t>0</t>
        </is>
      </c>
      <c r="AN2354" t="inlineStr">
        <is>
          <t>---</t>
        </is>
      </c>
      <c r="AO2354" t="inlineStr">
        <is>
          <t>0</t>
        </is>
      </c>
      <c r="AP2354" t="inlineStr">
        <is>
          <t>0</t>
        </is>
      </c>
      <c r="AQ2354" t="inlineStr">
        <is>
          <t>---</t>
        </is>
      </c>
      <c r="AR2354" t="inlineStr">
        <is>
          <t>---</t>
        </is>
      </c>
      <c r="AS2354" t="inlineStr">
        <is>
          <t>---</t>
        </is>
      </c>
      <c r="AT2354" t="inlineStr"/>
      <c r="AU2354" t="inlineStr">
        <is>
          <t>---</t>
        </is>
      </c>
      <c r="AV2354" t="inlineStr">
        <is>
          <t>---</t>
        </is>
      </c>
      <c r="AW2354" t="inlineStr">
        <is>
          <t>---</t>
        </is>
      </c>
      <c r="AX2354" t="inlineStr">
        <is>
          <t>---</t>
        </is>
      </c>
      <c r="AY2354" t="inlineStr">
        <is>
          <t>---</t>
        </is>
      </c>
      <c r="AZ2354" t="inlineStr">
        <is>
          <t>---</t>
        </is>
      </c>
      <c r="BA2354" t="inlineStr">
        <is>
          <t>3964b2205a0f20868524be13aab0b786</t>
        </is>
      </c>
      <c r="BB2354" t="inlineStr">
        <is>
          <t>http://openrosa.org/formdesigner/0B48E039-1E80-49A7-AC24-732B6E788E39</t>
        </is>
      </c>
      <c r="BC2354" t="inlineStr">
        <is>
          <t>Ration et autres visites</t>
        </is>
      </c>
      <c r="BD2354" t="inlineStr">
        <is>
          <t>CommCare Android, version "2.56.1"(471796). App v16144. CommCare Version 2.56.1. Build 471796, built on: 2025-05-12</t>
        </is>
      </c>
      <c r="BE2354" t="inlineStr">
        <is>
          <t>commcare_8bfa4fa8-c694-426a-969e-07ff9318179f</t>
        </is>
      </c>
      <c r="BF2354" t="inlineStr"/>
      <c r="BG2354" t="inlineStr">
        <is>
          <t>f13d8149fc6d39ebe86af18272310ff9</t>
        </is>
      </c>
      <c r="BH2354" t="inlineStr">
        <is>
          <t>ef437999d64f4cb0aa8ca0d1af852da5</t>
        </is>
      </c>
      <c r="BI2354" t="inlineStr">
        <is>
          <t>15246</t>
        </is>
      </c>
      <c r="BJ2354" t="inlineStr">
        <is>
          <t>XFormInstance</t>
        </is>
      </c>
      <c r="BK2354" t="inlineStr">
        <is>
          <t>60501910399611f09148bb16f85ce7ee</t>
        </is>
      </c>
      <c r="BL2354" t="b">
        <v>0</v>
      </c>
      <c r="BM2354" t="inlineStr">
        <is>
          <t>---</t>
        </is>
      </c>
      <c r="BN2354" t="inlineStr">
        <is>
          <t>200.113.214.198</t>
        </is>
      </c>
      <c r="BO2354" t="inlineStr">
        <is>
          <t>SHAELDINE JEAN</t>
        </is>
      </c>
    </row>
    <row r="2355">
      <c r="A2355" t="inlineStr">
        <is>
          <t>2353</t>
        </is>
      </c>
      <c r="B2355" t="inlineStr">
        <is>
          <t>0a3f6275-5459-46df-aef3-06e27d856fa5</t>
        </is>
      </c>
      <c r="C2355" t="inlineStr">
        <is>
          <t>2025-05-21</t>
        </is>
      </c>
      <c r="D2355" t="inlineStr">
        <is>
          <t>3</t>
        </is>
      </c>
      <c r="E2355" t="inlineStr">
        <is>
          <t>---</t>
        </is>
      </c>
      <c r="F2355" t="inlineStr">
        <is>
          <t>0</t>
        </is>
      </c>
      <c r="G2355" t="inlineStr">
        <is>
          <t>---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---</t>
        </is>
      </c>
      <c r="L2355" t="inlineStr">
        <is>
          <t>---</t>
        </is>
      </c>
      <c r="M2355" t="inlineStr">
        <is>
          <t>---</t>
        </is>
      </c>
      <c r="N2355" t="inlineStr">
        <is>
          <t>---</t>
        </is>
      </c>
      <c r="O2355" t="inlineStr">
        <is>
          <t>---</t>
        </is>
      </c>
      <c r="P2355" t="inlineStr">
        <is>
          <t>---</t>
        </is>
      </c>
      <c r="Q2355" t="inlineStr">
        <is>
          <t>---</t>
        </is>
      </c>
      <c r="R2355" t="inlineStr"/>
      <c r="S2355" t="inlineStr"/>
      <c r="T2355" t="inlineStr"/>
      <c r="U2355" t="inlineStr"/>
      <c r="V2355" t="inlineStr"/>
      <c r="W2355" t="inlineStr"/>
      <c r="X2355" t="inlineStr">
        <is>
          <t>GON/CSKS/00186</t>
        </is>
      </c>
      <c r="Y2355" t="inlineStr">
        <is>
          <t>GON/CSKS/00186</t>
        </is>
      </c>
      <c r="Z2355" t="inlineStr">
        <is>
          <t>2025-05-25 20:44:16</t>
        </is>
      </c>
      <c r="AA2355" t="inlineStr">
        <is>
          <t>2025-05-25 20:44:01</t>
        </is>
      </c>
      <c r="AB2355" t="inlineStr">
        <is>
          <t>6dorena</t>
        </is>
      </c>
      <c r="AC2355" t="inlineStr">
        <is>
          <t>2025-05-25 19:44:16</t>
        </is>
      </c>
      <c r="AD2355" s="1" t="inlineStr">
        <is>
          <t>https://www.commcarehq.org/a/caris-test/reports/form_data/0a3f6275-5459-46df-aef3-06e27d856fa5/</t>
        </is>
      </c>
      <c r="AE2355" t="inlineStr">
        <is>
          <t>---</t>
        </is>
      </c>
      <c r="AF2355" t="inlineStr">
        <is>
          <t>3c5a623af057e23a32ae4000_14367</t>
        </is>
      </c>
      <c r="AG2355" t="inlineStr">
        <is>
          <t>OK</t>
        </is>
      </c>
      <c r="AH2355" t="inlineStr">
        <is>
          <t>2025-05-25 20:44:16</t>
        </is>
      </c>
      <c r="AI2355" t="inlineStr">
        <is>
          <t>3964b2205a0f20868524be13aab0b786</t>
        </is>
      </c>
      <c r="AJ2355" t="inlineStr">
        <is>
          <t>2025-05-21</t>
        </is>
      </c>
      <c r="AK2355" t="inlineStr">
        <is>
          <t>3</t>
        </is>
      </c>
      <c r="AL2355" t="inlineStr">
        <is>
          <t>---</t>
        </is>
      </c>
      <c r="AM2355" t="inlineStr">
        <is>
          <t>0</t>
        </is>
      </c>
      <c r="AN2355" t="inlineStr">
        <is>
          <t>---</t>
        </is>
      </c>
      <c r="AO2355" t="inlineStr">
        <is>
          <t>1</t>
        </is>
      </c>
      <c r="AP2355" t="inlineStr">
        <is>
          <t>1</t>
        </is>
      </c>
      <c r="AQ2355" t="inlineStr"/>
      <c r="AR2355" t="inlineStr"/>
      <c r="AS2355" t="inlineStr"/>
      <c r="AT2355" t="inlineStr"/>
      <c r="AU2355" t="inlineStr">
        <is>
          <t>---</t>
        </is>
      </c>
      <c r="AV2355" t="inlineStr">
        <is>
          <t>---</t>
        </is>
      </c>
      <c r="AW2355" t="inlineStr">
        <is>
          <t>---</t>
        </is>
      </c>
      <c r="AX2355" t="inlineStr">
        <is>
          <t>---</t>
        </is>
      </c>
      <c r="AY2355" t="inlineStr">
        <is>
          <t>---</t>
        </is>
      </c>
      <c r="AZ2355" t="inlineStr">
        <is>
          <t>---</t>
        </is>
      </c>
      <c r="BA2355" t="inlineStr">
        <is>
          <t>3964b2205a0f20868524be13aab0b786</t>
        </is>
      </c>
      <c r="BB2355" t="inlineStr">
        <is>
          <t>http://openrosa.org/formdesigner/0B48E039-1E80-49A7-AC24-732B6E788E39</t>
        </is>
      </c>
      <c r="BC2355" t="inlineStr">
        <is>
          <t>Ration et autres visites</t>
        </is>
      </c>
      <c r="BD2355" t="inlineStr">
        <is>
          <t>CommCare Android, version "2.56.1"(471796). App v16144. CommCare Version 2.56.1. Build 471796, built on: 2025-05-12</t>
        </is>
      </c>
      <c r="BE2355" t="inlineStr">
        <is>
          <t>commcare_8bfa4fa8-c694-426a-969e-07ff9318179f</t>
        </is>
      </c>
      <c r="BF2355" t="inlineStr"/>
      <c r="BG2355" t="inlineStr">
        <is>
          <t>f13d8149fc6d39ebe86af18272310ff9</t>
        </is>
      </c>
      <c r="BH2355" t="inlineStr">
        <is>
          <t>ef437999d64f4cb0aa8ca0d1af852da5</t>
        </is>
      </c>
      <c r="BI2355" t="inlineStr">
        <is>
          <t>15246</t>
        </is>
      </c>
      <c r="BJ2355" t="inlineStr">
        <is>
          <t>XFormInstance</t>
        </is>
      </c>
      <c r="BK2355" t="inlineStr">
        <is>
          <t>60501910399611f09148bb16f85ce7ee</t>
        </is>
      </c>
      <c r="BL2355" t="b">
        <v>0</v>
      </c>
      <c r="BM2355" t="inlineStr">
        <is>
          <t>---</t>
        </is>
      </c>
      <c r="BN2355" t="inlineStr">
        <is>
          <t>200.113.214.198</t>
        </is>
      </c>
      <c r="BO2355" t="inlineStr">
        <is>
          <t>Edwens Jeanniton</t>
        </is>
      </c>
    </row>
    <row r="2356">
      <c r="A2356" t="inlineStr">
        <is>
          <t>2354</t>
        </is>
      </c>
      <c r="B2356" t="inlineStr">
        <is>
          <t>9e632760-fe51-443c-b687-4105b85d0bf0</t>
        </is>
      </c>
      <c r="C2356" t="inlineStr">
        <is>
          <t>2025-05-22</t>
        </is>
      </c>
      <c r="D2356" t="inlineStr">
        <is>
          <t>2</t>
        </is>
      </c>
      <c r="E2356" t="inlineStr">
        <is>
          <t>---</t>
        </is>
      </c>
      <c r="F2356" t="inlineStr">
        <is>
          <t>1</t>
        </is>
      </c>
      <c r="G2356" t="inlineStr">
        <is>
          <t>---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>
        <f>HYPERLINK("https://www.commcarehq.org/a/caris-test/api/form_attachment/v1/9e632760-fe51-443c-b687-4105b85d0bf0/1748206336643.jpg")</f>
        <v/>
      </c>
      <c r="M2356" t="inlineStr">
        <is>
          <t>---</t>
        </is>
      </c>
      <c r="N2356" t="inlineStr">
        <is>
          <t>---</t>
        </is>
      </c>
      <c r="O2356" t="inlineStr"/>
      <c r="P2356" t="inlineStr">
        <is>
          <t>---</t>
        </is>
      </c>
      <c r="Q2356" t="inlineStr"/>
      <c r="R2356" t="inlineStr">
        <is>
          <t>14.5</t>
        </is>
      </c>
      <c r="S2356" t="inlineStr">
        <is>
          <t>11.1</t>
        </is>
      </c>
      <c r="T2356" t="inlineStr">
        <is>
          <t>90.0</t>
        </is>
      </c>
      <c r="U2356" t="inlineStr"/>
      <c r="V2356" t="inlineStr"/>
      <c r="W2356" t="inlineStr"/>
      <c r="X2356" t="inlineStr">
        <is>
          <t>GON/CSKS/PED00342</t>
        </is>
      </c>
      <c r="Y2356" t="inlineStr">
        <is>
          <t>GON/CSKS/PED00342</t>
        </is>
      </c>
      <c r="Z2356" t="inlineStr">
        <is>
          <t>2025-05-25 20:56:31</t>
        </is>
      </c>
      <c r="AA2356" t="inlineStr">
        <is>
          <t>2025-05-25 20:50:14</t>
        </is>
      </c>
      <c r="AB2356" t="inlineStr">
        <is>
          <t>6dorena</t>
        </is>
      </c>
      <c r="AC2356" t="inlineStr">
        <is>
          <t>2025-05-25 19:56:44</t>
        </is>
      </c>
      <c r="AD2356" s="1" t="inlineStr">
        <is>
          <t>https://www.commcarehq.org/a/caris-test/reports/form_data/9e632760-fe51-443c-b687-4105b85d0bf0/</t>
        </is>
      </c>
      <c r="AE2356" t="inlineStr">
        <is>
          <t>---</t>
        </is>
      </c>
      <c r="AF2356" t="inlineStr">
        <is>
          <t>3c5a623af057e23a32ae4000_177708</t>
        </is>
      </c>
      <c r="AG2356" t="inlineStr">
        <is>
          <t>---</t>
        </is>
      </c>
      <c r="AH2356" t="inlineStr">
        <is>
          <t>2025-05-25 20:56:31</t>
        </is>
      </c>
      <c r="AI2356" t="inlineStr">
        <is>
          <t>3964b2205a0f20868524be13aab0b786</t>
        </is>
      </c>
      <c r="AJ2356" t="inlineStr">
        <is>
          <t>2025-05-22</t>
        </is>
      </c>
      <c r="AK2356" t="inlineStr">
        <is>
          <t>2</t>
        </is>
      </c>
      <c r="AL2356" t="inlineStr">
        <is>
          <t>---</t>
        </is>
      </c>
      <c r="AM2356" t="inlineStr">
        <is>
          <t>1</t>
        </is>
      </c>
      <c r="AN2356" t="inlineStr">
        <is>
          <t>---</t>
        </is>
      </c>
      <c r="AO2356" t="inlineStr">
        <is>
          <t>1</t>
        </is>
      </c>
      <c r="AP2356" t="inlineStr">
        <is>
          <t>1</t>
        </is>
      </c>
      <c r="AQ2356" t="inlineStr">
        <is>
          <t>14.5</t>
        </is>
      </c>
      <c r="AR2356" t="inlineStr">
        <is>
          <t>11.1</t>
        </is>
      </c>
      <c r="AS2356" t="inlineStr">
        <is>
          <t>90</t>
        </is>
      </c>
      <c r="AT2356" t="inlineStr"/>
      <c r="AU2356" t="inlineStr">
        <is>
          <t>---</t>
        </is>
      </c>
      <c r="AV2356" t="inlineStr">
        <is>
          <t>---</t>
        </is>
      </c>
      <c r="AW2356" t="inlineStr">
        <is>
          <t>---</t>
        </is>
      </c>
      <c r="AX2356" t="inlineStr">
        <is>
          <t>---</t>
        </is>
      </c>
      <c r="AY2356" t="inlineStr">
        <is>
          <t>---</t>
        </is>
      </c>
      <c r="AZ2356" t="inlineStr">
        <is>
          <t>---</t>
        </is>
      </c>
      <c r="BA2356" t="inlineStr">
        <is>
          <t>3964b2205a0f20868524be13aab0b786</t>
        </is>
      </c>
      <c r="BB2356" t="inlineStr">
        <is>
          <t>http://openrosa.org/formdesigner/0B48E039-1E80-49A7-AC24-732B6E788E39</t>
        </is>
      </c>
      <c r="BC2356" t="inlineStr">
        <is>
          <t>Ration et autres visites</t>
        </is>
      </c>
      <c r="BD2356" t="inlineStr">
        <is>
          <t>CommCare Android, version "2.56.1"(471796). App v16144. CommCare Version 2.56.1. Build 471796, built on: 2025-05-12</t>
        </is>
      </c>
      <c r="BE2356" t="inlineStr">
        <is>
          <t>commcare_8bfa4fa8-c694-426a-969e-07ff9318179f</t>
        </is>
      </c>
      <c r="BF2356" t="inlineStr"/>
      <c r="BG2356" t="inlineStr">
        <is>
          <t>f13d8149fc6d39ebe86af18272310ff9</t>
        </is>
      </c>
      <c r="BH2356" t="inlineStr">
        <is>
          <t>ef437999d64f4cb0aa8ca0d1af852da5</t>
        </is>
      </c>
      <c r="BI2356" t="inlineStr">
        <is>
          <t>15246</t>
        </is>
      </c>
      <c r="BJ2356" t="inlineStr">
        <is>
          <t>XFormInstance</t>
        </is>
      </c>
      <c r="BK2356" t="inlineStr">
        <is>
          <t>60501910399611f09148bb16f85ce7ee</t>
        </is>
      </c>
      <c r="BL2356" t="b">
        <v>0</v>
      </c>
      <c r="BM2356" t="inlineStr">
        <is>
          <t>---</t>
        </is>
      </c>
      <c r="BN2356" t="inlineStr">
        <is>
          <t>200.113.214.198</t>
        </is>
      </c>
      <c r="BO2356" t="inlineStr">
        <is>
          <t>Vanessa Valencia</t>
        </is>
      </c>
    </row>
    <row r="2357">
      <c r="A2357" t="inlineStr">
        <is>
          <t>2355</t>
        </is>
      </c>
      <c r="B2357" t="inlineStr">
        <is>
          <t>c05c2f54-b2c7-45ae-8126-ce75b1fa1ffa</t>
        </is>
      </c>
      <c r="C2357" t="inlineStr">
        <is>
          <t>2025-05-22</t>
        </is>
      </c>
      <c r="D2357" t="inlineStr">
        <is>
          <t>3</t>
        </is>
      </c>
      <c r="E2357" t="inlineStr">
        <is>
          <t>---</t>
        </is>
      </c>
      <c r="F2357" t="inlineStr">
        <is>
          <t>1</t>
        </is>
      </c>
      <c r="G2357" t="inlineStr">
        <is>
          <t>---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---</t>
        </is>
      </c>
      <c r="L2357" t="inlineStr">
        <is>
          <t>---</t>
        </is>
      </c>
      <c r="M2357" t="inlineStr">
        <is>
          <t>---</t>
        </is>
      </c>
      <c r="N2357" t="inlineStr">
        <is>
          <t>---</t>
        </is>
      </c>
      <c r="O2357" t="inlineStr">
        <is>
          <t>---</t>
        </is>
      </c>
      <c r="P2357" t="inlineStr">
        <is>
          <t>---</t>
        </is>
      </c>
      <c r="Q2357" t="inlineStr">
        <is>
          <t>---</t>
        </is>
      </c>
      <c r="R2357" t="inlineStr"/>
      <c r="S2357" t="inlineStr"/>
      <c r="T2357" t="inlineStr"/>
      <c r="U2357" t="inlineStr"/>
      <c r="V2357" t="inlineStr"/>
      <c r="W2357" t="inlineStr"/>
      <c r="X2357" t="inlineStr">
        <is>
          <t>CAP/CMBV/ST02180</t>
        </is>
      </c>
      <c r="Y2357" t="inlineStr">
        <is>
          <t>CAP/CMBV/ST02180</t>
        </is>
      </c>
      <c r="Z2357" t="inlineStr">
        <is>
          <t>2025-05-23 01:04:53</t>
        </is>
      </c>
      <c r="AA2357" t="inlineStr">
        <is>
          <t>2025-05-23 01:04:31</t>
        </is>
      </c>
      <c r="AB2357" t="inlineStr">
        <is>
          <t>1plyviose</t>
        </is>
      </c>
      <c r="AC2357" t="inlineStr">
        <is>
          <t>2025-05-26 01:05:19</t>
        </is>
      </c>
      <c r="AD2357" s="1" t="inlineStr">
        <is>
          <t>https://www.commcarehq.org/a/caris-test/reports/form_data/c05c2f54-b2c7-45ae-8126-ce75b1fa1ffa/</t>
        </is>
      </c>
      <c r="AE2357" t="inlineStr">
        <is>
          <t>---</t>
        </is>
      </c>
      <c r="AF2357" t="inlineStr">
        <is>
          <t>3c5a623af057e23a32ae4000_20598</t>
        </is>
      </c>
      <c r="AG2357" t="inlineStr">
        <is>
          <t>OK</t>
        </is>
      </c>
      <c r="AH2357" t="inlineStr">
        <is>
          <t>2025-05-23 01:04:53</t>
        </is>
      </c>
      <c r="AI2357" t="inlineStr">
        <is>
          <t>aab7a2415e99453fbcb8ebd109e92b4f</t>
        </is>
      </c>
      <c r="AJ2357" t="inlineStr">
        <is>
          <t>2025-05-22</t>
        </is>
      </c>
      <c r="AK2357" t="inlineStr">
        <is>
          <t>3</t>
        </is>
      </c>
      <c r="AL2357" t="inlineStr">
        <is>
          <t>---</t>
        </is>
      </c>
      <c r="AM2357" t="inlineStr">
        <is>
          <t>1</t>
        </is>
      </c>
      <c r="AN2357" t="inlineStr">
        <is>
          <t>---</t>
        </is>
      </c>
      <c r="AO2357" t="inlineStr">
        <is>
          <t>1</t>
        </is>
      </c>
      <c r="AP2357" t="inlineStr">
        <is>
          <t>1</t>
        </is>
      </c>
      <c r="AQ2357" t="inlineStr"/>
      <c r="AR2357" t="inlineStr"/>
      <c r="AS2357" t="inlineStr"/>
      <c r="AT2357" t="inlineStr"/>
      <c r="AU2357" t="inlineStr">
        <is>
          <t>---</t>
        </is>
      </c>
      <c r="AV2357" t="inlineStr">
        <is>
          <t>---</t>
        </is>
      </c>
      <c r="AW2357" t="inlineStr">
        <is>
          <t>---</t>
        </is>
      </c>
      <c r="AX2357" t="inlineStr">
        <is>
          <t>---</t>
        </is>
      </c>
      <c r="AY2357" t="inlineStr">
        <is>
          <t>---</t>
        </is>
      </c>
      <c r="AZ2357" t="inlineStr">
        <is>
          <t>---</t>
        </is>
      </c>
      <c r="BA2357" t="inlineStr">
        <is>
          <t>aab7a2415e99453fbcb8ebd109e92b4f</t>
        </is>
      </c>
      <c r="BB2357" t="inlineStr">
        <is>
          <t>http://openrosa.org/formdesigner/0B48E039-1E80-49A7-AC24-732B6E788E39</t>
        </is>
      </c>
      <c r="BC2357" t="inlineStr">
        <is>
          <t>Ration et autres visites</t>
        </is>
      </c>
      <c r="BD2357" t="inlineStr">
        <is>
          <t>CommCare Android, version "2.56.1"(471796). App v16144. CommCare Version 2.56.1. Build 471796, built on: 2025-05-12</t>
        </is>
      </c>
      <c r="BE2357" t="inlineStr">
        <is>
          <t>commcare_d17d77c2-a7e5-4f4b-9b21-6b80894e9762</t>
        </is>
      </c>
      <c r="BF2357" t="inlineStr"/>
      <c r="BG2357" t="inlineStr">
        <is>
          <t>f13d8149fc6d39ebe86af18272310ff9</t>
        </is>
      </c>
      <c r="BH2357" t="inlineStr">
        <is>
          <t>ef437999d64f4cb0aa8ca0d1af852da5</t>
        </is>
      </c>
      <c r="BI2357" t="inlineStr">
        <is>
          <t>15246</t>
        </is>
      </c>
      <c r="BJ2357" t="inlineStr">
        <is>
          <t>XFormInstance</t>
        </is>
      </c>
      <c r="BK2357" t="inlineStr">
        <is>
          <t>3fad345a39cc11f0b8db3339fbc0b855</t>
        </is>
      </c>
      <c r="BL2357" t="b">
        <v>0</v>
      </c>
      <c r="BM2357" t="inlineStr">
        <is>
          <t>---</t>
        </is>
      </c>
      <c r="BN2357" t="inlineStr">
        <is>
          <t>200.113.230.248</t>
        </is>
      </c>
      <c r="BO2357" t="inlineStr">
        <is>
          <t>Mackendy Floreal</t>
        </is>
      </c>
    </row>
    <row r="2358">
      <c r="A2358" t="inlineStr">
        <is>
          <t>2356</t>
        </is>
      </c>
      <c r="B2358" t="inlineStr">
        <is>
          <t>1f964bb1-26cb-4554-afc3-f4a447ab4734</t>
        </is>
      </c>
      <c r="C2358" t="inlineStr">
        <is>
          <t>2025-05-22</t>
        </is>
      </c>
      <c r="D2358" t="inlineStr">
        <is>
          <t>3</t>
        </is>
      </c>
      <c r="E2358" t="inlineStr">
        <is>
          <t>---</t>
        </is>
      </c>
      <c r="F2358" t="inlineStr">
        <is>
          <t>1</t>
        </is>
      </c>
      <c r="G2358" t="inlineStr">
        <is>
          <t>---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---</t>
        </is>
      </c>
      <c r="L2358" t="inlineStr">
        <is>
          <t>---</t>
        </is>
      </c>
      <c r="M2358" t="inlineStr">
        <is>
          <t>---</t>
        </is>
      </c>
      <c r="N2358" t="inlineStr">
        <is>
          <t>---</t>
        </is>
      </c>
      <c r="O2358" t="inlineStr">
        <is>
          <t>---</t>
        </is>
      </c>
      <c r="P2358" t="inlineStr">
        <is>
          <t>---</t>
        </is>
      </c>
      <c r="Q2358" t="inlineStr">
        <is>
          <t>---</t>
        </is>
      </c>
      <c r="R2358" t="inlineStr"/>
      <c r="S2358" t="inlineStr"/>
      <c r="T2358" t="inlineStr"/>
      <c r="U2358" t="inlineStr"/>
      <c r="V2358" t="inlineStr"/>
      <c r="W2358" t="inlineStr"/>
      <c r="X2358" t="inlineStr">
        <is>
          <t>CAP/CMBV/ST01401</t>
        </is>
      </c>
      <c r="Y2358" t="inlineStr">
        <is>
          <t>CAP/CMBV/ST01401</t>
        </is>
      </c>
      <c r="Z2358" t="inlineStr">
        <is>
          <t>2025-05-23 01:06:38</t>
        </is>
      </c>
      <c r="AA2358" t="inlineStr">
        <is>
          <t>2025-05-23 01:05:58</t>
        </is>
      </c>
      <c r="AB2358" t="inlineStr">
        <is>
          <t>1plyviose</t>
        </is>
      </c>
      <c r="AC2358" t="inlineStr">
        <is>
          <t>2025-05-26 01:07:05</t>
        </is>
      </c>
      <c r="AD2358" s="1" t="inlineStr">
        <is>
          <t>https://www.commcarehq.org/a/caris-test/reports/form_data/1f964bb1-26cb-4554-afc3-f4a447ab4734/</t>
        </is>
      </c>
      <c r="AE2358" t="inlineStr">
        <is>
          <t>---</t>
        </is>
      </c>
      <c r="AF2358" t="inlineStr">
        <is>
          <t>ebf80299615445d3ba4fd338f96918fb</t>
        </is>
      </c>
      <c r="AG2358" t="inlineStr">
        <is>
          <t>OK</t>
        </is>
      </c>
      <c r="AH2358" t="inlineStr">
        <is>
          <t>2025-05-23 01:06:38</t>
        </is>
      </c>
      <c r="AI2358" t="inlineStr">
        <is>
          <t>aab7a2415e99453fbcb8ebd109e92b4f</t>
        </is>
      </c>
      <c r="AJ2358" t="inlineStr">
        <is>
          <t>2025-05-22</t>
        </is>
      </c>
      <c r="AK2358" t="inlineStr">
        <is>
          <t>3</t>
        </is>
      </c>
      <c r="AL2358" t="inlineStr">
        <is>
          <t>---</t>
        </is>
      </c>
      <c r="AM2358" t="inlineStr">
        <is>
          <t>1</t>
        </is>
      </c>
      <c r="AN2358" t="inlineStr">
        <is>
          <t>---</t>
        </is>
      </c>
      <c r="AO2358" t="inlineStr">
        <is>
          <t>1</t>
        </is>
      </c>
      <c r="AP2358" t="inlineStr">
        <is>
          <t>1</t>
        </is>
      </c>
      <c r="AQ2358" t="inlineStr"/>
      <c r="AR2358" t="inlineStr"/>
      <c r="AS2358" t="inlineStr"/>
      <c r="AT2358" t="inlineStr"/>
      <c r="AU2358" t="inlineStr">
        <is>
          <t>---</t>
        </is>
      </c>
      <c r="AV2358" t="inlineStr">
        <is>
          <t>---</t>
        </is>
      </c>
      <c r="AW2358" t="inlineStr">
        <is>
          <t>---</t>
        </is>
      </c>
      <c r="AX2358" t="inlineStr">
        <is>
          <t>---</t>
        </is>
      </c>
      <c r="AY2358" t="inlineStr">
        <is>
          <t>---</t>
        </is>
      </c>
      <c r="AZ2358" t="inlineStr">
        <is>
          <t>---</t>
        </is>
      </c>
      <c r="BA2358" t="inlineStr">
        <is>
          <t>aab7a2415e99453fbcb8ebd109e92b4f</t>
        </is>
      </c>
      <c r="BB2358" t="inlineStr">
        <is>
          <t>http://openrosa.org/formdesigner/0B48E039-1E80-49A7-AC24-732B6E788E39</t>
        </is>
      </c>
      <c r="BC2358" t="inlineStr">
        <is>
          <t>Ration et autres visites</t>
        </is>
      </c>
      <c r="BD2358" t="inlineStr">
        <is>
          <t>CommCare Android, version "2.56.1"(471796). App v16144. CommCare Version 2.56.1. Build 471796, built on: 2025-05-12</t>
        </is>
      </c>
      <c r="BE2358" t="inlineStr">
        <is>
          <t>commcare_d17d77c2-a7e5-4f4b-9b21-6b80894e9762</t>
        </is>
      </c>
      <c r="BF2358" t="inlineStr"/>
      <c r="BG2358" t="inlineStr">
        <is>
          <t>f13d8149fc6d39ebe86af18272310ff9</t>
        </is>
      </c>
      <c r="BH2358" t="inlineStr">
        <is>
          <t>ef437999d64f4cb0aa8ca0d1af852da5</t>
        </is>
      </c>
      <c r="BI2358" t="inlineStr">
        <is>
          <t>15246</t>
        </is>
      </c>
      <c r="BJ2358" t="inlineStr">
        <is>
          <t>XFormInstance</t>
        </is>
      </c>
      <c r="BK2358" t="inlineStr">
        <is>
          <t>3fad345a39cc11f0b8db3339fbc0b855</t>
        </is>
      </c>
      <c r="BL2358" t="b">
        <v>0</v>
      </c>
      <c r="BM2358" t="inlineStr">
        <is>
          <t>---</t>
        </is>
      </c>
      <c r="BN2358" t="inlineStr">
        <is>
          <t>200.113.230.248</t>
        </is>
      </c>
      <c r="BO2358" t="inlineStr">
        <is>
          <t>Jonhsica Rosemond</t>
        </is>
      </c>
    </row>
    <row r="2359">
      <c r="A2359" t="inlineStr">
        <is>
          <t>2357</t>
        </is>
      </c>
      <c r="B2359" t="inlineStr">
        <is>
          <t>c62ebb09-04b9-4380-a3e0-40e4c550896e</t>
        </is>
      </c>
      <c r="C2359" t="inlineStr">
        <is>
          <t>2025-05-22</t>
        </is>
      </c>
      <c r="D2359" t="inlineStr">
        <is>
          <t>3</t>
        </is>
      </c>
      <c r="E2359" t="inlineStr">
        <is>
          <t>---</t>
        </is>
      </c>
      <c r="F2359" t="inlineStr">
        <is>
          <t>0</t>
        </is>
      </c>
      <c r="G2359" t="inlineStr">
        <is>
          <t>---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---</t>
        </is>
      </c>
      <c r="L2359" t="inlineStr">
        <is>
          <t>---</t>
        </is>
      </c>
      <c r="M2359" t="inlineStr">
        <is>
          <t>---</t>
        </is>
      </c>
      <c r="N2359" t="inlineStr">
        <is>
          <t>---</t>
        </is>
      </c>
      <c r="O2359" t="inlineStr">
        <is>
          <t>---</t>
        </is>
      </c>
      <c r="P2359" t="inlineStr">
        <is>
          <t>---</t>
        </is>
      </c>
      <c r="Q2359" t="inlineStr">
        <is>
          <t>---</t>
        </is>
      </c>
      <c r="R2359" t="inlineStr"/>
      <c r="S2359" t="inlineStr"/>
      <c r="T2359" t="inlineStr"/>
      <c r="U2359" t="inlineStr"/>
      <c r="V2359" t="inlineStr"/>
      <c r="W2359" t="inlineStr"/>
      <c r="X2359" t="inlineStr">
        <is>
          <t>CAP/CMBV/ST02123</t>
        </is>
      </c>
      <c r="Y2359" t="inlineStr">
        <is>
          <t>CAP/CMBV/ST02123</t>
        </is>
      </c>
      <c r="Z2359" t="inlineStr">
        <is>
          <t>2025-05-23 01:09:54</t>
        </is>
      </c>
      <c r="AA2359" t="inlineStr">
        <is>
          <t>2025-05-23 01:09:06</t>
        </is>
      </c>
      <c r="AB2359" t="inlineStr">
        <is>
          <t>1plyviose</t>
        </is>
      </c>
      <c r="AC2359" t="inlineStr">
        <is>
          <t>2025-05-26 01:10:21</t>
        </is>
      </c>
      <c r="AD2359" s="1" t="inlineStr">
        <is>
          <t>https://www.commcarehq.org/a/caris-test/reports/form_data/c62ebb09-04b9-4380-a3e0-40e4c550896e/</t>
        </is>
      </c>
      <c r="AE2359" t="inlineStr">
        <is>
          <t>---</t>
        </is>
      </c>
      <c r="AF2359" t="inlineStr">
        <is>
          <t>3c5a623af057e23a32ae4000_19167</t>
        </is>
      </c>
      <c r="AG2359" t="inlineStr">
        <is>
          <t>OK</t>
        </is>
      </c>
      <c r="AH2359" t="inlineStr">
        <is>
          <t>2025-05-23 01:09:54</t>
        </is>
      </c>
      <c r="AI2359" t="inlineStr">
        <is>
          <t>aab7a2415e99453fbcb8ebd109e92b4f</t>
        </is>
      </c>
      <c r="AJ2359" t="inlineStr">
        <is>
          <t>2025-05-22</t>
        </is>
      </c>
      <c r="AK2359" t="inlineStr">
        <is>
          <t>3</t>
        </is>
      </c>
      <c r="AL2359" t="inlineStr">
        <is>
          <t>---</t>
        </is>
      </c>
      <c r="AM2359" t="inlineStr">
        <is>
          <t>0</t>
        </is>
      </c>
      <c r="AN2359" t="inlineStr">
        <is>
          <t>---</t>
        </is>
      </c>
      <c r="AO2359" t="inlineStr">
        <is>
          <t>1</t>
        </is>
      </c>
      <c r="AP2359" t="inlineStr">
        <is>
          <t>1</t>
        </is>
      </c>
      <c r="AQ2359" t="inlineStr"/>
      <c r="AR2359" t="inlineStr"/>
      <c r="AS2359" t="inlineStr"/>
      <c r="AT2359" t="inlineStr"/>
      <c r="AU2359" t="inlineStr">
        <is>
          <t>---</t>
        </is>
      </c>
      <c r="AV2359" t="inlineStr">
        <is>
          <t>---</t>
        </is>
      </c>
      <c r="AW2359" t="inlineStr">
        <is>
          <t>---</t>
        </is>
      </c>
      <c r="AX2359" t="inlineStr">
        <is>
          <t>---</t>
        </is>
      </c>
      <c r="AY2359" t="inlineStr">
        <is>
          <t>---</t>
        </is>
      </c>
      <c r="AZ2359" t="inlineStr">
        <is>
          <t>---</t>
        </is>
      </c>
      <c r="BA2359" t="inlineStr">
        <is>
          <t>aab7a2415e99453fbcb8ebd109e92b4f</t>
        </is>
      </c>
      <c r="BB2359" t="inlineStr">
        <is>
          <t>http://openrosa.org/formdesigner/0B48E039-1E80-49A7-AC24-732B6E788E39</t>
        </is>
      </c>
      <c r="BC2359" t="inlineStr">
        <is>
          <t>Ration et autres visites</t>
        </is>
      </c>
      <c r="BD2359" t="inlineStr">
        <is>
          <t>CommCare Android, version "2.56.1"(471796). App v16144. CommCare Version 2.56.1. Build 471796, built on: 2025-05-12</t>
        </is>
      </c>
      <c r="BE2359" t="inlineStr">
        <is>
          <t>commcare_d17d77c2-a7e5-4f4b-9b21-6b80894e9762</t>
        </is>
      </c>
      <c r="BF2359" t="inlineStr"/>
      <c r="BG2359" t="inlineStr">
        <is>
          <t>f13d8149fc6d39ebe86af18272310ff9</t>
        </is>
      </c>
      <c r="BH2359" t="inlineStr">
        <is>
          <t>ef437999d64f4cb0aa8ca0d1af852da5</t>
        </is>
      </c>
      <c r="BI2359" t="inlineStr">
        <is>
          <t>15246</t>
        </is>
      </c>
      <c r="BJ2359" t="inlineStr">
        <is>
          <t>XFormInstance</t>
        </is>
      </c>
      <c r="BK2359" t="inlineStr">
        <is>
          <t>3fad345a39cc11f0b8db3339fbc0b855</t>
        </is>
      </c>
      <c r="BL2359" t="b">
        <v>0</v>
      </c>
      <c r="BM2359" t="inlineStr">
        <is>
          <t>---</t>
        </is>
      </c>
      <c r="BN2359" t="inlineStr">
        <is>
          <t>200.113.230.248</t>
        </is>
      </c>
      <c r="BO2359" t="inlineStr">
        <is>
          <t>Stanley Adius</t>
        </is>
      </c>
    </row>
    <row r="2360">
      <c r="A2360" t="inlineStr">
        <is>
          <t>2358</t>
        </is>
      </c>
      <c r="B2360" t="inlineStr">
        <is>
          <t>336e90b5-20e7-4138-b944-454b617a7fb4</t>
        </is>
      </c>
      <c r="C2360" t="inlineStr">
        <is>
          <t>2025-05-23</t>
        </is>
      </c>
      <c r="D2360" t="inlineStr">
        <is>
          <t>3</t>
        </is>
      </c>
      <c r="E2360" t="inlineStr">
        <is>
          <t>---</t>
        </is>
      </c>
      <c r="F2360" t="inlineStr">
        <is>
          <t>1</t>
        </is>
      </c>
      <c r="G2360" t="inlineStr">
        <is>
          <t>---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---</t>
        </is>
      </c>
      <c r="L2360" t="inlineStr">
        <is>
          <t>---</t>
        </is>
      </c>
      <c r="M2360" t="inlineStr">
        <is>
          <t>---</t>
        </is>
      </c>
      <c r="N2360" t="inlineStr">
        <is>
          <t>---</t>
        </is>
      </c>
      <c r="O2360" t="inlineStr">
        <is>
          <t>---</t>
        </is>
      </c>
      <c r="P2360" t="inlineStr">
        <is>
          <t>---</t>
        </is>
      </c>
      <c r="Q2360" t="inlineStr">
        <is>
          <t>---</t>
        </is>
      </c>
      <c r="R2360" t="inlineStr"/>
      <c r="S2360" t="inlineStr"/>
      <c r="T2360" t="inlineStr"/>
      <c r="U2360" t="inlineStr"/>
      <c r="V2360" t="inlineStr"/>
      <c r="W2360" t="inlineStr"/>
      <c r="X2360" t="inlineStr">
        <is>
          <t>CAP/CMBV/ST02499</t>
        </is>
      </c>
      <c r="Y2360" t="inlineStr">
        <is>
          <t>CAP/CMBV/ST02499</t>
        </is>
      </c>
      <c r="Z2360" t="inlineStr">
        <is>
          <t>2025-05-24 01:16:51</t>
        </is>
      </c>
      <c r="AA2360" t="inlineStr">
        <is>
          <t>2025-05-24 01:16:26</t>
        </is>
      </c>
      <c r="AB2360" t="inlineStr">
        <is>
          <t>1plyviose</t>
        </is>
      </c>
      <c r="AC2360" t="inlineStr">
        <is>
          <t>2025-05-26 01:18:36</t>
        </is>
      </c>
      <c r="AD2360" s="1" t="inlineStr">
        <is>
          <t>https://www.commcarehq.org/a/caris-test/reports/form_data/336e90b5-20e7-4138-b944-454b617a7fb4/</t>
        </is>
      </c>
      <c r="AE2360" t="inlineStr">
        <is>
          <t>---</t>
        </is>
      </c>
      <c r="AF2360" t="inlineStr">
        <is>
          <t>3c5a623af057e23a32ae4000_30630</t>
        </is>
      </c>
      <c r="AG2360" t="inlineStr">
        <is>
          <t>OK</t>
        </is>
      </c>
      <c r="AH2360" t="inlineStr">
        <is>
          <t>2025-05-24 01:16:51</t>
        </is>
      </c>
      <c r="AI2360" t="inlineStr">
        <is>
          <t>aab7a2415e99453fbcb8ebd109e92b4f</t>
        </is>
      </c>
      <c r="AJ2360" t="inlineStr">
        <is>
          <t>2025-05-23</t>
        </is>
      </c>
      <c r="AK2360" t="inlineStr">
        <is>
          <t>3</t>
        </is>
      </c>
      <c r="AL2360" t="inlineStr">
        <is>
          <t>---</t>
        </is>
      </c>
      <c r="AM2360" t="inlineStr">
        <is>
          <t>1</t>
        </is>
      </c>
      <c r="AN2360" t="inlineStr">
        <is>
          <t>---</t>
        </is>
      </c>
      <c r="AO2360" t="inlineStr">
        <is>
          <t>1</t>
        </is>
      </c>
      <c r="AP2360" t="inlineStr">
        <is>
          <t>1</t>
        </is>
      </c>
      <c r="AQ2360" t="inlineStr"/>
      <c r="AR2360" t="inlineStr"/>
      <c r="AS2360" t="inlineStr"/>
      <c r="AT2360" t="inlineStr"/>
      <c r="AU2360" t="inlineStr">
        <is>
          <t>---</t>
        </is>
      </c>
      <c r="AV2360" t="inlineStr">
        <is>
          <t>---</t>
        </is>
      </c>
      <c r="AW2360" t="inlineStr">
        <is>
          <t>---</t>
        </is>
      </c>
      <c r="AX2360" t="inlineStr">
        <is>
          <t>---</t>
        </is>
      </c>
      <c r="AY2360" t="inlineStr">
        <is>
          <t>---</t>
        </is>
      </c>
      <c r="AZ2360" t="inlineStr">
        <is>
          <t>---</t>
        </is>
      </c>
      <c r="BA2360" t="inlineStr">
        <is>
          <t>aab7a2415e99453fbcb8ebd109e92b4f</t>
        </is>
      </c>
      <c r="BB2360" t="inlineStr">
        <is>
          <t>http://openrosa.org/formdesigner/0B48E039-1E80-49A7-AC24-732B6E788E39</t>
        </is>
      </c>
      <c r="BC2360" t="inlineStr">
        <is>
          <t>Ration et autres visites</t>
        </is>
      </c>
      <c r="BD2360" t="inlineStr">
        <is>
          <t>CommCare Android, version "2.56.1"(471796). App v16144. CommCare Version 2.56.1. Build 471796, built on: 2025-05-12</t>
        </is>
      </c>
      <c r="BE2360" t="inlineStr">
        <is>
          <t>commcare_d17d77c2-a7e5-4f4b-9b21-6b80894e9762</t>
        </is>
      </c>
      <c r="BF2360" t="inlineStr"/>
      <c r="BG2360" t="inlineStr">
        <is>
          <t>f13d8149fc6d39ebe86af18272310ff9</t>
        </is>
      </c>
      <c r="BH2360" t="inlineStr">
        <is>
          <t>ef437999d64f4cb0aa8ca0d1af852da5</t>
        </is>
      </c>
      <c r="BI2360" t="inlineStr">
        <is>
          <t>15246</t>
        </is>
      </c>
      <c r="BJ2360" t="inlineStr">
        <is>
          <t>XFormInstance</t>
        </is>
      </c>
      <c r="BK2360" t="inlineStr">
        <is>
          <t>3fad345a39cc11f0b8db3339fbc0b855</t>
        </is>
      </c>
      <c r="BL2360" t="b">
        <v>0</v>
      </c>
      <c r="BM2360" t="inlineStr">
        <is>
          <t>---</t>
        </is>
      </c>
      <c r="BN2360" t="inlineStr">
        <is>
          <t>200.113.230.248</t>
        </is>
      </c>
      <c r="BO2360" t="inlineStr">
        <is>
          <t>Isaac St hilaire</t>
        </is>
      </c>
    </row>
    <row r="2361">
      <c r="A2361" t="inlineStr">
        <is>
          <t>2359</t>
        </is>
      </c>
      <c r="B2361" t="inlineStr">
        <is>
          <t>5bd4c982-4a39-466b-b3bd-7de2294627d7</t>
        </is>
      </c>
      <c r="C2361" t="inlineStr">
        <is>
          <t>2025-05-26</t>
        </is>
      </c>
      <c r="D2361" t="inlineStr">
        <is>
          <t>3</t>
        </is>
      </c>
      <c r="E2361" t="inlineStr">
        <is>
          <t>---</t>
        </is>
      </c>
      <c r="F2361" t="inlineStr">
        <is>
          <t>0</t>
        </is>
      </c>
      <c r="G2361" t="inlineStr">
        <is>
          <t>---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---</t>
        </is>
      </c>
      <c r="L2361" t="inlineStr">
        <is>
          <t>---</t>
        </is>
      </c>
      <c r="M2361" t="inlineStr">
        <is>
          <t>---</t>
        </is>
      </c>
      <c r="N2361" t="inlineStr">
        <is>
          <t>---</t>
        </is>
      </c>
      <c r="O2361" t="inlineStr">
        <is>
          <t>---</t>
        </is>
      </c>
      <c r="P2361" t="inlineStr">
        <is>
          <t>---</t>
        </is>
      </c>
      <c r="Q2361" t="inlineStr">
        <is>
          <t>---</t>
        </is>
      </c>
      <c r="R2361" t="inlineStr"/>
      <c r="S2361" t="inlineStr"/>
      <c r="T2361" t="inlineStr"/>
      <c r="U2361" t="inlineStr"/>
      <c r="V2361" t="inlineStr"/>
      <c r="W2361" t="inlineStr"/>
      <c r="X2361" t="inlineStr">
        <is>
          <t>CAP/HSCM/ST03720</t>
        </is>
      </c>
      <c r="Y2361" t="inlineStr">
        <is>
          <t>CAP/HSCM/ST03720</t>
        </is>
      </c>
      <c r="Z2361" t="inlineStr">
        <is>
          <t>2025-05-27 02:14:33</t>
        </is>
      </c>
      <c r="AA2361" t="inlineStr">
        <is>
          <t>2025-05-27 02:14:17</t>
        </is>
      </c>
      <c r="AB2361" t="inlineStr">
        <is>
          <t>1fleurgile</t>
        </is>
      </c>
      <c r="AC2361" t="inlineStr">
        <is>
          <t>2025-05-27 02:19:23</t>
        </is>
      </c>
      <c r="AD2361" s="1" t="inlineStr">
        <is>
          <t>https://www.commcarehq.org/a/caris-test/reports/form_data/5bd4c982-4a39-466b-b3bd-7de2294627d7/</t>
        </is>
      </c>
      <c r="AE2361" t="inlineStr">
        <is>
          <t>---</t>
        </is>
      </c>
      <c r="AF2361" t="inlineStr">
        <is>
          <t>3c5a623af057e23a32ae4000_40411</t>
        </is>
      </c>
      <c r="AG2361" t="inlineStr">
        <is>
          <t>OK</t>
        </is>
      </c>
      <c r="AH2361" t="inlineStr">
        <is>
          <t>2025-05-27 02:14:33</t>
        </is>
      </c>
      <c r="AI2361" t="inlineStr">
        <is>
          <t>9cfdf7db54419d22491b2c964b5162b3</t>
        </is>
      </c>
      <c r="AJ2361" t="inlineStr">
        <is>
          <t>2025-05-26</t>
        </is>
      </c>
      <c r="AK2361" t="inlineStr">
        <is>
          <t>3</t>
        </is>
      </c>
      <c r="AL2361" t="inlineStr">
        <is>
          <t>---</t>
        </is>
      </c>
      <c r="AM2361" t="inlineStr">
        <is>
          <t>0</t>
        </is>
      </c>
      <c r="AN2361" t="inlineStr">
        <is>
          <t>---</t>
        </is>
      </c>
      <c r="AO2361" t="inlineStr">
        <is>
          <t>1</t>
        </is>
      </c>
      <c r="AP2361" t="inlineStr">
        <is>
          <t>1</t>
        </is>
      </c>
      <c r="AQ2361" t="inlineStr"/>
      <c r="AR2361" t="inlineStr"/>
      <c r="AS2361" t="inlineStr"/>
      <c r="AT2361" t="inlineStr"/>
      <c r="AU2361" t="inlineStr">
        <is>
          <t>---</t>
        </is>
      </c>
      <c r="AV2361" t="inlineStr">
        <is>
          <t>---</t>
        </is>
      </c>
      <c r="AW2361" t="inlineStr">
        <is>
          <t>---</t>
        </is>
      </c>
      <c r="AX2361" t="inlineStr">
        <is>
          <t>---</t>
        </is>
      </c>
      <c r="AY2361" t="inlineStr">
        <is>
          <t>---</t>
        </is>
      </c>
      <c r="AZ2361" t="inlineStr">
        <is>
          <t>---</t>
        </is>
      </c>
      <c r="BA2361" t="inlineStr">
        <is>
          <t>9cfdf7db54419d22491b2c964b5162b3</t>
        </is>
      </c>
      <c r="BB2361" t="inlineStr">
        <is>
          <t>http://openrosa.org/formdesigner/0B48E039-1E80-49A7-AC24-732B6E788E39</t>
        </is>
      </c>
      <c r="BC2361" t="inlineStr">
        <is>
          <t>Ration et autres visites</t>
        </is>
      </c>
      <c r="BD2361" t="inlineStr">
        <is>
          <t>CommCare Android, version "2.56.1"(471796). App v16144. CommCare Version 2.56.1. Build 471796, built on: 2025-05-12</t>
        </is>
      </c>
      <c r="BE2361" t="inlineStr">
        <is>
          <t>commcare_76b456dd-7d90-498a-a785-92f136625a61</t>
        </is>
      </c>
      <c r="BF2361" t="inlineStr">
        <is>
          <t>19.7265712 -72.2201922 -30.17 15.95</t>
        </is>
      </c>
      <c r="BG2361" t="inlineStr">
        <is>
          <t>f13d8149fc6d39ebe86af18272310ff9</t>
        </is>
      </c>
      <c r="BH2361" t="inlineStr">
        <is>
          <t>ef437999d64f4cb0aa8ca0d1af852da5</t>
        </is>
      </c>
      <c r="BI2361" t="inlineStr">
        <is>
          <t>15246</t>
        </is>
      </c>
      <c r="BJ2361" t="inlineStr">
        <is>
          <t>XFormInstance</t>
        </is>
      </c>
      <c r="BK2361" t="inlineStr">
        <is>
          <t>9d3cdb52382d11f0b862df8044126b4a</t>
        </is>
      </c>
      <c r="BL2361" t="b">
        <v>0</v>
      </c>
      <c r="BM2361" t="inlineStr">
        <is>
          <t>---</t>
        </is>
      </c>
      <c r="BN2361" t="inlineStr">
        <is>
          <t>200.113.238.120</t>
        </is>
      </c>
      <c r="BO2361" t="inlineStr">
        <is>
          <t>Colas Kensie Love</t>
        </is>
      </c>
    </row>
    <row r="2362">
      <c r="A2362" t="inlineStr">
        <is>
          <t>2360</t>
        </is>
      </c>
      <c r="B2362" t="inlineStr">
        <is>
          <t>3ecb4cbc-9d24-45f9-b306-b49ebcf53163</t>
        </is>
      </c>
      <c r="C2362" t="inlineStr">
        <is>
          <t>2025-05-26</t>
        </is>
      </c>
      <c r="D2362" t="inlineStr">
        <is>
          <t>3</t>
        </is>
      </c>
      <c r="E2362" t="inlineStr">
        <is>
          <t>---</t>
        </is>
      </c>
      <c r="F2362" t="inlineStr">
        <is>
          <t>0</t>
        </is>
      </c>
      <c r="G2362" t="inlineStr">
        <is>
          <t>---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---</t>
        </is>
      </c>
      <c r="L2362" t="inlineStr">
        <is>
          <t>---</t>
        </is>
      </c>
      <c r="M2362" t="inlineStr">
        <is>
          <t>---</t>
        </is>
      </c>
      <c r="N2362" t="inlineStr">
        <is>
          <t>---</t>
        </is>
      </c>
      <c r="O2362" t="inlineStr">
        <is>
          <t>---</t>
        </is>
      </c>
      <c r="P2362" t="inlineStr">
        <is>
          <t>---</t>
        </is>
      </c>
      <c r="Q2362" t="inlineStr">
        <is>
          <t>---</t>
        </is>
      </c>
      <c r="R2362" t="inlineStr"/>
      <c r="S2362" t="inlineStr"/>
      <c r="T2362" t="inlineStr"/>
      <c r="U2362" t="inlineStr"/>
      <c r="V2362" t="inlineStr"/>
      <c r="W2362" t="inlineStr"/>
      <c r="X2362" t="inlineStr">
        <is>
          <t>CAP/HSCM/ST03748</t>
        </is>
      </c>
      <c r="Y2362" t="inlineStr">
        <is>
          <t>CAP/HSCM/ST03748</t>
        </is>
      </c>
      <c r="Z2362" t="inlineStr">
        <is>
          <t>2025-05-27 02:16:43</t>
        </is>
      </c>
      <c r="AA2362" t="inlineStr">
        <is>
          <t>2025-05-27 02:16:30</t>
        </is>
      </c>
      <c r="AB2362" t="inlineStr">
        <is>
          <t>1fleurgile</t>
        </is>
      </c>
      <c r="AC2362" t="inlineStr">
        <is>
          <t>2025-05-27 02:19:23</t>
        </is>
      </c>
      <c r="AD2362" s="1" t="inlineStr">
        <is>
          <t>https://www.commcarehq.org/a/caris-test/reports/form_data/3ecb4cbc-9d24-45f9-b306-b49ebcf53163/</t>
        </is>
      </c>
      <c r="AE2362" t="inlineStr">
        <is>
          <t>---</t>
        </is>
      </c>
      <c r="AF2362" t="inlineStr">
        <is>
          <t>3c5a623af057e23a32ae4000_37634</t>
        </is>
      </c>
      <c r="AG2362" t="inlineStr">
        <is>
          <t>OK</t>
        </is>
      </c>
      <c r="AH2362" t="inlineStr">
        <is>
          <t>2025-05-27 02:16:43</t>
        </is>
      </c>
      <c r="AI2362" t="inlineStr">
        <is>
          <t>9cfdf7db54419d22491b2c964b5162b3</t>
        </is>
      </c>
      <c r="AJ2362" t="inlineStr">
        <is>
          <t>2025-05-26</t>
        </is>
      </c>
      <c r="AK2362" t="inlineStr">
        <is>
          <t>3</t>
        </is>
      </c>
      <c r="AL2362" t="inlineStr">
        <is>
          <t>---</t>
        </is>
      </c>
      <c r="AM2362" t="inlineStr">
        <is>
          <t>0</t>
        </is>
      </c>
      <c r="AN2362" t="inlineStr">
        <is>
          <t>---</t>
        </is>
      </c>
      <c r="AO2362" t="inlineStr">
        <is>
          <t>1</t>
        </is>
      </c>
      <c r="AP2362" t="inlineStr">
        <is>
          <t>1</t>
        </is>
      </c>
      <c r="AQ2362" t="inlineStr"/>
      <c r="AR2362" t="inlineStr"/>
      <c r="AS2362" t="inlineStr"/>
      <c r="AT2362" t="inlineStr"/>
      <c r="AU2362" t="inlineStr">
        <is>
          <t>---</t>
        </is>
      </c>
      <c r="AV2362" t="inlineStr">
        <is>
          <t>---</t>
        </is>
      </c>
      <c r="AW2362" t="inlineStr">
        <is>
          <t>---</t>
        </is>
      </c>
      <c r="AX2362" t="inlineStr">
        <is>
          <t>---</t>
        </is>
      </c>
      <c r="AY2362" t="inlineStr">
        <is>
          <t>---</t>
        </is>
      </c>
      <c r="AZ2362" t="inlineStr">
        <is>
          <t>---</t>
        </is>
      </c>
      <c r="BA2362" t="inlineStr">
        <is>
          <t>9cfdf7db54419d22491b2c964b5162b3</t>
        </is>
      </c>
      <c r="BB2362" t="inlineStr">
        <is>
          <t>http://openrosa.org/formdesigner/0B48E039-1E80-49A7-AC24-732B6E788E39</t>
        </is>
      </c>
      <c r="BC2362" t="inlineStr">
        <is>
          <t>Ration et autres visites</t>
        </is>
      </c>
      <c r="BD2362" t="inlineStr">
        <is>
          <t>CommCare Android, version "2.56.1"(471796). App v16144. CommCare Version 2.56.1. Build 471796, built on: 2025-05-12</t>
        </is>
      </c>
      <c r="BE2362" t="inlineStr">
        <is>
          <t>commcare_76b456dd-7d90-498a-a785-92f136625a61</t>
        </is>
      </c>
      <c r="BF2362" t="inlineStr">
        <is>
          <t>19.7265476 -72.2202674 -30.7 11.42</t>
        </is>
      </c>
      <c r="BG2362" t="inlineStr">
        <is>
          <t>f13d8149fc6d39ebe86af18272310ff9</t>
        </is>
      </c>
      <c r="BH2362" t="inlineStr">
        <is>
          <t>ef437999d64f4cb0aa8ca0d1af852da5</t>
        </is>
      </c>
      <c r="BI2362" t="inlineStr">
        <is>
          <t>15246</t>
        </is>
      </c>
      <c r="BJ2362" t="inlineStr">
        <is>
          <t>XFormInstance</t>
        </is>
      </c>
      <c r="BK2362" t="inlineStr">
        <is>
          <t>9d3cdb52382d11f0b862df8044126b4a</t>
        </is>
      </c>
      <c r="BL2362" t="b">
        <v>0</v>
      </c>
      <c r="BM2362" t="inlineStr">
        <is>
          <t>---</t>
        </is>
      </c>
      <c r="BN2362" t="inlineStr">
        <is>
          <t>200.113.238.120</t>
        </is>
      </c>
      <c r="BO2362" t="inlineStr">
        <is>
          <t>Jean Luckson</t>
        </is>
      </c>
    </row>
    <row r="2363">
      <c r="A2363" t="inlineStr">
        <is>
          <t>2361</t>
        </is>
      </c>
      <c r="B2363" t="inlineStr">
        <is>
          <t>38b3077e-8dc8-4e77-b474-71f597d01fad</t>
        </is>
      </c>
      <c r="C2363" t="inlineStr">
        <is>
          <t>2025-05-26</t>
        </is>
      </c>
      <c r="D2363" t="inlineStr">
        <is>
          <t>3</t>
        </is>
      </c>
      <c r="E2363" t="inlineStr">
        <is>
          <t>---</t>
        </is>
      </c>
      <c r="F2363" t="inlineStr">
        <is>
          <t>0</t>
        </is>
      </c>
      <c r="G2363" t="inlineStr">
        <is>
          <t>---</t>
        </is>
      </c>
      <c r="H2363" t="inlineStr">
        <is>
          <t>1</t>
        </is>
      </c>
      <c r="I2363" t="inlineStr">
        <is>
          <t>1</t>
        </is>
      </c>
      <c r="J2363" t="inlineStr"/>
      <c r="K2363" t="inlineStr">
        <is>
          <t>---</t>
        </is>
      </c>
      <c r="L2363" t="inlineStr">
        <is>
          <t>---</t>
        </is>
      </c>
      <c r="M2363" t="inlineStr">
        <is>
          <t>---</t>
        </is>
      </c>
      <c r="N2363" t="inlineStr">
        <is>
          <t>---</t>
        </is>
      </c>
      <c r="O2363" t="inlineStr">
        <is>
          <t>---</t>
        </is>
      </c>
      <c r="P2363" t="inlineStr">
        <is>
          <t>---</t>
        </is>
      </c>
      <c r="Q2363" t="inlineStr">
        <is>
          <t>---</t>
        </is>
      </c>
      <c r="R2363" t="inlineStr"/>
      <c r="S2363" t="inlineStr"/>
      <c r="T2363" t="inlineStr"/>
      <c r="U2363" t="inlineStr"/>
      <c r="V2363" t="inlineStr"/>
      <c r="W2363" t="inlineStr"/>
      <c r="X2363" t="inlineStr">
        <is>
          <t>PIG/CSSR/00008</t>
        </is>
      </c>
      <c r="Y2363" t="inlineStr">
        <is>
          <t>PIG/CSSR/00008</t>
        </is>
      </c>
      <c r="Z2363" t="inlineStr">
        <is>
          <t>2025-05-26 18:22:26</t>
        </is>
      </c>
      <c r="AA2363" t="inlineStr">
        <is>
          <t>2025-05-26 18:22:00</t>
        </is>
      </c>
      <c r="AB2363" t="inlineStr">
        <is>
          <t>1ketly</t>
        </is>
      </c>
      <c r="AC2363" t="inlineStr">
        <is>
          <t>2025-05-27 21:00:16</t>
        </is>
      </c>
      <c r="AD2363" s="1" t="inlineStr">
        <is>
          <t>https://www.commcarehq.org/a/caris-test/reports/form_data/38b3077e-8dc8-4e77-b474-71f597d01fad/</t>
        </is>
      </c>
      <c r="AE2363" t="inlineStr">
        <is>
          <t>---</t>
        </is>
      </c>
      <c r="AF2363" t="inlineStr">
        <is>
          <t>3c5a623af057e23a32ae4000_17563</t>
        </is>
      </c>
      <c r="AG2363" t="inlineStr">
        <is>
          <t>OK</t>
        </is>
      </c>
      <c r="AH2363" t="inlineStr">
        <is>
          <t>2025-05-26 18:22:26</t>
        </is>
      </c>
      <c r="AI2363" t="inlineStr">
        <is>
          <t>a75dfcb32c444e83a4857eabadf7dd0f</t>
        </is>
      </c>
      <c r="AJ2363" t="inlineStr">
        <is>
          <t>2025-05-26</t>
        </is>
      </c>
      <c r="AK2363" t="inlineStr">
        <is>
          <t>3</t>
        </is>
      </c>
      <c r="AL2363" t="inlineStr">
        <is>
          <t>---</t>
        </is>
      </c>
      <c r="AM2363" t="inlineStr">
        <is>
          <t>0</t>
        </is>
      </c>
      <c r="AN2363" t="inlineStr">
        <is>
          <t>---</t>
        </is>
      </c>
      <c r="AO2363" t="inlineStr">
        <is>
          <t>1</t>
        </is>
      </c>
      <c r="AP2363" t="inlineStr">
        <is>
          <t>1</t>
        </is>
      </c>
      <c r="AQ2363" t="inlineStr"/>
      <c r="AR2363" t="inlineStr"/>
      <c r="AS2363" t="inlineStr"/>
      <c r="AT2363" t="inlineStr"/>
      <c r="AU2363" t="inlineStr">
        <is>
          <t>---</t>
        </is>
      </c>
      <c r="AV2363" t="inlineStr">
        <is>
          <t>---</t>
        </is>
      </c>
      <c r="AW2363" t="inlineStr">
        <is>
          <t>---</t>
        </is>
      </c>
      <c r="AX2363" t="inlineStr">
        <is>
          <t>---</t>
        </is>
      </c>
      <c r="AY2363" t="inlineStr">
        <is>
          <t>---</t>
        </is>
      </c>
      <c r="AZ2363" t="inlineStr">
        <is>
          <t>---</t>
        </is>
      </c>
      <c r="BA2363" t="inlineStr">
        <is>
          <t>a75dfcb32c444e83a4857eabadf7dd0f</t>
        </is>
      </c>
      <c r="BB2363" t="inlineStr">
        <is>
          <t>http://openrosa.org/formdesigner/0B48E039-1E80-49A7-AC24-732B6E788E39</t>
        </is>
      </c>
      <c r="BC2363" t="inlineStr">
        <is>
          <t>Ration et autres visites</t>
        </is>
      </c>
      <c r="BD2363" t="inlineStr">
        <is>
          <t>CommCare Android, version "2.57.0"(472005). App v16144. CommCare Version 2.57.0. Build 472005, built on: 2025-05-09</t>
        </is>
      </c>
      <c r="BE2363" t="inlineStr">
        <is>
          <t>commcare_173380f7-b37d-43d8-ba2b-b49ceb66cb2e</t>
        </is>
      </c>
      <c r="BF2363" t="inlineStr">
        <is>
          <t>19.4367914 -72.2019906 373.0 9.5</t>
        </is>
      </c>
      <c r="BG2363" t="inlineStr">
        <is>
          <t>f13d8149fc6d39ebe86af18272310ff9</t>
        </is>
      </c>
      <c r="BH2363" t="inlineStr">
        <is>
          <t>ef437999d64f4cb0aa8ca0d1af852da5</t>
        </is>
      </c>
      <c r="BI2363" t="inlineStr">
        <is>
          <t>15246</t>
        </is>
      </c>
      <c r="BJ2363" t="inlineStr">
        <is>
          <t>XFormInstance</t>
        </is>
      </c>
      <c r="BK2363" t="inlineStr">
        <is>
          <t>5482d5543a2f11f0903849da4e639005</t>
        </is>
      </c>
      <c r="BL2363" t="b">
        <v>0</v>
      </c>
      <c r="BM2363" t="inlineStr">
        <is>
          <t>---</t>
        </is>
      </c>
      <c r="BN2363" t="inlineStr">
        <is>
          <t>190.115.183.167</t>
        </is>
      </c>
      <c r="BO2363" t="inlineStr">
        <is>
          <t>Jean Ebens Destine</t>
        </is>
      </c>
    </row>
    <row r="2364">
      <c r="A2364" t="inlineStr">
        <is>
          <t>2362</t>
        </is>
      </c>
      <c r="B2364" t="inlineStr">
        <is>
          <t>74a3657f-ada1-49da-898b-ac8571532d0c</t>
        </is>
      </c>
      <c r="C2364" t="inlineStr">
        <is>
          <t>2025-05-26</t>
        </is>
      </c>
      <c r="D2364" t="inlineStr">
        <is>
          <t>3</t>
        </is>
      </c>
      <c r="E2364" t="inlineStr">
        <is>
          <t>---</t>
        </is>
      </c>
      <c r="F2364" t="inlineStr">
        <is>
          <t>0</t>
        </is>
      </c>
      <c r="G2364" t="inlineStr">
        <is>
          <t>---</t>
        </is>
      </c>
      <c r="H2364" t="inlineStr">
        <is>
          <t>1</t>
        </is>
      </c>
      <c r="I2364" t="inlineStr">
        <is>
          <t>1</t>
        </is>
      </c>
      <c r="J2364" t="inlineStr"/>
      <c r="K2364" t="inlineStr">
        <is>
          <t>---</t>
        </is>
      </c>
      <c r="L2364" t="inlineStr">
        <is>
          <t>---</t>
        </is>
      </c>
      <c r="M2364" t="inlineStr">
        <is>
          <t>---</t>
        </is>
      </c>
      <c r="N2364" t="inlineStr">
        <is>
          <t>---</t>
        </is>
      </c>
      <c r="O2364" t="inlineStr">
        <is>
          <t>---</t>
        </is>
      </c>
      <c r="P2364" t="inlineStr">
        <is>
          <t>---</t>
        </is>
      </c>
      <c r="Q2364" t="inlineStr">
        <is>
          <t>---</t>
        </is>
      </c>
      <c r="R2364" t="inlineStr"/>
      <c r="S2364" t="inlineStr"/>
      <c r="T2364" t="inlineStr"/>
      <c r="U2364" t="inlineStr"/>
      <c r="V2364" t="inlineStr"/>
      <c r="W2364" t="inlineStr"/>
      <c r="X2364" t="inlineStr">
        <is>
          <t>PIG/HOBP/00164</t>
        </is>
      </c>
      <c r="Y2364" t="inlineStr">
        <is>
          <t>PIG/HOBP/00164</t>
        </is>
      </c>
      <c r="Z2364" t="inlineStr">
        <is>
          <t>2025-05-27 00:32:51</t>
        </is>
      </c>
      <c r="AA2364" t="inlineStr">
        <is>
          <t>2025-05-26 18:45:09</t>
        </is>
      </c>
      <c r="AB2364" t="inlineStr">
        <is>
          <t>1ketly</t>
        </is>
      </c>
      <c r="AC2364" t="inlineStr">
        <is>
          <t>2025-05-27 21:00:16</t>
        </is>
      </c>
      <c r="AD2364" s="1" t="inlineStr">
        <is>
          <t>https://www.commcarehq.org/a/caris-test/reports/form_data/74a3657f-ada1-49da-898b-ac8571532d0c/</t>
        </is>
      </c>
      <c r="AE2364" t="inlineStr">
        <is>
          <t>---</t>
        </is>
      </c>
      <c r="AF2364" t="inlineStr">
        <is>
          <t>3c5a623af057e23a32ae4000_23932</t>
        </is>
      </c>
      <c r="AG2364" t="inlineStr">
        <is>
          <t>OK</t>
        </is>
      </c>
      <c r="AH2364" t="inlineStr">
        <is>
          <t>2025-05-27 00:32:51</t>
        </is>
      </c>
      <c r="AI2364" t="inlineStr">
        <is>
          <t>a75dfcb32c444e83a4857eabadf7dd0f</t>
        </is>
      </c>
      <c r="AJ2364" t="inlineStr">
        <is>
          <t>2025-05-26</t>
        </is>
      </c>
      <c r="AK2364" t="inlineStr">
        <is>
          <t>3</t>
        </is>
      </c>
      <c r="AL2364" t="inlineStr">
        <is>
          <t>---</t>
        </is>
      </c>
      <c r="AM2364" t="inlineStr">
        <is>
          <t>0</t>
        </is>
      </c>
      <c r="AN2364" t="inlineStr">
        <is>
          <t>---</t>
        </is>
      </c>
      <c r="AO2364" t="inlineStr">
        <is>
          <t>1</t>
        </is>
      </c>
      <c r="AP2364" t="inlineStr">
        <is>
          <t>1</t>
        </is>
      </c>
      <c r="AQ2364" t="inlineStr"/>
      <c r="AR2364" t="inlineStr"/>
      <c r="AS2364" t="inlineStr"/>
      <c r="AT2364" t="inlineStr"/>
      <c r="AU2364" t="inlineStr">
        <is>
          <t>---</t>
        </is>
      </c>
      <c r="AV2364" t="inlineStr">
        <is>
          <t>---</t>
        </is>
      </c>
      <c r="AW2364" t="inlineStr">
        <is>
          <t>---</t>
        </is>
      </c>
      <c r="AX2364" t="inlineStr">
        <is>
          <t>---</t>
        </is>
      </c>
      <c r="AY2364" t="inlineStr">
        <is>
          <t>---</t>
        </is>
      </c>
      <c r="AZ2364" t="inlineStr">
        <is>
          <t>---</t>
        </is>
      </c>
      <c r="BA2364" t="inlineStr">
        <is>
          <t>a75dfcb32c444e83a4857eabadf7dd0f</t>
        </is>
      </c>
      <c r="BB2364" t="inlineStr">
        <is>
          <t>http://openrosa.org/formdesigner/0B48E039-1E80-49A7-AC24-732B6E788E39</t>
        </is>
      </c>
      <c r="BC2364" t="inlineStr">
        <is>
          <t>Ration et autres visites</t>
        </is>
      </c>
      <c r="BD2364" t="inlineStr">
        <is>
          <t>CommCare Android, version "2.57.0"(472005). App v16144. CommCare Version 2.57.0. Build 472005, built on: 2025-05-09</t>
        </is>
      </c>
      <c r="BE2364" t="inlineStr">
        <is>
          <t>commcare_173380f7-b37d-43d8-ba2b-b49ceb66cb2e</t>
        </is>
      </c>
      <c r="BF2364" t="inlineStr">
        <is>
          <t>19.4408636 -72.2007784 363.0 9.37</t>
        </is>
      </c>
      <c r="BG2364" t="inlineStr">
        <is>
          <t>f13d8149fc6d39ebe86af18272310ff9</t>
        </is>
      </c>
      <c r="BH2364" t="inlineStr">
        <is>
          <t>ef437999d64f4cb0aa8ca0d1af852da5</t>
        </is>
      </c>
      <c r="BI2364" t="inlineStr">
        <is>
          <t>15246</t>
        </is>
      </c>
      <c r="BJ2364" t="inlineStr">
        <is>
          <t>XFormInstance</t>
        </is>
      </c>
      <c r="BK2364" t="inlineStr">
        <is>
          <t>5482d5543a2f11f0903849da4e639005</t>
        </is>
      </c>
      <c r="BL2364" t="b">
        <v>0</v>
      </c>
      <c r="BM2364" t="inlineStr">
        <is>
          <t>---</t>
        </is>
      </c>
      <c r="BN2364" t="inlineStr">
        <is>
          <t>190.115.183.167</t>
        </is>
      </c>
      <c r="BO2364" t="inlineStr">
        <is>
          <t>mervil Jn Tony</t>
        </is>
      </c>
    </row>
    <row r="2365">
      <c r="A2365" t="inlineStr">
        <is>
          <t>2363</t>
        </is>
      </c>
      <c r="B2365" t="inlineStr">
        <is>
          <t>632700b2-d900-486a-9ba8-e3a25f254ba0</t>
        </is>
      </c>
      <c r="C2365" t="inlineStr">
        <is>
          <t>2025-05-27</t>
        </is>
      </c>
      <c r="D2365" t="inlineStr">
        <is>
          <t>3</t>
        </is>
      </c>
      <c r="E2365" t="inlineStr">
        <is>
          <t>---</t>
        </is>
      </c>
      <c r="F2365" t="inlineStr">
        <is>
          <t>0</t>
        </is>
      </c>
      <c r="G2365" t="inlineStr">
        <is>
          <t>---</t>
        </is>
      </c>
      <c r="H2365" t="inlineStr">
        <is>
          <t>1</t>
        </is>
      </c>
      <c r="I2365" t="inlineStr">
        <is>
          <t>1</t>
        </is>
      </c>
      <c r="J2365" t="inlineStr"/>
      <c r="K2365" t="inlineStr">
        <is>
          <t>---</t>
        </is>
      </c>
      <c r="L2365" t="inlineStr">
        <is>
          <t>---</t>
        </is>
      </c>
      <c r="M2365" t="inlineStr">
        <is>
          <t>---</t>
        </is>
      </c>
      <c r="N2365" t="inlineStr">
        <is>
          <t>---</t>
        </is>
      </c>
      <c r="O2365" t="inlineStr">
        <is>
          <t>---</t>
        </is>
      </c>
      <c r="P2365" t="inlineStr">
        <is>
          <t>---</t>
        </is>
      </c>
      <c r="Q2365" t="inlineStr">
        <is>
          <t>---</t>
        </is>
      </c>
      <c r="R2365" t="inlineStr"/>
      <c r="S2365" t="inlineStr"/>
      <c r="T2365" t="inlineStr"/>
      <c r="U2365" t="inlineStr"/>
      <c r="V2365" t="inlineStr"/>
      <c r="W2365" t="inlineStr"/>
      <c r="X2365" t="inlineStr">
        <is>
          <t>PIG/HOBP/ST00545</t>
        </is>
      </c>
      <c r="Y2365" t="inlineStr">
        <is>
          <t>PIG/HOBP/ST00545</t>
        </is>
      </c>
      <c r="Z2365" t="inlineStr">
        <is>
          <t>2025-05-27 21:27:26</t>
        </is>
      </c>
      <c r="AA2365" t="inlineStr">
        <is>
          <t>2025-05-27 21:27:10</t>
        </is>
      </c>
      <c r="AB2365" t="inlineStr">
        <is>
          <t>1ketly</t>
        </is>
      </c>
      <c r="AC2365" t="inlineStr">
        <is>
          <t>2025-05-27 21:27:28</t>
        </is>
      </c>
      <c r="AD2365" s="1" t="inlineStr">
        <is>
          <t>https://www.commcarehq.org/a/caris-test/reports/form_data/632700b2-d900-486a-9ba8-e3a25f254ba0/</t>
        </is>
      </c>
      <c r="AE2365" t="inlineStr">
        <is>
          <t>---</t>
        </is>
      </c>
      <c r="AF2365" t="inlineStr">
        <is>
          <t>849d1e204e974ec798c90d787576c9c3</t>
        </is>
      </c>
      <c r="AG2365" t="inlineStr">
        <is>
          <t>OK</t>
        </is>
      </c>
      <c r="AH2365" t="inlineStr">
        <is>
          <t>2025-05-27 21:27:26</t>
        </is>
      </c>
      <c r="AI2365" t="inlineStr">
        <is>
          <t>a75dfcb32c444e83a4857eabadf7dd0f</t>
        </is>
      </c>
      <c r="AJ2365" t="inlineStr">
        <is>
          <t>2025-05-27</t>
        </is>
      </c>
      <c r="AK2365" t="inlineStr">
        <is>
          <t>3</t>
        </is>
      </c>
      <c r="AL2365" t="inlineStr">
        <is>
          <t>---</t>
        </is>
      </c>
      <c r="AM2365" t="inlineStr">
        <is>
          <t>0</t>
        </is>
      </c>
      <c r="AN2365" t="inlineStr">
        <is>
          <t>---</t>
        </is>
      </c>
      <c r="AO2365" t="inlineStr">
        <is>
          <t>1</t>
        </is>
      </c>
      <c r="AP2365" t="inlineStr">
        <is>
          <t>1</t>
        </is>
      </c>
      <c r="AQ2365" t="inlineStr"/>
      <c r="AR2365" t="inlineStr"/>
      <c r="AS2365" t="inlineStr"/>
      <c r="AT2365" t="inlineStr"/>
      <c r="AU2365" t="inlineStr">
        <is>
          <t>---</t>
        </is>
      </c>
      <c r="AV2365" t="inlineStr">
        <is>
          <t>---</t>
        </is>
      </c>
      <c r="AW2365" t="inlineStr">
        <is>
          <t>---</t>
        </is>
      </c>
      <c r="AX2365" t="inlineStr">
        <is>
          <t>---</t>
        </is>
      </c>
      <c r="AY2365" t="inlineStr">
        <is>
          <t>---</t>
        </is>
      </c>
      <c r="AZ2365" t="inlineStr">
        <is>
          <t>---</t>
        </is>
      </c>
      <c r="BA2365" t="inlineStr">
        <is>
          <t>a75dfcb32c444e83a4857eabadf7dd0f</t>
        </is>
      </c>
      <c r="BB2365" t="inlineStr">
        <is>
          <t>http://openrosa.org/formdesigner/0B48E039-1E80-49A7-AC24-732B6E788E39</t>
        </is>
      </c>
      <c r="BC2365" t="inlineStr">
        <is>
          <t>Ration et autres visites</t>
        </is>
      </c>
      <c r="BD2365" t="inlineStr">
        <is>
          <t>CommCare Android, version "2.57.0"(472005). App v16144. CommCare Version 2.57.0. Build 472005, built on: 2025-05-09</t>
        </is>
      </c>
      <c r="BE2365" t="inlineStr">
        <is>
          <t>commcare_173380f7-b37d-43d8-ba2b-b49ceb66cb2e</t>
        </is>
      </c>
      <c r="BF2365" t="inlineStr">
        <is>
          <t>19.4388218 -72.2047307 344.0 18.3</t>
        </is>
      </c>
      <c r="BG2365" t="inlineStr">
        <is>
          <t>f13d8149fc6d39ebe86af18272310ff9</t>
        </is>
      </c>
      <c r="BH2365" t="inlineStr">
        <is>
          <t>ef437999d64f4cb0aa8ca0d1af852da5</t>
        </is>
      </c>
      <c r="BI2365" t="inlineStr">
        <is>
          <t>15246</t>
        </is>
      </c>
      <c r="BJ2365" t="inlineStr">
        <is>
          <t>XFormInstance</t>
        </is>
      </c>
      <c r="BK2365" t="inlineStr">
        <is>
          <t>9bb7774d3b3d11f0b89cdf8044126b4a</t>
        </is>
      </c>
      <c r="BL2365" t="b">
        <v>0</v>
      </c>
      <c r="BM2365" t="inlineStr">
        <is>
          <t>---</t>
        </is>
      </c>
      <c r="BN2365" t="inlineStr">
        <is>
          <t>190.115.183.167</t>
        </is>
      </c>
      <c r="BO2365" t="inlineStr">
        <is>
          <t>Mikendley Joseph</t>
        </is>
      </c>
    </row>
    <row r="2366">
      <c r="A2366" t="inlineStr">
        <is>
          <t>2364</t>
        </is>
      </c>
      <c r="B2366" t="inlineStr">
        <is>
          <t>d13e8907-80f3-476a-9d34-b62b400e5396</t>
        </is>
      </c>
      <c r="C2366" t="inlineStr">
        <is>
          <t>2025-05-27</t>
        </is>
      </c>
      <c r="D2366" t="inlineStr">
        <is>
          <t>3 4</t>
        </is>
      </c>
      <c r="E2366" t="inlineStr">
        <is>
          <t>La  porte  est  fermée</t>
        </is>
      </c>
      <c r="F2366" t="inlineStr">
        <is>
          <t>0</t>
        </is>
      </c>
      <c r="G2366" t="inlineStr">
        <is>
          <t>---</t>
        </is>
      </c>
      <c r="H2366" t="inlineStr">
        <is>
          <t>1</t>
        </is>
      </c>
      <c r="I2366" t="inlineStr">
        <is>
          <t>0</t>
        </is>
      </c>
      <c r="J2366" t="inlineStr">
        <is>
          <t>---</t>
        </is>
      </c>
      <c r="K2366" t="inlineStr">
        <is>
          <t>---</t>
        </is>
      </c>
      <c r="L2366" t="inlineStr">
        <is>
          <t>---</t>
        </is>
      </c>
      <c r="M2366" t="inlineStr">
        <is>
          <t>---</t>
        </is>
      </c>
      <c r="N2366" t="inlineStr">
        <is>
          <t>---</t>
        </is>
      </c>
      <c r="O2366" t="inlineStr">
        <is>
          <t>---</t>
        </is>
      </c>
      <c r="P2366" t="inlineStr">
        <is>
          <t>---</t>
        </is>
      </c>
      <c r="Q2366" t="inlineStr">
        <is>
          <t>---</t>
        </is>
      </c>
      <c r="R2366" t="inlineStr">
        <is>
          <t>---</t>
        </is>
      </c>
      <c r="S2366" t="inlineStr">
        <is>
          <t>---</t>
        </is>
      </c>
      <c r="T2366" t="inlineStr">
        <is>
          <t>---</t>
        </is>
      </c>
      <c r="U2366" t="inlineStr">
        <is>
          <t>---</t>
        </is>
      </c>
      <c r="V2366" t="inlineStr">
        <is>
          <t>---</t>
        </is>
      </c>
      <c r="W2366" t="inlineStr"/>
      <c r="X2366" t="inlineStr">
        <is>
          <t>CAP/CMBV/ST03514</t>
        </is>
      </c>
      <c r="Y2366" t="inlineStr">
        <is>
          <t>CAP/CMBV/ST03514</t>
        </is>
      </c>
      <c r="Z2366" t="inlineStr">
        <is>
          <t>2025-05-28 00:14:36</t>
        </is>
      </c>
      <c r="AA2366" t="inlineStr">
        <is>
          <t>2025-05-28 00:10:57</t>
        </is>
      </c>
      <c r="AB2366" t="inlineStr">
        <is>
          <t>1plyviose</t>
        </is>
      </c>
      <c r="AC2366" t="inlineStr">
        <is>
          <t>2025-05-28 15:00:24</t>
        </is>
      </c>
      <c r="AD2366" s="1" t="inlineStr">
        <is>
          <t>https://www.commcarehq.org/a/caris-test/reports/form_data/d13e8907-80f3-476a-9d34-b62b400e5396/</t>
        </is>
      </c>
      <c r="AE2366" t="inlineStr">
        <is>
          <t>---</t>
        </is>
      </c>
      <c r="AF2366" t="inlineStr">
        <is>
          <t>3c5a623af057e23a32ae4000_180816</t>
        </is>
      </c>
      <c r="AG2366" t="inlineStr">
        <is>
          <t>OK</t>
        </is>
      </c>
      <c r="AH2366" t="inlineStr">
        <is>
          <t>2025-05-28 00:14:36</t>
        </is>
      </c>
      <c r="AI2366" t="inlineStr">
        <is>
          <t>aab7a2415e99453fbcb8ebd109e92b4f</t>
        </is>
      </c>
      <c r="AJ2366" t="inlineStr">
        <is>
          <t>2025-05-27</t>
        </is>
      </c>
      <c r="AK2366" t="inlineStr">
        <is>
          <t>3 4</t>
        </is>
      </c>
      <c r="AL2366" t="inlineStr">
        <is>
          <t>La  porte  est  fermée</t>
        </is>
      </c>
      <c r="AM2366" t="inlineStr">
        <is>
          <t>0</t>
        </is>
      </c>
      <c r="AN2366" t="inlineStr">
        <is>
          <t>---</t>
        </is>
      </c>
      <c r="AO2366" t="inlineStr">
        <is>
          <t>1</t>
        </is>
      </c>
      <c r="AP2366" t="inlineStr">
        <is>
          <t>0</t>
        </is>
      </c>
      <c r="AQ2366" t="inlineStr">
        <is>
          <t>---</t>
        </is>
      </c>
      <c r="AR2366" t="inlineStr">
        <is>
          <t>---</t>
        </is>
      </c>
      <c r="AS2366" t="inlineStr">
        <is>
          <t>---</t>
        </is>
      </c>
      <c r="AT2366" t="inlineStr"/>
      <c r="AU2366" t="inlineStr">
        <is>
          <t>---</t>
        </is>
      </c>
      <c r="AV2366" t="inlineStr">
        <is>
          <t>---</t>
        </is>
      </c>
      <c r="AW2366" t="inlineStr">
        <is>
          <t>---</t>
        </is>
      </c>
      <c r="AX2366" t="inlineStr">
        <is>
          <t>---</t>
        </is>
      </c>
      <c r="AY2366" t="inlineStr">
        <is>
          <t>---</t>
        </is>
      </c>
      <c r="AZ2366" t="inlineStr">
        <is>
          <t>---</t>
        </is>
      </c>
      <c r="BA2366" t="inlineStr">
        <is>
          <t>aab7a2415e99453fbcb8ebd109e92b4f</t>
        </is>
      </c>
      <c r="BB2366" t="inlineStr">
        <is>
          <t>http://openrosa.org/formdesigner/0B48E039-1E80-49A7-AC24-732B6E788E39</t>
        </is>
      </c>
      <c r="BC2366" t="inlineStr">
        <is>
          <t>Ration et autres visites</t>
        </is>
      </c>
      <c r="BD2366" t="inlineStr">
        <is>
          <t>CommCare Android, version "2.56.1"(471796). App v16144. CommCare Version 2.56.1. Build 471796, built on: 2025-05-12</t>
        </is>
      </c>
      <c r="BE2366" t="inlineStr">
        <is>
          <t>commcare_d17d77c2-a7e5-4f4b-9b21-6b80894e9762</t>
        </is>
      </c>
      <c r="BF2366" t="inlineStr"/>
      <c r="BG2366" t="inlineStr">
        <is>
          <t>f13d8149fc6d39ebe86af18272310ff9</t>
        </is>
      </c>
      <c r="BH2366" t="inlineStr">
        <is>
          <t>ef437999d64f4cb0aa8ca0d1af852da5</t>
        </is>
      </c>
      <c r="BI2366" t="inlineStr">
        <is>
          <t>15246</t>
        </is>
      </c>
      <c r="BJ2366" t="inlineStr">
        <is>
          <t>XFormInstance</t>
        </is>
      </c>
      <c r="BK2366" t="inlineStr">
        <is>
          <t>3fad345a39cc11f0b8db3339fbc0b855</t>
        </is>
      </c>
      <c r="BL2366" t="b">
        <v>0</v>
      </c>
      <c r="BM2366" t="inlineStr">
        <is>
          <t>---</t>
        </is>
      </c>
      <c r="BN2366" t="inlineStr">
        <is>
          <t>190.115.174.151</t>
        </is>
      </c>
      <c r="BO2366" t="inlineStr">
        <is>
          <t>Nathalie Michel</t>
        </is>
      </c>
    </row>
    <row r="2367">
      <c r="A2367" t="inlineStr">
        <is>
          <t>2365</t>
        </is>
      </c>
      <c r="B2367" t="inlineStr">
        <is>
          <t>c1bee6d6-0ba0-4a93-bab5-14ffcfac4d42</t>
        </is>
      </c>
      <c r="C2367" t="inlineStr">
        <is>
          <t>2025-05-28</t>
        </is>
      </c>
      <c r="D2367" t="inlineStr">
        <is>
          <t>4</t>
        </is>
      </c>
      <c r="E2367" t="inlineStr">
        <is>
          <t>Rappel date rendez- vous</t>
        </is>
      </c>
      <c r="F2367" t="inlineStr">
        <is>
          <t>0</t>
        </is>
      </c>
      <c r="G2367" t="inlineStr">
        <is>
          <t>Pas de telephone</t>
        </is>
      </c>
      <c r="H2367" t="inlineStr">
        <is>
          <t>1</t>
        </is>
      </c>
      <c r="I2367" t="inlineStr">
        <is>
          <t>1</t>
        </is>
      </c>
      <c r="J2367" t="inlineStr"/>
      <c r="K2367" t="inlineStr">
        <is>
          <t>---</t>
        </is>
      </c>
      <c r="L2367" t="inlineStr">
        <is>
          <t>---</t>
        </is>
      </c>
      <c r="M2367" t="inlineStr">
        <is>
          <t>---</t>
        </is>
      </c>
      <c r="N2367" t="inlineStr">
        <is>
          <t>---</t>
        </is>
      </c>
      <c r="O2367" t="inlineStr">
        <is>
          <t>---</t>
        </is>
      </c>
      <c r="P2367" t="inlineStr">
        <is>
          <t>---</t>
        </is>
      </c>
      <c r="Q2367" t="inlineStr">
        <is>
          <t>---</t>
        </is>
      </c>
      <c r="R2367" t="inlineStr"/>
      <c r="S2367" t="inlineStr"/>
      <c r="T2367" t="inlineStr"/>
      <c r="U2367" t="inlineStr"/>
      <c r="V2367" t="inlineStr"/>
      <c r="W2367" t="inlineStr"/>
      <c r="X2367" t="inlineStr">
        <is>
          <t>PIG/CSSR/00037</t>
        </is>
      </c>
      <c r="Y2367" t="inlineStr">
        <is>
          <t>PIG/CSSR/00037</t>
        </is>
      </c>
      <c r="Z2367" t="inlineStr">
        <is>
          <t>2025-05-29 00:10:25</t>
        </is>
      </c>
      <c r="AA2367" t="inlineStr">
        <is>
          <t>2025-05-29 00:09:23</t>
        </is>
      </c>
      <c r="AB2367" t="inlineStr">
        <is>
          <t>1ketly</t>
        </is>
      </c>
      <c r="AC2367" t="inlineStr">
        <is>
          <t>2025-05-29 00:10:26</t>
        </is>
      </c>
      <c r="AD2367" s="1" t="inlineStr">
        <is>
          <t>https://www.commcarehq.org/a/caris-test/reports/form_data/c1bee6d6-0ba0-4a93-bab5-14ffcfac4d42/</t>
        </is>
      </c>
      <c r="AE2367" t="inlineStr">
        <is>
          <t>---</t>
        </is>
      </c>
      <c r="AF2367" t="inlineStr">
        <is>
          <t>3c5a623af057e23a32ae4000_36720</t>
        </is>
      </c>
      <c r="AG2367" t="inlineStr">
        <is>
          <t>---</t>
        </is>
      </c>
      <c r="AH2367" t="inlineStr">
        <is>
          <t>2025-05-29 00:10:25</t>
        </is>
      </c>
      <c r="AI2367" t="inlineStr">
        <is>
          <t>a75dfcb32c444e83a4857eabadf7dd0f</t>
        </is>
      </c>
      <c r="AJ2367" t="inlineStr">
        <is>
          <t>2025-05-28</t>
        </is>
      </c>
      <c r="AK2367" t="inlineStr">
        <is>
          <t>4</t>
        </is>
      </c>
      <c r="AL2367" t="inlineStr">
        <is>
          <t>Rappel date rendez- vous</t>
        </is>
      </c>
      <c r="AM2367" t="inlineStr">
        <is>
          <t>0</t>
        </is>
      </c>
      <c r="AN2367" t="inlineStr">
        <is>
          <t>Pas de telephone</t>
        </is>
      </c>
      <c r="AO2367" t="inlineStr">
        <is>
          <t>1</t>
        </is>
      </c>
      <c r="AP2367" t="inlineStr">
        <is>
          <t>1</t>
        </is>
      </c>
      <c r="AQ2367" t="inlineStr"/>
      <c r="AR2367" t="inlineStr"/>
      <c r="AS2367" t="inlineStr"/>
      <c r="AT2367" t="inlineStr"/>
      <c r="AU2367" t="inlineStr">
        <is>
          <t>---</t>
        </is>
      </c>
      <c r="AV2367" t="inlineStr">
        <is>
          <t>---</t>
        </is>
      </c>
      <c r="AW2367" t="inlineStr">
        <is>
          <t>---</t>
        </is>
      </c>
      <c r="AX2367" t="inlineStr">
        <is>
          <t>---</t>
        </is>
      </c>
      <c r="AY2367" t="inlineStr">
        <is>
          <t>---</t>
        </is>
      </c>
      <c r="AZ2367" t="inlineStr">
        <is>
          <t>---</t>
        </is>
      </c>
      <c r="BA2367" t="inlineStr">
        <is>
          <t>a75dfcb32c444e83a4857eabadf7dd0f</t>
        </is>
      </c>
      <c r="BB2367" t="inlineStr">
        <is>
          <t>http://openrosa.org/formdesigner/0B48E039-1E80-49A7-AC24-732B6E788E39</t>
        </is>
      </c>
      <c r="BC2367" t="inlineStr">
        <is>
          <t>Ration et autres visites</t>
        </is>
      </c>
      <c r="BD2367" t="inlineStr">
        <is>
          <t>CommCare Android, version "2.57.0"(472005). App v16144. CommCare Version 2.57.0. Build 472005, built on: 2025-05-09</t>
        </is>
      </c>
      <c r="BE2367" t="inlineStr">
        <is>
          <t>commcare_173380f7-b37d-43d8-ba2b-b49ceb66cb2e</t>
        </is>
      </c>
      <c r="BF2367" t="inlineStr">
        <is>
          <t>19.438975 -72.2046533 367.0 7.7</t>
        </is>
      </c>
      <c r="BG2367" t="inlineStr">
        <is>
          <t>f13d8149fc6d39ebe86af18272310ff9</t>
        </is>
      </c>
      <c r="BH2367" t="inlineStr">
        <is>
          <t>ef437999d64f4cb0aa8ca0d1af852da5</t>
        </is>
      </c>
      <c r="BI2367" t="inlineStr">
        <is>
          <t>15246</t>
        </is>
      </c>
      <c r="BJ2367" t="inlineStr">
        <is>
          <t>XFormInstance</t>
        </is>
      </c>
      <c r="BK2367" t="inlineStr">
        <is>
          <t>e5eda1a83c0e11f0908d49da4e639005</t>
        </is>
      </c>
      <c r="BL2367" t="b">
        <v>0</v>
      </c>
      <c r="BM2367" t="inlineStr">
        <is>
          <t>---</t>
        </is>
      </c>
      <c r="BN2367" t="inlineStr">
        <is>
          <t>190.115.182.114</t>
        </is>
      </c>
      <c r="BO2367" t="inlineStr">
        <is>
          <t>Destine Eluda</t>
        </is>
      </c>
    </row>
    <row r="2368">
      <c r="A2368" t="inlineStr">
        <is>
          <t>2366</t>
        </is>
      </c>
      <c r="B2368" t="inlineStr">
        <is>
          <t>45a2abd7-3c73-4316-ab6a-bb946374627c</t>
        </is>
      </c>
      <c r="C2368" t="inlineStr">
        <is>
          <t>2025-05-27</t>
        </is>
      </c>
      <c r="D2368" t="inlineStr">
        <is>
          <t>3</t>
        </is>
      </c>
      <c r="E2368" t="inlineStr">
        <is>
          <t>---</t>
        </is>
      </c>
      <c r="F2368" t="inlineStr">
        <is>
          <t>0</t>
        </is>
      </c>
      <c r="G2368" t="inlineStr">
        <is>
          <t>---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---</t>
        </is>
      </c>
      <c r="L2368" t="inlineStr">
        <is>
          <t>---</t>
        </is>
      </c>
      <c r="M2368" t="inlineStr">
        <is>
          <t>---</t>
        </is>
      </c>
      <c r="N2368" t="inlineStr">
        <is>
          <t>---</t>
        </is>
      </c>
      <c r="O2368" t="inlineStr">
        <is>
          <t>---</t>
        </is>
      </c>
      <c r="P2368" t="inlineStr">
        <is>
          <t>---</t>
        </is>
      </c>
      <c r="Q2368" t="inlineStr">
        <is>
          <t>---</t>
        </is>
      </c>
      <c r="R2368" t="inlineStr"/>
      <c r="S2368" t="inlineStr"/>
      <c r="T2368" t="inlineStr"/>
      <c r="U2368" t="inlineStr"/>
      <c r="V2368" t="inlineStr"/>
      <c r="W2368" t="inlineStr"/>
      <c r="X2368" t="inlineStr">
        <is>
          <t>CAP/HSCM/ST04362</t>
        </is>
      </c>
      <c r="Y2368" t="inlineStr">
        <is>
          <t>CAP/HSCM/ST04362</t>
        </is>
      </c>
      <c r="Z2368" t="inlineStr">
        <is>
          <t>2025-05-29 01:10:34</t>
        </is>
      </c>
      <c r="AA2368" t="inlineStr">
        <is>
          <t>2025-05-29 01:10:08</t>
        </is>
      </c>
      <c r="AB2368" t="inlineStr">
        <is>
          <t>1fleurgile</t>
        </is>
      </c>
      <c r="AC2368" t="inlineStr">
        <is>
          <t>2025-05-29 02:09:22</t>
        </is>
      </c>
      <c r="AD2368" s="1" t="inlineStr">
        <is>
          <t>https://www.commcarehq.org/a/caris-test/reports/form_data/45a2abd7-3c73-4316-ab6a-bb946374627c/</t>
        </is>
      </c>
      <c r="AE2368" t="inlineStr">
        <is>
          <t>---</t>
        </is>
      </c>
      <c r="AF2368" t="inlineStr">
        <is>
          <t>3c5a623af057e23a32ae4000_104283</t>
        </is>
      </c>
      <c r="AG2368" t="inlineStr">
        <is>
          <t>OK</t>
        </is>
      </c>
      <c r="AH2368" t="inlineStr">
        <is>
          <t>2025-05-29 01:10:34</t>
        </is>
      </c>
      <c r="AI2368" t="inlineStr">
        <is>
          <t>9cfdf7db54419d22491b2c964b5162b3</t>
        </is>
      </c>
      <c r="AJ2368" t="inlineStr">
        <is>
          <t>2025-05-27</t>
        </is>
      </c>
      <c r="AK2368" t="inlineStr">
        <is>
          <t>3</t>
        </is>
      </c>
      <c r="AL2368" t="inlineStr">
        <is>
          <t>---</t>
        </is>
      </c>
      <c r="AM2368" t="inlineStr">
        <is>
          <t>0</t>
        </is>
      </c>
      <c r="AN2368" t="inlineStr">
        <is>
          <t>---</t>
        </is>
      </c>
      <c r="AO2368" t="inlineStr">
        <is>
          <t>1</t>
        </is>
      </c>
      <c r="AP2368" t="inlineStr">
        <is>
          <t>1</t>
        </is>
      </c>
      <c r="AQ2368" t="inlineStr"/>
      <c r="AR2368" t="inlineStr"/>
      <c r="AS2368" t="inlineStr"/>
      <c r="AT2368" t="inlineStr"/>
      <c r="AU2368" t="inlineStr">
        <is>
          <t>---</t>
        </is>
      </c>
      <c r="AV2368" t="inlineStr">
        <is>
          <t>---</t>
        </is>
      </c>
      <c r="AW2368" t="inlineStr">
        <is>
          <t>---</t>
        </is>
      </c>
      <c r="AX2368" t="inlineStr">
        <is>
          <t>---</t>
        </is>
      </c>
      <c r="AY2368" t="inlineStr">
        <is>
          <t>---</t>
        </is>
      </c>
      <c r="AZ2368" t="inlineStr">
        <is>
          <t>---</t>
        </is>
      </c>
      <c r="BA2368" t="inlineStr">
        <is>
          <t>9cfdf7db54419d22491b2c964b5162b3</t>
        </is>
      </c>
      <c r="BB2368" t="inlineStr">
        <is>
          <t>http://openrosa.org/formdesigner/0B48E039-1E80-49A7-AC24-732B6E788E39</t>
        </is>
      </c>
      <c r="BC2368" t="inlineStr">
        <is>
          <t>Ration et autres visites</t>
        </is>
      </c>
      <c r="BD2368" t="inlineStr">
        <is>
          <t>CommCare Android, version "2.56.1"(471796). App v16144. CommCare Version 2.56.1. Build 471796, built on: 2025-05-12</t>
        </is>
      </c>
      <c r="BE2368" t="inlineStr">
        <is>
          <t>commcare_76b456dd-7d90-498a-a785-92f136625a61</t>
        </is>
      </c>
      <c r="BF2368" t="inlineStr">
        <is>
          <t>19.7266208 -72.2201686 -45.42 34.44</t>
        </is>
      </c>
      <c r="BG2368" t="inlineStr">
        <is>
          <t>f13d8149fc6d39ebe86af18272310ff9</t>
        </is>
      </c>
      <c r="BH2368" t="inlineStr">
        <is>
          <t>ef437999d64f4cb0aa8ca0d1af852da5</t>
        </is>
      </c>
      <c r="BI2368" t="inlineStr">
        <is>
          <t>15246</t>
        </is>
      </c>
      <c r="BJ2368" t="inlineStr">
        <is>
          <t>XFormInstance</t>
        </is>
      </c>
      <c r="BK2368" t="inlineStr">
        <is>
          <t>035263603aa111f0b88bdf8044126b4a</t>
        </is>
      </c>
      <c r="BL2368" t="b">
        <v>0</v>
      </c>
      <c r="BM2368" t="inlineStr">
        <is>
          <t>---</t>
        </is>
      </c>
      <c r="BN2368" t="inlineStr">
        <is>
          <t>200.113.215.76</t>
        </is>
      </c>
      <c r="BO2368" t="inlineStr">
        <is>
          <t>Edwige Gracia</t>
        </is>
      </c>
    </row>
    <row r="2369">
      <c r="A2369" t="inlineStr">
        <is>
          <t>2367</t>
        </is>
      </c>
      <c r="B2369" t="inlineStr">
        <is>
          <t>8d12e0e7-78d5-497a-9799-34e399c171c9</t>
        </is>
      </c>
      <c r="C2369" t="inlineStr">
        <is>
          <t>2025-05-26</t>
        </is>
      </c>
      <c r="D2369" t="inlineStr">
        <is>
          <t>3</t>
        </is>
      </c>
      <c r="E2369" t="inlineStr">
        <is>
          <t>---</t>
        </is>
      </c>
      <c r="F2369" t="inlineStr">
        <is>
          <t>1</t>
        </is>
      </c>
      <c r="G2369" t="inlineStr">
        <is>
          <t>---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---</t>
        </is>
      </c>
      <c r="L2369" t="inlineStr">
        <is>
          <t>---</t>
        </is>
      </c>
      <c r="M2369" t="inlineStr">
        <is>
          <t>---</t>
        </is>
      </c>
      <c r="N2369" t="inlineStr">
        <is>
          <t>---</t>
        </is>
      </c>
      <c r="O2369" t="inlineStr">
        <is>
          <t>---</t>
        </is>
      </c>
      <c r="P2369" t="inlineStr">
        <is>
          <t>---</t>
        </is>
      </c>
      <c r="Q2369" t="inlineStr">
        <is>
          <t>---</t>
        </is>
      </c>
      <c r="R2369" t="inlineStr"/>
      <c r="S2369" t="inlineStr"/>
      <c r="T2369" t="inlineStr"/>
      <c r="U2369" t="inlineStr"/>
      <c r="V2369" t="inlineStr"/>
      <c r="W2369" t="inlineStr"/>
      <c r="X2369" t="inlineStr">
        <is>
          <t>CAP/CMCD/ST00907</t>
        </is>
      </c>
      <c r="Y2369" t="inlineStr">
        <is>
          <t>CAP/CMCD/ST00907</t>
        </is>
      </c>
      <c r="Z2369" t="inlineStr">
        <is>
          <t>2025-05-27 02:17:58</t>
        </is>
      </c>
      <c r="AA2369" t="inlineStr">
        <is>
          <t>2025-05-27 02:17:32</t>
        </is>
      </c>
      <c r="AB2369" t="inlineStr">
        <is>
          <t>1pierre</t>
        </is>
      </c>
      <c r="AC2369" t="inlineStr">
        <is>
          <t>2025-05-29 02:18:04</t>
        </is>
      </c>
      <c r="AD2369" s="1" t="inlineStr">
        <is>
          <t>https://www.commcarehq.org/a/caris-test/reports/form_data/8d12e0e7-78d5-497a-9799-34e399c171c9/</t>
        </is>
      </c>
      <c r="AE2369" t="inlineStr">
        <is>
          <t>---</t>
        </is>
      </c>
      <c r="AF2369" t="inlineStr">
        <is>
          <t>3c5a623af057e23a32ae4000_30617</t>
        </is>
      </c>
      <c r="AG2369" t="inlineStr">
        <is>
          <t>OK</t>
        </is>
      </c>
      <c r="AH2369" t="inlineStr">
        <is>
          <t>2025-05-27 02:17:58</t>
        </is>
      </c>
      <c r="AI2369" t="inlineStr">
        <is>
          <t>045b1f386b2c56b3c3cb2962ea440b8b</t>
        </is>
      </c>
      <c r="AJ2369" t="inlineStr">
        <is>
          <t>2025-05-26</t>
        </is>
      </c>
      <c r="AK2369" t="inlineStr">
        <is>
          <t>3</t>
        </is>
      </c>
      <c r="AL2369" t="inlineStr">
        <is>
          <t>---</t>
        </is>
      </c>
      <c r="AM2369" t="inlineStr">
        <is>
          <t>1</t>
        </is>
      </c>
      <c r="AN2369" t="inlineStr">
        <is>
          <t>---</t>
        </is>
      </c>
      <c r="AO2369" t="inlineStr">
        <is>
          <t>1</t>
        </is>
      </c>
      <c r="AP2369" t="inlineStr">
        <is>
          <t>1</t>
        </is>
      </c>
      <c r="AQ2369" t="inlineStr"/>
      <c r="AR2369" t="inlineStr"/>
      <c r="AS2369" t="inlineStr"/>
      <c r="AT2369" t="inlineStr"/>
      <c r="AU2369" t="inlineStr">
        <is>
          <t>---</t>
        </is>
      </c>
      <c r="AV2369" t="inlineStr">
        <is>
          <t>---</t>
        </is>
      </c>
      <c r="AW2369" t="inlineStr">
        <is>
          <t>---</t>
        </is>
      </c>
      <c r="AX2369" t="inlineStr">
        <is>
          <t>---</t>
        </is>
      </c>
      <c r="AY2369" t="inlineStr">
        <is>
          <t>---</t>
        </is>
      </c>
      <c r="AZ2369" t="inlineStr">
        <is>
          <t>---</t>
        </is>
      </c>
      <c r="BA2369" t="inlineStr">
        <is>
          <t>045b1f386b2c56b3c3cb2962ea440b8b</t>
        </is>
      </c>
      <c r="BB2369" t="inlineStr">
        <is>
          <t>http://openrosa.org/formdesigner/0B48E039-1E80-49A7-AC24-732B6E788E39</t>
        </is>
      </c>
      <c r="BC2369" t="inlineStr">
        <is>
          <t>Ration et autres visites</t>
        </is>
      </c>
      <c r="BD2369" t="inlineStr">
        <is>
          <t>CommCare Android, version "2.57.0"(472005). App v16144. CommCare Version 2.57.0. Build 472005, built on: 2025-05-09</t>
        </is>
      </c>
      <c r="BE2369" t="inlineStr">
        <is>
          <t>commcare_05d78f59-ebda-491c-89b8-6c42bab0e02e</t>
        </is>
      </c>
      <c r="BF2369" t="inlineStr"/>
      <c r="BG2369" t="inlineStr">
        <is>
          <t>f13d8149fc6d39ebe86af18272310ff9</t>
        </is>
      </c>
      <c r="BH2369" t="inlineStr">
        <is>
          <t>ef437999d64f4cb0aa8ca0d1af852da5</t>
        </is>
      </c>
      <c r="BI2369" t="inlineStr">
        <is>
          <t>15246</t>
        </is>
      </c>
      <c r="BJ2369" t="inlineStr">
        <is>
          <t>XFormInstance</t>
        </is>
      </c>
      <c r="BK2369" t="inlineStr">
        <is>
          <t>d9e759483c3211f0b8addf8044126b4a</t>
        </is>
      </c>
      <c r="BL2369" t="b">
        <v>0</v>
      </c>
      <c r="BM2369" t="inlineStr">
        <is>
          <t>---</t>
        </is>
      </c>
      <c r="BN2369" t="inlineStr">
        <is>
          <t>190.115.174.85</t>
        </is>
      </c>
      <c r="BO2369" t="inlineStr">
        <is>
          <t>Godson Valbrun</t>
        </is>
      </c>
    </row>
    <row r="2370">
      <c r="A2370" t="inlineStr">
        <is>
          <t>2368</t>
        </is>
      </c>
      <c r="B2370" t="inlineStr">
        <is>
          <t>d12ebd60-e04f-4da1-9d5e-8d225bc9a8be</t>
        </is>
      </c>
      <c r="C2370" t="inlineStr">
        <is>
          <t>2025-05-26</t>
        </is>
      </c>
      <c r="D2370" t="inlineStr">
        <is>
          <t>3</t>
        </is>
      </c>
      <c r="E2370" t="inlineStr">
        <is>
          <t>---</t>
        </is>
      </c>
      <c r="F2370" t="inlineStr">
        <is>
          <t>0</t>
        </is>
      </c>
      <c r="G2370" t="inlineStr">
        <is>
          <t>---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---</t>
        </is>
      </c>
      <c r="L2370" t="inlineStr">
        <is>
          <t>---</t>
        </is>
      </c>
      <c r="M2370" t="inlineStr">
        <is>
          <t>---</t>
        </is>
      </c>
      <c r="N2370" t="inlineStr">
        <is>
          <t>---</t>
        </is>
      </c>
      <c r="O2370" t="inlineStr">
        <is>
          <t>---</t>
        </is>
      </c>
      <c r="P2370" t="inlineStr">
        <is>
          <t>---</t>
        </is>
      </c>
      <c r="Q2370" t="inlineStr">
        <is>
          <t>---</t>
        </is>
      </c>
      <c r="R2370" t="inlineStr"/>
      <c r="S2370" t="inlineStr"/>
      <c r="T2370" t="inlineStr"/>
      <c r="U2370" t="inlineStr"/>
      <c r="V2370" t="inlineStr"/>
      <c r="W2370" t="inlineStr"/>
      <c r="X2370" t="inlineStr">
        <is>
          <t>CAP/CMBV/ST02345</t>
        </is>
      </c>
      <c r="Y2370" t="inlineStr">
        <is>
          <t>CAP/CMBV/ST02345</t>
        </is>
      </c>
      <c r="Z2370" t="inlineStr">
        <is>
          <t>2025-05-27 02:20:24</t>
        </is>
      </c>
      <c r="AA2370" t="inlineStr">
        <is>
          <t>2025-05-27 02:20:13</t>
        </is>
      </c>
      <c r="AB2370" t="inlineStr">
        <is>
          <t>1pierre</t>
        </is>
      </c>
      <c r="AC2370" t="inlineStr">
        <is>
          <t>2025-05-29 02:20:30</t>
        </is>
      </c>
      <c r="AD2370" s="1" t="inlineStr">
        <is>
          <t>https://www.commcarehq.org/a/caris-test/reports/form_data/d12ebd60-e04f-4da1-9d5e-8d225bc9a8be/</t>
        </is>
      </c>
      <c r="AE2370" t="inlineStr">
        <is>
          <t>---</t>
        </is>
      </c>
      <c r="AF2370" t="inlineStr">
        <is>
          <t>3c5a623af057e23a32ae4000_30619</t>
        </is>
      </c>
      <c r="AG2370" t="inlineStr">
        <is>
          <t>OK</t>
        </is>
      </c>
      <c r="AH2370" t="inlineStr">
        <is>
          <t>2025-05-27 02:20:24</t>
        </is>
      </c>
      <c r="AI2370" t="inlineStr">
        <is>
          <t>045b1f386b2c56b3c3cb2962ea440b8b</t>
        </is>
      </c>
      <c r="AJ2370" t="inlineStr">
        <is>
          <t>2025-05-26</t>
        </is>
      </c>
      <c r="AK2370" t="inlineStr">
        <is>
          <t>3</t>
        </is>
      </c>
      <c r="AL2370" t="inlineStr">
        <is>
          <t>---</t>
        </is>
      </c>
      <c r="AM2370" t="inlineStr">
        <is>
          <t>0</t>
        </is>
      </c>
      <c r="AN2370" t="inlineStr">
        <is>
          <t>---</t>
        </is>
      </c>
      <c r="AO2370" t="inlineStr">
        <is>
          <t>1</t>
        </is>
      </c>
      <c r="AP2370" t="inlineStr">
        <is>
          <t>1</t>
        </is>
      </c>
      <c r="AQ2370" t="inlineStr"/>
      <c r="AR2370" t="inlineStr"/>
      <c r="AS2370" t="inlineStr"/>
      <c r="AT2370" t="inlineStr"/>
      <c r="AU2370" t="inlineStr">
        <is>
          <t>---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inlineStr">
        <is>
          <t>---</t>
        </is>
      </c>
      <c r="BA2370" t="inlineStr">
        <is>
          <t>045b1f386b2c56b3c3cb2962ea440b8b</t>
        </is>
      </c>
      <c r="BB2370" t="inlineStr">
        <is>
          <t>http://openrosa.org/formdesigner/0B48E039-1E80-49A7-AC24-732B6E788E39</t>
        </is>
      </c>
      <c r="BC2370" t="inlineStr">
        <is>
          <t>Ration et autres visites</t>
        </is>
      </c>
      <c r="BD2370" t="inlineStr">
        <is>
          <t>CommCare Android, version "2.57.0"(472005). App v16144. CommCare Version 2.57.0. Build 472005, built on: 2025-05-09</t>
        </is>
      </c>
      <c r="BE2370" t="inlineStr">
        <is>
          <t>commcare_05d78f59-ebda-491c-89b8-6c42bab0e02e</t>
        </is>
      </c>
      <c r="BF2370" t="inlineStr"/>
      <c r="BG2370" t="inlineStr">
        <is>
          <t>f13d8149fc6d39ebe86af18272310ff9</t>
        </is>
      </c>
      <c r="BH2370" t="inlineStr">
        <is>
          <t>ef437999d64f4cb0aa8ca0d1af852da5</t>
        </is>
      </c>
      <c r="BI2370" t="inlineStr">
        <is>
          <t>15246</t>
        </is>
      </c>
      <c r="BJ2370" t="inlineStr">
        <is>
          <t>XFormInstance</t>
        </is>
      </c>
      <c r="BK2370" t="inlineStr">
        <is>
          <t>d9e759483c3211f0b8addf8044126b4a</t>
        </is>
      </c>
      <c r="BL2370" t="b">
        <v>0</v>
      </c>
      <c r="BM2370" t="inlineStr">
        <is>
          <t>---</t>
        </is>
      </c>
      <c r="BN2370" t="inlineStr">
        <is>
          <t>190.115.174.85</t>
        </is>
      </c>
      <c r="BO2370" t="inlineStr">
        <is>
          <t>Cassandeline Bernadin</t>
        </is>
      </c>
    </row>
    <row r="2371">
      <c r="A2371" t="inlineStr">
        <is>
          <t>2369</t>
        </is>
      </c>
      <c r="B2371" t="inlineStr">
        <is>
          <t>8e4be704-637f-4bd9-a0e0-ce76ade90eac</t>
        </is>
      </c>
      <c r="C2371" t="inlineStr">
        <is>
          <t>2025-05-26</t>
        </is>
      </c>
      <c r="D2371" t="inlineStr">
        <is>
          <t>3</t>
        </is>
      </c>
      <c r="E2371" t="inlineStr">
        <is>
          <t>---</t>
        </is>
      </c>
      <c r="F2371" t="inlineStr">
        <is>
          <t>0</t>
        </is>
      </c>
      <c r="G2371" t="inlineStr">
        <is>
          <t>---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---</t>
        </is>
      </c>
      <c r="L2371" t="inlineStr">
        <is>
          <t>---</t>
        </is>
      </c>
      <c r="M2371" t="inlineStr">
        <is>
          <t>---</t>
        </is>
      </c>
      <c r="N2371" t="inlineStr">
        <is>
          <t>---</t>
        </is>
      </c>
      <c r="O2371" t="inlineStr">
        <is>
          <t>---</t>
        </is>
      </c>
      <c r="P2371" t="inlineStr">
        <is>
          <t>---</t>
        </is>
      </c>
      <c r="Q2371" t="inlineStr">
        <is>
          <t>---</t>
        </is>
      </c>
      <c r="R2371" t="inlineStr"/>
      <c r="S2371" t="inlineStr"/>
      <c r="T2371" t="inlineStr"/>
      <c r="U2371" t="inlineStr"/>
      <c r="V2371" t="inlineStr"/>
      <c r="W2371" t="inlineStr"/>
      <c r="X2371" t="inlineStr">
        <is>
          <t>CAP/CMBV/ST02781</t>
        </is>
      </c>
      <c r="Y2371" t="inlineStr">
        <is>
          <t>CAP/CMBV/ST02781</t>
        </is>
      </c>
      <c r="Z2371" t="inlineStr">
        <is>
          <t>2025-05-27 02:20:51</t>
        </is>
      </c>
      <c r="AA2371" t="inlineStr">
        <is>
          <t>2025-05-27 02:20:39</t>
        </is>
      </c>
      <c r="AB2371" t="inlineStr">
        <is>
          <t>1pierre</t>
        </is>
      </c>
      <c r="AC2371" t="inlineStr">
        <is>
          <t>2025-05-29 02:20:57</t>
        </is>
      </c>
      <c r="AD2371" s="1" t="inlineStr">
        <is>
          <t>https://www.commcarehq.org/a/caris-test/reports/form_data/8e4be704-637f-4bd9-a0e0-ce76ade90eac/</t>
        </is>
      </c>
      <c r="AE2371" t="inlineStr">
        <is>
          <t>---</t>
        </is>
      </c>
      <c r="AF2371" t="inlineStr">
        <is>
          <t>3c5a623af057e23a32ae4000_35529</t>
        </is>
      </c>
      <c r="AG2371" t="inlineStr">
        <is>
          <t>OK</t>
        </is>
      </c>
      <c r="AH2371" t="inlineStr">
        <is>
          <t>2025-05-27 02:20:51</t>
        </is>
      </c>
      <c r="AI2371" t="inlineStr">
        <is>
          <t>045b1f386b2c56b3c3cb2962ea440b8b</t>
        </is>
      </c>
      <c r="AJ2371" t="inlineStr">
        <is>
          <t>2025-05-26</t>
        </is>
      </c>
      <c r="AK2371" t="inlineStr">
        <is>
          <t>3</t>
        </is>
      </c>
      <c r="AL2371" t="inlineStr">
        <is>
          <t>---</t>
        </is>
      </c>
      <c r="AM2371" t="inlineStr">
        <is>
          <t>0</t>
        </is>
      </c>
      <c r="AN2371" t="inlineStr">
        <is>
          <t>---</t>
        </is>
      </c>
      <c r="AO2371" t="inlineStr">
        <is>
          <t>1</t>
        </is>
      </c>
      <c r="AP2371" t="inlineStr">
        <is>
          <t>1</t>
        </is>
      </c>
      <c r="AQ2371" t="inlineStr"/>
      <c r="AR2371" t="inlineStr"/>
      <c r="AS2371" t="inlineStr"/>
      <c r="AT2371" t="inlineStr"/>
      <c r="AU2371" t="inlineStr">
        <is>
          <t>---</t>
        </is>
      </c>
      <c r="AV2371" t="inlineStr">
        <is>
          <t>---</t>
        </is>
      </c>
      <c r="AW2371" t="inlineStr">
        <is>
          <t>---</t>
        </is>
      </c>
      <c r="AX2371" t="inlineStr">
        <is>
          <t>---</t>
        </is>
      </c>
      <c r="AY2371" t="inlineStr">
        <is>
          <t>---</t>
        </is>
      </c>
      <c r="AZ2371" t="inlineStr">
        <is>
          <t>---</t>
        </is>
      </c>
      <c r="BA2371" t="inlineStr">
        <is>
          <t>045b1f386b2c56b3c3cb2962ea440b8b</t>
        </is>
      </c>
      <c r="BB2371" t="inlineStr">
        <is>
          <t>http://openrosa.org/formdesigner/0B48E039-1E80-49A7-AC24-732B6E788E39</t>
        </is>
      </c>
      <c r="BC2371" t="inlineStr">
        <is>
          <t>Ration et autres visites</t>
        </is>
      </c>
      <c r="BD2371" t="inlineStr">
        <is>
          <t>CommCare Android, version "2.57.0"(472005). App v16144. CommCare Version 2.57.0. Build 472005, built on: 2025-05-09</t>
        </is>
      </c>
      <c r="BE2371" t="inlineStr">
        <is>
          <t>commcare_05d78f59-ebda-491c-89b8-6c42bab0e02e</t>
        </is>
      </c>
      <c r="BF2371" t="inlineStr"/>
      <c r="BG2371" t="inlineStr">
        <is>
          <t>f13d8149fc6d39ebe86af18272310ff9</t>
        </is>
      </c>
      <c r="BH2371" t="inlineStr">
        <is>
          <t>ef437999d64f4cb0aa8ca0d1af852da5</t>
        </is>
      </c>
      <c r="BI2371" t="inlineStr">
        <is>
          <t>15246</t>
        </is>
      </c>
      <c r="BJ2371" t="inlineStr">
        <is>
          <t>XFormInstance</t>
        </is>
      </c>
      <c r="BK2371" t="inlineStr">
        <is>
          <t>d9e759483c3211f0b8addf8044126b4a</t>
        </is>
      </c>
      <c r="BL2371" t="b">
        <v>0</v>
      </c>
      <c r="BM2371" t="inlineStr">
        <is>
          <t>---</t>
        </is>
      </c>
      <c r="BN2371" t="inlineStr">
        <is>
          <t>190.115.174.85</t>
        </is>
      </c>
      <c r="BO2371" t="inlineStr">
        <is>
          <t>Djouley Garcon</t>
        </is>
      </c>
    </row>
    <row r="2372">
      <c r="A2372" t="inlineStr">
        <is>
          <t>2370</t>
        </is>
      </c>
      <c r="B2372" t="inlineStr">
        <is>
          <t>b56a8be3-271e-48ef-a5f7-eaf9d18618f8</t>
        </is>
      </c>
      <c r="C2372" t="inlineStr">
        <is>
          <t>2025-05-26</t>
        </is>
      </c>
      <c r="D2372" t="inlineStr">
        <is>
          <t>3</t>
        </is>
      </c>
      <c r="E2372" t="inlineStr">
        <is>
          <t>---</t>
        </is>
      </c>
      <c r="F2372" t="inlineStr">
        <is>
          <t>0</t>
        </is>
      </c>
      <c r="G2372" t="inlineStr">
        <is>
          <t>---</t>
        </is>
      </c>
      <c r="H2372" t="inlineStr">
        <is>
          <t>1</t>
        </is>
      </c>
      <c r="I2372" t="inlineStr">
        <is>
          <t>1</t>
        </is>
      </c>
      <c r="J2372" t="inlineStr">
        <is>
          <t>1</t>
        </is>
      </c>
      <c r="K2372" t="inlineStr">
        <is>
          <t>---</t>
        </is>
      </c>
      <c r="L2372" t="inlineStr">
        <is>
          <t>---</t>
        </is>
      </c>
      <c r="M2372" t="inlineStr">
        <is>
          <t>---</t>
        </is>
      </c>
      <c r="N2372" t="inlineStr">
        <is>
          <t>---</t>
        </is>
      </c>
      <c r="O2372" t="inlineStr">
        <is>
          <t>---</t>
        </is>
      </c>
      <c r="P2372" t="inlineStr">
        <is>
          <t>---</t>
        </is>
      </c>
      <c r="Q2372" t="inlineStr">
        <is>
          <t>---</t>
        </is>
      </c>
      <c r="R2372" t="inlineStr"/>
      <c r="S2372" t="inlineStr"/>
      <c r="T2372" t="inlineStr"/>
      <c r="U2372" t="inlineStr"/>
      <c r="V2372" t="inlineStr"/>
      <c r="W2372" t="inlineStr"/>
      <c r="X2372" t="inlineStr">
        <is>
          <t>CAP/CMBV/ST02780</t>
        </is>
      </c>
      <c r="Y2372" t="inlineStr">
        <is>
          <t>CAP/CMBV/ST02780</t>
        </is>
      </c>
      <c r="Z2372" t="inlineStr">
        <is>
          <t>2025-05-27 02:21:20</t>
        </is>
      </c>
      <c r="AA2372" t="inlineStr">
        <is>
          <t>2025-05-27 02:21:07</t>
        </is>
      </c>
      <c r="AB2372" t="inlineStr">
        <is>
          <t>1pierre</t>
        </is>
      </c>
      <c r="AC2372" t="inlineStr">
        <is>
          <t>2025-05-29 02:21:27</t>
        </is>
      </c>
      <c r="AD2372" s="1" t="inlineStr">
        <is>
          <t>https://www.commcarehq.org/a/caris-test/reports/form_data/b56a8be3-271e-48ef-a5f7-eaf9d18618f8/</t>
        </is>
      </c>
      <c r="AE2372" t="inlineStr">
        <is>
          <t>---</t>
        </is>
      </c>
      <c r="AF2372" t="inlineStr">
        <is>
          <t>3c5a623af057e23a32ae4000_35528</t>
        </is>
      </c>
      <c r="AG2372" t="inlineStr">
        <is>
          <t>OK</t>
        </is>
      </c>
      <c r="AH2372" t="inlineStr">
        <is>
          <t>2025-05-27 02:21:20</t>
        </is>
      </c>
      <c r="AI2372" t="inlineStr">
        <is>
          <t>045b1f386b2c56b3c3cb2962ea440b8b</t>
        </is>
      </c>
      <c r="AJ2372" t="inlineStr">
        <is>
          <t>2025-05-26</t>
        </is>
      </c>
      <c r="AK2372" t="inlineStr">
        <is>
          <t>3</t>
        </is>
      </c>
      <c r="AL2372" t="inlineStr">
        <is>
          <t>---</t>
        </is>
      </c>
      <c r="AM2372" t="inlineStr">
        <is>
          <t>0</t>
        </is>
      </c>
      <c r="AN2372" t="inlineStr">
        <is>
          <t>---</t>
        </is>
      </c>
      <c r="AO2372" t="inlineStr">
        <is>
          <t>1</t>
        </is>
      </c>
      <c r="AP2372" t="inlineStr">
        <is>
          <t>1</t>
        </is>
      </c>
      <c r="AQ2372" t="inlineStr"/>
      <c r="AR2372" t="inlineStr"/>
      <c r="AS2372" t="inlineStr"/>
      <c r="AT2372" t="inlineStr"/>
      <c r="AU2372" t="inlineStr">
        <is>
          <t>---</t>
        </is>
      </c>
      <c r="AV2372" t="inlineStr">
        <is>
          <t>---</t>
        </is>
      </c>
      <c r="AW2372" t="inlineStr">
        <is>
          <t>---</t>
        </is>
      </c>
      <c r="AX2372" t="inlineStr">
        <is>
          <t>---</t>
        </is>
      </c>
      <c r="AY2372" t="inlineStr">
        <is>
          <t>---</t>
        </is>
      </c>
      <c r="AZ2372" t="inlineStr">
        <is>
          <t>---</t>
        </is>
      </c>
      <c r="BA2372" t="inlineStr">
        <is>
          <t>045b1f386b2c56b3c3cb2962ea440b8b</t>
        </is>
      </c>
      <c r="BB2372" t="inlineStr">
        <is>
          <t>http://openrosa.org/formdesigner/0B48E039-1E80-49A7-AC24-732B6E788E39</t>
        </is>
      </c>
      <c r="BC2372" t="inlineStr">
        <is>
          <t>Ration et autres visites</t>
        </is>
      </c>
      <c r="BD2372" t="inlineStr">
        <is>
          <t>CommCare Android, version "2.57.0"(472005). App v16144. CommCare Version 2.57.0. Build 472005, built on: 2025-05-09</t>
        </is>
      </c>
      <c r="BE2372" t="inlineStr">
        <is>
          <t>commcare_05d78f59-ebda-491c-89b8-6c42bab0e02e</t>
        </is>
      </c>
      <c r="BF2372" t="inlineStr"/>
      <c r="BG2372" t="inlineStr">
        <is>
          <t>f13d8149fc6d39ebe86af18272310ff9</t>
        </is>
      </c>
      <c r="BH2372" t="inlineStr">
        <is>
          <t>ef437999d64f4cb0aa8ca0d1af852da5</t>
        </is>
      </c>
      <c r="BI2372" t="inlineStr">
        <is>
          <t>15246</t>
        </is>
      </c>
      <c r="BJ2372" t="inlineStr">
        <is>
          <t>XFormInstance</t>
        </is>
      </c>
      <c r="BK2372" t="inlineStr">
        <is>
          <t>d9e759483c3211f0b8addf8044126b4a</t>
        </is>
      </c>
      <c r="BL2372" t="b">
        <v>0</v>
      </c>
      <c r="BM2372" t="inlineStr">
        <is>
          <t>---</t>
        </is>
      </c>
      <c r="BN2372" t="inlineStr">
        <is>
          <t>190.115.174.85</t>
        </is>
      </c>
      <c r="BO2372" t="inlineStr">
        <is>
          <t>Djouleycie Garcon</t>
        </is>
      </c>
    </row>
    <row r="2373">
      <c r="A2373" t="inlineStr">
        <is>
          <t>2371</t>
        </is>
      </c>
      <c r="B2373" t="inlineStr">
        <is>
          <t>2e8b68ec-73f7-4dd8-8b1a-214571dabfa0</t>
        </is>
      </c>
      <c r="C2373" t="inlineStr">
        <is>
          <t>2025-05-28</t>
        </is>
      </c>
      <c r="D2373" t="inlineStr">
        <is>
          <t>8</t>
        </is>
      </c>
      <c r="E2373" t="inlineStr">
        <is>
          <t>---</t>
        </is>
      </c>
      <c r="F2373" t="inlineStr">
        <is>
          <t>0</t>
        </is>
      </c>
      <c r="G2373" t="inlineStr">
        <is>
          <t>---</t>
        </is>
      </c>
      <c r="H2373" t="inlineStr">
        <is>
          <t>1</t>
        </is>
      </c>
      <c r="I2373" t="inlineStr">
        <is>
          <t>1</t>
        </is>
      </c>
      <c r="J2373" t="inlineStr">
        <is>
          <t>2</t>
        </is>
      </c>
      <c r="K2373" t="inlineStr">
        <is>
          <t>---</t>
        </is>
      </c>
      <c r="L2373" t="inlineStr">
        <is>
          <t>---</t>
        </is>
      </c>
      <c r="M2373" t="inlineStr">
        <is>
          <t>---</t>
        </is>
      </c>
      <c r="N2373" t="inlineStr">
        <is>
          <t>---</t>
        </is>
      </c>
      <c r="O2373" t="inlineStr">
        <is>
          <t>---</t>
        </is>
      </c>
      <c r="P2373" t="inlineStr">
        <is>
          <t>---</t>
        </is>
      </c>
      <c r="Q2373" t="inlineStr">
        <is>
          <t>---</t>
        </is>
      </c>
      <c r="R2373" t="inlineStr"/>
      <c r="S2373" t="inlineStr"/>
      <c r="T2373" t="inlineStr"/>
      <c r="U2373" t="inlineStr"/>
      <c r="V2373" t="inlineStr"/>
      <c r="W2373" t="inlineStr"/>
      <c r="X2373" t="inlineStr">
        <is>
          <t>LIM/HOSJ/SO00234</t>
        </is>
      </c>
      <c r="Y2373" t="inlineStr">
        <is>
          <t>LIM/HOSJ/SO00234</t>
        </is>
      </c>
      <c r="Z2373" t="inlineStr">
        <is>
          <t>2025-05-29 02:45:06</t>
        </is>
      </c>
      <c r="AA2373" t="inlineStr">
        <is>
          <t>2025-05-29 02:44:49</t>
        </is>
      </c>
      <c r="AB2373" t="inlineStr">
        <is>
          <t>1pierre</t>
        </is>
      </c>
      <c r="AC2373" t="inlineStr">
        <is>
          <t>2025-05-29 02:45:14</t>
        </is>
      </c>
      <c r="AD2373" s="1" t="inlineStr">
        <is>
          <t>https://www.commcarehq.org/a/caris-test/reports/form_data/2e8b68ec-73f7-4dd8-8b1a-214571dabfa0/</t>
        </is>
      </c>
      <c r="AE2373" t="inlineStr">
        <is>
          <t>---</t>
        </is>
      </c>
      <c r="AF2373" t="inlineStr">
        <is>
          <t>29cb31f6377f44628565a3b3626abc50</t>
        </is>
      </c>
      <c r="AG2373" t="inlineStr">
        <is>
          <t>---</t>
        </is>
      </c>
      <c r="AH2373" t="inlineStr">
        <is>
          <t>2025-05-29 02:45:06</t>
        </is>
      </c>
      <c r="AI2373" t="inlineStr">
        <is>
          <t>045b1f386b2c56b3c3cb2962ea440b8b</t>
        </is>
      </c>
      <c r="AJ2373" t="inlineStr">
        <is>
          <t>2025-05-28</t>
        </is>
      </c>
      <c r="AK2373" t="inlineStr">
        <is>
          <t>8</t>
        </is>
      </c>
      <c r="AL2373" t="inlineStr">
        <is>
          <t>---</t>
        </is>
      </c>
      <c r="AM2373" t="inlineStr">
        <is>
          <t>0</t>
        </is>
      </c>
      <c r="AN2373" t="inlineStr">
        <is>
          <t>---</t>
        </is>
      </c>
      <c r="AO2373" t="inlineStr">
        <is>
          <t>1</t>
        </is>
      </c>
      <c r="AP2373" t="inlineStr">
        <is>
          <t>1</t>
        </is>
      </c>
      <c r="AQ2373" t="inlineStr"/>
      <c r="AR2373" t="inlineStr"/>
      <c r="AS2373" t="inlineStr"/>
      <c r="AT2373" t="inlineStr"/>
      <c r="AU2373" t="inlineStr">
        <is>
          <t>---</t>
        </is>
      </c>
      <c r="AV2373" t="inlineStr">
        <is>
          <t>---</t>
        </is>
      </c>
      <c r="AW2373" t="inlineStr">
        <is>
          <t>---</t>
        </is>
      </c>
      <c r="AX2373" t="inlineStr">
        <is>
          <t>---</t>
        </is>
      </c>
      <c r="AY2373" t="inlineStr">
        <is>
          <t>---</t>
        </is>
      </c>
      <c r="AZ2373" t="inlineStr">
        <is>
          <t>---</t>
        </is>
      </c>
      <c r="BA2373" t="inlineStr">
        <is>
          <t>045b1f386b2c56b3c3cb2962ea440b8b</t>
        </is>
      </c>
      <c r="BB2373" t="inlineStr">
        <is>
          <t>http://openrosa.org/formdesigner/0B48E039-1E80-49A7-AC24-732B6E788E39</t>
        </is>
      </c>
      <c r="BC2373" t="inlineStr">
        <is>
          <t>Ration et autres visites</t>
        </is>
      </c>
      <c r="BD2373" t="inlineStr">
        <is>
          <t>CommCare Android, version "2.57.0"(472005). App v16144. CommCare Version 2.57.0. Build 472005, built on: 2025-05-09</t>
        </is>
      </c>
      <c r="BE2373" t="inlineStr">
        <is>
          <t>commcare_05d78f59-ebda-491c-89b8-6c42bab0e02e</t>
        </is>
      </c>
      <c r="BF2373" t="inlineStr"/>
      <c r="BG2373" t="inlineStr">
        <is>
          <t>f13d8149fc6d39ebe86af18272310ff9</t>
        </is>
      </c>
      <c r="BH2373" t="inlineStr">
        <is>
          <t>ef437999d64f4cb0aa8ca0d1af852da5</t>
        </is>
      </c>
      <c r="BI2373" t="inlineStr">
        <is>
          <t>15246</t>
        </is>
      </c>
      <c r="BJ2373" t="inlineStr">
        <is>
          <t>XFormInstance</t>
        </is>
      </c>
      <c r="BK2373" t="inlineStr">
        <is>
          <t>d9e759483c3211f0b8addf8044126b4a</t>
        </is>
      </c>
      <c r="BL2373" t="b">
        <v>0</v>
      </c>
      <c r="BM2373" t="inlineStr">
        <is>
          <t>---</t>
        </is>
      </c>
      <c r="BN2373" t="inlineStr">
        <is>
          <t>190.115.174.85</t>
        </is>
      </c>
      <c r="BO2373" t="inlineStr">
        <is>
          <t>Sanderline Louis</t>
        </is>
      </c>
    </row>
    <row r="2374">
      <c r="A2374" t="inlineStr">
        <is>
          <t>2372</t>
        </is>
      </c>
      <c r="B2374" t="inlineStr">
        <is>
          <t>33f45517-7108-4e6e-b237-4fae0b23dc80</t>
        </is>
      </c>
      <c r="C2374" t="inlineStr">
        <is>
          <t>2025-05-28</t>
        </is>
      </c>
      <c r="D2374" t="inlineStr">
        <is>
          <t>3</t>
        </is>
      </c>
      <c r="E2374" t="inlineStr">
        <is>
          <t>---</t>
        </is>
      </c>
      <c r="F2374" t="inlineStr">
        <is>
          <t>0</t>
        </is>
      </c>
      <c r="G2374" t="inlineStr">
        <is>
          <t>---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---</t>
        </is>
      </c>
      <c r="L2374" t="inlineStr">
        <is>
          <t>---</t>
        </is>
      </c>
      <c r="M2374" t="inlineStr">
        <is>
          <t>---</t>
        </is>
      </c>
      <c r="N2374" t="inlineStr">
        <is>
          <t>---</t>
        </is>
      </c>
      <c r="O2374" t="inlineStr">
        <is>
          <t>---</t>
        </is>
      </c>
      <c r="P2374" t="inlineStr">
        <is>
          <t>---</t>
        </is>
      </c>
      <c r="Q2374" t="inlineStr">
        <is>
          <t>---</t>
        </is>
      </c>
      <c r="R2374" t="inlineStr"/>
      <c r="S2374" t="inlineStr"/>
      <c r="T2374" t="inlineStr"/>
      <c r="U2374" t="inlineStr"/>
      <c r="V2374" t="inlineStr"/>
      <c r="W2374" t="inlineStr"/>
      <c r="X2374" t="inlineStr">
        <is>
          <t>CAP/CMBV/ST03796</t>
        </is>
      </c>
      <c r="Y2374" t="inlineStr">
        <is>
          <t>CAP/CMBV/ST03796</t>
        </is>
      </c>
      <c r="Z2374" t="inlineStr">
        <is>
          <t>2025-05-29 02:48:50</t>
        </is>
      </c>
      <c r="AA2374" t="inlineStr">
        <is>
          <t>2025-05-29 02:48:36</t>
        </is>
      </c>
      <c r="AB2374" t="inlineStr">
        <is>
          <t>1pierre</t>
        </is>
      </c>
      <c r="AC2374" t="inlineStr">
        <is>
          <t>2025-05-29 02:48:56</t>
        </is>
      </c>
      <c r="AD2374" s="1" t="inlineStr">
        <is>
          <t>https://www.commcarehq.org/a/caris-test/reports/form_data/33f45517-7108-4e6e-b237-4fae0b23dc80/</t>
        </is>
      </c>
      <c r="AE2374" t="inlineStr">
        <is>
          <t>---</t>
        </is>
      </c>
      <c r="AF2374" t="inlineStr">
        <is>
          <t>3c5a623af057e23a32ae4000_180825</t>
        </is>
      </c>
      <c r="AG2374" t="inlineStr">
        <is>
          <t>OK</t>
        </is>
      </c>
      <c r="AH2374" t="inlineStr">
        <is>
          <t>2025-05-29 02:48:50</t>
        </is>
      </c>
      <c r="AI2374" t="inlineStr">
        <is>
          <t>045b1f386b2c56b3c3cb2962ea440b8b</t>
        </is>
      </c>
      <c r="AJ2374" t="inlineStr">
        <is>
          <t>2025-05-28</t>
        </is>
      </c>
      <c r="AK2374" t="inlineStr">
        <is>
          <t>3</t>
        </is>
      </c>
      <c r="AL2374" t="inlineStr">
        <is>
          <t>---</t>
        </is>
      </c>
      <c r="AM2374" t="inlineStr">
        <is>
          <t>0</t>
        </is>
      </c>
      <c r="AN2374" t="inlineStr">
        <is>
          <t>---</t>
        </is>
      </c>
      <c r="AO2374" t="inlineStr">
        <is>
          <t>1</t>
        </is>
      </c>
      <c r="AP2374" t="inlineStr">
        <is>
          <t>1</t>
        </is>
      </c>
      <c r="AQ2374" t="inlineStr"/>
      <c r="AR2374" t="inlineStr"/>
      <c r="AS2374" t="inlineStr"/>
      <c r="AT2374" t="inlineStr"/>
      <c r="AU2374" t="inlineStr">
        <is>
          <t>---</t>
        </is>
      </c>
      <c r="AV2374" t="inlineStr">
        <is>
          <t>---</t>
        </is>
      </c>
      <c r="AW2374" t="inlineStr">
        <is>
          <t>---</t>
        </is>
      </c>
      <c r="AX2374" t="inlineStr">
        <is>
          <t>---</t>
        </is>
      </c>
      <c r="AY2374" t="inlineStr">
        <is>
          <t>---</t>
        </is>
      </c>
      <c r="AZ2374" t="inlineStr">
        <is>
          <t>---</t>
        </is>
      </c>
      <c r="BA2374" t="inlineStr">
        <is>
          <t>045b1f386b2c56b3c3cb2962ea440b8b</t>
        </is>
      </c>
      <c r="BB2374" t="inlineStr">
        <is>
          <t>http://openrosa.org/formdesigner/0B48E039-1E80-49A7-AC24-732B6E788E39</t>
        </is>
      </c>
      <c r="BC2374" t="inlineStr">
        <is>
          <t>Ration et autres visites</t>
        </is>
      </c>
      <c r="BD2374" t="inlineStr">
        <is>
          <t>CommCare Android, version "2.57.0"(472005). App v16144. CommCare Version 2.57.0. Build 472005, built on: 2025-05-09</t>
        </is>
      </c>
      <c r="BE2374" t="inlineStr">
        <is>
          <t>commcare_05d78f59-ebda-491c-89b8-6c42bab0e02e</t>
        </is>
      </c>
      <c r="BF2374" t="inlineStr"/>
      <c r="BG2374" t="inlineStr">
        <is>
          <t>f13d8149fc6d39ebe86af18272310ff9</t>
        </is>
      </c>
      <c r="BH2374" t="inlineStr">
        <is>
          <t>ef437999d64f4cb0aa8ca0d1af852da5</t>
        </is>
      </c>
      <c r="BI2374" t="inlineStr">
        <is>
          <t>15246</t>
        </is>
      </c>
      <c r="BJ2374" t="inlineStr">
        <is>
          <t>XFormInstance</t>
        </is>
      </c>
      <c r="BK2374" t="inlineStr">
        <is>
          <t>09e3b2be3c3711f091a0bb16f85ce7ee</t>
        </is>
      </c>
      <c r="BL2374" t="b">
        <v>0</v>
      </c>
      <c r="BM2374" t="inlineStr">
        <is>
          <t>---</t>
        </is>
      </c>
      <c r="BN2374" t="inlineStr">
        <is>
          <t>190.115.174.85</t>
        </is>
      </c>
      <c r="BO2374" t="inlineStr">
        <is>
          <t>Alfred Blaise</t>
        </is>
      </c>
    </row>
    <row r="2375">
      <c r="A2375" t="inlineStr">
        <is>
          <t>2373</t>
        </is>
      </c>
      <c r="B2375" t="inlineStr">
        <is>
          <t>40d8b977-1f6a-4050-9750-fbdbec58f415</t>
        </is>
      </c>
      <c r="C2375" t="inlineStr">
        <is>
          <t>2025-05-28</t>
        </is>
      </c>
      <c r="D2375" t="inlineStr">
        <is>
          <t>3</t>
        </is>
      </c>
      <c r="E2375" t="inlineStr">
        <is>
          <t>---</t>
        </is>
      </c>
      <c r="F2375" t="inlineStr">
        <is>
          <t>0</t>
        </is>
      </c>
      <c r="G2375" t="inlineStr">
        <is>
          <t>---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---</t>
        </is>
      </c>
      <c r="L2375" t="inlineStr">
        <is>
          <t>---</t>
        </is>
      </c>
      <c r="M2375" t="inlineStr">
        <is>
          <t>---</t>
        </is>
      </c>
      <c r="N2375" t="inlineStr">
        <is>
          <t>---</t>
        </is>
      </c>
      <c r="O2375" t="inlineStr">
        <is>
          <t>---</t>
        </is>
      </c>
      <c r="P2375" t="inlineStr">
        <is>
          <t>---</t>
        </is>
      </c>
      <c r="Q2375" t="inlineStr">
        <is>
          <t>---</t>
        </is>
      </c>
      <c r="R2375" t="inlineStr"/>
      <c r="S2375" t="inlineStr"/>
      <c r="T2375" t="inlineStr"/>
      <c r="U2375" t="inlineStr"/>
      <c r="V2375" t="inlineStr"/>
      <c r="W2375" t="inlineStr"/>
      <c r="X2375" t="inlineStr">
        <is>
          <t>CAP/CMCD/ST00984</t>
        </is>
      </c>
      <c r="Y2375" t="inlineStr">
        <is>
          <t>CAP/CMCD/ST00984</t>
        </is>
      </c>
      <c r="Z2375" t="inlineStr">
        <is>
          <t>2025-05-29 02:50:02</t>
        </is>
      </c>
      <c r="AA2375" t="inlineStr">
        <is>
          <t>2025-05-29 02:49:05</t>
        </is>
      </c>
      <c r="AB2375" t="inlineStr">
        <is>
          <t>1pierre</t>
        </is>
      </c>
      <c r="AC2375" t="inlineStr">
        <is>
          <t>2025-05-29 02:50:08</t>
        </is>
      </c>
      <c r="AD2375" s="1" t="inlineStr">
        <is>
          <t>https://www.commcarehq.org/a/caris-test/reports/form_data/40d8b977-1f6a-4050-9750-fbdbec58f415/</t>
        </is>
      </c>
      <c r="AE2375" t="inlineStr">
        <is>
          <t>---</t>
        </is>
      </c>
      <c r="AF2375" t="inlineStr">
        <is>
          <t>3c5a623af057e23a32ae4000_35812</t>
        </is>
      </c>
      <c r="AG2375" t="inlineStr">
        <is>
          <t>OK</t>
        </is>
      </c>
      <c r="AH2375" t="inlineStr">
        <is>
          <t>2025-05-29 02:50:02</t>
        </is>
      </c>
      <c r="AI2375" t="inlineStr">
        <is>
          <t>045b1f386b2c56b3c3cb2962ea440b8b</t>
        </is>
      </c>
      <c r="AJ2375" t="inlineStr">
        <is>
          <t>2025-05-28</t>
        </is>
      </c>
      <c r="AK2375" t="inlineStr">
        <is>
          <t>3</t>
        </is>
      </c>
      <c r="AL2375" t="inlineStr">
        <is>
          <t>---</t>
        </is>
      </c>
      <c r="AM2375" t="inlineStr">
        <is>
          <t>0</t>
        </is>
      </c>
      <c r="AN2375" t="inlineStr">
        <is>
          <t>---</t>
        </is>
      </c>
      <c r="AO2375" t="inlineStr">
        <is>
          <t>1</t>
        </is>
      </c>
      <c r="AP2375" t="inlineStr">
        <is>
          <t>1</t>
        </is>
      </c>
      <c r="AQ2375" t="inlineStr"/>
      <c r="AR2375" t="inlineStr"/>
      <c r="AS2375" t="inlineStr"/>
      <c r="AT2375" t="inlineStr"/>
      <c r="AU2375" t="inlineStr">
        <is>
          <t>---</t>
        </is>
      </c>
      <c r="AV2375" t="inlineStr">
        <is>
          <t>---</t>
        </is>
      </c>
      <c r="AW2375" t="inlineStr">
        <is>
          <t>---</t>
        </is>
      </c>
      <c r="AX2375" t="inlineStr">
        <is>
          <t>---</t>
        </is>
      </c>
      <c r="AY2375" t="inlineStr">
        <is>
          <t>---</t>
        </is>
      </c>
      <c r="AZ2375" t="inlineStr">
        <is>
          <t>---</t>
        </is>
      </c>
      <c r="BA2375" t="inlineStr">
        <is>
          <t>045b1f386b2c56b3c3cb2962ea440b8b</t>
        </is>
      </c>
      <c r="BB2375" t="inlineStr">
        <is>
          <t>http://openrosa.org/formdesigner/0B48E039-1E80-49A7-AC24-732B6E788E39</t>
        </is>
      </c>
      <c r="BC2375" t="inlineStr">
        <is>
          <t>Ration et autres visites</t>
        </is>
      </c>
      <c r="BD2375" t="inlineStr">
        <is>
          <t>CommCare Android, version "2.57.0"(472005). App v16144. CommCare Version 2.57.0. Build 472005, built on: 2025-05-09</t>
        </is>
      </c>
      <c r="BE2375" t="inlineStr">
        <is>
          <t>commcare_05d78f59-ebda-491c-89b8-6c42bab0e02e</t>
        </is>
      </c>
      <c r="BF2375" t="inlineStr"/>
      <c r="BG2375" t="inlineStr">
        <is>
          <t>f13d8149fc6d39ebe86af18272310ff9</t>
        </is>
      </c>
      <c r="BH2375" t="inlineStr">
        <is>
          <t>ef437999d64f4cb0aa8ca0d1af852da5</t>
        </is>
      </c>
      <c r="BI2375" t="inlineStr">
        <is>
          <t>15246</t>
        </is>
      </c>
      <c r="BJ2375" t="inlineStr">
        <is>
          <t>XFormInstance</t>
        </is>
      </c>
      <c r="BK2375" t="inlineStr">
        <is>
          <t>09e3b2be3c3711f091a0bb16f85ce7ee</t>
        </is>
      </c>
      <c r="BL2375" t="b">
        <v>0</v>
      </c>
      <c r="BM2375" t="inlineStr">
        <is>
          <t>---</t>
        </is>
      </c>
      <c r="BN2375" t="inlineStr">
        <is>
          <t>190.115.174.85</t>
        </is>
      </c>
      <c r="BO2375" t="inlineStr">
        <is>
          <t>Darline Joseph</t>
        </is>
      </c>
    </row>
    <row r="2376">
      <c r="A2376" t="inlineStr">
        <is>
          <t>2374</t>
        </is>
      </c>
      <c r="B2376" t="inlineStr">
        <is>
          <t>68a39984-032a-447e-838d-62bb74572fb8</t>
        </is>
      </c>
      <c r="C2376" t="inlineStr">
        <is>
          <t>2025-05-27</t>
        </is>
      </c>
      <c r="D2376" t="inlineStr">
        <is>
          <t>3</t>
        </is>
      </c>
      <c r="E2376" t="inlineStr">
        <is>
          <t>---</t>
        </is>
      </c>
      <c r="F2376" t="inlineStr">
        <is>
          <t>0</t>
        </is>
      </c>
      <c r="G2376" t="inlineStr">
        <is>
          <t>---</t>
        </is>
      </c>
      <c r="H2376" t="inlineStr">
        <is>
          <t>1</t>
        </is>
      </c>
      <c r="I2376" t="inlineStr">
        <is>
          <t>1</t>
        </is>
      </c>
      <c r="J2376" t="inlineStr">
        <is>
          <t>1</t>
        </is>
      </c>
      <c r="K2376" t="inlineStr">
        <is>
          <t>---</t>
        </is>
      </c>
      <c r="L2376" t="inlineStr">
        <is>
          <t>---</t>
        </is>
      </c>
      <c r="M2376" t="inlineStr">
        <is>
          <t>---</t>
        </is>
      </c>
      <c r="N2376" t="inlineStr">
        <is>
          <t>---</t>
        </is>
      </c>
      <c r="O2376" t="inlineStr">
        <is>
          <t>---</t>
        </is>
      </c>
      <c r="P2376" t="inlineStr">
        <is>
          <t>---</t>
        </is>
      </c>
      <c r="Q2376" t="inlineStr">
        <is>
          <t>---</t>
        </is>
      </c>
      <c r="R2376" t="inlineStr"/>
      <c r="S2376" t="inlineStr"/>
      <c r="T2376" t="inlineStr"/>
      <c r="U2376" t="inlineStr"/>
      <c r="V2376" t="inlineStr"/>
      <c r="W2376" t="inlineStr"/>
      <c r="X2376" t="inlineStr">
        <is>
          <t>CAP/HSCM/ST02041</t>
        </is>
      </c>
      <c r="Y2376" t="inlineStr">
        <is>
          <t>CAP/HSCM/ST02041</t>
        </is>
      </c>
      <c r="Z2376" t="inlineStr">
        <is>
          <t>2025-05-29 01:11:24</t>
        </is>
      </c>
      <c r="AA2376" t="inlineStr">
        <is>
          <t>2025-05-29 01:11:06</t>
        </is>
      </c>
      <c r="AB2376" t="inlineStr">
        <is>
          <t>1fleurgile</t>
        </is>
      </c>
      <c r="AC2376" t="inlineStr">
        <is>
          <t>2025-05-30 00:47:00</t>
        </is>
      </c>
      <c r="AD2376" s="1" t="inlineStr">
        <is>
          <t>https://www.commcarehq.org/a/caris-test/reports/form_data/68a39984-032a-447e-838d-62bb74572fb8/</t>
        </is>
      </c>
      <c r="AE2376" t="inlineStr">
        <is>
          <t>---</t>
        </is>
      </c>
      <c r="AF2376" t="inlineStr">
        <is>
          <t>9df1f83234a24af1bc7aaf8bf74f2722</t>
        </is>
      </c>
      <c r="AG2376" t="inlineStr">
        <is>
          <t>OK</t>
        </is>
      </c>
      <c r="AH2376" t="inlineStr">
        <is>
          <t>2025-05-29 01:11:24</t>
        </is>
      </c>
      <c r="AI2376" t="inlineStr">
        <is>
          <t>9cfdf7db54419d22491b2c964b5162b3</t>
        </is>
      </c>
      <c r="AJ2376" t="inlineStr">
        <is>
          <t>2025-05-27</t>
        </is>
      </c>
      <c r="AK2376" t="inlineStr">
        <is>
          <t>3</t>
        </is>
      </c>
      <c r="AL2376" t="inlineStr">
        <is>
          <t>---</t>
        </is>
      </c>
      <c r="AM2376" t="inlineStr">
        <is>
          <t>0</t>
        </is>
      </c>
      <c r="AN2376" t="inlineStr">
        <is>
          <t>---</t>
        </is>
      </c>
      <c r="AO2376" t="inlineStr">
        <is>
          <t>1</t>
        </is>
      </c>
      <c r="AP2376" t="inlineStr">
        <is>
          <t>1</t>
        </is>
      </c>
      <c r="AQ2376" t="inlineStr"/>
      <c r="AR2376" t="inlineStr"/>
      <c r="AS2376" t="inlineStr"/>
      <c r="AT2376" t="inlineStr"/>
      <c r="AU2376" t="inlineStr">
        <is>
          <t>---</t>
        </is>
      </c>
      <c r="AV2376" t="inlineStr">
        <is>
          <t>---</t>
        </is>
      </c>
      <c r="AW2376" t="inlineStr">
        <is>
          <t>---</t>
        </is>
      </c>
      <c r="AX2376" t="inlineStr">
        <is>
          <t>---</t>
        </is>
      </c>
      <c r="AY2376" t="inlineStr">
        <is>
          <t>---</t>
        </is>
      </c>
      <c r="AZ2376" t="inlineStr">
        <is>
          <t>---</t>
        </is>
      </c>
      <c r="BA2376" t="inlineStr">
        <is>
          <t>9cfdf7db54419d22491b2c964b5162b3</t>
        </is>
      </c>
      <c r="BB2376" t="inlineStr">
        <is>
          <t>http://openrosa.org/formdesigner/0B48E039-1E80-49A7-AC24-732B6E788E39</t>
        </is>
      </c>
      <c r="BC2376" t="inlineStr">
        <is>
          <t>Ration et autres visites</t>
        </is>
      </c>
      <c r="BD2376" t="inlineStr">
        <is>
          <t>CommCare Android, version "2.56.1"(471796). App v16144. CommCare Version 2.56.1. Build 471796, built on: 2025-05-12</t>
        </is>
      </c>
      <c r="BE2376" t="inlineStr">
        <is>
          <t>commcare_76b456dd-7d90-498a-a785-92f136625a61</t>
        </is>
      </c>
      <c r="BF2376" t="inlineStr">
        <is>
          <t>19.7266883 -72.2201895 -22.88 3.79</t>
        </is>
      </c>
      <c r="BG2376" t="inlineStr">
        <is>
          <t>f13d8149fc6d39ebe86af18272310ff9</t>
        </is>
      </c>
      <c r="BH2376" t="inlineStr">
        <is>
          <t>e80e5bb19d0d4d1e94c8a1a966fa7d8f</t>
        </is>
      </c>
      <c r="BI2376" t="inlineStr">
        <is>
          <t>15246</t>
        </is>
      </c>
      <c r="BJ2376" t="inlineStr">
        <is>
          <t>XFormInstance</t>
        </is>
      </c>
      <c r="BK2376" t="inlineStr">
        <is>
          <t>035263603aa111f0b88bdf8044126b4a</t>
        </is>
      </c>
      <c r="BL2376" t="b">
        <v>0</v>
      </c>
      <c r="BM2376" t="inlineStr">
        <is>
          <t>---</t>
        </is>
      </c>
      <c r="BN2376" t="inlineStr">
        <is>
          <t>200.113.248.43</t>
        </is>
      </c>
      <c r="BO2376" t="inlineStr">
        <is>
          <t>Benjamin Catherine</t>
        </is>
      </c>
    </row>
    <row r="2377">
      <c r="A2377" t="inlineStr">
        <is>
          <t>2375</t>
        </is>
      </c>
      <c r="B2377" t="inlineStr">
        <is>
          <t>f166c309-f509-4a69-9130-e660714e7e62</t>
        </is>
      </c>
      <c r="C2377" t="inlineStr">
        <is>
          <t>2025-05-28</t>
        </is>
      </c>
      <c r="D2377" t="inlineStr">
        <is>
          <t>4</t>
        </is>
      </c>
      <c r="E2377" t="inlineStr">
        <is>
          <t>Adhérence</t>
        </is>
      </c>
      <c r="F2377" t="inlineStr">
        <is>
          <t>0</t>
        </is>
      </c>
      <c r="G2377" t="inlineStr">
        <is>
          <t>Adhérence</t>
        </is>
      </c>
      <c r="H2377" t="inlineStr">
        <is>
          <t>1</t>
        </is>
      </c>
      <c r="I2377" t="inlineStr">
        <is>
          <t>1</t>
        </is>
      </c>
      <c r="J2377" t="inlineStr"/>
      <c r="K2377" t="inlineStr">
        <is>
          <t>---</t>
        </is>
      </c>
      <c r="L2377" t="inlineStr">
        <is>
          <t>---</t>
        </is>
      </c>
      <c r="M2377" t="inlineStr">
        <is>
          <t>---</t>
        </is>
      </c>
      <c r="N2377" t="inlineStr">
        <is>
          <t>---</t>
        </is>
      </c>
      <c r="O2377" t="inlineStr">
        <is>
          <t>---</t>
        </is>
      </c>
      <c r="P2377" t="inlineStr">
        <is>
          <t>---</t>
        </is>
      </c>
      <c r="Q2377" t="inlineStr">
        <is>
          <t>---</t>
        </is>
      </c>
      <c r="R2377" t="inlineStr"/>
      <c r="S2377" t="inlineStr"/>
      <c r="T2377" t="inlineStr"/>
      <c r="U2377" t="inlineStr"/>
      <c r="V2377" t="inlineStr"/>
      <c r="W2377" t="inlineStr"/>
      <c r="X2377" t="inlineStr">
        <is>
          <t>CAP/HSCM/ST04895</t>
        </is>
      </c>
      <c r="Y2377" t="inlineStr">
        <is>
          <t>CAP/HSCM/ST04895</t>
        </is>
      </c>
      <c r="Z2377" t="inlineStr">
        <is>
          <t>2025-05-29 01:13:45</t>
        </is>
      </c>
      <c r="AA2377" t="inlineStr">
        <is>
          <t>2025-05-29 01:12:33</t>
        </is>
      </c>
      <c r="AB2377" t="inlineStr">
        <is>
          <t>1fleurgile</t>
        </is>
      </c>
      <c r="AC2377" t="inlineStr">
        <is>
          <t>2025-05-30 00:47:00</t>
        </is>
      </c>
      <c r="AD2377" s="1" t="inlineStr">
        <is>
          <t>https://www.commcarehq.org/a/caris-test/reports/form_data/f166c309-f509-4a69-9130-e660714e7e62/</t>
        </is>
      </c>
      <c r="AE2377" t="inlineStr">
        <is>
          <t>---</t>
        </is>
      </c>
      <c r="AF2377" t="inlineStr">
        <is>
          <t>3c5a623af057e23a32ae4000_194858</t>
        </is>
      </c>
      <c r="AG2377" t="inlineStr">
        <is>
          <t>---</t>
        </is>
      </c>
      <c r="AH2377" t="inlineStr">
        <is>
          <t>2025-05-29 01:13:45</t>
        </is>
      </c>
      <c r="AI2377" t="inlineStr">
        <is>
          <t>9cfdf7db54419d22491b2c964b5162b3</t>
        </is>
      </c>
      <c r="AJ2377" t="inlineStr">
        <is>
          <t>2025-05-28</t>
        </is>
      </c>
      <c r="AK2377" t="inlineStr">
        <is>
          <t>4</t>
        </is>
      </c>
      <c r="AL2377" t="inlineStr">
        <is>
          <t>Adhérence</t>
        </is>
      </c>
      <c r="AM2377" t="inlineStr">
        <is>
          <t>0</t>
        </is>
      </c>
      <c r="AN2377" t="inlineStr">
        <is>
          <t>Adhérence</t>
        </is>
      </c>
      <c r="AO2377" t="inlineStr">
        <is>
          <t>1</t>
        </is>
      </c>
      <c r="AP2377" t="inlineStr">
        <is>
          <t>1</t>
        </is>
      </c>
      <c r="AQ2377" t="inlineStr"/>
      <c r="AR2377" t="inlineStr"/>
      <c r="AS2377" t="inlineStr"/>
      <c r="AT2377" t="inlineStr"/>
      <c r="AU2377" t="inlineStr">
        <is>
          <t>---</t>
        </is>
      </c>
      <c r="AV2377" t="inlineStr">
        <is>
          <t>---</t>
        </is>
      </c>
      <c r="AW2377" t="inlineStr">
        <is>
          <t>---</t>
        </is>
      </c>
      <c r="AX2377" t="inlineStr">
        <is>
          <t>---</t>
        </is>
      </c>
      <c r="AY2377" t="inlineStr">
        <is>
          <t>---</t>
        </is>
      </c>
      <c r="AZ2377" t="inlineStr">
        <is>
          <t>---</t>
        </is>
      </c>
      <c r="BA2377" t="inlineStr">
        <is>
          <t>9cfdf7db54419d22491b2c964b5162b3</t>
        </is>
      </c>
      <c r="BB2377" t="inlineStr">
        <is>
          <t>http://openrosa.org/formdesigner/0B48E039-1E80-49A7-AC24-732B6E788E39</t>
        </is>
      </c>
      <c r="BC2377" t="inlineStr">
        <is>
          <t>Ration et autres visites</t>
        </is>
      </c>
      <c r="BD2377" t="inlineStr">
        <is>
          <t>CommCare Android, version "2.56.1"(471796). App v16144. CommCare Version 2.56.1. Build 471796, built on: 2025-05-12</t>
        </is>
      </c>
      <c r="BE2377" t="inlineStr">
        <is>
          <t>commcare_76b456dd-7d90-498a-a785-92f136625a61</t>
        </is>
      </c>
      <c r="BF2377" t="inlineStr">
        <is>
          <t>19.7266005 -72.2201391 -25.86 8.94</t>
        </is>
      </c>
      <c r="BG2377" t="inlineStr">
        <is>
          <t>f13d8149fc6d39ebe86af18272310ff9</t>
        </is>
      </c>
      <c r="BH2377" t="inlineStr">
        <is>
          <t>e80e5bb19d0d4d1e94c8a1a966fa7d8f</t>
        </is>
      </c>
      <c r="BI2377" t="inlineStr">
        <is>
          <t>15246</t>
        </is>
      </c>
      <c r="BJ2377" t="inlineStr">
        <is>
          <t>XFormInstance</t>
        </is>
      </c>
      <c r="BK2377" t="inlineStr">
        <is>
          <t>035263603aa111f0b88bdf8044126b4a</t>
        </is>
      </c>
      <c r="BL2377" t="b">
        <v>0</v>
      </c>
      <c r="BM2377" t="inlineStr">
        <is>
          <t>---</t>
        </is>
      </c>
      <c r="BN2377" t="inlineStr">
        <is>
          <t>200.113.248.43</t>
        </is>
      </c>
      <c r="BO2377" t="inlineStr">
        <is>
          <t>Mike Angel Nord</t>
        </is>
      </c>
    </row>
    <row r="2378">
      <c r="A2378" t="inlineStr">
        <is>
          <t>2376</t>
        </is>
      </c>
      <c r="B2378" t="inlineStr">
        <is>
          <t>94fd19cb-f09c-47c6-9021-92d4a9ac101d</t>
        </is>
      </c>
      <c r="C2378" t="inlineStr">
        <is>
          <t>2025-05-28</t>
        </is>
      </c>
      <c r="D2378" t="inlineStr">
        <is>
          <t>4</t>
        </is>
      </c>
      <c r="E2378" t="inlineStr">
        <is>
          <t>Suivi adherence</t>
        </is>
      </c>
      <c r="F2378" t="inlineStr">
        <is>
          <t>0</t>
        </is>
      </c>
      <c r="G2378" t="inlineStr">
        <is>
          <t>suivi adherence</t>
        </is>
      </c>
      <c r="H2378" t="inlineStr">
        <is>
          <t>1</t>
        </is>
      </c>
      <c r="I2378" t="inlineStr">
        <is>
          <t>0</t>
        </is>
      </c>
      <c r="J2378" t="inlineStr">
        <is>
          <t>---</t>
        </is>
      </c>
      <c r="K2378" t="inlineStr">
        <is>
          <t>---</t>
        </is>
      </c>
      <c r="L2378" t="inlineStr">
        <is>
          <t>---</t>
        </is>
      </c>
      <c r="M2378" t="inlineStr">
        <is>
          <t>---</t>
        </is>
      </c>
      <c r="N2378" t="inlineStr">
        <is>
          <t>---</t>
        </is>
      </c>
      <c r="O2378" t="inlineStr">
        <is>
          <t>---</t>
        </is>
      </c>
      <c r="P2378" t="inlineStr">
        <is>
          <t>---</t>
        </is>
      </c>
      <c r="Q2378" t="inlineStr">
        <is>
          <t>---</t>
        </is>
      </c>
      <c r="R2378" t="inlineStr">
        <is>
          <t>---</t>
        </is>
      </c>
      <c r="S2378" t="inlineStr">
        <is>
          <t>---</t>
        </is>
      </c>
      <c r="T2378" t="inlineStr">
        <is>
          <t>---</t>
        </is>
      </c>
      <c r="U2378" t="inlineStr">
        <is>
          <t>---</t>
        </is>
      </c>
      <c r="V2378" t="inlineStr">
        <is>
          <t>---</t>
        </is>
      </c>
      <c r="W2378" t="inlineStr"/>
      <c r="X2378" t="inlineStr">
        <is>
          <t>CAP/HSCM/ST04399</t>
        </is>
      </c>
      <c r="Y2378" t="inlineStr">
        <is>
          <t>CAP/HSCM/ST04399</t>
        </is>
      </c>
      <c r="Z2378" t="inlineStr">
        <is>
          <t>2025-05-29 01:15:28</t>
        </is>
      </c>
      <c r="AA2378" t="inlineStr">
        <is>
          <t>2025-05-29 01:14:20</t>
        </is>
      </c>
      <c r="AB2378" t="inlineStr">
        <is>
          <t>1fleurgile</t>
        </is>
      </c>
      <c r="AC2378" t="inlineStr">
        <is>
          <t>2025-05-30 00:47:02</t>
        </is>
      </c>
      <c r="AD2378" s="1" t="inlineStr">
        <is>
          <t>https://www.commcarehq.org/a/caris-test/reports/form_data/94fd19cb-f09c-47c6-9021-92d4a9ac101d/</t>
        </is>
      </c>
      <c r="AE2378" t="inlineStr">
        <is>
          <t>---</t>
        </is>
      </c>
      <c r="AF2378" t="inlineStr">
        <is>
          <t>3c5a623af057e23a32ae4000_101657</t>
        </is>
      </c>
      <c r="AG2378" t="inlineStr">
        <is>
          <t>---</t>
        </is>
      </c>
      <c r="AH2378" t="inlineStr">
        <is>
          <t>2025-05-29 01:15:28</t>
        </is>
      </c>
      <c r="AI2378" t="inlineStr">
        <is>
          <t>9cfdf7db54419d22491b2c964b5162b3</t>
        </is>
      </c>
      <c r="AJ2378" t="inlineStr">
        <is>
          <t>2025-05-28</t>
        </is>
      </c>
      <c r="AK2378" t="inlineStr">
        <is>
          <t>4</t>
        </is>
      </c>
      <c r="AL2378" t="inlineStr">
        <is>
          <t>Suivi adherence</t>
        </is>
      </c>
      <c r="AM2378" t="inlineStr">
        <is>
          <t>0</t>
        </is>
      </c>
      <c r="AN2378" t="inlineStr">
        <is>
          <t>suivi adherence</t>
        </is>
      </c>
      <c r="AO2378" t="inlineStr">
        <is>
          <t>1</t>
        </is>
      </c>
      <c r="AP2378" t="inlineStr">
        <is>
          <t>0</t>
        </is>
      </c>
      <c r="AQ2378" t="inlineStr">
        <is>
          <t>---</t>
        </is>
      </c>
      <c r="AR2378" t="inlineStr">
        <is>
          <t>---</t>
        </is>
      </c>
      <c r="AS2378" t="inlineStr">
        <is>
          <t>---</t>
        </is>
      </c>
      <c r="AT2378" t="inlineStr"/>
      <c r="AU2378" t="inlineStr">
        <is>
          <t>---</t>
        </is>
      </c>
      <c r="AV2378" t="inlineStr">
        <is>
          <t>---</t>
        </is>
      </c>
      <c r="AW2378" t="inlineStr">
        <is>
          <t>---</t>
        </is>
      </c>
      <c r="AX2378" t="inlineStr">
        <is>
          <t>---</t>
        </is>
      </c>
      <c r="AY2378" t="inlineStr">
        <is>
          <t>---</t>
        </is>
      </c>
      <c r="AZ2378" t="inlineStr">
        <is>
          <t>---</t>
        </is>
      </c>
      <c r="BA2378" t="inlineStr">
        <is>
          <t>9cfdf7db54419d22491b2c964b5162b3</t>
        </is>
      </c>
      <c r="BB2378" t="inlineStr">
        <is>
          <t>http://openrosa.org/formdesigner/0B48E039-1E80-49A7-AC24-732B6E788E39</t>
        </is>
      </c>
      <c r="BC2378" t="inlineStr">
        <is>
          <t>Ration et autres visites</t>
        </is>
      </c>
      <c r="BD2378" t="inlineStr">
        <is>
          <t>CommCare Android, version "2.56.1"(471796). App v16144. CommCare Version 2.56.1. Build 471796, built on: 2025-05-12</t>
        </is>
      </c>
      <c r="BE2378" t="inlineStr">
        <is>
          <t>commcare_76b456dd-7d90-498a-a785-92f136625a61</t>
        </is>
      </c>
      <c r="BF2378" t="inlineStr">
        <is>
          <t>19.7266067 -72.220118 -23.29 6.61</t>
        </is>
      </c>
      <c r="BG2378" t="inlineStr">
        <is>
          <t>f13d8149fc6d39ebe86af18272310ff9</t>
        </is>
      </c>
      <c r="BH2378" t="inlineStr">
        <is>
          <t>e80e5bb19d0d4d1e94c8a1a966fa7d8f</t>
        </is>
      </c>
      <c r="BI2378" t="inlineStr">
        <is>
          <t>15246</t>
        </is>
      </c>
      <c r="BJ2378" t="inlineStr">
        <is>
          <t>XFormInstance</t>
        </is>
      </c>
      <c r="BK2378" t="inlineStr">
        <is>
          <t>035263603aa111f0b88bdf8044126b4a</t>
        </is>
      </c>
      <c r="BL2378" t="b">
        <v>0</v>
      </c>
      <c r="BM2378" t="inlineStr">
        <is>
          <t>---</t>
        </is>
      </c>
      <c r="BN2378" t="inlineStr">
        <is>
          <t>200.113.248.43</t>
        </is>
      </c>
      <c r="BO2378" t="inlineStr">
        <is>
          <t>Ednaica Compere</t>
        </is>
      </c>
    </row>
    <row r="2379">
      <c r="A2379" t="inlineStr">
        <is>
          <t>2377</t>
        </is>
      </c>
      <c r="B2379" t="inlineStr">
        <is>
          <t>9bf49f85-5d49-413e-a76d-8f45588fc9fc</t>
        </is>
      </c>
      <c r="C2379" t="inlineStr">
        <is>
          <t>2025-05-28</t>
        </is>
      </c>
      <c r="D2379" t="inlineStr">
        <is>
          <t>4</t>
        </is>
      </c>
      <c r="E2379" t="inlineStr">
        <is>
          <t>Adherence</t>
        </is>
      </c>
      <c r="F2379" t="inlineStr">
        <is>
          <t>0</t>
        </is>
      </c>
      <c r="G2379" t="inlineStr">
        <is>
          <t>Adhérence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---</t>
        </is>
      </c>
      <c r="L2379" t="inlineStr">
        <is>
          <t>---</t>
        </is>
      </c>
      <c r="M2379" t="inlineStr">
        <is>
          <t>---</t>
        </is>
      </c>
      <c r="N2379" t="inlineStr">
        <is>
          <t>---</t>
        </is>
      </c>
      <c r="O2379" t="inlineStr">
        <is>
          <t>---</t>
        </is>
      </c>
      <c r="P2379" t="inlineStr">
        <is>
          <t>---</t>
        </is>
      </c>
      <c r="Q2379" t="inlineStr">
        <is>
          <t>---</t>
        </is>
      </c>
      <c r="R2379" t="inlineStr">
        <is>
          <t>17.0</t>
        </is>
      </c>
      <c r="S2379" t="inlineStr">
        <is>
          <t>22.0</t>
        </is>
      </c>
      <c r="T2379" t="inlineStr">
        <is>
          <t>125.0</t>
        </is>
      </c>
      <c r="U2379" t="inlineStr"/>
      <c r="V2379" t="inlineStr"/>
      <c r="W2379" t="inlineStr"/>
      <c r="X2379" t="inlineStr">
        <is>
          <t>CAP/HSCM/ST04392</t>
        </is>
      </c>
      <c r="Y2379" t="inlineStr">
        <is>
          <t>CAP/HSCM/ST04392</t>
        </is>
      </c>
      <c r="Z2379" t="inlineStr">
        <is>
          <t>2025-05-29 01:57:16</t>
        </is>
      </c>
      <c r="AA2379" t="inlineStr">
        <is>
          <t>2025-05-29 01:56:00</t>
        </is>
      </c>
      <c r="AB2379" t="inlineStr">
        <is>
          <t>1fleurgile</t>
        </is>
      </c>
      <c r="AC2379" t="inlineStr">
        <is>
          <t>2025-05-30 00:47:02</t>
        </is>
      </c>
      <c r="AD2379" s="1" t="inlineStr">
        <is>
          <t>https://www.commcarehq.org/a/caris-test/reports/form_data/9bf49f85-5d49-413e-a76d-8f45588fc9fc/</t>
        </is>
      </c>
      <c r="AE2379" t="inlineStr">
        <is>
          <t>---</t>
        </is>
      </c>
      <c r="AF2379" t="inlineStr">
        <is>
          <t>3c5a623af057e23a32ae4000_124648</t>
        </is>
      </c>
      <c r="AG2379" t="inlineStr">
        <is>
          <t>---</t>
        </is>
      </c>
      <c r="AH2379" t="inlineStr">
        <is>
          <t>2025-05-29 01:57:16</t>
        </is>
      </c>
      <c r="AI2379" t="inlineStr">
        <is>
          <t>9cfdf7db54419d22491b2c964b5162b3</t>
        </is>
      </c>
      <c r="AJ2379" t="inlineStr">
        <is>
          <t>2025-05-28</t>
        </is>
      </c>
      <c r="AK2379" t="inlineStr">
        <is>
          <t>4</t>
        </is>
      </c>
      <c r="AL2379" t="inlineStr">
        <is>
          <t>Adherence</t>
        </is>
      </c>
      <c r="AM2379" t="inlineStr">
        <is>
          <t>0</t>
        </is>
      </c>
      <c r="AN2379" t="inlineStr">
        <is>
          <t>Adhérence</t>
        </is>
      </c>
      <c r="AO2379" t="inlineStr">
        <is>
          <t>1</t>
        </is>
      </c>
      <c r="AP2379" t="inlineStr">
        <is>
          <t>1</t>
        </is>
      </c>
      <c r="AQ2379" t="inlineStr">
        <is>
          <t>17</t>
        </is>
      </c>
      <c r="AR2379" t="inlineStr">
        <is>
          <t>22</t>
        </is>
      </c>
      <c r="AS2379" t="inlineStr">
        <is>
          <t>125</t>
        </is>
      </c>
      <c r="AT2379" t="inlineStr"/>
      <c r="AU2379" t="inlineStr">
        <is>
          <t>---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inlineStr">
        <is>
          <t>---</t>
        </is>
      </c>
      <c r="BA2379" t="inlineStr">
        <is>
          <t>9cfdf7db54419d22491b2c964b5162b3</t>
        </is>
      </c>
      <c r="BB2379" t="inlineStr">
        <is>
          <t>http://openrosa.org/formdesigner/0B48E039-1E80-49A7-AC24-732B6E788E39</t>
        </is>
      </c>
      <c r="BC2379" t="inlineStr">
        <is>
          <t>Ration et autres visites</t>
        </is>
      </c>
      <c r="BD2379" t="inlineStr">
        <is>
          <t>CommCare Android, version "2.56.1"(471796). App v16144. CommCare Version 2.56.1. Build 471796, built on: 2025-05-12</t>
        </is>
      </c>
      <c r="BE2379" t="inlineStr">
        <is>
          <t>commcare_76b456dd-7d90-498a-a785-92f136625a61</t>
        </is>
      </c>
      <c r="BF2379" t="inlineStr">
        <is>
          <t>19.7265956 -72.2201443 -32.19 9.24</t>
        </is>
      </c>
      <c r="BG2379" t="inlineStr">
        <is>
          <t>f13d8149fc6d39ebe86af18272310ff9</t>
        </is>
      </c>
      <c r="BH2379" t="inlineStr">
        <is>
          <t>e80e5bb19d0d4d1e94c8a1a966fa7d8f</t>
        </is>
      </c>
      <c r="BI2379" t="inlineStr">
        <is>
          <t>15246</t>
        </is>
      </c>
      <c r="BJ2379" t="inlineStr">
        <is>
          <t>XFormInstance</t>
        </is>
      </c>
      <c r="BK2379" t="inlineStr">
        <is>
          <t>035263603aa111f0b88bdf8044126b4a</t>
        </is>
      </c>
      <c r="BL2379" t="b">
        <v>0</v>
      </c>
      <c r="BM2379" t="inlineStr">
        <is>
          <t>---</t>
        </is>
      </c>
      <c r="BN2379" t="inlineStr">
        <is>
          <t>200.113.248.43</t>
        </is>
      </c>
      <c r="BO2379" t="inlineStr">
        <is>
          <t>Saika Romeo</t>
        </is>
      </c>
    </row>
    <row r="2380">
      <c r="A2380" t="inlineStr">
        <is>
          <t>2378</t>
        </is>
      </c>
      <c r="B2380" t="inlineStr">
        <is>
          <t>a29672f1-461b-492b-b632-9ee719acf60e</t>
        </is>
      </c>
      <c r="C2380" t="inlineStr">
        <is>
          <t>2025-05-30</t>
        </is>
      </c>
      <c r="D2380" t="inlineStr">
        <is>
          <t>4</t>
        </is>
      </c>
      <c r="E2380" t="inlineStr">
        <is>
          <t>r/v rates</t>
        </is>
      </c>
      <c r="F2380" t="inlineStr">
        <is>
          <t>1</t>
        </is>
      </c>
      <c r="G2380" t="inlineStr">
        <is>
          <t>,</t>
        </is>
      </c>
      <c r="H2380" t="inlineStr">
        <is>
          <t>1</t>
        </is>
      </c>
      <c r="I2380" t="inlineStr">
        <is>
          <t>0</t>
        </is>
      </c>
      <c r="J2380" t="inlineStr">
        <is>
          <t>---</t>
        </is>
      </c>
      <c r="K2380" t="inlineStr">
        <is>
          <t>---</t>
        </is>
      </c>
      <c r="L2380" t="inlineStr">
        <is>
          <t>---</t>
        </is>
      </c>
      <c r="M2380" t="inlineStr">
        <is>
          <t>---</t>
        </is>
      </c>
      <c r="N2380" t="inlineStr">
        <is>
          <t>---</t>
        </is>
      </c>
      <c r="O2380" t="inlineStr">
        <is>
          <t>---</t>
        </is>
      </c>
      <c r="P2380" t="inlineStr">
        <is>
          <t>---</t>
        </is>
      </c>
      <c r="Q2380" t="inlineStr">
        <is>
          <t>---</t>
        </is>
      </c>
      <c r="R2380" t="inlineStr">
        <is>
          <t>---</t>
        </is>
      </c>
      <c r="S2380" t="inlineStr">
        <is>
          <t>---</t>
        </is>
      </c>
      <c r="T2380" t="inlineStr">
        <is>
          <t>---</t>
        </is>
      </c>
      <c r="U2380" t="inlineStr">
        <is>
          <t>---</t>
        </is>
      </c>
      <c r="V2380" t="inlineStr">
        <is>
          <t>---</t>
        </is>
      </c>
      <c r="W2380" t="inlineStr"/>
      <c r="X2380" t="inlineStr">
        <is>
          <t>CAP/CMSO/ST02751</t>
        </is>
      </c>
      <c r="Y2380" t="inlineStr">
        <is>
          <t>CAP/CMSO/ST02751</t>
        </is>
      </c>
      <c r="Z2380" t="inlineStr">
        <is>
          <t>2025-05-30 17:13:50</t>
        </is>
      </c>
      <c r="AA2380" t="inlineStr">
        <is>
          <t>2025-05-30 17:12:57</t>
        </is>
      </c>
      <c r="AB2380" t="inlineStr">
        <is>
          <t>1rose</t>
        </is>
      </c>
      <c r="AC2380" t="inlineStr">
        <is>
          <t>2025-05-30 17:13:27</t>
        </is>
      </c>
      <c r="AD2380" s="1" t="inlineStr">
        <is>
          <t>https://www.commcarehq.org/a/caris-test/reports/form_data/a29672f1-461b-492b-b632-9ee719acf60e/</t>
        </is>
      </c>
      <c r="AE2380" t="inlineStr">
        <is>
          <t>---</t>
        </is>
      </c>
      <c r="AF2380" t="inlineStr">
        <is>
          <t>3c5a623af057e23a32ae4000_50783</t>
        </is>
      </c>
      <c r="AG2380" t="inlineStr">
        <is>
          <t>---</t>
        </is>
      </c>
      <c r="AH2380" t="inlineStr">
        <is>
          <t>2025-05-30 17:13:50</t>
        </is>
      </c>
      <c r="AI2380" t="inlineStr">
        <is>
          <t>2dea52d1789dbc2c3c784b18002f6f8d</t>
        </is>
      </c>
      <c r="AJ2380" t="inlineStr">
        <is>
          <t>2025-05-30</t>
        </is>
      </c>
      <c r="AK2380" t="inlineStr">
        <is>
          <t>4</t>
        </is>
      </c>
      <c r="AL2380" t="inlineStr">
        <is>
          <t>r/v rates</t>
        </is>
      </c>
      <c r="AM2380" t="inlineStr">
        <is>
          <t>1</t>
        </is>
      </c>
      <c r="AN2380" t="inlineStr">
        <is>
          <t>,</t>
        </is>
      </c>
      <c r="AO2380" t="inlineStr">
        <is>
          <t>1</t>
        </is>
      </c>
      <c r="AP2380" t="inlineStr">
        <is>
          <t>0</t>
        </is>
      </c>
      <c r="AQ2380" t="inlineStr">
        <is>
          <t>---</t>
        </is>
      </c>
      <c r="AR2380" t="inlineStr">
        <is>
          <t>---</t>
        </is>
      </c>
      <c r="AS2380" t="inlineStr">
        <is>
          <t>---</t>
        </is>
      </c>
      <c r="AT2380" t="inlineStr"/>
      <c r="AU2380" t="inlineStr">
        <is>
          <t>---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inlineStr">
        <is>
          <t>---</t>
        </is>
      </c>
      <c r="BA2380" t="inlineStr">
        <is>
          <t>2dea52d1789dbc2c3c784b18002f6f8d</t>
        </is>
      </c>
      <c r="BB2380" t="inlineStr">
        <is>
          <t>http://openrosa.org/formdesigner/0B48E039-1E80-49A7-AC24-732B6E788E39</t>
        </is>
      </c>
      <c r="BC2380" t="inlineStr">
        <is>
          <t>Ration et autres visites</t>
        </is>
      </c>
      <c r="BD2380" t="inlineStr">
        <is>
          <t>CommCare Android, version "2.57.0"(472003). App v16144. CommCare Version 2.57.0. Build 472003, built on: 2025-04-18</t>
        </is>
      </c>
      <c r="BE2380" t="inlineStr">
        <is>
          <t>commcare_6f11ce87-99a9-46e8-b6bd-276036be1616</t>
        </is>
      </c>
      <c r="BF2380" t="inlineStr"/>
      <c r="BG2380" t="inlineStr">
        <is>
          <t>f13d8149fc6d39ebe86af18272310ff9</t>
        </is>
      </c>
      <c r="BH2380" t="inlineStr">
        <is>
          <t>ef437999d64f4cb0aa8ca0d1af852da5</t>
        </is>
      </c>
      <c r="BI2380" t="inlineStr">
        <is>
          <t>15246</t>
        </is>
      </c>
      <c r="BJ2380" t="inlineStr">
        <is>
          <t>XFormInstance</t>
        </is>
      </c>
      <c r="BK2380" t="inlineStr">
        <is>
          <t>2f68112f3bf411f0b8acdf8044126b4a</t>
        </is>
      </c>
      <c r="BL2380" t="b">
        <v>0</v>
      </c>
      <c r="BM2380" t="inlineStr">
        <is>
          <t>---</t>
        </is>
      </c>
      <c r="BN2380" t="inlineStr">
        <is>
          <t>200.113.214.237</t>
        </is>
      </c>
      <c r="BO2380" t="inlineStr">
        <is>
          <t>MANOUCHEKA Prospere</t>
        </is>
      </c>
    </row>
    <row r="2381">
      <c r="A2381" t="inlineStr">
        <is>
          <t>2379</t>
        </is>
      </c>
      <c r="B2381" t="inlineStr">
        <is>
          <t>7e7b4b4f-5e3d-4a09-98b0-aa83cde1b2fc</t>
        </is>
      </c>
      <c r="C2381" t="inlineStr">
        <is>
          <t>2025-05-29</t>
        </is>
      </c>
      <c r="D2381" t="inlineStr">
        <is>
          <t>4</t>
        </is>
      </c>
      <c r="E2381" t="inlineStr">
        <is>
          <t>Adherence</t>
        </is>
      </c>
      <c r="F2381" t="inlineStr">
        <is>
          <t>0</t>
        </is>
      </c>
      <c r="G2381" t="inlineStr">
        <is>
          <t>Adherence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---</t>
        </is>
      </c>
      <c r="L2381" t="inlineStr">
        <is>
          <t>---</t>
        </is>
      </c>
      <c r="M2381" t="inlineStr">
        <is>
          <t>---</t>
        </is>
      </c>
      <c r="N2381" t="inlineStr">
        <is>
          <t>---</t>
        </is>
      </c>
      <c r="O2381" t="inlineStr">
        <is>
          <t>---</t>
        </is>
      </c>
      <c r="P2381" t="inlineStr">
        <is>
          <t>---</t>
        </is>
      </c>
      <c r="Q2381" t="inlineStr">
        <is>
          <t>---</t>
        </is>
      </c>
      <c r="R2381" t="inlineStr"/>
      <c r="S2381" t="inlineStr"/>
      <c r="T2381" t="inlineStr"/>
      <c r="U2381" t="inlineStr"/>
      <c r="V2381" t="inlineStr"/>
      <c r="W2381" t="inlineStr"/>
      <c r="X2381" t="inlineStr">
        <is>
          <t>CAP/HSCM/ST03570</t>
        </is>
      </c>
      <c r="Y2381" t="inlineStr">
        <is>
          <t>CAP/HSCM/ST03570</t>
        </is>
      </c>
      <c r="Z2381" t="inlineStr">
        <is>
          <t>2025-05-30 16:05:06</t>
        </is>
      </c>
      <c r="AA2381" t="inlineStr">
        <is>
          <t>2025-05-30 00:54:58</t>
        </is>
      </c>
      <c r="AB2381" t="inlineStr">
        <is>
          <t>1fleurgile</t>
        </is>
      </c>
      <c r="AC2381" t="inlineStr">
        <is>
          <t>2025-05-30 17:13:55</t>
        </is>
      </c>
      <c r="AD2381" s="1" t="inlineStr">
        <is>
          <t>https://www.commcarehq.org/a/caris-test/reports/form_data/7e7b4b4f-5e3d-4a09-98b0-aa83cde1b2fc/</t>
        </is>
      </c>
      <c r="AE2381" t="inlineStr">
        <is>
          <t>---</t>
        </is>
      </c>
      <c r="AF2381" t="inlineStr">
        <is>
          <t>3c5a623af057e23a32ae4000_29023</t>
        </is>
      </c>
      <c r="AG2381" t="inlineStr">
        <is>
          <t>---</t>
        </is>
      </c>
      <c r="AH2381" t="inlineStr">
        <is>
          <t>2025-05-30 16:05:06</t>
        </is>
      </c>
      <c r="AI2381" t="inlineStr">
        <is>
          <t>9cfdf7db54419d22491b2c964b5162b3</t>
        </is>
      </c>
      <c r="AJ2381" t="inlineStr">
        <is>
          <t>2025-05-29</t>
        </is>
      </c>
      <c r="AK2381" t="inlineStr">
        <is>
          <t>4</t>
        </is>
      </c>
      <c r="AL2381" t="inlineStr">
        <is>
          <t>Adherence</t>
        </is>
      </c>
      <c r="AM2381" t="inlineStr">
        <is>
          <t>0</t>
        </is>
      </c>
      <c r="AN2381" t="inlineStr">
        <is>
          <t>Adherence</t>
        </is>
      </c>
      <c r="AO2381" t="inlineStr">
        <is>
          <t>1</t>
        </is>
      </c>
      <c r="AP2381" t="inlineStr">
        <is>
          <t>1</t>
        </is>
      </c>
      <c r="AQ2381" t="inlineStr"/>
      <c r="AR2381" t="inlineStr"/>
      <c r="AS2381" t="inlineStr"/>
      <c r="AT2381" t="inlineStr"/>
      <c r="AU2381" t="inlineStr">
        <is>
          <t>---</t>
        </is>
      </c>
      <c r="AV2381" t="inlineStr">
        <is>
          <t>---</t>
        </is>
      </c>
      <c r="AW2381" t="inlineStr">
        <is>
          <t>---</t>
        </is>
      </c>
      <c r="AX2381" t="inlineStr">
        <is>
          <t>---</t>
        </is>
      </c>
      <c r="AY2381" t="inlineStr">
        <is>
          <t>---</t>
        </is>
      </c>
      <c r="AZ2381" t="inlineStr">
        <is>
          <t>---</t>
        </is>
      </c>
      <c r="BA2381" t="inlineStr">
        <is>
          <t>9cfdf7db54419d22491b2c964b5162b3</t>
        </is>
      </c>
      <c r="BB2381" t="inlineStr">
        <is>
          <t>http://openrosa.org/formdesigner/0B48E039-1E80-49A7-AC24-732B6E788E39</t>
        </is>
      </c>
      <c r="BC2381" t="inlineStr">
        <is>
          <t>Ration et autres visites</t>
        </is>
      </c>
      <c r="BD2381" t="inlineStr">
        <is>
          <t>CommCare Android, version "2.56.1"(471796). App v16173. CommCare Version 2.56.1. Build 471796, built on: 2025-05-12</t>
        </is>
      </c>
      <c r="BE2381" t="inlineStr">
        <is>
          <t>commcare_76b456dd-7d90-498a-a785-92f136625a61</t>
        </is>
      </c>
      <c r="BF2381" t="inlineStr">
        <is>
          <t>19.7266288 -72.2200968 -18.86 9.36</t>
        </is>
      </c>
      <c r="BG2381" t="inlineStr">
        <is>
          <t>f13d8149fc6d39ebe86af18272310ff9</t>
        </is>
      </c>
      <c r="BH2381" t="inlineStr">
        <is>
          <t>e80e5bb19d0d4d1e94c8a1a966fa7d8f</t>
        </is>
      </c>
      <c r="BI2381" t="inlineStr">
        <is>
          <t>15246</t>
        </is>
      </c>
      <c r="BJ2381" t="inlineStr">
        <is>
          <t>XFormInstance</t>
        </is>
      </c>
      <c r="BK2381" t="inlineStr">
        <is>
          <t>9c7f35fe3cef11f091b4bb16f85ce7ee</t>
        </is>
      </c>
      <c r="BL2381" t="b">
        <v>0</v>
      </c>
      <c r="BM2381" t="inlineStr">
        <is>
          <t>---</t>
        </is>
      </c>
      <c r="BN2381" t="inlineStr">
        <is>
          <t>200.113.238.97</t>
        </is>
      </c>
      <c r="BO2381" t="inlineStr">
        <is>
          <t>Valcin Roudesherly</t>
        </is>
      </c>
    </row>
    <row r="2382">
      <c r="A2382" t="inlineStr">
        <is>
          <t>2380</t>
        </is>
      </c>
      <c r="B2382" t="inlineStr">
        <is>
          <t>96a8a3a4-a293-474e-87b8-87b0b6b72c1b</t>
        </is>
      </c>
      <c r="C2382" t="inlineStr">
        <is>
          <t>2025-05-29</t>
        </is>
      </c>
      <c r="D2382" t="inlineStr">
        <is>
          <t>4</t>
        </is>
      </c>
      <c r="E2382" t="inlineStr">
        <is>
          <t>Adherence</t>
        </is>
      </c>
      <c r="F2382" t="inlineStr">
        <is>
          <t>0</t>
        </is>
      </c>
      <c r="G2382" t="inlineStr">
        <is>
          <t>Adherence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---</t>
        </is>
      </c>
      <c r="L2382" t="inlineStr">
        <is>
          <t>---</t>
        </is>
      </c>
      <c r="M2382" t="inlineStr">
        <is>
          <t>---</t>
        </is>
      </c>
      <c r="N2382" t="inlineStr">
        <is>
          <t>---</t>
        </is>
      </c>
      <c r="O2382" t="inlineStr">
        <is>
          <t>---</t>
        </is>
      </c>
      <c r="P2382" t="inlineStr">
        <is>
          <t>---</t>
        </is>
      </c>
      <c r="Q2382" t="inlineStr">
        <is>
          <t>---</t>
        </is>
      </c>
      <c r="R2382" t="inlineStr"/>
      <c r="S2382" t="inlineStr"/>
      <c r="T2382" t="inlineStr"/>
      <c r="U2382" t="inlineStr"/>
      <c r="V2382" t="inlineStr"/>
      <c r="W2382" t="inlineStr"/>
      <c r="X2382" t="inlineStr">
        <is>
          <t>CAP/HSCM/ST04433</t>
        </is>
      </c>
      <c r="Y2382" t="inlineStr">
        <is>
          <t>CAP/HSCM/ST04433</t>
        </is>
      </c>
      <c r="Z2382" t="inlineStr">
        <is>
          <t>2025-05-30 16:05:46</t>
        </is>
      </c>
      <c r="AA2382" t="inlineStr">
        <is>
          <t>2025-05-30 00:51:56</t>
        </is>
      </c>
      <c r="AB2382" t="inlineStr">
        <is>
          <t>1fleurgile</t>
        </is>
      </c>
      <c r="AC2382" t="inlineStr">
        <is>
          <t>2025-05-30 17:14:03</t>
        </is>
      </c>
      <c r="AD2382" s="1" t="inlineStr">
        <is>
          <t>https://www.commcarehq.org/a/caris-test/reports/form_data/96a8a3a4-a293-474e-87b8-87b0b6b72c1b/</t>
        </is>
      </c>
      <c r="AE2382" t="inlineStr">
        <is>
          <t>---</t>
        </is>
      </c>
      <c r="AF2382" t="inlineStr">
        <is>
          <t>3c5a623af057e23a32ae4000_167225</t>
        </is>
      </c>
      <c r="AG2382" t="inlineStr">
        <is>
          <t>---</t>
        </is>
      </c>
      <c r="AH2382" t="inlineStr">
        <is>
          <t>2025-05-30 16:05:46</t>
        </is>
      </c>
      <c r="AI2382" t="inlineStr">
        <is>
          <t>9cfdf7db54419d22491b2c964b5162b3</t>
        </is>
      </c>
      <c r="AJ2382" t="inlineStr">
        <is>
          <t>2025-05-29</t>
        </is>
      </c>
      <c r="AK2382" t="inlineStr">
        <is>
          <t>4</t>
        </is>
      </c>
      <c r="AL2382" t="inlineStr">
        <is>
          <t>Adherence</t>
        </is>
      </c>
      <c r="AM2382" t="inlineStr">
        <is>
          <t>0</t>
        </is>
      </c>
      <c r="AN2382" t="inlineStr">
        <is>
          <t>Adherence</t>
        </is>
      </c>
      <c r="AO2382" t="inlineStr">
        <is>
          <t>1</t>
        </is>
      </c>
      <c r="AP2382" t="inlineStr">
        <is>
          <t>1</t>
        </is>
      </c>
      <c r="AQ2382" t="inlineStr"/>
      <c r="AR2382" t="inlineStr"/>
      <c r="AS2382" t="inlineStr"/>
      <c r="AT2382" t="inlineStr"/>
      <c r="AU2382" t="inlineStr">
        <is>
          <t>---</t>
        </is>
      </c>
      <c r="AV2382" t="inlineStr">
        <is>
          <t>---</t>
        </is>
      </c>
      <c r="AW2382" t="inlineStr">
        <is>
          <t>---</t>
        </is>
      </c>
      <c r="AX2382" t="inlineStr">
        <is>
          <t>---</t>
        </is>
      </c>
      <c r="AY2382" t="inlineStr">
        <is>
          <t>---</t>
        </is>
      </c>
      <c r="AZ2382" t="inlineStr">
        <is>
          <t>---</t>
        </is>
      </c>
      <c r="BA2382" t="inlineStr">
        <is>
          <t>9cfdf7db54419d22491b2c964b5162b3</t>
        </is>
      </c>
      <c r="BB2382" t="inlineStr">
        <is>
          <t>http://openrosa.org/formdesigner/0B48E039-1E80-49A7-AC24-732B6E788E39</t>
        </is>
      </c>
      <c r="BC2382" t="inlineStr">
        <is>
          <t>Ration et autres visites</t>
        </is>
      </c>
      <c r="BD2382" t="inlineStr">
        <is>
          <t>CommCare Android, version "2.56.1"(471796). App v16173. CommCare Version 2.56.1. Build 471796, built on: 2025-05-12</t>
        </is>
      </c>
      <c r="BE2382" t="inlineStr">
        <is>
          <t>commcare_76b456dd-7d90-498a-a785-92f136625a61</t>
        </is>
      </c>
      <c r="BF2382" t="inlineStr">
        <is>
          <t>19.7266043 -72.220119 -26.21 9.52</t>
        </is>
      </c>
      <c r="BG2382" t="inlineStr">
        <is>
          <t>f13d8149fc6d39ebe86af18272310ff9</t>
        </is>
      </c>
      <c r="BH2382" t="inlineStr">
        <is>
          <t>e80e5bb19d0d4d1e94c8a1a966fa7d8f</t>
        </is>
      </c>
      <c r="BI2382" t="inlineStr">
        <is>
          <t>15246</t>
        </is>
      </c>
      <c r="BJ2382" t="inlineStr">
        <is>
          <t>XFormInstance</t>
        </is>
      </c>
      <c r="BK2382" t="inlineStr">
        <is>
          <t>9c7f35fe3cef11f091b4bb16f85ce7ee</t>
        </is>
      </c>
      <c r="BL2382" t="b">
        <v>0</v>
      </c>
      <c r="BM2382" t="inlineStr">
        <is>
          <t>---</t>
        </is>
      </c>
      <c r="BN2382" t="inlineStr">
        <is>
          <t>200.113.238.97</t>
        </is>
      </c>
      <c r="BO2382" t="inlineStr">
        <is>
          <t>Wiskenly Mervil</t>
        </is>
      </c>
    </row>
    <row r="2383">
      <c r="A2383" t="inlineStr">
        <is>
          <t>2381</t>
        </is>
      </c>
      <c r="B2383" t="inlineStr">
        <is>
          <t>35e027f2-7985-4398-993c-689de8ac39a4</t>
        </is>
      </c>
      <c r="C2383" t="inlineStr">
        <is>
          <t>2025-05-30</t>
        </is>
      </c>
      <c r="D2383" t="inlineStr">
        <is>
          <t>4</t>
        </is>
      </c>
      <c r="E2383" t="inlineStr">
        <is>
          <t>Adhérence</t>
        </is>
      </c>
      <c r="F2383" t="inlineStr">
        <is>
          <t>0</t>
        </is>
      </c>
      <c r="G2383" t="inlineStr">
        <is>
          <t>Adhérence</t>
        </is>
      </c>
      <c r="H2383" t="inlineStr">
        <is>
          <t>1</t>
        </is>
      </c>
      <c r="I2383" t="inlineStr">
        <is>
          <t>1</t>
        </is>
      </c>
      <c r="J2383" t="inlineStr">
        <is>
          <t>2</t>
        </is>
      </c>
      <c r="K2383" t="inlineStr">
        <is>
          <t>---</t>
        </is>
      </c>
      <c r="L2383" t="inlineStr">
        <is>
          <t>---</t>
        </is>
      </c>
      <c r="M2383" t="inlineStr">
        <is>
          <t>---</t>
        </is>
      </c>
      <c r="N2383" t="inlineStr">
        <is>
          <t>---</t>
        </is>
      </c>
      <c r="O2383" t="inlineStr">
        <is>
          <t>---</t>
        </is>
      </c>
      <c r="P2383" t="inlineStr">
        <is>
          <t>---</t>
        </is>
      </c>
      <c r="Q2383" t="inlineStr">
        <is>
          <t>---</t>
        </is>
      </c>
      <c r="R2383" t="inlineStr"/>
      <c r="S2383" t="inlineStr"/>
      <c r="T2383" t="inlineStr"/>
      <c r="U2383" t="inlineStr"/>
      <c r="V2383" t="inlineStr"/>
      <c r="W2383" t="inlineStr"/>
      <c r="X2383" t="inlineStr">
        <is>
          <t>CAP/CALT/ST01662</t>
        </is>
      </c>
      <c r="Y2383" t="inlineStr">
        <is>
          <t>CAP/CALT/ST01662</t>
        </is>
      </c>
      <c r="Z2383" t="inlineStr">
        <is>
          <t>2025-05-30 16:17:42</t>
        </is>
      </c>
      <c r="AA2383" t="inlineStr">
        <is>
          <t>2025-05-30 16:15:22</t>
        </is>
      </c>
      <c r="AB2383" t="inlineStr">
        <is>
          <t>1fleurgile</t>
        </is>
      </c>
      <c r="AC2383" t="inlineStr">
        <is>
          <t>2025-05-30 17:14:14</t>
        </is>
      </c>
      <c r="AD2383" s="1" t="inlineStr">
        <is>
          <t>https://www.commcarehq.org/a/caris-test/reports/form_data/35e027f2-7985-4398-993c-689de8ac39a4/</t>
        </is>
      </c>
      <c r="AE2383" t="inlineStr">
        <is>
          <t>---</t>
        </is>
      </c>
      <c r="AF2383" t="inlineStr">
        <is>
          <t>3c5a623af057e23a32ae4000_105326</t>
        </is>
      </c>
      <c r="AG2383" t="inlineStr">
        <is>
          <t>---</t>
        </is>
      </c>
      <c r="AH2383" t="inlineStr">
        <is>
          <t>2025-05-30 16:17:42</t>
        </is>
      </c>
      <c r="AI2383" t="inlineStr">
        <is>
          <t>9cfdf7db54419d22491b2c964b5162b3</t>
        </is>
      </c>
      <c r="AJ2383" t="inlineStr">
        <is>
          <t>2025-05-30</t>
        </is>
      </c>
      <c r="AK2383" t="inlineStr">
        <is>
          <t>4</t>
        </is>
      </c>
      <c r="AL2383" t="inlineStr">
        <is>
          <t>Adhérence</t>
        </is>
      </c>
      <c r="AM2383" t="inlineStr">
        <is>
          <t>0</t>
        </is>
      </c>
      <c r="AN2383" t="inlineStr">
        <is>
          <t>Adhérence</t>
        </is>
      </c>
      <c r="AO2383" t="inlineStr">
        <is>
          <t>1</t>
        </is>
      </c>
      <c r="AP2383" t="inlineStr">
        <is>
          <t>1</t>
        </is>
      </c>
      <c r="AQ2383" t="inlineStr"/>
      <c r="AR2383" t="inlineStr"/>
      <c r="AS2383" t="inlineStr"/>
      <c r="AT2383" t="inlineStr"/>
      <c r="AU2383" t="inlineStr">
        <is>
          <t>---</t>
        </is>
      </c>
      <c r="AV2383" t="inlineStr">
        <is>
          <t>---</t>
        </is>
      </c>
      <c r="AW2383" t="inlineStr">
        <is>
          <t>---</t>
        </is>
      </c>
      <c r="AX2383" t="inlineStr">
        <is>
          <t>---</t>
        </is>
      </c>
      <c r="AY2383" t="inlineStr">
        <is>
          <t>---</t>
        </is>
      </c>
      <c r="AZ2383" t="inlineStr">
        <is>
          <t>---</t>
        </is>
      </c>
      <c r="BA2383" t="inlineStr">
        <is>
          <t>9cfdf7db54419d22491b2c964b5162b3</t>
        </is>
      </c>
      <c r="BB2383" t="inlineStr">
        <is>
          <t>http://openrosa.org/formdesigner/0B48E039-1E80-49A7-AC24-732B6E788E39</t>
        </is>
      </c>
      <c r="BC2383" t="inlineStr">
        <is>
          <t>Ration et autres visites</t>
        </is>
      </c>
      <c r="BD2383" t="inlineStr">
        <is>
          <t>CommCare Android, version "2.56.1"(471796). App v16173. CommCare Version 2.56.1. Build 471796, built on: 2025-05-12</t>
        </is>
      </c>
      <c r="BE2383" t="inlineStr">
        <is>
          <t>commcare_76b456dd-7d90-498a-a785-92f136625a61</t>
        </is>
      </c>
      <c r="BF2383" t="inlineStr">
        <is>
          <t>19.6091934 -72.2091359 36.24 9.76</t>
        </is>
      </c>
      <c r="BG2383" t="inlineStr">
        <is>
          <t>f13d8149fc6d39ebe86af18272310ff9</t>
        </is>
      </c>
      <c r="BH2383" t="inlineStr">
        <is>
          <t>e80e5bb19d0d4d1e94c8a1a966fa7d8f</t>
        </is>
      </c>
      <c r="BI2383" t="inlineStr">
        <is>
          <t>15246</t>
        </is>
      </c>
      <c r="BJ2383" t="inlineStr">
        <is>
          <t>XFormInstance</t>
        </is>
      </c>
      <c r="BK2383" t="inlineStr">
        <is>
          <t>9c7f35fe3cef11f091b4bb16f85ce7ee</t>
        </is>
      </c>
      <c r="BL2383" t="b">
        <v>0</v>
      </c>
      <c r="BM2383" t="inlineStr">
        <is>
          <t>---</t>
        </is>
      </c>
      <c r="BN2383" t="inlineStr">
        <is>
          <t>200.113.238.97</t>
        </is>
      </c>
      <c r="BO2383" t="inlineStr">
        <is>
          <t>EVENSLY ROSIER</t>
        </is>
      </c>
    </row>
    <row r="2384">
      <c r="A2384" t="inlineStr">
        <is>
          <t>2382</t>
        </is>
      </c>
      <c r="B2384" t="inlineStr">
        <is>
          <t>cf55ac68-7cba-42d7-a01e-bff056a2bfdd</t>
        </is>
      </c>
      <c r="C2384" t="inlineStr">
        <is>
          <t>2025-05-30</t>
        </is>
      </c>
      <c r="D2384" t="inlineStr">
        <is>
          <t>4</t>
        </is>
      </c>
      <c r="E2384" t="inlineStr">
        <is>
          <t>suivi adherence</t>
        </is>
      </c>
      <c r="F2384" t="inlineStr">
        <is>
          <t>0</t>
        </is>
      </c>
      <c r="G2384" t="inlineStr">
        <is>
          <t>Adherence</t>
        </is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---</t>
        </is>
      </c>
      <c r="L2384" t="inlineStr">
        <is>
          <t>---</t>
        </is>
      </c>
      <c r="M2384" t="inlineStr">
        <is>
          <t>---</t>
        </is>
      </c>
      <c r="N2384" t="inlineStr">
        <is>
          <t>---</t>
        </is>
      </c>
      <c r="O2384" t="inlineStr">
        <is>
          <t>---</t>
        </is>
      </c>
      <c r="P2384" t="inlineStr">
        <is>
          <t>---</t>
        </is>
      </c>
      <c r="Q2384" t="inlineStr">
        <is>
          <t>---</t>
        </is>
      </c>
      <c r="R2384" t="inlineStr"/>
      <c r="S2384" t="inlineStr"/>
      <c r="T2384" t="inlineStr"/>
      <c r="U2384" t="inlineStr"/>
      <c r="V2384" t="inlineStr"/>
      <c r="W2384" t="inlineStr"/>
      <c r="X2384" t="inlineStr">
        <is>
          <t>CAP/HSCM/ST04750</t>
        </is>
      </c>
      <c r="Y2384" t="inlineStr">
        <is>
          <t>CAP/HSCM/ST04750</t>
        </is>
      </c>
      <c r="Z2384" t="inlineStr">
        <is>
          <t>2025-05-30 16:19:15</t>
        </is>
      </c>
      <c r="AA2384" t="inlineStr">
        <is>
          <t>2025-05-30 16:18:10</t>
        </is>
      </c>
      <c r="AB2384" t="inlineStr">
        <is>
          <t>1fleurgile</t>
        </is>
      </c>
      <c r="AC2384" t="inlineStr">
        <is>
          <t>2025-05-30 17:14:22</t>
        </is>
      </c>
      <c r="AD2384" s="1" t="inlineStr">
        <is>
          <t>https://www.commcarehq.org/a/caris-test/reports/form_data/cf55ac68-7cba-42d7-a01e-bff056a2bfdd/</t>
        </is>
      </c>
      <c r="AE2384" t="inlineStr">
        <is>
          <t>---</t>
        </is>
      </c>
      <c r="AF2384" t="inlineStr">
        <is>
          <t>3c5a623af057e23a32ae4000_184157</t>
        </is>
      </c>
      <c r="AG2384" t="inlineStr">
        <is>
          <t>---</t>
        </is>
      </c>
      <c r="AH2384" t="inlineStr">
        <is>
          <t>2025-05-30 16:19:15</t>
        </is>
      </c>
      <c r="AI2384" t="inlineStr">
        <is>
          <t>9cfdf7db54419d22491b2c964b5162b3</t>
        </is>
      </c>
      <c r="AJ2384" t="inlineStr">
        <is>
          <t>2025-05-30</t>
        </is>
      </c>
      <c r="AK2384" t="inlineStr">
        <is>
          <t>4</t>
        </is>
      </c>
      <c r="AL2384" t="inlineStr">
        <is>
          <t>suivi adherence</t>
        </is>
      </c>
      <c r="AM2384" t="inlineStr">
        <is>
          <t>0</t>
        </is>
      </c>
      <c r="AN2384" t="inlineStr">
        <is>
          <t>Adherence</t>
        </is>
      </c>
      <c r="AO2384" t="inlineStr">
        <is>
          <t>1</t>
        </is>
      </c>
      <c r="AP2384" t="inlineStr">
        <is>
          <t>1</t>
        </is>
      </c>
      <c r="AQ2384" t="inlineStr"/>
      <c r="AR2384" t="inlineStr"/>
      <c r="AS2384" t="inlineStr"/>
      <c r="AT2384" t="inlineStr"/>
      <c r="AU2384" t="inlineStr">
        <is>
          <t>---</t>
        </is>
      </c>
      <c r="AV2384" t="inlineStr">
        <is>
          <t>---</t>
        </is>
      </c>
      <c r="AW2384" t="inlineStr">
        <is>
          <t>---</t>
        </is>
      </c>
      <c r="AX2384" t="inlineStr">
        <is>
          <t>---</t>
        </is>
      </c>
      <c r="AY2384" t="inlineStr">
        <is>
          <t>---</t>
        </is>
      </c>
      <c r="AZ2384" t="inlineStr">
        <is>
          <t>---</t>
        </is>
      </c>
      <c r="BA2384" t="inlineStr">
        <is>
          <t>9cfdf7db54419d22491b2c964b5162b3</t>
        </is>
      </c>
      <c r="BB2384" t="inlineStr">
        <is>
          <t>http://openrosa.org/formdesigner/0B48E039-1E80-49A7-AC24-732B6E788E39</t>
        </is>
      </c>
      <c r="BC2384" t="inlineStr">
        <is>
          <t>Ration et autres visites</t>
        </is>
      </c>
      <c r="BD2384" t="inlineStr">
        <is>
          <t>CommCare Android, version "2.56.1"(471796). App v16173. CommCare Version 2.56.1. Build 471796, built on: 2025-05-12</t>
        </is>
      </c>
      <c r="BE2384" t="inlineStr">
        <is>
          <t>commcare_76b456dd-7d90-498a-a785-92f136625a61</t>
        </is>
      </c>
      <c r="BF2384" t="inlineStr">
        <is>
          <t>19.6090578 -72.2090744 22.28 13.69</t>
        </is>
      </c>
      <c r="BG2384" t="inlineStr">
        <is>
          <t>f13d8149fc6d39ebe86af18272310ff9</t>
        </is>
      </c>
      <c r="BH2384" t="inlineStr">
        <is>
          <t>e80e5bb19d0d4d1e94c8a1a966fa7d8f</t>
        </is>
      </c>
      <c r="BI2384" t="inlineStr">
        <is>
          <t>15246</t>
        </is>
      </c>
      <c r="BJ2384" t="inlineStr">
        <is>
          <t>XFormInstance</t>
        </is>
      </c>
      <c r="BK2384" t="inlineStr">
        <is>
          <t>9c7f35fe3cef11f091b4bb16f85ce7ee</t>
        </is>
      </c>
      <c r="BL2384" t="b">
        <v>0</v>
      </c>
      <c r="BM2384" t="inlineStr">
        <is>
          <t>---</t>
        </is>
      </c>
      <c r="BN2384" t="inlineStr">
        <is>
          <t>200.113.238.97</t>
        </is>
      </c>
      <c r="BO2384" t="inlineStr">
        <is>
          <t>Jefferson Thanis</t>
        </is>
      </c>
    </row>
    <row r="2385">
      <c r="A2385" t="inlineStr">
        <is>
          <t>2383</t>
        </is>
      </c>
      <c r="B2385" t="inlineStr">
        <is>
          <t>ef2af0b8-e946-480f-918b-ed039af83e9e</t>
        </is>
      </c>
      <c r="C2385" t="inlineStr">
        <is>
          <t>2025-05-27</t>
        </is>
      </c>
      <c r="D2385" t="inlineStr">
        <is>
          <t>3 4</t>
        </is>
      </c>
      <c r="E2385" t="inlineStr">
        <is>
          <t>La porte est fermée</t>
        </is>
      </c>
      <c r="F2385" t="inlineStr">
        <is>
          <t>0</t>
        </is>
      </c>
      <c r="G2385" t="inlineStr">
        <is>
          <t>---</t>
        </is>
      </c>
      <c r="H2385" t="inlineStr">
        <is>
          <t>1</t>
        </is>
      </c>
      <c r="I2385" t="inlineStr">
        <is>
          <t>0</t>
        </is>
      </c>
      <c r="J2385" t="inlineStr">
        <is>
          <t>---</t>
        </is>
      </c>
      <c r="K2385" t="inlineStr">
        <is>
          <t>---</t>
        </is>
      </c>
      <c r="L2385" t="inlineStr">
        <is>
          <t>---</t>
        </is>
      </c>
      <c r="M2385" t="inlineStr">
        <is>
          <t>---</t>
        </is>
      </c>
      <c r="N2385" t="inlineStr">
        <is>
          <t>---</t>
        </is>
      </c>
      <c r="O2385" t="inlineStr">
        <is>
          <t>---</t>
        </is>
      </c>
      <c r="P2385" t="inlineStr">
        <is>
          <t>---</t>
        </is>
      </c>
      <c r="Q2385" t="inlineStr">
        <is>
          <t>---</t>
        </is>
      </c>
      <c r="R2385" t="inlineStr">
        <is>
          <t>---</t>
        </is>
      </c>
      <c r="S2385" t="inlineStr">
        <is>
          <t>---</t>
        </is>
      </c>
      <c r="T2385" t="inlineStr">
        <is>
          <t>---</t>
        </is>
      </c>
      <c r="U2385" t="inlineStr">
        <is>
          <t>---</t>
        </is>
      </c>
      <c r="V2385" t="inlineStr">
        <is>
          <t>---</t>
        </is>
      </c>
      <c r="W2385" t="inlineStr"/>
      <c r="X2385" t="inlineStr">
        <is>
          <t>CAP/CMBV/ST03514</t>
        </is>
      </c>
      <c r="Y2385" t="inlineStr">
        <is>
          <t>CAP/CMBV/ST03514</t>
        </is>
      </c>
      <c r="Z2385" t="inlineStr">
        <is>
          <t>2025-05-28 00:25:03</t>
        </is>
      </c>
      <c r="AA2385" t="inlineStr">
        <is>
          <t>2025-05-28 00:22:58</t>
        </is>
      </c>
      <c r="AB2385" t="inlineStr">
        <is>
          <t>1plyviose</t>
        </is>
      </c>
      <c r="AC2385" t="inlineStr">
        <is>
          <t>2025-06-01 17:10:04</t>
        </is>
      </c>
      <c r="AD2385" s="1" t="inlineStr">
        <is>
          <t>https://www.commcarehq.org/a/caris-test/reports/form_data/ef2af0b8-e946-480f-918b-ed039af83e9e/</t>
        </is>
      </c>
      <c r="AE2385" t="inlineStr">
        <is>
          <t>---</t>
        </is>
      </c>
      <c r="AF2385" t="inlineStr">
        <is>
          <t>3c5a623af057e23a32ae4000_180816</t>
        </is>
      </c>
      <c r="AG2385" t="inlineStr">
        <is>
          <t>OK</t>
        </is>
      </c>
      <c r="AH2385" t="inlineStr">
        <is>
          <t>2025-05-28 00:25:03</t>
        </is>
      </c>
      <c r="AI2385" t="inlineStr">
        <is>
          <t>aab7a2415e99453fbcb8ebd109e92b4f</t>
        </is>
      </c>
      <c r="AJ2385" t="inlineStr">
        <is>
          <t>2025-05-27</t>
        </is>
      </c>
      <c r="AK2385" t="inlineStr">
        <is>
          <t>3 4</t>
        </is>
      </c>
      <c r="AL2385" t="inlineStr">
        <is>
          <t>La porte est fermée</t>
        </is>
      </c>
      <c r="AM2385" t="inlineStr">
        <is>
          <t>0</t>
        </is>
      </c>
      <c r="AN2385" t="inlineStr">
        <is>
          <t>---</t>
        </is>
      </c>
      <c r="AO2385" t="inlineStr">
        <is>
          <t>1</t>
        </is>
      </c>
      <c r="AP2385" t="inlineStr">
        <is>
          <t>0</t>
        </is>
      </c>
      <c r="AQ2385" t="inlineStr">
        <is>
          <t>---</t>
        </is>
      </c>
      <c r="AR2385" t="inlineStr">
        <is>
          <t>---</t>
        </is>
      </c>
      <c r="AS2385" t="inlineStr">
        <is>
          <t>---</t>
        </is>
      </c>
      <c r="AT2385" t="inlineStr"/>
      <c r="AU2385" t="inlineStr">
        <is>
          <t>---</t>
        </is>
      </c>
      <c r="AV2385" t="inlineStr">
        <is>
          <t>---</t>
        </is>
      </c>
      <c r="AW2385" t="inlineStr">
        <is>
          <t>---</t>
        </is>
      </c>
      <c r="AX2385" t="inlineStr">
        <is>
          <t>---</t>
        </is>
      </c>
      <c r="AY2385" t="inlineStr">
        <is>
          <t>---</t>
        </is>
      </c>
      <c r="AZ2385" t="inlineStr">
        <is>
          <t>---</t>
        </is>
      </c>
      <c r="BA2385" t="inlineStr">
        <is>
          <t>aab7a2415e99453fbcb8ebd109e92b4f</t>
        </is>
      </c>
      <c r="BB2385" t="inlineStr">
        <is>
          <t>http://openrosa.org/formdesigner/0B48E039-1E80-49A7-AC24-732B6E788E39</t>
        </is>
      </c>
      <c r="BC2385" t="inlineStr">
        <is>
          <t>Ration et autres visites</t>
        </is>
      </c>
      <c r="BD2385" t="inlineStr">
        <is>
          <t>CommCare Android, version "2.56.1"(471796). App v16173. CommCare Version 2.56.1. Build 471796, built on: 2025-05-12</t>
        </is>
      </c>
      <c r="BE2385" t="inlineStr">
        <is>
          <t>commcare_d17d77c2-a7e5-4f4b-9b21-6b80894e9762</t>
        </is>
      </c>
      <c r="BF2385" t="inlineStr"/>
      <c r="BG2385" t="inlineStr">
        <is>
          <t>f13d8149fc6d39ebe86af18272310ff9</t>
        </is>
      </c>
      <c r="BH2385" t="inlineStr">
        <is>
          <t>e80e5bb19d0d4d1e94c8a1a966fa7d8f</t>
        </is>
      </c>
      <c r="BI2385" t="inlineStr">
        <is>
          <t>15246</t>
        </is>
      </c>
      <c r="BJ2385" t="inlineStr">
        <is>
          <t>XFormInstance</t>
        </is>
      </c>
      <c r="BK2385" t="inlineStr">
        <is>
          <t>3fad345a39cc11f0b8db3339fbc0b855</t>
        </is>
      </c>
      <c r="BL2385" t="b">
        <v>0</v>
      </c>
      <c r="BM2385" t="inlineStr">
        <is>
          <t>---</t>
        </is>
      </c>
      <c r="BN2385" t="inlineStr">
        <is>
          <t>200.113.238.10</t>
        </is>
      </c>
      <c r="BO2385" t="inlineStr">
        <is>
          <t>Nathalie Michel</t>
        </is>
      </c>
    </row>
    <row r="2386">
      <c r="A2386" t="inlineStr">
        <is>
          <t>2384</t>
        </is>
      </c>
      <c r="B2386" t="inlineStr">
        <is>
          <t>45be0438-0a73-482d-8967-013398637533</t>
        </is>
      </c>
      <c r="C2386" t="inlineStr">
        <is>
          <t>2025-05-30</t>
        </is>
      </c>
      <c r="D2386" t="inlineStr">
        <is>
          <t>3</t>
        </is>
      </c>
      <c r="E2386" t="inlineStr">
        <is>
          <t>---</t>
        </is>
      </c>
      <c r="F2386" t="inlineStr">
        <is>
          <t>0</t>
        </is>
      </c>
      <c r="G2386" t="inlineStr">
        <is>
          <t>---</t>
        </is>
      </c>
      <c r="H2386" t="inlineStr">
        <is>
          <t>1</t>
        </is>
      </c>
      <c r="I2386" t="inlineStr">
        <is>
          <t>0</t>
        </is>
      </c>
      <c r="J2386" t="inlineStr">
        <is>
          <t>---</t>
        </is>
      </c>
      <c r="K2386" t="inlineStr">
        <is>
          <t>---</t>
        </is>
      </c>
      <c r="L2386" t="inlineStr">
        <is>
          <t>---</t>
        </is>
      </c>
      <c r="M2386" t="inlineStr">
        <is>
          <t>---</t>
        </is>
      </c>
      <c r="N2386" t="inlineStr">
        <is>
          <t>---</t>
        </is>
      </c>
      <c r="O2386" t="inlineStr">
        <is>
          <t>---</t>
        </is>
      </c>
      <c r="P2386" t="inlineStr">
        <is>
          <t>---</t>
        </is>
      </c>
      <c r="Q2386" t="inlineStr">
        <is>
          <t>---</t>
        </is>
      </c>
      <c r="R2386" t="inlineStr">
        <is>
          <t>---</t>
        </is>
      </c>
      <c r="S2386" t="inlineStr">
        <is>
          <t>---</t>
        </is>
      </c>
      <c r="T2386" t="inlineStr">
        <is>
          <t>---</t>
        </is>
      </c>
      <c r="U2386" t="inlineStr">
        <is>
          <t>---</t>
        </is>
      </c>
      <c r="V2386" t="inlineStr">
        <is>
          <t>---</t>
        </is>
      </c>
      <c r="W2386" t="inlineStr"/>
      <c r="X2386" t="inlineStr">
        <is>
          <t>CAP/CMBV/ST03514</t>
        </is>
      </c>
      <c r="Y2386" t="inlineStr">
        <is>
          <t>CAP/CMBV/ST03514</t>
        </is>
      </c>
      <c r="Z2386" t="inlineStr">
        <is>
          <t>2025-05-30 22:24:21</t>
        </is>
      </c>
      <c r="AA2386" t="inlineStr">
        <is>
          <t>2025-05-30 22:23:58</t>
        </is>
      </c>
      <c r="AB2386" t="inlineStr">
        <is>
          <t>1plyviose</t>
        </is>
      </c>
      <c r="AC2386" t="inlineStr">
        <is>
          <t>2025-06-01 17:10:24</t>
        </is>
      </c>
      <c r="AD2386" s="1" t="inlineStr">
        <is>
          <t>https://www.commcarehq.org/a/caris-test/reports/form_data/45be0438-0a73-482d-8967-013398637533/</t>
        </is>
      </c>
      <c r="AE2386" t="inlineStr">
        <is>
          <t>---</t>
        </is>
      </c>
      <c r="AF2386" t="inlineStr">
        <is>
          <t>3c5a623af057e23a32ae4000_180816</t>
        </is>
      </c>
      <c r="AG2386" t="inlineStr">
        <is>
          <t>OK</t>
        </is>
      </c>
      <c r="AH2386" t="inlineStr">
        <is>
          <t>2025-05-30 22:24:21</t>
        </is>
      </c>
      <c r="AI2386" t="inlineStr">
        <is>
          <t>aab7a2415e99453fbcb8ebd109e92b4f</t>
        </is>
      </c>
      <c r="AJ2386" t="inlineStr">
        <is>
          <t>2025-05-30</t>
        </is>
      </c>
      <c r="AK2386" t="inlineStr">
        <is>
          <t>3</t>
        </is>
      </c>
      <c r="AL2386" t="inlineStr">
        <is>
          <t>---</t>
        </is>
      </c>
      <c r="AM2386" t="inlineStr">
        <is>
          <t>0</t>
        </is>
      </c>
      <c r="AN2386" t="inlineStr">
        <is>
          <t>---</t>
        </is>
      </c>
      <c r="AO2386" t="inlineStr">
        <is>
          <t>1</t>
        </is>
      </c>
      <c r="AP2386" t="inlineStr">
        <is>
          <t>0</t>
        </is>
      </c>
      <c r="AQ2386" t="inlineStr">
        <is>
          <t>---</t>
        </is>
      </c>
      <c r="AR2386" t="inlineStr">
        <is>
          <t>---</t>
        </is>
      </c>
      <c r="AS2386" t="inlineStr">
        <is>
          <t>---</t>
        </is>
      </c>
      <c r="AT2386" t="inlineStr"/>
      <c r="AU2386" t="inlineStr">
        <is>
          <t>---</t>
        </is>
      </c>
      <c r="AV2386" t="inlineStr">
        <is>
          <t>---</t>
        </is>
      </c>
      <c r="AW2386" t="inlineStr">
        <is>
          <t>---</t>
        </is>
      </c>
      <c r="AX2386" t="inlineStr">
        <is>
          <t>---</t>
        </is>
      </c>
      <c r="AY2386" t="inlineStr">
        <is>
          <t>---</t>
        </is>
      </c>
      <c r="AZ2386" t="inlineStr">
        <is>
          <t>---</t>
        </is>
      </c>
      <c r="BA2386" t="inlineStr">
        <is>
          <t>aab7a2415e99453fbcb8ebd109e92b4f</t>
        </is>
      </c>
      <c r="BB2386" t="inlineStr">
        <is>
          <t>http://openrosa.org/formdesigner/0B48E039-1E80-49A7-AC24-732B6E788E39</t>
        </is>
      </c>
      <c r="BC2386" t="inlineStr">
        <is>
          <t>Ration et autres visites</t>
        </is>
      </c>
      <c r="BD2386" t="inlineStr">
        <is>
          <t>CommCare Android, version "2.56.1"(471796). App v16173. CommCare Version 2.56.1. Build 471796, built on: 2025-05-12</t>
        </is>
      </c>
      <c r="BE2386" t="inlineStr">
        <is>
          <t>commcare_d17d77c2-a7e5-4f4b-9b21-6b80894e9762</t>
        </is>
      </c>
      <c r="BF2386" t="inlineStr"/>
      <c r="BG2386" t="inlineStr">
        <is>
          <t>f13d8149fc6d39ebe86af18272310ff9</t>
        </is>
      </c>
      <c r="BH2386" t="inlineStr">
        <is>
          <t>e80e5bb19d0d4d1e94c8a1a966fa7d8f</t>
        </is>
      </c>
      <c r="BI2386" t="inlineStr">
        <is>
          <t>15246</t>
        </is>
      </c>
      <c r="BJ2386" t="inlineStr">
        <is>
          <t>XFormInstance</t>
        </is>
      </c>
      <c r="BK2386" t="inlineStr">
        <is>
          <t>3fad345a39cc11f0b8db3339fbc0b855</t>
        </is>
      </c>
      <c r="BL2386" t="b">
        <v>0</v>
      </c>
      <c r="BM2386" t="inlineStr">
        <is>
          <t>---</t>
        </is>
      </c>
      <c r="BN2386" t="inlineStr">
        <is>
          <t>200.113.238.10</t>
        </is>
      </c>
      <c r="BO2386" t="inlineStr">
        <is>
          <t>Nathalie Michel</t>
        </is>
      </c>
    </row>
    <row r="2387">
      <c r="A2387" t="inlineStr">
        <is>
          <t>2385</t>
        </is>
      </c>
      <c r="B2387" t="inlineStr">
        <is>
          <t>621ec431-57e3-4d33-87cf-41191f32ef9d</t>
        </is>
      </c>
      <c r="C2387" t="inlineStr">
        <is>
          <t>2025-06-02</t>
        </is>
      </c>
      <c r="D2387" t="inlineStr">
        <is>
          <t>4</t>
        </is>
      </c>
      <c r="E2387" t="inlineStr">
        <is>
          <t>Routine</t>
        </is>
      </c>
      <c r="F2387" t="inlineStr">
        <is>
          <t>1</t>
        </is>
      </c>
      <c r="G2387" t="inlineStr">
        <is>
          <t>Trouve</t>
        </is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---</t>
        </is>
      </c>
      <c r="L2387" t="inlineStr">
        <is>
          <t>---</t>
        </is>
      </c>
      <c r="M2387" t="inlineStr">
        <is>
          <t>---</t>
        </is>
      </c>
      <c r="N2387" t="inlineStr">
        <is>
          <t>---</t>
        </is>
      </c>
      <c r="O2387" t="inlineStr">
        <is>
          <t>---</t>
        </is>
      </c>
      <c r="P2387" t="inlineStr">
        <is>
          <t>---</t>
        </is>
      </c>
      <c r="Q2387" t="inlineStr">
        <is>
          <t>---</t>
        </is>
      </c>
      <c r="R2387" t="inlineStr">
        <is>
          <t>17.9</t>
        </is>
      </c>
      <c r="S2387" t="inlineStr">
        <is>
          <t>28.6</t>
        </is>
      </c>
      <c r="T2387" t="inlineStr">
        <is>
          <t>133.0</t>
        </is>
      </c>
      <c r="U2387" t="inlineStr"/>
      <c r="V2387" t="inlineStr"/>
      <c r="W2387" t="inlineStr"/>
      <c r="X2387" t="inlineStr">
        <is>
          <t>PAP/HOFP/ST01033</t>
        </is>
      </c>
      <c r="Y2387" t="inlineStr">
        <is>
          <t>PAP/HOFP/ST01033</t>
        </is>
      </c>
      <c r="Z2387" t="inlineStr">
        <is>
          <t>2025-06-02 13:03:13</t>
        </is>
      </c>
      <c r="AA2387" t="inlineStr">
        <is>
          <t>2025-06-02 13:01:46</t>
        </is>
      </c>
      <c r="AB2387" t="inlineStr">
        <is>
          <t>2paulette</t>
        </is>
      </c>
      <c r="AC2387" t="inlineStr">
        <is>
          <t>2025-06-02 14:07:01</t>
        </is>
      </c>
      <c r="AD2387" s="1" t="inlineStr">
        <is>
          <t>https://www.commcarehq.org/a/caris-test/reports/form_data/621ec431-57e3-4d33-87cf-41191f32ef9d/</t>
        </is>
      </c>
      <c r="AE2387" t="inlineStr">
        <is>
          <t>---</t>
        </is>
      </c>
      <c r="AF2387" t="inlineStr">
        <is>
          <t>3c5a623af057e23a32ae4000_20840</t>
        </is>
      </c>
      <c r="AG2387" t="inlineStr">
        <is>
          <t>---</t>
        </is>
      </c>
      <c r="AH2387" t="inlineStr">
        <is>
          <t>2025-06-02 13:03:13</t>
        </is>
      </c>
      <c r="AI2387" t="inlineStr">
        <is>
          <t>e219d21e6ff4490790269c5de8767b64</t>
        </is>
      </c>
      <c r="AJ2387" t="inlineStr">
        <is>
          <t>2025-06-02</t>
        </is>
      </c>
      <c r="AK2387" t="inlineStr">
        <is>
          <t>4</t>
        </is>
      </c>
      <c r="AL2387" t="inlineStr">
        <is>
          <t>Routine</t>
        </is>
      </c>
      <c r="AM2387" t="inlineStr">
        <is>
          <t>1</t>
        </is>
      </c>
      <c r="AN2387" t="inlineStr">
        <is>
          <t>Trouve</t>
        </is>
      </c>
      <c r="AO2387" t="inlineStr">
        <is>
          <t>1</t>
        </is>
      </c>
      <c r="AP2387" t="inlineStr">
        <is>
          <t>1</t>
        </is>
      </c>
      <c r="AQ2387" t="inlineStr">
        <is>
          <t>17.9</t>
        </is>
      </c>
      <c r="AR2387" t="inlineStr">
        <is>
          <t>28.6</t>
        </is>
      </c>
      <c r="AS2387" t="inlineStr">
        <is>
          <t>133</t>
        </is>
      </c>
      <c r="AT2387" t="inlineStr"/>
      <c r="AU2387" t="inlineStr">
        <is>
          <t>---</t>
        </is>
      </c>
      <c r="AV2387" t="inlineStr">
        <is>
          <t>---</t>
        </is>
      </c>
      <c r="AW2387" t="inlineStr">
        <is>
          <t>---</t>
        </is>
      </c>
      <c r="AX2387" t="inlineStr">
        <is>
          <t>---</t>
        </is>
      </c>
      <c r="AY2387" t="inlineStr">
        <is>
          <t>---</t>
        </is>
      </c>
      <c r="AZ2387" t="inlineStr">
        <is>
          <t>---</t>
        </is>
      </c>
      <c r="BA2387" t="inlineStr">
        <is>
          <t>e219d21e6ff4490790269c5de8767b64</t>
        </is>
      </c>
      <c r="BB2387" t="inlineStr">
        <is>
          <t>http://openrosa.org/formdesigner/0B48E039-1E80-49A7-AC24-732B6E788E39</t>
        </is>
      </c>
      <c r="BC2387" t="inlineStr">
        <is>
          <t>Ration et autres visites</t>
        </is>
      </c>
      <c r="BD2387" t="inlineStr">
        <is>
          <t>CommCare Android, version "2.57.0"(472005). App v16173. CommCare Version 2.57.0. Build 472005, built on: 2025-05-09</t>
        </is>
      </c>
      <c r="BE2387" t="inlineStr">
        <is>
          <t>commcare_128eeb89-2b69-45ca-a0c0-a60a042eb53e</t>
        </is>
      </c>
      <c r="BF2387" t="inlineStr"/>
      <c r="BG2387" t="inlineStr">
        <is>
          <t>f13d8149fc6d39ebe86af18272310ff9</t>
        </is>
      </c>
      <c r="BH2387" t="inlineStr">
        <is>
          <t>e80e5bb19d0d4d1e94c8a1a966fa7d8f</t>
        </is>
      </c>
      <c r="BI2387" t="inlineStr">
        <is>
          <t>15246</t>
        </is>
      </c>
      <c r="BJ2387" t="inlineStr">
        <is>
          <t>XFormInstance</t>
        </is>
      </c>
      <c r="BK2387" t="inlineStr">
        <is>
          <t>8e14c3e2025411f0b04fd3290d41d0d6</t>
        </is>
      </c>
      <c r="BL2387" t="b">
        <v>0</v>
      </c>
      <c r="BM2387" t="inlineStr">
        <is>
          <t>---</t>
        </is>
      </c>
      <c r="BN2387" t="inlineStr">
        <is>
          <t>66.9.168.193</t>
        </is>
      </c>
      <c r="BO2387" t="inlineStr">
        <is>
          <t>Mitchaina Jean</t>
        </is>
      </c>
    </row>
    <row r="2388">
      <c r="A2388" t="inlineStr">
        <is>
          <t>2386</t>
        </is>
      </c>
      <c r="B2388" t="inlineStr">
        <is>
          <t>9c905f98-3906-4c10-a98c-d288c9875662</t>
        </is>
      </c>
      <c r="C2388" t="inlineStr">
        <is>
          <t>2025-06-02</t>
        </is>
      </c>
      <c r="D2388" t="inlineStr">
        <is>
          <t>4</t>
        </is>
      </c>
      <c r="E2388" t="inlineStr">
        <is>
          <t>accompagnement</t>
        </is>
      </c>
      <c r="F2388" t="inlineStr">
        <is>
          <t>0</t>
        </is>
      </c>
      <c r="G2388" t="inlineStr">
        <is>
          <t>non</t>
        </is>
      </c>
      <c r="H2388" t="inlineStr">
        <is>
          <t>1</t>
        </is>
      </c>
      <c r="I2388" t="inlineStr">
        <is>
          <t>1</t>
        </is>
      </c>
      <c r="J2388" t="inlineStr">
        <is>
          <t>2</t>
        </is>
      </c>
      <c r="K2388" t="inlineStr">
        <is>
          <t>---</t>
        </is>
      </c>
      <c r="L2388" t="inlineStr">
        <is>
          <t>---</t>
        </is>
      </c>
      <c r="M2388" t="inlineStr">
        <is>
          <t>---</t>
        </is>
      </c>
      <c r="N2388" t="inlineStr">
        <is>
          <t>---</t>
        </is>
      </c>
      <c r="O2388" t="inlineStr">
        <is>
          <t>---</t>
        </is>
      </c>
      <c r="P2388" t="inlineStr">
        <is>
          <t>---</t>
        </is>
      </c>
      <c r="Q2388" t="inlineStr">
        <is>
          <t>---</t>
        </is>
      </c>
      <c r="R2388" t="inlineStr"/>
      <c r="S2388" t="inlineStr"/>
      <c r="T2388" t="inlineStr"/>
      <c r="U2388" t="inlineStr"/>
      <c r="V2388" t="inlineStr"/>
      <c r="W2388" t="inlineStr"/>
      <c r="X2388" t="inlineStr">
        <is>
          <t>PAP/NPFS/ST03215</t>
        </is>
      </c>
      <c r="Y2388" t="inlineStr">
        <is>
          <t>PAP/NPFS/ST03215</t>
        </is>
      </c>
      <c r="Z2388" t="inlineStr">
        <is>
          <t>2025-06-02 14:08:02</t>
        </is>
      </c>
      <c r="AA2388" t="inlineStr">
        <is>
          <t>2025-06-02 14:06:45</t>
        </is>
      </c>
      <c r="AB2388" t="inlineStr">
        <is>
          <t>2styves</t>
        </is>
      </c>
      <c r="AC2388" t="inlineStr">
        <is>
          <t>2025-06-02 14:08:01</t>
        </is>
      </c>
      <c r="AD2388" s="1" t="inlineStr">
        <is>
          <t>https://www.commcarehq.org/a/caris-test/reports/form_data/9c905f98-3906-4c10-a98c-d288c9875662/</t>
        </is>
      </c>
      <c r="AE2388" t="inlineStr">
        <is>
          <t>---</t>
        </is>
      </c>
      <c r="AF2388" t="inlineStr">
        <is>
          <t>3c5a623af057e23a32ae4000_40617</t>
        </is>
      </c>
      <c r="AG2388" t="inlineStr">
        <is>
          <t>---</t>
        </is>
      </c>
      <c r="AH2388" t="inlineStr">
        <is>
          <t>2025-06-02 14:08:02</t>
        </is>
      </c>
      <c r="AI2388" t="inlineStr">
        <is>
          <t>778b85ff647948a2b74cfc8d7846aba5</t>
        </is>
      </c>
      <c r="AJ2388" t="inlineStr">
        <is>
          <t>2025-06-02</t>
        </is>
      </c>
      <c r="AK2388" t="inlineStr">
        <is>
          <t>4</t>
        </is>
      </c>
      <c r="AL2388" t="inlineStr">
        <is>
          <t>accompagnement</t>
        </is>
      </c>
      <c r="AM2388" t="inlineStr">
        <is>
          <t>0</t>
        </is>
      </c>
      <c r="AN2388" t="inlineStr">
        <is>
          <t>non</t>
        </is>
      </c>
      <c r="AO2388" t="inlineStr">
        <is>
          <t>1</t>
        </is>
      </c>
      <c r="AP2388" t="inlineStr">
        <is>
          <t>1</t>
        </is>
      </c>
      <c r="AQ2388" t="inlineStr"/>
      <c r="AR2388" t="inlineStr"/>
      <c r="AS2388" t="inlineStr"/>
      <c r="AT2388" t="inlineStr"/>
      <c r="AU2388" t="inlineStr">
        <is>
          <t>---</t>
        </is>
      </c>
      <c r="AV2388" t="inlineStr">
        <is>
          <t>---</t>
        </is>
      </c>
      <c r="AW2388" t="inlineStr">
        <is>
          <t>---</t>
        </is>
      </c>
      <c r="AX2388" t="inlineStr">
        <is>
          <t>---</t>
        </is>
      </c>
      <c r="AY2388" t="inlineStr">
        <is>
          <t>---</t>
        </is>
      </c>
      <c r="AZ2388" t="inlineStr">
        <is>
          <t>---</t>
        </is>
      </c>
      <c r="BA2388" t="inlineStr">
        <is>
          <t>778b85ff647948a2b74cfc8d7846aba5</t>
        </is>
      </c>
      <c r="BB2388" t="inlineStr">
        <is>
          <t>http://openrosa.org/formdesigner/0B48E039-1E80-49A7-AC24-732B6E788E39</t>
        </is>
      </c>
      <c r="BC2388" t="inlineStr">
        <is>
          <t>Ration et autres visites</t>
        </is>
      </c>
      <c r="BD2388" t="inlineStr">
        <is>
          <t>CommCare Android, version "2.57.0"(472003). App v16173. CommCare Version 2.57.0. Build 472003, built on: 2025-04-18</t>
        </is>
      </c>
      <c r="BE2388" t="inlineStr">
        <is>
          <t>commcare_99e364ac-f097-4367-9549-47dce913a4be</t>
        </is>
      </c>
      <c r="BF2388" t="inlineStr">
        <is>
          <t>18.535091 -72.3118637 139.4 9.93</t>
        </is>
      </c>
      <c r="BG2388" t="inlineStr">
        <is>
          <t>f13d8149fc6d39ebe86af18272310ff9</t>
        </is>
      </c>
      <c r="BH2388" t="inlineStr">
        <is>
          <t>e80e5bb19d0d4d1e94c8a1a966fa7d8f</t>
        </is>
      </c>
      <c r="BI2388" t="inlineStr">
        <is>
          <t>15246</t>
        </is>
      </c>
      <c r="BJ2388" t="inlineStr">
        <is>
          <t>XFormInstance</t>
        </is>
      </c>
      <c r="BK2388" t="inlineStr">
        <is>
          <t>b914e3453fba11f090d949da4e639005</t>
        </is>
      </c>
      <c r="BL2388" t="b">
        <v>0</v>
      </c>
      <c r="BM2388" t="inlineStr">
        <is>
          <t>---</t>
        </is>
      </c>
      <c r="BN2388" t="inlineStr">
        <is>
          <t>66.9.168.193</t>
        </is>
      </c>
      <c r="BO2388" t="inlineStr">
        <is>
          <t>Joseph Mercidieu</t>
        </is>
      </c>
    </row>
    <row r="2389">
      <c r="A2389" t="inlineStr">
        <is>
          <t>2387</t>
        </is>
      </c>
      <c r="B2389" t="inlineStr">
        <is>
          <t>40ca91c5-f9f6-4a6e-aef9-b03a4b812fd3</t>
        </is>
      </c>
      <c r="C2389" t="inlineStr">
        <is>
          <t>2025-05-28</t>
        </is>
      </c>
      <c r="D2389" t="inlineStr">
        <is>
          <t>4</t>
        </is>
      </c>
      <c r="E2389" t="inlineStr">
        <is>
          <t>Achat de lunettes</t>
        </is>
      </c>
      <c r="F2389" t="inlineStr">
        <is>
          <t>1</t>
        </is>
      </c>
      <c r="G2389" t="inlineStr">
        <is>
          <t>Pour planifier le lieu de rencontre</t>
        </is>
      </c>
      <c r="H2389" t="inlineStr">
        <is>
          <t>1</t>
        </is>
      </c>
      <c r="I2389" t="inlineStr">
        <is>
          <t>1</t>
        </is>
      </c>
      <c r="J2389" t="inlineStr">
        <is>
          <t>4</t>
        </is>
      </c>
      <c r="K2389" t="inlineStr">
        <is>
          <t>---</t>
        </is>
      </c>
      <c r="L2389" t="inlineStr">
        <is>
          <t>---</t>
        </is>
      </c>
      <c r="M2389" t="inlineStr">
        <is>
          <t>---</t>
        </is>
      </c>
      <c r="N2389" t="inlineStr">
        <is>
          <t>---</t>
        </is>
      </c>
      <c r="O2389" t="inlineStr">
        <is>
          <t>---</t>
        </is>
      </c>
      <c r="P2389" t="inlineStr">
        <is>
          <t>---</t>
        </is>
      </c>
      <c r="Q2389" t="inlineStr">
        <is>
          <t>---</t>
        </is>
      </c>
      <c r="R2389" t="inlineStr"/>
      <c r="S2389" t="inlineStr"/>
      <c r="T2389" t="inlineStr"/>
      <c r="U2389">
        <f>HYPERLINK("https://www.commcarehq.org/a/caris-test/api/form_attachment/v1/40ca91c5-f9f6-4a6e-aef9-b03a4b812fd3/1748702194714.jpg")</f>
        <v/>
      </c>
      <c r="V2389" t="inlineStr"/>
      <c r="W2389" t="inlineStr"/>
      <c r="X2389" t="inlineStr">
        <is>
          <t>PAP/NPFS/ST02837</t>
        </is>
      </c>
      <c r="Y2389" t="inlineStr">
        <is>
          <t>PAP/NPFS/ST02837</t>
        </is>
      </c>
      <c r="Z2389" t="inlineStr">
        <is>
          <t>2025-05-31 14:36:40</t>
        </is>
      </c>
      <c r="AA2389" t="inlineStr">
        <is>
          <t>2025-05-31 14:33:58</t>
        </is>
      </c>
      <c r="AB2389" t="inlineStr">
        <is>
          <t>2christelle</t>
        </is>
      </c>
      <c r="AC2389" t="inlineStr">
        <is>
          <t>2025-06-02 14:38:55</t>
        </is>
      </c>
      <c r="AD2389" s="1" t="inlineStr">
        <is>
          <t>https://www.commcarehq.org/a/caris-test/reports/form_data/40ca91c5-f9f6-4a6e-aef9-b03a4b812fd3/</t>
        </is>
      </c>
      <c r="AE2389" t="inlineStr">
        <is>
          <t>---</t>
        </is>
      </c>
      <c r="AF2389" t="inlineStr">
        <is>
          <t>3c5a623af057e23a32ae4000_32896</t>
        </is>
      </c>
      <c r="AG2389" t="inlineStr">
        <is>
          <t>---</t>
        </is>
      </c>
      <c r="AH2389" t="inlineStr">
        <is>
          <t>2025-05-31 14:36:40</t>
        </is>
      </c>
      <c r="AI2389" t="inlineStr">
        <is>
          <t>246df32431d94e4a97fb5b1b8bef6b0e</t>
        </is>
      </c>
      <c r="AJ2389" t="inlineStr">
        <is>
          <t>2025-05-28</t>
        </is>
      </c>
      <c r="AK2389" t="inlineStr">
        <is>
          <t>4</t>
        </is>
      </c>
      <c r="AL2389" t="inlineStr">
        <is>
          <t>Achat de lunettes</t>
        </is>
      </c>
      <c r="AM2389" t="inlineStr">
        <is>
          <t>1</t>
        </is>
      </c>
      <c r="AN2389" t="inlineStr">
        <is>
          <t>Pour planifier le lieu de rencontre</t>
        </is>
      </c>
      <c r="AO2389" t="inlineStr">
        <is>
          <t>1</t>
        </is>
      </c>
      <c r="AP2389" t="inlineStr">
        <is>
          <t>1</t>
        </is>
      </c>
      <c r="AQ2389" t="inlineStr"/>
      <c r="AR2389" t="inlineStr"/>
      <c r="AS2389" t="inlineStr"/>
      <c r="AT2389" t="inlineStr"/>
      <c r="AU2389" t="inlineStr">
        <is>
          <t>---</t>
        </is>
      </c>
      <c r="AV2389" t="inlineStr">
        <is>
          <t>---</t>
        </is>
      </c>
      <c r="AW2389" t="inlineStr">
        <is>
          <t>---</t>
        </is>
      </c>
      <c r="AX2389" t="inlineStr">
        <is>
          <t>---</t>
        </is>
      </c>
      <c r="AY2389" t="inlineStr">
        <is>
          <t>---</t>
        </is>
      </c>
      <c r="AZ2389" t="inlineStr">
        <is>
          <t>---</t>
        </is>
      </c>
      <c r="BA2389" t="inlineStr">
        <is>
          <t>246df32431d94e4a97fb5b1b8bef6b0e</t>
        </is>
      </c>
      <c r="BB2389" t="inlineStr">
        <is>
          <t>http://openrosa.org/formdesigner/0B48E039-1E80-49A7-AC24-732B6E788E39</t>
        </is>
      </c>
      <c r="BC2389" t="inlineStr">
        <is>
          <t>Ration et autres visites</t>
        </is>
      </c>
      <c r="BD2389" t="inlineStr">
        <is>
          <t>CommCare Android, version "2.57.0"(472005). App v16173. CommCare Version 2.57.0. Build 472005, built on: 2025-05-09</t>
        </is>
      </c>
      <c r="BE2389" t="inlineStr">
        <is>
          <t>commcare_95f1782f-8426-4434-b328-8386bbd0e352</t>
        </is>
      </c>
      <c r="BF2389" t="inlineStr">
        <is>
          <t>18.4691141 -72.2828249 0.0 1799.99</t>
        </is>
      </c>
      <c r="BG2389" t="inlineStr">
        <is>
          <t>f13d8149fc6d39ebe86af18272310ff9</t>
        </is>
      </c>
      <c r="BH2389" t="inlineStr">
        <is>
          <t>e80e5bb19d0d4d1e94c8a1a966fa7d8f</t>
        </is>
      </c>
      <c r="BI2389" t="inlineStr">
        <is>
          <t>15246</t>
        </is>
      </c>
      <c r="BJ2389" t="inlineStr">
        <is>
          <t>XFormInstance</t>
        </is>
      </c>
      <c r="BK2389" t="inlineStr">
        <is>
          <t>69aea9303d6111f091c1bb16f85ce7ee</t>
        </is>
      </c>
      <c r="BL2389" t="b">
        <v>0</v>
      </c>
      <c r="BM2389" t="inlineStr">
        <is>
          <t>---</t>
        </is>
      </c>
      <c r="BN2389" t="inlineStr">
        <is>
          <t>66.9.168.193</t>
        </is>
      </c>
      <c r="BO2389" t="inlineStr">
        <is>
          <t>Junia Rose Sejour Lafontant</t>
        </is>
      </c>
    </row>
    <row r="2390">
      <c r="A2390" t="inlineStr">
        <is>
          <t>2388</t>
        </is>
      </c>
      <c r="B2390" t="inlineStr">
        <is>
          <t>f57a90f6-2ac4-49ff-bc4b-29b181e9af76</t>
        </is>
      </c>
      <c r="C2390" t="inlineStr">
        <is>
          <t>2025-06-03</t>
        </is>
      </c>
      <c r="D2390" t="inlineStr">
        <is>
          <t>10</t>
        </is>
      </c>
      <c r="E2390" t="inlineStr">
        <is>
          <t>---</t>
        </is>
      </c>
      <c r="F2390" t="inlineStr">
        <is>
          <t>1</t>
        </is>
      </c>
      <c r="G2390" t="inlineStr">
        <is>
          <t>---</t>
        </is>
      </c>
      <c r="H2390" t="inlineStr">
        <is>
          <t>1</t>
        </is>
      </c>
      <c r="I2390" t="inlineStr">
        <is>
          <t>1</t>
        </is>
      </c>
      <c r="J2390" t="inlineStr">
        <is>
          <t>4</t>
        </is>
      </c>
      <c r="K2390" t="inlineStr">
        <is>
          <t>---</t>
        </is>
      </c>
      <c r="L2390" t="inlineStr">
        <is>
          <t>---</t>
        </is>
      </c>
      <c r="M2390" t="inlineStr">
        <is>
          <t>---</t>
        </is>
      </c>
      <c r="N2390" t="inlineStr">
        <is>
          <t>---</t>
        </is>
      </c>
      <c r="O2390" t="inlineStr">
        <is>
          <t>---</t>
        </is>
      </c>
      <c r="P2390" t="inlineStr">
        <is>
          <t>---</t>
        </is>
      </c>
      <c r="Q2390" t="inlineStr">
        <is>
          <t>---</t>
        </is>
      </c>
      <c r="R2390" t="inlineStr"/>
      <c r="S2390" t="inlineStr"/>
      <c r="T2390" t="inlineStr"/>
      <c r="U2390">
        <f>HYPERLINK("https://www.commcarehq.org/a/caris-test/api/form_attachment/v1/f57a90f6-2ac4-49ff-bc4b-29b181e9af76/1748963756398.jpg")</f>
        <v/>
      </c>
      <c r="V2390" t="inlineStr"/>
      <c r="W2390" t="inlineStr">
        <is>
          <t>18.5348793 -72.3218206 71.59 5.0</t>
        </is>
      </c>
      <c r="X2390" t="inlineStr">
        <is>
          <t>PAP/NPFS/ST00363</t>
        </is>
      </c>
      <c r="Y2390" t="inlineStr">
        <is>
          <t>PAP/NPFS/ST00363</t>
        </is>
      </c>
      <c r="Z2390" t="inlineStr">
        <is>
          <t>2025-06-03 15:18:09</t>
        </is>
      </c>
      <c r="AA2390" t="inlineStr">
        <is>
          <t>2025-06-03 15:15:18</t>
        </is>
      </c>
      <c r="AB2390" t="inlineStr">
        <is>
          <t>2christelle</t>
        </is>
      </c>
      <c r="AC2390" t="inlineStr">
        <is>
          <t>2025-06-03 15:18:11</t>
        </is>
      </c>
      <c r="AD2390" s="1" t="inlineStr">
        <is>
          <t>https://www.commcarehq.org/a/caris-test/reports/form_data/f57a90f6-2ac4-49ff-bc4b-29b181e9af76/</t>
        </is>
      </c>
      <c r="AE2390" t="inlineStr">
        <is>
          <t>---</t>
        </is>
      </c>
      <c r="AF2390" t="inlineStr">
        <is>
          <t>51ea7bee99b04647a7a6af7ae474918b</t>
        </is>
      </c>
      <c r="AG2390" t="inlineStr">
        <is>
          <t>---</t>
        </is>
      </c>
      <c r="AH2390" t="inlineStr">
        <is>
          <t>2025-06-03 15:18:09</t>
        </is>
      </c>
      <c r="AI2390" t="inlineStr">
        <is>
          <t>246df32431d94e4a97fb5b1b8bef6b0e</t>
        </is>
      </c>
      <c r="AJ2390" t="inlineStr">
        <is>
          <t>2025-06-03</t>
        </is>
      </c>
      <c r="AK2390" t="inlineStr">
        <is>
          <t>10</t>
        </is>
      </c>
      <c r="AL2390" t="inlineStr">
        <is>
          <t>---</t>
        </is>
      </c>
      <c r="AM2390" t="inlineStr">
        <is>
          <t>1</t>
        </is>
      </c>
      <c r="AN2390" t="inlineStr">
        <is>
          <t>---</t>
        </is>
      </c>
      <c r="AO2390" t="inlineStr">
        <is>
          <t>1</t>
        </is>
      </c>
      <c r="AP2390" t="inlineStr">
        <is>
          <t>1</t>
        </is>
      </c>
      <c r="AQ2390" t="inlineStr"/>
      <c r="AR2390" t="inlineStr"/>
      <c r="AS2390" t="inlineStr"/>
      <c r="AT2390" t="inlineStr">
        <is>
          <t>18.5348793 -72.3218206 71.59 5.0</t>
        </is>
      </c>
      <c r="AU2390" t="inlineStr">
        <is>
          <t>---</t>
        </is>
      </c>
      <c r="AV2390" t="inlineStr">
        <is>
          <t>---</t>
        </is>
      </c>
      <c r="AW2390" t="inlineStr">
        <is>
          <t>---</t>
        </is>
      </c>
      <c r="AX2390" t="inlineStr">
        <is>
          <t>---</t>
        </is>
      </c>
      <c r="AY2390" t="inlineStr">
        <is>
          <t>---</t>
        </is>
      </c>
      <c r="AZ2390" t="inlineStr">
        <is>
          <t>---</t>
        </is>
      </c>
      <c r="BA2390" t="inlineStr">
        <is>
          <t>246df32431d94e4a97fb5b1b8bef6b0e</t>
        </is>
      </c>
      <c r="BB2390" t="inlineStr">
        <is>
          <t>http://openrosa.org/formdesigner/0B48E039-1E80-49A7-AC24-732B6E788E39</t>
        </is>
      </c>
      <c r="BC2390" t="inlineStr">
        <is>
          <t>Ration et autres visites</t>
        </is>
      </c>
      <c r="BD2390" t="inlineStr">
        <is>
          <t>CommCare Android, version "2.57.0"(472005). App v16173. CommCare Version 2.57.0. Build 472005, built on: 2025-05-09</t>
        </is>
      </c>
      <c r="BE2390" t="inlineStr">
        <is>
          <t>commcare_95f1782f-8426-4434-b328-8386bbd0e352</t>
        </is>
      </c>
      <c r="BF2390" t="inlineStr">
        <is>
          <t>18.5348631 -72.3217831 71.59 13.39</t>
        </is>
      </c>
      <c r="BG2390" t="inlineStr">
        <is>
          <t>f13d8149fc6d39ebe86af18272310ff9</t>
        </is>
      </c>
      <c r="BH2390" t="inlineStr">
        <is>
          <t>e80e5bb19d0d4d1e94c8a1a966fa7d8f</t>
        </is>
      </c>
      <c r="BI2390" t="inlineStr">
        <is>
          <t>15246</t>
        </is>
      </c>
      <c r="BJ2390" t="inlineStr">
        <is>
          <t>XFormInstance</t>
        </is>
      </c>
      <c r="BK2390" t="inlineStr">
        <is>
          <t>55763f9e408d11f090ed49da4e639005</t>
        </is>
      </c>
      <c r="BL2390" t="b">
        <v>0</v>
      </c>
      <c r="BM2390" t="inlineStr">
        <is>
          <t>---</t>
        </is>
      </c>
      <c r="BN2390" t="inlineStr">
        <is>
          <t>200.113.214.190</t>
        </is>
      </c>
      <c r="BO2390" t="inlineStr">
        <is>
          <t>Jovany Louis Joseph</t>
        </is>
      </c>
    </row>
    <row r="2391">
      <c r="A2391" t="inlineStr">
        <is>
          <t>2389</t>
        </is>
      </c>
      <c r="B2391" t="inlineStr">
        <is>
          <t>c35f5797-1e04-41f0-804f-d261cb480702</t>
        </is>
      </c>
      <c r="C2391" t="inlineStr">
        <is>
          <t>2025-06-03</t>
        </is>
      </c>
      <c r="D2391" t="inlineStr">
        <is>
          <t>4</t>
        </is>
      </c>
      <c r="E2391" t="inlineStr">
        <is>
          <t>adherence</t>
        </is>
      </c>
      <c r="F2391" t="inlineStr">
        <is>
          <t>0</t>
        </is>
      </c>
      <c r="G2391" t="inlineStr">
        <is>
          <t>Adherence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---</t>
        </is>
      </c>
      <c r="L2391" t="inlineStr">
        <is>
          <t>---</t>
        </is>
      </c>
      <c r="M2391" t="inlineStr">
        <is>
          <t>---</t>
        </is>
      </c>
      <c r="N2391" t="inlineStr">
        <is>
          <t>---</t>
        </is>
      </c>
      <c r="O2391" t="inlineStr">
        <is>
          <t>---</t>
        </is>
      </c>
      <c r="P2391" t="inlineStr">
        <is>
          <t>---</t>
        </is>
      </c>
      <c r="Q2391" t="inlineStr">
        <is>
          <t>---</t>
        </is>
      </c>
      <c r="R2391" t="inlineStr"/>
      <c r="S2391" t="inlineStr"/>
      <c r="T2391" t="inlineStr"/>
      <c r="U2391" t="inlineStr"/>
      <c r="V2391" t="inlineStr"/>
      <c r="W2391" t="inlineStr"/>
      <c r="X2391" t="inlineStr">
        <is>
          <t>CAP/HSCM/ST03686</t>
        </is>
      </c>
      <c r="Y2391" t="inlineStr">
        <is>
          <t>CAP/HSCM/ST03686</t>
        </is>
      </c>
      <c r="Z2391" t="inlineStr">
        <is>
          <t>2025-06-04 02:32:26</t>
        </is>
      </c>
      <c r="AA2391" t="inlineStr">
        <is>
          <t>2025-06-04 02:28:59</t>
        </is>
      </c>
      <c r="AB2391" t="inlineStr">
        <is>
          <t>1fleurgile</t>
        </is>
      </c>
      <c r="AC2391" t="inlineStr">
        <is>
          <t>2025-06-04 16:14:30</t>
        </is>
      </c>
      <c r="AD2391" s="1" t="inlineStr">
        <is>
          <t>https://www.commcarehq.org/a/caris-test/reports/form_data/c35f5797-1e04-41f0-804f-d261cb480702/</t>
        </is>
      </c>
      <c r="AE2391" t="inlineStr">
        <is>
          <t>---</t>
        </is>
      </c>
      <c r="AF2391" t="inlineStr">
        <is>
          <t>3c5a623af057e23a32ae4000_32527</t>
        </is>
      </c>
      <c r="AG2391" t="inlineStr">
        <is>
          <t>---</t>
        </is>
      </c>
      <c r="AH2391" t="inlineStr">
        <is>
          <t>2025-06-04 02:32:26</t>
        </is>
      </c>
      <c r="AI2391" t="inlineStr">
        <is>
          <t>9cfdf7db54419d22491b2c964b5162b3</t>
        </is>
      </c>
      <c r="AJ2391" t="inlineStr">
        <is>
          <t>2025-06-03</t>
        </is>
      </c>
      <c r="AK2391" t="inlineStr">
        <is>
          <t>4</t>
        </is>
      </c>
      <c r="AL2391" t="inlineStr">
        <is>
          <t>adherence</t>
        </is>
      </c>
      <c r="AM2391" t="inlineStr">
        <is>
          <t>0</t>
        </is>
      </c>
      <c r="AN2391" t="inlineStr">
        <is>
          <t>Adherence</t>
        </is>
      </c>
      <c r="AO2391" t="inlineStr">
        <is>
          <t>1</t>
        </is>
      </c>
      <c r="AP2391" t="inlineStr">
        <is>
          <t>1</t>
        </is>
      </c>
      <c r="AQ2391" t="inlineStr"/>
      <c r="AR2391" t="inlineStr"/>
      <c r="AS2391" t="inlineStr"/>
      <c r="AT2391" t="inlineStr"/>
      <c r="AU2391" t="inlineStr">
        <is>
          <t>---</t>
        </is>
      </c>
      <c r="AV2391" t="inlineStr">
        <is>
          <t>---</t>
        </is>
      </c>
      <c r="AW2391" t="inlineStr">
        <is>
          <t>---</t>
        </is>
      </c>
      <c r="AX2391" t="inlineStr">
        <is>
          <t>---</t>
        </is>
      </c>
      <c r="AY2391" t="inlineStr">
        <is>
          <t>---</t>
        </is>
      </c>
      <c r="AZ2391" t="inlineStr">
        <is>
          <t>---</t>
        </is>
      </c>
      <c r="BA2391" t="inlineStr">
        <is>
          <t>9cfdf7db54419d22491b2c964b5162b3</t>
        </is>
      </c>
      <c r="BB2391" t="inlineStr">
        <is>
          <t>http://openrosa.org/formdesigner/0B48E039-1E80-49A7-AC24-732B6E788E39</t>
        </is>
      </c>
      <c r="BC2391" t="inlineStr">
        <is>
          <t>Ration et autres visites</t>
        </is>
      </c>
      <c r="BD2391" t="inlineStr">
        <is>
          <t>CommCare Android, version "2.56.1"(471796). App v16173. CommCare Version 2.56.1. Build 471796, built on: 2025-05-12</t>
        </is>
      </c>
      <c r="BE2391" t="inlineStr">
        <is>
          <t>commcare_76b456dd-7d90-498a-a785-92f136625a61</t>
        </is>
      </c>
      <c r="BF2391" t="inlineStr">
        <is>
          <t>19.7289984 -72.22472 0.0 1799.99</t>
        </is>
      </c>
      <c r="BG2391" t="inlineStr">
        <is>
          <t>f13d8149fc6d39ebe86af18272310ff9</t>
        </is>
      </c>
      <c r="BH2391" t="inlineStr">
        <is>
          <t>e80e5bb19d0d4d1e94c8a1a966fa7d8f</t>
        </is>
      </c>
      <c r="BI2391" t="inlineStr">
        <is>
          <t>15246</t>
        </is>
      </c>
      <c r="BJ2391" t="inlineStr">
        <is>
          <t>XFormInstance</t>
        </is>
      </c>
      <c r="BK2391" t="inlineStr">
        <is>
          <t>270873cc3fe611f091f8bb16f85ce7ee</t>
        </is>
      </c>
      <c r="BL2391" t="b">
        <v>0</v>
      </c>
      <c r="BM2391" t="inlineStr">
        <is>
          <t>---</t>
        </is>
      </c>
      <c r="BN2391" t="inlineStr">
        <is>
          <t>200.113.215.109</t>
        </is>
      </c>
      <c r="BO2391" t="inlineStr">
        <is>
          <t>Philippe Djaisly</t>
        </is>
      </c>
    </row>
    <row r="2392">
      <c r="A2392" t="inlineStr">
        <is>
          <t>2390</t>
        </is>
      </c>
      <c r="B2392" t="inlineStr">
        <is>
          <t>d8943989-b686-4158-8f8e-fe7cd7c821c3</t>
        </is>
      </c>
      <c r="C2392" t="inlineStr">
        <is>
          <t>2025-06-03</t>
        </is>
      </c>
      <c r="D2392" t="inlineStr">
        <is>
          <t>4</t>
        </is>
      </c>
      <c r="E2392" t="inlineStr">
        <is>
          <t>Adherence</t>
        </is>
      </c>
      <c r="F2392" t="inlineStr">
        <is>
          <t>0</t>
        </is>
      </c>
      <c r="G2392" t="inlineStr">
        <is>
          <t>Adherence</t>
        </is>
      </c>
      <c r="H2392" t="inlineStr">
        <is>
          <t>1</t>
        </is>
      </c>
      <c r="I2392" t="inlineStr">
        <is>
          <t>0</t>
        </is>
      </c>
      <c r="J2392" t="inlineStr">
        <is>
          <t>---</t>
        </is>
      </c>
      <c r="K2392" t="inlineStr">
        <is>
          <t>---</t>
        </is>
      </c>
      <c r="L2392" t="inlineStr">
        <is>
          <t>---</t>
        </is>
      </c>
      <c r="M2392" t="inlineStr">
        <is>
          <t>---</t>
        </is>
      </c>
      <c r="N2392" t="inlineStr">
        <is>
          <t>---</t>
        </is>
      </c>
      <c r="O2392" t="inlineStr">
        <is>
          <t>---</t>
        </is>
      </c>
      <c r="P2392" t="inlineStr">
        <is>
          <t>---</t>
        </is>
      </c>
      <c r="Q2392" t="inlineStr">
        <is>
          <t>---</t>
        </is>
      </c>
      <c r="R2392" t="inlineStr">
        <is>
          <t>---</t>
        </is>
      </c>
      <c r="S2392" t="inlineStr">
        <is>
          <t>---</t>
        </is>
      </c>
      <c r="T2392" t="inlineStr">
        <is>
          <t>---</t>
        </is>
      </c>
      <c r="U2392" t="inlineStr">
        <is>
          <t>---</t>
        </is>
      </c>
      <c r="V2392" t="inlineStr">
        <is>
          <t>---</t>
        </is>
      </c>
      <c r="W2392" t="inlineStr"/>
      <c r="X2392" t="inlineStr">
        <is>
          <t>CAP/HSCM/ST04374</t>
        </is>
      </c>
      <c r="Y2392" t="inlineStr">
        <is>
          <t>CAP/HSCM/ST04374</t>
        </is>
      </c>
      <c r="Z2392" t="inlineStr">
        <is>
          <t>2025-06-04 02:34:51</t>
        </is>
      </c>
      <c r="AA2392" t="inlineStr">
        <is>
          <t>2025-06-04 02:33:12</t>
        </is>
      </c>
      <c r="AB2392" t="inlineStr">
        <is>
          <t>1fleurgile</t>
        </is>
      </c>
      <c r="AC2392" t="inlineStr">
        <is>
          <t>2025-06-04 16:14:31</t>
        </is>
      </c>
      <c r="AD2392" s="1" t="inlineStr">
        <is>
          <t>https://www.commcarehq.org/a/caris-test/reports/form_data/d8943989-b686-4158-8f8e-fe7cd7c821c3/</t>
        </is>
      </c>
      <c r="AE2392" t="inlineStr">
        <is>
          <t>---</t>
        </is>
      </c>
      <c r="AF2392" t="inlineStr">
        <is>
          <t>3c5a623af057e23a32ae4000_124639</t>
        </is>
      </c>
      <c r="AG2392" t="inlineStr">
        <is>
          <t>---</t>
        </is>
      </c>
      <c r="AH2392" t="inlineStr">
        <is>
          <t>2025-06-04 02:34:51</t>
        </is>
      </c>
      <c r="AI2392" t="inlineStr">
        <is>
          <t>9cfdf7db54419d22491b2c964b5162b3</t>
        </is>
      </c>
      <c r="AJ2392" t="inlineStr">
        <is>
          <t>2025-06-03</t>
        </is>
      </c>
      <c r="AK2392" t="inlineStr">
        <is>
          <t>4</t>
        </is>
      </c>
      <c r="AL2392" t="inlineStr">
        <is>
          <t>Adherence</t>
        </is>
      </c>
      <c r="AM2392" t="inlineStr">
        <is>
          <t>0</t>
        </is>
      </c>
      <c r="AN2392" t="inlineStr">
        <is>
          <t>Adherence</t>
        </is>
      </c>
      <c r="AO2392" t="inlineStr">
        <is>
          <t>1</t>
        </is>
      </c>
      <c r="AP2392" t="inlineStr">
        <is>
          <t>0</t>
        </is>
      </c>
      <c r="AQ2392" t="inlineStr">
        <is>
          <t>---</t>
        </is>
      </c>
      <c r="AR2392" t="inlineStr">
        <is>
          <t>---</t>
        </is>
      </c>
      <c r="AS2392" t="inlineStr">
        <is>
          <t>---</t>
        </is>
      </c>
      <c r="AT2392" t="inlineStr"/>
      <c r="AU2392" t="inlineStr">
        <is>
          <t>---</t>
        </is>
      </c>
      <c r="AV2392" t="inlineStr">
        <is>
          <t>---</t>
        </is>
      </c>
      <c r="AW2392" t="inlineStr">
        <is>
          <t>---</t>
        </is>
      </c>
      <c r="AX2392" t="inlineStr">
        <is>
          <t>---</t>
        </is>
      </c>
      <c r="AY2392" t="inlineStr">
        <is>
          <t>---</t>
        </is>
      </c>
      <c r="AZ2392" t="inlineStr">
        <is>
          <t>---</t>
        </is>
      </c>
      <c r="BA2392" t="inlineStr">
        <is>
          <t>9cfdf7db54419d22491b2c964b5162b3</t>
        </is>
      </c>
      <c r="BB2392" t="inlineStr">
        <is>
          <t>http://openrosa.org/formdesigner/0B48E039-1E80-49A7-AC24-732B6E788E39</t>
        </is>
      </c>
      <c r="BC2392" t="inlineStr">
        <is>
          <t>Ration et autres visites</t>
        </is>
      </c>
      <c r="BD2392" t="inlineStr">
        <is>
          <t>CommCare Android, version "2.56.1"(471796). App v16173. CommCare Version 2.56.1. Build 471796, built on: 2025-05-12</t>
        </is>
      </c>
      <c r="BE2392" t="inlineStr">
        <is>
          <t>commcare_76b456dd-7d90-498a-a785-92f136625a61</t>
        </is>
      </c>
      <c r="BF2392" t="inlineStr">
        <is>
          <t>19.7253346 -72.2239797 0.0 3099.99</t>
        </is>
      </c>
      <c r="BG2392" t="inlineStr">
        <is>
          <t>f13d8149fc6d39ebe86af18272310ff9</t>
        </is>
      </c>
      <c r="BH2392" t="inlineStr">
        <is>
          <t>e80e5bb19d0d4d1e94c8a1a966fa7d8f</t>
        </is>
      </c>
      <c r="BI2392" t="inlineStr">
        <is>
          <t>15246</t>
        </is>
      </c>
      <c r="BJ2392" t="inlineStr">
        <is>
          <t>XFormInstance</t>
        </is>
      </c>
      <c r="BK2392" t="inlineStr">
        <is>
          <t>270873cc3fe611f091f8bb16f85ce7ee</t>
        </is>
      </c>
      <c r="BL2392" t="b">
        <v>0</v>
      </c>
      <c r="BM2392" t="inlineStr">
        <is>
          <t>---</t>
        </is>
      </c>
      <c r="BN2392" t="inlineStr">
        <is>
          <t>200.113.215.109</t>
        </is>
      </c>
      <c r="BO2392" t="inlineStr">
        <is>
          <t>Wandalie Pierre</t>
        </is>
      </c>
    </row>
    <row r="2393">
      <c r="A2393" t="inlineStr">
        <is>
          <t>2391</t>
        </is>
      </c>
      <c r="B2393" t="inlineStr">
        <is>
          <t>44627a91-c68d-4a55-9873-74355f2ff14b</t>
        </is>
      </c>
      <c r="C2393" t="inlineStr">
        <is>
          <t>2025-06-04</t>
        </is>
      </c>
      <c r="D2393" t="inlineStr">
        <is>
          <t>8</t>
        </is>
      </c>
      <c r="E2393" t="inlineStr">
        <is>
          <t>---</t>
        </is>
      </c>
      <c r="F2393" t="inlineStr">
        <is>
          <t>0</t>
        </is>
      </c>
      <c r="G2393" t="inlineStr">
        <is>
          <t>---</t>
        </is>
      </c>
      <c r="H2393" t="inlineStr">
        <is>
          <t>1</t>
        </is>
      </c>
      <c r="I2393" t="inlineStr">
        <is>
          <t>1</t>
        </is>
      </c>
      <c r="J2393" t="inlineStr"/>
      <c r="K2393" t="inlineStr">
        <is>
          <t>---</t>
        </is>
      </c>
      <c r="L2393" t="inlineStr">
        <is>
          <t>---</t>
        </is>
      </c>
      <c r="M2393" t="inlineStr">
        <is>
          <t>---</t>
        </is>
      </c>
      <c r="N2393" t="inlineStr">
        <is>
          <t>---</t>
        </is>
      </c>
      <c r="O2393" t="inlineStr">
        <is>
          <t>---</t>
        </is>
      </c>
      <c r="P2393" t="inlineStr">
        <is>
          <t>---</t>
        </is>
      </c>
      <c r="Q2393" t="inlineStr">
        <is>
          <t>---</t>
        </is>
      </c>
      <c r="R2393" t="inlineStr"/>
      <c r="S2393" t="inlineStr"/>
      <c r="T2393" t="inlineStr"/>
      <c r="U2393" t="inlineStr"/>
      <c r="V2393" t="inlineStr"/>
      <c r="W2393" t="inlineStr"/>
      <c r="X2393" t="inlineStr">
        <is>
          <t>PIG/CSSR/ST00976</t>
        </is>
      </c>
      <c r="Y2393" t="inlineStr">
        <is>
          <t>PIG/CSSR/ST00976</t>
        </is>
      </c>
      <c r="Z2393" t="inlineStr">
        <is>
          <t>2025-06-04 18:21:02</t>
        </is>
      </c>
      <c r="AA2393" t="inlineStr">
        <is>
          <t>2025-06-04 18:20:40</t>
        </is>
      </c>
      <c r="AB2393" t="inlineStr">
        <is>
          <t>1ketly</t>
        </is>
      </c>
      <c r="AC2393" t="inlineStr">
        <is>
          <t>2025-06-04 18:21:03</t>
        </is>
      </c>
      <c r="AD2393" s="1" t="inlineStr">
        <is>
          <t>https://www.commcarehq.org/a/caris-test/reports/form_data/44627a91-c68d-4a55-9873-74355f2ff14b/</t>
        </is>
      </c>
      <c r="AE2393" t="inlineStr">
        <is>
          <t>---</t>
        </is>
      </c>
      <c r="AF2393" t="inlineStr">
        <is>
          <t>3c5a623af057e23a32ae4000_194353</t>
        </is>
      </c>
      <c r="AG2393" t="inlineStr">
        <is>
          <t>---</t>
        </is>
      </c>
      <c r="AH2393" t="inlineStr">
        <is>
          <t>2025-06-04 18:21:02</t>
        </is>
      </c>
      <c r="AI2393" t="inlineStr">
        <is>
          <t>a75dfcb32c444e83a4857eabadf7dd0f</t>
        </is>
      </c>
      <c r="AJ2393" t="inlineStr">
        <is>
          <t>2025-06-04</t>
        </is>
      </c>
      <c r="AK2393" t="inlineStr">
        <is>
          <t>8</t>
        </is>
      </c>
      <c r="AL2393" t="inlineStr">
        <is>
          <t>---</t>
        </is>
      </c>
      <c r="AM2393" t="inlineStr">
        <is>
          <t>0</t>
        </is>
      </c>
      <c r="AN2393" t="inlineStr">
        <is>
          <t>---</t>
        </is>
      </c>
      <c r="AO2393" t="inlineStr">
        <is>
          <t>1</t>
        </is>
      </c>
      <c r="AP2393" t="inlineStr">
        <is>
          <t>1</t>
        </is>
      </c>
      <c r="AQ2393" t="inlineStr"/>
      <c r="AR2393" t="inlineStr"/>
      <c r="AS2393" t="inlineStr"/>
      <c r="AT2393" t="inlineStr"/>
      <c r="AU2393" t="inlineStr">
        <is>
          <t>---</t>
        </is>
      </c>
      <c r="AV2393" t="inlineStr">
        <is>
          <t>---</t>
        </is>
      </c>
      <c r="AW2393" t="inlineStr">
        <is>
          <t>---</t>
        </is>
      </c>
      <c r="AX2393" t="inlineStr">
        <is>
          <t>---</t>
        </is>
      </c>
      <c r="AY2393" t="inlineStr">
        <is>
          <t>---</t>
        </is>
      </c>
      <c r="AZ2393" t="inlineStr">
        <is>
          <t>---</t>
        </is>
      </c>
      <c r="BA2393" t="inlineStr">
        <is>
          <t>a75dfcb32c444e83a4857eabadf7dd0f</t>
        </is>
      </c>
      <c r="BB2393" t="inlineStr">
        <is>
          <t>http://openrosa.org/formdesigner/0B48E039-1E80-49A7-AC24-732B6E788E39</t>
        </is>
      </c>
      <c r="BC2393" t="inlineStr">
        <is>
          <t>Ration et autres visites</t>
        </is>
      </c>
      <c r="BD2393" t="inlineStr">
        <is>
          <t>CommCare Android, version "2.57.0"(472005). App v16173. CommCare Version 2.57.0. Build 472005, built on: 2025-05-09</t>
        </is>
      </c>
      <c r="BE2393" t="inlineStr">
        <is>
          <t>commcare_173380f7-b37d-43d8-ba2b-b49ceb66cb2e</t>
        </is>
      </c>
      <c r="BF2393" t="inlineStr">
        <is>
          <t>19.4389855 -72.2047032 351.0 9.91</t>
        </is>
      </c>
      <c r="BG2393" t="inlineStr">
        <is>
          <t>f13d8149fc6d39ebe86af18272310ff9</t>
        </is>
      </c>
      <c r="BH2393" t="inlineStr">
        <is>
          <t>e80e5bb19d0d4d1e94c8a1a966fa7d8f</t>
        </is>
      </c>
      <c r="BI2393" t="inlineStr">
        <is>
          <t>15246</t>
        </is>
      </c>
      <c r="BJ2393" t="inlineStr">
        <is>
          <t>XFormInstance</t>
        </is>
      </c>
      <c r="BK2393" t="inlineStr">
        <is>
          <t>d157e6c7416a11f0910049da4e639005</t>
        </is>
      </c>
      <c r="BL2393" t="b">
        <v>0</v>
      </c>
      <c r="BM2393" t="inlineStr">
        <is>
          <t>---</t>
        </is>
      </c>
      <c r="BN2393" t="inlineStr">
        <is>
          <t>200.113.248.188</t>
        </is>
      </c>
      <c r="BO2393" t="inlineStr">
        <is>
          <t>Djainalie Mondesir</t>
        </is>
      </c>
    </row>
    <row r="2394">
      <c r="A2394" t="inlineStr">
        <is>
          <t>2392</t>
        </is>
      </c>
      <c r="B2394" t="inlineStr">
        <is>
          <t>28912295-0123-4a90-be6f-6bbd7c13688c</t>
        </is>
      </c>
      <c r="C2394" t="inlineStr">
        <is>
          <t>2025-06-03</t>
        </is>
      </c>
      <c r="D2394" t="inlineStr">
        <is>
          <t>3</t>
        </is>
      </c>
      <c r="E2394" t="inlineStr">
        <is>
          <t>---</t>
        </is>
      </c>
      <c r="F2394" t="inlineStr">
        <is>
          <t>1</t>
        </is>
      </c>
      <c r="G2394" t="inlineStr">
        <is>
          <t>---</t>
        </is>
      </c>
      <c r="H2394" t="inlineStr">
        <is>
          <t>1</t>
        </is>
      </c>
      <c r="I2394" t="inlineStr">
        <is>
          <t>0</t>
        </is>
      </c>
      <c r="J2394" t="inlineStr">
        <is>
          <t>---</t>
        </is>
      </c>
      <c r="K2394" t="inlineStr">
        <is>
          <t>---</t>
        </is>
      </c>
      <c r="L2394" t="inlineStr">
        <is>
          <t>---</t>
        </is>
      </c>
      <c r="M2394" t="inlineStr">
        <is>
          <t>---</t>
        </is>
      </c>
      <c r="N2394" t="inlineStr">
        <is>
          <t>---</t>
        </is>
      </c>
      <c r="O2394" t="inlineStr">
        <is>
          <t>---</t>
        </is>
      </c>
      <c r="P2394" t="inlineStr">
        <is>
          <t>---</t>
        </is>
      </c>
      <c r="Q2394" t="inlineStr">
        <is>
          <t>---</t>
        </is>
      </c>
      <c r="R2394" t="inlineStr">
        <is>
          <t>---</t>
        </is>
      </c>
      <c r="S2394" t="inlineStr">
        <is>
          <t>---</t>
        </is>
      </c>
      <c r="T2394" t="inlineStr">
        <is>
          <t>---</t>
        </is>
      </c>
      <c r="U2394" t="inlineStr">
        <is>
          <t>---</t>
        </is>
      </c>
      <c r="V2394" t="inlineStr">
        <is>
          <t>---</t>
        </is>
      </c>
      <c r="W2394" t="inlineStr"/>
      <c r="X2394" t="inlineStr">
        <is>
          <t>CAP/CMSO/ST03181</t>
        </is>
      </c>
      <c r="Y2394" t="inlineStr">
        <is>
          <t>CAP/CMSO/ST03181</t>
        </is>
      </c>
      <c r="Z2394" t="inlineStr">
        <is>
          <t>2025-06-03 19:28:48</t>
        </is>
      </c>
      <c r="AA2394" t="inlineStr">
        <is>
          <t>2025-06-03 19:28:29</t>
        </is>
      </c>
      <c r="AB2394" t="inlineStr">
        <is>
          <t>1rose</t>
        </is>
      </c>
      <c r="AC2394" t="inlineStr">
        <is>
          <t>2025-06-04 19:22:16</t>
        </is>
      </c>
      <c r="AD2394" s="1" t="inlineStr">
        <is>
          <t>https://www.commcarehq.org/a/caris-test/reports/form_data/28912295-0123-4a90-be6f-6bbd7c13688c/</t>
        </is>
      </c>
      <c r="AE2394" t="inlineStr">
        <is>
          <t>---</t>
        </is>
      </c>
      <c r="AF2394" t="inlineStr">
        <is>
          <t>3c5a623af057e23a32ae4000_161631</t>
        </is>
      </c>
      <c r="AG2394" t="inlineStr">
        <is>
          <t>OK</t>
        </is>
      </c>
      <c r="AH2394" t="inlineStr">
        <is>
          <t>2025-06-03 19:28:48</t>
        </is>
      </c>
      <c r="AI2394" t="inlineStr">
        <is>
          <t>2dea52d1789dbc2c3c784b18002f6f8d</t>
        </is>
      </c>
      <c r="AJ2394" t="inlineStr">
        <is>
          <t>2025-06-03</t>
        </is>
      </c>
      <c r="AK2394" t="inlineStr">
        <is>
          <t>3</t>
        </is>
      </c>
      <c r="AL2394" t="inlineStr">
        <is>
          <t>---</t>
        </is>
      </c>
      <c r="AM2394" t="inlineStr">
        <is>
          <t>1</t>
        </is>
      </c>
      <c r="AN2394" t="inlineStr">
        <is>
          <t>---</t>
        </is>
      </c>
      <c r="AO2394" t="inlineStr">
        <is>
          <t>1</t>
        </is>
      </c>
      <c r="AP2394" t="inlineStr">
        <is>
          <t>0</t>
        </is>
      </c>
      <c r="AQ2394" t="inlineStr">
        <is>
          <t>---</t>
        </is>
      </c>
      <c r="AR2394" t="inlineStr">
        <is>
          <t>---</t>
        </is>
      </c>
      <c r="AS2394" t="inlineStr">
        <is>
          <t>---</t>
        </is>
      </c>
      <c r="AT2394" t="inlineStr"/>
      <c r="AU2394" t="inlineStr">
        <is>
          <t>---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inlineStr">
        <is>
          <t>---</t>
        </is>
      </c>
      <c r="BA2394" t="inlineStr">
        <is>
          <t>2dea52d1789dbc2c3c784b18002f6f8d</t>
        </is>
      </c>
      <c r="BB2394" t="inlineStr">
        <is>
          <t>http://openrosa.org/formdesigner/0B48E039-1E80-49A7-AC24-732B6E788E39</t>
        </is>
      </c>
      <c r="BC2394" t="inlineStr">
        <is>
          <t>Ration et autres visites</t>
        </is>
      </c>
      <c r="BD2394" t="inlineStr">
        <is>
          <t>CommCare Android, version "2.57.0"(472003). App v16173. CommCare Version 2.57.0. Build 472003, built on: 2025-04-18</t>
        </is>
      </c>
      <c r="BE2394" t="inlineStr">
        <is>
          <t>commcare_6f11ce87-99a9-46e8-b6bd-276036be1616</t>
        </is>
      </c>
      <c r="BF2394" t="inlineStr">
        <is>
          <t>19.5572645 -71.7263054 -1.0 9.9</t>
        </is>
      </c>
      <c r="BG2394" t="inlineStr">
        <is>
          <t>f13d8149fc6d39ebe86af18272310ff9</t>
        </is>
      </c>
      <c r="BH2394" t="inlineStr">
        <is>
          <t>e80e5bb19d0d4d1e94c8a1a966fa7d8f</t>
        </is>
      </c>
      <c r="BI2394" t="inlineStr">
        <is>
          <t>15246</t>
        </is>
      </c>
      <c r="BJ2394" t="inlineStr">
        <is>
          <t>XFormInstance</t>
        </is>
      </c>
      <c r="BK2394" t="inlineStr">
        <is>
          <t>0fc7c366416711f0921fbb16f85ce7ee</t>
        </is>
      </c>
      <c r="BL2394" t="b">
        <v>0</v>
      </c>
      <c r="BM2394" t="inlineStr">
        <is>
          <t>---</t>
        </is>
      </c>
      <c r="BN2394" t="inlineStr">
        <is>
          <t>200.113.214.24</t>
        </is>
      </c>
      <c r="BO2394" t="inlineStr">
        <is>
          <t>Taleyrand Jamesley</t>
        </is>
      </c>
    </row>
    <row r="2395">
      <c r="A2395" t="inlineStr">
        <is>
          <t>2393</t>
        </is>
      </c>
      <c r="B2395" t="inlineStr">
        <is>
          <t>3fbc8497-0fdc-423f-9d8d-f31dc04bbf87</t>
        </is>
      </c>
      <c r="C2395" t="inlineStr">
        <is>
          <t>2025-06-03</t>
        </is>
      </c>
      <c r="D2395" t="inlineStr">
        <is>
          <t>3</t>
        </is>
      </c>
      <c r="E2395" t="inlineStr">
        <is>
          <t>---</t>
        </is>
      </c>
      <c r="F2395" t="inlineStr">
        <is>
          <t>1</t>
        </is>
      </c>
      <c r="G2395" t="inlineStr">
        <is>
          <t>---</t>
        </is>
      </c>
      <c r="H2395" t="inlineStr">
        <is>
          <t>1</t>
        </is>
      </c>
      <c r="I2395" t="inlineStr">
        <is>
          <t>0</t>
        </is>
      </c>
      <c r="J2395" t="inlineStr">
        <is>
          <t>---</t>
        </is>
      </c>
      <c r="K2395" t="inlineStr">
        <is>
          <t>---</t>
        </is>
      </c>
      <c r="L2395" t="inlineStr">
        <is>
          <t>---</t>
        </is>
      </c>
      <c r="M2395" t="inlineStr">
        <is>
          <t>---</t>
        </is>
      </c>
      <c r="N2395" t="inlineStr">
        <is>
          <t>---</t>
        </is>
      </c>
      <c r="O2395" t="inlineStr">
        <is>
          <t>---</t>
        </is>
      </c>
      <c r="P2395" t="inlineStr">
        <is>
          <t>---</t>
        </is>
      </c>
      <c r="Q2395" t="inlineStr">
        <is>
          <t>---</t>
        </is>
      </c>
      <c r="R2395" t="inlineStr">
        <is>
          <t>---</t>
        </is>
      </c>
      <c r="S2395" t="inlineStr">
        <is>
          <t>---</t>
        </is>
      </c>
      <c r="T2395" t="inlineStr">
        <is>
          <t>---</t>
        </is>
      </c>
      <c r="U2395" t="inlineStr">
        <is>
          <t>---</t>
        </is>
      </c>
      <c r="V2395" t="inlineStr">
        <is>
          <t>---</t>
        </is>
      </c>
      <c r="W2395" t="inlineStr"/>
      <c r="X2395" t="inlineStr">
        <is>
          <t>CAP/CMSO/ST03480</t>
        </is>
      </c>
      <c r="Y2395" t="inlineStr">
        <is>
          <t>CAP/CMSO/ST03480</t>
        </is>
      </c>
      <c r="Z2395" t="inlineStr">
        <is>
          <t>2025-06-03 19:32:50</t>
        </is>
      </c>
      <c r="AA2395" t="inlineStr">
        <is>
          <t>2025-06-03 19:32:28</t>
        </is>
      </c>
      <c r="AB2395" t="inlineStr">
        <is>
          <t>1rose</t>
        </is>
      </c>
      <c r="AC2395" t="inlineStr">
        <is>
          <t>2025-06-04 19:26:18</t>
        </is>
      </c>
      <c r="AD2395" s="1" t="inlineStr">
        <is>
          <t>https://www.commcarehq.org/a/caris-test/reports/form_data/3fbc8497-0fdc-423f-9d8d-f31dc04bbf87/</t>
        </is>
      </c>
      <c r="AE2395" t="inlineStr">
        <is>
          <t>---</t>
        </is>
      </c>
      <c r="AF2395" t="inlineStr">
        <is>
          <t>3c5a623af057e23a32ae4000_188184</t>
        </is>
      </c>
      <c r="AG2395" t="inlineStr">
        <is>
          <t>OK</t>
        </is>
      </c>
      <c r="AH2395" t="inlineStr">
        <is>
          <t>2025-06-03 19:32:50</t>
        </is>
      </c>
      <c r="AI2395" t="inlineStr">
        <is>
          <t>2dea52d1789dbc2c3c784b18002f6f8d</t>
        </is>
      </c>
      <c r="AJ2395" t="inlineStr">
        <is>
          <t>2025-06-03</t>
        </is>
      </c>
      <c r="AK2395" t="inlineStr">
        <is>
          <t>3</t>
        </is>
      </c>
      <c r="AL2395" t="inlineStr">
        <is>
          <t>---</t>
        </is>
      </c>
      <c r="AM2395" t="inlineStr">
        <is>
          <t>1</t>
        </is>
      </c>
      <c r="AN2395" t="inlineStr">
        <is>
          <t>---</t>
        </is>
      </c>
      <c r="AO2395" t="inlineStr">
        <is>
          <t>1</t>
        </is>
      </c>
      <c r="AP2395" t="inlineStr">
        <is>
          <t>0</t>
        </is>
      </c>
      <c r="AQ2395" t="inlineStr">
        <is>
          <t>---</t>
        </is>
      </c>
      <c r="AR2395" t="inlineStr">
        <is>
          <t>---</t>
        </is>
      </c>
      <c r="AS2395" t="inlineStr">
        <is>
          <t>---</t>
        </is>
      </c>
      <c r="AT2395" t="inlineStr"/>
      <c r="AU2395" t="inlineStr">
        <is>
          <t>---</t>
        </is>
      </c>
      <c r="AV2395" t="inlineStr">
        <is>
          <t>---</t>
        </is>
      </c>
      <c r="AW2395" t="inlineStr">
        <is>
          <t>---</t>
        </is>
      </c>
      <c r="AX2395" t="inlineStr">
        <is>
          <t>---</t>
        </is>
      </c>
      <c r="AY2395" t="inlineStr">
        <is>
          <t>---</t>
        </is>
      </c>
      <c r="AZ2395" t="inlineStr">
        <is>
          <t>---</t>
        </is>
      </c>
      <c r="BA2395" t="inlineStr">
        <is>
          <t>2dea52d1789dbc2c3c784b18002f6f8d</t>
        </is>
      </c>
      <c r="BB2395" t="inlineStr">
        <is>
          <t>http://openrosa.org/formdesigner/0B48E039-1E80-49A7-AC24-732B6E788E39</t>
        </is>
      </c>
      <c r="BC2395" t="inlineStr">
        <is>
          <t>Ration et autres visites</t>
        </is>
      </c>
      <c r="BD2395" t="inlineStr">
        <is>
          <t>CommCare Android, version "2.57.0"(472003). App v16173. CommCare Version 2.57.0. Build 472003, built on: 2025-04-18</t>
        </is>
      </c>
      <c r="BE2395" t="inlineStr">
        <is>
          <t>commcare_6f11ce87-99a9-46e8-b6bd-276036be1616</t>
        </is>
      </c>
      <c r="BF2395" t="inlineStr">
        <is>
          <t>19.5572556 -71.726206 1.39 10.0</t>
        </is>
      </c>
      <c r="BG2395" t="inlineStr">
        <is>
          <t>f13d8149fc6d39ebe86af18272310ff9</t>
        </is>
      </c>
      <c r="BH2395" t="inlineStr">
        <is>
          <t>e80e5bb19d0d4d1e94c8a1a966fa7d8f</t>
        </is>
      </c>
      <c r="BI2395" t="inlineStr">
        <is>
          <t>15246</t>
        </is>
      </c>
      <c r="BJ2395" t="inlineStr">
        <is>
          <t>XFormInstance</t>
        </is>
      </c>
      <c r="BK2395" t="inlineStr">
        <is>
          <t>0fc7c366416711f0921fbb16f85ce7ee</t>
        </is>
      </c>
      <c r="BL2395" t="b">
        <v>0</v>
      </c>
      <c r="BM2395" t="inlineStr">
        <is>
          <t>---</t>
        </is>
      </c>
      <c r="BN2395" t="inlineStr">
        <is>
          <t>200.113.214.24</t>
        </is>
      </c>
      <c r="BO2395" t="inlineStr">
        <is>
          <t>Nehemie Cherestal</t>
        </is>
      </c>
    </row>
    <row r="2396">
      <c r="A2396" t="inlineStr">
        <is>
          <t>2394</t>
        </is>
      </c>
      <c r="B2396" t="inlineStr">
        <is>
          <t>5ffdd8b1-ba5a-42ce-bd4e-56186f5b6cbc</t>
        </is>
      </c>
      <c r="C2396" t="inlineStr">
        <is>
          <t>2025-06-04</t>
        </is>
      </c>
      <c r="D2396" t="inlineStr">
        <is>
          <t>4</t>
        </is>
      </c>
      <c r="E2396" t="inlineStr">
        <is>
          <t>Adhérence</t>
        </is>
      </c>
      <c r="F2396" t="inlineStr">
        <is>
          <t>0</t>
        </is>
      </c>
      <c r="G2396" t="inlineStr">
        <is>
          <t>Adhérence</t>
        </is>
      </c>
      <c r="H2396" t="inlineStr">
        <is>
          <t>1</t>
        </is>
      </c>
      <c r="I2396" t="inlineStr">
        <is>
          <t>1</t>
        </is>
      </c>
      <c r="J2396" t="inlineStr">
        <is>
          <t>1</t>
        </is>
      </c>
      <c r="K2396" t="inlineStr">
        <is>
          <t>---</t>
        </is>
      </c>
      <c r="L2396" t="inlineStr">
        <is>
          <t>---</t>
        </is>
      </c>
      <c r="M2396" t="inlineStr">
        <is>
          <t>---</t>
        </is>
      </c>
      <c r="N2396" t="inlineStr">
        <is>
          <t>---</t>
        </is>
      </c>
      <c r="O2396" t="inlineStr">
        <is>
          <t>---</t>
        </is>
      </c>
      <c r="P2396" t="inlineStr">
        <is>
          <t>---</t>
        </is>
      </c>
      <c r="Q2396" t="inlineStr">
        <is>
          <t>---</t>
        </is>
      </c>
      <c r="R2396" t="inlineStr">
        <is>
          <t>15.7</t>
        </is>
      </c>
      <c r="S2396" t="inlineStr">
        <is>
          <t>14.0</t>
        </is>
      </c>
      <c r="T2396" t="inlineStr">
        <is>
          <t>106.0</t>
        </is>
      </c>
      <c r="U2396" t="inlineStr"/>
      <c r="V2396" t="inlineStr"/>
      <c r="W2396" t="inlineStr"/>
      <c r="X2396" t="inlineStr">
        <is>
          <t>CAP/HSCM/ST04692</t>
        </is>
      </c>
      <c r="Y2396" t="inlineStr">
        <is>
          <t>CAP/HSCM/ST04692</t>
        </is>
      </c>
      <c r="Z2396" t="inlineStr">
        <is>
          <t>2025-06-05 02:59:29</t>
        </is>
      </c>
      <c r="AA2396" t="inlineStr">
        <is>
          <t>2025-06-05 02:51:33</t>
        </is>
      </c>
      <c r="AB2396" t="inlineStr">
        <is>
          <t>1fleurgile</t>
        </is>
      </c>
      <c r="AC2396" t="inlineStr">
        <is>
          <t>2025-06-05 02:23:10</t>
        </is>
      </c>
      <c r="AD2396" s="1" t="inlineStr">
        <is>
          <t>https://www.commcarehq.org/a/caris-test/reports/form_data/5ffdd8b1-ba5a-42ce-bd4e-56186f5b6cbc/</t>
        </is>
      </c>
      <c r="AE2396" t="inlineStr">
        <is>
          <t>---</t>
        </is>
      </c>
      <c r="AF2396" t="inlineStr">
        <is>
          <t>3c5a623af057e23a32ae4000_180038</t>
        </is>
      </c>
      <c r="AG2396" t="inlineStr">
        <is>
          <t>---</t>
        </is>
      </c>
      <c r="AH2396" t="inlineStr">
        <is>
          <t>2025-06-05 02:59:29</t>
        </is>
      </c>
      <c r="AI2396" t="inlineStr">
        <is>
          <t>9cfdf7db54419d22491b2c964b5162b3</t>
        </is>
      </c>
      <c r="AJ2396" t="inlineStr">
        <is>
          <t>2025-06-04</t>
        </is>
      </c>
      <c r="AK2396" t="inlineStr">
        <is>
          <t>4</t>
        </is>
      </c>
      <c r="AL2396" t="inlineStr">
        <is>
          <t>Adhérence</t>
        </is>
      </c>
      <c r="AM2396" t="inlineStr">
        <is>
          <t>0</t>
        </is>
      </c>
      <c r="AN2396" t="inlineStr">
        <is>
          <t>Adhérence</t>
        </is>
      </c>
      <c r="AO2396" t="inlineStr">
        <is>
          <t>1</t>
        </is>
      </c>
      <c r="AP2396" t="inlineStr">
        <is>
          <t>1</t>
        </is>
      </c>
      <c r="AQ2396" t="inlineStr">
        <is>
          <t>15.7</t>
        </is>
      </c>
      <c r="AR2396" t="inlineStr">
        <is>
          <t>14</t>
        </is>
      </c>
      <c r="AS2396" t="inlineStr">
        <is>
          <t>106</t>
        </is>
      </c>
      <c r="AT2396" t="inlineStr"/>
      <c r="AU2396" t="inlineStr">
        <is>
          <t>---</t>
        </is>
      </c>
      <c r="AV2396" t="inlineStr">
        <is>
          <t>---</t>
        </is>
      </c>
      <c r="AW2396" t="inlineStr">
        <is>
          <t>---</t>
        </is>
      </c>
      <c r="AX2396" t="inlineStr">
        <is>
          <t>---</t>
        </is>
      </c>
      <c r="AY2396" t="inlineStr">
        <is>
          <t>---</t>
        </is>
      </c>
      <c r="AZ2396" t="inlineStr">
        <is>
          <t>---</t>
        </is>
      </c>
      <c r="BA2396" t="inlineStr">
        <is>
          <t>9cfdf7db54419d22491b2c964b5162b3</t>
        </is>
      </c>
      <c r="BB2396" t="inlineStr">
        <is>
          <t>http://openrosa.org/formdesigner/0B48E039-1E80-49A7-AC24-732B6E788E39</t>
        </is>
      </c>
      <c r="BC2396" t="inlineStr">
        <is>
          <t>Ration et autres visites</t>
        </is>
      </c>
      <c r="BD2396" t="inlineStr">
        <is>
          <t>CommCare Android, version "2.56.1"(471796). App v16173. CommCare Version 2.56.1. Build 471796, built on: 2025-05-12</t>
        </is>
      </c>
      <c r="BE2396" t="inlineStr">
        <is>
          <t>commcare_76b456dd-7d90-498a-a785-92f136625a61</t>
        </is>
      </c>
      <c r="BF2396" t="inlineStr">
        <is>
          <t>19.7253346 -72.2239797 0.0 3099.99</t>
        </is>
      </c>
      <c r="BG2396" t="inlineStr">
        <is>
          <t>f13d8149fc6d39ebe86af18272310ff9</t>
        </is>
      </c>
      <c r="BH2396" t="inlineStr">
        <is>
          <t>e80e5bb19d0d4d1e94c8a1a966fa7d8f</t>
        </is>
      </c>
      <c r="BI2396" t="inlineStr">
        <is>
          <t>15246</t>
        </is>
      </c>
      <c r="BJ2396" t="inlineStr">
        <is>
          <t>XFormInstance</t>
        </is>
      </c>
      <c r="BK2396" t="inlineStr">
        <is>
          <t>03d94028415f11f0b9933339fbc0b855</t>
        </is>
      </c>
      <c r="BL2396" t="b">
        <v>0</v>
      </c>
      <c r="BM2396" t="inlineStr">
        <is>
          <t>---</t>
        </is>
      </c>
      <c r="BN2396" t="inlineStr">
        <is>
          <t>200.113.248.36</t>
        </is>
      </c>
      <c r="BO2396" t="inlineStr">
        <is>
          <t>Gesterlove Toussaint</t>
        </is>
      </c>
    </row>
    <row r="2397">
      <c r="A2397" t="inlineStr">
        <is>
          <t>2395</t>
        </is>
      </c>
      <c r="B2397" t="inlineStr">
        <is>
          <t>1e4c5ada-831e-4793-a5c3-5ee61af6cc68</t>
        </is>
      </c>
      <c r="C2397" t="inlineStr">
        <is>
          <t>2025-06-04</t>
        </is>
      </c>
      <c r="D2397" t="inlineStr">
        <is>
          <t>8</t>
        </is>
      </c>
      <c r="E2397" t="inlineStr">
        <is>
          <t>---</t>
        </is>
      </c>
      <c r="F2397" t="inlineStr">
        <is>
          <t>1</t>
        </is>
      </c>
      <c r="G2397" t="inlineStr">
        <is>
          <t>---</t>
        </is>
      </c>
      <c r="H2397" t="inlineStr">
        <is>
          <t>1</t>
        </is>
      </c>
      <c r="I2397" t="inlineStr">
        <is>
          <t>1</t>
        </is>
      </c>
      <c r="J2397" t="inlineStr">
        <is>
          <t>2</t>
        </is>
      </c>
      <c r="K2397" t="inlineStr">
        <is>
          <t>---</t>
        </is>
      </c>
      <c r="L2397" t="inlineStr">
        <is>
          <t>---</t>
        </is>
      </c>
      <c r="M2397" t="inlineStr">
        <is>
          <t>---</t>
        </is>
      </c>
      <c r="N2397" t="inlineStr">
        <is>
          <t>---</t>
        </is>
      </c>
      <c r="O2397" t="inlineStr">
        <is>
          <t>---</t>
        </is>
      </c>
      <c r="P2397" t="inlineStr">
        <is>
          <t>---</t>
        </is>
      </c>
      <c r="Q2397" t="inlineStr">
        <is>
          <t>---</t>
        </is>
      </c>
      <c r="R2397" t="inlineStr">
        <is>
          <t>13.0</t>
        </is>
      </c>
      <c r="S2397" t="inlineStr">
        <is>
          <t>8.3</t>
        </is>
      </c>
      <c r="T2397" t="inlineStr"/>
      <c r="U2397" t="inlineStr"/>
      <c r="V2397" t="inlineStr"/>
      <c r="W2397" t="inlineStr"/>
      <c r="X2397" t="inlineStr">
        <is>
          <t>CAP/HSCM/ST04960</t>
        </is>
      </c>
      <c r="Y2397" t="inlineStr">
        <is>
          <t>CAP/HSCM/ST04960</t>
        </is>
      </c>
      <c r="Z2397" t="inlineStr">
        <is>
          <t>2025-06-05 03:01:41</t>
        </is>
      </c>
      <c r="AA2397" t="inlineStr">
        <is>
          <t>2025-06-05 03:00:00</t>
        </is>
      </c>
      <c r="AB2397" t="inlineStr">
        <is>
          <t>1fleurgile</t>
        </is>
      </c>
      <c r="AC2397" t="inlineStr">
        <is>
          <t>2025-06-05 02:23:10</t>
        </is>
      </c>
      <c r="AD2397" s="1" t="inlineStr">
        <is>
          <t>https://www.commcarehq.org/a/caris-test/reports/form_data/1e4c5ada-831e-4793-a5c3-5ee61af6cc68/</t>
        </is>
      </c>
      <c r="AE2397" t="inlineStr">
        <is>
          <t>---</t>
        </is>
      </c>
      <c r="AF2397" t="inlineStr">
        <is>
          <t>3c5a623af057e23a32ae4000_203324</t>
        </is>
      </c>
      <c r="AG2397" t="inlineStr">
        <is>
          <t>---</t>
        </is>
      </c>
      <c r="AH2397" t="inlineStr">
        <is>
          <t>2025-06-05 03:01:41</t>
        </is>
      </c>
      <c r="AI2397" t="inlineStr">
        <is>
          <t>9cfdf7db54419d22491b2c964b5162b3</t>
        </is>
      </c>
      <c r="AJ2397" t="inlineStr">
        <is>
          <t>2025-06-04</t>
        </is>
      </c>
      <c r="AK2397" t="inlineStr">
        <is>
          <t>8</t>
        </is>
      </c>
      <c r="AL2397" t="inlineStr">
        <is>
          <t>---</t>
        </is>
      </c>
      <c r="AM2397" t="inlineStr">
        <is>
          <t>1</t>
        </is>
      </c>
      <c r="AN2397" t="inlineStr">
        <is>
          <t>---</t>
        </is>
      </c>
      <c r="AO2397" t="inlineStr">
        <is>
          <t>1</t>
        </is>
      </c>
      <c r="AP2397" t="inlineStr">
        <is>
          <t>1</t>
        </is>
      </c>
      <c r="AQ2397" t="inlineStr">
        <is>
          <t>13</t>
        </is>
      </c>
      <c r="AR2397" t="inlineStr">
        <is>
          <t>8.3</t>
        </is>
      </c>
      <c r="AS2397" t="inlineStr"/>
      <c r="AT2397" t="inlineStr"/>
      <c r="AU2397" t="inlineStr">
        <is>
          <t>---</t>
        </is>
      </c>
      <c r="AV2397" t="inlineStr">
        <is>
          <t>---</t>
        </is>
      </c>
      <c r="AW2397" t="inlineStr">
        <is>
          <t>---</t>
        </is>
      </c>
      <c r="AX2397" t="inlineStr">
        <is>
          <t>---</t>
        </is>
      </c>
      <c r="AY2397" t="inlineStr">
        <is>
          <t>---</t>
        </is>
      </c>
      <c r="AZ2397" t="inlineStr">
        <is>
          <t>---</t>
        </is>
      </c>
      <c r="BA2397" t="inlineStr">
        <is>
          <t>9cfdf7db54419d22491b2c964b5162b3</t>
        </is>
      </c>
      <c r="BB2397" t="inlineStr">
        <is>
          <t>http://openrosa.org/formdesigner/0B48E039-1E80-49A7-AC24-732B6E788E39</t>
        </is>
      </c>
      <c r="BC2397" t="inlineStr">
        <is>
          <t>Ration et autres visites</t>
        </is>
      </c>
      <c r="BD2397" t="inlineStr">
        <is>
          <t>CommCare Android, version "2.56.1"(471796). App v16173. CommCare Version 2.56.1. Build 471796, built on: 2025-05-12</t>
        </is>
      </c>
      <c r="BE2397" t="inlineStr">
        <is>
          <t>commcare_76b456dd-7d90-498a-a785-92f136625a61</t>
        </is>
      </c>
      <c r="BF2397" t="inlineStr">
        <is>
          <t>19.7253346 -72.2239797 0.0 3099.99</t>
        </is>
      </c>
      <c r="BG2397" t="inlineStr">
        <is>
          <t>f13d8149fc6d39ebe86af18272310ff9</t>
        </is>
      </c>
      <c r="BH2397" t="inlineStr">
        <is>
          <t>e80e5bb19d0d4d1e94c8a1a966fa7d8f</t>
        </is>
      </c>
      <c r="BI2397" t="inlineStr">
        <is>
          <t>15246</t>
        </is>
      </c>
      <c r="BJ2397" t="inlineStr">
        <is>
          <t>XFormInstance</t>
        </is>
      </c>
      <c r="BK2397" t="inlineStr">
        <is>
          <t>03d94028415f11f0b9933339fbc0b855</t>
        </is>
      </c>
      <c r="BL2397" t="b">
        <v>0</v>
      </c>
      <c r="BM2397" t="inlineStr">
        <is>
          <t>---</t>
        </is>
      </c>
      <c r="BN2397" t="inlineStr">
        <is>
          <t>200.113.248.36</t>
        </is>
      </c>
      <c r="BO2397" t="inlineStr">
        <is>
          <t>Nassie Vilme</t>
        </is>
      </c>
    </row>
    <row r="2398">
      <c r="A2398" t="inlineStr">
        <is>
          <t>2396</t>
        </is>
      </c>
      <c r="B2398" t="inlineStr">
        <is>
          <t>6cb0220a-64c0-4882-a0a9-5bfb246a0e86</t>
        </is>
      </c>
      <c r="C2398" t="inlineStr">
        <is>
          <t>2025-06-03</t>
        </is>
      </c>
      <c r="D2398" t="inlineStr">
        <is>
          <t>8</t>
        </is>
      </c>
      <c r="E2398" t="inlineStr">
        <is>
          <t>---</t>
        </is>
      </c>
      <c r="F2398" t="inlineStr">
        <is>
          <t>1</t>
        </is>
      </c>
      <c r="G2398" t="inlineStr">
        <is>
          <t>---</t>
        </is>
      </c>
      <c r="H2398" t="inlineStr">
        <is>
          <t>1</t>
        </is>
      </c>
      <c r="I2398" t="inlineStr">
        <is>
          <t>1</t>
        </is>
      </c>
      <c r="J2398" t="inlineStr">
        <is>
          <t>2</t>
        </is>
      </c>
      <c r="K2398" t="inlineStr">
        <is>
          <t>---</t>
        </is>
      </c>
      <c r="L2398" t="inlineStr">
        <is>
          <t>---</t>
        </is>
      </c>
      <c r="M2398" t="inlineStr">
        <is>
          <t>---</t>
        </is>
      </c>
      <c r="N2398" t="inlineStr">
        <is>
          <t>---</t>
        </is>
      </c>
      <c r="O2398" t="inlineStr">
        <is>
          <t>---</t>
        </is>
      </c>
      <c r="P2398" t="inlineStr">
        <is>
          <t>---</t>
        </is>
      </c>
      <c r="Q2398" t="inlineStr">
        <is>
          <t>---</t>
        </is>
      </c>
      <c r="R2398" t="inlineStr">
        <is>
          <t>11.6</t>
        </is>
      </c>
      <c r="S2398" t="inlineStr">
        <is>
          <t>6.1</t>
        </is>
      </c>
      <c r="T2398" t="inlineStr"/>
      <c r="U2398" t="inlineStr"/>
      <c r="V2398" t="inlineStr"/>
      <c r="W2398" t="inlineStr"/>
      <c r="X2398" t="inlineStr">
        <is>
          <t>CAP/HSCM/ST04933</t>
        </is>
      </c>
      <c r="Y2398" t="inlineStr">
        <is>
          <t>CAP/HSCM/ST04933</t>
        </is>
      </c>
      <c r="Z2398" t="inlineStr">
        <is>
          <t>2025-06-05 03:06:34</t>
        </is>
      </c>
      <c r="AA2398" t="inlineStr">
        <is>
          <t>2025-06-05 03:04:08</t>
        </is>
      </c>
      <c r="AB2398" t="inlineStr">
        <is>
          <t>1fleurgile</t>
        </is>
      </c>
      <c r="AC2398" t="inlineStr">
        <is>
          <t>2025-06-05 02:23:11</t>
        </is>
      </c>
      <c r="AD2398" s="1" t="inlineStr">
        <is>
          <t>https://www.commcarehq.org/a/caris-test/reports/form_data/6cb0220a-64c0-4882-a0a9-5bfb246a0e86/</t>
        </is>
      </c>
      <c r="AE2398" t="inlineStr">
        <is>
          <t>---</t>
        </is>
      </c>
      <c r="AF2398" t="inlineStr">
        <is>
          <t>3c5a623af057e23a32ae4000_201124</t>
        </is>
      </c>
      <c r="AG2398" t="inlineStr">
        <is>
          <t>---</t>
        </is>
      </c>
      <c r="AH2398" t="inlineStr">
        <is>
          <t>2025-06-05 03:06:34</t>
        </is>
      </c>
      <c r="AI2398" t="inlineStr">
        <is>
          <t>9cfdf7db54419d22491b2c964b5162b3</t>
        </is>
      </c>
      <c r="AJ2398" t="inlineStr">
        <is>
          <t>2025-06-03</t>
        </is>
      </c>
      <c r="AK2398" t="inlineStr">
        <is>
          <t>8</t>
        </is>
      </c>
      <c r="AL2398" t="inlineStr">
        <is>
          <t>---</t>
        </is>
      </c>
      <c r="AM2398" t="inlineStr">
        <is>
          <t>1</t>
        </is>
      </c>
      <c r="AN2398" t="inlineStr">
        <is>
          <t>---</t>
        </is>
      </c>
      <c r="AO2398" t="inlineStr">
        <is>
          <t>1</t>
        </is>
      </c>
      <c r="AP2398" t="inlineStr">
        <is>
          <t>1</t>
        </is>
      </c>
      <c r="AQ2398" t="inlineStr">
        <is>
          <t>11.6</t>
        </is>
      </c>
      <c r="AR2398" t="inlineStr">
        <is>
          <t>6.1</t>
        </is>
      </c>
      <c r="AS2398" t="inlineStr"/>
      <c r="AT2398" t="inlineStr"/>
      <c r="AU2398" t="inlineStr">
        <is>
          <t>---</t>
        </is>
      </c>
      <c r="AV2398" t="inlineStr">
        <is>
          <t>---</t>
        </is>
      </c>
      <c r="AW2398" t="inlineStr">
        <is>
          <t>---</t>
        </is>
      </c>
      <c r="AX2398" t="inlineStr">
        <is>
          <t>---</t>
        </is>
      </c>
      <c r="AY2398" t="inlineStr">
        <is>
          <t>---</t>
        </is>
      </c>
      <c r="AZ2398" t="inlineStr">
        <is>
          <t>---</t>
        </is>
      </c>
      <c r="BA2398" t="inlineStr">
        <is>
          <t>9cfdf7db54419d22491b2c964b5162b3</t>
        </is>
      </c>
      <c r="BB2398" t="inlineStr">
        <is>
          <t>http://openrosa.org/formdesigner/0B48E039-1E80-49A7-AC24-732B6E788E39</t>
        </is>
      </c>
      <c r="BC2398" t="inlineStr">
        <is>
          <t>Ration et autres visites</t>
        </is>
      </c>
      <c r="BD2398" t="inlineStr">
        <is>
          <t>CommCare Android, version "2.56.1"(471796). App v16173. CommCare Version 2.56.1. Build 471796, built on: 2025-05-12</t>
        </is>
      </c>
      <c r="BE2398" t="inlineStr">
        <is>
          <t>commcare_76b456dd-7d90-498a-a785-92f136625a61</t>
        </is>
      </c>
      <c r="BF2398" t="inlineStr">
        <is>
          <t>19.7264683 -72.2210187 0.0 2900.0</t>
        </is>
      </c>
      <c r="BG2398" t="inlineStr">
        <is>
          <t>f13d8149fc6d39ebe86af18272310ff9</t>
        </is>
      </c>
      <c r="BH2398" t="inlineStr">
        <is>
          <t>e80e5bb19d0d4d1e94c8a1a966fa7d8f</t>
        </is>
      </c>
      <c r="BI2398" t="inlineStr">
        <is>
          <t>15246</t>
        </is>
      </c>
      <c r="BJ2398" t="inlineStr">
        <is>
          <t>XFormInstance</t>
        </is>
      </c>
      <c r="BK2398" t="inlineStr">
        <is>
          <t>03d94028415f11f0b9933339fbc0b855</t>
        </is>
      </c>
      <c r="BL2398" t="b">
        <v>0</v>
      </c>
      <c r="BM2398" t="inlineStr">
        <is>
          <t>---</t>
        </is>
      </c>
      <c r="BN2398" t="inlineStr">
        <is>
          <t>200.113.248.36</t>
        </is>
      </c>
      <c r="BO2398" t="inlineStr">
        <is>
          <t>Rayan Saintilus</t>
        </is>
      </c>
    </row>
    <row r="2399">
      <c r="A2399" t="inlineStr">
        <is>
          <t>2397</t>
        </is>
      </c>
      <c r="B2399" t="inlineStr">
        <is>
          <t>332dbc64-8dda-470b-b913-fda28a0e1c16</t>
        </is>
      </c>
      <c r="C2399" t="inlineStr">
        <is>
          <t>2025-06-05</t>
        </is>
      </c>
      <c r="D2399" t="inlineStr">
        <is>
          <t>4</t>
        </is>
      </c>
      <c r="E2399" t="inlineStr">
        <is>
          <t>Rappel date charge Virale</t>
        </is>
      </c>
      <c r="F2399" t="inlineStr">
        <is>
          <t>0</t>
        </is>
      </c>
      <c r="G2399" t="inlineStr">
        <is>
          <t>Pas de tekephone</t>
        </is>
      </c>
      <c r="H2399" t="inlineStr">
        <is>
          <t>1</t>
        </is>
      </c>
      <c r="I2399" t="inlineStr">
        <is>
          <t>1</t>
        </is>
      </c>
      <c r="J2399" t="inlineStr"/>
      <c r="K2399" t="inlineStr">
        <is>
          <t>---</t>
        </is>
      </c>
      <c r="L2399" t="inlineStr">
        <is>
          <t>---</t>
        </is>
      </c>
      <c r="M2399" t="inlineStr">
        <is>
          <t>---</t>
        </is>
      </c>
      <c r="N2399" t="inlineStr">
        <is>
          <t>---</t>
        </is>
      </c>
      <c r="O2399" t="inlineStr">
        <is>
          <t>---</t>
        </is>
      </c>
      <c r="P2399" t="inlineStr">
        <is>
          <t>---</t>
        </is>
      </c>
      <c r="Q2399" t="inlineStr">
        <is>
          <t>---</t>
        </is>
      </c>
      <c r="R2399" t="inlineStr"/>
      <c r="S2399" t="inlineStr"/>
      <c r="T2399" t="inlineStr"/>
      <c r="U2399" t="inlineStr"/>
      <c r="V2399" t="inlineStr"/>
      <c r="W2399" t="inlineStr"/>
      <c r="X2399" t="inlineStr">
        <is>
          <t>PIG/CSSR/ST00758</t>
        </is>
      </c>
      <c r="Y2399" t="inlineStr">
        <is>
          <t>PIG/CSSR/ST00758</t>
        </is>
      </c>
      <c r="Z2399" t="inlineStr">
        <is>
          <t>2025-06-05 18:04:42</t>
        </is>
      </c>
      <c r="AA2399" t="inlineStr">
        <is>
          <t>2025-06-05 18:03:26</t>
        </is>
      </c>
      <c r="AB2399" t="inlineStr">
        <is>
          <t>1ketly</t>
        </is>
      </c>
      <c r="AC2399" t="inlineStr">
        <is>
          <t>2025-06-05 18:04:44</t>
        </is>
      </c>
      <c r="AD2399" s="1" t="inlineStr">
        <is>
          <t>https://www.commcarehq.org/a/caris-test/reports/form_data/332dbc64-8dda-470b-b913-fda28a0e1c16/</t>
        </is>
      </c>
      <c r="AE2399" t="inlineStr">
        <is>
          <t>---</t>
        </is>
      </c>
      <c r="AF2399" t="inlineStr">
        <is>
          <t>3c5a623af057e23a32ae4000_71893</t>
        </is>
      </c>
      <c r="AG2399" t="inlineStr">
        <is>
          <t>---</t>
        </is>
      </c>
      <c r="AH2399" t="inlineStr">
        <is>
          <t>2025-06-05 18:04:42</t>
        </is>
      </c>
      <c r="AI2399" t="inlineStr">
        <is>
          <t>a75dfcb32c444e83a4857eabadf7dd0f</t>
        </is>
      </c>
      <c r="AJ2399" t="inlineStr">
        <is>
          <t>2025-06-05</t>
        </is>
      </c>
      <c r="AK2399" t="inlineStr">
        <is>
          <t>4</t>
        </is>
      </c>
      <c r="AL2399" t="inlineStr">
        <is>
          <t>Rappel date charge Virale</t>
        </is>
      </c>
      <c r="AM2399" t="inlineStr">
        <is>
          <t>0</t>
        </is>
      </c>
      <c r="AN2399" t="inlineStr">
        <is>
          <t>Pas de tekephone</t>
        </is>
      </c>
      <c r="AO2399" t="inlineStr">
        <is>
          <t>1</t>
        </is>
      </c>
      <c r="AP2399" t="inlineStr">
        <is>
          <t>1</t>
        </is>
      </c>
      <c r="AQ2399" t="inlineStr"/>
      <c r="AR2399" t="inlineStr"/>
      <c r="AS2399" t="inlineStr"/>
      <c r="AT2399" t="inlineStr"/>
      <c r="AU2399" t="inlineStr">
        <is>
          <t>---</t>
        </is>
      </c>
      <c r="AV2399" t="inlineStr">
        <is>
          <t>---</t>
        </is>
      </c>
      <c r="AW2399" t="inlineStr">
        <is>
          <t>---</t>
        </is>
      </c>
      <c r="AX2399" t="inlineStr">
        <is>
          <t>---</t>
        </is>
      </c>
      <c r="AY2399" t="inlineStr">
        <is>
          <t>---</t>
        </is>
      </c>
      <c r="AZ2399" t="inlineStr">
        <is>
          <t>---</t>
        </is>
      </c>
      <c r="BA2399" t="inlineStr">
        <is>
          <t>a75dfcb32c444e83a4857eabadf7dd0f</t>
        </is>
      </c>
      <c r="BB2399" t="inlineStr">
        <is>
          <t>http://openrosa.org/formdesigner/0B48E039-1E80-49A7-AC24-732B6E788E39</t>
        </is>
      </c>
      <c r="BC2399" t="inlineStr">
        <is>
          <t>Ration et autres visites</t>
        </is>
      </c>
      <c r="BD2399" t="inlineStr">
        <is>
          <t>CommCare Android, version "2.57.0"(472005). App v16173. CommCare Version 2.57.0. Build 472005, built on: 2025-05-09</t>
        </is>
      </c>
      <c r="BE2399" t="inlineStr">
        <is>
          <t>commcare_173380f7-b37d-43d8-ba2b-b49ceb66cb2e</t>
        </is>
      </c>
      <c r="BF2399" t="inlineStr">
        <is>
          <t>19.4388601 -72.2047728 355.0 9.5</t>
        </is>
      </c>
      <c r="BG2399" t="inlineStr">
        <is>
          <t>f13d8149fc6d39ebe86af18272310ff9</t>
        </is>
      </c>
      <c r="BH2399" t="inlineStr">
        <is>
          <t>e80e5bb19d0d4d1e94c8a1a966fa7d8f</t>
        </is>
      </c>
      <c r="BI2399" t="inlineStr">
        <is>
          <t>15246</t>
        </is>
      </c>
      <c r="BJ2399" t="inlineStr">
        <is>
          <t>XFormInstance</t>
        </is>
      </c>
      <c r="BK2399" t="inlineStr">
        <is>
          <t>9e82000d423611f0b91fdf8044126b4a</t>
        </is>
      </c>
      <c r="BL2399" t="b">
        <v>0</v>
      </c>
      <c r="BM2399" t="inlineStr">
        <is>
          <t>---</t>
        </is>
      </c>
      <c r="BN2399" t="inlineStr">
        <is>
          <t>200.113.215.77</t>
        </is>
      </c>
      <c r="BO2399" t="inlineStr">
        <is>
          <t xml:space="preserve"> Wilcardo Jean</t>
        </is>
      </c>
    </row>
    <row r="2400">
      <c r="A2400" t="inlineStr">
        <is>
          <t>2398</t>
        </is>
      </c>
      <c r="B2400" t="inlineStr">
        <is>
          <t>96e0dbdb-11d0-4b18-9832-c5d8f7263b10</t>
        </is>
      </c>
      <c r="C2400" t="inlineStr">
        <is>
          <t>2025-06-04</t>
        </is>
      </c>
      <c r="D2400" t="inlineStr">
        <is>
          <t>4</t>
        </is>
      </c>
      <c r="E2400" t="inlineStr">
        <is>
          <t>Rappel Date charge virale</t>
        </is>
      </c>
      <c r="F2400" t="inlineStr">
        <is>
          <t>0</t>
        </is>
      </c>
      <c r="G2400" t="inlineStr">
        <is>
          <t>Pas de telephone</t>
        </is>
      </c>
      <c r="H2400" t="inlineStr">
        <is>
          <t>1</t>
        </is>
      </c>
      <c r="I2400" t="inlineStr">
        <is>
          <t>1</t>
        </is>
      </c>
      <c r="J2400" t="inlineStr"/>
      <c r="K2400" t="inlineStr">
        <is>
          <t>---</t>
        </is>
      </c>
      <c r="L2400" t="inlineStr">
        <is>
          <t>---</t>
        </is>
      </c>
      <c r="M2400" t="inlineStr">
        <is>
          <t>---</t>
        </is>
      </c>
      <c r="N2400" t="inlineStr">
        <is>
          <t>---</t>
        </is>
      </c>
      <c r="O2400" t="inlineStr">
        <is>
          <t>---</t>
        </is>
      </c>
      <c r="P2400" t="inlineStr">
        <is>
          <t>---</t>
        </is>
      </c>
      <c r="Q2400" t="inlineStr">
        <is>
          <t>---</t>
        </is>
      </c>
      <c r="R2400" t="inlineStr"/>
      <c r="S2400" t="inlineStr"/>
      <c r="T2400" t="inlineStr"/>
      <c r="U2400" t="inlineStr"/>
      <c r="V2400" t="inlineStr"/>
      <c r="W2400" t="inlineStr"/>
      <c r="X2400" t="inlineStr">
        <is>
          <t>PIG/CSSR/00037</t>
        </is>
      </c>
      <c r="Y2400" t="inlineStr">
        <is>
          <t>PIG/CSSR/00037</t>
        </is>
      </c>
      <c r="Z2400" t="inlineStr">
        <is>
          <t>2025-06-05 18:06:02</t>
        </is>
      </c>
      <c r="AA2400" t="inlineStr">
        <is>
          <t>2025-06-05 18:05:20</t>
        </is>
      </c>
      <c r="AB2400" t="inlineStr">
        <is>
          <t>1ketly</t>
        </is>
      </c>
      <c r="AC2400" t="inlineStr">
        <is>
          <t>2025-06-05 18:06:04</t>
        </is>
      </c>
      <c r="AD2400" s="1" t="inlineStr">
        <is>
          <t>https://www.commcarehq.org/a/caris-test/reports/form_data/96e0dbdb-11d0-4b18-9832-c5d8f7263b10/</t>
        </is>
      </c>
      <c r="AE2400" t="inlineStr">
        <is>
          <t>---</t>
        </is>
      </c>
      <c r="AF2400" t="inlineStr">
        <is>
          <t>3c5a623af057e23a32ae4000_36720</t>
        </is>
      </c>
      <c r="AG2400" t="inlineStr">
        <is>
          <t>---</t>
        </is>
      </c>
      <c r="AH2400" t="inlineStr">
        <is>
          <t>2025-06-05 18:06:02</t>
        </is>
      </c>
      <c r="AI2400" t="inlineStr">
        <is>
          <t>a75dfcb32c444e83a4857eabadf7dd0f</t>
        </is>
      </c>
      <c r="AJ2400" t="inlineStr">
        <is>
          <t>2025-06-04</t>
        </is>
      </c>
      <c r="AK2400" t="inlineStr">
        <is>
          <t>4</t>
        </is>
      </c>
      <c r="AL2400" t="inlineStr">
        <is>
          <t>Rappel Date charge virale</t>
        </is>
      </c>
      <c r="AM2400" t="inlineStr">
        <is>
          <t>0</t>
        </is>
      </c>
      <c r="AN2400" t="inlineStr">
        <is>
          <t>Pas de telephone</t>
        </is>
      </c>
      <c r="AO2400" t="inlineStr">
        <is>
          <t>1</t>
        </is>
      </c>
      <c r="AP2400" t="inlineStr">
        <is>
          <t>1</t>
        </is>
      </c>
      <c r="AQ2400" t="inlineStr"/>
      <c r="AR2400" t="inlineStr"/>
      <c r="AS2400" t="inlineStr"/>
      <c r="AT2400" t="inlineStr"/>
      <c r="AU2400" t="inlineStr">
        <is>
          <t>---</t>
        </is>
      </c>
      <c r="AV2400" t="inlineStr">
        <is>
          <t>---</t>
        </is>
      </c>
      <c r="AW2400" t="inlineStr">
        <is>
          <t>---</t>
        </is>
      </c>
      <c r="AX2400" t="inlineStr">
        <is>
          <t>---</t>
        </is>
      </c>
      <c r="AY2400" t="inlineStr">
        <is>
          <t>---</t>
        </is>
      </c>
      <c r="AZ2400" t="inlineStr">
        <is>
          <t>---</t>
        </is>
      </c>
      <c r="BA2400" t="inlineStr">
        <is>
          <t>a75dfcb32c444e83a4857eabadf7dd0f</t>
        </is>
      </c>
      <c r="BB2400" t="inlineStr">
        <is>
          <t>http://openrosa.org/formdesigner/0B48E039-1E80-49A7-AC24-732B6E788E39</t>
        </is>
      </c>
      <c r="BC2400" t="inlineStr">
        <is>
          <t>Ration et autres visites</t>
        </is>
      </c>
      <c r="BD2400" t="inlineStr">
        <is>
          <t>CommCare Android, version "2.57.0"(472005). App v16173. CommCare Version 2.57.0. Build 472005, built on: 2025-05-09</t>
        </is>
      </c>
      <c r="BE2400" t="inlineStr">
        <is>
          <t>commcare_173380f7-b37d-43d8-ba2b-b49ceb66cb2e</t>
        </is>
      </c>
      <c r="BF2400" t="inlineStr">
        <is>
          <t>19.4388156 -72.2047081 367.0 10.0</t>
        </is>
      </c>
      <c r="BG2400" t="inlineStr">
        <is>
          <t>f13d8149fc6d39ebe86af18272310ff9</t>
        </is>
      </c>
      <c r="BH2400" t="inlineStr">
        <is>
          <t>e80e5bb19d0d4d1e94c8a1a966fa7d8f</t>
        </is>
      </c>
      <c r="BI2400" t="inlineStr">
        <is>
          <t>15246</t>
        </is>
      </c>
      <c r="BJ2400" t="inlineStr">
        <is>
          <t>XFormInstance</t>
        </is>
      </c>
      <c r="BK2400" t="inlineStr">
        <is>
          <t>9e82000d423611f0b91fdf8044126b4a</t>
        </is>
      </c>
      <c r="BL2400" t="b">
        <v>0</v>
      </c>
      <c r="BM2400" t="inlineStr">
        <is>
          <t>---</t>
        </is>
      </c>
      <c r="BN2400" t="inlineStr">
        <is>
          <t>200.113.215.77</t>
        </is>
      </c>
      <c r="BO2400" t="inlineStr">
        <is>
          <t>Destine Eluda</t>
        </is>
      </c>
    </row>
    <row r="2401">
      <c r="A2401" t="inlineStr">
        <is>
          <t>2399</t>
        </is>
      </c>
      <c r="B2401" t="inlineStr">
        <is>
          <t>3071d7d9-b51e-4ae4-a7b5-55de56f53cfc</t>
        </is>
      </c>
      <c r="C2401" t="inlineStr">
        <is>
          <t>2025-06-05</t>
        </is>
      </c>
      <c r="D2401" t="inlineStr">
        <is>
          <t>4</t>
        </is>
      </c>
      <c r="E2401" t="inlineStr">
        <is>
          <t>Adhérence</t>
        </is>
      </c>
      <c r="F2401" t="inlineStr">
        <is>
          <t>0</t>
        </is>
      </c>
      <c r="G2401" t="inlineStr">
        <is>
          <t>Adhérence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---</t>
        </is>
      </c>
      <c r="L2401" t="inlineStr">
        <is>
          <t>---</t>
        </is>
      </c>
      <c r="M2401" t="inlineStr">
        <is>
          <t>---</t>
        </is>
      </c>
      <c r="N2401" t="inlineStr">
        <is>
          <t>---</t>
        </is>
      </c>
      <c r="O2401" t="inlineStr">
        <is>
          <t>---</t>
        </is>
      </c>
      <c r="P2401" t="inlineStr">
        <is>
          <t>---</t>
        </is>
      </c>
      <c r="Q2401" t="inlineStr">
        <is>
          <t>---</t>
        </is>
      </c>
      <c r="R2401" t="inlineStr"/>
      <c r="S2401" t="inlineStr"/>
      <c r="T2401" t="inlineStr"/>
      <c r="U2401" t="inlineStr"/>
      <c r="V2401" t="inlineStr"/>
      <c r="W2401" t="inlineStr"/>
      <c r="X2401" t="inlineStr">
        <is>
          <t>CAP/HSCM/ST04617</t>
        </is>
      </c>
      <c r="Y2401" t="inlineStr">
        <is>
          <t>CAP/HSCM/ST04617</t>
        </is>
      </c>
      <c r="Z2401" t="inlineStr">
        <is>
          <t>2025-06-05 19:10:22</t>
        </is>
      </c>
      <c r="AA2401" t="inlineStr">
        <is>
          <t>2025-06-05 19:09:30</t>
        </is>
      </c>
      <c r="AB2401" t="inlineStr">
        <is>
          <t>1fleurgile</t>
        </is>
      </c>
      <c r="AC2401" t="inlineStr">
        <is>
          <t>2025-06-06 00:57:00</t>
        </is>
      </c>
      <c r="AD2401" s="1" t="inlineStr">
        <is>
          <t>https://www.commcarehq.org/a/caris-test/reports/form_data/3071d7d9-b51e-4ae4-a7b5-55de56f53cfc/</t>
        </is>
      </c>
      <c r="AE2401" t="inlineStr">
        <is>
          <t>---</t>
        </is>
      </c>
      <c r="AF2401" t="inlineStr">
        <is>
          <t>3c5a623af057e23a32ae4000_166510</t>
        </is>
      </c>
      <c r="AG2401" t="inlineStr">
        <is>
          <t>---</t>
        </is>
      </c>
      <c r="AH2401" t="inlineStr">
        <is>
          <t>2025-06-05 19:10:22</t>
        </is>
      </c>
      <c r="AI2401" t="inlineStr">
        <is>
          <t>9cfdf7db54419d22491b2c964b5162b3</t>
        </is>
      </c>
      <c r="AJ2401" t="inlineStr">
        <is>
          <t>2025-06-05</t>
        </is>
      </c>
      <c r="AK2401" t="inlineStr">
        <is>
          <t>4</t>
        </is>
      </c>
      <c r="AL2401" t="inlineStr">
        <is>
          <t>Adhérence</t>
        </is>
      </c>
      <c r="AM2401" t="inlineStr">
        <is>
          <t>0</t>
        </is>
      </c>
      <c r="AN2401" t="inlineStr">
        <is>
          <t>Adhérence</t>
        </is>
      </c>
      <c r="AO2401" t="inlineStr">
        <is>
          <t>1</t>
        </is>
      </c>
      <c r="AP2401" t="inlineStr">
        <is>
          <t>1</t>
        </is>
      </c>
      <c r="AQ2401" t="inlineStr"/>
      <c r="AR2401" t="inlineStr"/>
      <c r="AS2401" t="inlineStr"/>
      <c r="AT2401" t="inlineStr"/>
      <c r="AU2401" t="inlineStr">
        <is>
          <t>---</t>
        </is>
      </c>
      <c r="AV2401" t="inlineStr">
        <is>
          <t>---</t>
        </is>
      </c>
      <c r="AW2401" t="inlineStr">
        <is>
          <t>---</t>
        </is>
      </c>
      <c r="AX2401" t="inlineStr">
        <is>
          <t>---</t>
        </is>
      </c>
      <c r="AY2401" t="inlineStr">
        <is>
          <t>---</t>
        </is>
      </c>
      <c r="AZ2401" t="inlineStr">
        <is>
          <t>---</t>
        </is>
      </c>
      <c r="BA2401" t="inlineStr">
        <is>
          <t>9cfdf7db54419d22491b2c964b5162b3</t>
        </is>
      </c>
      <c r="BB2401" t="inlineStr">
        <is>
          <t>http://openrosa.org/formdesigner/0B48E039-1E80-49A7-AC24-732B6E788E39</t>
        </is>
      </c>
      <c r="BC2401" t="inlineStr">
        <is>
          <t>Ration et autres visites</t>
        </is>
      </c>
      <c r="BD2401" t="inlineStr">
        <is>
          <t>CommCare Android, version "2.56.1"(471796). App v16173. CommCare Version 2.56.1. Build 471796, built on: 2025-05-12</t>
        </is>
      </c>
      <c r="BE2401" t="inlineStr">
        <is>
          <t>commcare_76b456dd-7d90-498a-a785-92f136625a61</t>
        </is>
      </c>
      <c r="BF2401" t="inlineStr">
        <is>
          <t>19.6153969 -72.2012564 47.89 347.52</t>
        </is>
      </c>
      <c r="BG2401" t="inlineStr">
        <is>
          <t>f13d8149fc6d39ebe86af18272310ff9</t>
        </is>
      </c>
      <c r="BH2401" t="inlineStr">
        <is>
          <t>e80e5bb19d0d4d1e94c8a1a966fa7d8f</t>
        </is>
      </c>
      <c r="BI2401" t="inlineStr">
        <is>
          <t>15246</t>
        </is>
      </c>
      <c r="BJ2401" t="inlineStr">
        <is>
          <t>XFormInstance</t>
        </is>
      </c>
      <c r="BK2401" t="inlineStr">
        <is>
          <t>03d94028415f11f0b9933339fbc0b855</t>
        </is>
      </c>
      <c r="BL2401" t="b">
        <v>0</v>
      </c>
      <c r="BM2401" t="inlineStr">
        <is>
          <t>---</t>
        </is>
      </c>
      <c r="BN2401" t="inlineStr">
        <is>
          <t>200.113.238.73</t>
        </is>
      </c>
      <c r="BO2401" t="inlineStr">
        <is>
          <t>Inna St Fleur</t>
        </is>
      </c>
    </row>
    <row r="2402">
      <c r="A2402" t="inlineStr">
        <is>
          <t>2400</t>
        </is>
      </c>
      <c r="B2402" t="inlineStr">
        <is>
          <t>c2235fcc-124a-4763-affc-2bed04f87efd</t>
        </is>
      </c>
      <c r="C2402" t="inlineStr">
        <is>
          <t>2025-06-05</t>
        </is>
      </c>
      <c r="D2402" t="inlineStr">
        <is>
          <t>4</t>
        </is>
      </c>
      <c r="E2402" t="inlineStr">
        <is>
          <t>Adhérence</t>
        </is>
      </c>
      <c r="F2402" t="inlineStr">
        <is>
          <t>0</t>
        </is>
      </c>
      <c r="G2402" t="inlineStr">
        <is>
          <t>Adherence</t>
        </is>
      </c>
      <c r="H2402" t="inlineStr">
        <is>
          <t>0</t>
        </is>
      </c>
      <c r="I2402" t="inlineStr">
        <is>
          <t>1</t>
        </is>
      </c>
      <c r="J2402" t="inlineStr">
        <is>
          <t>1</t>
        </is>
      </c>
      <c r="K2402" t="inlineStr">
        <is>
          <t>---</t>
        </is>
      </c>
      <c r="L2402" t="inlineStr">
        <is>
          <t>---</t>
        </is>
      </c>
      <c r="M2402" t="inlineStr">
        <is>
          <t>---</t>
        </is>
      </c>
      <c r="N2402" t="inlineStr">
        <is>
          <t>---</t>
        </is>
      </c>
      <c r="O2402" t="inlineStr">
        <is>
          <t>---</t>
        </is>
      </c>
      <c r="P2402" t="inlineStr">
        <is>
          <t>---</t>
        </is>
      </c>
      <c r="Q2402" t="inlineStr">
        <is>
          <t>---</t>
        </is>
      </c>
      <c r="R2402" t="inlineStr"/>
      <c r="S2402" t="inlineStr"/>
      <c r="T2402" t="inlineStr"/>
      <c r="U2402" t="inlineStr"/>
      <c r="V2402" t="inlineStr"/>
      <c r="W2402" t="inlineStr"/>
      <c r="X2402" t="inlineStr">
        <is>
          <t>CAP/HSCM/ST03748</t>
        </is>
      </c>
      <c r="Y2402" t="inlineStr">
        <is>
          <t>CAP/HSCM/ST03748</t>
        </is>
      </c>
      <c r="Z2402" t="inlineStr">
        <is>
          <t>2025-06-06 00:30:12</t>
        </is>
      </c>
      <c r="AA2402" t="inlineStr">
        <is>
          <t>2025-06-06 00:29:23</t>
        </is>
      </c>
      <c r="AB2402" t="inlineStr">
        <is>
          <t>1fleurgile</t>
        </is>
      </c>
      <c r="AC2402" t="inlineStr">
        <is>
          <t>2025-06-06 00:57:01</t>
        </is>
      </c>
      <c r="AD2402" s="1" t="inlineStr">
        <is>
          <t>https://www.commcarehq.org/a/caris-test/reports/form_data/c2235fcc-124a-4763-affc-2bed04f87efd/</t>
        </is>
      </c>
      <c r="AE2402" t="inlineStr">
        <is>
          <t>---</t>
        </is>
      </c>
      <c r="AF2402" t="inlineStr">
        <is>
          <t>3c5a623af057e23a32ae4000_37634</t>
        </is>
      </c>
      <c r="AG2402" t="inlineStr">
        <is>
          <t>---</t>
        </is>
      </c>
      <c r="AH2402" t="inlineStr">
        <is>
          <t>2025-06-06 00:30:12</t>
        </is>
      </c>
      <c r="AI2402" t="inlineStr">
        <is>
          <t>9cfdf7db54419d22491b2c964b5162b3</t>
        </is>
      </c>
      <c r="AJ2402" t="inlineStr">
        <is>
          <t>2025-06-05</t>
        </is>
      </c>
      <c r="AK2402" t="inlineStr">
        <is>
          <t>4</t>
        </is>
      </c>
      <c r="AL2402" t="inlineStr">
        <is>
          <t>Adhérence</t>
        </is>
      </c>
      <c r="AM2402" t="inlineStr">
        <is>
          <t>0</t>
        </is>
      </c>
      <c r="AN2402" t="inlineStr">
        <is>
          <t>Adherence</t>
        </is>
      </c>
      <c r="AO2402" t="inlineStr">
        <is>
          <t>0</t>
        </is>
      </c>
      <c r="AP2402" t="inlineStr">
        <is>
          <t>1</t>
        </is>
      </c>
      <c r="AQ2402" t="inlineStr"/>
      <c r="AR2402" t="inlineStr"/>
      <c r="AS2402" t="inlineStr"/>
      <c r="AT2402" t="inlineStr"/>
      <c r="AU2402" t="inlineStr">
        <is>
          <t>---</t>
        </is>
      </c>
      <c r="AV2402" t="inlineStr">
        <is>
          <t>---</t>
        </is>
      </c>
      <c r="AW2402" t="inlineStr">
        <is>
          <t>---</t>
        </is>
      </c>
      <c r="AX2402" t="inlineStr">
        <is>
          <t>---</t>
        </is>
      </c>
      <c r="AY2402" t="inlineStr">
        <is>
          <t>---</t>
        </is>
      </c>
      <c r="AZ2402" t="inlineStr">
        <is>
          <t>---</t>
        </is>
      </c>
      <c r="BA2402" t="inlineStr">
        <is>
          <t>9cfdf7db54419d22491b2c964b5162b3</t>
        </is>
      </c>
      <c r="BB2402" t="inlineStr">
        <is>
          <t>http://openrosa.org/formdesigner/0B48E039-1E80-49A7-AC24-732B6E788E39</t>
        </is>
      </c>
      <c r="BC2402" t="inlineStr">
        <is>
          <t>Ration et autres visites</t>
        </is>
      </c>
      <c r="BD2402" t="inlineStr">
        <is>
          <t>CommCare Android, version "2.56.1"(471796). App v16173. CommCare Version 2.56.1. Build 471796, built on: 2025-05-12</t>
        </is>
      </c>
      <c r="BE2402" t="inlineStr">
        <is>
          <t>commcare_76b456dd-7d90-498a-a785-92f136625a61</t>
        </is>
      </c>
      <c r="BF2402" t="inlineStr">
        <is>
          <t>19.7264683 -72.2210187 0.0 2900.0</t>
        </is>
      </c>
      <c r="BG2402" t="inlineStr">
        <is>
          <t>f13d8149fc6d39ebe86af18272310ff9</t>
        </is>
      </c>
      <c r="BH2402" t="inlineStr">
        <is>
          <t>e80e5bb19d0d4d1e94c8a1a966fa7d8f</t>
        </is>
      </c>
      <c r="BI2402" t="inlineStr">
        <is>
          <t>15246</t>
        </is>
      </c>
      <c r="BJ2402" t="inlineStr">
        <is>
          <t>XFormInstance</t>
        </is>
      </c>
      <c r="BK2402" t="inlineStr">
        <is>
          <t>03d94028415f11f0b9933339fbc0b855</t>
        </is>
      </c>
      <c r="BL2402" t="b">
        <v>0</v>
      </c>
      <c r="BM2402" t="inlineStr">
        <is>
          <t>---</t>
        </is>
      </c>
      <c r="BN2402" t="inlineStr">
        <is>
          <t>200.113.238.73</t>
        </is>
      </c>
      <c r="BO2402" t="inlineStr">
        <is>
          <t>Jean Luckson</t>
        </is>
      </c>
    </row>
    <row r="2403">
      <c r="A2403" t="inlineStr">
        <is>
          <t>2401</t>
        </is>
      </c>
      <c r="B2403" t="inlineStr">
        <is>
          <t>3bc84881-d519-491c-9d3d-65391b7bc2af</t>
        </is>
      </c>
      <c r="C2403" t="inlineStr">
        <is>
          <t>2025-05-22</t>
        </is>
      </c>
      <c r="D2403" t="inlineStr">
        <is>
          <t>3</t>
        </is>
      </c>
      <c r="E2403" t="inlineStr">
        <is>
          <t>---</t>
        </is>
      </c>
      <c r="F2403" t="inlineStr">
        <is>
          <t>1</t>
        </is>
      </c>
      <c r="G2403" t="inlineStr">
        <is>
          <t>---</t>
        </is>
      </c>
      <c r="H2403" t="inlineStr">
        <is>
          <t>1</t>
        </is>
      </c>
      <c r="I2403" t="inlineStr">
        <is>
          <t>0</t>
        </is>
      </c>
      <c r="J2403" t="inlineStr">
        <is>
          <t>---</t>
        </is>
      </c>
      <c r="K2403" t="inlineStr">
        <is>
          <t>---</t>
        </is>
      </c>
      <c r="L2403" t="inlineStr">
        <is>
          <t>---</t>
        </is>
      </c>
      <c r="M2403" t="inlineStr">
        <is>
          <t>---</t>
        </is>
      </c>
      <c r="N2403" t="inlineStr">
        <is>
          <t>---</t>
        </is>
      </c>
      <c r="O2403" t="inlineStr">
        <is>
          <t>---</t>
        </is>
      </c>
      <c r="P2403" t="inlineStr">
        <is>
          <t>---</t>
        </is>
      </c>
      <c r="Q2403" t="inlineStr">
        <is>
          <t>---</t>
        </is>
      </c>
      <c r="R2403" t="inlineStr">
        <is>
          <t>---</t>
        </is>
      </c>
      <c r="S2403" t="inlineStr">
        <is>
          <t>---</t>
        </is>
      </c>
      <c r="T2403" t="inlineStr">
        <is>
          <t>---</t>
        </is>
      </c>
      <c r="U2403" t="inlineStr">
        <is>
          <t>---</t>
        </is>
      </c>
      <c r="V2403" t="inlineStr">
        <is>
          <t>---</t>
        </is>
      </c>
      <c r="W2403" t="inlineStr"/>
      <c r="X2403" t="inlineStr">
        <is>
          <t>CAP/CSLT/S00397</t>
        </is>
      </c>
      <c r="Y2403" t="inlineStr">
        <is>
          <t>CAP/CSLT/S00397</t>
        </is>
      </c>
      <c r="Z2403" t="inlineStr">
        <is>
          <t>2025-06-06 02:00:17</t>
        </is>
      </c>
      <c r="AA2403" t="inlineStr">
        <is>
          <t>2025-06-06 01:59:28</t>
        </is>
      </c>
      <c r="AB2403" t="inlineStr">
        <is>
          <t>1irania</t>
        </is>
      </c>
      <c r="AC2403" t="inlineStr">
        <is>
          <t>2025-06-06 02:00:18</t>
        </is>
      </c>
      <c r="AD2403" s="1" t="inlineStr">
        <is>
          <t>https://www.commcarehq.org/a/caris-test/reports/form_data/3bc84881-d519-491c-9d3d-65391b7bc2af/</t>
        </is>
      </c>
      <c r="AE2403" t="inlineStr">
        <is>
          <t>---</t>
        </is>
      </c>
      <c r="AF2403" t="inlineStr">
        <is>
          <t>3c5a623af057e23a32ae4000_28246</t>
        </is>
      </c>
      <c r="AG2403" t="inlineStr">
        <is>
          <t>OK</t>
        </is>
      </c>
      <c r="AH2403" t="inlineStr">
        <is>
          <t>2025-06-06 02:00:17</t>
        </is>
      </c>
      <c r="AI2403" t="inlineStr">
        <is>
          <t>42a82b7de9e609ae71648670ad4c56aa</t>
        </is>
      </c>
      <c r="AJ2403" t="inlineStr">
        <is>
          <t>2025-05-22</t>
        </is>
      </c>
      <c r="AK2403" t="inlineStr">
        <is>
          <t>3</t>
        </is>
      </c>
      <c r="AL2403" t="inlineStr">
        <is>
          <t>---</t>
        </is>
      </c>
      <c r="AM2403" t="inlineStr">
        <is>
          <t>1</t>
        </is>
      </c>
      <c r="AN2403" t="inlineStr">
        <is>
          <t>---</t>
        </is>
      </c>
      <c r="AO2403" t="inlineStr">
        <is>
          <t>1</t>
        </is>
      </c>
      <c r="AP2403" t="inlineStr">
        <is>
          <t>0</t>
        </is>
      </c>
      <c r="AQ2403" t="inlineStr">
        <is>
          <t>---</t>
        </is>
      </c>
      <c r="AR2403" t="inlineStr">
        <is>
          <t>---</t>
        </is>
      </c>
      <c r="AS2403" t="inlineStr">
        <is>
          <t>---</t>
        </is>
      </c>
      <c r="AT2403" t="inlineStr"/>
      <c r="AU2403" t="inlineStr">
        <is>
          <t>---</t>
        </is>
      </c>
      <c r="AV2403" t="inlineStr">
        <is>
          <t>---</t>
        </is>
      </c>
      <c r="AW2403" t="inlineStr">
        <is>
          <t>---</t>
        </is>
      </c>
      <c r="AX2403" t="inlineStr">
        <is>
          <t>---</t>
        </is>
      </c>
      <c r="AY2403" t="inlineStr">
        <is>
          <t>---</t>
        </is>
      </c>
      <c r="AZ2403" t="inlineStr">
        <is>
          <t>---</t>
        </is>
      </c>
      <c r="BA2403" t="inlineStr">
        <is>
          <t>42a82b7de9e609ae71648670ad4c56aa</t>
        </is>
      </c>
      <c r="BB2403" t="inlineStr">
        <is>
          <t>http://openrosa.org/formdesigner/0B48E039-1E80-49A7-AC24-732B6E788E39</t>
        </is>
      </c>
      <c r="BC2403" t="inlineStr">
        <is>
          <t>Ration et autres visites</t>
        </is>
      </c>
      <c r="BD2403" t="inlineStr">
        <is>
          <t>CommCare Android, version "2.57.0"(472005). App v16173. CommCare Version 2.57.0. Build 472005, built on: 2025-05-09</t>
        </is>
      </c>
      <c r="BE2403" t="inlineStr">
        <is>
          <t>commcare_810115cc-52c5-4875-8fe9-3d267d1618b9</t>
        </is>
      </c>
      <c r="BF2403" t="inlineStr"/>
      <c r="BG2403" t="inlineStr">
        <is>
          <t>f13d8149fc6d39ebe86af18272310ff9</t>
        </is>
      </c>
      <c r="BH2403" t="inlineStr">
        <is>
          <t>e80e5bb19d0d4d1e94c8a1a966fa7d8f</t>
        </is>
      </c>
      <c r="BI2403" t="inlineStr">
        <is>
          <t>15246</t>
        </is>
      </c>
      <c r="BJ2403" t="inlineStr">
        <is>
          <t>XFormInstance</t>
        </is>
      </c>
      <c r="BK2403" t="inlineStr">
        <is>
          <t>4cbe02a2421c11f09232bb16f85ce7ee</t>
        </is>
      </c>
      <c r="BL2403" t="b">
        <v>0</v>
      </c>
      <c r="BM2403" t="inlineStr">
        <is>
          <t>---</t>
        </is>
      </c>
      <c r="BN2403" t="inlineStr">
        <is>
          <t>200.113.253.5</t>
        </is>
      </c>
      <c r="BO2403" t="inlineStr">
        <is>
          <t>Saintilmond Naika</t>
        </is>
      </c>
    </row>
    <row r="2404">
      <c r="A2404" t="inlineStr">
        <is>
          <t>2402</t>
        </is>
      </c>
      <c r="B2404" t="inlineStr">
        <is>
          <t>e8880cb9-3f02-4ef4-b1c5-cd088c6ca483</t>
        </is>
      </c>
      <c r="C2404" t="inlineStr">
        <is>
          <t>2025-05-22</t>
        </is>
      </c>
      <c r="D2404" t="inlineStr">
        <is>
          <t>3</t>
        </is>
      </c>
      <c r="E2404" t="inlineStr">
        <is>
          <t>---</t>
        </is>
      </c>
      <c r="F2404" t="inlineStr">
        <is>
          <t>0</t>
        </is>
      </c>
      <c r="G2404" t="inlineStr">
        <is>
          <t>---</t>
        </is>
      </c>
      <c r="H2404" t="inlineStr">
        <is>
          <t>1</t>
        </is>
      </c>
      <c r="I2404" t="inlineStr">
        <is>
          <t>0</t>
        </is>
      </c>
      <c r="J2404" t="inlineStr">
        <is>
          <t>---</t>
        </is>
      </c>
      <c r="K2404" t="inlineStr">
        <is>
          <t>---</t>
        </is>
      </c>
      <c r="L2404" t="inlineStr">
        <is>
          <t>---</t>
        </is>
      </c>
      <c r="M2404" t="inlineStr">
        <is>
          <t>---</t>
        </is>
      </c>
      <c r="N2404" t="inlineStr">
        <is>
          <t>---</t>
        </is>
      </c>
      <c r="O2404" t="inlineStr">
        <is>
          <t>---</t>
        </is>
      </c>
      <c r="P2404" t="inlineStr">
        <is>
          <t>---</t>
        </is>
      </c>
      <c r="Q2404" t="inlineStr">
        <is>
          <t>---</t>
        </is>
      </c>
      <c r="R2404" t="inlineStr">
        <is>
          <t>---</t>
        </is>
      </c>
      <c r="S2404" t="inlineStr">
        <is>
          <t>---</t>
        </is>
      </c>
      <c r="T2404" t="inlineStr">
        <is>
          <t>---</t>
        </is>
      </c>
      <c r="U2404" t="inlineStr">
        <is>
          <t>---</t>
        </is>
      </c>
      <c r="V2404" t="inlineStr">
        <is>
          <t>---</t>
        </is>
      </c>
      <c r="W2404" t="inlineStr"/>
      <c r="X2404" t="inlineStr">
        <is>
          <t>CAP/CSLT/ST00393</t>
        </is>
      </c>
      <c r="Y2404" t="inlineStr">
        <is>
          <t>CAP/CSLT/ST00393</t>
        </is>
      </c>
      <c r="Z2404" t="inlineStr">
        <is>
          <t>2025-06-06 02:01:35</t>
        </is>
      </c>
      <c r="AA2404" t="inlineStr">
        <is>
          <t>2025-06-06 02:00:49</t>
        </is>
      </c>
      <c r="AB2404" t="inlineStr">
        <is>
          <t>1irania</t>
        </is>
      </c>
      <c r="AC2404" t="inlineStr">
        <is>
          <t>2025-06-06 02:01:36</t>
        </is>
      </c>
      <c r="AD2404" s="1" t="inlineStr">
        <is>
          <t>https://www.commcarehq.org/a/caris-test/reports/form_data/e8880cb9-3f02-4ef4-b1c5-cd088c6ca483/</t>
        </is>
      </c>
      <c r="AE2404" t="inlineStr">
        <is>
          <t>---</t>
        </is>
      </c>
      <c r="AF2404" t="inlineStr">
        <is>
          <t>3c5a623af057e23a32ae4000_50699</t>
        </is>
      </c>
      <c r="AG2404" t="inlineStr">
        <is>
          <t>OK</t>
        </is>
      </c>
      <c r="AH2404" t="inlineStr">
        <is>
          <t>2025-06-06 02:01:35</t>
        </is>
      </c>
      <c r="AI2404" t="inlineStr">
        <is>
          <t>42a82b7de9e609ae71648670ad4c56aa</t>
        </is>
      </c>
      <c r="AJ2404" t="inlineStr">
        <is>
          <t>2025-05-22</t>
        </is>
      </c>
      <c r="AK2404" t="inlineStr">
        <is>
          <t>3</t>
        </is>
      </c>
      <c r="AL2404" t="inlineStr">
        <is>
          <t>---</t>
        </is>
      </c>
      <c r="AM2404" t="inlineStr">
        <is>
          <t>0</t>
        </is>
      </c>
      <c r="AN2404" t="inlineStr">
        <is>
          <t>---</t>
        </is>
      </c>
      <c r="AO2404" t="inlineStr">
        <is>
          <t>1</t>
        </is>
      </c>
      <c r="AP2404" t="inlineStr">
        <is>
          <t>0</t>
        </is>
      </c>
      <c r="AQ2404" t="inlineStr">
        <is>
          <t>---</t>
        </is>
      </c>
      <c r="AR2404" t="inlineStr">
        <is>
          <t>---</t>
        </is>
      </c>
      <c r="AS2404" t="inlineStr">
        <is>
          <t>---</t>
        </is>
      </c>
      <c r="AT2404" t="inlineStr"/>
      <c r="AU2404" t="inlineStr">
        <is>
          <t>---</t>
        </is>
      </c>
      <c r="AV2404" t="inlineStr">
        <is>
          <t>---</t>
        </is>
      </c>
      <c r="AW2404" t="inlineStr">
        <is>
          <t>---</t>
        </is>
      </c>
      <c r="AX2404" t="inlineStr">
        <is>
          <t>---</t>
        </is>
      </c>
      <c r="AY2404" t="inlineStr">
        <is>
          <t>---</t>
        </is>
      </c>
      <c r="AZ2404" t="inlineStr">
        <is>
          <t>---</t>
        </is>
      </c>
      <c r="BA2404" t="inlineStr">
        <is>
          <t>42a82b7de9e609ae71648670ad4c56aa</t>
        </is>
      </c>
      <c r="BB2404" t="inlineStr">
        <is>
          <t>http://openrosa.org/formdesigner/0B48E039-1E80-49A7-AC24-732B6E788E39</t>
        </is>
      </c>
      <c r="BC2404" t="inlineStr">
        <is>
          <t>Ration et autres visites</t>
        </is>
      </c>
      <c r="BD2404" t="inlineStr">
        <is>
          <t>CommCare Android, version "2.57.0"(472005). App v16173. CommCare Version 2.57.0. Build 472005, built on: 2025-05-09</t>
        </is>
      </c>
      <c r="BE2404" t="inlineStr">
        <is>
          <t>commcare_810115cc-52c5-4875-8fe9-3d267d1618b9</t>
        </is>
      </c>
      <c r="BF2404" t="inlineStr"/>
      <c r="BG2404" t="inlineStr">
        <is>
          <t>f13d8149fc6d39ebe86af18272310ff9</t>
        </is>
      </c>
      <c r="BH2404" t="inlineStr">
        <is>
          <t>e80e5bb19d0d4d1e94c8a1a966fa7d8f</t>
        </is>
      </c>
      <c r="BI2404" t="inlineStr">
        <is>
          <t>15246</t>
        </is>
      </c>
      <c r="BJ2404" t="inlineStr">
        <is>
          <t>XFormInstance</t>
        </is>
      </c>
      <c r="BK2404" t="inlineStr">
        <is>
          <t>4cbe02a2421c11f09232bb16f85ce7ee</t>
        </is>
      </c>
      <c r="BL2404" t="b">
        <v>0</v>
      </c>
      <c r="BM2404" t="inlineStr">
        <is>
          <t>---</t>
        </is>
      </c>
      <c r="BN2404" t="inlineStr">
        <is>
          <t>200.113.253.5</t>
        </is>
      </c>
      <c r="BO2404" t="inlineStr">
        <is>
          <t>Kervensly Joseph</t>
        </is>
      </c>
    </row>
    <row r="2405">
      <c r="A2405" t="inlineStr">
        <is>
          <t>2403</t>
        </is>
      </c>
      <c r="B2405" t="inlineStr">
        <is>
          <t>f18e9a9c-0f70-463b-9cab-32589bd06630</t>
        </is>
      </c>
      <c r="C2405" t="inlineStr">
        <is>
          <t>2025-05-22</t>
        </is>
      </c>
      <c r="D2405" t="inlineStr">
        <is>
          <t>3</t>
        </is>
      </c>
      <c r="E2405" t="inlineStr">
        <is>
          <t>---</t>
        </is>
      </c>
      <c r="F2405" t="inlineStr">
        <is>
          <t>0</t>
        </is>
      </c>
      <c r="G2405" t="inlineStr">
        <is>
          <t>---</t>
        </is>
      </c>
      <c r="H2405" t="inlineStr">
        <is>
          <t>1</t>
        </is>
      </c>
      <c r="I2405" t="inlineStr">
        <is>
          <t>0</t>
        </is>
      </c>
      <c r="J2405" t="inlineStr">
        <is>
          <t>---</t>
        </is>
      </c>
      <c r="K2405" t="inlineStr">
        <is>
          <t>---</t>
        </is>
      </c>
      <c r="L2405" t="inlineStr">
        <is>
          <t>---</t>
        </is>
      </c>
      <c r="M2405" t="inlineStr">
        <is>
          <t>---</t>
        </is>
      </c>
      <c r="N2405" t="inlineStr">
        <is>
          <t>---</t>
        </is>
      </c>
      <c r="O2405" t="inlineStr">
        <is>
          <t>---</t>
        </is>
      </c>
      <c r="P2405" t="inlineStr">
        <is>
          <t>---</t>
        </is>
      </c>
      <c r="Q2405" t="inlineStr">
        <is>
          <t>---</t>
        </is>
      </c>
      <c r="R2405" t="inlineStr">
        <is>
          <t>---</t>
        </is>
      </c>
      <c r="S2405" t="inlineStr">
        <is>
          <t>---</t>
        </is>
      </c>
      <c r="T2405" t="inlineStr">
        <is>
          <t>---</t>
        </is>
      </c>
      <c r="U2405" t="inlineStr">
        <is>
          <t>---</t>
        </is>
      </c>
      <c r="V2405" t="inlineStr">
        <is>
          <t>---</t>
        </is>
      </c>
      <c r="W2405" t="inlineStr"/>
      <c r="X2405" t="inlineStr">
        <is>
          <t>CAP/CSLT/ST00334</t>
        </is>
      </c>
      <c r="Y2405" t="inlineStr">
        <is>
          <t>CAP/CSLT/ST00334</t>
        </is>
      </c>
      <c r="Z2405" t="inlineStr">
        <is>
          <t>2025-06-06 02:02:25</t>
        </is>
      </c>
      <c r="AA2405" t="inlineStr">
        <is>
          <t>2025-06-06 02:02:01</t>
        </is>
      </c>
      <c r="AB2405" t="inlineStr">
        <is>
          <t>1irania</t>
        </is>
      </c>
      <c r="AC2405" t="inlineStr">
        <is>
          <t>2025-06-06 02:02:26</t>
        </is>
      </c>
      <c r="AD2405" s="1" t="inlineStr">
        <is>
          <t>https://www.commcarehq.org/a/caris-test/reports/form_data/f18e9a9c-0f70-463b-9cab-32589bd06630/</t>
        </is>
      </c>
      <c r="AE2405" t="inlineStr">
        <is>
          <t>---</t>
        </is>
      </c>
      <c r="AF2405" t="inlineStr">
        <is>
          <t>3c5a623af057e23a32ae4000_18939</t>
        </is>
      </c>
      <c r="AG2405" t="inlineStr">
        <is>
          <t>OK</t>
        </is>
      </c>
      <c r="AH2405" t="inlineStr">
        <is>
          <t>2025-06-06 02:02:25</t>
        </is>
      </c>
      <c r="AI2405" t="inlineStr">
        <is>
          <t>42a82b7de9e609ae71648670ad4c56aa</t>
        </is>
      </c>
      <c r="AJ2405" t="inlineStr">
        <is>
          <t>2025-05-22</t>
        </is>
      </c>
      <c r="AK2405" t="inlineStr">
        <is>
          <t>3</t>
        </is>
      </c>
      <c r="AL2405" t="inlineStr">
        <is>
          <t>---</t>
        </is>
      </c>
      <c r="AM2405" t="inlineStr">
        <is>
          <t>0</t>
        </is>
      </c>
      <c r="AN2405" t="inlineStr">
        <is>
          <t>---</t>
        </is>
      </c>
      <c r="AO2405" t="inlineStr">
        <is>
          <t>1</t>
        </is>
      </c>
      <c r="AP2405" t="inlineStr">
        <is>
          <t>0</t>
        </is>
      </c>
      <c r="AQ2405" t="inlineStr">
        <is>
          <t>---</t>
        </is>
      </c>
      <c r="AR2405" t="inlineStr">
        <is>
          <t>---</t>
        </is>
      </c>
      <c r="AS2405" t="inlineStr">
        <is>
          <t>---</t>
        </is>
      </c>
      <c r="AT2405" t="inlineStr"/>
      <c r="AU2405" t="inlineStr">
        <is>
          <t>---</t>
        </is>
      </c>
      <c r="AV2405" t="inlineStr">
        <is>
          <t>---</t>
        </is>
      </c>
      <c r="AW2405" t="inlineStr">
        <is>
          <t>---</t>
        </is>
      </c>
      <c r="AX2405" t="inlineStr">
        <is>
          <t>---</t>
        </is>
      </c>
      <c r="AY2405" t="inlineStr">
        <is>
          <t>---</t>
        </is>
      </c>
      <c r="AZ2405" t="inlineStr">
        <is>
          <t>---</t>
        </is>
      </c>
      <c r="BA2405" t="inlineStr">
        <is>
          <t>42a82b7de9e609ae71648670ad4c56aa</t>
        </is>
      </c>
      <c r="BB2405" t="inlineStr">
        <is>
          <t>http://openrosa.org/formdesigner/0B48E039-1E80-49A7-AC24-732B6E788E39</t>
        </is>
      </c>
      <c r="BC2405" t="inlineStr">
        <is>
          <t>Ration et autres visites</t>
        </is>
      </c>
      <c r="BD2405" t="inlineStr">
        <is>
          <t>CommCare Android, version "2.57.0"(472005). App v16173. CommCare Version 2.57.0. Build 472005, built on: 2025-05-09</t>
        </is>
      </c>
      <c r="BE2405" t="inlineStr">
        <is>
          <t>commcare_810115cc-52c5-4875-8fe9-3d267d1618b9</t>
        </is>
      </c>
      <c r="BF2405" t="inlineStr"/>
      <c r="BG2405" t="inlineStr">
        <is>
          <t>f13d8149fc6d39ebe86af18272310ff9</t>
        </is>
      </c>
      <c r="BH2405" t="inlineStr">
        <is>
          <t>e80e5bb19d0d4d1e94c8a1a966fa7d8f</t>
        </is>
      </c>
      <c r="BI2405" t="inlineStr">
        <is>
          <t>15246</t>
        </is>
      </c>
      <c r="BJ2405" t="inlineStr">
        <is>
          <t>XFormInstance</t>
        </is>
      </c>
      <c r="BK2405" t="inlineStr">
        <is>
          <t>4cbe02a2421c11f09232bb16f85ce7ee</t>
        </is>
      </c>
      <c r="BL2405" t="b">
        <v>0</v>
      </c>
      <c r="BM2405" t="inlineStr">
        <is>
          <t>---</t>
        </is>
      </c>
      <c r="BN2405" t="inlineStr">
        <is>
          <t>200.113.253.5</t>
        </is>
      </c>
      <c r="BO2405" t="inlineStr">
        <is>
          <t>Dieudelyn Lamarre</t>
        </is>
      </c>
    </row>
    <row r="2406">
      <c r="A2406" t="inlineStr">
        <is>
          <t>2404</t>
        </is>
      </c>
      <c r="B2406" t="inlineStr">
        <is>
          <t>6dca8991-211b-4d4f-ad3c-5fa3d30cb552</t>
        </is>
      </c>
      <c r="C2406" t="inlineStr">
        <is>
          <t>2025-05-23</t>
        </is>
      </c>
      <c r="D2406" t="inlineStr">
        <is>
          <t>3</t>
        </is>
      </c>
      <c r="E2406" t="inlineStr">
        <is>
          <t>---</t>
        </is>
      </c>
      <c r="F2406" t="inlineStr">
        <is>
          <t>0</t>
        </is>
      </c>
      <c r="G2406" t="inlineStr">
        <is>
          <t>---</t>
        </is>
      </c>
      <c r="H2406" t="inlineStr">
        <is>
          <t>1</t>
        </is>
      </c>
      <c r="I2406" t="inlineStr">
        <is>
          <t>0</t>
        </is>
      </c>
      <c r="J2406" t="inlineStr">
        <is>
          <t>---</t>
        </is>
      </c>
      <c r="K2406" t="inlineStr">
        <is>
          <t>---</t>
        </is>
      </c>
      <c r="L2406" t="inlineStr">
        <is>
          <t>---</t>
        </is>
      </c>
      <c r="M2406" t="inlineStr">
        <is>
          <t>---</t>
        </is>
      </c>
      <c r="N2406" t="inlineStr">
        <is>
          <t>---</t>
        </is>
      </c>
      <c r="O2406" t="inlineStr">
        <is>
          <t>---</t>
        </is>
      </c>
      <c r="P2406" t="inlineStr">
        <is>
          <t>---</t>
        </is>
      </c>
      <c r="Q2406" t="inlineStr">
        <is>
          <t>---</t>
        </is>
      </c>
      <c r="R2406" t="inlineStr">
        <is>
          <t>---</t>
        </is>
      </c>
      <c r="S2406" t="inlineStr">
        <is>
          <t>---</t>
        </is>
      </c>
      <c r="T2406" t="inlineStr">
        <is>
          <t>---</t>
        </is>
      </c>
      <c r="U2406" t="inlineStr">
        <is>
          <t>---</t>
        </is>
      </c>
      <c r="V2406" t="inlineStr">
        <is>
          <t>---</t>
        </is>
      </c>
      <c r="W2406" t="inlineStr"/>
      <c r="X2406" t="inlineStr">
        <is>
          <t>CAP/CALT/ST00972</t>
        </is>
      </c>
      <c r="Y2406" t="inlineStr">
        <is>
          <t>CAP/CALT/ST00972</t>
        </is>
      </c>
      <c r="Z2406" t="inlineStr">
        <is>
          <t>2025-06-06 02:11:37</t>
        </is>
      </c>
      <c r="AA2406" t="inlineStr">
        <is>
          <t>2025-06-06 02:11:01</t>
        </is>
      </c>
      <c r="AB2406" t="inlineStr">
        <is>
          <t>1irania</t>
        </is>
      </c>
      <c r="AC2406" t="inlineStr">
        <is>
          <t>2025-06-06 02:11:38</t>
        </is>
      </c>
      <c r="AD2406" s="1" t="inlineStr">
        <is>
          <t>https://www.commcarehq.org/a/caris-test/reports/form_data/6dca8991-211b-4d4f-ad3c-5fa3d30cb552/</t>
        </is>
      </c>
      <c r="AE2406" t="inlineStr">
        <is>
          <t>---</t>
        </is>
      </c>
      <c r="AF2406" t="inlineStr">
        <is>
          <t>3c5a623af057e23a32ae4000_26422</t>
        </is>
      </c>
      <c r="AG2406" t="inlineStr">
        <is>
          <t>OK</t>
        </is>
      </c>
      <c r="AH2406" t="inlineStr">
        <is>
          <t>2025-06-06 02:11:37</t>
        </is>
      </c>
      <c r="AI2406" t="inlineStr">
        <is>
          <t>42a82b7de9e609ae71648670ad4c56aa</t>
        </is>
      </c>
      <c r="AJ2406" t="inlineStr">
        <is>
          <t>2025-05-23</t>
        </is>
      </c>
      <c r="AK2406" t="inlineStr">
        <is>
          <t>3</t>
        </is>
      </c>
      <c r="AL2406" t="inlineStr">
        <is>
          <t>---</t>
        </is>
      </c>
      <c r="AM2406" t="inlineStr">
        <is>
          <t>0</t>
        </is>
      </c>
      <c r="AN2406" t="inlineStr">
        <is>
          <t>---</t>
        </is>
      </c>
      <c r="AO2406" t="inlineStr">
        <is>
          <t>1</t>
        </is>
      </c>
      <c r="AP2406" t="inlineStr">
        <is>
          <t>0</t>
        </is>
      </c>
      <c r="AQ2406" t="inlineStr">
        <is>
          <t>---</t>
        </is>
      </c>
      <c r="AR2406" t="inlineStr">
        <is>
          <t>---</t>
        </is>
      </c>
      <c r="AS2406" t="inlineStr">
        <is>
          <t>---</t>
        </is>
      </c>
      <c r="AT2406" t="inlineStr"/>
      <c r="AU2406" t="inlineStr">
        <is>
          <t>---</t>
        </is>
      </c>
      <c r="AV2406" t="inlineStr">
        <is>
          <t>---</t>
        </is>
      </c>
      <c r="AW2406" t="inlineStr">
        <is>
          <t>---</t>
        </is>
      </c>
      <c r="AX2406" t="inlineStr">
        <is>
          <t>---</t>
        </is>
      </c>
      <c r="AY2406" t="inlineStr">
        <is>
          <t>---</t>
        </is>
      </c>
      <c r="AZ2406" t="inlineStr">
        <is>
          <t>---</t>
        </is>
      </c>
      <c r="BA2406" t="inlineStr">
        <is>
          <t>42a82b7de9e609ae71648670ad4c56aa</t>
        </is>
      </c>
      <c r="BB2406" t="inlineStr">
        <is>
          <t>http://openrosa.org/formdesigner/0B48E039-1E80-49A7-AC24-732B6E788E39</t>
        </is>
      </c>
      <c r="BC2406" t="inlineStr">
        <is>
          <t>Ration et autres visites</t>
        </is>
      </c>
      <c r="BD2406" t="inlineStr">
        <is>
          <t>CommCare Android, version "2.57.0"(472005). App v16173. CommCare Version 2.57.0. Build 472005, built on: 2025-05-09</t>
        </is>
      </c>
      <c r="BE2406" t="inlineStr">
        <is>
          <t>commcare_810115cc-52c5-4875-8fe9-3d267d1618b9</t>
        </is>
      </c>
      <c r="BF2406" t="inlineStr"/>
      <c r="BG2406" t="inlineStr">
        <is>
          <t>f13d8149fc6d39ebe86af18272310ff9</t>
        </is>
      </c>
      <c r="BH2406" t="inlineStr">
        <is>
          <t>e80e5bb19d0d4d1e94c8a1a966fa7d8f</t>
        </is>
      </c>
      <c r="BI2406" t="inlineStr">
        <is>
          <t>15246</t>
        </is>
      </c>
      <c r="BJ2406" t="inlineStr">
        <is>
          <t>XFormInstance</t>
        </is>
      </c>
      <c r="BK2406" t="inlineStr">
        <is>
          <t>4cbe02a2421c11f09232bb16f85ce7ee</t>
        </is>
      </c>
      <c r="BL2406" t="b">
        <v>0</v>
      </c>
      <c r="BM2406" t="inlineStr">
        <is>
          <t>---</t>
        </is>
      </c>
      <c r="BN2406" t="inlineStr">
        <is>
          <t>200.113.253.5</t>
        </is>
      </c>
      <c r="BO2406" t="inlineStr">
        <is>
          <t>Milandie Jean</t>
        </is>
      </c>
    </row>
    <row r="2407">
      <c r="A2407" t="inlineStr">
        <is>
          <t>2405</t>
        </is>
      </c>
      <c r="B2407" t="inlineStr">
        <is>
          <t>6ac67c9b-6375-44ea-9e92-0950a5e865e6</t>
        </is>
      </c>
      <c r="C2407" t="inlineStr">
        <is>
          <t>2025-05-23</t>
        </is>
      </c>
      <c r="D2407" t="inlineStr">
        <is>
          <t>3</t>
        </is>
      </c>
      <c r="E2407" t="inlineStr">
        <is>
          <t>---</t>
        </is>
      </c>
      <c r="F2407" t="inlineStr">
        <is>
          <t>0</t>
        </is>
      </c>
      <c r="G2407" t="inlineStr">
        <is>
          <t>---</t>
        </is>
      </c>
      <c r="H2407" t="inlineStr">
        <is>
          <t>1</t>
        </is>
      </c>
      <c r="I2407" t="inlineStr">
        <is>
          <t>0</t>
        </is>
      </c>
      <c r="J2407" t="inlineStr">
        <is>
          <t>---</t>
        </is>
      </c>
      <c r="K2407" t="inlineStr">
        <is>
          <t>---</t>
        </is>
      </c>
      <c r="L2407" t="inlineStr">
        <is>
          <t>---</t>
        </is>
      </c>
      <c r="M2407" t="inlineStr">
        <is>
          <t>---</t>
        </is>
      </c>
      <c r="N2407" t="inlineStr">
        <is>
          <t>---</t>
        </is>
      </c>
      <c r="O2407" t="inlineStr">
        <is>
          <t>---</t>
        </is>
      </c>
      <c r="P2407" t="inlineStr">
        <is>
          <t>---</t>
        </is>
      </c>
      <c r="Q2407" t="inlineStr">
        <is>
          <t>---</t>
        </is>
      </c>
      <c r="R2407" t="inlineStr">
        <is>
          <t>---</t>
        </is>
      </c>
      <c r="S2407" t="inlineStr">
        <is>
          <t>---</t>
        </is>
      </c>
      <c r="T2407" t="inlineStr">
        <is>
          <t>---</t>
        </is>
      </c>
      <c r="U2407" t="inlineStr">
        <is>
          <t>---</t>
        </is>
      </c>
      <c r="V2407" t="inlineStr">
        <is>
          <t>---</t>
        </is>
      </c>
      <c r="W2407" t="inlineStr"/>
      <c r="X2407" t="inlineStr">
        <is>
          <t>CAP/CALT/ST01008</t>
        </is>
      </c>
      <c r="Y2407" t="inlineStr">
        <is>
          <t>CAP/CALT/ST01008</t>
        </is>
      </c>
      <c r="Z2407" t="inlineStr">
        <is>
          <t>2025-06-06 02:12:18</t>
        </is>
      </c>
      <c r="AA2407" t="inlineStr">
        <is>
          <t>2025-06-06 02:11:54</t>
        </is>
      </c>
      <c r="AB2407" t="inlineStr">
        <is>
          <t>1irania</t>
        </is>
      </c>
      <c r="AC2407" t="inlineStr">
        <is>
          <t>2025-06-06 02:12:19</t>
        </is>
      </c>
      <c r="AD2407" s="1" t="inlineStr">
        <is>
          <t>https://www.commcarehq.org/a/caris-test/reports/form_data/6ac67c9b-6375-44ea-9e92-0950a5e865e6/</t>
        </is>
      </c>
      <c r="AE2407" t="inlineStr">
        <is>
          <t>---</t>
        </is>
      </c>
      <c r="AF2407" t="inlineStr">
        <is>
          <t>3c5a623af057e23a32ae4000_26420</t>
        </is>
      </c>
      <c r="AG2407" t="inlineStr">
        <is>
          <t>OK</t>
        </is>
      </c>
      <c r="AH2407" t="inlineStr">
        <is>
          <t>2025-06-06 02:12:18</t>
        </is>
      </c>
      <c r="AI2407" t="inlineStr">
        <is>
          <t>42a82b7de9e609ae71648670ad4c56aa</t>
        </is>
      </c>
      <c r="AJ2407" t="inlineStr">
        <is>
          <t>2025-05-23</t>
        </is>
      </c>
      <c r="AK2407" t="inlineStr">
        <is>
          <t>3</t>
        </is>
      </c>
      <c r="AL2407" t="inlineStr">
        <is>
          <t>---</t>
        </is>
      </c>
      <c r="AM2407" t="inlineStr">
        <is>
          <t>0</t>
        </is>
      </c>
      <c r="AN2407" t="inlineStr">
        <is>
          <t>---</t>
        </is>
      </c>
      <c r="AO2407" t="inlineStr">
        <is>
          <t>1</t>
        </is>
      </c>
      <c r="AP2407" t="inlineStr">
        <is>
          <t>0</t>
        </is>
      </c>
      <c r="AQ2407" t="inlineStr">
        <is>
          <t>---</t>
        </is>
      </c>
      <c r="AR2407" t="inlineStr">
        <is>
          <t>---</t>
        </is>
      </c>
      <c r="AS2407" t="inlineStr">
        <is>
          <t>---</t>
        </is>
      </c>
      <c r="AT2407" t="inlineStr"/>
      <c r="AU2407" t="inlineStr">
        <is>
          <t>---</t>
        </is>
      </c>
      <c r="AV2407" t="inlineStr">
        <is>
          <t>---</t>
        </is>
      </c>
      <c r="AW2407" t="inlineStr">
        <is>
          <t>---</t>
        </is>
      </c>
      <c r="AX2407" t="inlineStr">
        <is>
          <t>---</t>
        </is>
      </c>
      <c r="AY2407" t="inlineStr">
        <is>
          <t>---</t>
        </is>
      </c>
      <c r="AZ2407" t="inlineStr">
        <is>
          <t>---</t>
        </is>
      </c>
      <c r="BA2407" t="inlineStr">
        <is>
          <t>42a82b7de9e609ae71648670ad4c56aa</t>
        </is>
      </c>
      <c r="BB2407" t="inlineStr">
        <is>
          <t>http://openrosa.org/formdesigner/0B48E039-1E80-49A7-AC24-732B6E788E39</t>
        </is>
      </c>
      <c r="BC2407" t="inlineStr">
        <is>
          <t>Ration et autres visites</t>
        </is>
      </c>
      <c r="BD2407" t="inlineStr">
        <is>
          <t>CommCare Android, version "2.57.0"(472005). App v16173. CommCare Version 2.57.0. Build 472005, built on: 2025-05-09</t>
        </is>
      </c>
      <c r="BE2407" t="inlineStr">
        <is>
          <t>commcare_810115cc-52c5-4875-8fe9-3d267d1618b9</t>
        </is>
      </c>
      <c r="BF2407" t="inlineStr"/>
      <c r="BG2407" t="inlineStr">
        <is>
          <t>f13d8149fc6d39ebe86af18272310ff9</t>
        </is>
      </c>
      <c r="BH2407" t="inlineStr">
        <is>
          <t>e80e5bb19d0d4d1e94c8a1a966fa7d8f</t>
        </is>
      </c>
      <c r="BI2407" t="inlineStr">
        <is>
          <t>15246</t>
        </is>
      </c>
      <c r="BJ2407" t="inlineStr">
        <is>
          <t>XFormInstance</t>
        </is>
      </c>
      <c r="BK2407" t="inlineStr">
        <is>
          <t>4cbe02a2421c11f09232bb16f85ce7ee</t>
        </is>
      </c>
      <c r="BL2407" t="b">
        <v>0</v>
      </c>
      <c r="BM2407" t="inlineStr">
        <is>
          <t>---</t>
        </is>
      </c>
      <c r="BN2407" t="inlineStr">
        <is>
          <t>200.113.253.5</t>
        </is>
      </c>
      <c r="BO2407" t="inlineStr">
        <is>
          <t>Jamesly Dolcin</t>
        </is>
      </c>
    </row>
    <row r="2408">
      <c r="A2408" t="inlineStr">
        <is>
          <t>2406</t>
        </is>
      </c>
      <c r="B2408" t="inlineStr">
        <is>
          <t>5b5dfa48-7845-4097-bcce-4c8ada3bdb57</t>
        </is>
      </c>
      <c r="C2408" t="inlineStr">
        <is>
          <t>2025-05-26</t>
        </is>
      </c>
      <c r="D2408" t="inlineStr">
        <is>
          <t>3</t>
        </is>
      </c>
      <c r="E2408" t="inlineStr">
        <is>
          <t>---</t>
        </is>
      </c>
      <c r="F2408" t="inlineStr">
        <is>
          <t>0</t>
        </is>
      </c>
      <c r="G2408" t="inlineStr">
        <is>
          <t>---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---</t>
        </is>
      </c>
      <c r="L2408" t="inlineStr">
        <is>
          <t>---</t>
        </is>
      </c>
      <c r="M2408" t="inlineStr">
        <is>
          <t>---</t>
        </is>
      </c>
      <c r="N2408" t="inlineStr">
        <is>
          <t>---</t>
        </is>
      </c>
      <c r="O2408" t="inlineStr">
        <is>
          <t>---</t>
        </is>
      </c>
      <c r="P2408" t="inlineStr">
        <is>
          <t>---</t>
        </is>
      </c>
      <c r="Q2408" t="inlineStr">
        <is>
          <t>---</t>
        </is>
      </c>
      <c r="R2408" t="inlineStr"/>
      <c r="S2408" t="inlineStr">
        <is>
          <t>35.8</t>
        </is>
      </c>
      <c r="T2408" t="inlineStr"/>
      <c r="U2408" t="inlineStr"/>
      <c r="V2408" t="inlineStr"/>
      <c r="W2408" t="inlineStr"/>
      <c r="X2408" t="inlineStr">
        <is>
          <t>CAP/CALT/ST00796</t>
        </is>
      </c>
      <c r="Y2408" t="inlineStr">
        <is>
          <t>CAP/CALT/ST00796</t>
        </is>
      </c>
      <c r="Z2408" t="inlineStr">
        <is>
          <t>2025-06-06 02:31:32</t>
        </is>
      </c>
      <c r="AA2408" t="inlineStr">
        <is>
          <t>2025-06-06 02:30:53</t>
        </is>
      </c>
      <c r="AB2408" t="inlineStr">
        <is>
          <t>1irania</t>
        </is>
      </c>
      <c r="AC2408" t="inlineStr">
        <is>
          <t>2025-06-06 02:31:33</t>
        </is>
      </c>
      <c r="AD2408" s="1" t="inlineStr">
        <is>
          <t>https://www.commcarehq.org/a/caris-test/reports/form_data/5b5dfa48-7845-4097-bcce-4c8ada3bdb57/</t>
        </is>
      </c>
      <c r="AE2408" t="inlineStr">
        <is>
          <t>---</t>
        </is>
      </c>
      <c r="AF2408" t="inlineStr">
        <is>
          <t>3c5a623af057e23a32ae4000_26437</t>
        </is>
      </c>
      <c r="AG2408" t="inlineStr">
        <is>
          <t>OK</t>
        </is>
      </c>
      <c r="AH2408" t="inlineStr">
        <is>
          <t>2025-06-06 02:31:32</t>
        </is>
      </c>
      <c r="AI2408" t="inlineStr">
        <is>
          <t>42a82b7de9e609ae71648670ad4c56aa</t>
        </is>
      </c>
      <c r="AJ2408" t="inlineStr">
        <is>
          <t>2025-05-26</t>
        </is>
      </c>
      <c r="AK2408" t="inlineStr">
        <is>
          <t>3</t>
        </is>
      </c>
      <c r="AL2408" t="inlineStr">
        <is>
          <t>---</t>
        </is>
      </c>
      <c r="AM2408" t="inlineStr">
        <is>
          <t>0</t>
        </is>
      </c>
      <c r="AN2408" t="inlineStr">
        <is>
          <t>---</t>
        </is>
      </c>
      <c r="AO2408" t="inlineStr">
        <is>
          <t>1</t>
        </is>
      </c>
      <c r="AP2408" t="inlineStr">
        <is>
          <t>1</t>
        </is>
      </c>
      <c r="AQ2408" t="inlineStr"/>
      <c r="AR2408" t="inlineStr">
        <is>
          <t>35.8</t>
        </is>
      </c>
      <c r="AS2408" t="inlineStr"/>
      <c r="AT2408" t="inlineStr"/>
      <c r="AU2408" t="inlineStr">
        <is>
          <t>---</t>
        </is>
      </c>
      <c r="AV2408" t="inlineStr">
        <is>
          <t>---</t>
        </is>
      </c>
      <c r="AW2408" t="inlineStr">
        <is>
          <t>---</t>
        </is>
      </c>
      <c r="AX2408" t="inlineStr">
        <is>
          <t>---</t>
        </is>
      </c>
      <c r="AY2408" t="inlineStr">
        <is>
          <t>---</t>
        </is>
      </c>
      <c r="AZ2408" t="inlineStr">
        <is>
          <t>---</t>
        </is>
      </c>
      <c r="BA2408" t="inlineStr">
        <is>
          <t>42a82b7de9e609ae71648670ad4c56aa</t>
        </is>
      </c>
      <c r="BB2408" t="inlineStr">
        <is>
          <t>http://openrosa.org/formdesigner/0B48E039-1E80-49A7-AC24-732B6E788E39</t>
        </is>
      </c>
      <c r="BC2408" t="inlineStr">
        <is>
          <t>Ration et autres visites</t>
        </is>
      </c>
      <c r="BD2408" t="inlineStr">
        <is>
          <t>CommCare Android, version "2.57.0"(472005). App v16173. CommCare Version 2.57.0. Build 472005, built on: 2025-05-09</t>
        </is>
      </c>
      <c r="BE2408" t="inlineStr">
        <is>
          <t>commcare_810115cc-52c5-4875-8fe9-3d267d1618b9</t>
        </is>
      </c>
      <c r="BF2408" t="inlineStr"/>
      <c r="BG2408" t="inlineStr">
        <is>
          <t>f13d8149fc6d39ebe86af18272310ff9</t>
        </is>
      </c>
      <c r="BH2408" t="inlineStr">
        <is>
          <t>e80e5bb19d0d4d1e94c8a1a966fa7d8f</t>
        </is>
      </c>
      <c r="BI2408" t="inlineStr">
        <is>
          <t>15246</t>
        </is>
      </c>
      <c r="BJ2408" t="inlineStr">
        <is>
          <t>XFormInstance</t>
        </is>
      </c>
      <c r="BK2408" t="inlineStr">
        <is>
          <t>4cbe02a2421c11f09232bb16f85ce7ee</t>
        </is>
      </c>
      <c r="BL2408" t="b">
        <v>0</v>
      </c>
      <c r="BM2408" t="inlineStr">
        <is>
          <t>---</t>
        </is>
      </c>
      <c r="BN2408" t="inlineStr">
        <is>
          <t>200.113.253.5</t>
        </is>
      </c>
      <c r="BO2408" t="inlineStr">
        <is>
          <t>Maculene Louis</t>
        </is>
      </c>
    </row>
    <row r="2409">
      <c r="A2409" t="inlineStr">
        <is>
          <t>2407</t>
        </is>
      </c>
      <c r="B2409" t="inlineStr">
        <is>
          <t>cdd88778-7316-48fc-94a7-0f6e41b1a103</t>
        </is>
      </c>
      <c r="C2409" t="inlineStr">
        <is>
          <t>2025-05-27</t>
        </is>
      </c>
      <c r="D2409" t="inlineStr">
        <is>
          <t>3</t>
        </is>
      </c>
      <c r="E2409" t="inlineStr">
        <is>
          <t>---</t>
        </is>
      </c>
      <c r="F2409" t="inlineStr">
        <is>
          <t>0</t>
        </is>
      </c>
      <c r="G2409" t="inlineStr">
        <is>
          <t>---</t>
        </is>
      </c>
      <c r="H2409" t="inlineStr">
        <is>
          <t>1</t>
        </is>
      </c>
      <c r="I2409" t="inlineStr">
        <is>
          <t>1</t>
        </is>
      </c>
      <c r="J2409" t="inlineStr">
        <is>
          <t>1</t>
        </is>
      </c>
      <c r="K2409" t="inlineStr">
        <is>
          <t>---</t>
        </is>
      </c>
      <c r="L2409" t="inlineStr">
        <is>
          <t>---</t>
        </is>
      </c>
      <c r="M2409" t="inlineStr">
        <is>
          <t>---</t>
        </is>
      </c>
      <c r="N2409" t="inlineStr">
        <is>
          <t>---</t>
        </is>
      </c>
      <c r="O2409" t="inlineStr">
        <is>
          <t>---</t>
        </is>
      </c>
      <c r="P2409" t="inlineStr">
        <is>
          <t>---</t>
        </is>
      </c>
      <c r="Q2409" t="inlineStr">
        <is>
          <t>---</t>
        </is>
      </c>
      <c r="R2409" t="inlineStr"/>
      <c r="S2409" t="inlineStr">
        <is>
          <t>32.7</t>
        </is>
      </c>
      <c r="T2409" t="inlineStr"/>
      <c r="U2409" t="inlineStr"/>
      <c r="V2409" t="inlineStr"/>
      <c r="W2409" t="inlineStr"/>
      <c r="X2409" t="inlineStr">
        <is>
          <t>CAP/CALT/ST00876</t>
        </is>
      </c>
      <c r="Y2409" t="inlineStr">
        <is>
          <t>CAP/CALT/ST00876</t>
        </is>
      </c>
      <c r="Z2409" t="inlineStr">
        <is>
          <t>2025-06-06 02:37:10</t>
        </is>
      </c>
      <c r="AA2409" t="inlineStr">
        <is>
          <t>2025-06-06 02:36:10</t>
        </is>
      </c>
      <c r="AB2409" t="inlineStr">
        <is>
          <t>1irania</t>
        </is>
      </c>
      <c r="AC2409" t="inlineStr">
        <is>
          <t>2025-06-06 02:37:11</t>
        </is>
      </c>
      <c r="AD2409" s="1" t="inlineStr">
        <is>
          <t>https://www.commcarehq.org/a/caris-test/reports/form_data/cdd88778-7316-48fc-94a7-0f6e41b1a103/</t>
        </is>
      </c>
      <c r="AE2409" t="inlineStr">
        <is>
          <t>---</t>
        </is>
      </c>
      <c r="AF2409" t="inlineStr">
        <is>
          <t>3c5a623af057e23a32ae4000_20993</t>
        </is>
      </c>
      <c r="AG2409" t="inlineStr">
        <is>
          <t>OK</t>
        </is>
      </c>
      <c r="AH2409" t="inlineStr">
        <is>
          <t>2025-06-06 02:37:10</t>
        </is>
      </c>
      <c r="AI2409" t="inlineStr">
        <is>
          <t>42a82b7de9e609ae71648670ad4c56aa</t>
        </is>
      </c>
      <c r="AJ2409" t="inlineStr">
        <is>
          <t>2025-05-27</t>
        </is>
      </c>
      <c r="AK2409" t="inlineStr">
        <is>
          <t>3</t>
        </is>
      </c>
      <c r="AL2409" t="inlineStr">
        <is>
          <t>---</t>
        </is>
      </c>
      <c r="AM2409" t="inlineStr">
        <is>
          <t>0</t>
        </is>
      </c>
      <c r="AN2409" t="inlineStr">
        <is>
          <t>---</t>
        </is>
      </c>
      <c r="AO2409" t="inlineStr">
        <is>
          <t>1</t>
        </is>
      </c>
      <c r="AP2409" t="inlineStr">
        <is>
          <t>1</t>
        </is>
      </c>
      <c r="AQ2409" t="inlineStr"/>
      <c r="AR2409" t="inlineStr">
        <is>
          <t>32.7</t>
        </is>
      </c>
      <c r="AS2409" t="inlineStr"/>
      <c r="AT2409" t="inlineStr"/>
      <c r="AU2409" t="inlineStr">
        <is>
          <t>---</t>
        </is>
      </c>
      <c r="AV2409" t="inlineStr">
        <is>
          <t>---</t>
        </is>
      </c>
      <c r="AW2409" t="inlineStr">
        <is>
          <t>---</t>
        </is>
      </c>
      <c r="AX2409" t="inlineStr">
        <is>
          <t>---</t>
        </is>
      </c>
      <c r="AY2409" t="inlineStr">
        <is>
          <t>---</t>
        </is>
      </c>
      <c r="AZ2409" t="inlineStr">
        <is>
          <t>---</t>
        </is>
      </c>
      <c r="BA2409" t="inlineStr">
        <is>
          <t>42a82b7de9e609ae71648670ad4c56aa</t>
        </is>
      </c>
      <c r="BB2409" t="inlineStr">
        <is>
          <t>http://openrosa.org/formdesigner/0B48E039-1E80-49A7-AC24-732B6E788E39</t>
        </is>
      </c>
      <c r="BC2409" t="inlineStr">
        <is>
          <t>Ration et autres visites</t>
        </is>
      </c>
      <c r="BD2409" t="inlineStr">
        <is>
          <t>CommCare Android, version "2.57.0"(472005). App v16173. CommCare Version 2.57.0. Build 472005, built on: 2025-05-09</t>
        </is>
      </c>
      <c r="BE2409" t="inlineStr">
        <is>
          <t>commcare_810115cc-52c5-4875-8fe9-3d267d1618b9</t>
        </is>
      </c>
      <c r="BF2409" t="inlineStr"/>
      <c r="BG2409" t="inlineStr">
        <is>
          <t>f13d8149fc6d39ebe86af18272310ff9</t>
        </is>
      </c>
      <c r="BH2409" t="inlineStr">
        <is>
          <t>e80e5bb19d0d4d1e94c8a1a966fa7d8f</t>
        </is>
      </c>
      <c r="BI2409" t="inlineStr">
        <is>
          <t>15246</t>
        </is>
      </c>
      <c r="BJ2409" t="inlineStr">
        <is>
          <t>XFormInstance</t>
        </is>
      </c>
      <c r="BK2409" t="inlineStr">
        <is>
          <t>4cbe02a2421c11f09232bb16f85ce7ee</t>
        </is>
      </c>
      <c r="BL2409" t="b">
        <v>0</v>
      </c>
      <c r="BM2409" t="inlineStr">
        <is>
          <t>---</t>
        </is>
      </c>
      <c r="BN2409" t="inlineStr">
        <is>
          <t>200.113.253.5</t>
        </is>
      </c>
      <c r="BO2409" t="inlineStr">
        <is>
          <t>Mackson Theodore</t>
        </is>
      </c>
    </row>
    <row r="2410">
      <c r="A2410" t="inlineStr">
        <is>
          <t>2408</t>
        </is>
      </c>
      <c r="B2410" t="inlineStr">
        <is>
          <t>39767955-0db3-4110-bec3-2c467db08fe0</t>
        </is>
      </c>
      <c r="C2410" t="inlineStr">
        <is>
          <t>2025-05-27</t>
        </is>
      </c>
      <c r="D2410" t="inlineStr">
        <is>
          <t>3</t>
        </is>
      </c>
      <c r="E2410" t="inlineStr">
        <is>
          <t>---</t>
        </is>
      </c>
      <c r="F2410" t="inlineStr">
        <is>
          <t>0</t>
        </is>
      </c>
      <c r="G2410" t="inlineStr">
        <is>
          <t>---</t>
        </is>
      </c>
      <c r="H2410" t="inlineStr">
        <is>
          <t>1</t>
        </is>
      </c>
      <c r="I2410" t="inlineStr">
        <is>
          <t>1</t>
        </is>
      </c>
      <c r="J2410" t="inlineStr">
        <is>
          <t>1</t>
        </is>
      </c>
      <c r="K2410" t="inlineStr">
        <is>
          <t>---</t>
        </is>
      </c>
      <c r="L2410" t="inlineStr">
        <is>
          <t>---</t>
        </is>
      </c>
      <c r="M2410" t="inlineStr">
        <is>
          <t>---</t>
        </is>
      </c>
      <c r="N2410" t="inlineStr">
        <is>
          <t>---</t>
        </is>
      </c>
      <c r="O2410" t="inlineStr">
        <is>
          <t>---</t>
        </is>
      </c>
      <c r="P2410" t="inlineStr">
        <is>
          <t>---</t>
        </is>
      </c>
      <c r="Q2410" t="inlineStr">
        <is>
          <t>---</t>
        </is>
      </c>
      <c r="R2410" t="inlineStr"/>
      <c r="S2410" t="inlineStr">
        <is>
          <t>28.4</t>
        </is>
      </c>
      <c r="T2410" t="inlineStr"/>
      <c r="U2410" t="inlineStr"/>
      <c r="V2410" t="inlineStr"/>
      <c r="W2410" t="inlineStr"/>
      <c r="X2410" t="inlineStr">
        <is>
          <t>CAP/CALT/00034</t>
        </is>
      </c>
      <c r="Y2410" t="inlineStr">
        <is>
          <t>CAP/CALT/00034</t>
        </is>
      </c>
      <c r="Z2410" t="inlineStr">
        <is>
          <t>2025-06-06 02:38:00</t>
        </is>
      </c>
      <c r="AA2410" t="inlineStr">
        <is>
          <t>2025-06-06 02:37:24</t>
        </is>
      </c>
      <c r="AB2410" t="inlineStr">
        <is>
          <t>1irania</t>
        </is>
      </c>
      <c r="AC2410" t="inlineStr">
        <is>
          <t>2025-06-06 02:38:01</t>
        </is>
      </c>
      <c r="AD2410" s="1" t="inlineStr">
        <is>
          <t>https://www.commcarehq.org/a/caris-test/reports/form_data/39767955-0db3-4110-bec3-2c467db08fe0/</t>
        </is>
      </c>
      <c r="AE2410" t="inlineStr">
        <is>
          <t>---</t>
        </is>
      </c>
      <c r="AF2410" t="inlineStr">
        <is>
          <t>3c5a623af057e23a32ae4000_20937</t>
        </is>
      </c>
      <c r="AG2410" t="inlineStr">
        <is>
          <t>OK</t>
        </is>
      </c>
      <c r="AH2410" t="inlineStr">
        <is>
          <t>2025-06-06 02:38:00</t>
        </is>
      </c>
      <c r="AI2410" t="inlineStr">
        <is>
          <t>42a82b7de9e609ae71648670ad4c56aa</t>
        </is>
      </c>
      <c r="AJ2410" t="inlineStr">
        <is>
          <t>2025-05-27</t>
        </is>
      </c>
      <c r="AK2410" t="inlineStr">
        <is>
          <t>3</t>
        </is>
      </c>
      <c r="AL2410" t="inlineStr">
        <is>
          <t>---</t>
        </is>
      </c>
      <c r="AM2410" t="inlineStr">
        <is>
          <t>0</t>
        </is>
      </c>
      <c r="AN2410" t="inlineStr">
        <is>
          <t>---</t>
        </is>
      </c>
      <c r="AO2410" t="inlineStr">
        <is>
          <t>1</t>
        </is>
      </c>
      <c r="AP2410" t="inlineStr">
        <is>
          <t>1</t>
        </is>
      </c>
      <c r="AQ2410" t="inlineStr"/>
      <c r="AR2410" t="inlineStr">
        <is>
          <t>28.4</t>
        </is>
      </c>
      <c r="AS2410" t="inlineStr"/>
      <c r="AT2410" t="inlineStr"/>
      <c r="AU2410" t="inlineStr">
        <is>
          <t>---</t>
        </is>
      </c>
      <c r="AV2410" t="inlineStr">
        <is>
          <t>---</t>
        </is>
      </c>
      <c r="AW2410" t="inlineStr">
        <is>
          <t>---</t>
        </is>
      </c>
      <c r="AX2410" t="inlineStr">
        <is>
          <t>---</t>
        </is>
      </c>
      <c r="AY2410" t="inlineStr">
        <is>
          <t>---</t>
        </is>
      </c>
      <c r="AZ2410" t="inlineStr">
        <is>
          <t>---</t>
        </is>
      </c>
      <c r="BA2410" t="inlineStr">
        <is>
          <t>42a82b7de9e609ae71648670ad4c56aa</t>
        </is>
      </c>
      <c r="BB2410" t="inlineStr">
        <is>
          <t>http://openrosa.org/formdesigner/0B48E039-1E80-49A7-AC24-732B6E788E39</t>
        </is>
      </c>
      <c r="BC2410" t="inlineStr">
        <is>
          <t>Ration et autres visites</t>
        </is>
      </c>
      <c r="BD2410" t="inlineStr">
        <is>
          <t>CommCare Android, version "2.57.0"(472005). App v16173. CommCare Version 2.57.0. Build 472005, built on: 2025-05-09</t>
        </is>
      </c>
      <c r="BE2410" t="inlineStr">
        <is>
          <t>commcare_810115cc-52c5-4875-8fe9-3d267d1618b9</t>
        </is>
      </c>
      <c r="BF2410" t="inlineStr"/>
      <c r="BG2410" t="inlineStr">
        <is>
          <t>f13d8149fc6d39ebe86af18272310ff9</t>
        </is>
      </c>
      <c r="BH2410" t="inlineStr">
        <is>
          <t>e80e5bb19d0d4d1e94c8a1a966fa7d8f</t>
        </is>
      </c>
      <c r="BI2410" t="inlineStr">
        <is>
          <t>15246</t>
        </is>
      </c>
      <c r="BJ2410" t="inlineStr">
        <is>
          <t>XFormInstance</t>
        </is>
      </c>
      <c r="BK2410" t="inlineStr">
        <is>
          <t>4cbe02a2421c11f09232bb16f85ce7ee</t>
        </is>
      </c>
      <c r="BL2410" t="b">
        <v>0</v>
      </c>
      <c r="BM2410" t="inlineStr">
        <is>
          <t>---</t>
        </is>
      </c>
      <c r="BN2410" t="inlineStr">
        <is>
          <t>200.113.253.5</t>
        </is>
      </c>
      <c r="BO2410" t="inlineStr">
        <is>
          <t>Ginalson Nacius</t>
        </is>
      </c>
    </row>
    <row r="2411">
      <c r="A2411" t="inlineStr">
        <is>
          <t>2409</t>
        </is>
      </c>
      <c r="B2411" t="inlineStr">
        <is>
          <t>4fe20517-f5c8-421b-9339-cb667b540b85</t>
        </is>
      </c>
      <c r="C2411" t="inlineStr">
        <is>
          <t>2025-05-27</t>
        </is>
      </c>
      <c r="D2411" t="inlineStr">
        <is>
          <t>4</t>
        </is>
      </c>
      <c r="E2411" t="inlineStr">
        <is>
          <t>visite d'approvisionnement</t>
        </is>
      </c>
      <c r="F2411" t="inlineStr">
        <is>
          <t>0</t>
        </is>
      </c>
      <c r="G2411" t="inlineStr">
        <is>
          <t>approv</t>
        </is>
      </c>
      <c r="H2411" t="inlineStr">
        <is>
          <t>1</t>
        </is>
      </c>
      <c r="I2411" t="inlineStr">
        <is>
          <t>1</t>
        </is>
      </c>
      <c r="J2411" t="inlineStr">
        <is>
          <t>1</t>
        </is>
      </c>
      <c r="K2411" t="inlineStr">
        <is>
          <t>---</t>
        </is>
      </c>
      <c r="L2411" t="inlineStr">
        <is>
          <t>---</t>
        </is>
      </c>
      <c r="M2411" t="inlineStr">
        <is>
          <t>---</t>
        </is>
      </c>
      <c r="N2411" t="inlineStr">
        <is>
          <t>---</t>
        </is>
      </c>
      <c r="O2411" t="inlineStr">
        <is>
          <t>---</t>
        </is>
      </c>
      <c r="P2411" t="inlineStr">
        <is>
          <t>---</t>
        </is>
      </c>
      <c r="Q2411" t="inlineStr">
        <is>
          <t>---</t>
        </is>
      </c>
      <c r="R2411" t="inlineStr"/>
      <c r="S2411" t="inlineStr"/>
      <c r="T2411" t="inlineStr"/>
      <c r="U2411" t="inlineStr"/>
      <c r="V2411" t="inlineStr"/>
      <c r="W2411" t="inlineStr"/>
      <c r="X2411" t="inlineStr">
        <is>
          <t>CAP/CSLT/ST00279</t>
        </is>
      </c>
      <c r="Y2411" t="inlineStr">
        <is>
          <t>CAP/CSLT/ST00279</t>
        </is>
      </c>
      <c r="Z2411" t="inlineStr">
        <is>
          <t>2025-06-06 02:40:32</t>
        </is>
      </c>
      <c r="AA2411" t="inlineStr">
        <is>
          <t>2025-06-06 02:39:19</t>
        </is>
      </c>
      <c r="AB2411" t="inlineStr">
        <is>
          <t>1irania</t>
        </is>
      </c>
      <c r="AC2411" t="inlineStr">
        <is>
          <t>2025-06-06 02:40:33</t>
        </is>
      </c>
      <c r="AD2411" s="1" t="inlineStr">
        <is>
          <t>https://www.commcarehq.org/a/caris-test/reports/form_data/4fe20517-f5c8-421b-9339-cb667b540b85/</t>
        </is>
      </c>
      <c r="AE2411" t="inlineStr">
        <is>
          <t>---</t>
        </is>
      </c>
      <c r="AF2411" t="inlineStr">
        <is>
          <t>3c5a623af057e23a32ae4000_34528</t>
        </is>
      </c>
      <c r="AG2411" t="inlineStr">
        <is>
          <t>---</t>
        </is>
      </c>
      <c r="AH2411" t="inlineStr">
        <is>
          <t>2025-06-06 02:40:32</t>
        </is>
      </c>
      <c r="AI2411" t="inlineStr">
        <is>
          <t>42a82b7de9e609ae71648670ad4c56aa</t>
        </is>
      </c>
      <c r="AJ2411" t="inlineStr">
        <is>
          <t>2025-05-27</t>
        </is>
      </c>
      <c r="AK2411" t="inlineStr">
        <is>
          <t>4</t>
        </is>
      </c>
      <c r="AL2411" t="inlineStr">
        <is>
          <t>visite d'approvisionnement</t>
        </is>
      </c>
      <c r="AM2411" t="inlineStr">
        <is>
          <t>0</t>
        </is>
      </c>
      <c r="AN2411" t="inlineStr">
        <is>
          <t>approv</t>
        </is>
      </c>
      <c r="AO2411" t="inlineStr">
        <is>
          <t>1</t>
        </is>
      </c>
      <c r="AP2411" t="inlineStr">
        <is>
          <t>1</t>
        </is>
      </c>
      <c r="AQ2411" t="inlineStr"/>
      <c r="AR2411" t="inlineStr"/>
      <c r="AS2411" t="inlineStr"/>
      <c r="AT2411" t="inlineStr"/>
      <c r="AU2411" t="inlineStr">
        <is>
          <t>---</t>
        </is>
      </c>
      <c r="AV2411" t="inlineStr">
        <is>
          <t>---</t>
        </is>
      </c>
      <c r="AW2411" t="inlineStr">
        <is>
          <t>---</t>
        </is>
      </c>
      <c r="AX2411" t="inlineStr">
        <is>
          <t>---</t>
        </is>
      </c>
      <c r="AY2411" t="inlineStr">
        <is>
          <t>---</t>
        </is>
      </c>
      <c r="AZ2411" t="inlineStr">
        <is>
          <t>---</t>
        </is>
      </c>
      <c r="BA2411" t="inlineStr">
        <is>
          <t>42a82b7de9e609ae71648670ad4c56aa</t>
        </is>
      </c>
      <c r="BB2411" t="inlineStr">
        <is>
          <t>http://openrosa.org/formdesigner/0B48E039-1E80-49A7-AC24-732B6E788E39</t>
        </is>
      </c>
      <c r="BC2411" t="inlineStr">
        <is>
          <t>Ration et autres visites</t>
        </is>
      </c>
      <c r="BD2411" t="inlineStr">
        <is>
          <t>CommCare Android, version "2.57.0"(472005). App v16173. CommCare Version 2.57.0. Build 472005, built on: 2025-05-09</t>
        </is>
      </c>
      <c r="BE2411" t="inlineStr">
        <is>
          <t>commcare_810115cc-52c5-4875-8fe9-3d267d1618b9</t>
        </is>
      </c>
      <c r="BF2411" t="inlineStr"/>
      <c r="BG2411" t="inlineStr">
        <is>
          <t>f13d8149fc6d39ebe86af18272310ff9</t>
        </is>
      </c>
      <c r="BH2411" t="inlineStr">
        <is>
          <t>e80e5bb19d0d4d1e94c8a1a966fa7d8f</t>
        </is>
      </c>
      <c r="BI2411" t="inlineStr">
        <is>
          <t>15246</t>
        </is>
      </c>
      <c r="BJ2411" t="inlineStr">
        <is>
          <t>XFormInstance</t>
        </is>
      </c>
      <c r="BK2411" t="inlineStr">
        <is>
          <t>4cbe02a2421c11f09232bb16f85ce7ee</t>
        </is>
      </c>
      <c r="BL2411" t="b">
        <v>0</v>
      </c>
      <c r="BM2411" t="inlineStr">
        <is>
          <t>---</t>
        </is>
      </c>
      <c r="BN2411" t="inlineStr">
        <is>
          <t>200.113.253.5</t>
        </is>
      </c>
      <c r="BO2411" t="inlineStr">
        <is>
          <t>Pierre Louis Ruth-Naylove</t>
        </is>
      </c>
    </row>
    <row r="2412">
      <c r="A2412" t="inlineStr">
        <is>
          <t>2410</t>
        </is>
      </c>
      <c r="B2412" t="inlineStr">
        <is>
          <t>94654f7f-a22e-4e87-9fc7-37e0910f41b3</t>
        </is>
      </c>
      <c r="C2412" t="inlineStr">
        <is>
          <t>2025-06-04</t>
        </is>
      </c>
      <c r="D2412" t="inlineStr">
        <is>
          <t>11</t>
        </is>
      </c>
      <c r="E2412" t="inlineStr">
        <is>
          <t>---</t>
        </is>
      </c>
      <c r="F2412" t="inlineStr">
        <is>
          <t>1</t>
        </is>
      </c>
      <c r="G2412" t="inlineStr">
        <is>
          <t>---</t>
        </is>
      </c>
      <c r="H2412" t="inlineStr">
        <is>
          <t>1</t>
        </is>
      </c>
      <c r="I2412" t="inlineStr">
        <is>
          <t>1</t>
        </is>
      </c>
      <c r="J2412" t="inlineStr">
        <is>
          <t>4</t>
        </is>
      </c>
      <c r="K2412" t="inlineStr">
        <is>
          <t>---</t>
        </is>
      </c>
      <c r="L2412" t="inlineStr">
        <is>
          <t>---</t>
        </is>
      </c>
      <c r="M2412" t="inlineStr">
        <is>
          <t>---</t>
        </is>
      </c>
      <c r="N2412" t="inlineStr">
        <is>
          <t>---</t>
        </is>
      </c>
      <c r="O2412" t="inlineStr">
        <is>
          <t>---</t>
        </is>
      </c>
      <c r="P2412" t="inlineStr">
        <is>
          <t>---</t>
        </is>
      </c>
      <c r="Q2412" t="inlineStr">
        <is>
          <t>---</t>
        </is>
      </c>
      <c r="R2412" t="inlineStr"/>
      <c r="S2412" t="inlineStr"/>
      <c r="T2412" t="inlineStr"/>
      <c r="U2412">
        <f>HYPERLINK("https://www.commcarehq.org/a/caris-test/api/form_attachment/v1/94654f7f-a22e-4e87-9fc7-37e0910f41b3/1749211101687.jpg")</f>
        <v/>
      </c>
      <c r="V2412" t="inlineStr"/>
      <c r="W2412" t="inlineStr"/>
      <c r="X2412" t="inlineStr">
        <is>
          <t>PAP/NPFS/ST00980</t>
        </is>
      </c>
      <c r="Y2412" t="inlineStr">
        <is>
          <t>PAP/NPFS/ST00980</t>
        </is>
      </c>
      <c r="Z2412" t="inlineStr">
        <is>
          <t>2025-06-06 11:58:27</t>
        </is>
      </c>
      <c r="AA2412" t="inlineStr">
        <is>
          <t>2025-06-04 13:49:23</t>
        </is>
      </c>
      <c r="AB2412" t="inlineStr">
        <is>
          <t>2christelle</t>
        </is>
      </c>
      <c r="AC2412" t="inlineStr">
        <is>
          <t>2025-06-06 14:12:19</t>
        </is>
      </c>
      <c r="AD2412" s="1" t="inlineStr">
        <is>
          <t>https://www.commcarehq.org/a/caris-test/reports/form_data/94654f7f-a22e-4e87-9fc7-37e0910f41b3/</t>
        </is>
      </c>
      <c r="AE2412" t="inlineStr">
        <is>
          <t>---</t>
        </is>
      </c>
      <c r="AF2412" t="inlineStr">
        <is>
          <t>990ba7e6b5f5405aa982a7a54a7fe87d</t>
        </is>
      </c>
      <c r="AG2412" t="inlineStr">
        <is>
          <t>---</t>
        </is>
      </c>
      <c r="AH2412" t="inlineStr">
        <is>
          <t>2025-06-06 11:58:27</t>
        </is>
      </c>
      <c r="AI2412" t="inlineStr">
        <is>
          <t>246df32431d94e4a97fb5b1b8bef6b0e</t>
        </is>
      </c>
      <c r="AJ2412" t="inlineStr">
        <is>
          <t>2025-06-04</t>
        </is>
      </c>
      <c r="AK2412" t="inlineStr">
        <is>
          <t>11</t>
        </is>
      </c>
      <c r="AL2412" t="inlineStr">
        <is>
          <t>---</t>
        </is>
      </c>
      <c r="AM2412" t="inlineStr">
        <is>
          <t>1</t>
        </is>
      </c>
      <c r="AN2412" t="inlineStr">
        <is>
          <t>---</t>
        </is>
      </c>
      <c r="AO2412" t="inlineStr">
        <is>
          <t>1</t>
        </is>
      </c>
      <c r="AP2412" t="inlineStr">
        <is>
          <t>1</t>
        </is>
      </c>
      <c r="AQ2412" t="inlineStr"/>
      <c r="AR2412" t="inlineStr"/>
      <c r="AS2412" t="inlineStr"/>
      <c r="AT2412" t="inlineStr"/>
      <c r="AU2412" t="inlineStr">
        <is>
          <t>---</t>
        </is>
      </c>
      <c r="AV2412" t="inlineStr">
        <is>
          <t>---</t>
        </is>
      </c>
      <c r="AW2412" t="inlineStr">
        <is>
          <t>---</t>
        </is>
      </c>
      <c r="AX2412" t="inlineStr">
        <is>
          <t>---</t>
        </is>
      </c>
      <c r="AY2412" t="inlineStr">
        <is>
          <t>---</t>
        </is>
      </c>
      <c r="AZ2412" t="inlineStr">
        <is>
          <t>---</t>
        </is>
      </c>
      <c r="BA2412" t="inlineStr">
        <is>
          <t>246df32431d94e4a97fb5b1b8bef6b0e</t>
        </is>
      </c>
      <c r="BB2412" t="inlineStr">
        <is>
          <t>http://openrosa.org/formdesigner/0B48E039-1E80-49A7-AC24-732B6E788E39</t>
        </is>
      </c>
      <c r="BC2412" t="inlineStr">
        <is>
          <t>Ration et autres visites</t>
        </is>
      </c>
      <c r="BD2412" t="inlineStr">
        <is>
          <t>CommCare Android, version "2.57.0"(472005). App v16173. CommCare Version 2.57.0. Build 472005, built on: 2025-05-09</t>
        </is>
      </c>
      <c r="BE2412" t="inlineStr">
        <is>
          <t>commcare_95f1782f-8426-4434-b328-8386bbd0e352</t>
        </is>
      </c>
      <c r="BF2412" t="inlineStr">
        <is>
          <t>18.4776121 -72.2796695 1163.0 14.2</t>
        </is>
      </c>
      <c r="BG2412" t="inlineStr">
        <is>
          <t>f13d8149fc6d39ebe86af18272310ff9</t>
        </is>
      </c>
      <c r="BH2412" t="inlineStr">
        <is>
          <t>e80e5bb19d0d4d1e94c8a1a966fa7d8f</t>
        </is>
      </c>
      <c r="BI2412" t="inlineStr">
        <is>
          <t>15246</t>
        </is>
      </c>
      <c r="BJ2412" t="inlineStr">
        <is>
          <t>XFormInstance</t>
        </is>
      </c>
      <c r="BK2412" t="inlineStr">
        <is>
          <t>55763f9e408d11f090ed49da4e639005</t>
        </is>
      </c>
      <c r="BL2412" t="b">
        <v>0</v>
      </c>
      <c r="BM2412" t="inlineStr">
        <is>
          <t>---</t>
        </is>
      </c>
      <c r="BN2412" t="inlineStr">
        <is>
          <t>200.113.253.105</t>
        </is>
      </c>
      <c r="BO2412" t="inlineStr">
        <is>
          <t>Onia Derislain</t>
        </is>
      </c>
    </row>
    <row r="2413">
      <c r="A2413" t="inlineStr">
        <is>
          <t>2411</t>
        </is>
      </c>
      <c r="B2413" t="inlineStr">
        <is>
          <t>e1d6c97c-8cad-4ff4-bdf6-538b2a19350c</t>
        </is>
      </c>
      <c r="C2413" t="inlineStr">
        <is>
          <t>2025-06-06</t>
        </is>
      </c>
      <c r="D2413" t="inlineStr">
        <is>
          <t>3</t>
        </is>
      </c>
      <c r="E2413" t="inlineStr">
        <is>
          <t>---</t>
        </is>
      </c>
      <c r="F2413" t="inlineStr">
        <is>
          <t>0</t>
        </is>
      </c>
      <c r="G2413" t="inlineStr">
        <is>
          <t>---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---</t>
        </is>
      </c>
      <c r="L2413" t="inlineStr">
        <is>
          <t>---</t>
        </is>
      </c>
      <c r="M2413" t="inlineStr">
        <is>
          <t>---</t>
        </is>
      </c>
      <c r="N2413" t="inlineStr">
        <is>
          <t>---</t>
        </is>
      </c>
      <c r="O2413" t="inlineStr">
        <is>
          <t>---</t>
        </is>
      </c>
      <c r="P2413" t="inlineStr">
        <is>
          <t>---</t>
        </is>
      </c>
      <c r="Q2413" t="inlineStr">
        <is>
          <t>---</t>
        </is>
      </c>
      <c r="R2413" t="inlineStr"/>
      <c r="S2413" t="inlineStr"/>
      <c r="T2413" t="inlineStr"/>
      <c r="U2413" t="inlineStr"/>
      <c r="V2413" t="inlineStr"/>
      <c r="W2413" t="inlineStr">
        <is>
          <t>19.5457216 -71.7267133 6.0 28.0</t>
        </is>
      </c>
      <c r="X2413" t="inlineStr">
        <is>
          <t>CAP/CMSO/ST03132</t>
        </is>
      </c>
      <c r="Y2413" t="inlineStr">
        <is>
          <t>CAP/CMSO/ST03132</t>
        </is>
      </c>
      <c r="Z2413" t="inlineStr">
        <is>
          <t>2025-06-06 17:56:05</t>
        </is>
      </c>
      <c r="AA2413" t="inlineStr">
        <is>
          <t>2025-06-06 17:55:35</t>
        </is>
      </c>
      <c r="AB2413" t="inlineStr">
        <is>
          <t>1rose</t>
        </is>
      </c>
      <c r="AC2413" t="inlineStr">
        <is>
          <t>2025-06-06 17:49:34</t>
        </is>
      </c>
      <c r="AD2413" s="1" t="inlineStr">
        <is>
          <t>https://www.commcarehq.org/a/caris-test/reports/form_data/e1d6c97c-8cad-4ff4-bdf6-538b2a19350c/</t>
        </is>
      </c>
      <c r="AE2413" t="inlineStr">
        <is>
          <t>---</t>
        </is>
      </c>
      <c r="AF2413" t="inlineStr">
        <is>
          <t>3c5a623af057e23a32ae4000_172827</t>
        </is>
      </c>
      <c r="AG2413" t="inlineStr">
        <is>
          <t>OK</t>
        </is>
      </c>
      <c r="AH2413" t="inlineStr">
        <is>
          <t>2025-06-06 17:56:05</t>
        </is>
      </c>
      <c r="AI2413" t="inlineStr">
        <is>
          <t>2dea52d1789dbc2c3c784b18002f6f8d</t>
        </is>
      </c>
      <c r="AJ2413" t="inlineStr">
        <is>
          <t>2025-06-06</t>
        </is>
      </c>
      <c r="AK2413" t="inlineStr">
        <is>
          <t>3</t>
        </is>
      </c>
      <c r="AL2413" t="inlineStr">
        <is>
          <t>---</t>
        </is>
      </c>
      <c r="AM2413" t="inlineStr">
        <is>
          <t>0</t>
        </is>
      </c>
      <c r="AN2413" t="inlineStr">
        <is>
          <t>---</t>
        </is>
      </c>
      <c r="AO2413" t="inlineStr">
        <is>
          <t>1</t>
        </is>
      </c>
      <c r="AP2413" t="inlineStr">
        <is>
          <t>1</t>
        </is>
      </c>
      <c r="AQ2413" t="inlineStr"/>
      <c r="AR2413" t="inlineStr"/>
      <c r="AS2413" t="inlineStr"/>
      <c r="AT2413" t="inlineStr">
        <is>
          <t>19.5457216 -71.7267133 6.0 28.0</t>
        </is>
      </c>
      <c r="AU2413" t="inlineStr">
        <is>
          <t>---</t>
        </is>
      </c>
      <c r="AV2413" t="inlineStr">
        <is>
          <t>---</t>
        </is>
      </c>
      <c r="AW2413" t="inlineStr">
        <is>
          <t>---</t>
        </is>
      </c>
      <c r="AX2413" t="inlineStr">
        <is>
          <t>---</t>
        </is>
      </c>
      <c r="AY2413" t="inlineStr">
        <is>
          <t>---</t>
        </is>
      </c>
      <c r="AZ2413" t="inlineStr">
        <is>
          <t>---</t>
        </is>
      </c>
      <c r="BA2413" t="inlineStr">
        <is>
          <t>2dea52d1789dbc2c3c784b18002f6f8d</t>
        </is>
      </c>
      <c r="BB2413" t="inlineStr">
        <is>
          <t>http://openrosa.org/formdesigner/0B48E039-1E80-49A7-AC24-732B6E788E39</t>
        </is>
      </c>
      <c r="BC2413" t="inlineStr">
        <is>
          <t>Ration et autres visites</t>
        </is>
      </c>
      <c r="BD2413" t="inlineStr">
        <is>
          <t>CommCare Android, version "2.57.0"(472003). App v16173. CommCare Version 2.57.0. Build 472003, built on: 2025-04-18</t>
        </is>
      </c>
      <c r="BE2413" t="inlineStr">
        <is>
          <t>commcare_6f11ce87-99a9-46e8-b6bd-276036be1616</t>
        </is>
      </c>
      <c r="BF2413" t="inlineStr">
        <is>
          <t>19.5456797 -71.7266552 0.0 8.8</t>
        </is>
      </c>
      <c r="BG2413" t="inlineStr">
        <is>
          <t>f13d8149fc6d39ebe86af18272310ff9</t>
        </is>
      </c>
      <c r="BH2413" t="inlineStr">
        <is>
          <t>e80e5bb19d0d4d1e94c8a1a966fa7d8f</t>
        </is>
      </c>
      <c r="BI2413" t="inlineStr">
        <is>
          <t>15246</t>
        </is>
      </c>
      <c r="BJ2413" t="inlineStr">
        <is>
          <t>XFormInstance</t>
        </is>
      </c>
      <c r="BK2413" t="inlineStr">
        <is>
          <t>6c5a713642fd11f0b926df8044126b4a</t>
        </is>
      </c>
      <c r="BL2413" t="b">
        <v>0</v>
      </c>
      <c r="BM2413" t="inlineStr">
        <is>
          <t>---</t>
        </is>
      </c>
      <c r="BN2413" t="inlineStr">
        <is>
          <t>200.113.214.91</t>
        </is>
      </c>
      <c r="BO2413" t="inlineStr">
        <is>
          <t>Miloura Joseph</t>
        </is>
      </c>
    </row>
    <row r="2414">
      <c r="A2414" t="inlineStr">
        <is>
          <t>2412</t>
        </is>
      </c>
      <c r="B2414" t="inlineStr">
        <is>
          <t>8566f6f7-b5af-49bb-be28-992c70c3f0c7</t>
        </is>
      </c>
      <c r="C2414" t="inlineStr">
        <is>
          <t>2025-06-06</t>
        </is>
      </c>
      <c r="D2414" t="inlineStr">
        <is>
          <t>3</t>
        </is>
      </c>
      <c r="E2414" t="inlineStr">
        <is>
          <t>---</t>
        </is>
      </c>
      <c r="F2414" t="inlineStr">
        <is>
          <t>0</t>
        </is>
      </c>
      <c r="G2414" t="inlineStr">
        <is>
          <t>---</t>
        </is>
      </c>
      <c r="H2414" t="inlineStr">
        <is>
          <t>1</t>
        </is>
      </c>
      <c r="I2414" t="inlineStr">
        <is>
          <t>0</t>
        </is>
      </c>
      <c r="J2414" t="inlineStr">
        <is>
          <t>---</t>
        </is>
      </c>
      <c r="K2414" t="inlineStr">
        <is>
          <t>---</t>
        </is>
      </c>
      <c r="L2414" t="inlineStr">
        <is>
          <t>---</t>
        </is>
      </c>
      <c r="M2414" t="inlineStr">
        <is>
          <t>---</t>
        </is>
      </c>
      <c r="N2414" t="inlineStr">
        <is>
          <t>---</t>
        </is>
      </c>
      <c r="O2414" t="inlineStr">
        <is>
          <t>---</t>
        </is>
      </c>
      <c r="P2414" t="inlineStr">
        <is>
          <t>---</t>
        </is>
      </c>
      <c r="Q2414" t="inlineStr">
        <is>
          <t>---</t>
        </is>
      </c>
      <c r="R2414" t="inlineStr">
        <is>
          <t>---</t>
        </is>
      </c>
      <c r="S2414" t="inlineStr">
        <is>
          <t>---</t>
        </is>
      </c>
      <c r="T2414" t="inlineStr">
        <is>
          <t>---</t>
        </is>
      </c>
      <c r="U2414" t="inlineStr">
        <is>
          <t>---</t>
        </is>
      </c>
      <c r="V2414" t="inlineStr">
        <is>
          <t>---</t>
        </is>
      </c>
      <c r="W2414" t="inlineStr">
        <is>
          <t>19.5445892 -71.7258589 5.09 20.41</t>
        </is>
      </c>
      <c r="X2414" t="inlineStr">
        <is>
          <t>CAP/CMSO/ST03037</t>
        </is>
      </c>
      <c r="Y2414" t="inlineStr">
        <is>
          <t>CAP/CMSO/ST03037</t>
        </is>
      </c>
      <c r="Z2414" t="inlineStr">
        <is>
          <t>2025-06-06 18:07:07</t>
        </is>
      </c>
      <c r="AA2414" t="inlineStr">
        <is>
          <t>2025-06-06 18:06:43</t>
        </is>
      </c>
      <c r="AB2414" t="inlineStr">
        <is>
          <t>1rose</t>
        </is>
      </c>
      <c r="AC2414" t="inlineStr">
        <is>
          <t>2025-06-06 18:00:36</t>
        </is>
      </c>
      <c r="AD2414" s="1" t="inlineStr">
        <is>
          <t>https://www.commcarehq.org/a/caris-test/reports/form_data/8566f6f7-b5af-49bb-be28-992c70c3f0c7/</t>
        </is>
      </c>
      <c r="AE2414" t="inlineStr">
        <is>
          <t>---</t>
        </is>
      </c>
      <c r="AF2414" t="inlineStr">
        <is>
          <t>3c5a623af057e23a32ae4000_128708</t>
        </is>
      </c>
      <c r="AG2414" t="inlineStr">
        <is>
          <t>OK</t>
        </is>
      </c>
      <c r="AH2414" t="inlineStr">
        <is>
          <t>2025-06-06 18:07:07</t>
        </is>
      </c>
      <c r="AI2414" t="inlineStr">
        <is>
          <t>2dea52d1789dbc2c3c784b18002f6f8d</t>
        </is>
      </c>
      <c r="AJ2414" t="inlineStr">
        <is>
          <t>2025-06-06</t>
        </is>
      </c>
      <c r="AK2414" t="inlineStr">
        <is>
          <t>3</t>
        </is>
      </c>
      <c r="AL2414" t="inlineStr">
        <is>
          <t>---</t>
        </is>
      </c>
      <c r="AM2414" t="inlineStr">
        <is>
          <t>0</t>
        </is>
      </c>
      <c r="AN2414" t="inlineStr">
        <is>
          <t>---</t>
        </is>
      </c>
      <c r="AO2414" t="inlineStr">
        <is>
          <t>1</t>
        </is>
      </c>
      <c r="AP2414" t="inlineStr">
        <is>
          <t>0</t>
        </is>
      </c>
      <c r="AQ2414" t="inlineStr">
        <is>
          <t>---</t>
        </is>
      </c>
      <c r="AR2414" t="inlineStr">
        <is>
          <t>---</t>
        </is>
      </c>
      <c r="AS2414" t="inlineStr">
        <is>
          <t>---</t>
        </is>
      </c>
      <c r="AT2414" t="inlineStr">
        <is>
          <t>19.5445892 -71.7258589 5.09 20.41</t>
        </is>
      </c>
      <c r="AU2414" t="inlineStr">
        <is>
          <t>---</t>
        </is>
      </c>
      <c r="AV2414" t="inlineStr">
        <is>
          <t>---</t>
        </is>
      </c>
      <c r="AW2414" t="inlineStr">
        <is>
          <t>---</t>
        </is>
      </c>
      <c r="AX2414" t="inlineStr">
        <is>
          <t>---</t>
        </is>
      </c>
      <c r="AY2414" t="inlineStr">
        <is>
          <t>---</t>
        </is>
      </c>
      <c r="AZ2414" t="inlineStr">
        <is>
          <t>---</t>
        </is>
      </c>
      <c r="BA2414" t="inlineStr">
        <is>
          <t>2dea52d1789dbc2c3c784b18002f6f8d</t>
        </is>
      </c>
      <c r="BB2414" t="inlineStr">
        <is>
          <t>http://openrosa.org/formdesigner/0B48E039-1E80-49A7-AC24-732B6E788E39</t>
        </is>
      </c>
      <c r="BC2414" t="inlineStr">
        <is>
          <t>Ration et autres visites</t>
        </is>
      </c>
      <c r="BD2414" t="inlineStr">
        <is>
          <t>CommCare Android, version "2.57.0"(472003). App v16173. CommCare Version 2.57.0. Build 472003, built on: 2025-04-18</t>
        </is>
      </c>
      <c r="BE2414" t="inlineStr">
        <is>
          <t>commcare_6f11ce87-99a9-46e8-b6bd-276036be1616</t>
        </is>
      </c>
      <c r="BF2414" t="inlineStr">
        <is>
          <t>19.5446029 -71.725709 4.8 9.5</t>
        </is>
      </c>
      <c r="BG2414" t="inlineStr">
        <is>
          <t>f13d8149fc6d39ebe86af18272310ff9</t>
        </is>
      </c>
      <c r="BH2414" t="inlineStr">
        <is>
          <t>e80e5bb19d0d4d1e94c8a1a966fa7d8f</t>
        </is>
      </c>
      <c r="BI2414" t="inlineStr">
        <is>
          <t>15246</t>
        </is>
      </c>
      <c r="BJ2414" t="inlineStr">
        <is>
          <t>XFormInstance</t>
        </is>
      </c>
      <c r="BK2414" t="inlineStr">
        <is>
          <t>6c5a713642fd11f0b926df8044126b4a</t>
        </is>
      </c>
      <c r="BL2414" t="b">
        <v>0</v>
      </c>
      <c r="BM2414" t="inlineStr">
        <is>
          <t>---</t>
        </is>
      </c>
      <c r="BN2414" t="inlineStr">
        <is>
          <t>200.113.214.91</t>
        </is>
      </c>
      <c r="BO2414" t="inlineStr">
        <is>
          <t>Esaie Saint Vil</t>
        </is>
      </c>
    </row>
    <row r="2415">
      <c r="A2415" t="inlineStr">
        <is>
          <t>2413</t>
        </is>
      </c>
      <c r="B2415" t="inlineStr">
        <is>
          <t>2fc24303-3650-4944-beb9-ab67fe28f50d</t>
        </is>
      </c>
      <c r="C2415" t="inlineStr">
        <is>
          <t>2025-06-05</t>
        </is>
      </c>
      <c r="D2415" t="inlineStr">
        <is>
          <t>3</t>
        </is>
      </c>
      <c r="E2415" t="inlineStr">
        <is>
          <t>---</t>
        </is>
      </c>
      <c r="F2415" t="inlineStr">
        <is>
          <t>0</t>
        </is>
      </c>
      <c r="G2415" t="inlineStr">
        <is>
          <t>---</t>
        </is>
      </c>
      <c r="H2415" t="inlineStr">
        <is>
          <t>1</t>
        </is>
      </c>
      <c r="I2415" t="inlineStr">
        <is>
          <t>0</t>
        </is>
      </c>
      <c r="J2415" t="inlineStr">
        <is>
          <t>---</t>
        </is>
      </c>
      <c r="K2415" t="inlineStr">
        <is>
          <t>---</t>
        </is>
      </c>
      <c r="L2415" t="inlineStr">
        <is>
          <t>---</t>
        </is>
      </c>
      <c r="M2415" t="inlineStr">
        <is>
          <t>---</t>
        </is>
      </c>
      <c r="N2415" t="inlineStr">
        <is>
          <t>---</t>
        </is>
      </c>
      <c r="O2415" t="inlineStr">
        <is>
          <t>---</t>
        </is>
      </c>
      <c r="P2415" t="inlineStr">
        <is>
          <t>---</t>
        </is>
      </c>
      <c r="Q2415" t="inlineStr">
        <is>
          <t>---</t>
        </is>
      </c>
      <c r="R2415" t="inlineStr">
        <is>
          <t>---</t>
        </is>
      </c>
      <c r="S2415" t="inlineStr">
        <is>
          <t>---</t>
        </is>
      </c>
      <c r="T2415" t="inlineStr">
        <is>
          <t>---</t>
        </is>
      </c>
      <c r="U2415" t="inlineStr">
        <is>
          <t>---</t>
        </is>
      </c>
      <c r="V2415" t="inlineStr">
        <is>
          <t>---</t>
        </is>
      </c>
      <c r="W2415" t="inlineStr"/>
      <c r="X2415" t="inlineStr">
        <is>
          <t>CAP/CMSO/ST02064</t>
        </is>
      </c>
      <c r="Y2415" t="inlineStr">
        <is>
          <t>CAP/CMSO/ST02064</t>
        </is>
      </c>
      <c r="Z2415" t="inlineStr">
        <is>
          <t>2025-06-05 18:34:56</t>
        </is>
      </c>
      <c r="AA2415" t="inlineStr">
        <is>
          <t>2025-06-05 18:34:45</t>
        </is>
      </c>
      <c r="AB2415" t="inlineStr">
        <is>
          <t>1rose</t>
        </is>
      </c>
      <c r="AC2415" t="inlineStr">
        <is>
          <t>2025-06-06 18:28:24</t>
        </is>
      </c>
      <c r="AD2415" s="1" t="inlineStr">
        <is>
          <t>https://www.commcarehq.org/a/caris-test/reports/form_data/2fc24303-3650-4944-beb9-ab67fe28f50d/</t>
        </is>
      </c>
      <c r="AE2415" t="inlineStr">
        <is>
          <t>---</t>
        </is>
      </c>
      <c r="AF2415" t="inlineStr">
        <is>
          <t>3c5a623af057e23a32ae4000_30517</t>
        </is>
      </c>
      <c r="AG2415" t="inlineStr">
        <is>
          <t>OK</t>
        </is>
      </c>
      <c r="AH2415" t="inlineStr">
        <is>
          <t>2025-06-05 18:34:56</t>
        </is>
      </c>
      <c r="AI2415" t="inlineStr">
        <is>
          <t>2dea52d1789dbc2c3c784b18002f6f8d</t>
        </is>
      </c>
      <c r="AJ2415" t="inlineStr">
        <is>
          <t>2025-06-05</t>
        </is>
      </c>
      <c r="AK2415" t="inlineStr">
        <is>
          <t>3</t>
        </is>
      </c>
      <c r="AL2415" t="inlineStr">
        <is>
          <t>---</t>
        </is>
      </c>
      <c r="AM2415" t="inlineStr">
        <is>
          <t>0</t>
        </is>
      </c>
      <c r="AN2415" t="inlineStr">
        <is>
          <t>---</t>
        </is>
      </c>
      <c r="AO2415" t="inlineStr">
        <is>
          <t>1</t>
        </is>
      </c>
      <c r="AP2415" t="inlineStr">
        <is>
          <t>0</t>
        </is>
      </c>
      <c r="AQ2415" t="inlineStr">
        <is>
          <t>---</t>
        </is>
      </c>
      <c r="AR2415" t="inlineStr">
        <is>
          <t>---</t>
        </is>
      </c>
      <c r="AS2415" t="inlineStr">
        <is>
          <t>---</t>
        </is>
      </c>
      <c r="AT2415" t="inlineStr"/>
      <c r="AU2415" t="inlineStr">
        <is>
          <t>---</t>
        </is>
      </c>
      <c r="AV2415" t="inlineStr">
        <is>
          <t>---</t>
        </is>
      </c>
      <c r="AW2415" t="inlineStr">
        <is>
          <t>---</t>
        </is>
      </c>
      <c r="AX2415" t="inlineStr">
        <is>
          <t>---</t>
        </is>
      </c>
      <c r="AY2415" t="inlineStr">
        <is>
          <t>---</t>
        </is>
      </c>
      <c r="AZ2415" t="inlineStr">
        <is>
          <t>---</t>
        </is>
      </c>
      <c r="BA2415" t="inlineStr">
        <is>
          <t>2dea52d1789dbc2c3c784b18002f6f8d</t>
        </is>
      </c>
      <c r="BB2415" t="inlineStr">
        <is>
          <t>http://openrosa.org/formdesigner/0B48E039-1E80-49A7-AC24-732B6E788E39</t>
        </is>
      </c>
      <c r="BC2415" t="inlineStr">
        <is>
          <t>Ration et autres visites</t>
        </is>
      </c>
      <c r="BD2415" t="inlineStr">
        <is>
          <t>CommCare Android, version "2.57.0"(472003). App v16173. CommCare Version 2.57.0. Build 472003, built on: 2025-04-18</t>
        </is>
      </c>
      <c r="BE2415" t="inlineStr">
        <is>
          <t>commcare_6f11ce87-99a9-46e8-b6bd-276036be1616</t>
        </is>
      </c>
      <c r="BF2415" t="inlineStr">
        <is>
          <t>19.558212 -71.7260125 -0.3 8.5</t>
        </is>
      </c>
      <c r="BG2415" t="inlineStr">
        <is>
          <t>f13d8149fc6d39ebe86af18272310ff9</t>
        </is>
      </c>
      <c r="BH2415" t="inlineStr">
        <is>
          <t>e80e5bb19d0d4d1e94c8a1a966fa7d8f</t>
        </is>
      </c>
      <c r="BI2415" t="inlineStr">
        <is>
          <t>15246</t>
        </is>
      </c>
      <c r="BJ2415" t="inlineStr">
        <is>
          <t>XFormInstance</t>
        </is>
      </c>
      <c r="BK2415" t="inlineStr">
        <is>
          <t>6c5a713642fd11f0b926df8044126b4a</t>
        </is>
      </c>
      <c r="BL2415" t="b">
        <v>0</v>
      </c>
      <c r="BM2415" t="inlineStr">
        <is>
          <t>---</t>
        </is>
      </c>
      <c r="BN2415" t="inlineStr">
        <is>
          <t>200.113.214.91</t>
        </is>
      </c>
      <c r="BO2415" t="inlineStr">
        <is>
          <t>Keïsha Jean Baptiste</t>
        </is>
      </c>
    </row>
    <row r="2416">
      <c r="A2416" t="inlineStr">
        <is>
          <t>2414</t>
        </is>
      </c>
      <c r="B2416" t="inlineStr">
        <is>
          <t>19b4d519-7752-498b-a5da-f1b70e7c1a08</t>
        </is>
      </c>
      <c r="C2416" t="inlineStr">
        <is>
          <t>2025-06-06</t>
        </is>
      </c>
      <c r="D2416" t="inlineStr">
        <is>
          <t>3</t>
        </is>
      </c>
      <c r="E2416" t="inlineStr">
        <is>
          <t>---</t>
        </is>
      </c>
      <c r="F2416" t="inlineStr">
        <is>
          <t>0</t>
        </is>
      </c>
      <c r="G2416" t="inlineStr">
        <is>
          <t>---</t>
        </is>
      </c>
      <c r="H2416" t="inlineStr">
        <is>
          <t>1</t>
        </is>
      </c>
      <c r="I2416" t="inlineStr">
        <is>
          <t>0</t>
        </is>
      </c>
      <c r="J2416" t="inlineStr">
        <is>
          <t>---</t>
        </is>
      </c>
      <c r="K2416" t="inlineStr">
        <is>
          <t>---</t>
        </is>
      </c>
      <c r="L2416" t="inlineStr">
        <is>
          <t>---</t>
        </is>
      </c>
      <c r="M2416" t="inlineStr">
        <is>
          <t>---</t>
        </is>
      </c>
      <c r="N2416" t="inlineStr">
        <is>
          <t>---</t>
        </is>
      </c>
      <c r="O2416" t="inlineStr">
        <is>
          <t>---</t>
        </is>
      </c>
      <c r="P2416" t="inlineStr">
        <is>
          <t>---</t>
        </is>
      </c>
      <c r="Q2416" t="inlineStr">
        <is>
          <t>---</t>
        </is>
      </c>
      <c r="R2416" t="inlineStr">
        <is>
          <t>---</t>
        </is>
      </c>
      <c r="S2416" t="inlineStr">
        <is>
          <t>---</t>
        </is>
      </c>
      <c r="T2416" t="inlineStr">
        <is>
          <t>---</t>
        </is>
      </c>
      <c r="U2416" t="inlineStr">
        <is>
          <t>---</t>
        </is>
      </c>
      <c r="V2416" t="inlineStr">
        <is>
          <t>---</t>
        </is>
      </c>
      <c r="W2416" t="inlineStr"/>
      <c r="X2416" t="inlineStr">
        <is>
          <t>CAP/HOFL/ST01218</t>
        </is>
      </c>
      <c r="Y2416" t="inlineStr">
        <is>
          <t>CAP/HOFL/ST01218</t>
        </is>
      </c>
      <c r="Z2416" t="inlineStr">
        <is>
          <t>2025-06-06 22:03:07</t>
        </is>
      </c>
      <c r="AA2416" t="inlineStr">
        <is>
          <t>2025-06-06 22:02:52</t>
        </is>
      </c>
      <c r="AB2416" t="inlineStr">
        <is>
          <t>1irania</t>
        </is>
      </c>
      <c r="AC2416" t="inlineStr">
        <is>
          <t>2025-06-06 22:03:09</t>
        </is>
      </c>
      <c r="AD2416" s="1" t="inlineStr">
        <is>
          <t>https://www.commcarehq.org/a/caris-test/reports/form_data/19b4d519-7752-498b-a5da-f1b70e7c1a08/</t>
        </is>
      </c>
      <c r="AE2416" t="inlineStr">
        <is>
          <t>---</t>
        </is>
      </c>
      <c r="AF2416" t="inlineStr">
        <is>
          <t>4a6db7e6f1d8419e828454b67bb72e0a</t>
        </is>
      </c>
      <c r="AG2416" t="inlineStr">
        <is>
          <t>OK</t>
        </is>
      </c>
      <c r="AH2416" t="inlineStr">
        <is>
          <t>2025-06-06 22:03:07</t>
        </is>
      </c>
      <c r="AI2416" t="inlineStr">
        <is>
          <t>42a82b7de9e609ae71648670ad4c56aa</t>
        </is>
      </c>
      <c r="AJ2416" t="inlineStr">
        <is>
          <t>2025-06-06</t>
        </is>
      </c>
      <c r="AK2416" t="inlineStr">
        <is>
          <t>3</t>
        </is>
      </c>
      <c r="AL2416" t="inlineStr">
        <is>
          <t>---</t>
        </is>
      </c>
      <c r="AM2416" t="inlineStr">
        <is>
          <t>0</t>
        </is>
      </c>
      <c r="AN2416" t="inlineStr">
        <is>
          <t>---</t>
        </is>
      </c>
      <c r="AO2416" t="inlineStr">
        <is>
          <t>1</t>
        </is>
      </c>
      <c r="AP2416" t="inlineStr">
        <is>
          <t>0</t>
        </is>
      </c>
      <c r="AQ2416" t="inlineStr">
        <is>
          <t>---</t>
        </is>
      </c>
      <c r="AR2416" t="inlineStr">
        <is>
          <t>---</t>
        </is>
      </c>
      <c r="AS2416" t="inlineStr">
        <is>
          <t>---</t>
        </is>
      </c>
      <c r="AT2416" t="inlineStr"/>
      <c r="AU2416" t="inlineStr">
        <is>
          <t>---</t>
        </is>
      </c>
      <c r="AV2416" t="inlineStr">
        <is>
          <t>---</t>
        </is>
      </c>
      <c r="AW2416" t="inlineStr">
        <is>
          <t>---</t>
        </is>
      </c>
      <c r="AX2416" t="inlineStr">
        <is>
          <t>---</t>
        </is>
      </c>
      <c r="AY2416" t="inlineStr">
        <is>
          <t>---</t>
        </is>
      </c>
      <c r="AZ2416" t="inlineStr">
        <is>
          <t>---</t>
        </is>
      </c>
      <c r="BA2416" t="inlineStr">
        <is>
          <t>42a82b7de9e609ae71648670ad4c56aa</t>
        </is>
      </c>
      <c r="BB2416" t="inlineStr">
        <is>
          <t>http://openrosa.org/formdesigner/0B48E039-1E80-49A7-AC24-732B6E788E39</t>
        </is>
      </c>
      <c r="BC2416" t="inlineStr">
        <is>
          <t>Ration et autres visites</t>
        </is>
      </c>
      <c r="BD2416" t="inlineStr">
        <is>
          <t>CommCare Android, version "2.57.0"(472005). App v16173. CommCare Version 2.57.0. Build 472005, built on: 2025-05-09</t>
        </is>
      </c>
      <c r="BE2416" t="inlineStr">
        <is>
          <t>commcare_810115cc-52c5-4875-8fe9-3d267d1618b9</t>
        </is>
      </c>
      <c r="BF2416" t="inlineStr"/>
      <c r="BG2416" t="inlineStr">
        <is>
          <t>f13d8149fc6d39ebe86af18272310ff9</t>
        </is>
      </c>
      <c r="BH2416" t="inlineStr">
        <is>
          <t>e80e5bb19d0d4d1e94c8a1a966fa7d8f</t>
        </is>
      </c>
      <c r="BI2416" t="inlineStr">
        <is>
          <t>15246</t>
        </is>
      </c>
      <c r="BJ2416" t="inlineStr">
        <is>
          <t>XFormInstance</t>
        </is>
      </c>
      <c r="BK2416" t="inlineStr">
        <is>
          <t>4cbe02a2421c11f09232bb16f85ce7ee</t>
        </is>
      </c>
      <c r="BL2416" t="b">
        <v>0</v>
      </c>
      <c r="BM2416" t="inlineStr">
        <is>
          <t>---</t>
        </is>
      </c>
      <c r="BN2416" t="inlineStr">
        <is>
          <t>200.113.253.136</t>
        </is>
      </c>
      <c r="BO2416" t="inlineStr">
        <is>
          <t xml:space="preserve">Chrislande  Guillaume </t>
        </is>
      </c>
    </row>
    <row r="2417">
      <c r="A2417" t="inlineStr">
        <is>
          <t>2415</t>
        </is>
      </c>
      <c r="B2417" t="inlineStr">
        <is>
          <t>d40a43a1-c5a0-43de-8759-90b45eb5cc5c</t>
        </is>
      </c>
      <c r="C2417" t="inlineStr">
        <is>
          <t>2025-06-05</t>
        </is>
      </c>
      <c r="D2417" t="inlineStr">
        <is>
          <t>3 4</t>
        </is>
      </c>
      <c r="E2417" t="inlineStr">
        <is>
          <t>club de Devoilement</t>
        </is>
      </c>
      <c r="F2417" t="inlineStr">
        <is>
          <t>0</t>
        </is>
      </c>
      <c r="G2417" t="inlineStr">
        <is>
          <t>---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---</t>
        </is>
      </c>
      <c r="L2417" t="inlineStr">
        <is>
          <t>---</t>
        </is>
      </c>
      <c r="M2417" t="inlineStr">
        <is>
          <t>---</t>
        </is>
      </c>
      <c r="N2417" t="inlineStr">
        <is>
          <t>---</t>
        </is>
      </c>
      <c r="O2417" t="inlineStr">
        <is>
          <t>---</t>
        </is>
      </c>
      <c r="P2417" t="inlineStr">
        <is>
          <t>---</t>
        </is>
      </c>
      <c r="Q2417" t="inlineStr">
        <is>
          <t>---</t>
        </is>
      </c>
      <c r="R2417" t="inlineStr"/>
      <c r="S2417" t="inlineStr"/>
      <c r="T2417" t="inlineStr"/>
      <c r="U2417" t="inlineStr"/>
      <c r="V2417" t="inlineStr"/>
      <c r="W2417" t="inlineStr"/>
      <c r="X2417" t="inlineStr">
        <is>
          <t>CAP/CMBV/ST01401</t>
        </is>
      </c>
      <c r="Y2417" t="inlineStr">
        <is>
          <t>CAP/CMBV/ST01401</t>
        </is>
      </c>
      <c r="Z2417" t="inlineStr">
        <is>
          <t>2025-06-06 00:40:37</t>
        </is>
      </c>
      <c r="AA2417" t="inlineStr">
        <is>
          <t>2025-06-06 00:39:37</t>
        </is>
      </c>
      <c r="AB2417" t="inlineStr">
        <is>
          <t>1plyviose</t>
        </is>
      </c>
      <c r="AC2417" t="inlineStr">
        <is>
          <t>2025-06-09 02:41:36</t>
        </is>
      </c>
      <c r="AD2417" s="1" t="inlineStr">
        <is>
          <t>https://www.commcarehq.org/a/caris-test/reports/form_data/d40a43a1-c5a0-43de-8759-90b45eb5cc5c/</t>
        </is>
      </c>
      <c r="AE2417" t="inlineStr">
        <is>
          <t>---</t>
        </is>
      </c>
      <c r="AF2417" t="inlineStr">
        <is>
          <t>ebf80299615445d3ba4fd338f96918fb</t>
        </is>
      </c>
      <c r="AG2417" t="inlineStr">
        <is>
          <t>OK</t>
        </is>
      </c>
      <c r="AH2417" t="inlineStr">
        <is>
          <t>2025-06-06 00:40:37</t>
        </is>
      </c>
      <c r="AI2417" t="inlineStr">
        <is>
          <t>aab7a2415e99453fbcb8ebd109e92b4f</t>
        </is>
      </c>
      <c r="AJ2417" t="inlineStr">
        <is>
          <t>2025-06-05</t>
        </is>
      </c>
      <c r="AK2417" t="inlineStr">
        <is>
          <t>3 4</t>
        </is>
      </c>
      <c r="AL2417" t="inlineStr">
        <is>
          <t>club de Devoilement</t>
        </is>
      </c>
      <c r="AM2417" t="inlineStr">
        <is>
          <t>0</t>
        </is>
      </c>
      <c r="AN2417" t="inlineStr">
        <is>
          <t>---</t>
        </is>
      </c>
      <c r="AO2417" t="inlineStr">
        <is>
          <t>1</t>
        </is>
      </c>
      <c r="AP2417" t="inlineStr">
        <is>
          <t>1</t>
        </is>
      </c>
      <c r="AQ2417" t="inlineStr"/>
      <c r="AR2417" t="inlineStr"/>
      <c r="AS2417" t="inlineStr"/>
      <c r="AT2417" t="inlineStr"/>
      <c r="AU2417" t="inlineStr">
        <is>
          <t>---</t>
        </is>
      </c>
      <c r="AV2417" t="inlineStr">
        <is>
          <t>---</t>
        </is>
      </c>
      <c r="AW2417" t="inlineStr">
        <is>
          <t>---</t>
        </is>
      </c>
      <c r="AX2417" t="inlineStr">
        <is>
          <t>---</t>
        </is>
      </c>
      <c r="AY2417" t="inlineStr">
        <is>
          <t>---</t>
        </is>
      </c>
      <c r="AZ2417" t="inlineStr">
        <is>
          <t>---</t>
        </is>
      </c>
      <c r="BA2417" t="inlineStr">
        <is>
          <t>aab7a2415e99453fbcb8ebd109e92b4f</t>
        </is>
      </c>
      <c r="BB2417" t="inlineStr">
        <is>
          <t>http://openrosa.org/formdesigner/0B48E039-1E80-49A7-AC24-732B6E788E39</t>
        </is>
      </c>
      <c r="BC2417" t="inlineStr">
        <is>
          <t>Ration et autres visites</t>
        </is>
      </c>
      <c r="BD2417" t="inlineStr">
        <is>
          <t>CommCare Android, version "2.56.1"(471796). App v16173. CommCare Version 2.56.1. Build 471796, built on: 2025-05-12</t>
        </is>
      </c>
      <c r="BE2417" t="inlineStr">
        <is>
          <t>commcare_d17d77c2-a7e5-4f4b-9b21-6b80894e9762</t>
        </is>
      </c>
      <c r="BF2417" t="inlineStr"/>
      <c r="BG2417" t="inlineStr">
        <is>
          <t>f13d8149fc6d39ebe86af18272310ff9</t>
        </is>
      </c>
      <c r="BH2417" t="inlineStr">
        <is>
          <t>e80e5bb19d0d4d1e94c8a1a966fa7d8f</t>
        </is>
      </c>
      <c r="BI2417" t="inlineStr">
        <is>
          <t>15246</t>
        </is>
      </c>
      <c r="BJ2417" t="inlineStr">
        <is>
          <t>XFormInstance</t>
        </is>
      </c>
      <c r="BK2417" t="inlineStr">
        <is>
          <t>7ae26e6444da11f0b930df8044126b4a</t>
        </is>
      </c>
      <c r="BL2417" t="b">
        <v>0</v>
      </c>
      <c r="BM2417" t="inlineStr">
        <is>
          <t>---</t>
        </is>
      </c>
      <c r="BN2417" t="inlineStr">
        <is>
          <t>200.113.248.20</t>
        </is>
      </c>
      <c r="BO2417" t="inlineStr">
        <is>
          <t>Jonhsica Rosemond</t>
        </is>
      </c>
    </row>
    <row r="2418">
      <c r="A2418" t="inlineStr">
        <is>
          <t>2416</t>
        </is>
      </c>
      <c r="B2418" t="inlineStr">
        <is>
          <t>6f582a9e-e49e-44f1-b5f9-7ac2ee63944f</t>
        </is>
      </c>
      <c r="C2418" t="inlineStr">
        <is>
          <t>2025-06-05</t>
        </is>
      </c>
      <c r="D2418" t="inlineStr">
        <is>
          <t>3 4</t>
        </is>
      </c>
      <c r="E2418" t="inlineStr">
        <is>
          <t>Motivation Club.de Devoilement</t>
        </is>
      </c>
      <c r="F2418" t="inlineStr">
        <is>
          <t>1</t>
        </is>
      </c>
      <c r="G2418" t="inlineStr">
        <is>
          <t>---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---</t>
        </is>
      </c>
      <c r="L2418" t="inlineStr">
        <is>
          <t>---</t>
        </is>
      </c>
      <c r="M2418" t="inlineStr">
        <is>
          <t>---</t>
        </is>
      </c>
      <c r="N2418" t="inlineStr">
        <is>
          <t>---</t>
        </is>
      </c>
      <c r="O2418" t="inlineStr">
        <is>
          <t>---</t>
        </is>
      </c>
      <c r="P2418" t="inlineStr">
        <is>
          <t>---</t>
        </is>
      </c>
      <c r="Q2418" t="inlineStr">
        <is>
          <t>---</t>
        </is>
      </c>
      <c r="R2418" t="inlineStr"/>
      <c r="S2418" t="inlineStr"/>
      <c r="T2418" t="inlineStr"/>
      <c r="U2418" t="inlineStr"/>
      <c r="V2418" t="inlineStr"/>
      <c r="W2418" t="inlineStr"/>
      <c r="X2418" t="inlineStr">
        <is>
          <t>CAP/CMBV/ST02180</t>
        </is>
      </c>
      <c r="Y2418" t="inlineStr">
        <is>
          <t>CAP/CMBV/ST02180</t>
        </is>
      </c>
      <c r="Z2418" t="inlineStr">
        <is>
          <t>2025-06-06 00:42:37</t>
        </is>
      </c>
      <c r="AA2418" t="inlineStr">
        <is>
          <t>2025-06-06 00:41:30</t>
        </is>
      </c>
      <c r="AB2418" t="inlineStr">
        <is>
          <t>1plyviose</t>
        </is>
      </c>
      <c r="AC2418" t="inlineStr">
        <is>
          <t>2025-06-09 02:43:35</t>
        </is>
      </c>
      <c r="AD2418" s="1" t="inlineStr">
        <is>
          <t>https://www.commcarehq.org/a/caris-test/reports/form_data/6f582a9e-e49e-44f1-b5f9-7ac2ee63944f/</t>
        </is>
      </c>
      <c r="AE2418" t="inlineStr">
        <is>
          <t>---</t>
        </is>
      </c>
      <c r="AF2418" t="inlineStr">
        <is>
          <t>3c5a623af057e23a32ae4000_20598</t>
        </is>
      </c>
      <c r="AG2418" t="inlineStr">
        <is>
          <t>OK</t>
        </is>
      </c>
      <c r="AH2418" t="inlineStr">
        <is>
          <t>2025-06-06 00:42:37</t>
        </is>
      </c>
      <c r="AI2418" t="inlineStr">
        <is>
          <t>aab7a2415e99453fbcb8ebd109e92b4f</t>
        </is>
      </c>
      <c r="AJ2418" t="inlineStr">
        <is>
          <t>2025-06-05</t>
        </is>
      </c>
      <c r="AK2418" t="inlineStr">
        <is>
          <t>3 4</t>
        </is>
      </c>
      <c r="AL2418" t="inlineStr">
        <is>
          <t>Motivation Club.de Devoilement</t>
        </is>
      </c>
      <c r="AM2418" t="inlineStr">
        <is>
          <t>1</t>
        </is>
      </c>
      <c r="AN2418" t="inlineStr">
        <is>
          <t>---</t>
        </is>
      </c>
      <c r="AO2418" t="inlineStr">
        <is>
          <t>1</t>
        </is>
      </c>
      <c r="AP2418" t="inlineStr">
        <is>
          <t>1</t>
        </is>
      </c>
      <c r="AQ2418" t="inlineStr"/>
      <c r="AR2418" t="inlineStr"/>
      <c r="AS2418" t="inlineStr"/>
      <c r="AT2418" t="inlineStr"/>
      <c r="AU2418" t="inlineStr">
        <is>
          <t>---</t>
        </is>
      </c>
      <c r="AV2418" t="inlineStr">
        <is>
          <t>---</t>
        </is>
      </c>
      <c r="AW2418" t="inlineStr">
        <is>
          <t>---</t>
        </is>
      </c>
      <c r="AX2418" t="inlineStr">
        <is>
          <t>---</t>
        </is>
      </c>
      <c r="AY2418" t="inlineStr">
        <is>
          <t>---</t>
        </is>
      </c>
      <c r="AZ2418" t="inlineStr">
        <is>
          <t>---</t>
        </is>
      </c>
      <c r="BA2418" t="inlineStr">
        <is>
          <t>aab7a2415e99453fbcb8ebd109e92b4f</t>
        </is>
      </c>
      <c r="BB2418" t="inlineStr">
        <is>
          <t>http://openrosa.org/formdesigner/0B48E039-1E80-49A7-AC24-732B6E788E39</t>
        </is>
      </c>
      <c r="BC2418" t="inlineStr">
        <is>
          <t>Ration et autres visites</t>
        </is>
      </c>
      <c r="BD2418" t="inlineStr">
        <is>
          <t>CommCare Android, version "2.56.1"(471796). App v16173. CommCare Version 2.56.1. Build 471796, built on: 2025-05-12</t>
        </is>
      </c>
      <c r="BE2418" t="inlineStr">
        <is>
          <t>commcare_d17d77c2-a7e5-4f4b-9b21-6b80894e9762</t>
        </is>
      </c>
      <c r="BF2418" t="inlineStr"/>
      <c r="BG2418" t="inlineStr">
        <is>
          <t>f13d8149fc6d39ebe86af18272310ff9</t>
        </is>
      </c>
      <c r="BH2418" t="inlineStr">
        <is>
          <t>e80e5bb19d0d4d1e94c8a1a966fa7d8f</t>
        </is>
      </c>
      <c r="BI2418" t="inlineStr">
        <is>
          <t>15246</t>
        </is>
      </c>
      <c r="BJ2418" t="inlineStr">
        <is>
          <t>XFormInstance</t>
        </is>
      </c>
      <c r="BK2418" t="inlineStr">
        <is>
          <t>7ae26e6444da11f0b930df8044126b4a</t>
        </is>
      </c>
      <c r="BL2418" t="b">
        <v>0</v>
      </c>
      <c r="BM2418" t="inlineStr">
        <is>
          <t>---</t>
        </is>
      </c>
      <c r="BN2418" t="inlineStr">
        <is>
          <t>200.113.248.20</t>
        </is>
      </c>
      <c r="BO2418" t="inlineStr">
        <is>
          <t>Mackendy Floreal</t>
        </is>
      </c>
    </row>
    <row r="2419">
      <c r="A2419" t="inlineStr">
        <is>
          <t>2417</t>
        </is>
      </c>
      <c r="B2419" t="inlineStr">
        <is>
          <t>9170143b-35d5-47f5-8d56-1009bfd7e281</t>
        </is>
      </c>
      <c r="C2419" t="inlineStr">
        <is>
          <t>2025-06-06</t>
        </is>
      </c>
      <c r="D2419" t="inlineStr">
        <is>
          <t>3 4</t>
        </is>
      </c>
      <c r="E2419" t="inlineStr">
        <is>
          <t>Motivation Club de Devoilement
La porte est  fermée</t>
        </is>
      </c>
      <c r="F2419" t="inlineStr">
        <is>
          <t>0</t>
        </is>
      </c>
      <c r="G2419" t="inlineStr">
        <is>
          <t>---</t>
        </is>
      </c>
      <c r="H2419" t="inlineStr">
        <is>
          <t>1</t>
        </is>
      </c>
      <c r="I2419" t="inlineStr">
        <is>
          <t>0</t>
        </is>
      </c>
      <c r="J2419" t="inlineStr">
        <is>
          <t>---</t>
        </is>
      </c>
      <c r="K2419" t="inlineStr">
        <is>
          <t>---</t>
        </is>
      </c>
      <c r="L2419" t="inlineStr">
        <is>
          <t>---</t>
        </is>
      </c>
      <c r="M2419" t="inlineStr">
        <is>
          <t>---</t>
        </is>
      </c>
      <c r="N2419" t="inlineStr">
        <is>
          <t>---</t>
        </is>
      </c>
      <c r="O2419" t="inlineStr">
        <is>
          <t>---</t>
        </is>
      </c>
      <c r="P2419" t="inlineStr">
        <is>
          <t>---</t>
        </is>
      </c>
      <c r="Q2419" t="inlineStr">
        <is>
          <t>---</t>
        </is>
      </c>
      <c r="R2419" t="inlineStr">
        <is>
          <t>---</t>
        </is>
      </c>
      <c r="S2419" t="inlineStr">
        <is>
          <t>---</t>
        </is>
      </c>
      <c r="T2419" t="inlineStr">
        <is>
          <t>---</t>
        </is>
      </c>
      <c r="U2419" t="inlineStr">
        <is>
          <t>---</t>
        </is>
      </c>
      <c r="V2419" t="inlineStr">
        <is>
          <t>---</t>
        </is>
      </c>
      <c r="W2419" t="inlineStr"/>
      <c r="X2419" t="inlineStr">
        <is>
          <t>CAP/CMBV/ST03514</t>
        </is>
      </c>
      <c r="Y2419" t="inlineStr">
        <is>
          <t>CAP/CMBV/ST03514</t>
        </is>
      </c>
      <c r="Z2419" t="inlineStr">
        <is>
          <t>2025-06-07 00:51:28</t>
        </is>
      </c>
      <c r="AA2419" t="inlineStr">
        <is>
          <t>2025-06-07 00:48:46</t>
        </is>
      </c>
      <c r="AB2419" t="inlineStr">
        <is>
          <t>1plyviose</t>
        </is>
      </c>
      <c r="AC2419" t="inlineStr">
        <is>
          <t>2025-06-09 02:52:26</t>
        </is>
      </c>
      <c r="AD2419" s="1" t="inlineStr">
        <is>
          <t>https://www.commcarehq.org/a/caris-test/reports/form_data/9170143b-35d5-47f5-8d56-1009bfd7e281/</t>
        </is>
      </c>
      <c r="AE2419" t="inlineStr">
        <is>
          <t>---</t>
        </is>
      </c>
      <c r="AF2419" t="inlineStr">
        <is>
          <t>3c5a623af057e23a32ae4000_180816</t>
        </is>
      </c>
      <c r="AG2419" t="inlineStr">
        <is>
          <t>OK</t>
        </is>
      </c>
      <c r="AH2419" t="inlineStr">
        <is>
          <t>2025-06-07 00:51:28</t>
        </is>
      </c>
      <c r="AI2419" t="inlineStr">
        <is>
          <t>aab7a2415e99453fbcb8ebd109e92b4f</t>
        </is>
      </c>
      <c r="AJ2419" t="inlineStr">
        <is>
          <t>2025-06-06</t>
        </is>
      </c>
      <c r="AK2419" t="inlineStr">
        <is>
          <t>3 4</t>
        </is>
      </c>
      <c r="AL2419" t="inlineStr">
        <is>
          <t>Motivation Club de Devoilement
La porte est  fermée</t>
        </is>
      </c>
      <c r="AM2419" t="inlineStr">
        <is>
          <t>0</t>
        </is>
      </c>
      <c r="AN2419" t="inlineStr">
        <is>
          <t>---</t>
        </is>
      </c>
      <c r="AO2419" t="inlineStr">
        <is>
          <t>1</t>
        </is>
      </c>
      <c r="AP2419" t="inlineStr">
        <is>
          <t>0</t>
        </is>
      </c>
      <c r="AQ2419" t="inlineStr">
        <is>
          <t>---</t>
        </is>
      </c>
      <c r="AR2419" t="inlineStr">
        <is>
          <t>---</t>
        </is>
      </c>
      <c r="AS2419" t="inlineStr">
        <is>
          <t>---</t>
        </is>
      </c>
      <c r="AT2419" t="inlineStr"/>
      <c r="AU2419" t="inlineStr">
        <is>
          <t>---</t>
        </is>
      </c>
      <c r="AV2419" t="inlineStr">
        <is>
          <t>---</t>
        </is>
      </c>
      <c r="AW2419" t="inlineStr">
        <is>
          <t>---</t>
        </is>
      </c>
      <c r="AX2419" t="inlineStr">
        <is>
          <t>---</t>
        </is>
      </c>
      <c r="AY2419" t="inlineStr">
        <is>
          <t>---</t>
        </is>
      </c>
      <c r="AZ2419" t="inlineStr">
        <is>
          <t>---</t>
        </is>
      </c>
      <c r="BA2419" t="inlineStr">
        <is>
          <t>aab7a2415e99453fbcb8ebd109e92b4f</t>
        </is>
      </c>
      <c r="BB2419" t="inlineStr">
        <is>
          <t>http://openrosa.org/formdesigner/0B48E039-1E80-49A7-AC24-732B6E788E39</t>
        </is>
      </c>
      <c r="BC2419" t="inlineStr">
        <is>
          <t>Ration et autres visites</t>
        </is>
      </c>
      <c r="BD2419" t="inlineStr">
        <is>
          <t>CommCare Android, version "2.56.1"(471796). App v16173. CommCare Version 2.56.1. Build 471796, built on: 2025-05-12</t>
        </is>
      </c>
      <c r="BE2419" t="inlineStr">
        <is>
          <t>commcare_d17d77c2-a7e5-4f4b-9b21-6b80894e9762</t>
        </is>
      </c>
      <c r="BF2419" t="inlineStr"/>
      <c r="BG2419" t="inlineStr">
        <is>
          <t>f13d8149fc6d39ebe86af18272310ff9</t>
        </is>
      </c>
      <c r="BH2419" t="inlineStr">
        <is>
          <t>e80e5bb19d0d4d1e94c8a1a966fa7d8f</t>
        </is>
      </c>
      <c r="BI2419" t="inlineStr">
        <is>
          <t>15246</t>
        </is>
      </c>
      <c r="BJ2419" t="inlineStr">
        <is>
          <t>XFormInstance</t>
        </is>
      </c>
      <c r="BK2419" t="inlineStr">
        <is>
          <t>36406dcc44dc11f09249bb16f85ce7ee</t>
        </is>
      </c>
      <c r="BL2419" t="b">
        <v>0</v>
      </c>
      <c r="BM2419" t="inlineStr">
        <is>
          <t>---</t>
        </is>
      </c>
      <c r="BN2419" t="inlineStr">
        <is>
          <t>200.113.248.20</t>
        </is>
      </c>
      <c r="BO2419" t="inlineStr">
        <is>
          <t>Nathalie Michel</t>
        </is>
      </c>
    </row>
    <row r="2420">
      <c r="A2420" t="inlineStr">
        <is>
          <t>2418</t>
        </is>
      </c>
      <c r="B2420" t="inlineStr">
        <is>
          <t>5c044911-ddd7-4dc8-9546-03982fe00b29</t>
        </is>
      </c>
      <c r="C2420" t="inlineStr">
        <is>
          <t>2025-06-06</t>
        </is>
      </c>
      <c r="D2420" t="inlineStr">
        <is>
          <t>4</t>
        </is>
      </c>
      <c r="E2420" t="inlineStr">
        <is>
          <t>Livraison de medicament.</t>
        </is>
      </c>
      <c r="F2420" t="inlineStr">
        <is>
          <t>1</t>
        </is>
      </c>
      <c r="G2420" t="inlineStr">
        <is>
          <t>.</t>
        </is>
      </c>
      <c r="H2420" t="inlineStr">
        <is>
          <t>1</t>
        </is>
      </c>
      <c r="I2420" t="inlineStr">
        <is>
          <t>1</t>
        </is>
      </c>
      <c r="J2420" t="inlineStr"/>
      <c r="K2420" t="inlineStr">
        <is>
          <t>---</t>
        </is>
      </c>
      <c r="L2420" t="inlineStr">
        <is>
          <t>---</t>
        </is>
      </c>
      <c r="M2420" t="inlineStr">
        <is>
          <t>---</t>
        </is>
      </c>
      <c r="N2420" t="inlineStr">
        <is>
          <t>---</t>
        </is>
      </c>
      <c r="O2420" t="inlineStr">
        <is>
          <t>---</t>
        </is>
      </c>
      <c r="P2420" t="inlineStr">
        <is>
          <t>---</t>
        </is>
      </c>
      <c r="Q2420" t="inlineStr">
        <is>
          <t>---</t>
        </is>
      </c>
      <c r="R2420" t="inlineStr"/>
      <c r="S2420" t="inlineStr"/>
      <c r="T2420" t="inlineStr"/>
      <c r="U2420" t="inlineStr"/>
      <c r="V2420" t="inlineStr"/>
      <c r="W2420" t="inlineStr"/>
      <c r="X2420" t="inlineStr">
        <is>
          <t>PAP/HOFP/ST01033</t>
        </is>
      </c>
      <c r="Y2420" t="inlineStr">
        <is>
          <t>PAP/HOFP/ST01033</t>
        </is>
      </c>
      <c r="Z2420" t="inlineStr">
        <is>
          <t>2025-06-06 14:25:48</t>
        </is>
      </c>
      <c r="AA2420" t="inlineStr">
        <is>
          <t>2025-06-06 14:25:02</t>
        </is>
      </c>
      <c r="AB2420" t="inlineStr">
        <is>
          <t>2paulette</t>
        </is>
      </c>
      <c r="AC2420" t="inlineStr">
        <is>
          <t>2025-06-09 14:35:46</t>
        </is>
      </c>
      <c r="AD2420" s="1" t="inlineStr">
        <is>
          <t>https://www.commcarehq.org/a/caris-test/reports/form_data/5c044911-ddd7-4dc8-9546-03982fe00b29/</t>
        </is>
      </c>
      <c r="AE2420" t="inlineStr">
        <is>
          <t>---</t>
        </is>
      </c>
      <c r="AF2420" t="inlineStr">
        <is>
          <t>3c5a623af057e23a32ae4000_20840</t>
        </is>
      </c>
      <c r="AG2420" t="inlineStr">
        <is>
          <t>---</t>
        </is>
      </c>
      <c r="AH2420" t="inlineStr">
        <is>
          <t>2025-06-06 14:25:48</t>
        </is>
      </c>
      <c r="AI2420" t="inlineStr">
        <is>
          <t>e219d21e6ff4490790269c5de8767b64</t>
        </is>
      </c>
      <c r="AJ2420" t="inlineStr">
        <is>
          <t>2025-06-06</t>
        </is>
      </c>
      <c r="AK2420" t="inlineStr">
        <is>
          <t>4</t>
        </is>
      </c>
      <c r="AL2420" t="inlineStr">
        <is>
          <t>Livraison de medicament.</t>
        </is>
      </c>
      <c r="AM2420" t="inlineStr">
        <is>
          <t>1</t>
        </is>
      </c>
      <c r="AN2420" t="inlineStr">
        <is>
          <t>.</t>
        </is>
      </c>
      <c r="AO2420" t="inlineStr">
        <is>
          <t>1</t>
        </is>
      </c>
      <c r="AP2420" t="inlineStr">
        <is>
          <t>1</t>
        </is>
      </c>
      <c r="AQ2420" t="inlineStr"/>
      <c r="AR2420" t="inlineStr"/>
      <c r="AS2420" t="inlineStr"/>
      <c r="AT2420" t="inlineStr"/>
      <c r="AU2420" t="inlineStr">
        <is>
          <t>---</t>
        </is>
      </c>
      <c r="AV2420" t="inlineStr">
        <is>
          <t>---</t>
        </is>
      </c>
      <c r="AW2420" t="inlineStr">
        <is>
          <t>---</t>
        </is>
      </c>
      <c r="AX2420" t="inlineStr">
        <is>
          <t>---</t>
        </is>
      </c>
      <c r="AY2420" t="inlineStr">
        <is>
          <t>---</t>
        </is>
      </c>
      <c r="AZ2420" t="inlineStr">
        <is>
          <t>---</t>
        </is>
      </c>
      <c r="BA2420" t="inlineStr">
        <is>
          <t>e219d21e6ff4490790269c5de8767b64</t>
        </is>
      </c>
      <c r="BB2420" t="inlineStr">
        <is>
          <t>http://openrosa.org/formdesigner/0B48E039-1E80-49A7-AC24-732B6E788E39</t>
        </is>
      </c>
      <c r="BC2420" t="inlineStr">
        <is>
          <t>Ration et autres visites</t>
        </is>
      </c>
      <c r="BD2420" t="inlineStr">
        <is>
          <t>CommCare Android, version "2.57.0"(472005). App v16173. CommCare Version 2.57.0. Build 472005, built on: 2025-05-09</t>
        </is>
      </c>
      <c r="BE2420" t="inlineStr">
        <is>
          <t>commcare_128eeb89-2b69-45ca-a0c0-a60a042eb53e</t>
        </is>
      </c>
      <c r="BF2420" t="inlineStr"/>
      <c r="BG2420" t="inlineStr">
        <is>
          <t>f13d8149fc6d39ebe86af18272310ff9</t>
        </is>
      </c>
      <c r="BH2420" t="inlineStr">
        <is>
          <t>e80e5bb19d0d4d1e94c8a1a966fa7d8f</t>
        </is>
      </c>
      <c r="BI2420" t="inlineStr">
        <is>
          <t>15246</t>
        </is>
      </c>
      <c r="BJ2420" t="inlineStr">
        <is>
          <t>XFormInstance</t>
        </is>
      </c>
      <c r="BK2420" t="inlineStr">
        <is>
          <t>a200f422431111f0910f49da4e639005</t>
        </is>
      </c>
      <c r="BL2420" t="b">
        <v>0</v>
      </c>
      <c r="BM2420" t="inlineStr">
        <is>
          <t>---</t>
        </is>
      </c>
      <c r="BN2420" t="inlineStr">
        <is>
          <t>66.9.168.160</t>
        </is>
      </c>
      <c r="BO2420" t="inlineStr">
        <is>
          <t>Mitchaina Jean</t>
        </is>
      </c>
    </row>
    <row r="2421">
      <c r="A2421" t="inlineStr">
        <is>
          <t>2419</t>
        </is>
      </c>
      <c r="B2421" t="inlineStr">
        <is>
          <t>9af30c1c-a727-4b4b-9403-52a75f4493a7</t>
        </is>
      </c>
      <c r="C2421" t="inlineStr">
        <is>
          <t>2025-06-09</t>
        </is>
      </c>
      <c r="D2421" t="inlineStr">
        <is>
          <t>3</t>
        </is>
      </c>
      <c r="E2421" t="inlineStr">
        <is>
          <t>---</t>
        </is>
      </c>
      <c r="F2421" t="inlineStr">
        <is>
          <t>0</t>
        </is>
      </c>
      <c r="G2421" t="inlineStr">
        <is>
          <t>---</t>
        </is>
      </c>
      <c r="H2421" t="inlineStr">
        <is>
          <t>1</t>
        </is>
      </c>
      <c r="I2421" t="inlineStr">
        <is>
          <t>0</t>
        </is>
      </c>
      <c r="J2421" t="inlineStr">
        <is>
          <t>---</t>
        </is>
      </c>
      <c r="K2421" t="inlineStr">
        <is>
          <t>---</t>
        </is>
      </c>
      <c r="L2421" t="inlineStr">
        <is>
          <t>---</t>
        </is>
      </c>
      <c r="M2421" t="inlineStr">
        <is>
          <t>---</t>
        </is>
      </c>
      <c r="N2421" t="inlineStr">
        <is>
          <t>---</t>
        </is>
      </c>
      <c r="O2421" t="inlineStr">
        <is>
          <t>---</t>
        </is>
      </c>
      <c r="P2421" t="inlineStr">
        <is>
          <t>---</t>
        </is>
      </c>
      <c r="Q2421" t="inlineStr">
        <is>
          <t>---</t>
        </is>
      </c>
      <c r="R2421" t="inlineStr">
        <is>
          <t>---</t>
        </is>
      </c>
      <c r="S2421" t="inlineStr">
        <is>
          <t>---</t>
        </is>
      </c>
      <c r="T2421" t="inlineStr">
        <is>
          <t>---</t>
        </is>
      </c>
      <c r="U2421" t="inlineStr">
        <is>
          <t>---</t>
        </is>
      </c>
      <c r="V2421" t="inlineStr">
        <is>
          <t>---</t>
        </is>
      </c>
      <c r="W2421" t="inlineStr"/>
      <c r="X2421" t="inlineStr">
        <is>
          <t>CAP/CALT/ST01584</t>
        </is>
      </c>
      <c r="Y2421" t="inlineStr">
        <is>
          <t>CAP/CALT/ST01584</t>
        </is>
      </c>
      <c r="Z2421" t="inlineStr">
        <is>
          <t>2025-06-09 23:40:34</t>
        </is>
      </c>
      <c r="AA2421" t="inlineStr">
        <is>
          <t>2025-06-09 23:40:20</t>
        </is>
      </c>
      <c r="AB2421" t="inlineStr">
        <is>
          <t>1irania</t>
        </is>
      </c>
      <c r="AC2421" t="inlineStr">
        <is>
          <t>2025-06-09 23:40:35</t>
        </is>
      </c>
      <c r="AD2421" s="1" t="inlineStr">
        <is>
          <t>https://www.commcarehq.org/a/caris-test/reports/form_data/9af30c1c-a727-4b4b-9403-52a75f4493a7/</t>
        </is>
      </c>
      <c r="AE2421" t="inlineStr">
        <is>
          <t>---</t>
        </is>
      </c>
      <c r="AF2421" t="inlineStr">
        <is>
          <t>3c5a623af057e23a32ae4000_47390</t>
        </is>
      </c>
      <c r="AG2421" t="inlineStr">
        <is>
          <t>OK</t>
        </is>
      </c>
      <c r="AH2421" t="inlineStr">
        <is>
          <t>2025-06-09 23:40:34</t>
        </is>
      </c>
      <c r="AI2421" t="inlineStr">
        <is>
          <t>42a82b7de9e609ae71648670ad4c56aa</t>
        </is>
      </c>
      <c r="AJ2421" t="inlineStr">
        <is>
          <t>2025-06-09</t>
        </is>
      </c>
      <c r="AK2421" t="inlineStr">
        <is>
          <t>3</t>
        </is>
      </c>
      <c r="AL2421" t="inlineStr">
        <is>
          <t>---</t>
        </is>
      </c>
      <c r="AM2421" t="inlineStr">
        <is>
          <t>0</t>
        </is>
      </c>
      <c r="AN2421" t="inlineStr">
        <is>
          <t>---</t>
        </is>
      </c>
      <c r="AO2421" t="inlineStr">
        <is>
          <t>1</t>
        </is>
      </c>
      <c r="AP2421" t="inlineStr">
        <is>
          <t>0</t>
        </is>
      </c>
      <c r="AQ2421" t="inlineStr">
        <is>
          <t>---</t>
        </is>
      </c>
      <c r="AR2421" t="inlineStr">
        <is>
          <t>---</t>
        </is>
      </c>
      <c r="AS2421" t="inlineStr">
        <is>
          <t>---</t>
        </is>
      </c>
      <c r="AT2421" t="inlineStr"/>
      <c r="AU2421" t="inlineStr">
        <is>
          <t>---</t>
        </is>
      </c>
      <c r="AV2421" t="inlineStr">
        <is>
          <t>---</t>
        </is>
      </c>
      <c r="AW2421" t="inlineStr">
        <is>
          <t>---</t>
        </is>
      </c>
      <c r="AX2421" t="inlineStr">
        <is>
          <t>---</t>
        </is>
      </c>
      <c r="AY2421" t="inlineStr">
        <is>
          <t>---</t>
        </is>
      </c>
      <c r="AZ2421" t="inlineStr">
        <is>
          <t>---</t>
        </is>
      </c>
      <c r="BA2421" t="inlineStr">
        <is>
          <t>42a82b7de9e609ae71648670ad4c56aa</t>
        </is>
      </c>
      <c r="BB2421" t="inlineStr">
        <is>
          <t>http://openrosa.org/formdesigner/0B48E039-1E80-49A7-AC24-732B6E788E39</t>
        </is>
      </c>
      <c r="BC2421" t="inlineStr">
        <is>
          <t>Ration et autres visites</t>
        </is>
      </c>
      <c r="BD2421" t="inlineStr">
        <is>
          <t>CommCare Android, version "2.57.0"(472005). App v16173. CommCare Version 2.57.0. Build 472005, built on: 2025-05-09</t>
        </is>
      </c>
      <c r="BE2421" t="inlineStr">
        <is>
          <t>commcare_810115cc-52c5-4875-8fe9-3d267d1618b9</t>
        </is>
      </c>
      <c r="BF2421" t="inlineStr"/>
      <c r="BG2421" t="inlineStr">
        <is>
          <t>f13d8149fc6d39ebe86af18272310ff9</t>
        </is>
      </c>
      <c r="BH2421" t="inlineStr">
        <is>
          <t>e80e5bb19d0d4d1e94c8a1a966fa7d8f</t>
        </is>
      </c>
      <c r="BI2421" t="inlineStr">
        <is>
          <t>15246</t>
        </is>
      </c>
      <c r="BJ2421" t="inlineStr">
        <is>
          <t>XFormInstance</t>
        </is>
      </c>
      <c r="BK2421" t="inlineStr">
        <is>
          <t>0b00158c458511f09251bb16f85ce7ee</t>
        </is>
      </c>
      <c r="BL2421" t="b">
        <v>0</v>
      </c>
      <c r="BM2421" t="inlineStr">
        <is>
          <t>---</t>
        </is>
      </c>
      <c r="BN2421" t="inlineStr">
        <is>
          <t>200.113.214.202</t>
        </is>
      </c>
      <c r="BO2421" t="inlineStr">
        <is>
          <t>Milandiana Firmin</t>
        </is>
      </c>
    </row>
    <row r="2422">
      <c r="A2422" t="inlineStr">
        <is>
          <t>2420</t>
        </is>
      </c>
      <c r="B2422" t="inlineStr">
        <is>
          <t>735778b3-107d-446f-af4d-a231b42c29bb</t>
        </is>
      </c>
      <c r="C2422" t="inlineStr">
        <is>
          <t>2025-06-10</t>
        </is>
      </c>
      <c r="D2422" t="inlineStr">
        <is>
          <t>3</t>
        </is>
      </c>
      <c r="E2422" t="inlineStr">
        <is>
          <t>---</t>
        </is>
      </c>
      <c r="F2422" t="inlineStr">
        <is>
          <t>0</t>
        </is>
      </c>
      <c r="G2422" t="inlineStr">
        <is>
          <t>---</t>
        </is>
      </c>
      <c r="H2422" t="inlineStr">
        <is>
          <t>1</t>
        </is>
      </c>
      <c r="I2422" t="inlineStr">
        <is>
          <t>0</t>
        </is>
      </c>
      <c r="J2422" t="inlineStr">
        <is>
          <t>---</t>
        </is>
      </c>
      <c r="K2422" t="inlineStr">
        <is>
          <t>---</t>
        </is>
      </c>
      <c r="L2422" t="inlineStr">
        <is>
          <t>---</t>
        </is>
      </c>
      <c r="M2422" t="inlineStr">
        <is>
          <t>---</t>
        </is>
      </c>
      <c r="N2422" t="inlineStr">
        <is>
          <t>---</t>
        </is>
      </c>
      <c r="O2422" t="inlineStr">
        <is>
          <t>---</t>
        </is>
      </c>
      <c r="P2422" t="inlineStr">
        <is>
          <t>---</t>
        </is>
      </c>
      <c r="Q2422" t="inlineStr">
        <is>
          <t>---</t>
        </is>
      </c>
      <c r="R2422" t="inlineStr">
        <is>
          <t>---</t>
        </is>
      </c>
      <c r="S2422" t="inlineStr">
        <is>
          <t>---</t>
        </is>
      </c>
      <c r="T2422" t="inlineStr">
        <is>
          <t>---</t>
        </is>
      </c>
      <c r="U2422" t="inlineStr">
        <is>
          <t>---</t>
        </is>
      </c>
      <c r="V2422" t="inlineStr">
        <is>
          <t>---</t>
        </is>
      </c>
      <c r="W2422" t="inlineStr">
        <is>
          <t>19.5541433 -71.7351301 0.6 9.4</t>
        </is>
      </c>
      <c r="X2422" t="inlineStr">
        <is>
          <t>CAP/CMSO/ST02273</t>
        </is>
      </c>
      <c r="Y2422" t="inlineStr">
        <is>
          <t>CAP/CMSO/ST02273</t>
        </is>
      </c>
      <c r="Z2422" t="inlineStr">
        <is>
          <t>2025-06-10 15:49:36</t>
        </is>
      </c>
      <c r="AA2422" t="inlineStr">
        <is>
          <t>2025-06-10 15:49:22</t>
        </is>
      </c>
      <c r="AB2422" t="inlineStr">
        <is>
          <t>1rose</t>
        </is>
      </c>
      <c r="AC2422" t="inlineStr">
        <is>
          <t>2025-06-10 15:46:46</t>
        </is>
      </c>
      <c r="AD2422" s="1" t="inlineStr">
        <is>
          <t>https://www.commcarehq.org/a/caris-test/reports/form_data/735778b3-107d-446f-af4d-a231b42c29bb/</t>
        </is>
      </c>
      <c r="AE2422" t="inlineStr">
        <is>
          <t>---</t>
        </is>
      </c>
      <c r="AF2422" t="inlineStr">
        <is>
          <t>3c5a623af057e23a32ae4000_35636</t>
        </is>
      </c>
      <c r="AG2422" t="inlineStr">
        <is>
          <t>OK</t>
        </is>
      </c>
      <c r="AH2422" t="inlineStr">
        <is>
          <t>2025-06-10 15:49:36</t>
        </is>
      </c>
      <c r="AI2422" t="inlineStr">
        <is>
          <t>2dea52d1789dbc2c3c784b18002f6f8d</t>
        </is>
      </c>
      <c r="AJ2422" t="inlineStr">
        <is>
          <t>2025-06-10</t>
        </is>
      </c>
      <c r="AK2422" t="inlineStr">
        <is>
          <t>3</t>
        </is>
      </c>
      <c r="AL2422" t="inlineStr">
        <is>
          <t>---</t>
        </is>
      </c>
      <c r="AM2422" t="inlineStr">
        <is>
          <t>0</t>
        </is>
      </c>
      <c r="AN2422" t="inlineStr">
        <is>
          <t>---</t>
        </is>
      </c>
      <c r="AO2422" t="inlineStr">
        <is>
          <t>1</t>
        </is>
      </c>
      <c r="AP2422" t="inlineStr">
        <is>
          <t>0</t>
        </is>
      </c>
      <c r="AQ2422" t="inlineStr">
        <is>
          <t>---</t>
        </is>
      </c>
      <c r="AR2422" t="inlineStr">
        <is>
          <t>---</t>
        </is>
      </c>
      <c r="AS2422" t="inlineStr">
        <is>
          <t>---</t>
        </is>
      </c>
      <c r="AT2422" t="inlineStr">
        <is>
          <t>19.5541433 -71.7351301 0.6 9.4</t>
        </is>
      </c>
      <c r="AU2422" t="inlineStr">
        <is>
          <t>---</t>
        </is>
      </c>
      <c r="AV2422" t="inlineStr">
        <is>
          <t>---</t>
        </is>
      </c>
      <c r="AW2422" t="inlineStr">
        <is>
          <t>---</t>
        </is>
      </c>
      <c r="AX2422" t="inlineStr">
        <is>
          <t>---</t>
        </is>
      </c>
      <c r="AY2422" t="inlineStr">
        <is>
          <t>---</t>
        </is>
      </c>
      <c r="AZ2422" t="inlineStr">
        <is>
          <t>---</t>
        </is>
      </c>
      <c r="BA2422" t="inlineStr">
        <is>
          <t>2dea52d1789dbc2c3c784b18002f6f8d</t>
        </is>
      </c>
      <c r="BB2422" t="inlineStr">
        <is>
          <t>http://openrosa.org/formdesigner/0B48E039-1E80-49A7-AC24-732B6E788E39</t>
        </is>
      </c>
      <c r="BC2422" t="inlineStr">
        <is>
          <t>Ration et autres visites</t>
        </is>
      </c>
      <c r="BD2422" t="inlineStr">
        <is>
          <t>CommCare Android, version "2.57.0"(472003). App v16173. CommCare Version 2.57.0. Build 472003, built on: 2025-04-18</t>
        </is>
      </c>
      <c r="BE2422" t="inlineStr">
        <is>
          <t>commcare_6f11ce87-99a9-46e8-b6bd-276036be1616</t>
        </is>
      </c>
      <c r="BF2422" t="inlineStr">
        <is>
          <t>19.5541433 -71.7351301 0.6 9.4</t>
        </is>
      </c>
      <c r="BG2422" t="inlineStr">
        <is>
          <t>f13d8149fc6d39ebe86af18272310ff9</t>
        </is>
      </c>
      <c r="BH2422" t="inlineStr">
        <is>
          <t>e80e5bb19d0d4d1e94c8a1a966fa7d8f</t>
        </is>
      </c>
      <c r="BI2422" t="inlineStr">
        <is>
          <t>15246</t>
        </is>
      </c>
      <c r="BJ2422" t="inlineStr">
        <is>
          <t>XFormInstance</t>
        </is>
      </c>
      <c r="BK2422" t="inlineStr">
        <is>
          <t>6dfa3e5a461111f0b941df8044126b4a</t>
        </is>
      </c>
      <c r="BL2422" t="b">
        <v>0</v>
      </c>
      <c r="BM2422" t="inlineStr">
        <is>
          <t>---</t>
        </is>
      </c>
      <c r="BN2422" t="inlineStr">
        <is>
          <t>200.113.214.157</t>
        </is>
      </c>
      <c r="BO2422" t="inlineStr">
        <is>
          <t>Woudeley Calistin</t>
        </is>
      </c>
    </row>
    <row r="2423">
      <c r="A2423" t="inlineStr">
        <is>
          <t>2421</t>
        </is>
      </c>
      <c r="B2423" t="inlineStr">
        <is>
          <t>13e2cd40-f40f-4902-a8c3-9be96c663209</t>
        </is>
      </c>
      <c r="C2423" t="inlineStr">
        <is>
          <t>2025-06-09</t>
        </is>
      </c>
      <c r="D2423" t="inlineStr">
        <is>
          <t>3</t>
        </is>
      </c>
      <c r="E2423" t="inlineStr">
        <is>
          <t>---</t>
        </is>
      </c>
      <c r="F2423" t="inlineStr">
        <is>
          <t>0</t>
        </is>
      </c>
      <c r="G2423" t="inlineStr">
        <is>
          <t>---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---</t>
        </is>
      </c>
      <c r="L2423" t="inlineStr">
        <is>
          <t>---</t>
        </is>
      </c>
      <c r="M2423" t="inlineStr">
        <is>
          <t>---</t>
        </is>
      </c>
      <c r="N2423" t="inlineStr">
        <is>
          <t>---</t>
        </is>
      </c>
      <c r="O2423" t="inlineStr">
        <is>
          <t>---</t>
        </is>
      </c>
      <c r="P2423" t="inlineStr">
        <is>
          <t>---</t>
        </is>
      </c>
      <c r="Q2423" t="inlineStr">
        <is>
          <t>---</t>
        </is>
      </c>
      <c r="R2423" t="inlineStr"/>
      <c r="S2423" t="inlineStr">
        <is>
          <t>25.0</t>
        </is>
      </c>
      <c r="T2423" t="inlineStr"/>
      <c r="U2423" t="inlineStr"/>
      <c r="V2423" t="inlineStr"/>
      <c r="W2423" t="inlineStr"/>
      <c r="X2423" t="inlineStr">
        <is>
          <t>CAP/CMSO/00228</t>
        </is>
      </c>
      <c r="Y2423" t="inlineStr">
        <is>
          <t>CAP/CMSO/00228</t>
        </is>
      </c>
      <c r="Z2423" t="inlineStr">
        <is>
          <t>2025-06-09 17:57:34</t>
        </is>
      </c>
      <c r="AA2423" t="inlineStr">
        <is>
          <t>2025-06-09 17:57:15</t>
        </is>
      </c>
      <c r="AB2423" t="inlineStr">
        <is>
          <t>1rose</t>
        </is>
      </c>
      <c r="AC2423" t="inlineStr">
        <is>
          <t>2025-06-10 17:51:03</t>
        </is>
      </c>
      <c r="AD2423" s="1" t="inlineStr">
        <is>
          <t>https://www.commcarehq.org/a/caris-test/reports/form_data/13e2cd40-f40f-4902-a8c3-9be96c663209/</t>
        </is>
      </c>
      <c r="AE2423" t="inlineStr">
        <is>
          <t>---</t>
        </is>
      </c>
      <c r="AF2423" t="inlineStr">
        <is>
          <t>3c5a623af057e23a32ae4000_33629</t>
        </is>
      </c>
      <c r="AG2423" t="inlineStr">
        <is>
          <t>OK</t>
        </is>
      </c>
      <c r="AH2423" t="inlineStr">
        <is>
          <t>2025-06-09 17:57:34</t>
        </is>
      </c>
      <c r="AI2423" t="inlineStr">
        <is>
          <t>2dea52d1789dbc2c3c784b18002f6f8d</t>
        </is>
      </c>
      <c r="AJ2423" t="inlineStr">
        <is>
          <t>2025-06-09</t>
        </is>
      </c>
      <c r="AK2423" t="inlineStr">
        <is>
          <t>3</t>
        </is>
      </c>
      <c r="AL2423" t="inlineStr">
        <is>
          <t>---</t>
        </is>
      </c>
      <c r="AM2423" t="inlineStr">
        <is>
          <t>0</t>
        </is>
      </c>
      <c r="AN2423" t="inlineStr">
        <is>
          <t>---</t>
        </is>
      </c>
      <c r="AO2423" t="inlineStr">
        <is>
          <t>1</t>
        </is>
      </c>
      <c r="AP2423" t="inlineStr">
        <is>
          <t>1</t>
        </is>
      </c>
      <c r="AQ2423" t="inlineStr"/>
      <c r="AR2423" t="inlineStr">
        <is>
          <t>25</t>
        </is>
      </c>
      <c r="AS2423" t="inlineStr"/>
      <c r="AT2423" t="inlineStr"/>
      <c r="AU2423" t="inlineStr">
        <is>
          <t>---</t>
        </is>
      </c>
      <c r="AV2423" t="inlineStr">
        <is>
          <t>---</t>
        </is>
      </c>
      <c r="AW2423" t="inlineStr">
        <is>
          <t>---</t>
        </is>
      </c>
      <c r="AX2423" t="inlineStr">
        <is>
          <t>---</t>
        </is>
      </c>
      <c r="AY2423" t="inlineStr">
        <is>
          <t>---</t>
        </is>
      </c>
      <c r="AZ2423" t="inlineStr">
        <is>
          <t>---</t>
        </is>
      </c>
      <c r="BA2423" t="inlineStr">
        <is>
          <t>2dea52d1789dbc2c3c784b18002f6f8d</t>
        </is>
      </c>
      <c r="BB2423" t="inlineStr">
        <is>
          <t>http://openrosa.org/formdesigner/0B48E039-1E80-49A7-AC24-732B6E788E39</t>
        </is>
      </c>
      <c r="BC2423" t="inlineStr">
        <is>
          <t>Ration et autres visites</t>
        </is>
      </c>
      <c r="BD2423" t="inlineStr">
        <is>
          <t>CommCare Android, version "2.57.0"(472003). App v16173. CommCare Version 2.57.0. Build 472003, built on: 2025-04-18</t>
        </is>
      </c>
      <c r="BE2423" t="inlineStr">
        <is>
          <t>commcare_6f11ce87-99a9-46e8-b6bd-276036be1616</t>
        </is>
      </c>
      <c r="BF2423" t="inlineStr">
        <is>
          <t>19.5416175 -71.7462774 20.0 9.8</t>
        </is>
      </c>
      <c r="BG2423" t="inlineStr">
        <is>
          <t>f13d8149fc6d39ebe86af18272310ff9</t>
        </is>
      </c>
      <c r="BH2423" t="inlineStr">
        <is>
          <t>e80e5bb19d0d4d1e94c8a1a966fa7d8f</t>
        </is>
      </c>
      <c r="BI2423" t="inlineStr">
        <is>
          <t>15246</t>
        </is>
      </c>
      <c r="BJ2423" t="inlineStr">
        <is>
          <t>XFormInstance</t>
        </is>
      </c>
      <c r="BK2423" t="inlineStr">
        <is>
          <t>6dfa3e5a461111f0b941df8044126b4a</t>
        </is>
      </c>
      <c r="BL2423" t="b">
        <v>0</v>
      </c>
      <c r="BM2423" t="inlineStr">
        <is>
          <t>---</t>
        </is>
      </c>
      <c r="BN2423" t="inlineStr">
        <is>
          <t>200.113.253.158</t>
        </is>
      </c>
      <c r="BO2423" t="inlineStr">
        <is>
          <t>Loudjina Valcin</t>
        </is>
      </c>
    </row>
    <row r="2424">
      <c r="A2424" t="inlineStr">
        <is>
          <t>2422</t>
        </is>
      </c>
      <c r="B2424" t="inlineStr">
        <is>
          <t>8009d64d-bf47-4975-95e0-b4388fb7de5a</t>
        </is>
      </c>
      <c r="C2424" t="inlineStr">
        <is>
          <t>2025-06-09</t>
        </is>
      </c>
      <c r="D2424" t="inlineStr">
        <is>
          <t>3 4</t>
        </is>
      </c>
      <c r="E2424" t="inlineStr">
        <is>
          <t>devoilement Statut</t>
        </is>
      </c>
      <c r="F2424" t="inlineStr">
        <is>
          <t>0</t>
        </is>
      </c>
      <c r="G2424" t="inlineStr">
        <is>
          <t>---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>---</t>
        </is>
      </c>
      <c r="L2424" t="inlineStr">
        <is>
          <t>---</t>
        </is>
      </c>
      <c r="M2424" t="inlineStr">
        <is>
          <t>---</t>
        </is>
      </c>
      <c r="N2424" t="inlineStr">
        <is>
          <t>---</t>
        </is>
      </c>
      <c r="O2424" t="inlineStr">
        <is>
          <t>---</t>
        </is>
      </c>
      <c r="P2424" t="inlineStr">
        <is>
          <t>---</t>
        </is>
      </c>
      <c r="Q2424" t="inlineStr">
        <is>
          <t>---</t>
        </is>
      </c>
      <c r="R2424" t="inlineStr"/>
      <c r="S2424" t="inlineStr"/>
      <c r="T2424" t="inlineStr"/>
      <c r="U2424" t="inlineStr"/>
      <c r="V2424" t="inlineStr"/>
      <c r="W2424" t="inlineStr"/>
      <c r="X2424" t="inlineStr">
        <is>
          <t>CAP/CMBV/ST03796</t>
        </is>
      </c>
      <c r="Y2424" t="inlineStr">
        <is>
          <t>CAP/CMBV/ST03796</t>
        </is>
      </c>
      <c r="Z2424" t="inlineStr">
        <is>
          <t>2025-06-10 19:42:05</t>
        </is>
      </c>
      <c r="AA2424" t="inlineStr">
        <is>
          <t>2025-06-10 19:41:17</t>
        </is>
      </c>
      <c r="AB2424" t="inlineStr">
        <is>
          <t>1pierre</t>
        </is>
      </c>
      <c r="AC2424" t="inlineStr">
        <is>
          <t>2025-06-10 19:42:12</t>
        </is>
      </c>
      <c r="AD2424" s="1" t="inlineStr">
        <is>
          <t>https://www.commcarehq.org/a/caris-test/reports/form_data/8009d64d-bf47-4975-95e0-b4388fb7de5a/</t>
        </is>
      </c>
      <c r="AE2424" t="inlineStr">
        <is>
          <t>---</t>
        </is>
      </c>
      <c r="AF2424" t="inlineStr">
        <is>
          <t>3c5a623af057e23a32ae4000_180825</t>
        </is>
      </c>
      <c r="AG2424" t="inlineStr">
        <is>
          <t>OK</t>
        </is>
      </c>
      <c r="AH2424" t="inlineStr">
        <is>
          <t>2025-06-10 19:42:05</t>
        </is>
      </c>
      <c r="AI2424" t="inlineStr">
        <is>
          <t>045b1f386b2c56b3c3cb2962ea440b8b</t>
        </is>
      </c>
      <c r="AJ2424" t="inlineStr">
        <is>
          <t>2025-06-09</t>
        </is>
      </c>
      <c r="AK2424" t="inlineStr">
        <is>
          <t>3 4</t>
        </is>
      </c>
      <c r="AL2424" t="inlineStr">
        <is>
          <t>devoilement Statut</t>
        </is>
      </c>
      <c r="AM2424" t="inlineStr">
        <is>
          <t>0</t>
        </is>
      </c>
      <c r="AN2424" t="inlineStr">
        <is>
          <t>---</t>
        </is>
      </c>
      <c r="AO2424" t="inlineStr">
        <is>
          <t>1</t>
        </is>
      </c>
      <c r="AP2424" t="inlineStr">
        <is>
          <t>1</t>
        </is>
      </c>
      <c r="AQ2424" t="inlineStr"/>
      <c r="AR2424" t="inlineStr"/>
      <c r="AS2424" t="inlineStr"/>
      <c r="AT2424" t="inlineStr"/>
      <c r="AU2424" t="inlineStr">
        <is>
          <t>---</t>
        </is>
      </c>
      <c r="AV2424" t="inlineStr">
        <is>
          <t>---</t>
        </is>
      </c>
      <c r="AW2424" t="inlineStr">
        <is>
          <t>---</t>
        </is>
      </c>
      <c r="AX2424" t="inlineStr">
        <is>
          <t>---</t>
        </is>
      </c>
      <c r="AY2424" t="inlineStr">
        <is>
          <t>---</t>
        </is>
      </c>
      <c r="AZ2424" t="inlineStr">
        <is>
          <t>---</t>
        </is>
      </c>
      <c r="BA2424" t="inlineStr">
        <is>
          <t>045b1f386b2c56b3c3cb2962ea440b8b</t>
        </is>
      </c>
      <c r="BB2424" t="inlineStr">
        <is>
          <t>http://openrosa.org/formdesigner/0B48E039-1E80-49A7-AC24-732B6E788E39</t>
        </is>
      </c>
      <c r="BC2424" t="inlineStr">
        <is>
          <t>Ration et autres visites</t>
        </is>
      </c>
      <c r="BD2424" t="inlineStr">
        <is>
          <t>CommCare Android, version "2.57.0"(472005). App v16173. CommCare Version 2.57.0. Build 472005, built on: 2025-05-09</t>
        </is>
      </c>
      <c r="BE2424" t="inlineStr">
        <is>
          <t>commcare_05d78f59-ebda-491c-89b8-6c42bab0e02e</t>
        </is>
      </c>
      <c r="BF2424" t="inlineStr"/>
      <c r="BG2424" t="inlineStr">
        <is>
          <t>f13d8149fc6d39ebe86af18272310ff9</t>
        </is>
      </c>
      <c r="BH2424" t="inlineStr">
        <is>
          <t>e80e5bb19d0d4d1e94c8a1a966fa7d8f</t>
        </is>
      </c>
      <c r="BI2424" t="inlineStr">
        <is>
          <t>15246</t>
        </is>
      </c>
      <c r="BJ2424" t="inlineStr">
        <is>
          <t>XFormInstance</t>
        </is>
      </c>
      <c r="BK2424" t="inlineStr">
        <is>
          <t>c4dd8040463211f0913549da4e639005</t>
        </is>
      </c>
      <c r="BL2424" t="b">
        <v>0</v>
      </c>
      <c r="BM2424" t="inlineStr">
        <is>
          <t>---</t>
        </is>
      </c>
      <c r="BN2424" t="inlineStr">
        <is>
          <t>190.102.76.78</t>
        </is>
      </c>
      <c r="BO2424" t="inlineStr">
        <is>
          <t>Alfred Blaise</t>
        </is>
      </c>
    </row>
    <row r="2425">
      <c r="A2425" t="inlineStr">
        <is>
          <t>2423</t>
        </is>
      </c>
      <c r="B2425" t="inlineStr">
        <is>
          <t>de4de116-fa70-4429-9368-a0335e0e95e6</t>
        </is>
      </c>
      <c r="C2425" t="inlineStr">
        <is>
          <t>2025-06-09</t>
        </is>
      </c>
      <c r="D2425" t="inlineStr">
        <is>
          <t>3 4</t>
        </is>
      </c>
      <c r="E2425" t="inlineStr">
        <is>
          <t>devoilement statut</t>
        </is>
      </c>
      <c r="F2425" t="inlineStr">
        <is>
          <t>0</t>
        </is>
      </c>
      <c r="G2425" t="inlineStr">
        <is>
          <t>---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---</t>
        </is>
      </c>
      <c r="L2425" t="inlineStr">
        <is>
          <t>---</t>
        </is>
      </c>
      <c r="M2425" t="inlineStr">
        <is>
          <t>---</t>
        </is>
      </c>
      <c r="N2425" t="inlineStr">
        <is>
          <t>---</t>
        </is>
      </c>
      <c r="O2425" t="inlineStr">
        <is>
          <t>---</t>
        </is>
      </c>
      <c r="P2425" t="inlineStr">
        <is>
          <t>---</t>
        </is>
      </c>
      <c r="Q2425" t="inlineStr">
        <is>
          <t>---</t>
        </is>
      </c>
      <c r="R2425" t="inlineStr"/>
      <c r="S2425" t="inlineStr"/>
      <c r="T2425" t="inlineStr"/>
      <c r="U2425" t="inlineStr"/>
      <c r="V2425" t="inlineStr"/>
      <c r="W2425" t="inlineStr"/>
      <c r="X2425" t="inlineStr">
        <is>
          <t>CAP/CMBV/ST03143</t>
        </is>
      </c>
      <c r="Y2425" t="inlineStr">
        <is>
          <t>CAP/CMBV/ST03143</t>
        </is>
      </c>
      <c r="Z2425" t="inlineStr">
        <is>
          <t>2025-06-10 19:42:43</t>
        </is>
      </c>
      <c r="AA2425" t="inlineStr">
        <is>
          <t>2025-06-10 19:42:17</t>
        </is>
      </c>
      <c r="AB2425" t="inlineStr">
        <is>
          <t>1pierre</t>
        </is>
      </c>
      <c r="AC2425" t="inlineStr">
        <is>
          <t>2025-06-10 19:42:53</t>
        </is>
      </c>
      <c r="AD2425" s="1" t="inlineStr">
        <is>
          <t>https://www.commcarehq.org/a/caris-test/reports/form_data/de4de116-fa70-4429-9368-a0335e0e95e6/</t>
        </is>
      </c>
      <c r="AE2425" t="inlineStr">
        <is>
          <t>---</t>
        </is>
      </c>
      <c r="AF2425" t="inlineStr">
        <is>
          <t>3c5a623af057e23a32ae4000_180818</t>
        </is>
      </c>
      <c r="AG2425" t="inlineStr">
        <is>
          <t>OK</t>
        </is>
      </c>
      <c r="AH2425" t="inlineStr">
        <is>
          <t>2025-06-10 19:42:43</t>
        </is>
      </c>
      <c r="AI2425" t="inlineStr">
        <is>
          <t>045b1f386b2c56b3c3cb2962ea440b8b</t>
        </is>
      </c>
      <c r="AJ2425" t="inlineStr">
        <is>
          <t>2025-06-09</t>
        </is>
      </c>
      <c r="AK2425" t="inlineStr">
        <is>
          <t>3 4</t>
        </is>
      </c>
      <c r="AL2425" t="inlineStr">
        <is>
          <t>devoilement statut</t>
        </is>
      </c>
      <c r="AM2425" t="inlineStr">
        <is>
          <t>0</t>
        </is>
      </c>
      <c r="AN2425" t="inlineStr">
        <is>
          <t>---</t>
        </is>
      </c>
      <c r="AO2425" t="inlineStr">
        <is>
          <t>1</t>
        </is>
      </c>
      <c r="AP2425" t="inlineStr">
        <is>
          <t>1</t>
        </is>
      </c>
      <c r="AQ2425" t="inlineStr"/>
      <c r="AR2425" t="inlineStr"/>
      <c r="AS2425" t="inlineStr"/>
      <c r="AT2425" t="inlineStr"/>
      <c r="AU2425" t="inlineStr">
        <is>
          <t>---</t>
        </is>
      </c>
      <c r="AV2425" t="inlineStr">
        <is>
          <t>---</t>
        </is>
      </c>
      <c r="AW2425" t="inlineStr">
        <is>
          <t>---</t>
        </is>
      </c>
      <c r="AX2425" t="inlineStr">
        <is>
          <t>---</t>
        </is>
      </c>
      <c r="AY2425" t="inlineStr">
        <is>
          <t>---</t>
        </is>
      </c>
      <c r="AZ2425" t="inlineStr">
        <is>
          <t>---</t>
        </is>
      </c>
      <c r="BA2425" t="inlineStr">
        <is>
          <t>045b1f386b2c56b3c3cb2962ea440b8b</t>
        </is>
      </c>
      <c r="BB2425" t="inlineStr">
        <is>
          <t>http://openrosa.org/formdesigner/0B48E039-1E80-49A7-AC24-732B6E788E39</t>
        </is>
      </c>
      <c r="BC2425" t="inlineStr">
        <is>
          <t>Ration et autres visites</t>
        </is>
      </c>
      <c r="BD2425" t="inlineStr">
        <is>
          <t>CommCare Android, version "2.57.0"(472005). App v16173. CommCare Version 2.57.0. Build 472005, built on: 2025-05-09</t>
        </is>
      </c>
      <c r="BE2425" t="inlineStr">
        <is>
          <t>commcare_05d78f59-ebda-491c-89b8-6c42bab0e02e</t>
        </is>
      </c>
      <c r="BF2425" t="inlineStr"/>
      <c r="BG2425" t="inlineStr">
        <is>
          <t>f13d8149fc6d39ebe86af18272310ff9</t>
        </is>
      </c>
      <c r="BH2425" t="inlineStr">
        <is>
          <t>e80e5bb19d0d4d1e94c8a1a966fa7d8f</t>
        </is>
      </c>
      <c r="BI2425" t="inlineStr">
        <is>
          <t>15246</t>
        </is>
      </c>
      <c r="BJ2425" t="inlineStr">
        <is>
          <t>XFormInstance</t>
        </is>
      </c>
      <c r="BK2425" t="inlineStr">
        <is>
          <t>c4dd8040463211f0913549da4e639005</t>
        </is>
      </c>
      <c r="BL2425" t="b">
        <v>0</v>
      </c>
      <c r="BM2425" t="inlineStr">
        <is>
          <t>---</t>
        </is>
      </c>
      <c r="BN2425" t="inlineStr">
        <is>
          <t>190.102.76.78</t>
        </is>
      </c>
      <c r="BO2425" t="inlineStr">
        <is>
          <t>Chedelove Mompoint</t>
        </is>
      </c>
    </row>
    <row r="2426">
      <c r="A2426" t="inlineStr">
        <is>
          <t>2424</t>
        </is>
      </c>
      <c r="B2426" t="inlineStr">
        <is>
          <t>0179855d-e447-45c1-b1ef-30b0b2aadafc</t>
        </is>
      </c>
      <c r="C2426" t="inlineStr">
        <is>
          <t>2025-06-10</t>
        </is>
      </c>
      <c r="D2426" t="inlineStr">
        <is>
          <t>3 4</t>
        </is>
      </c>
      <c r="E2426" t="inlineStr">
        <is>
          <t>devoilement statut</t>
        </is>
      </c>
      <c r="F2426" t="inlineStr">
        <is>
          <t>0</t>
        </is>
      </c>
      <c r="G2426" t="inlineStr">
        <is>
          <t>---</t>
        </is>
      </c>
      <c r="H2426" t="inlineStr">
        <is>
          <t>1</t>
        </is>
      </c>
      <c r="I2426" t="inlineStr">
        <is>
          <t>1</t>
        </is>
      </c>
      <c r="J2426" t="inlineStr">
        <is>
          <t>1</t>
        </is>
      </c>
      <c r="K2426" t="inlineStr">
        <is>
          <t>---</t>
        </is>
      </c>
      <c r="L2426" t="inlineStr">
        <is>
          <t>---</t>
        </is>
      </c>
      <c r="M2426" t="inlineStr">
        <is>
          <t>---</t>
        </is>
      </c>
      <c r="N2426" t="inlineStr">
        <is>
          <t>---</t>
        </is>
      </c>
      <c r="O2426" t="inlineStr">
        <is>
          <t>---</t>
        </is>
      </c>
      <c r="P2426" t="inlineStr">
        <is>
          <t>---</t>
        </is>
      </c>
      <c r="Q2426" t="inlineStr">
        <is>
          <t>---</t>
        </is>
      </c>
      <c r="R2426" t="inlineStr"/>
      <c r="S2426" t="inlineStr"/>
      <c r="T2426" t="inlineStr"/>
      <c r="U2426" t="inlineStr"/>
      <c r="V2426" t="inlineStr"/>
      <c r="W2426" t="inlineStr"/>
      <c r="X2426" t="inlineStr">
        <is>
          <t>CAP/CMBV/ST02345</t>
        </is>
      </c>
      <c r="Y2426" t="inlineStr">
        <is>
          <t>CAP/CMBV/ST02345</t>
        </is>
      </c>
      <c r="Z2426" t="inlineStr">
        <is>
          <t>2025-06-10 19:43:59</t>
        </is>
      </c>
      <c r="AA2426" t="inlineStr">
        <is>
          <t>2025-06-10 19:43:21</t>
        </is>
      </c>
      <c r="AB2426" t="inlineStr">
        <is>
          <t>1pierre</t>
        </is>
      </c>
      <c r="AC2426" t="inlineStr">
        <is>
          <t>2025-06-10 19:44:08</t>
        </is>
      </c>
      <c r="AD2426" s="1" t="inlineStr">
        <is>
          <t>https://www.commcarehq.org/a/caris-test/reports/form_data/0179855d-e447-45c1-b1ef-30b0b2aadafc/</t>
        </is>
      </c>
      <c r="AE2426" t="inlineStr">
        <is>
          <t>---</t>
        </is>
      </c>
      <c r="AF2426" t="inlineStr">
        <is>
          <t>3c5a623af057e23a32ae4000_30619</t>
        </is>
      </c>
      <c r="AG2426" t="inlineStr">
        <is>
          <t>OK</t>
        </is>
      </c>
      <c r="AH2426" t="inlineStr">
        <is>
          <t>2025-06-10 19:43:59</t>
        </is>
      </c>
      <c r="AI2426" t="inlineStr">
        <is>
          <t>045b1f386b2c56b3c3cb2962ea440b8b</t>
        </is>
      </c>
      <c r="AJ2426" t="inlineStr">
        <is>
          <t>2025-06-10</t>
        </is>
      </c>
      <c r="AK2426" t="inlineStr">
        <is>
          <t>3 4</t>
        </is>
      </c>
      <c r="AL2426" t="inlineStr">
        <is>
          <t>devoilement statut</t>
        </is>
      </c>
      <c r="AM2426" t="inlineStr">
        <is>
          <t>0</t>
        </is>
      </c>
      <c r="AN2426" t="inlineStr">
        <is>
          <t>---</t>
        </is>
      </c>
      <c r="AO2426" t="inlineStr">
        <is>
          <t>1</t>
        </is>
      </c>
      <c r="AP2426" t="inlineStr">
        <is>
          <t>1</t>
        </is>
      </c>
      <c r="AQ2426" t="inlineStr"/>
      <c r="AR2426" t="inlineStr"/>
      <c r="AS2426" t="inlineStr"/>
      <c r="AT2426" t="inlineStr"/>
      <c r="AU2426" t="inlineStr">
        <is>
          <t>---</t>
        </is>
      </c>
      <c r="AV2426" t="inlineStr">
        <is>
          <t>---</t>
        </is>
      </c>
      <c r="AW2426" t="inlineStr">
        <is>
          <t>---</t>
        </is>
      </c>
      <c r="AX2426" t="inlineStr">
        <is>
          <t>---</t>
        </is>
      </c>
      <c r="AY2426" t="inlineStr">
        <is>
          <t>---</t>
        </is>
      </c>
      <c r="AZ2426" t="inlineStr">
        <is>
          <t>---</t>
        </is>
      </c>
      <c r="BA2426" t="inlineStr">
        <is>
          <t>045b1f386b2c56b3c3cb2962ea440b8b</t>
        </is>
      </c>
      <c r="BB2426" t="inlineStr">
        <is>
          <t>http://openrosa.org/formdesigner/0B48E039-1E80-49A7-AC24-732B6E788E39</t>
        </is>
      </c>
      <c r="BC2426" t="inlineStr">
        <is>
          <t>Ration et autres visites</t>
        </is>
      </c>
      <c r="BD2426" t="inlineStr">
        <is>
          <t>CommCare Android, version "2.57.0"(472005). App v16173. CommCare Version 2.57.0. Build 472005, built on: 2025-05-09</t>
        </is>
      </c>
      <c r="BE2426" t="inlineStr">
        <is>
          <t>commcare_05d78f59-ebda-491c-89b8-6c42bab0e02e</t>
        </is>
      </c>
      <c r="BF2426" t="inlineStr"/>
      <c r="BG2426" t="inlineStr">
        <is>
          <t>f13d8149fc6d39ebe86af18272310ff9</t>
        </is>
      </c>
      <c r="BH2426" t="inlineStr">
        <is>
          <t>e80e5bb19d0d4d1e94c8a1a966fa7d8f</t>
        </is>
      </c>
      <c r="BI2426" t="inlineStr">
        <is>
          <t>15246</t>
        </is>
      </c>
      <c r="BJ2426" t="inlineStr">
        <is>
          <t>XFormInstance</t>
        </is>
      </c>
      <c r="BK2426" t="inlineStr">
        <is>
          <t>c4dd8040463211f0913549da4e639005</t>
        </is>
      </c>
      <c r="BL2426" t="b">
        <v>0</v>
      </c>
      <c r="BM2426" t="inlineStr">
        <is>
          <t>---</t>
        </is>
      </c>
      <c r="BN2426" t="inlineStr">
        <is>
          <t>190.102.76.78</t>
        </is>
      </c>
      <c r="BO2426" t="inlineStr">
        <is>
          <t>Cassandeline Bernadin</t>
        </is>
      </c>
    </row>
    <row r="2427">
      <c r="A2427" t="inlineStr">
        <is>
          <t>2425</t>
        </is>
      </c>
      <c r="B2427" t="inlineStr">
        <is>
          <t>d7ecaaa9-7534-4ffa-98ff-ae4c4d1ee09f</t>
        </is>
      </c>
      <c r="C2427" t="inlineStr">
        <is>
          <t>2025-06-10</t>
        </is>
      </c>
      <c r="D2427" t="inlineStr">
        <is>
          <t>3 4</t>
        </is>
      </c>
      <c r="E2427" t="inlineStr">
        <is>
          <t>devoilement statut</t>
        </is>
      </c>
      <c r="F2427" t="inlineStr">
        <is>
          <t>0</t>
        </is>
      </c>
      <c r="G2427" t="inlineStr">
        <is>
          <t>---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---</t>
        </is>
      </c>
      <c r="L2427" t="inlineStr">
        <is>
          <t>---</t>
        </is>
      </c>
      <c r="M2427" t="inlineStr">
        <is>
          <t>---</t>
        </is>
      </c>
      <c r="N2427" t="inlineStr">
        <is>
          <t>---</t>
        </is>
      </c>
      <c r="O2427" t="inlineStr">
        <is>
          <t>---</t>
        </is>
      </c>
      <c r="P2427" t="inlineStr">
        <is>
          <t>---</t>
        </is>
      </c>
      <c r="Q2427" t="inlineStr">
        <is>
          <t>---</t>
        </is>
      </c>
      <c r="R2427" t="inlineStr"/>
      <c r="S2427" t="inlineStr"/>
      <c r="T2427" t="inlineStr"/>
      <c r="U2427" t="inlineStr"/>
      <c r="V2427" t="inlineStr"/>
      <c r="W2427" t="inlineStr"/>
      <c r="X2427" t="inlineStr">
        <is>
          <t>CAP/CMBV/ST02781</t>
        </is>
      </c>
      <c r="Y2427" t="inlineStr">
        <is>
          <t>CAP/CMBV/ST02781</t>
        </is>
      </c>
      <c r="Z2427" t="inlineStr">
        <is>
          <t>2025-06-10 20:25:26</t>
        </is>
      </c>
      <c r="AA2427" t="inlineStr">
        <is>
          <t>2025-06-10 20:24:52</t>
        </is>
      </c>
      <c r="AB2427" t="inlineStr">
        <is>
          <t>1pierre</t>
        </is>
      </c>
      <c r="AC2427" t="inlineStr">
        <is>
          <t>2025-06-10 20:25:32</t>
        </is>
      </c>
      <c r="AD2427" s="1" t="inlineStr">
        <is>
          <t>https://www.commcarehq.org/a/caris-test/reports/form_data/d7ecaaa9-7534-4ffa-98ff-ae4c4d1ee09f/</t>
        </is>
      </c>
      <c r="AE2427" t="inlineStr">
        <is>
          <t>---</t>
        </is>
      </c>
      <c r="AF2427" t="inlineStr">
        <is>
          <t>3c5a623af057e23a32ae4000_35529</t>
        </is>
      </c>
      <c r="AG2427" t="inlineStr">
        <is>
          <t>OK</t>
        </is>
      </c>
      <c r="AH2427" t="inlineStr">
        <is>
          <t>2025-06-10 20:25:26</t>
        </is>
      </c>
      <c r="AI2427" t="inlineStr">
        <is>
          <t>045b1f386b2c56b3c3cb2962ea440b8b</t>
        </is>
      </c>
      <c r="AJ2427" t="inlineStr">
        <is>
          <t>2025-06-10</t>
        </is>
      </c>
      <c r="AK2427" t="inlineStr">
        <is>
          <t>3 4</t>
        </is>
      </c>
      <c r="AL2427" t="inlineStr">
        <is>
          <t>devoilement statut</t>
        </is>
      </c>
      <c r="AM2427" t="inlineStr">
        <is>
          <t>0</t>
        </is>
      </c>
      <c r="AN2427" t="inlineStr">
        <is>
          <t>---</t>
        </is>
      </c>
      <c r="AO2427" t="inlineStr">
        <is>
          <t>1</t>
        </is>
      </c>
      <c r="AP2427" t="inlineStr">
        <is>
          <t>1</t>
        </is>
      </c>
      <c r="AQ2427" t="inlineStr"/>
      <c r="AR2427" t="inlineStr"/>
      <c r="AS2427" t="inlineStr"/>
      <c r="AT2427" t="inlineStr"/>
      <c r="AU2427" t="inlineStr">
        <is>
          <t>---</t>
        </is>
      </c>
      <c r="AV2427" t="inlineStr">
        <is>
          <t>---</t>
        </is>
      </c>
      <c r="AW2427" t="inlineStr">
        <is>
          <t>---</t>
        </is>
      </c>
      <c r="AX2427" t="inlineStr">
        <is>
          <t>---</t>
        </is>
      </c>
      <c r="AY2427" t="inlineStr">
        <is>
          <t>---</t>
        </is>
      </c>
      <c r="AZ2427" t="inlineStr">
        <is>
          <t>---</t>
        </is>
      </c>
      <c r="BA2427" t="inlineStr">
        <is>
          <t>045b1f386b2c56b3c3cb2962ea440b8b</t>
        </is>
      </c>
      <c r="BB2427" t="inlineStr">
        <is>
          <t>http://openrosa.org/formdesigner/0B48E039-1E80-49A7-AC24-732B6E788E39</t>
        </is>
      </c>
      <c r="BC2427" t="inlineStr">
        <is>
          <t>Ration et autres visites</t>
        </is>
      </c>
      <c r="BD2427" t="inlineStr">
        <is>
          <t>CommCare Android, version "2.57.0"(472005). App v16173. CommCare Version 2.57.0. Build 472005, built on: 2025-05-09</t>
        </is>
      </c>
      <c r="BE2427" t="inlineStr">
        <is>
          <t>commcare_05d78f59-ebda-491c-89b8-6c42bab0e02e</t>
        </is>
      </c>
      <c r="BF2427" t="inlineStr"/>
      <c r="BG2427" t="inlineStr">
        <is>
          <t>f13d8149fc6d39ebe86af18272310ff9</t>
        </is>
      </c>
      <c r="BH2427" t="inlineStr">
        <is>
          <t>e80e5bb19d0d4d1e94c8a1a966fa7d8f</t>
        </is>
      </c>
      <c r="BI2427" t="inlineStr">
        <is>
          <t>15246</t>
        </is>
      </c>
      <c r="BJ2427" t="inlineStr">
        <is>
          <t>XFormInstance</t>
        </is>
      </c>
      <c r="BK2427" t="inlineStr">
        <is>
          <t>c4dd8040463211f0913549da4e639005</t>
        </is>
      </c>
      <c r="BL2427" t="b">
        <v>0</v>
      </c>
      <c r="BM2427" t="inlineStr">
        <is>
          <t>---</t>
        </is>
      </c>
      <c r="BN2427" t="inlineStr">
        <is>
          <t>190.102.76.78</t>
        </is>
      </c>
      <c r="BO2427" t="inlineStr">
        <is>
          <t>Djouley Garcon</t>
        </is>
      </c>
    </row>
    <row r="2428">
      <c r="A2428" t="inlineStr">
        <is>
          <t>2426</t>
        </is>
      </c>
      <c r="B2428" t="inlineStr">
        <is>
          <t>fbc71b2d-729b-4d99-8e50-525818d0edac</t>
        </is>
      </c>
      <c r="C2428" t="inlineStr">
        <is>
          <t>2025-06-09</t>
        </is>
      </c>
      <c r="D2428" t="inlineStr">
        <is>
          <t>3 4</t>
        </is>
      </c>
      <c r="E2428" t="inlineStr">
        <is>
          <t>devoilement statut</t>
        </is>
      </c>
      <c r="F2428" t="inlineStr">
        <is>
          <t>0</t>
        </is>
      </c>
      <c r="G2428" t="inlineStr">
        <is>
          <t>---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---</t>
        </is>
      </c>
      <c r="L2428" t="inlineStr">
        <is>
          <t>---</t>
        </is>
      </c>
      <c r="M2428" t="inlineStr">
        <is>
          <t>---</t>
        </is>
      </c>
      <c r="N2428" t="inlineStr">
        <is>
          <t>---</t>
        </is>
      </c>
      <c r="O2428" t="inlineStr">
        <is>
          <t>---</t>
        </is>
      </c>
      <c r="P2428" t="inlineStr">
        <is>
          <t>---</t>
        </is>
      </c>
      <c r="Q2428" t="inlineStr">
        <is>
          <t>---</t>
        </is>
      </c>
      <c r="R2428" t="inlineStr"/>
      <c r="S2428" t="inlineStr"/>
      <c r="T2428" t="inlineStr"/>
      <c r="U2428" t="inlineStr"/>
      <c r="V2428" t="inlineStr"/>
      <c r="W2428" t="inlineStr"/>
      <c r="X2428" t="inlineStr">
        <is>
          <t>CAP/CMBV/ST01577</t>
        </is>
      </c>
      <c r="Y2428" t="inlineStr">
        <is>
          <t>CAP/CMBV/ST01577</t>
        </is>
      </c>
      <c r="Z2428" t="inlineStr">
        <is>
          <t>2025-06-10 20:50:42</t>
        </is>
      </c>
      <c r="AA2428" t="inlineStr">
        <is>
          <t>2025-06-10 20:50:03</t>
        </is>
      </c>
      <c r="AB2428" t="inlineStr">
        <is>
          <t>1pierre</t>
        </is>
      </c>
      <c r="AC2428" t="inlineStr">
        <is>
          <t>2025-06-10 20:50:49</t>
        </is>
      </c>
      <c r="AD2428" s="1" t="inlineStr">
        <is>
          <t>https://www.commcarehq.org/a/caris-test/reports/form_data/fbc71b2d-729b-4d99-8e50-525818d0edac/</t>
        </is>
      </c>
      <c r="AE2428" t="inlineStr">
        <is>
          <t>---</t>
        </is>
      </c>
      <c r="AF2428" t="inlineStr">
        <is>
          <t>ffee1e174ca44c69b9c02d6d7808f893</t>
        </is>
      </c>
      <c r="AG2428" t="inlineStr">
        <is>
          <t>OK</t>
        </is>
      </c>
      <c r="AH2428" t="inlineStr">
        <is>
          <t>2025-06-10 20:50:42</t>
        </is>
      </c>
      <c r="AI2428" t="inlineStr">
        <is>
          <t>045b1f386b2c56b3c3cb2962ea440b8b</t>
        </is>
      </c>
      <c r="AJ2428" t="inlineStr">
        <is>
          <t>2025-06-09</t>
        </is>
      </c>
      <c r="AK2428" t="inlineStr">
        <is>
          <t>3 4</t>
        </is>
      </c>
      <c r="AL2428" t="inlineStr">
        <is>
          <t>devoilement statut</t>
        </is>
      </c>
      <c r="AM2428" t="inlineStr">
        <is>
          <t>0</t>
        </is>
      </c>
      <c r="AN2428" t="inlineStr">
        <is>
          <t>---</t>
        </is>
      </c>
      <c r="AO2428" t="inlineStr">
        <is>
          <t>1</t>
        </is>
      </c>
      <c r="AP2428" t="inlineStr">
        <is>
          <t>1</t>
        </is>
      </c>
      <c r="AQ2428" t="inlineStr"/>
      <c r="AR2428" t="inlineStr"/>
      <c r="AS2428" t="inlineStr"/>
      <c r="AT2428" t="inlineStr"/>
      <c r="AU2428" t="inlineStr">
        <is>
          <t>---</t>
        </is>
      </c>
      <c r="AV2428" t="inlineStr">
        <is>
          <t>---</t>
        </is>
      </c>
      <c r="AW2428" t="inlineStr">
        <is>
          <t>---</t>
        </is>
      </c>
      <c r="AX2428" t="inlineStr">
        <is>
          <t>---</t>
        </is>
      </c>
      <c r="AY2428" t="inlineStr">
        <is>
          <t>---</t>
        </is>
      </c>
      <c r="AZ2428" t="inlineStr">
        <is>
          <t>---</t>
        </is>
      </c>
      <c r="BA2428" t="inlineStr">
        <is>
          <t>045b1f386b2c56b3c3cb2962ea440b8b</t>
        </is>
      </c>
      <c r="BB2428" t="inlineStr">
        <is>
          <t>http://openrosa.org/formdesigner/0B48E039-1E80-49A7-AC24-732B6E788E39</t>
        </is>
      </c>
      <c r="BC2428" t="inlineStr">
        <is>
          <t>Ration et autres visites</t>
        </is>
      </c>
      <c r="BD2428" t="inlineStr">
        <is>
          <t>CommCare Android, version "2.57.0"(472005). App v16173. CommCare Version 2.57.0. Build 472005, built on: 2025-05-09</t>
        </is>
      </c>
      <c r="BE2428" t="inlineStr">
        <is>
          <t>commcare_05d78f59-ebda-491c-89b8-6c42bab0e02e</t>
        </is>
      </c>
      <c r="BF2428" t="inlineStr"/>
      <c r="BG2428" t="inlineStr">
        <is>
          <t>f13d8149fc6d39ebe86af18272310ff9</t>
        </is>
      </c>
      <c r="BH2428" t="inlineStr">
        <is>
          <t>e80e5bb19d0d4d1e94c8a1a966fa7d8f</t>
        </is>
      </c>
      <c r="BI2428" t="inlineStr">
        <is>
          <t>15246</t>
        </is>
      </c>
      <c r="BJ2428" t="inlineStr">
        <is>
          <t>XFormInstance</t>
        </is>
      </c>
      <c r="BK2428" t="inlineStr">
        <is>
          <t>c4dd8040463211f0913549da4e639005</t>
        </is>
      </c>
      <c r="BL2428" t="b">
        <v>0</v>
      </c>
      <c r="BM2428" t="inlineStr">
        <is>
          <t>---</t>
        </is>
      </c>
      <c r="BN2428" t="inlineStr">
        <is>
          <t>190.102.76.78</t>
        </is>
      </c>
      <c r="BO2428" t="inlineStr">
        <is>
          <t>Rose Kerline Alexis</t>
        </is>
      </c>
    </row>
    <row r="2429">
      <c r="A2429" t="inlineStr">
        <is>
          <t>2427</t>
        </is>
      </c>
      <c r="B2429" t="inlineStr">
        <is>
          <t>8932eca1-34b7-49ed-b6a7-e19e0bdf75e2</t>
        </is>
      </c>
      <c r="C2429" t="inlineStr">
        <is>
          <t>2025-06-10</t>
        </is>
      </c>
      <c r="D2429" t="inlineStr">
        <is>
          <t>4</t>
        </is>
      </c>
      <c r="E2429" t="inlineStr">
        <is>
          <t>Approvisonnement ARV</t>
        </is>
      </c>
      <c r="F2429" t="inlineStr">
        <is>
          <t>0</t>
        </is>
      </c>
      <c r="G2429" t="inlineStr">
        <is>
          <t>Pas de telephone</t>
        </is>
      </c>
      <c r="H2429" t="inlineStr">
        <is>
          <t>1</t>
        </is>
      </c>
      <c r="I2429" t="inlineStr">
        <is>
          <t>1</t>
        </is>
      </c>
      <c r="J2429" t="inlineStr"/>
      <c r="K2429" t="inlineStr">
        <is>
          <t>---</t>
        </is>
      </c>
      <c r="L2429" t="inlineStr">
        <is>
          <t>---</t>
        </is>
      </c>
      <c r="M2429" t="inlineStr">
        <is>
          <t>---</t>
        </is>
      </c>
      <c r="N2429" t="inlineStr">
        <is>
          <t>---</t>
        </is>
      </c>
      <c r="O2429" t="inlineStr">
        <is>
          <t>---</t>
        </is>
      </c>
      <c r="P2429" t="inlineStr">
        <is>
          <t>---</t>
        </is>
      </c>
      <c r="Q2429" t="inlineStr">
        <is>
          <t>---</t>
        </is>
      </c>
      <c r="R2429" t="inlineStr"/>
      <c r="S2429" t="inlineStr"/>
      <c r="T2429" t="inlineStr"/>
      <c r="U2429" t="inlineStr"/>
      <c r="V2429" t="inlineStr"/>
      <c r="W2429" t="inlineStr"/>
      <c r="X2429" t="inlineStr">
        <is>
          <t>PIG/CSSR/ST00703</t>
        </is>
      </c>
      <c r="Y2429" t="inlineStr">
        <is>
          <t>PIG/CSSR/ST00703</t>
        </is>
      </c>
      <c r="Z2429" t="inlineStr">
        <is>
          <t>2025-06-11 00:17:05</t>
        </is>
      </c>
      <c r="AA2429" t="inlineStr">
        <is>
          <t>2025-06-11 00:15:46</t>
        </is>
      </c>
      <c r="AB2429" t="inlineStr">
        <is>
          <t>1ketly</t>
        </is>
      </c>
      <c r="AC2429" t="inlineStr">
        <is>
          <t>2025-06-11 00:18:12</t>
        </is>
      </c>
      <c r="AD2429" s="1" t="inlineStr">
        <is>
          <t>https://www.commcarehq.org/a/caris-test/reports/form_data/8932eca1-34b7-49ed-b6a7-e19e0bdf75e2/</t>
        </is>
      </c>
      <c r="AE2429" t="inlineStr">
        <is>
          <t>---</t>
        </is>
      </c>
      <c r="AF2429" t="inlineStr">
        <is>
          <t>3c5a623af057e23a32ae4000_65067</t>
        </is>
      </c>
      <c r="AG2429" t="inlineStr">
        <is>
          <t>---</t>
        </is>
      </c>
      <c r="AH2429" t="inlineStr">
        <is>
          <t>2025-06-11 00:17:05</t>
        </is>
      </c>
      <c r="AI2429" t="inlineStr">
        <is>
          <t>a75dfcb32c444e83a4857eabadf7dd0f</t>
        </is>
      </c>
      <c r="AJ2429" t="inlineStr">
        <is>
          <t>2025-06-10</t>
        </is>
      </c>
      <c r="AK2429" t="inlineStr">
        <is>
          <t>4</t>
        </is>
      </c>
      <c r="AL2429" t="inlineStr">
        <is>
          <t>Approvisonnement ARV</t>
        </is>
      </c>
      <c r="AM2429" t="inlineStr">
        <is>
          <t>0</t>
        </is>
      </c>
      <c r="AN2429" t="inlineStr">
        <is>
          <t>Pas de telephone</t>
        </is>
      </c>
      <c r="AO2429" t="inlineStr">
        <is>
          <t>1</t>
        </is>
      </c>
      <c r="AP2429" t="inlineStr">
        <is>
          <t>1</t>
        </is>
      </c>
      <c r="AQ2429" t="inlineStr"/>
      <c r="AR2429" t="inlineStr"/>
      <c r="AS2429" t="inlineStr"/>
      <c r="AT2429" t="inlineStr"/>
      <c r="AU2429" t="inlineStr">
        <is>
          <t>---</t>
        </is>
      </c>
      <c r="AV2429" t="inlineStr">
        <is>
          <t>---</t>
        </is>
      </c>
      <c r="AW2429" t="inlineStr">
        <is>
          <t>---</t>
        </is>
      </c>
      <c r="AX2429" t="inlineStr">
        <is>
          <t>---</t>
        </is>
      </c>
      <c r="AY2429" t="inlineStr">
        <is>
          <t>---</t>
        </is>
      </c>
      <c r="AZ2429" t="inlineStr">
        <is>
          <t>---</t>
        </is>
      </c>
      <c r="BA2429" t="inlineStr">
        <is>
          <t>a75dfcb32c444e83a4857eabadf7dd0f</t>
        </is>
      </c>
      <c r="BB2429" t="inlineStr">
        <is>
          <t>http://openrosa.org/formdesigner/0B48E039-1E80-49A7-AC24-732B6E788E39</t>
        </is>
      </c>
      <c r="BC2429" t="inlineStr">
        <is>
          <t>Ration et autres visites</t>
        </is>
      </c>
      <c r="BD2429" t="inlineStr">
        <is>
          <t>CommCare Android, version "2.57.0"(472005). App v16173. CommCare Version 2.57.0. Build 472005, built on: 2025-05-09</t>
        </is>
      </c>
      <c r="BE2429" t="inlineStr">
        <is>
          <t>commcare_173380f7-b37d-43d8-ba2b-b49ceb66cb2e</t>
        </is>
      </c>
      <c r="BF2429" t="inlineStr">
        <is>
          <t>19.4389101 -72.2046696 364.0 10.0</t>
        </is>
      </c>
      <c r="BG2429" t="inlineStr">
        <is>
          <t>f13d8149fc6d39ebe86af18272310ff9</t>
        </is>
      </c>
      <c r="BH2429" t="inlineStr">
        <is>
          <t>e80e5bb19d0d4d1e94c8a1a966fa7d8f</t>
        </is>
      </c>
      <c r="BI2429" t="inlineStr">
        <is>
          <t>15246</t>
        </is>
      </c>
      <c r="BJ2429" t="inlineStr">
        <is>
          <t>XFormInstance</t>
        </is>
      </c>
      <c r="BK2429" t="inlineStr">
        <is>
          <t>8622541b456d11f0b9b63339fbc0b855</t>
        </is>
      </c>
      <c r="BL2429" t="b">
        <v>0</v>
      </c>
      <c r="BM2429" t="inlineStr">
        <is>
          <t>---</t>
        </is>
      </c>
      <c r="BN2429" t="inlineStr">
        <is>
          <t>200.113.238.192</t>
        </is>
      </c>
      <c r="BO2429" t="inlineStr">
        <is>
          <t>Dieupheteson Louis</t>
        </is>
      </c>
    </row>
    <row r="2430">
      <c r="A2430" t="inlineStr">
        <is>
          <t>2428</t>
        </is>
      </c>
      <c r="B2430" t="inlineStr">
        <is>
          <t>41faee2d-940f-41c5-9dca-a92b507e3b14</t>
        </is>
      </c>
      <c r="C2430" t="inlineStr">
        <is>
          <t>2025-06-10</t>
        </is>
      </c>
      <c r="D2430" t="inlineStr">
        <is>
          <t>4</t>
        </is>
      </c>
      <c r="E2430" t="inlineStr">
        <is>
          <t>Approvisonnement ARV</t>
        </is>
      </c>
      <c r="F2430" t="inlineStr">
        <is>
          <t>0</t>
        </is>
      </c>
      <c r="G2430" t="inlineStr">
        <is>
          <t>Pas de telephone</t>
        </is>
      </c>
      <c r="H2430" t="inlineStr">
        <is>
          <t>1</t>
        </is>
      </c>
      <c r="I2430" t="inlineStr">
        <is>
          <t>1</t>
        </is>
      </c>
      <c r="J2430" t="inlineStr"/>
      <c r="K2430" t="inlineStr">
        <is>
          <t>---</t>
        </is>
      </c>
      <c r="L2430" t="inlineStr">
        <is>
          <t>---</t>
        </is>
      </c>
      <c r="M2430" t="inlineStr">
        <is>
          <t>---</t>
        </is>
      </c>
      <c r="N2430" t="inlineStr">
        <is>
          <t>---</t>
        </is>
      </c>
      <c r="O2430" t="inlineStr">
        <is>
          <t>---</t>
        </is>
      </c>
      <c r="P2430" t="inlineStr">
        <is>
          <t>---</t>
        </is>
      </c>
      <c r="Q2430" t="inlineStr">
        <is>
          <t>---</t>
        </is>
      </c>
      <c r="R2430" t="inlineStr"/>
      <c r="S2430" t="inlineStr"/>
      <c r="T2430" t="inlineStr"/>
      <c r="U2430" t="inlineStr"/>
      <c r="V2430" t="inlineStr"/>
      <c r="W2430" t="inlineStr"/>
      <c r="X2430" t="inlineStr">
        <is>
          <t>PIG/CSSR/ST00976</t>
        </is>
      </c>
      <c r="Y2430" t="inlineStr">
        <is>
          <t>PIG/CSSR/ST00976</t>
        </is>
      </c>
      <c r="Z2430" t="inlineStr">
        <is>
          <t>2025-06-11 00:18:06</t>
        </is>
      </c>
      <c r="AA2430" t="inlineStr">
        <is>
          <t>2025-06-11 00:17:26</t>
        </is>
      </c>
      <c r="AB2430" t="inlineStr">
        <is>
          <t>1ketly</t>
        </is>
      </c>
      <c r="AC2430" t="inlineStr">
        <is>
          <t>2025-06-11 00:18:13</t>
        </is>
      </c>
      <c r="AD2430" s="1" t="inlineStr">
        <is>
          <t>https://www.commcarehq.org/a/caris-test/reports/form_data/41faee2d-940f-41c5-9dca-a92b507e3b14/</t>
        </is>
      </c>
      <c r="AE2430" t="inlineStr">
        <is>
          <t>---</t>
        </is>
      </c>
      <c r="AF2430" t="inlineStr">
        <is>
          <t>3c5a623af057e23a32ae4000_194353</t>
        </is>
      </c>
      <c r="AG2430" t="inlineStr">
        <is>
          <t>---</t>
        </is>
      </c>
      <c r="AH2430" t="inlineStr">
        <is>
          <t>2025-06-11 00:18:06</t>
        </is>
      </c>
      <c r="AI2430" t="inlineStr">
        <is>
          <t>a75dfcb32c444e83a4857eabadf7dd0f</t>
        </is>
      </c>
      <c r="AJ2430" t="inlineStr">
        <is>
          <t>2025-06-10</t>
        </is>
      </c>
      <c r="AK2430" t="inlineStr">
        <is>
          <t>4</t>
        </is>
      </c>
      <c r="AL2430" t="inlineStr">
        <is>
          <t>Approvisonnement ARV</t>
        </is>
      </c>
      <c r="AM2430" t="inlineStr">
        <is>
          <t>0</t>
        </is>
      </c>
      <c r="AN2430" t="inlineStr">
        <is>
          <t>Pas de telephone</t>
        </is>
      </c>
      <c r="AO2430" t="inlineStr">
        <is>
          <t>1</t>
        </is>
      </c>
      <c r="AP2430" t="inlineStr">
        <is>
          <t>1</t>
        </is>
      </c>
      <c r="AQ2430" t="inlineStr"/>
      <c r="AR2430" t="inlineStr"/>
      <c r="AS2430" t="inlineStr"/>
      <c r="AT2430" t="inlineStr"/>
      <c r="AU2430" t="inlineStr">
        <is>
          <t>---</t>
        </is>
      </c>
      <c r="AV2430" t="inlineStr">
        <is>
          <t>---</t>
        </is>
      </c>
      <c r="AW2430" t="inlineStr">
        <is>
          <t>---</t>
        </is>
      </c>
      <c r="AX2430" t="inlineStr">
        <is>
          <t>---</t>
        </is>
      </c>
      <c r="AY2430" t="inlineStr">
        <is>
          <t>---</t>
        </is>
      </c>
      <c r="AZ2430" t="inlineStr">
        <is>
          <t>---</t>
        </is>
      </c>
      <c r="BA2430" t="inlineStr">
        <is>
          <t>a75dfcb32c444e83a4857eabadf7dd0f</t>
        </is>
      </c>
      <c r="BB2430" t="inlineStr">
        <is>
          <t>http://openrosa.org/formdesigner/0B48E039-1E80-49A7-AC24-732B6E788E39</t>
        </is>
      </c>
      <c r="BC2430" t="inlineStr">
        <is>
          <t>Ration et autres visites</t>
        </is>
      </c>
      <c r="BD2430" t="inlineStr">
        <is>
          <t>CommCare Android, version "2.57.0"(472005). App v16173. CommCare Version 2.57.0. Build 472005, built on: 2025-05-09</t>
        </is>
      </c>
      <c r="BE2430" t="inlineStr">
        <is>
          <t>commcare_173380f7-b37d-43d8-ba2b-b49ceb66cb2e</t>
        </is>
      </c>
      <c r="BF2430" t="inlineStr">
        <is>
          <t>19.4389006 -72.2046365 350.0 7.3</t>
        </is>
      </c>
      <c r="BG2430" t="inlineStr">
        <is>
          <t>f13d8149fc6d39ebe86af18272310ff9</t>
        </is>
      </c>
      <c r="BH2430" t="inlineStr">
        <is>
          <t>e80e5bb19d0d4d1e94c8a1a966fa7d8f</t>
        </is>
      </c>
      <c r="BI2430" t="inlineStr">
        <is>
          <t>15246</t>
        </is>
      </c>
      <c r="BJ2430" t="inlineStr">
        <is>
          <t>XFormInstance</t>
        </is>
      </c>
      <c r="BK2430" t="inlineStr">
        <is>
          <t>8622541b456d11f0b9b63339fbc0b855</t>
        </is>
      </c>
      <c r="BL2430" t="b">
        <v>0</v>
      </c>
      <c r="BM2430" t="inlineStr">
        <is>
          <t>---</t>
        </is>
      </c>
      <c r="BN2430" t="inlineStr">
        <is>
          <t>200.113.238.192</t>
        </is>
      </c>
      <c r="BO2430" t="inlineStr">
        <is>
          <t>Djainalie Mondesir</t>
        </is>
      </c>
    </row>
    <row r="2431">
      <c r="A2431" t="inlineStr">
        <is>
          <t>2429</t>
        </is>
      </c>
      <c r="B2431" t="inlineStr">
        <is>
          <t>fc4cd4b4-8d0d-48ac-a37a-188935e6fa4b</t>
        </is>
      </c>
      <c r="C2431" t="inlineStr">
        <is>
          <t>2025-06-10</t>
        </is>
      </c>
      <c r="D2431" t="inlineStr">
        <is>
          <t>3</t>
        </is>
      </c>
      <c r="E2431" t="inlineStr">
        <is>
          <t>---</t>
        </is>
      </c>
      <c r="F2431" t="inlineStr">
        <is>
          <t>0</t>
        </is>
      </c>
      <c r="G2431" t="inlineStr">
        <is>
          <t>---</t>
        </is>
      </c>
      <c r="H2431" t="inlineStr">
        <is>
          <t>1</t>
        </is>
      </c>
      <c r="I2431" t="inlineStr">
        <is>
          <t>0</t>
        </is>
      </c>
      <c r="J2431" t="inlineStr">
        <is>
          <t>---</t>
        </is>
      </c>
      <c r="K2431" t="inlineStr">
        <is>
          <t>---</t>
        </is>
      </c>
      <c r="L2431" t="inlineStr">
        <is>
          <t>---</t>
        </is>
      </c>
      <c r="M2431" t="inlineStr">
        <is>
          <t>---</t>
        </is>
      </c>
      <c r="N2431" t="inlineStr">
        <is>
          <t>---</t>
        </is>
      </c>
      <c r="O2431" t="inlineStr">
        <is>
          <t>---</t>
        </is>
      </c>
      <c r="P2431" t="inlineStr">
        <is>
          <t>---</t>
        </is>
      </c>
      <c r="Q2431" t="inlineStr">
        <is>
          <t>---</t>
        </is>
      </c>
      <c r="R2431" t="inlineStr">
        <is>
          <t>---</t>
        </is>
      </c>
      <c r="S2431" t="inlineStr">
        <is>
          <t>---</t>
        </is>
      </c>
      <c r="T2431" t="inlineStr">
        <is>
          <t>---</t>
        </is>
      </c>
      <c r="U2431" t="inlineStr">
        <is>
          <t>---</t>
        </is>
      </c>
      <c r="V2431" t="inlineStr">
        <is>
          <t>---</t>
        </is>
      </c>
      <c r="W2431" t="inlineStr"/>
      <c r="X2431" t="inlineStr">
        <is>
          <t>CAP/CSLT/ST00393</t>
        </is>
      </c>
      <c r="Y2431" t="inlineStr">
        <is>
          <t>CAP/CSLT/ST00393</t>
        </is>
      </c>
      <c r="Z2431" t="inlineStr">
        <is>
          <t>2025-06-11 01:38:07</t>
        </is>
      </c>
      <c r="AA2431" t="inlineStr">
        <is>
          <t>2025-06-11 01:37:56</t>
        </is>
      </c>
      <c r="AB2431" t="inlineStr">
        <is>
          <t>1irania</t>
        </is>
      </c>
      <c r="AC2431" t="inlineStr">
        <is>
          <t>2025-06-11 01:38:07</t>
        </is>
      </c>
      <c r="AD2431" s="1" t="inlineStr">
        <is>
          <t>https://www.commcarehq.org/a/caris-test/reports/form_data/fc4cd4b4-8d0d-48ac-a37a-188935e6fa4b/</t>
        </is>
      </c>
      <c r="AE2431" t="inlineStr">
        <is>
          <t>---</t>
        </is>
      </c>
      <c r="AF2431" t="inlineStr">
        <is>
          <t>3c5a623af057e23a32ae4000_50699</t>
        </is>
      </c>
      <c r="AG2431" t="inlineStr">
        <is>
          <t>OK</t>
        </is>
      </c>
      <c r="AH2431" t="inlineStr">
        <is>
          <t>2025-06-11 01:38:07</t>
        </is>
      </c>
      <c r="AI2431" t="inlineStr">
        <is>
          <t>42a82b7de9e609ae71648670ad4c56aa</t>
        </is>
      </c>
      <c r="AJ2431" t="inlineStr">
        <is>
          <t>2025-06-10</t>
        </is>
      </c>
      <c r="AK2431" t="inlineStr">
        <is>
          <t>3</t>
        </is>
      </c>
      <c r="AL2431" t="inlineStr">
        <is>
          <t>---</t>
        </is>
      </c>
      <c r="AM2431" t="inlineStr">
        <is>
          <t>0</t>
        </is>
      </c>
      <c r="AN2431" t="inlineStr">
        <is>
          <t>---</t>
        </is>
      </c>
      <c r="AO2431" t="inlineStr">
        <is>
          <t>1</t>
        </is>
      </c>
      <c r="AP2431" t="inlineStr">
        <is>
          <t>0</t>
        </is>
      </c>
      <c r="AQ2431" t="inlineStr">
        <is>
          <t>---</t>
        </is>
      </c>
      <c r="AR2431" t="inlineStr">
        <is>
          <t>---</t>
        </is>
      </c>
      <c r="AS2431" t="inlineStr">
        <is>
          <t>---</t>
        </is>
      </c>
      <c r="AT2431" t="inlineStr"/>
      <c r="AU2431" t="inlineStr">
        <is>
          <t>---</t>
        </is>
      </c>
      <c r="AV2431" t="inlineStr">
        <is>
          <t>---</t>
        </is>
      </c>
      <c r="AW2431" t="inlineStr">
        <is>
          <t>---</t>
        </is>
      </c>
      <c r="AX2431" t="inlineStr">
        <is>
          <t>---</t>
        </is>
      </c>
      <c r="AY2431" t="inlineStr">
        <is>
          <t>---</t>
        </is>
      </c>
      <c r="AZ2431" t="inlineStr">
        <is>
          <t>---</t>
        </is>
      </c>
      <c r="BA2431" t="inlineStr">
        <is>
          <t>42a82b7de9e609ae71648670ad4c56aa</t>
        </is>
      </c>
      <c r="BB2431" t="inlineStr">
        <is>
          <t>http://openrosa.org/formdesigner/0B48E039-1E80-49A7-AC24-732B6E788E39</t>
        </is>
      </c>
      <c r="BC2431" t="inlineStr">
        <is>
          <t>Ration et autres visites</t>
        </is>
      </c>
      <c r="BD2431" t="inlineStr">
        <is>
          <t>CommCare Android, version "2.57.0"(472005). App v16173. CommCare Version 2.57.0. Build 472005, built on: 2025-05-09</t>
        </is>
      </c>
      <c r="BE2431" t="inlineStr">
        <is>
          <t>commcare_810115cc-52c5-4875-8fe9-3d267d1618b9</t>
        </is>
      </c>
      <c r="BF2431" t="inlineStr">
        <is>
          <t>19.6162443 -72.0274805 8.5 11.5</t>
        </is>
      </c>
      <c r="BG2431" t="inlineStr">
        <is>
          <t>f13d8149fc6d39ebe86af18272310ff9</t>
        </is>
      </c>
      <c r="BH2431" t="inlineStr">
        <is>
          <t>e80e5bb19d0d4d1e94c8a1a966fa7d8f</t>
        </is>
      </c>
      <c r="BI2431" t="inlineStr">
        <is>
          <t>15246</t>
        </is>
      </c>
      <c r="BJ2431" t="inlineStr">
        <is>
          <t>XFormInstance</t>
        </is>
      </c>
      <c r="BK2431" t="inlineStr">
        <is>
          <t>44e1cc16463711f0b9bf3339fbc0b855</t>
        </is>
      </c>
      <c r="BL2431" t="b">
        <v>0</v>
      </c>
      <c r="BM2431" t="inlineStr">
        <is>
          <t>---</t>
        </is>
      </c>
      <c r="BN2431" t="inlineStr">
        <is>
          <t>200.113.214.173</t>
        </is>
      </c>
      <c r="BO2431" t="inlineStr">
        <is>
          <t>Kervensly Joseph</t>
        </is>
      </c>
    </row>
    <row r="2432">
      <c r="A2432" t="inlineStr">
        <is>
          <t>2430</t>
        </is>
      </c>
      <c r="B2432" t="inlineStr">
        <is>
          <t>659a2fa4-bf66-436d-b1a6-69f65f6ec808</t>
        </is>
      </c>
      <c r="C2432" t="inlineStr">
        <is>
          <t>2025-06-10</t>
        </is>
      </c>
      <c r="D2432" t="inlineStr">
        <is>
          <t>3</t>
        </is>
      </c>
      <c r="E2432" t="inlineStr">
        <is>
          <t>---</t>
        </is>
      </c>
      <c r="F2432" t="inlineStr">
        <is>
          <t>0</t>
        </is>
      </c>
      <c r="G2432" t="inlineStr">
        <is>
          <t>---</t>
        </is>
      </c>
      <c r="H2432" t="inlineStr">
        <is>
          <t>1</t>
        </is>
      </c>
      <c r="I2432" t="inlineStr">
        <is>
          <t>0</t>
        </is>
      </c>
      <c r="J2432" t="inlineStr">
        <is>
          <t>---</t>
        </is>
      </c>
      <c r="K2432" t="inlineStr">
        <is>
          <t>---</t>
        </is>
      </c>
      <c r="L2432" t="inlineStr">
        <is>
          <t>---</t>
        </is>
      </c>
      <c r="M2432" t="inlineStr">
        <is>
          <t>---</t>
        </is>
      </c>
      <c r="N2432" t="inlineStr">
        <is>
          <t>---</t>
        </is>
      </c>
      <c r="O2432" t="inlineStr">
        <is>
          <t>---</t>
        </is>
      </c>
      <c r="P2432" t="inlineStr">
        <is>
          <t>---</t>
        </is>
      </c>
      <c r="Q2432" t="inlineStr">
        <is>
          <t>---</t>
        </is>
      </c>
      <c r="R2432" t="inlineStr">
        <is>
          <t>---</t>
        </is>
      </c>
      <c r="S2432" t="inlineStr">
        <is>
          <t>---</t>
        </is>
      </c>
      <c r="T2432" t="inlineStr">
        <is>
          <t>---</t>
        </is>
      </c>
      <c r="U2432" t="inlineStr">
        <is>
          <t>---</t>
        </is>
      </c>
      <c r="V2432" t="inlineStr">
        <is>
          <t>---</t>
        </is>
      </c>
      <c r="W2432" t="inlineStr"/>
      <c r="X2432" t="inlineStr">
        <is>
          <t>CAP/CSLT/ST00334</t>
        </is>
      </c>
      <c r="Y2432" t="inlineStr">
        <is>
          <t>CAP/CSLT/ST00334</t>
        </is>
      </c>
      <c r="Z2432" t="inlineStr">
        <is>
          <t>2025-06-11 01:38:52</t>
        </is>
      </c>
      <c r="AA2432" t="inlineStr">
        <is>
          <t>2025-06-11 01:38:25</t>
        </is>
      </c>
      <c r="AB2432" t="inlineStr">
        <is>
          <t>1irania</t>
        </is>
      </c>
      <c r="AC2432" t="inlineStr">
        <is>
          <t>2025-06-11 01:38:52</t>
        </is>
      </c>
      <c r="AD2432" s="1" t="inlineStr">
        <is>
          <t>https://www.commcarehq.org/a/caris-test/reports/form_data/659a2fa4-bf66-436d-b1a6-69f65f6ec808/</t>
        </is>
      </c>
      <c r="AE2432" t="inlineStr">
        <is>
          <t>---</t>
        </is>
      </c>
      <c r="AF2432" t="inlineStr">
        <is>
          <t>3c5a623af057e23a32ae4000_18939</t>
        </is>
      </c>
      <c r="AG2432" t="inlineStr">
        <is>
          <t>OK</t>
        </is>
      </c>
      <c r="AH2432" t="inlineStr">
        <is>
          <t>2025-06-11 01:38:52</t>
        </is>
      </c>
      <c r="AI2432" t="inlineStr">
        <is>
          <t>42a82b7de9e609ae71648670ad4c56aa</t>
        </is>
      </c>
      <c r="AJ2432" t="inlineStr">
        <is>
          <t>2025-06-10</t>
        </is>
      </c>
      <c r="AK2432" t="inlineStr">
        <is>
          <t>3</t>
        </is>
      </c>
      <c r="AL2432" t="inlineStr">
        <is>
          <t>---</t>
        </is>
      </c>
      <c r="AM2432" t="inlineStr">
        <is>
          <t>0</t>
        </is>
      </c>
      <c r="AN2432" t="inlineStr">
        <is>
          <t>---</t>
        </is>
      </c>
      <c r="AO2432" t="inlineStr">
        <is>
          <t>1</t>
        </is>
      </c>
      <c r="AP2432" t="inlineStr">
        <is>
          <t>0</t>
        </is>
      </c>
      <c r="AQ2432" t="inlineStr">
        <is>
          <t>---</t>
        </is>
      </c>
      <c r="AR2432" t="inlineStr">
        <is>
          <t>---</t>
        </is>
      </c>
      <c r="AS2432" t="inlineStr">
        <is>
          <t>---</t>
        </is>
      </c>
      <c r="AT2432" t="inlineStr"/>
      <c r="AU2432" t="inlineStr">
        <is>
          <t>---</t>
        </is>
      </c>
      <c r="AV2432" t="inlineStr">
        <is>
          <t>---</t>
        </is>
      </c>
      <c r="AW2432" t="inlineStr">
        <is>
          <t>---</t>
        </is>
      </c>
      <c r="AX2432" t="inlineStr">
        <is>
          <t>---</t>
        </is>
      </c>
      <c r="AY2432" t="inlineStr">
        <is>
          <t>---</t>
        </is>
      </c>
      <c r="AZ2432" t="inlineStr">
        <is>
          <t>---</t>
        </is>
      </c>
      <c r="BA2432" t="inlineStr">
        <is>
          <t>42a82b7de9e609ae71648670ad4c56aa</t>
        </is>
      </c>
      <c r="BB2432" t="inlineStr">
        <is>
          <t>http://openrosa.org/formdesigner/0B48E039-1E80-49A7-AC24-732B6E788E39</t>
        </is>
      </c>
      <c r="BC2432" t="inlineStr">
        <is>
          <t>Ration et autres visites</t>
        </is>
      </c>
      <c r="BD2432" t="inlineStr">
        <is>
          <t>CommCare Android, version "2.57.0"(472005). App v16173. CommCare Version 2.57.0. Build 472005, built on: 2025-05-09</t>
        </is>
      </c>
      <c r="BE2432" t="inlineStr">
        <is>
          <t>commcare_810115cc-52c5-4875-8fe9-3d267d1618b9</t>
        </is>
      </c>
      <c r="BF2432" t="inlineStr">
        <is>
          <t>19.6162828 -72.0276326 8.5 9.69</t>
        </is>
      </c>
      <c r="BG2432" t="inlineStr">
        <is>
          <t>f13d8149fc6d39ebe86af18272310ff9</t>
        </is>
      </c>
      <c r="BH2432" t="inlineStr">
        <is>
          <t>e80e5bb19d0d4d1e94c8a1a966fa7d8f</t>
        </is>
      </c>
      <c r="BI2432" t="inlineStr">
        <is>
          <t>15246</t>
        </is>
      </c>
      <c r="BJ2432" t="inlineStr">
        <is>
          <t>XFormInstance</t>
        </is>
      </c>
      <c r="BK2432" t="inlineStr">
        <is>
          <t>44e1cc16463711f0b9bf3339fbc0b855</t>
        </is>
      </c>
      <c r="BL2432" t="b">
        <v>0</v>
      </c>
      <c r="BM2432" t="inlineStr">
        <is>
          <t>---</t>
        </is>
      </c>
      <c r="BN2432" t="inlineStr">
        <is>
          <t>200.113.214.173</t>
        </is>
      </c>
      <c r="BO2432" t="inlineStr">
        <is>
          <t>Dieudelyn Lamarre</t>
        </is>
      </c>
    </row>
    <row r="2433">
      <c r="A2433" t="inlineStr">
        <is>
          <t>2431</t>
        </is>
      </c>
      <c r="B2433" t="inlineStr">
        <is>
          <t>709fa0f3-e54e-4e9c-80a5-61b61bffaa17</t>
        </is>
      </c>
      <c r="C2433" t="inlineStr">
        <is>
          <t>2025-06-10</t>
        </is>
      </c>
      <c r="D2433" t="inlineStr">
        <is>
          <t>3</t>
        </is>
      </c>
      <c r="E2433" t="inlineStr">
        <is>
          <t>---</t>
        </is>
      </c>
      <c r="F2433" t="inlineStr">
        <is>
          <t>0</t>
        </is>
      </c>
      <c r="G2433" t="inlineStr">
        <is>
          <t>---</t>
        </is>
      </c>
      <c r="H2433" t="inlineStr">
        <is>
          <t>1</t>
        </is>
      </c>
      <c r="I2433" t="inlineStr">
        <is>
          <t>0</t>
        </is>
      </c>
      <c r="J2433" t="inlineStr">
        <is>
          <t>---</t>
        </is>
      </c>
      <c r="K2433" t="inlineStr">
        <is>
          <t>---</t>
        </is>
      </c>
      <c r="L2433" t="inlineStr">
        <is>
          <t>---</t>
        </is>
      </c>
      <c r="M2433" t="inlineStr">
        <is>
          <t>---</t>
        </is>
      </c>
      <c r="N2433" t="inlineStr">
        <is>
          <t>---</t>
        </is>
      </c>
      <c r="O2433" t="inlineStr">
        <is>
          <t>---</t>
        </is>
      </c>
      <c r="P2433" t="inlineStr">
        <is>
          <t>---</t>
        </is>
      </c>
      <c r="Q2433" t="inlineStr">
        <is>
          <t>---</t>
        </is>
      </c>
      <c r="R2433" t="inlineStr">
        <is>
          <t>---</t>
        </is>
      </c>
      <c r="S2433" t="inlineStr">
        <is>
          <t>---</t>
        </is>
      </c>
      <c r="T2433" t="inlineStr">
        <is>
          <t>---</t>
        </is>
      </c>
      <c r="U2433" t="inlineStr">
        <is>
          <t>---</t>
        </is>
      </c>
      <c r="V2433" t="inlineStr">
        <is>
          <t>---</t>
        </is>
      </c>
      <c r="W2433" t="inlineStr"/>
      <c r="X2433" t="inlineStr">
        <is>
          <t>CAP/CSLT/S00397</t>
        </is>
      </c>
      <c r="Y2433" t="inlineStr">
        <is>
          <t>CAP/CSLT/S00397</t>
        </is>
      </c>
      <c r="Z2433" t="inlineStr">
        <is>
          <t>2025-06-11 01:40:54</t>
        </is>
      </c>
      <c r="AA2433" t="inlineStr">
        <is>
          <t>2025-06-11 01:39:37</t>
        </is>
      </c>
      <c r="AB2433" t="inlineStr">
        <is>
          <t>1irania</t>
        </is>
      </c>
      <c r="AC2433" t="inlineStr">
        <is>
          <t>2025-06-11 01:41:00</t>
        </is>
      </c>
      <c r="AD2433" s="1" t="inlineStr">
        <is>
          <t>https://www.commcarehq.org/a/caris-test/reports/form_data/709fa0f3-e54e-4e9c-80a5-61b61bffaa17/</t>
        </is>
      </c>
      <c r="AE2433" t="inlineStr">
        <is>
          <t>---</t>
        </is>
      </c>
      <c r="AF2433" t="inlineStr">
        <is>
          <t>3c5a623af057e23a32ae4000_28246</t>
        </is>
      </c>
      <c r="AG2433" t="inlineStr">
        <is>
          <t>OK</t>
        </is>
      </c>
      <c r="AH2433" t="inlineStr">
        <is>
          <t>2025-06-11 01:40:54</t>
        </is>
      </c>
      <c r="AI2433" t="inlineStr">
        <is>
          <t>42a82b7de9e609ae71648670ad4c56aa</t>
        </is>
      </c>
      <c r="AJ2433" t="inlineStr">
        <is>
          <t>2025-06-10</t>
        </is>
      </c>
      <c r="AK2433" t="inlineStr">
        <is>
          <t>3</t>
        </is>
      </c>
      <c r="AL2433" t="inlineStr">
        <is>
          <t>---</t>
        </is>
      </c>
      <c r="AM2433" t="inlineStr">
        <is>
          <t>0</t>
        </is>
      </c>
      <c r="AN2433" t="inlineStr">
        <is>
          <t>---</t>
        </is>
      </c>
      <c r="AO2433" t="inlineStr">
        <is>
          <t>1</t>
        </is>
      </c>
      <c r="AP2433" t="inlineStr">
        <is>
          <t>0</t>
        </is>
      </c>
      <c r="AQ2433" t="inlineStr">
        <is>
          <t>---</t>
        </is>
      </c>
      <c r="AR2433" t="inlineStr">
        <is>
          <t>---</t>
        </is>
      </c>
      <c r="AS2433" t="inlineStr">
        <is>
          <t>---</t>
        </is>
      </c>
      <c r="AT2433" t="inlineStr"/>
      <c r="AU2433" t="inlineStr">
        <is>
          <t>---</t>
        </is>
      </c>
      <c r="AV2433" t="inlineStr">
        <is>
          <t>---</t>
        </is>
      </c>
      <c r="AW2433" t="inlineStr">
        <is>
          <t>---</t>
        </is>
      </c>
      <c r="AX2433" t="inlineStr">
        <is>
          <t>---</t>
        </is>
      </c>
      <c r="AY2433" t="inlineStr">
        <is>
          <t>---</t>
        </is>
      </c>
      <c r="AZ2433" t="inlineStr">
        <is>
          <t>---</t>
        </is>
      </c>
      <c r="BA2433" t="inlineStr">
        <is>
          <t>42a82b7de9e609ae71648670ad4c56aa</t>
        </is>
      </c>
      <c r="BB2433" t="inlineStr">
        <is>
          <t>http://openrosa.org/formdesigner/0B48E039-1E80-49A7-AC24-732B6E788E39</t>
        </is>
      </c>
      <c r="BC2433" t="inlineStr">
        <is>
          <t>Ration et autres visites</t>
        </is>
      </c>
      <c r="BD2433" t="inlineStr">
        <is>
          <t>CommCare Android, version "2.57.0"(472005). App v16173. CommCare Version 2.57.0. Build 472005, built on: 2025-05-09</t>
        </is>
      </c>
      <c r="BE2433" t="inlineStr">
        <is>
          <t>commcare_810115cc-52c5-4875-8fe9-3d267d1618b9</t>
        </is>
      </c>
      <c r="BF2433" t="inlineStr">
        <is>
          <t>19.6163003 -72.0275484 8.5 9.9</t>
        </is>
      </c>
      <c r="BG2433" t="inlineStr">
        <is>
          <t>f13d8149fc6d39ebe86af18272310ff9</t>
        </is>
      </c>
      <c r="BH2433" t="inlineStr">
        <is>
          <t>e80e5bb19d0d4d1e94c8a1a966fa7d8f</t>
        </is>
      </c>
      <c r="BI2433" t="inlineStr">
        <is>
          <t>15246</t>
        </is>
      </c>
      <c r="BJ2433" t="inlineStr">
        <is>
          <t>XFormInstance</t>
        </is>
      </c>
      <c r="BK2433" t="inlineStr">
        <is>
          <t>44e1cc16463711f0b9bf3339fbc0b855</t>
        </is>
      </c>
      <c r="BL2433" t="b">
        <v>0</v>
      </c>
      <c r="BM2433" t="inlineStr">
        <is>
          <t>---</t>
        </is>
      </c>
      <c r="BN2433" t="inlineStr">
        <is>
          <t>200.113.214.173</t>
        </is>
      </c>
      <c r="BO2433" t="inlineStr">
        <is>
          <t>Saintilmond Naika</t>
        </is>
      </c>
    </row>
    <row r="2434">
      <c r="A2434" t="inlineStr">
        <is>
          <t>2432</t>
        </is>
      </c>
      <c r="B2434" t="inlineStr">
        <is>
          <t>6bea0a03-87b9-41a6-bfed-2cf9c0a2a600</t>
        </is>
      </c>
      <c r="C2434" t="inlineStr">
        <is>
          <t>2025-06-10</t>
        </is>
      </c>
      <c r="D2434" t="inlineStr">
        <is>
          <t>4</t>
        </is>
      </c>
      <c r="E2434" t="inlineStr">
        <is>
          <t>Adhérence</t>
        </is>
      </c>
      <c r="F2434" t="inlineStr">
        <is>
          <t>0</t>
        </is>
      </c>
      <c r="G2434" t="inlineStr">
        <is>
          <t>Adhérence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---</t>
        </is>
      </c>
      <c r="L2434" t="inlineStr">
        <is>
          <t>---</t>
        </is>
      </c>
      <c r="M2434" t="inlineStr">
        <is>
          <t>---</t>
        </is>
      </c>
      <c r="N2434" t="inlineStr">
        <is>
          <t>---</t>
        </is>
      </c>
      <c r="O2434" t="inlineStr">
        <is>
          <t>---</t>
        </is>
      </c>
      <c r="P2434" t="inlineStr">
        <is>
          <t>---</t>
        </is>
      </c>
      <c r="Q2434" t="inlineStr">
        <is>
          <t>---</t>
        </is>
      </c>
      <c r="R2434" t="inlineStr">
        <is>
          <t>15.2</t>
        </is>
      </c>
      <c r="S2434" t="inlineStr">
        <is>
          <t>14.5</t>
        </is>
      </c>
      <c r="T2434" t="inlineStr">
        <is>
          <t>123.0</t>
        </is>
      </c>
      <c r="U2434" t="inlineStr"/>
      <c r="V2434" t="inlineStr"/>
      <c r="W2434" t="inlineStr"/>
      <c r="X2434" t="inlineStr">
        <is>
          <t>CAP/HSCM/ST04918</t>
        </is>
      </c>
      <c r="Y2434" t="inlineStr">
        <is>
          <t>CAP/HSCM/ST04918</t>
        </is>
      </c>
      <c r="Z2434" t="inlineStr">
        <is>
          <t>2025-06-11 00:03:32</t>
        </is>
      </c>
      <c r="AA2434" t="inlineStr">
        <is>
          <t>2025-06-10 23:49:54</t>
        </is>
      </c>
      <c r="AB2434" t="inlineStr">
        <is>
          <t>1fleurgile</t>
        </is>
      </c>
      <c r="AC2434" t="inlineStr">
        <is>
          <t>2025-06-11 11:41:20</t>
        </is>
      </c>
      <c r="AD2434" s="1" t="inlineStr">
        <is>
          <t>https://www.commcarehq.org/a/caris-test/reports/form_data/6bea0a03-87b9-41a6-bfed-2cf9c0a2a600/</t>
        </is>
      </c>
      <c r="AE2434" t="inlineStr">
        <is>
          <t>---</t>
        </is>
      </c>
      <c r="AF2434" t="inlineStr">
        <is>
          <t>3c5a623af057e23a32ae4000_197560</t>
        </is>
      </c>
      <c r="AG2434" t="inlineStr">
        <is>
          <t>---</t>
        </is>
      </c>
      <c r="AH2434" t="inlineStr">
        <is>
          <t>2025-06-11 00:03:32</t>
        </is>
      </c>
      <c r="AI2434" t="inlineStr">
        <is>
          <t>9cfdf7db54419d22491b2c964b5162b3</t>
        </is>
      </c>
      <c r="AJ2434" t="inlineStr">
        <is>
          <t>2025-06-10</t>
        </is>
      </c>
      <c r="AK2434" t="inlineStr">
        <is>
          <t>4</t>
        </is>
      </c>
      <c r="AL2434" t="inlineStr">
        <is>
          <t>Adhérence</t>
        </is>
      </c>
      <c r="AM2434" t="inlineStr">
        <is>
          <t>0</t>
        </is>
      </c>
      <c r="AN2434" t="inlineStr">
        <is>
          <t>Adhérence</t>
        </is>
      </c>
      <c r="AO2434" t="inlineStr">
        <is>
          <t>1</t>
        </is>
      </c>
      <c r="AP2434" t="inlineStr">
        <is>
          <t>1</t>
        </is>
      </c>
      <c r="AQ2434" t="inlineStr">
        <is>
          <t>15.2</t>
        </is>
      </c>
      <c r="AR2434" t="inlineStr">
        <is>
          <t>14.5</t>
        </is>
      </c>
      <c r="AS2434" t="inlineStr">
        <is>
          <t>123</t>
        </is>
      </c>
      <c r="AT2434" t="inlineStr"/>
      <c r="AU2434" t="inlineStr">
        <is>
          <t>---</t>
        </is>
      </c>
      <c r="AV2434" t="inlineStr">
        <is>
          <t>---</t>
        </is>
      </c>
      <c r="AW2434" t="inlineStr">
        <is>
          <t>---</t>
        </is>
      </c>
      <c r="AX2434" t="inlineStr">
        <is>
          <t>---</t>
        </is>
      </c>
      <c r="AY2434" t="inlineStr">
        <is>
          <t>---</t>
        </is>
      </c>
      <c r="AZ2434" t="inlineStr">
        <is>
          <t>---</t>
        </is>
      </c>
      <c r="BA2434" t="inlineStr">
        <is>
          <t>9cfdf7db54419d22491b2c964b5162b3</t>
        </is>
      </c>
      <c r="BB2434" t="inlineStr">
        <is>
          <t>http://openrosa.org/formdesigner/0B48E039-1E80-49A7-AC24-732B6E788E39</t>
        </is>
      </c>
      <c r="BC2434" t="inlineStr">
        <is>
          <t>Ration et autres visites</t>
        </is>
      </c>
      <c r="BD2434" t="inlineStr">
        <is>
          <t>CommCare Android, version "2.56.1"(471796). App v16173. CommCare Version 2.56.1. Build 471796, built on: 2025-05-12</t>
        </is>
      </c>
      <c r="BE2434" t="inlineStr">
        <is>
          <t>commcare_76b456dd-7d90-498a-a785-92f136625a61</t>
        </is>
      </c>
      <c r="BF2434" t="inlineStr">
        <is>
          <t>19.7253346 -72.2239797 0.0 2200.0</t>
        </is>
      </c>
      <c r="BG2434" t="inlineStr">
        <is>
          <t>f13d8149fc6d39ebe86af18272310ff9</t>
        </is>
      </c>
      <c r="BH2434" t="inlineStr">
        <is>
          <t>e80e5bb19d0d4d1e94c8a1a966fa7d8f</t>
        </is>
      </c>
      <c r="BI2434" t="inlineStr">
        <is>
          <t>15246</t>
        </is>
      </c>
      <c r="BJ2434" t="inlineStr">
        <is>
          <t>XFormInstance</t>
        </is>
      </c>
      <c r="BK2434" t="inlineStr">
        <is>
          <t>c7fc39ce464611f0b945df8044126b4a</t>
        </is>
      </c>
      <c r="BL2434" t="b">
        <v>0</v>
      </c>
      <c r="BM2434" t="inlineStr">
        <is>
          <t>---</t>
        </is>
      </c>
      <c r="BN2434" t="inlineStr">
        <is>
          <t>200.113.238.86</t>
        </is>
      </c>
      <c r="BO2434" t="inlineStr">
        <is>
          <t>Steevenson Archile</t>
        </is>
      </c>
    </row>
    <row r="2435">
      <c r="A2435" t="inlineStr">
        <is>
          <t>2433</t>
        </is>
      </c>
      <c r="B2435" t="inlineStr">
        <is>
          <t>b0f152be-64c6-4c02-a89c-4e62d591faa2</t>
        </is>
      </c>
      <c r="C2435" t="inlineStr">
        <is>
          <t>2025-06-10</t>
        </is>
      </c>
      <c r="D2435" t="inlineStr">
        <is>
          <t>4</t>
        </is>
      </c>
      <c r="E2435" t="inlineStr">
        <is>
          <t>Adhérence</t>
        </is>
      </c>
      <c r="F2435" t="inlineStr">
        <is>
          <t>0</t>
        </is>
      </c>
      <c r="G2435" t="inlineStr">
        <is>
          <t>Adhérence</t>
        </is>
      </c>
      <c r="H2435" t="inlineStr">
        <is>
          <t>1</t>
        </is>
      </c>
      <c r="I2435" t="inlineStr">
        <is>
          <t>1</t>
        </is>
      </c>
      <c r="J2435" t="inlineStr">
        <is>
          <t>1</t>
        </is>
      </c>
      <c r="K2435" t="inlineStr">
        <is>
          <t>---</t>
        </is>
      </c>
      <c r="L2435" t="inlineStr">
        <is>
          <t>---</t>
        </is>
      </c>
      <c r="M2435" t="inlineStr">
        <is>
          <t>---</t>
        </is>
      </c>
      <c r="N2435" t="inlineStr">
        <is>
          <t>---</t>
        </is>
      </c>
      <c r="O2435" t="inlineStr">
        <is>
          <t>---</t>
        </is>
      </c>
      <c r="P2435" t="inlineStr">
        <is>
          <t>---</t>
        </is>
      </c>
      <c r="Q2435" t="inlineStr">
        <is>
          <t>---</t>
        </is>
      </c>
      <c r="R2435" t="inlineStr"/>
      <c r="S2435" t="inlineStr"/>
      <c r="T2435" t="inlineStr"/>
      <c r="U2435" t="inlineStr"/>
      <c r="V2435" t="inlineStr"/>
      <c r="W2435" t="inlineStr"/>
      <c r="X2435" t="inlineStr">
        <is>
          <t>CAP/HSCM/ST03879</t>
        </is>
      </c>
      <c r="Y2435" t="inlineStr">
        <is>
          <t>CAP/HSCM/ST03879</t>
        </is>
      </c>
      <c r="Z2435" t="inlineStr">
        <is>
          <t>2025-06-11 00:05:10</t>
        </is>
      </c>
      <c r="AA2435" t="inlineStr">
        <is>
          <t>2025-06-11 00:04:07</t>
        </is>
      </c>
      <c r="AB2435" t="inlineStr">
        <is>
          <t>1fleurgile</t>
        </is>
      </c>
      <c r="AC2435" t="inlineStr">
        <is>
          <t>2025-06-11 11:41:21</t>
        </is>
      </c>
      <c r="AD2435" s="1" t="inlineStr">
        <is>
          <t>https://www.commcarehq.org/a/caris-test/reports/form_data/b0f152be-64c6-4c02-a89c-4e62d591faa2/</t>
        </is>
      </c>
      <c r="AE2435" t="inlineStr">
        <is>
          <t>---</t>
        </is>
      </c>
      <c r="AF2435" t="inlineStr">
        <is>
          <t>3c5a623af057e23a32ae4000_41294</t>
        </is>
      </c>
      <c r="AG2435" t="inlineStr">
        <is>
          <t>---</t>
        </is>
      </c>
      <c r="AH2435" t="inlineStr">
        <is>
          <t>2025-06-11 00:05:10</t>
        </is>
      </c>
      <c r="AI2435" t="inlineStr">
        <is>
          <t>9cfdf7db54419d22491b2c964b5162b3</t>
        </is>
      </c>
      <c r="AJ2435" t="inlineStr">
        <is>
          <t>2025-06-10</t>
        </is>
      </c>
      <c r="AK2435" t="inlineStr">
        <is>
          <t>4</t>
        </is>
      </c>
      <c r="AL2435" t="inlineStr">
        <is>
          <t>Adhérence</t>
        </is>
      </c>
      <c r="AM2435" t="inlineStr">
        <is>
          <t>0</t>
        </is>
      </c>
      <c r="AN2435" t="inlineStr">
        <is>
          <t>Adhérence</t>
        </is>
      </c>
      <c r="AO2435" t="inlineStr">
        <is>
          <t>1</t>
        </is>
      </c>
      <c r="AP2435" t="inlineStr">
        <is>
          <t>1</t>
        </is>
      </c>
      <c r="AQ2435" t="inlineStr"/>
      <c r="AR2435" t="inlineStr"/>
      <c r="AS2435" t="inlineStr"/>
      <c r="AT2435" t="inlineStr"/>
      <c r="AU2435" t="inlineStr">
        <is>
          <t>---</t>
        </is>
      </c>
      <c r="AV2435" t="inlineStr">
        <is>
          <t>---</t>
        </is>
      </c>
      <c r="AW2435" t="inlineStr">
        <is>
          <t>---</t>
        </is>
      </c>
      <c r="AX2435" t="inlineStr">
        <is>
          <t>---</t>
        </is>
      </c>
      <c r="AY2435" t="inlineStr">
        <is>
          <t>---</t>
        </is>
      </c>
      <c r="AZ2435" t="inlineStr">
        <is>
          <t>---</t>
        </is>
      </c>
      <c r="BA2435" t="inlineStr">
        <is>
          <t>9cfdf7db54419d22491b2c964b5162b3</t>
        </is>
      </c>
      <c r="BB2435" t="inlineStr">
        <is>
          <t>http://openrosa.org/formdesigner/0B48E039-1E80-49A7-AC24-732B6E788E39</t>
        </is>
      </c>
      <c r="BC2435" t="inlineStr">
        <is>
          <t>Ration et autres visites</t>
        </is>
      </c>
      <c r="BD2435" t="inlineStr">
        <is>
          <t>CommCare Android, version "2.56.1"(471796). App v16173. CommCare Version 2.56.1. Build 471796, built on: 2025-05-12</t>
        </is>
      </c>
      <c r="BE2435" t="inlineStr">
        <is>
          <t>commcare_76b456dd-7d90-498a-a785-92f136625a61</t>
        </is>
      </c>
      <c r="BF2435" t="inlineStr">
        <is>
          <t>19.7253346 -72.2239797 0.0 2200.0</t>
        </is>
      </c>
      <c r="BG2435" t="inlineStr">
        <is>
          <t>f13d8149fc6d39ebe86af18272310ff9</t>
        </is>
      </c>
      <c r="BH2435" t="inlineStr">
        <is>
          <t>e80e5bb19d0d4d1e94c8a1a966fa7d8f</t>
        </is>
      </c>
      <c r="BI2435" t="inlineStr">
        <is>
          <t>15246</t>
        </is>
      </c>
      <c r="BJ2435" t="inlineStr">
        <is>
          <t>XFormInstance</t>
        </is>
      </c>
      <c r="BK2435" t="inlineStr">
        <is>
          <t>c7fc39ce464611f0b945df8044126b4a</t>
        </is>
      </c>
      <c r="BL2435" t="b">
        <v>0</v>
      </c>
      <c r="BM2435" t="inlineStr">
        <is>
          <t>---</t>
        </is>
      </c>
      <c r="BN2435" t="inlineStr">
        <is>
          <t>200.113.238.86</t>
        </is>
      </c>
      <c r="BO2435" t="inlineStr">
        <is>
          <t>Jay Owen</t>
        </is>
      </c>
    </row>
    <row r="2436">
      <c r="A2436" t="inlineStr">
        <is>
          <t>2434</t>
        </is>
      </c>
      <c r="B2436" t="inlineStr">
        <is>
          <t>a919afeb-f6d2-4029-abc5-ead3629bb049</t>
        </is>
      </c>
      <c r="C2436" t="inlineStr">
        <is>
          <t>2025-06-10</t>
        </is>
      </c>
      <c r="D2436" t="inlineStr">
        <is>
          <t>4</t>
        </is>
      </c>
      <c r="E2436" t="inlineStr">
        <is>
          <t>Adhérence</t>
        </is>
      </c>
      <c r="F2436" t="inlineStr">
        <is>
          <t>0</t>
        </is>
      </c>
      <c r="G2436" t="inlineStr">
        <is>
          <t>Adhérence</t>
        </is>
      </c>
      <c r="H2436" t="inlineStr">
        <is>
          <t>1</t>
        </is>
      </c>
      <c r="I2436" t="inlineStr">
        <is>
          <t>1</t>
        </is>
      </c>
      <c r="J2436" t="inlineStr">
        <is>
          <t>1</t>
        </is>
      </c>
      <c r="K2436" t="inlineStr">
        <is>
          <t>---</t>
        </is>
      </c>
      <c r="L2436" t="inlineStr">
        <is>
          <t>---</t>
        </is>
      </c>
      <c r="M2436" t="inlineStr">
        <is>
          <t>---</t>
        </is>
      </c>
      <c r="N2436" t="inlineStr">
        <is>
          <t>---</t>
        </is>
      </c>
      <c r="O2436" t="inlineStr">
        <is>
          <t>---</t>
        </is>
      </c>
      <c r="P2436" t="inlineStr">
        <is>
          <t>---</t>
        </is>
      </c>
      <c r="Q2436" t="inlineStr">
        <is>
          <t>---</t>
        </is>
      </c>
      <c r="R2436" t="inlineStr"/>
      <c r="S2436" t="inlineStr"/>
      <c r="T2436" t="inlineStr"/>
      <c r="U2436" t="inlineStr"/>
      <c r="V2436" t="inlineStr"/>
      <c r="W2436" t="inlineStr"/>
      <c r="X2436" t="inlineStr">
        <is>
          <t>CAP/HSCM/ST03720</t>
        </is>
      </c>
      <c r="Y2436" t="inlineStr">
        <is>
          <t>CAP/HSCM/ST03720</t>
        </is>
      </c>
      <c r="Z2436" t="inlineStr">
        <is>
          <t>2025-06-11 00:06:55</t>
        </is>
      </c>
      <c r="AA2436" t="inlineStr">
        <is>
          <t>2025-06-11 00:05:29</t>
        </is>
      </c>
      <c r="AB2436" t="inlineStr">
        <is>
          <t>1fleurgile</t>
        </is>
      </c>
      <c r="AC2436" t="inlineStr">
        <is>
          <t>2025-06-11 11:41:21</t>
        </is>
      </c>
      <c r="AD2436" s="1" t="inlineStr">
        <is>
          <t>https://www.commcarehq.org/a/caris-test/reports/form_data/a919afeb-f6d2-4029-abc5-ead3629bb049/</t>
        </is>
      </c>
      <c r="AE2436" t="inlineStr">
        <is>
          <t>---</t>
        </is>
      </c>
      <c r="AF2436" t="inlineStr">
        <is>
          <t>3c5a623af057e23a32ae4000_40411</t>
        </is>
      </c>
      <c r="AG2436" t="inlineStr">
        <is>
          <t>---</t>
        </is>
      </c>
      <c r="AH2436" t="inlineStr">
        <is>
          <t>2025-06-11 00:06:55</t>
        </is>
      </c>
      <c r="AI2436" t="inlineStr">
        <is>
          <t>9cfdf7db54419d22491b2c964b5162b3</t>
        </is>
      </c>
      <c r="AJ2436" t="inlineStr">
        <is>
          <t>2025-06-10</t>
        </is>
      </c>
      <c r="AK2436" t="inlineStr">
        <is>
          <t>4</t>
        </is>
      </c>
      <c r="AL2436" t="inlineStr">
        <is>
          <t>Adhérence</t>
        </is>
      </c>
      <c r="AM2436" t="inlineStr">
        <is>
          <t>0</t>
        </is>
      </c>
      <c r="AN2436" t="inlineStr">
        <is>
          <t>Adhérence</t>
        </is>
      </c>
      <c r="AO2436" t="inlineStr">
        <is>
          <t>1</t>
        </is>
      </c>
      <c r="AP2436" t="inlineStr">
        <is>
          <t>1</t>
        </is>
      </c>
      <c r="AQ2436" t="inlineStr"/>
      <c r="AR2436" t="inlineStr"/>
      <c r="AS2436" t="inlineStr"/>
      <c r="AT2436" t="inlineStr"/>
      <c r="AU2436" t="inlineStr">
        <is>
          <t>---</t>
        </is>
      </c>
      <c r="AV2436" t="inlineStr">
        <is>
          <t>---</t>
        </is>
      </c>
      <c r="AW2436" t="inlineStr">
        <is>
          <t>---</t>
        </is>
      </c>
      <c r="AX2436" t="inlineStr">
        <is>
          <t>---</t>
        </is>
      </c>
      <c r="AY2436" t="inlineStr">
        <is>
          <t>---</t>
        </is>
      </c>
      <c r="AZ2436" t="inlineStr">
        <is>
          <t>---</t>
        </is>
      </c>
      <c r="BA2436" t="inlineStr">
        <is>
          <t>9cfdf7db54419d22491b2c964b5162b3</t>
        </is>
      </c>
      <c r="BB2436" t="inlineStr">
        <is>
          <t>http://openrosa.org/formdesigner/0B48E039-1E80-49A7-AC24-732B6E788E39</t>
        </is>
      </c>
      <c r="BC2436" t="inlineStr">
        <is>
          <t>Ration et autres visites</t>
        </is>
      </c>
      <c r="BD2436" t="inlineStr">
        <is>
          <t>CommCare Android, version "2.56.1"(471796). App v16173. CommCare Version 2.56.1. Build 471796, built on: 2025-05-12</t>
        </is>
      </c>
      <c r="BE2436" t="inlineStr">
        <is>
          <t>commcare_76b456dd-7d90-498a-a785-92f136625a61</t>
        </is>
      </c>
      <c r="BF2436" t="inlineStr">
        <is>
          <t>19.7253346 -72.2239797 0.0 2200.0</t>
        </is>
      </c>
      <c r="BG2436" t="inlineStr">
        <is>
          <t>f13d8149fc6d39ebe86af18272310ff9</t>
        </is>
      </c>
      <c r="BH2436" t="inlineStr">
        <is>
          <t>e80e5bb19d0d4d1e94c8a1a966fa7d8f</t>
        </is>
      </c>
      <c r="BI2436" t="inlineStr">
        <is>
          <t>15246</t>
        </is>
      </c>
      <c r="BJ2436" t="inlineStr">
        <is>
          <t>XFormInstance</t>
        </is>
      </c>
      <c r="BK2436" t="inlineStr">
        <is>
          <t>c7fc39ce464611f0b945df8044126b4a</t>
        </is>
      </c>
      <c r="BL2436" t="b">
        <v>0</v>
      </c>
      <c r="BM2436" t="inlineStr">
        <is>
          <t>---</t>
        </is>
      </c>
      <c r="BN2436" t="inlineStr">
        <is>
          <t>200.113.238.86</t>
        </is>
      </c>
      <c r="BO2436" t="inlineStr">
        <is>
          <t>Colas Kensie Love</t>
        </is>
      </c>
    </row>
    <row r="2437">
      <c r="A2437" t="inlineStr">
        <is>
          <t>2435</t>
        </is>
      </c>
      <c r="B2437" t="inlineStr">
        <is>
          <t>db0a6445-25ce-4b92-b079-cb86ebf07519</t>
        </is>
      </c>
      <c r="C2437" t="inlineStr">
        <is>
          <t>2025-06-09</t>
        </is>
      </c>
      <c r="D2437" t="inlineStr">
        <is>
          <t>4</t>
        </is>
      </c>
      <c r="E2437" t="inlineStr">
        <is>
          <t>Adhérence</t>
        </is>
      </c>
      <c r="F2437" t="inlineStr">
        <is>
          <t>0</t>
        </is>
      </c>
      <c r="G2437" t="inlineStr">
        <is>
          <t>Adhérence</t>
        </is>
      </c>
      <c r="H2437" t="inlineStr">
        <is>
          <t>1</t>
        </is>
      </c>
      <c r="I2437" t="inlineStr">
        <is>
          <t>0</t>
        </is>
      </c>
      <c r="J2437" t="inlineStr">
        <is>
          <t>---</t>
        </is>
      </c>
      <c r="K2437" t="inlineStr">
        <is>
          <t>---</t>
        </is>
      </c>
      <c r="L2437" t="inlineStr">
        <is>
          <t>---</t>
        </is>
      </c>
      <c r="M2437" t="inlineStr">
        <is>
          <t>---</t>
        </is>
      </c>
      <c r="N2437" t="inlineStr">
        <is>
          <t>---</t>
        </is>
      </c>
      <c r="O2437" t="inlineStr">
        <is>
          <t>---</t>
        </is>
      </c>
      <c r="P2437" t="inlineStr">
        <is>
          <t>---</t>
        </is>
      </c>
      <c r="Q2437" t="inlineStr">
        <is>
          <t>---</t>
        </is>
      </c>
      <c r="R2437" t="inlineStr">
        <is>
          <t>---</t>
        </is>
      </c>
      <c r="S2437" t="inlineStr">
        <is>
          <t>---</t>
        </is>
      </c>
      <c r="T2437" t="inlineStr">
        <is>
          <t>---</t>
        </is>
      </c>
      <c r="U2437" t="inlineStr">
        <is>
          <t>---</t>
        </is>
      </c>
      <c r="V2437" t="inlineStr">
        <is>
          <t>---</t>
        </is>
      </c>
      <c r="W2437" t="inlineStr"/>
      <c r="X2437" t="inlineStr">
        <is>
          <t>CAP/HSCM/ST04964</t>
        </is>
      </c>
      <c r="Y2437" t="inlineStr">
        <is>
          <t>CAP/HSCM/ST04964</t>
        </is>
      </c>
      <c r="Z2437" t="inlineStr">
        <is>
          <t>2025-06-10 01:15:11</t>
        </is>
      </c>
      <c r="AA2437" t="inlineStr">
        <is>
          <t>2025-06-10 01:13:50</t>
        </is>
      </c>
      <c r="AB2437" t="inlineStr">
        <is>
          <t>1fleurgile</t>
        </is>
      </c>
      <c r="AC2437" t="inlineStr">
        <is>
          <t>2025-06-11 11:41:22</t>
        </is>
      </c>
      <c r="AD2437" s="1" t="inlineStr">
        <is>
          <t>https://www.commcarehq.org/a/caris-test/reports/form_data/db0a6445-25ce-4b92-b079-cb86ebf07519/</t>
        </is>
      </c>
      <c r="AE2437" t="inlineStr">
        <is>
          <t>---</t>
        </is>
      </c>
      <c r="AF2437" t="inlineStr">
        <is>
          <t>3c5a623af057e23a32ae4000_203327</t>
        </is>
      </c>
      <c r="AG2437" t="inlineStr">
        <is>
          <t>---</t>
        </is>
      </c>
      <c r="AH2437" t="inlineStr">
        <is>
          <t>2025-06-10 01:15:11</t>
        </is>
      </c>
      <c r="AI2437" t="inlineStr">
        <is>
          <t>9cfdf7db54419d22491b2c964b5162b3</t>
        </is>
      </c>
      <c r="AJ2437" t="inlineStr">
        <is>
          <t>2025-06-09</t>
        </is>
      </c>
      <c r="AK2437" t="inlineStr">
        <is>
          <t>4</t>
        </is>
      </c>
      <c r="AL2437" t="inlineStr">
        <is>
          <t>Adhérence</t>
        </is>
      </c>
      <c r="AM2437" t="inlineStr">
        <is>
          <t>0</t>
        </is>
      </c>
      <c r="AN2437" t="inlineStr">
        <is>
          <t>Adhérence</t>
        </is>
      </c>
      <c r="AO2437" t="inlineStr">
        <is>
          <t>1</t>
        </is>
      </c>
      <c r="AP2437" t="inlineStr">
        <is>
          <t>0</t>
        </is>
      </c>
      <c r="AQ2437" t="inlineStr">
        <is>
          <t>---</t>
        </is>
      </c>
      <c r="AR2437" t="inlineStr">
        <is>
          <t>---</t>
        </is>
      </c>
      <c r="AS2437" t="inlineStr">
        <is>
          <t>---</t>
        </is>
      </c>
      <c r="AT2437" t="inlineStr"/>
      <c r="AU2437" t="inlineStr">
        <is>
          <t>---</t>
        </is>
      </c>
      <c r="AV2437" t="inlineStr">
        <is>
          <t>---</t>
        </is>
      </c>
      <c r="AW2437" t="inlineStr">
        <is>
          <t>---</t>
        </is>
      </c>
      <c r="AX2437" t="inlineStr">
        <is>
          <t>---</t>
        </is>
      </c>
      <c r="AY2437" t="inlineStr">
        <is>
          <t>---</t>
        </is>
      </c>
      <c r="AZ2437" t="inlineStr">
        <is>
          <t>---</t>
        </is>
      </c>
      <c r="BA2437" t="inlineStr">
        <is>
          <t>9cfdf7db54419d22491b2c964b5162b3</t>
        </is>
      </c>
      <c r="BB2437" t="inlineStr">
        <is>
          <t>http://openrosa.org/formdesigner/0B48E039-1E80-49A7-AC24-732B6E788E39</t>
        </is>
      </c>
      <c r="BC2437" t="inlineStr">
        <is>
          <t>Ration et autres visites</t>
        </is>
      </c>
      <c r="BD2437" t="inlineStr">
        <is>
          <t>CommCare Android, version "2.56.1"(471796). App v16173. CommCare Version 2.56.1. Build 471796, built on: 2025-05-12</t>
        </is>
      </c>
      <c r="BE2437" t="inlineStr">
        <is>
          <t>commcare_76b456dd-7d90-498a-a785-92f136625a61</t>
        </is>
      </c>
      <c r="BF2437" t="inlineStr">
        <is>
          <t>19.7266176 -72.2201398 -27.71 6.11</t>
        </is>
      </c>
      <c r="BG2437" t="inlineStr">
        <is>
          <t>f13d8149fc6d39ebe86af18272310ff9</t>
        </is>
      </c>
      <c r="BH2437" t="inlineStr">
        <is>
          <t>e80e5bb19d0d4d1e94c8a1a966fa7d8f</t>
        </is>
      </c>
      <c r="BI2437" t="inlineStr">
        <is>
          <t>15246</t>
        </is>
      </c>
      <c r="BJ2437" t="inlineStr">
        <is>
          <t>XFormInstance</t>
        </is>
      </c>
      <c r="BK2437" t="inlineStr">
        <is>
          <t>c7fc39ce464611f0b945df8044126b4a</t>
        </is>
      </c>
      <c r="BL2437" t="b">
        <v>0</v>
      </c>
      <c r="BM2437" t="inlineStr">
        <is>
          <t>---</t>
        </is>
      </c>
      <c r="BN2437" t="inlineStr">
        <is>
          <t>200.113.238.86</t>
        </is>
      </c>
      <c r="BO2437" t="inlineStr">
        <is>
          <t>Guedalia Joseph</t>
        </is>
      </c>
    </row>
    <row r="2438">
      <c r="A2438" t="inlineStr">
        <is>
          <t>2436</t>
        </is>
      </c>
      <c r="B2438" t="inlineStr">
        <is>
          <t>e37ed280-14fb-4065-bfce-cbd0ac8ffb04</t>
        </is>
      </c>
      <c r="C2438" t="inlineStr">
        <is>
          <t>2025-06-09</t>
        </is>
      </c>
      <c r="D2438" t="inlineStr">
        <is>
          <t>4</t>
        </is>
      </c>
      <c r="E2438" t="inlineStr">
        <is>
          <t>Adhérence</t>
        </is>
      </c>
      <c r="F2438" t="inlineStr">
        <is>
          <t>0</t>
        </is>
      </c>
      <c r="G2438" t="inlineStr">
        <is>
          <t>Adhérence</t>
        </is>
      </c>
      <c r="H2438" t="inlineStr">
        <is>
          <t>1</t>
        </is>
      </c>
      <c r="I2438" t="inlineStr">
        <is>
          <t>1</t>
        </is>
      </c>
      <c r="J2438" t="inlineStr">
        <is>
          <t>1</t>
        </is>
      </c>
      <c r="K2438" t="inlineStr">
        <is>
          <t>---</t>
        </is>
      </c>
      <c r="L2438" t="inlineStr">
        <is>
          <t>---</t>
        </is>
      </c>
      <c r="M2438" t="inlineStr">
        <is>
          <t>---</t>
        </is>
      </c>
      <c r="N2438" t="inlineStr">
        <is>
          <t>---</t>
        </is>
      </c>
      <c r="O2438" t="inlineStr">
        <is>
          <t>---</t>
        </is>
      </c>
      <c r="P2438" t="inlineStr">
        <is>
          <t>---</t>
        </is>
      </c>
      <c r="Q2438" t="inlineStr">
        <is>
          <t>---</t>
        </is>
      </c>
      <c r="R2438" t="inlineStr"/>
      <c r="S2438" t="inlineStr"/>
      <c r="T2438" t="inlineStr"/>
      <c r="U2438" t="inlineStr"/>
      <c r="V2438" t="inlineStr"/>
      <c r="W2438" t="inlineStr"/>
      <c r="X2438" t="inlineStr">
        <is>
          <t>CAP/HSCM/ST04713</t>
        </is>
      </c>
      <c r="Y2438" t="inlineStr">
        <is>
          <t>CAP/HSCM/ST04713</t>
        </is>
      </c>
      <c r="Z2438" t="inlineStr">
        <is>
          <t>2025-06-10 01:16:08</t>
        </is>
      </c>
      <c r="AA2438" t="inlineStr">
        <is>
          <t>2025-06-10 01:15:28</t>
        </is>
      </c>
      <c r="AB2438" t="inlineStr">
        <is>
          <t>1fleurgile</t>
        </is>
      </c>
      <c r="AC2438" t="inlineStr">
        <is>
          <t>2025-06-11 11:41:22</t>
        </is>
      </c>
      <c r="AD2438" s="1" t="inlineStr">
        <is>
          <t>https://www.commcarehq.org/a/caris-test/reports/form_data/e37ed280-14fb-4065-bfce-cbd0ac8ffb04/</t>
        </is>
      </c>
      <c r="AE2438" t="inlineStr">
        <is>
          <t>---</t>
        </is>
      </c>
      <c r="AF2438" t="inlineStr">
        <is>
          <t>3c5a623af057e23a32ae4000_194439</t>
        </is>
      </c>
      <c r="AG2438" t="inlineStr">
        <is>
          <t>---</t>
        </is>
      </c>
      <c r="AH2438" t="inlineStr">
        <is>
          <t>2025-06-10 01:16:08</t>
        </is>
      </c>
      <c r="AI2438" t="inlineStr">
        <is>
          <t>9cfdf7db54419d22491b2c964b5162b3</t>
        </is>
      </c>
      <c r="AJ2438" t="inlineStr">
        <is>
          <t>2025-06-09</t>
        </is>
      </c>
      <c r="AK2438" t="inlineStr">
        <is>
          <t>4</t>
        </is>
      </c>
      <c r="AL2438" t="inlineStr">
        <is>
          <t>Adhérence</t>
        </is>
      </c>
      <c r="AM2438" t="inlineStr">
        <is>
          <t>0</t>
        </is>
      </c>
      <c r="AN2438" t="inlineStr">
        <is>
          <t>Adhérence</t>
        </is>
      </c>
      <c r="AO2438" t="inlineStr">
        <is>
          <t>1</t>
        </is>
      </c>
      <c r="AP2438" t="inlineStr">
        <is>
          <t>1</t>
        </is>
      </c>
      <c r="AQ2438" t="inlineStr"/>
      <c r="AR2438" t="inlineStr"/>
      <c r="AS2438" t="inlineStr"/>
      <c r="AT2438" t="inlineStr"/>
      <c r="AU2438" t="inlineStr">
        <is>
          <t>---</t>
        </is>
      </c>
      <c r="AV2438" t="inlineStr">
        <is>
          <t>---</t>
        </is>
      </c>
      <c r="AW2438" t="inlineStr">
        <is>
          <t>---</t>
        </is>
      </c>
      <c r="AX2438" t="inlineStr">
        <is>
          <t>---</t>
        </is>
      </c>
      <c r="AY2438" t="inlineStr">
        <is>
          <t>---</t>
        </is>
      </c>
      <c r="AZ2438" t="inlineStr">
        <is>
          <t>---</t>
        </is>
      </c>
      <c r="BA2438" t="inlineStr">
        <is>
          <t>9cfdf7db54419d22491b2c964b5162b3</t>
        </is>
      </c>
      <c r="BB2438" t="inlineStr">
        <is>
          <t>http://openrosa.org/formdesigner/0B48E039-1E80-49A7-AC24-732B6E788E39</t>
        </is>
      </c>
      <c r="BC2438" t="inlineStr">
        <is>
          <t>Ration et autres visites</t>
        </is>
      </c>
      <c r="BD2438" t="inlineStr">
        <is>
          <t>CommCare Android, version "2.56.1"(471796). App v16173. CommCare Version 2.56.1. Build 471796, built on: 2025-05-12</t>
        </is>
      </c>
      <c r="BE2438" t="inlineStr">
        <is>
          <t>commcare_76b456dd-7d90-498a-a785-92f136625a61</t>
        </is>
      </c>
      <c r="BF2438" t="inlineStr">
        <is>
          <t>19.7266464 -72.2202155 -1.59 8.43</t>
        </is>
      </c>
      <c r="BG2438" t="inlineStr">
        <is>
          <t>f13d8149fc6d39ebe86af18272310ff9</t>
        </is>
      </c>
      <c r="BH2438" t="inlineStr">
        <is>
          <t>e80e5bb19d0d4d1e94c8a1a966fa7d8f</t>
        </is>
      </c>
      <c r="BI2438" t="inlineStr">
        <is>
          <t>15246</t>
        </is>
      </c>
      <c r="BJ2438" t="inlineStr">
        <is>
          <t>XFormInstance</t>
        </is>
      </c>
      <c r="BK2438" t="inlineStr">
        <is>
          <t>c7fc39ce464611f0b945df8044126b4a</t>
        </is>
      </c>
      <c r="BL2438" t="b">
        <v>0</v>
      </c>
      <c r="BM2438" t="inlineStr">
        <is>
          <t>---</t>
        </is>
      </c>
      <c r="BN2438" t="inlineStr">
        <is>
          <t>200.113.238.86</t>
        </is>
      </c>
      <c r="BO2438" t="inlineStr">
        <is>
          <t>Ben Jean</t>
        </is>
      </c>
    </row>
    <row r="2439">
      <c r="A2439" t="inlineStr">
        <is>
          <t>2437</t>
        </is>
      </c>
      <c r="B2439" t="inlineStr">
        <is>
          <t>515b5d97-2810-4c22-a7c0-e91381705ca0</t>
        </is>
      </c>
      <c r="C2439" t="inlineStr">
        <is>
          <t>2025-06-09</t>
        </is>
      </c>
      <c r="D2439" t="inlineStr">
        <is>
          <t>4</t>
        </is>
      </c>
      <c r="E2439" t="inlineStr">
        <is>
          <t>Adhérence</t>
        </is>
      </c>
      <c r="F2439" t="inlineStr">
        <is>
          <t>0</t>
        </is>
      </c>
      <c r="G2439" t="inlineStr">
        <is>
          <t>Adhérence</t>
        </is>
      </c>
      <c r="H2439" t="inlineStr">
        <is>
          <t>1</t>
        </is>
      </c>
      <c r="I2439" t="inlineStr">
        <is>
          <t>1</t>
        </is>
      </c>
      <c r="J2439" t="inlineStr">
        <is>
          <t>1</t>
        </is>
      </c>
      <c r="K2439" t="inlineStr">
        <is>
          <t>---</t>
        </is>
      </c>
      <c r="L2439" t="inlineStr">
        <is>
          <t>---</t>
        </is>
      </c>
      <c r="M2439" t="inlineStr">
        <is>
          <t>---</t>
        </is>
      </c>
      <c r="N2439" t="inlineStr">
        <is>
          <t>---</t>
        </is>
      </c>
      <c r="O2439" t="inlineStr">
        <is>
          <t>---</t>
        </is>
      </c>
      <c r="P2439" t="inlineStr">
        <is>
          <t>---</t>
        </is>
      </c>
      <c r="Q2439" t="inlineStr">
        <is>
          <t>---</t>
        </is>
      </c>
      <c r="R2439" t="inlineStr"/>
      <c r="S2439" t="inlineStr"/>
      <c r="T2439" t="inlineStr"/>
      <c r="U2439" t="inlineStr"/>
      <c r="V2439" t="inlineStr"/>
      <c r="W2439" t="inlineStr"/>
      <c r="X2439" t="inlineStr">
        <is>
          <t>CAP/HSCM/ST04969</t>
        </is>
      </c>
      <c r="Y2439" t="inlineStr">
        <is>
          <t>CAP/HSCM/ST04969</t>
        </is>
      </c>
      <c r="Z2439" t="inlineStr">
        <is>
          <t>2025-06-10 01:17:36</t>
        </is>
      </c>
      <c r="AA2439" t="inlineStr">
        <is>
          <t>2025-06-10 01:16:56</t>
        </is>
      </c>
      <c r="AB2439" t="inlineStr">
        <is>
          <t>1fleurgile</t>
        </is>
      </c>
      <c r="AC2439" t="inlineStr">
        <is>
          <t>2025-06-11 11:41:23</t>
        </is>
      </c>
      <c r="AD2439" s="1" t="inlineStr">
        <is>
          <t>https://www.commcarehq.org/a/caris-test/reports/form_data/515b5d97-2810-4c22-a7c0-e91381705ca0/</t>
        </is>
      </c>
      <c r="AE2439" t="inlineStr">
        <is>
          <t>---</t>
        </is>
      </c>
      <c r="AF2439" t="inlineStr">
        <is>
          <t>3c5a623af057e23a32ae4000_203330</t>
        </is>
      </c>
      <c r="AG2439" t="inlineStr">
        <is>
          <t>---</t>
        </is>
      </c>
      <c r="AH2439" t="inlineStr">
        <is>
          <t>2025-06-10 01:17:36</t>
        </is>
      </c>
      <c r="AI2439" t="inlineStr">
        <is>
          <t>9cfdf7db54419d22491b2c964b5162b3</t>
        </is>
      </c>
      <c r="AJ2439" t="inlineStr">
        <is>
          <t>2025-06-09</t>
        </is>
      </c>
      <c r="AK2439" t="inlineStr">
        <is>
          <t>4</t>
        </is>
      </c>
      <c r="AL2439" t="inlineStr">
        <is>
          <t>Adhérence</t>
        </is>
      </c>
      <c r="AM2439" t="inlineStr">
        <is>
          <t>0</t>
        </is>
      </c>
      <c r="AN2439" t="inlineStr">
        <is>
          <t>Adhérence</t>
        </is>
      </c>
      <c r="AO2439" t="inlineStr">
        <is>
          <t>1</t>
        </is>
      </c>
      <c r="AP2439" t="inlineStr">
        <is>
          <t>1</t>
        </is>
      </c>
      <c r="AQ2439" t="inlineStr"/>
      <c r="AR2439" t="inlineStr"/>
      <c r="AS2439" t="inlineStr"/>
      <c r="AT2439" t="inlineStr"/>
      <c r="AU2439" t="inlineStr">
        <is>
          <t>---</t>
        </is>
      </c>
      <c r="AV2439" t="inlineStr">
        <is>
          <t>---</t>
        </is>
      </c>
      <c r="AW2439" t="inlineStr">
        <is>
          <t>---</t>
        </is>
      </c>
      <c r="AX2439" t="inlineStr">
        <is>
          <t>---</t>
        </is>
      </c>
      <c r="AY2439" t="inlineStr">
        <is>
          <t>---</t>
        </is>
      </c>
      <c r="AZ2439" t="inlineStr">
        <is>
          <t>---</t>
        </is>
      </c>
      <c r="BA2439" t="inlineStr">
        <is>
          <t>9cfdf7db54419d22491b2c964b5162b3</t>
        </is>
      </c>
      <c r="BB2439" t="inlineStr">
        <is>
          <t>http://openrosa.org/formdesigner/0B48E039-1E80-49A7-AC24-732B6E788E39</t>
        </is>
      </c>
      <c r="BC2439" t="inlineStr">
        <is>
          <t>Ration et autres visites</t>
        </is>
      </c>
      <c r="BD2439" t="inlineStr">
        <is>
          <t>CommCare Android, version "2.56.1"(471796). App v16173. CommCare Version 2.56.1. Build 471796, built on: 2025-05-12</t>
        </is>
      </c>
      <c r="BE2439" t="inlineStr">
        <is>
          <t>commcare_76b456dd-7d90-498a-a785-92f136625a61</t>
        </is>
      </c>
      <c r="BF2439" t="inlineStr">
        <is>
          <t>19.7266113 -72.2201022 -4.17 9.85</t>
        </is>
      </c>
      <c r="BG2439" t="inlineStr">
        <is>
          <t>f13d8149fc6d39ebe86af18272310ff9</t>
        </is>
      </c>
      <c r="BH2439" t="inlineStr">
        <is>
          <t>e80e5bb19d0d4d1e94c8a1a966fa7d8f</t>
        </is>
      </c>
      <c r="BI2439" t="inlineStr">
        <is>
          <t>15246</t>
        </is>
      </c>
      <c r="BJ2439" t="inlineStr">
        <is>
          <t>XFormInstance</t>
        </is>
      </c>
      <c r="BK2439" t="inlineStr">
        <is>
          <t>c7fc39ce464611f0b945df8044126b4a</t>
        </is>
      </c>
      <c r="BL2439" t="b">
        <v>0</v>
      </c>
      <c r="BM2439" t="inlineStr">
        <is>
          <t>---</t>
        </is>
      </c>
      <c r="BN2439" t="inlineStr">
        <is>
          <t>200.113.238.86</t>
        </is>
      </c>
      <c r="BO2439" t="inlineStr">
        <is>
          <t>Stanley Quely Pierre</t>
        </is>
      </c>
    </row>
    <row r="2440">
      <c r="A2440" t="inlineStr">
        <is>
          <t>2438</t>
        </is>
      </c>
      <c r="B2440" t="inlineStr">
        <is>
          <t>27b2837b-4064-402a-a194-21335e5f3ed5</t>
        </is>
      </c>
      <c r="C2440" t="inlineStr">
        <is>
          <t>2025-06-10</t>
        </is>
      </c>
      <c r="D2440" t="inlineStr">
        <is>
          <t>3</t>
        </is>
      </c>
      <c r="E2440" t="inlineStr">
        <is>
          <t>---</t>
        </is>
      </c>
      <c r="F2440" t="inlineStr">
        <is>
          <t>1</t>
        </is>
      </c>
      <c r="G2440" t="inlineStr">
        <is>
          <t>---</t>
        </is>
      </c>
      <c r="H2440" t="inlineStr">
        <is>
          <t>1</t>
        </is>
      </c>
      <c r="I2440" t="inlineStr">
        <is>
          <t>1</t>
        </is>
      </c>
      <c r="J2440" t="inlineStr">
        <is>
          <t>4</t>
        </is>
      </c>
      <c r="K2440" t="inlineStr">
        <is>
          <t>---</t>
        </is>
      </c>
      <c r="L2440" t="inlineStr">
        <is>
          <t>---</t>
        </is>
      </c>
      <c r="M2440" t="inlineStr">
        <is>
          <t>---</t>
        </is>
      </c>
      <c r="N2440" t="inlineStr">
        <is>
          <t>---</t>
        </is>
      </c>
      <c r="O2440" t="inlineStr">
        <is>
          <t>---</t>
        </is>
      </c>
      <c r="P2440" t="inlineStr">
        <is>
          <t>---</t>
        </is>
      </c>
      <c r="Q2440" t="inlineStr">
        <is>
          <t>---</t>
        </is>
      </c>
      <c r="R2440" t="inlineStr">
        <is>
          <t>20.0</t>
        </is>
      </c>
      <c r="S2440" t="inlineStr">
        <is>
          <t>30.0</t>
        </is>
      </c>
      <c r="T2440" t="inlineStr">
        <is>
          <t>126.0</t>
        </is>
      </c>
      <c r="U2440">
        <f>HYPERLINK("https://www.commcarehq.org/a/caris-test/api/form_attachment/v1/27b2837b-4064-402a-a194-21335e5f3ed5/1749661081789.jpg")</f>
        <v/>
      </c>
      <c r="V2440" t="inlineStr"/>
      <c r="W2440" t="inlineStr"/>
      <c r="X2440" t="inlineStr">
        <is>
          <t>PAP/HFSC/ST04170</t>
        </is>
      </c>
      <c r="Y2440" t="inlineStr">
        <is>
          <t>PAP/HFSC/ST04170</t>
        </is>
      </c>
      <c r="Z2440" t="inlineStr">
        <is>
          <t>2025-06-11 16:58:05</t>
        </is>
      </c>
      <c r="AA2440" t="inlineStr">
        <is>
          <t>2025-06-11 16:17:23</t>
        </is>
      </c>
      <c r="AB2440" t="inlineStr">
        <is>
          <t>2alphonse</t>
        </is>
      </c>
      <c r="AC2440" t="inlineStr">
        <is>
          <t>2025-06-11 15:58:47</t>
        </is>
      </c>
      <c r="AD2440" s="1" t="inlineStr">
        <is>
          <t>https://www.commcarehq.org/a/caris-test/reports/form_data/27b2837b-4064-402a-a194-21335e5f3ed5/</t>
        </is>
      </c>
      <c r="AE2440" t="inlineStr">
        <is>
          <t>---</t>
        </is>
      </c>
      <c r="AF2440" t="inlineStr">
        <is>
          <t>3c5a623af057e23a32ae4000_174446</t>
        </is>
      </c>
      <c r="AG2440" t="inlineStr">
        <is>
          <t>OK</t>
        </is>
      </c>
      <c r="AH2440" t="inlineStr">
        <is>
          <t>2025-06-11 16:58:05</t>
        </is>
      </c>
      <c r="AI2440" t="inlineStr">
        <is>
          <t>fd24bc8fc5740ac5a5cd8e502226cc8a</t>
        </is>
      </c>
      <c r="AJ2440" t="inlineStr">
        <is>
          <t>2025-06-10</t>
        </is>
      </c>
      <c r="AK2440" t="inlineStr">
        <is>
          <t>3</t>
        </is>
      </c>
      <c r="AL2440" t="inlineStr">
        <is>
          <t>---</t>
        </is>
      </c>
      <c r="AM2440" t="inlineStr">
        <is>
          <t>1</t>
        </is>
      </c>
      <c r="AN2440" t="inlineStr">
        <is>
          <t>---</t>
        </is>
      </c>
      <c r="AO2440" t="inlineStr">
        <is>
          <t>1</t>
        </is>
      </c>
      <c r="AP2440" t="inlineStr">
        <is>
          <t>1</t>
        </is>
      </c>
      <c r="AQ2440" t="inlineStr">
        <is>
          <t>20</t>
        </is>
      </c>
      <c r="AR2440" t="inlineStr">
        <is>
          <t>30</t>
        </is>
      </c>
      <c r="AS2440" t="inlineStr">
        <is>
          <t>126</t>
        </is>
      </c>
      <c r="AT2440" t="inlineStr"/>
      <c r="AU2440" t="inlineStr">
        <is>
          <t>---</t>
        </is>
      </c>
      <c r="AV2440" t="inlineStr">
        <is>
          <t>---</t>
        </is>
      </c>
      <c r="AW2440" t="inlineStr">
        <is>
          <t>---</t>
        </is>
      </c>
      <c r="AX2440" t="inlineStr">
        <is>
          <t>---</t>
        </is>
      </c>
      <c r="AY2440" t="inlineStr">
        <is>
          <t>---</t>
        </is>
      </c>
      <c r="AZ2440" t="inlineStr">
        <is>
          <t>---</t>
        </is>
      </c>
      <c r="BA2440" t="inlineStr">
        <is>
          <t>fd24bc8fc5740ac5a5cd8e502226cc8a</t>
        </is>
      </c>
      <c r="BB2440" t="inlineStr">
        <is>
          <t>http://openrosa.org/formdesigner/0B48E039-1E80-49A7-AC24-732B6E788E39</t>
        </is>
      </c>
      <c r="BC2440" t="inlineStr">
        <is>
          <t>Ration et autres visites</t>
        </is>
      </c>
      <c r="BD2440" t="inlineStr">
        <is>
          <t>CommCare Android, version "2.56.1"(471796). App v16173. CommCare Version 2.56.1. Build 471796, built on: 2025-05-12</t>
        </is>
      </c>
      <c r="BE2440" t="inlineStr">
        <is>
          <t>commcare_4dc5eea2-03fb-4ae5-9faa-e7b11666bc3e</t>
        </is>
      </c>
      <c r="BF2440" t="inlineStr"/>
      <c r="BG2440" t="inlineStr">
        <is>
          <t>f13d8149fc6d39ebe86af18272310ff9</t>
        </is>
      </c>
      <c r="BH2440" t="inlineStr">
        <is>
          <t>e80e5bb19d0d4d1e94c8a1a966fa7d8f</t>
        </is>
      </c>
      <c r="BI2440" t="inlineStr">
        <is>
          <t>15246</t>
        </is>
      </c>
      <c r="BJ2440" t="inlineStr">
        <is>
          <t>XFormInstance</t>
        </is>
      </c>
      <c r="BK2440" t="inlineStr">
        <is>
          <t>14784074453c11f0b936df8044126b4a</t>
        </is>
      </c>
      <c r="BL2440" t="b">
        <v>0</v>
      </c>
      <c r="BM2440" t="inlineStr">
        <is>
          <t>---</t>
        </is>
      </c>
      <c r="BN2440" t="inlineStr">
        <is>
          <t>200.113.253.175</t>
        </is>
      </c>
      <c r="BO2440" t="inlineStr">
        <is>
          <t>Jamesley Jean</t>
        </is>
      </c>
    </row>
    <row r="2441">
      <c r="A2441" t="inlineStr">
        <is>
          <t>2439</t>
        </is>
      </c>
      <c r="B2441" t="inlineStr">
        <is>
          <t>acbe13fe-4688-4066-bb74-87ab61b24e04</t>
        </is>
      </c>
      <c r="C2441" t="inlineStr">
        <is>
          <t>2025-06-11</t>
        </is>
      </c>
      <c r="D2441" t="inlineStr">
        <is>
          <t>4</t>
        </is>
      </c>
      <c r="E2441" t="inlineStr">
        <is>
          <t>Approvisonnement ARV</t>
        </is>
      </c>
      <c r="F2441" t="inlineStr">
        <is>
          <t>1</t>
        </is>
      </c>
      <c r="G2441" t="inlineStr">
        <is>
          <t>Messagerie Vocale</t>
        </is>
      </c>
      <c r="H2441" t="inlineStr">
        <is>
          <t>1</t>
        </is>
      </c>
      <c r="I2441" t="inlineStr">
        <is>
          <t>1</t>
        </is>
      </c>
      <c r="J2441" t="inlineStr"/>
      <c r="K2441" t="inlineStr">
        <is>
          <t>---</t>
        </is>
      </c>
      <c r="L2441" t="inlineStr">
        <is>
          <t>---</t>
        </is>
      </c>
      <c r="M2441" t="inlineStr">
        <is>
          <t>---</t>
        </is>
      </c>
      <c r="N2441" t="inlineStr">
        <is>
          <t>---</t>
        </is>
      </c>
      <c r="O2441" t="inlineStr">
        <is>
          <t>---</t>
        </is>
      </c>
      <c r="P2441" t="inlineStr">
        <is>
          <t>---</t>
        </is>
      </c>
      <c r="Q2441" t="inlineStr">
        <is>
          <t>---</t>
        </is>
      </c>
      <c r="R2441" t="inlineStr"/>
      <c r="S2441" t="inlineStr"/>
      <c r="T2441" t="inlineStr"/>
      <c r="U2441" t="inlineStr"/>
      <c r="V2441" t="inlineStr"/>
      <c r="W2441" t="inlineStr"/>
      <c r="X2441" t="inlineStr">
        <is>
          <t>PIG/CSSR/ST00924</t>
        </is>
      </c>
      <c r="Y2441" t="inlineStr">
        <is>
          <t>PIG/CSSR/ST00924</t>
        </is>
      </c>
      <c r="Z2441" t="inlineStr">
        <is>
          <t>2025-06-11 22:34:13</t>
        </is>
      </c>
      <c r="AA2441" t="inlineStr">
        <is>
          <t>2025-06-11 22:33:22</t>
        </is>
      </c>
      <c r="AB2441" t="inlineStr">
        <is>
          <t>1ketly</t>
        </is>
      </c>
      <c r="AC2441" t="inlineStr">
        <is>
          <t>2025-06-11 22:34:16</t>
        </is>
      </c>
      <c r="AD2441" s="1" t="inlineStr">
        <is>
          <t>https://www.commcarehq.org/a/caris-test/reports/form_data/acbe13fe-4688-4066-bb74-87ab61b24e04/</t>
        </is>
      </c>
      <c r="AE2441" t="inlineStr">
        <is>
          <t>---</t>
        </is>
      </c>
      <c r="AF2441" t="inlineStr">
        <is>
          <t>3c5a623af057e23a32ae4000_179743</t>
        </is>
      </c>
      <c r="AG2441" t="inlineStr">
        <is>
          <t>---</t>
        </is>
      </c>
      <c r="AH2441" t="inlineStr">
        <is>
          <t>2025-06-11 22:34:13</t>
        </is>
      </c>
      <c r="AI2441" t="inlineStr">
        <is>
          <t>a75dfcb32c444e83a4857eabadf7dd0f</t>
        </is>
      </c>
      <c r="AJ2441" t="inlineStr">
        <is>
          <t>2025-06-11</t>
        </is>
      </c>
      <c r="AK2441" t="inlineStr">
        <is>
          <t>4</t>
        </is>
      </c>
      <c r="AL2441" t="inlineStr">
        <is>
          <t>Approvisonnement ARV</t>
        </is>
      </c>
      <c r="AM2441" t="inlineStr">
        <is>
          <t>1</t>
        </is>
      </c>
      <c r="AN2441" t="inlineStr">
        <is>
          <t>Messagerie Vocale</t>
        </is>
      </c>
      <c r="AO2441" t="inlineStr">
        <is>
          <t>1</t>
        </is>
      </c>
      <c r="AP2441" t="inlineStr">
        <is>
          <t>1</t>
        </is>
      </c>
      <c r="AQ2441" t="inlineStr"/>
      <c r="AR2441" t="inlineStr"/>
      <c r="AS2441" t="inlineStr"/>
      <c r="AT2441" t="inlineStr"/>
      <c r="AU2441" t="inlineStr">
        <is>
          <t>---</t>
        </is>
      </c>
      <c r="AV2441" t="inlineStr">
        <is>
          <t>---</t>
        </is>
      </c>
      <c r="AW2441" t="inlineStr">
        <is>
          <t>---</t>
        </is>
      </c>
      <c r="AX2441" t="inlineStr">
        <is>
          <t>---</t>
        </is>
      </c>
      <c r="AY2441" t="inlineStr">
        <is>
          <t>---</t>
        </is>
      </c>
      <c r="AZ2441" t="inlineStr">
        <is>
          <t>---</t>
        </is>
      </c>
      <c r="BA2441" t="inlineStr">
        <is>
          <t>a75dfcb32c444e83a4857eabadf7dd0f</t>
        </is>
      </c>
      <c r="BB2441" t="inlineStr">
        <is>
          <t>http://openrosa.org/formdesigner/0B48E039-1E80-49A7-AC24-732B6E788E39</t>
        </is>
      </c>
      <c r="BC2441" t="inlineStr">
        <is>
          <t>Ration et autres visites</t>
        </is>
      </c>
      <c r="BD2441" t="inlineStr">
        <is>
          <t>CommCare Android, version "2.57.0"(472005). App v16173. CommCare Version 2.57.0. Build 472005, built on: 2025-05-09</t>
        </is>
      </c>
      <c r="BE2441" t="inlineStr">
        <is>
          <t>commcare_173380f7-b37d-43d8-ba2b-b49ceb66cb2e</t>
        </is>
      </c>
      <c r="BF2441" t="inlineStr">
        <is>
          <t>19.4389104 -72.2046942 340.0 10.0</t>
        </is>
      </c>
      <c r="BG2441" t="inlineStr">
        <is>
          <t>f13d8149fc6d39ebe86af18272310ff9</t>
        </is>
      </c>
      <c r="BH2441" t="inlineStr">
        <is>
          <t>e80e5bb19d0d4d1e94c8a1a966fa7d8f</t>
        </is>
      </c>
      <c r="BI2441" t="inlineStr">
        <is>
          <t>15246</t>
        </is>
      </c>
      <c r="BJ2441" t="inlineStr">
        <is>
          <t>XFormInstance</t>
        </is>
      </c>
      <c r="BK2441" t="inlineStr">
        <is>
          <t>e4c6ec8a471211f0914949da4e639005</t>
        </is>
      </c>
      <c r="BL2441" t="b">
        <v>0</v>
      </c>
      <c r="BM2441" t="inlineStr">
        <is>
          <t>---</t>
        </is>
      </c>
      <c r="BN2441" t="inlineStr">
        <is>
          <t>200.113.238.173</t>
        </is>
      </c>
      <c r="BO2441" t="inlineStr">
        <is>
          <t>Dieudlyn Cardeus</t>
        </is>
      </c>
    </row>
    <row r="2442">
      <c r="A2442" t="inlineStr">
        <is>
          <t>2440</t>
        </is>
      </c>
      <c r="B2442" t="inlineStr">
        <is>
          <t>db1cc9ba-2f68-4de4-a139-435370a81f36</t>
        </is>
      </c>
      <c r="C2442" t="inlineStr">
        <is>
          <t>2025-06-11</t>
        </is>
      </c>
      <c r="D2442" t="inlineStr">
        <is>
          <t>3</t>
        </is>
      </c>
      <c r="E2442" t="inlineStr">
        <is>
          <t>---</t>
        </is>
      </c>
      <c r="F2442" t="inlineStr">
        <is>
          <t>0</t>
        </is>
      </c>
      <c r="G2442" t="inlineStr">
        <is>
          <t>---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---</t>
        </is>
      </c>
      <c r="L2442" t="inlineStr">
        <is>
          <t>---</t>
        </is>
      </c>
      <c r="M2442" t="inlineStr">
        <is>
          <t>---</t>
        </is>
      </c>
      <c r="N2442" t="inlineStr">
        <is>
          <t>---</t>
        </is>
      </c>
      <c r="O2442" t="inlineStr">
        <is>
          <t>---</t>
        </is>
      </c>
      <c r="P2442" t="inlineStr">
        <is>
          <t>---</t>
        </is>
      </c>
      <c r="Q2442" t="inlineStr">
        <is>
          <t>---</t>
        </is>
      </c>
      <c r="R2442" t="inlineStr"/>
      <c r="S2442" t="inlineStr"/>
      <c r="T2442" t="inlineStr"/>
      <c r="U2442" t="inlineStr"/>
      <c r="V2442" t="inlineStr"/>
      <c r="W2442" t="inlineStr"/>
      <c r="X2442" t="inlineStr">
        <is>
          <t>GRO/HAMG/00059</t>
        </is>
      </c>
      <c r="Y2442" t="inlineStr">
        <is>
          <t>GRO/HAMG/00059</t>
        </is>
      </c>
      <c r="Z2442" t="inlineStr">
        <is>
          <t>2025-06-12 14:17:51</t>
        </is>
      </c>
      <c r="AA2442" t="inlineStr">
        <is>
          <t>2025-06-12 14:17:24</t>
        </is>
      </c>
      <c r="AB2442" t="inlineStr">
        <is>
          <t>6norvilus</t>
        </is>
      </c>
      <c r="AC2442" t="inlineStr">
        <is>
          <t>2025-06-12 14:06:37</t>
        </is>
      </c>
      <c r="AD2442" s="1" t="inlineStr">
        <is>
          <t>https://www.commcarehq.org/a/caris-test/reports/form_data/db1cc9ba-2f68-4de4-a139-435370a81f36/</t>
        </is>
      </c>
      <c r="AE2442" t="inlineStr">
        <is>
          <t>---</t>
        </is>
      </c>
      <c r="AF2442" t="inlineStr">
        <is>
          <t>aa80a01f9ddc4c34b8b3b588284c09d2</t>
        </is>
      </c>
      <c r="AG2442" t="inlineStr">
        <is>
          <t>OK</t>
        </is>
      </c>
      <c r="AH2442" t="inlineStr">
        <is>
          <t>2025-06-12 14:17:51</t>
        </is>
      </c>
      <c r="AI2442" t="inlineStr">
        <is>
          <t>60825dc3d2144612a8c0588bc9c618f4</t>
        </is>
      </c>
      <c r="AJ2442" t="inlineStr">
        <is>
          <t>2025-06-11</t>
        </is>
      </c>
      <c r="AK2442" t="inlineStr">
        <is>
          <t>3</t>
        </is>
      </c>
      <c r="AL2442" t="inlineStr">
        <is>
          <t>---</t>
        </is>
      </c>
      <c r="AM2442" t="inlineStr">
        <is>
          <t>0</t>
        </is>
      </c>
      <c r="AN2442" t="inlineStr">
        <is>
          <t>---</t>
        </is>
      </c>
      <c r="AO2442" t="inlineStr">
        <is>
          <t>1</t>
        </is>
      </c>
      <c r="AP2442" t="inlineStr">
        <is>
          <t>1</t>
        </is>
      </c>
      <c r="AQ2442" t="inlineStr"/>
      <c r="AR2442" t="inlineStr"/>
      <c r="AS2442" t="inlineStr"/>
      <c r="AT2442" t="inlineStr"/>
      <c r="AU2442" t="inlineStr">
        <is>
          <t>---</t>
        </is>
      </c>
      <c r="AV2442" t="inlineStr">
        <is>
          <t>---</t>
        </is>
      </c>
      <c r="AW2442" t="inlineStr">
        <is>
          <t>---</t>
        </is>
      </c>
      <c r="AX2442" t="inlineStr">
        <is>
          <t>---</t>
        </is>
      </c>
      <c r="AY2442" t="inlineStr">
        <is>
          <t>---</t>
        </is>
      </c>
      <c r="AZ2442" t="inlineStr">
        <is>
          <t>---</t>
        </is>
      </c>
      <c r="BA2442" t="inlineStr">
        <is>
          <t>60825dc3d2144612a8c0588bc9c618f4</t>
        </is>
      </c>
      <c r="BB2442" t="inlineStr">
        <is>
          <t>http://openrosa.org/formdesigner/0B48E039-1E80-49A7-AC24-732B6E788E39</t>
        </is>
      </c>
      <c r="BC2442" t="inlineStr">
        <is>
          <t>Ration et autres visites</t>
        </is>
      </c>
      <c r="BD2442" t="inlineStr">
        <is>
          <t>CommCare Android, version "2.57.0"(472003). App v16173. CommCare Version 2.57.0. Build 472003, built on: 2025-04-18</t>
        </is>
      </c>
      <c r="BE2442" t="inlineStr">
        <is>
          <t>commcare_52f6c027-3e99-4ba4-b769-4cad75051ed2</t>
        </is>
      </c>
      <c r="BF2442" t="inlineStr"/>
      <c r="BG2442" t="inlineStr">
        <is>
          <t>f13d8149fc6d39ebe86af18272310ff9</t>
        </is>
      </c>
      <c r="BH2442" t="inlineStr">
        <is>
          <t>e80e5bb19d0d4d1e94c8a1a966fa7d8f</t>
        </is>
      </c>
      <c r="BI2442" t="inlineStr">
        <is>
          <t>15246</t>
        </is>
      </c>
      <c r="BJ2442" t="inlineStr">
        <is>
          <t>XFormInstance</t>
        </is>
      </c>
      <c r="BK2442" t="inlineStr">
        <is>
          <t>56fa3aa4479611f0b9d43339fbc0b855</t>
        </is>
      </c>
      <c r="BL2442" t="b">
        <v>0</v>
      </c>
      <c r="BM2442" t="inlineStr">
        <is>
          <t>---</t>
        </is>
      </c>
      <c r="BN2442" t="inlineStr">
        <is>
          <t>200.113.214.65</t>
        </is>
      </c>
      <c r="BO2442" t="inlineStr">
        <is>
          <t>Alberson Jeune</t>
        </is>
      </c>
    </row>
    <row r="2443">
      <c r="A2443" t="inlineStr">
        <is>
          <t>2441</t>
        </is>
      </c>
      <c r="B2443" t="inlineStr">
        <is>
          <t>41e89a8a-a8ae-4422-9a7b-429d3984c751</t>
        </is>
      </c>
      <c r="C2443" t="inlineStr">
        <is>
          <t>2025-06-11</t>
        </is>
      </c>
      <c r="D2443" t="inlineStr">
        <is>
          <t>3</t>
        </is>
      </c>
      <c r="E2443" t="inlineStr">
        <is>
          <t>---</t>
        </is>
      </c>
      <c r="F2443" t="inlineStr">
        <is>
          <t>0</t>
        </is>
      </c>
      <c r="G2443" t="inlineStr">
        <is>
          <t>---</t>
        </is>
      </c>
      <c r="H2443" t="inlineStr">
        <is>
          <t>1</t>
        </is>
      </c>
      <c r="I2443" t="inlineStr">
        <is>
          <t>0</t>
        </is>
      </c>
      <c r="J2443" t="inlineStr">
        <is>
          <t>---</t>
        </is>
      </c>
      <c r="K2443" t="inlineStr">
        <is>
          <t>---</t>
        </is>
      </c>
      <c r="L2443" t="inlineStr">
        <is>
          <t>---</t>
        </is>
      </c>
      <c r="M2443" t="inlineStr">
        <is>
          <t>---</t>
        </is>
      </c>
      <c r="N2443" t="inlineStr">
        <is>
          <t>---</t>
        </is>
      </c>
      <c r="O2443" t="inlineStr">
        <is>
          <t>---</t>
        </is>
      </c>
      <c r="P2443" t="inlineStr">
        <is>
          <t>---</t>
        </is>
      </c>
      <c r="Q2443" t="inlineStr">
        <is>
          <t>---</t>
        </is>
      </c>
      <c r="R2443" t="inlineStr">
        <is>
          <t>---</t>
        </is>
      </c>
      <c r="S2443" t="inlineStr">
        <is>
          <t>---</t>
        </is>
      </c>
      <c r="T2443" t="inlineStr">
        <is>
          <t>---</t>
        </is>
      </c>
      <c r="U2443" t="inlineStr">
        <is>
          <t>---</t>
        </is>
      </c>
      <c r="V2443" t="inlineStr">
        <is>
          <t>---</t>
        </is>
      </c>
      <c r="W2443" t="inlineStr"/>
      <c r="X2443" t="inlineStr">
        <is>
          <t>GRO/HAMG/01137</t>
        </is>
      </c>
      <c r="Y2443" t="inlineStr">
        <is>
          <t>GRO/HAMG/01137</t>
        </is>
      </c>
      <c r="Z2443" t="inlineStr">
        <is>
          <t>2025-06-12 14:18:48</t>
        </is>
      </c>
      <c r="AA2443" t="inlineStr">
        <is>
          <t>2025-06-12 14:18:26</t>
        </is>
      </c>
      <c r="AB2443" t="inlineStr">
        <is>
          <t>6norvilus</t>
        </is>
      </c>
      <c r="AC2443" t="inlineStr">
        <is>
          <t>2025-06-12 14:07:33</t>
        </is>
      </c>
      <c r="AD2443" s="1" t="inlineStr">
        <is>
          <t>https://www.commcarehq.org/a/caris-test/reports/form_data/41e89a8a-a8ae-4422-9a7b-429d3984c751/</t>
        </is>
      </c>
      <c r="AE2443" t="inlineStr">
        <is>
          <t>---</t>
        </is>
      </c>
      <c r="AF2443" t="inlineStr">
        <is>
          <t>3c5a623af057e23a32ae4000_1466</t>
        </is>
      </c>
      <c r="AG2443" t="inlineStr">
        <is>
          <t>OK</t>
        </is>
      </c>
      <c r="AH2443" t="inlineStr">
        <is>
          <t>2025-06-12 14:18:48</t>
        </is>
      </c>
      <c r="AI2443" t="inlineStr">
        <is>
          <t>60825dc3d2144612a8c0588bc9c618f4</t>
        </is>
      </c>
      <c r="AJ2443" t="inlineStr">
        <is>
          <t>2025-06-11</t>
        </is>
      </c>
      <c r="AK2443" t="inlineStr">
        <is>
          <t>3</t>
        </is>
      </c>
      <c r="AL2443" t="inlineStr">
        <is>
          <t>---</t>
        </is>
      </c>
      <c r="AM2443" t="inlineStr">
        <is>
          <t>0</t>
        </is>
      </c>
      <c r="AN2443" t="inlineStr">
        <is>
          <t>---</t>
        </is>
      </c>
      <c r="AO2443" t="inlineStr">
        <is>
          <t>1</t>
        </is>
      </c>
      <c r="AP2443" t="inlineStr">
        <is>
          <t>0</t>
        </is>
      </c>
      <c r="AQ2443" t="inlineStr">
        <is>
          <t>---</t>
        </is>
      </c>
      <c r="AR2443" t="inlineStr">
        <is>
          <t>---</t>
        </is>
      </c>
      <c r="AS2443" t="inlineStr">
        <is>
          <t>---</t>
        </is>
      </c>
      <c r="AT2443" t="inlineStr"/>
      <c r="AU2443" t="inlineStr">
        <is>
          <t>---</t>
        </is>
      </c>
      <c r="AV2443" t="inlineStr">
        <is>
          <t>---</t>
        </is>
      </c>
      <c r="AW2443" t="inlineStr">
        <is>
          <t>---</t>
        </is>
      </c>
      <c r="AX2443" t="inlineStr">
        <is>
          <t>---</t>
        </is>
      </c>
      <c r="AY2443" t="inlineStr">
        <is>
          <t>---</t>
        </is>
      </c>
      <c r="AZ2443" t="inlineStr">
        <is>
          <t>---</t>
        </is>
      </c>
      <c r="BA2443" t="inlineStr">
        <is>
          <t>60825dc3d2144612a8c0588bc9c618f4</t>
        </is>
      </c>
      <c r="BB2443" t="inlineStr">
        <is>
          <t>http://openrosa.org/formdesigner/0B48E039-1E80-49A7-AC24-732B6E788E39</t>
        </is>
      </c>
      <c r="BC2443" t="inlineStr">
        <is>
          <t>Ration et autres visites</t>
        </is>
      </c>
      <c r="BD2443" t="inlineStr">
        <is>
          <t>CommCare Android, version "2.57.0"(472003). App v16173. CommCare Version 2.57.0. Build 472003, built on: 2025-04-18</t>
        </is>
      </c>
      <c r="BE2443" t="inlineStr">
        <is>
          <t>commcare_52f6c027-3e99-4ba4-b769-4cad75051ed2</t>
        </is>
      </c>
      <c r="BF2443" t="inlineStr"/>
      <c r="BG2443" t="inlineStr">
        <is>
          <t>f13d8149fc6d39ebe86af18272310ff9</t>
        </is>
      </c>
      <c r="BH2443" t="inlineStr">
        <is>
          <t>e80e5bb19d0d4d1e94c8a1a966fa7d8f</t>
        </is>
      </c>
      <c r="BI2443" t="inlineStr">
        <is>
          <t>15246</t>
        </is>
      </c>
      <c r="BJ2443" t="inlineStr">
        <is>
          <t>XFormInstance</t>
        </is>
      </c>
      <c r="BK2443" t="inlineStr">
        <is>
          <t>56fa3aa4479611f0b9d43339fbc0b855</t>
        </is>
      </c>
      <c r="BL2443" t="b">
        <v>0</v>
      </c>
      <c r="BM2443" t="inlineStr">
        <is>
          <t>---</t>
        </is>
      </c>
      <c r="BN2443" t="inlineStr">
        <is>
          <t>200.113.214.65</t>
        </is>
      </c>
      <c r="BO2443" t="inlineStr">
        <is>
          <t>Jamesley Tanisma</t>
        </is>
      </c>
    </row>
    <row r="2444">
      <c r="A2444" t="inlineStr">
        <is>
          <t>2442</t>
        </is>
      </c>
      <c r="B2444" t="inlineStr">
        <is>
          <t>e657341c-1df8-4422-a407-2f88c3973465</t>
        </is>
      </c>
      <c r="C2444" t="inlineStr">
        <is>
          <t>2025-06-11</t>
        </is>
      </c>
      <c r="D2444" t="inlineStr">
        <is>
          <t>3</t>
        </is>
      </c>
      <c r="E2444" t="inlineStr">
        <is>
          <t>---</t>
        </is>
      </c>
      <c r="F2444" t="inlineStr">
        <is>
          <t>0</t>
        </is>
      </c>
      <c r="G2444" t="inlineStr">
        <is>
          <t>---</t>
        </is>
      </c>
      <c r="H2444" t="inlineStr">
        <is>
          <t>1</t>
        </is>
      </c>
      <c r="I2444" t="inlineStr">
        <is>
          <t>0</t>
        </is>
      </c>
      <c r="J2444" t="inlineStr">
        <is>
          <t>---</t>
        </is>
      </c>
      <c r="K2444" t="inlineStr">
        <is>
          <t>---</t>
        </is>
      </c>
      <c r="L2444" t="inlineStr">
        <is>
          <t>---</t>
        </is>
      </c>
      <c r="M2444" t="inlineStr">
        <is>
          <t>---</t>
        </is>
      </c>
      <c r="N2444" t="inlineStr">
        <is>
          <t>---</t>
        </is>
      </c>
      <c r="O2444" t="inlineStr">
        <is>
          <t>---</t>
        </is>
      </c>
      <c r="P2444" t="inlineStr">
        <is>
          <t>---</t>
        </is>
      </c>
      <c r="Q2444" t="inlineStr">
        <is>
          <t>---</t>
        </is>
      </c>
      <c r="R2444" t="inlineStr">
        <is>
          <t>---</t>
        </is>
      </c>
      <c r="S2444" t="inlineStr">
        <is>
          <t>---</t>
        </is>
      </c>
      <c r="T2444" t="inlineStr">
        <is>
          <t>---</t>
        </is>
      </c>
      <c r="U2444" t="inlineStr">
        <is>
          <t>---</t>
        </is>
      </c>
      <c r="V2444" t="inlineStr">
        <is>
          <t>---</t>
        </is>
      </c>
      <c r="W2444" t="inlineStr"/>
      <c r="X2444" t="inlineStr">
        <is>
          <t>GRO/HAMG/ST02212</t>
        </is>
      </c>
      <c r="Y2444" t="inlineStr">
        <is>
          <t>GRO/HAMG/ST02212</t>
        </is>
      </c>
      <c r="Z2444" t="inlineStr">
        <is>
          <t>2025-06-12 14:19:48</t>
        </is>
      </c>
      <c r="AA2444" t="inlineStr">
        <is>
          <t>2025-06-12 14:19:17</t>
        </is>
      </c>
      <c r="AB2444" t="inlineStr">
        <is>
          <t>6norvilus</t>
        </is>
      </c>
      <c r="AC2444" t="inlineStr">
        <is>
          <t>2025-06-12 14:08:34</t>
        </is>
      </c>
      <c r="AD2444" s="1" t="inlineStr">
        <is>
          <t>https://www.commcarehq.org/a/caris-test/reports/form_data/e657341c-1df8-4422-a407-2f88c3973465/</t>
        </is>
      </c>
      <c r="AE2444" t="inlineStr">
        <is>
          <t>---</t>
        </is>
      </c>
      <c r="AF2444" t="inlineStr">
        <is>
          <t>3c5a623af057e23a32ae4000_30117</t>
        </is>
      </c>
      <c r="AG2444" t="inlineStr">
        <is>
          <t>OK</t>
        </is>
      </c>
      <c r="AH2444" t="inlineStr">
        <is>
          <t>2025-06-12 14:19:48</t>
        </is>
      </c>
      <c r="AI2444" t="inlineStr">
        <is>
          <t>60825dc3d2144612a8c0588bc9c618f4</t>
        </is>
      </c>
      <c r="AJ2444" t="inlineStr">
        <is>
          <t>2025-06-11</t>
        </is>
      </c>
      <c r="AK2444" t="inlineStr">
        <is>
          <t>3</t>
        </is>
      </c>
      <c r="AL2444" t="inlineStr">
        <is>
          <t>---</t>
        </is>
      </c>
      <c r="AM2444" t="inlineStr">
        <is>
          <t>0</t>
        </is>
      </c>
      <c r="AN2444" t="inlineStr">
        <is>
          <t>---</t>
        </is>
      </c>
      <c r="AO2444" t="inlineStr">
        <is>
          <t>1</t>
        </is>
      </c>
      <c r="AP2444" t="inlineStr">
        <is>
          <t>0</t>
        </is>
      </c>
      <c r="AQ2444" t="inlineStr">
        <is>
          <t>---</t>
        </is>
      </c>
      <c r="AR2444" t="inlineStr">
        <is>
          <t>---</t>
        </is>
      </c>
      <c r="AS2444" t="inlineStr">
        <is>
          <t>---</t>
        </is>
      </c>
      <c r="AT2444" t="inlineStr"/>
      <c r="AU2444" t="inlineStr">
        <is>
          <t>---</t>
        </is>
      </c>
      <c r="AV2444" t="inlineStr">
        <is>
          <t>---</t>
        </is>
      </c>
      <c r="AW2444" t="inlineStr">
        <is>
          <t>---</t>
        </is>
      </c>
      <c r="AX2444" t="inlineStr">
        <is>
          <t>---</t>
        </is>
      </c>
      <c r="AY2444" t="inlineStr">
        <is>
          <t>---</t>
        </is>
      </c>
      <c r="AZ2444" t="inlineStr">
        <is>
          <t>---</t>
        </is>
      </c>
      <c r="BA2444" t="inlineStr">
        <is>
          <t>60825dc3d2144612a8c0588bc9c618f4</t>
        </is>
      </c>
      <c r="BB2444" t="inlineStr">
        <is>
          <t>http://openrosa.org/formdesigner/0B48E039-1E80-49A7-AC24-732B6E788E39</t>
        </is>
      </c>
      <c r="BC2444" t="inlineStr">
        <is>
          <t>Ration et autres visites</t>
        </is>
      </c>
      <c r="BD2444" t="inlineStr">
        <is>
          <t>CommCare Android, version "2.57.0"(472003). App v16173. CommCare Version 2.57.0. Build 472003, built on: 2025-04-18</t>
        </is>
      </c>
      <c r="BE2444" t="inlineStr">
        <is>
          <t>commcare_52f6c027-3e99-4ba4-b769-4cad75051ed2</t>
        </is>
      </c>
      <c r="BF2444" t="inlineStr"/>
      <c r="BG2444" t="inlineStr">
        <is>
          <t>f13d8149fc6d39ebe86af18272310ff9</t>
        </is>
      </c>
      <c r="BH2444" t="inlineStr">
        <is>
          <t>e80e5bb19d0d4d1e94c8a1a966fa7d8f</t>
        </is>
      </c>
      <c r="BI2444" t="inlineStr">
        <is>
          <t>15246</t>
        </is>
      </c>
      <c r="BJ2444" t="inlineStr">
        <is>
          <t>XFormInstance</t>
        </is>
      </c>
      <c r="BK2444" t="inlineStr">
        <is>
          <t>56fa3aa4479611f0b9d43339fbc0b855</t>
        </is>
      </c>
      <c r="BL2444" t="b">
        <v>0</v>
      </c>
      <c r="BM2444" t="inlineStr">
        <is>
          <t>---</t>
        </is>
      </c>
      <c r="BN2444" t="inlineStr">
        <is>
          <t>200.113.214.65</t>
        </is>
      </c>
      <c r="BO2444" t="inlineStr">
        <is>
          <t>Tasienne/exavier Toussaint/tafaline</t>
        </is>
      </c>
    </row>
    <row r="2445">
      <c r="A2445" t="inlineStr">
        <is>
          <t>2443</t>
        </is>
      </c>
      <c r="B2445" t="inlineStr">
        <is>
          <t>54480ddb-ecfa-4376-bb70-7b917453930e</t>
        </is>
      </c>
      <c r="C2445" t="inlineStr">
        <is>
          <t>2025-06-11</t>
        </is>
      </c>
      <c r="D2445" t="inlineStr">
        <is>
          <t>3</t>
        </is>
      </c>
      <c r="E2445" t="inlineStr">
        <is>
          <t>---</t>
        </is>
      </c>
      <c r="F2445" t="inlineStr">
        <is>
          <t>0</t>
        </is>
      </c>
      <c r="G2445" t="inlineStr">
        <is>
          <t>---</t>
        </is>
      </c>
      <c r="H2445" t="inlineStr">
        <is>
          <t>1</t>
        </is>
      </c>
      <c r="I2445" t="inlineStr">
        <is>
          <t>0</t>
        </is>
      </c>
      <c r="J2445" t="inlineStr">
        <is>
          <t>---</t>
        </is>
      </c>
      <c r="K2445" t="inlineStr">
        <is>
          <t>---</t>
        </is>
      </c>
      <c r="L2445" t="inlineStr">
        <is>
          <t>---</t>
        </is>
      </c>
      <c r="M2445" t="inlineStr">
        <is>
          <t>---</t>
        </is>
      </c>
      <c r="N2445" t="inlineStr">
        <is>
          <t>---</t>
        </is>
      </c>
      <c r="O2445" t="inlineStr">
        <is>
          <t>---</t>
        </is>
      </c>
      <c r="P2445" t="inlineStr">
        <is>
          <t>---</t>
        </is>
      </c>
      <c r="Q2445" t="inlineStr">
        <is>
          <t>---</t>
        </is>
      </c>
      <c r="R2445" t="inlineStr">
        <is>
          <t>---</t>
        </is>
      </c>
      <c r="S2445" t="inlineStr">
        <is>
          <t>---</t>
        </is>
      </c>
      <c r="T2445" t="inlineStr">
        <is>
          <t>---</t>
        </is>
      </c>
      <c r="U2445" t="inlineStr">
        <is>
          <t>---</t>
        </is>
      </c>
      <c r="V2445" t="inlineStr">
        <is>
          <t>---</t>
        </is>
      </c>
      <c r="W2445" t="inlineStr"/>
      <c r="X2445" t="inlineStr">
        <is>
          <t>GRO/HAMG/ST01088</t>
        </is>
      </c>
      <c r="Y2445" t="inlineStr">
        <is>
          <t>GRO/HAMG/ST01088</t>
        </is>
      </c>
      <c r="Z2445" t="inlineStr">
        <is>
          <t>2025-06-12 14:21:26</t>
        </is>
      </c>
      <c r="AA2445" t="inlineStr">
        <is>
          <t>2025-06-12 14:21:13</t>
        </is>
      </c>
      <c r="AB2445" t="inlineStr">
        <is>
          <t>6norvilus</t>
        </is>
      </c>
      <c r="AC2445" t="inlineStr">
        <is>
          <t>2025-06-12 14:10:12</t>
        </is>
      </c>
      <c r="AD2445" s="1" t="inlineStr">
        <is>
          <t>https://www.commcarehq.org/a/caris-test/reports/form_data/54480ddb-ecfa-4376-bb70-7b917453930e/</t>
        </is>
      </c>
      <c r="AE2445" t="inlineStr">
        <is>
          <t>---</t>
        </is>
      </c>
      <c r="AF2445" t="inlineStr">
        <is>
          <t>3c5a623af057e23a32ae4000_14169</t>
        </is>
      </c>
      <c r="AG2445" t="inlineStr">
        <is>
          <t>OK</t>
        </is>
      </c>
      <c r="AH2445" t="inlineStr">
        <is>
          <t>2025-06-12 14:21:26</t>
        </is>
      </c>
      <c r="AI2445" t="inlineStr">
        <is>
          <t>60825dc3d2144612a8c0588bc9c618f4</t>
        </is>
      </c>
      <c r="AJ2445" t="inlineStr">
        <is>
          <t>2025-06-11</t>
        </is>
      </c>
      <c r="AK2445" t="inlineStr">
        <is>
          <t>3</t>
        </is>
      </c>
      <c r="AL2445" t="inlineStr">
        <is>
          <t>---</t>
        </is>
      </c>
      <c r="AM2445" t="inlineStr">
        <is>
          <t>0</t>
        </is>
      </c>
      <c r="AN2445" t="inlineStr">
        <is>
          <t>---</t>
        </is>
      </c>
      <c r="AO2445" t="inlineStr">
        <is>
          <t>1</t>
        </is>
      </c>
      <c r="AP2445" t="inlineStr">
        <is>
          <t>0</t>
        </is>
      </c>
      <c r="AQ2445" t="inlineStr">
        <is>
          <t>---</t>
        </is>
      </c>
      <c r="AR2445" t="inlineStr">
        <is>
          <t>---</t>
        </is>
      </c>
      <c r="AS2445" t="inlineStr">
        <is>
          <t>---</t>
        </is>
      </c>
      <c r="AT2445" t="inlineStr"/>
      <c r="AU2445" t="inlineStr">
        <is>
          <t>---</t>
        </is>
      </c>
      <c r="AV2445" t="inlineStr">
        <is>
          <t>---</t>
        </is>
      </c>
      <c r="AW2445" t="inlineStr">
        <is>
          <t>---</t>
        </is>
      </c>
      <c r="AX2445" t="inlineStr">
        <is>
          <t>---</t>
        </is>
      </c>
      <c r="AY2445" t="inlineStr">
        <is>
          <t>---</t>
        </is>
      </c>
      <c r="AZ2445" t="inlineStr">
        <is>
          <t>---</t>
        </is>
      </c>
      <c r="BA2445" t="inlineStr">
        <is>
          <t>60825dc3d2144612a8c0588bc9c618f4</t>
        </is>
      </c>
      <c r="BB2445" t="inlineStr">
        <is>
          <t>http://openrosa.org/formdesigner/0B48E039-1E80-49A7-AC24-732B6E788E39</t>
        </is>
      </c>
      <c r="BC2445" t="inlineStr">
        <is>
          <t>Ration et autres visites</t>
        </is>
      </c>
      <c r="BD2445" t="inlineStr">
        <is>
          <t>CommCare Android, version "2.57.0"(472003). App v16173. CommCare Version 2.57.0. Build 472003, built on: 2025-04-18</t>
        </is>
      </c>
      <c r="BE2445" t="inlineStr">
        <is>
          <t>commcare_52f6c027-3e99-4ba4-b769-4cad75051ed2</t>
        </is>
      </c>
      <c r="BF2445" t="inlineStr"/>
      <c r="BG2445" t="inlineStr">
        <is>
          <t>f13d8149fc6d39ebe86af18272310ff9</t>
        </is>
      </c>
      <c r="BH2445" t="inlineStr">
        <is>
          <t>e80e5bb19d0d4d1e94c8a1a966fa7d8f</t>
        </is>
      </c>
      <c r="BI2445" t="inlineStr">
        <is>
          <t>15246</t>
        </is>
      </c>
      <c r="BJ2445" t="inlineStr">
        <is>
          <t>XFormInstance</t>
        </is>
      </c>
      <c r="BK2445" t="inlineStr">
        <is>
          <t>56fa3aa4479611f0b9d43339fbc0b855</t>
        </is>
      </c>
      <c r="BL2445" t="b">
        <v>0</v>
      </c>
      <c r="BM2445" t="inlineStr">
        <is>
          <t>---</t>
        </is>
      </c>
      <c r="BN2445" t="inlineStr">
        <is>
          <t>200.113.214.65</t>
        </is>
      </c>
      <c r="BO2445" t="inlineStr">
        <is>
          <t>Rose Mafka/Marphca Jean/Louis-Charles</t>
        </is>
      </c>
    </row>
    <row r="2446">
      <c r="A2446" t="inlineStr">
        <is>
          <t>2444</t>
        </is>
      </c>
      <c r="B2446" t="inlineStr">
        <is>
          <t>e94cc49e-03fd-439b-b794-de0c3360ecee</t>
        </is>
      </c>
      <c r="C2446" t="inlineStr">
        <is>
          <t>2025-06-12</t>
        </is>
      </c>
      <c r="D2446" t="inlineStr">
        <is>
          <t>3</t>
        </is>
      </c>
      <c r="E2446" t="inlineStr">
        <is>
          <t>---</t>
        </is>
      </c>
      <c r="F2446" t="inlineStr">
        <is>
          <t>0</t>
        </is>
      </c>
      <c r="G2446" t="inlineStr">
        <is>
          <t>---</t>
        </is>
      </c>
      <c r="H2446" t="inlineStr">
        <is>
          <t>1</t>
        </is>
      </c>
      <c r="I2446" t="inlineStr">
        <is>
          <t>1</t>
        </is>
      </c>
      <c r="J2446" t="inlineStr">
        <is>
          <t>1</t>
        </is>
      </c>
      <c r="K2446" t="inlineStr">
        <is>
          <t>---</t>
        </is>
      </c>
      <c r="L2446" t="inlineStr">
        <is>
          <t>---</t>
        </is>
      </c>
      <c r="M2446" t="inlineStr">
        <is>
          <t>---</t>
        </is>
      </c>
      <c r="N2446" t="inlineStr">
        <is>
          <t>---</t>
        </is>
      </c>
      <c r="O2446" t="inlineStr">
        <is>
          <t>---</t>
        </is>
      </c>
      <c r="P2446" t="inlineStr">
        <is>
          <t>---</t>
        </is>
      </c>
      <c r="Q2446" t="inlineStr">
        <is>
          <t>---</t>
        </is>
      </c>
      <c r="R2446" t="inlineStr"/>
      <c r="S2446" t="inlineStr">
        <is>
          <t>19.3</t>
        </is>
      </c>
      <c r="T2446" t="inlineStr"/>
      <c r="U2446" t="inlineStr"/>
      <c r="V2446" t="inlineStr"/>
      <c r="W2446" t="inlineStr">
        <is>
          <t>19.5519772 -71.7219503 3.09 15.9</t>
        </is>
      </c>
      <c r="X2446" t="inlineStr">
        <is>
          <t>CAP/CMSO/ST02354</t>
        </is>
      </c>
      <c r="Y2446" t="inlineStr">
        <is>
          <t>CAP/CMSO/ST02354</t>
        </is>
      </c>
      <c r="Z2446" t="inlineStr">
        <is>
          <t>2025-06-12 18:33:07</t>
        </is>
      </c>
      <c r="AA2446" t="inlineStr">
        <is>
          <t>2025-06-12 18:32:28</t>
        </is>
      </c>
      <c r="AB2446" t="inlineStr">
        <is>
          <t>1rose</t>
        </is>
      </c>
      <c r="AC2446" t="inlineStr">
        <is>
          <t>2025-06-12 18:26:33</t>
        </is>
      </c>
      <c r="AD2446" s="1" t="inlineStr">
        <is>
          <t>https://www.commcarehq.org/a/caris-test/reports/form_data/e94cc49e-03fd-439b-b794-de0c3360ecee/</t>
        </is>
      </c>
      <c r="AE2446" t="inlineStr">
        <is>
          <t>---</t>
        </is>
      </c>
      <c r="AF2446" t="inlineStr">
        <is>
          <t>3c5a623af057e23a32ae4000_50777</t>
        </is>
      </c>
      <c r="AG2446" t="inlineStr">
        <is>
          <t>OK</t>
        </is>
      </c>
      <c r="AH2446" t="inlineStr">
        <is>
          <t>2025-06-12 18:33:07</t>
        </is>
      </c>
      <c r="AI2446" t="inlineStr">
        <is>
          <t>2dea52d1789dbc2c3c784b18002f6f8d</t>
        </is>
      </c>
      <c r="AJ2446" t="inlineStr">
        <is>
          <t>2025-06-12</t>
        </is>
      </c>
      <c r="AK2446" t="inlineStr">
        <is>
          <t>3</t>
        </is>
      </c>
      <c r="AL2446" t="inlineStr">
        <is>
          <t>---</t>
        </is>
      </c>
      <c r="AM2446" t="inlineStr">
        <is>
          <t>0</t>
        </is>
      </c>
      <c r="AN2446" t="inlineStr">
        <is>
          <t>---</t>
        </is>
      </c>
      <c r="AO2446" t="inlineStr">
        <is>
          <t>1</t>
        </is>
      </c>
      <c r="AP2446" t="inlineStr">
        <is>
          <t>1</t>
        </is>
      </c>
      <c r="AQ2446" t="inlineStr"/>
      <c r="AR2446" t="inlineStr">
        <is>
          <t>19.3</t>
        </is>
      </c>
      <c r="AS2446" t="inlineStr"/>
      <c r="AT2446" t="inlineStr">
        <is>
          <t>19.5519772 -71.7219503 3.09 15.9</t>
        </is>
      </c>
      <c r="AU2446" t="inlineStr">
        <is>
          <t>---</t>
        </is>
      </c>
      <c r="AV2446" t="inlineStr">
        <is>
          <t>---</t>
        </is>
      </c>
      <c r="AW2446" t="inlineStr">
        <is>
          <t>---</t>
        </is>
      </c>
      <c r="AX2446" t="inlineStr">
        <is>
          <t>---</t>
        </is>
      </c>
      <c r="AY2446" t="inlineStr">
        <is>
          <t>---</t>
        </is>
      </c>
      <c r="AZ2446" t="inlineStr">
        <is>
          <t>---</t>
        </is>
      </c>
      <c r="BA2446" t="inlineStr">
        <is>
          <t>2dea52d1789dbc2c3c784b18002f6f8d</t>
        </is>
      </c>
      <c r="BB2446" t="inlineStr">
        <is>
          <t>http://openrosa.org/formdesigner/0B48E039-1E80-49A7-AC24-732B6E788E39</t>
        </is>
      </c>
      <c r="BC2446" t="inlineStr">
        <is>
          <t>Ration et autres visites</t>
        </is>
      </c>
      <c r="BD2446" t="inlineStr">
        <is>
          <t>CommCare Android, version "2.57.0"(472003). App v16173. CommCare Version 2.57.0. Build 472003, built on: 2025-04-18</t>
        </is>
      </c>
      <c r="BE2446" t="inlineStr">
        <is>
          <t>commcare_6f11ce87-99a9-46e8-b6bd-276036be1616</t>
        </is>
      </c>
      <c r="BF2446" t="inlineStr">
        <is>
          <t>19.5519721 -71.7219679 3.09 9.75</t>
        </is>
      </c>
      <c r="BG2446" t="inlineStr">
        <is>
          <t>f13d8149fc6d39ebe86af18272310ff9</t>
        </is>
      </c>
      <c r="BH2446" t="inlineStr">
        <is>
          <t>e80e5bb19d0d4d1e94c8a1a966fa7d8f</t>
        </is>
      </c>
      <c r="BI2446" t="inlineStr">
        <is>
          <t>15246</t>
        </is>
      </c>
      <c r="BJ2446" t="inlineStr">
        <is>
          <t>XFormInstance</t>
        </is>
      </c>
      <c r="BK2446" t="inlineStr">
        <is>
          <t>d0e0467f47b811f0915b49da4e639005</t>
        </is>
      </c>
      <c r="BL2446" t="b">
        <v>0</v>
      </c>
      <c r="BM2446" t="inlineStr">
        <is>
          <t>---</t>
        </is>
      </c>
      <c r="BN2446" t="inlineStr">
        <is>
          <t>200.113.214.55</t>
        </is>
      </c>
      <c r="BO2446" t="inlineStr">
        <is>
          <t>Joseph Valery</t>
        </is>
      </c>
    </row>
    <row r="2447">
      <c r="A2447" t="inlineStr">
        <is>
          <t>2445</t>
        </is>
      </c>
      <c r="B2447" t="inlineStr">
        <is>
          <t>cf257975-96a4-4e99-8d9c-8a0a917e4c19</t>
        </is>
      </c>
      <c r="C2447" t="inlineStr">
        <is>
          <t>2025-06-12</t>
        </is>
      </c>
      <c r="D2447" t="inlineStr">
        <is>
          <t>3</t>
        </is>
      </c>
      <c r="E2447" t="inlineStr">
        <is>
          <t>---</t>
        </is>
      </c>
      <c r="F2447" t="inlineStr">
        <is>
          <t>0</t>
        </is>
      </c>
      <c r="G2447" t="inlineStr">
        <is>
          <t>---</t>
        </is>
      </c>
      <c r="H2447" t="inlineStr">
        <is>
          <t>1</t>
        </is>
      </c>
      <c r="I2447" t="inlineStr">
        <is>
          <t>1</t>
        </is>
      </c>
      <c r="J2447" t="inlineStr">
        <is>
          <t>3</t>
        </is>
      </c>
      <c r="K2447" t="inlineStr">
        <is>
          <t>---</t>
        </is>
      </c>
      <c r="L2447" t="inlineStr">
        <is>
          <t>---</t>
        </is>
      </c>
      <c r="M2447" t="inlineStr">
        <is>
          <t>---</t>
        </is>
      </c>
      <c r="N2447" t="inlineStr">
        <is>
          <t>---</t>
        </is>
      </c>
      <c r="O2447" t="inlineStr">
        <is>
          <t>---</t>
        </is>
      </c>
      <c r="P2447" t="inlineStr">
        <is>
          <t>---</t>
        </is>
      </c>
      <c r="Q2447" t="inlineStr">
        <is>
          <t>---</t>
        </is>
      </c>
      <c r="R2447" t="inlineStr"/>
      <c r="S2447" t="inlineStr"/>
      <c r="T2447" t="inlineStr"/>
      <c r="U2447" t="inlineStr"/>
      <c r="V2447" t="inlineStr"/>
      <c r="W2447" t="inlineStr"/>
      <c r="X2447" t="inlineStr">
        <is>
          <t>LIM/HOSJ/SO00248</t>
        </is>
      </c>
      <c r="Y2447" t="inlineStr">
        <is>
          <t>LIM/HOSJ/SO00248</t>
        </is>
      </c>
      <c r="Z2447" t="inlineStr">
        <is>
          <t>2025-06-12 19:51:56</t>
        </is>
      </c>
      <c r="AA2447" t="inlineStr">
        <is>
          <t>2025-06-12 19:51:20</t>
        </is>
      </c>
      <c r="AB2447" t="inlineStr">
        <is>
          <t>1pierre</t>
        </is>
      </c>
      <c r="AC2447" t="inlineStr">
        <is>
          <t>2025-06-12 19:54:14</t>
        </is>
      </c>
      <c r="AD2447" s="1" t="inlineStr">
        <is>
          <t>https://www.commcarehq.org/a/caris-test/reports/form_data/cf257975-96a4-4e99-8d9c-8a0a917e4c19/</t>
        </is>
      </c>
      <c r="AE2447" t="inlineStr">
        <is>
          <t>---</t>
        </is>
      </c>
      <c r="AF2447" t="inlineStr">
        <is>
          <t>3c5a623af057e23a32ae4000_16653</t>
        </is>
      </c>
      <c r="AG2447" t="inlineStr">
        <is>
          <t>OK</t>
        </is>
      </c>
      <c r="AH2447" t="inlineStr">
        <is>
          <t>2025-06-12 19:51:56</t>
        </is>
      </c>
      <c r="AI2447" t="inlineStr">
        <is>
          <t>045b1f386b2c56b3c3cb2962ea440b8b</t>
        </is>
      </c>
      <c r="AJ2447" t="inlineStr">
        <is>
          <t>2025-06-12</t>
        </is>
      </c>
      <c r="AK2447" t="inlineStr">
        <is>
          <t>3</t>
        </is>
      </c>
      <c r="AL2447" t="inlineStr">
        <is>
          <t>---</t>
        </is>
      </c>
      <c r="AM2447" t="inlineStr">
        <is>
          <t>0</t>
        </is>
      </c>
      <c r="AN2447" t="inlineStr">
        <is>
          <t>---</t>
        </is>
      </c>
      <c r="AO2447" t="inlineStr">
        <is>
          <t>1</t>
        </is>
      </c>
      <c r="AP2447" t="inlineStr">
        <is>
          <t>1</t>
        </is>
      </c>
      <c r="AQ2447" t="inlineStr"/>
      <c r="AR2447" t="inlineStr"/>
      <c r="AS2447" t="inlineStr"/>
      <c r="AT2447" t="inlineStr"/>
      <c r="AU2447" t="inlineStr">
        <is>
          <t>---</t>
        </is>
      </c>
      <c r="AV2447" t="inlineStr">
        <is>
          <t>---</t>
        </is>
      </c>
      <c r="AW2447" t="inlineStr">
        <is>
          <t>---</t>
        </is>
      </c>
      <c r="AX2447" t="inlineStr">
        <is>
          <t>---</t>
        </is>
      </c>
      <c r="AY2447" t="inlineStr">
        <is>
          <t>---</t>
        </is>
      </c>
      <c r="AZ2447" t="inlineStr">
        <is>
          <t>---</t>
        </is>
      </c>
      <c r="BA2447" t="inlineStr">
        <is>
          <t>045b1f386b2c56b3c3cb2962ea440b8b</t>
        </is>
      </c>
      <c r="BB2447" t="inlineStr">
        <is>
          <t>http://openrosa.org/formdesigner/0B48E039-1E80-49A7-AC24-732B6E788E39</t>
        </is>
      </c>
      <c r="BC2447" t="inlineStr">
        <is>
          <t>Ration et autres visites</t>
        </is>
      </c>
      <c r="BD2447" t="inlineStr">
        <is>
          <t>CommCare Android, version "2.57.0"(472005). App v16173. CommCare Version 2.57.0. Build 472005, built on: 2025-05-09</t>
        </is>
      </c>
      <c r="BE2447" t="inlineStr">
        <is>
          <t>commcare_05d78f59-ebda-491c-89b8-6c42bab0e02e</t>
        </is>
      </c>
      <c r="BF2447" t="inlineStr"/>
      <c r="BG2447" t="inlineStr">
        <is>
          <t>f13d8149fc6d39ebe86af18272310ff9</t>
        </is>
      </c>
      <c r="BH2447" t="inlineStr">
        <is>
          <t>e80e5bb19d0d4d1e94c8a1a966fa7d8f</t>
        </is>
      </c>
      <c r="BI2447" t="inlineStr">
        <is>
          <t>15246</t>
        </is>
      </c>
      <c r="BJ2447" t="inlineStr">
        <is>
          <t>XFormInstance</t>
        </is>
      </c>
      <c r="BK2447" t="inlineStr">
        <is>
          <t>e830e148478d11f0b9d33339fbc0b855</t>
        </is>
      </c>
      <c r="BL2447" t="b">
        <v>0</v>
      </c>
      <c r="BM2447" t="inlineStr">
        <is>
          <t>---</t>
        </is>
      </c>
      <c r="BN2447" t="inlineStr">
        <is>
          <t>200.113.248.48</t>
        </is>
      </c>
      <c r="BO2447" t="inlineStr">
        <is>
          <t>Edilson Ambroise</t>
        </is>
      </c>
    </row>
    <row r="2448">
      <c r="A2448" t="inlineStr">
        <is>
          <t>2446</t>
        </is>
      </c>
      <c r="B2448" t="inlineStr">
        <is>
          <t>1f56ddd6-42b0-42ac-affe-532b4f3b88d3</t>
        </is>
      </c>
      <c r="C2448" t="inlineStr">
        <is>
          <t>2025-06-12</t>
        </is>
      </c>
      <c r="D2448" t="inlineStr">
        <is>
          <t>3</t>
        </is>
      </c>
      <c r="E2448" t="inlineStr">
        <is>
          <t>---</t>
        </is>
      </c>
      <c r="F2448" t="inlineStr">
        <is>
          <t>1</t>
        </is>
      </c>
      <c r="G2448" t="inlineStr">
        <is>
          <t>---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---</t>
        </is>
      </c>
      <c r="L2448" t="inlineStr">
        <is>
          <t>---</t>
        </is>
      </c>
      <c r="M2448" t="inlineStr">
        <is>
          <t>---</t>
        </is>
      </c>
      <c r="N2448" t="inlineStr">
        <is>
          <t>---</t>
        </is>
      </c>
      <c r="O2448" t="inlineStr">
        <is>
          <t>---</t>
        </is>
      </c>
      <c r="P2448" t="inlineStr">
        <is>
          <t>---</t>
        </is>
      </c>
      <c r="Q2448" t="inlineStr">
        <is>
          <t>---</t>
        </is>
      </c>
      <c r="R2448" t="inlineStr"/>
      <c r="S2448" t="inlineStr"/>
      <c r="T2448" t="inlineStr"/>
      <c r="U2448" t="inlineStr"/>
      <c r="V2448" t="inlineStr"/>
      <c r="W2448" t="inlineStr"/>
      <c r="X2448" t="inlineStr">
        <is>
          <t>LIM/HOSJ/SO01076</t>
        </is>
      </c>
      <c r="Y2448" t="inlineStr">
        <is>
          <t>LIM/HOSJ/SO01076</t>
        </is>
      </c>
      <c r="Z2448" t="inlineStr">
        <is>
          <t>2025-06-12 19:52:24</t>
        </is>
      </c>
      <c r="AA2448" t="inlineStr">
        <is>
          <t>2025-06-12 19:52:14</t>
        </is>
      </c>
      <c r="AB2448" t="inlineStr">
        <is>
          <t>1pierre</t>
        </is>
      </c>
      <c r="AC2448" t="inlineStr">
        <is>
          <t>2025-06-12 19:54:20</t>
        </is>
      </c>
      <c r="AD2448" s="1" t="inlineStr">
        <is>
          <t>https://www.commcarehq.org/a/caris-test/reports/form_data/1f56ddd6-42b0-42ac-affe-532b4f3b88d3/</t>
        </is>
      </c>
      <c r="AE2448" t="inlineStr">
        <is>
          <t>---</t>
        </is>
      </c>
      <c r="AF2448" t="inlineStr">
        <is>
          <t>2cba54afae10402d9c9bb7c6d9bf81bd</t>
        </is>
      </c>
      <c r="AG2448" t="inlineStr">
        <is>
          <t>OK</t>
        </is>
      </c>
      <c r="AH2448" t="inlineStr">
        <is>
          <t>2025-06-12 19:52:24</t>
        </is>
      </c>
      <c r="AI2448" t="inlineStr">
        <is>
          <t>045b1f386b2c56b3c3cb2962ea440b8b</t>
        </is>
      </c>
      <c r="AJ2448" t="inlineStr">
        <is>
          <t>2025-06-12</t>
        </is>
      </c>
      <c r="AK2448" t="inlineStr">
        <is>
          <t>3</t>
        </is>
      </c>
      <c r="AL2448" t="inlineStr">
        <is>
          <t>---</t>
        </is>
      </c>
      <c r="AM2448" t="inlineStr">
        <is>
          <t>1</t>
        </is>
      </c>
      <c r="AN2448" t="inlineStr">
        <is>
          <t>---</t>
        </is>
      </c>
      <c r="AO2448" t="inlineStr">
        <is>
          <t>1</t>
        </is>
      </c>
      <c r="AP2448" t="inlineStr">
        <is>
          <t>1</t>
        </is>
      </c>
      <c r="AQ2448" t="inlineStr"/>
      <c r="AR2448" t="inlineStr"/>
      <c r="AS2448" t="inlineStr"/>
      <c r="AT2448" t="inlineStr"/>
      <c r="AU2448" t="inlineStr">
        <is>
          <t>---</t>
        </is>
      </c>
      <c r="AV2448" t="inlineStr">
        <is>
          <t>---</t>
        </is>
      </c>
      <c r="AW2448" t="inlineStr">
        <is>
          <t>---</t>
        </is>
      </c>
      <c r="AX2448" t="inlineStr">
        <is>
          <t>---</t>
        </is>
      </c>
      <c r="AY2448" t="inlineStr">
        <is>
          <t>---</t>
        </is>
      </c>
      <c r="AZ2448" t="inlineStr">
        <is>
          <t>---</t>
        </is>
      </c>
      <c r="BA2448" t="inlineStr">
        <is>
          <t>045b1f386b2c56b3c3cb2962ea440b8b</t>
        </is>
      </c>
      <c r="BB2448" t="inlineStr">
        <is>
          <t>http://openrosa.org/formdesigner/0B48E039-1E80-49A7-AC24-732B6E788E39</t>
        </is>
      </c>
      <c r="BC2448" t="inlineStr">
        <is>
          <t>Ration et autres visites</t>
        </is>
      </c>
      <c r="BD2448" t="inlineStr">
        <is>
          <t>CommCare Android, version "2.57.0"(472005). App v16173. CommCare Version 2.57.0. Build 472005, built on: 2025-05-09</t>
        </is>
      </c>
      <c r="BE2448" t="inlineStr">
        <is>
          <t>commcare_05d78f59-ebda-491c-89b8-6c42bab0e02e</t>
        </is>
      </c>
      <c r="BF2448" t="inlineStr"/>
      <c r="BG2448" t="inlineStr">
        <is>
          <t>f13d8149fc6d39ebe86af18272310ff9</t>
        </is>
      </c>
      <c r="BH2448" t="inlineStr">
        <is>
          <t>e80e5bb19d0d4d1e94c8a1a966fa7d8f</t>
        </is>
      </c>
      <c r="BI2448" t="inlineStr">
        <is>
          <t>15246</t>
        </is>
      </c>
      <c r="BJ2448" t="inlineStr">
        <is>
          <t>XFormInstance</t>
        </is>
      </c>
      <c r="BK2448" t="inlineStr">
        <is>
          <t>e830e148478d11f0b9d33339fbc0b855</t>
        </is>
      </c>
      <c r="BL2448" t="b">
        <v>0</v>
      </c>
      <c r="BM2448" t="inlineStr">
        <is>
          <t>---</t>
        </is>
      </c>
      <c r="BN2448" t="inlineStr">
        <is>
          <t>200.113.248.48</t>
        </is>
      </c>
      <c r="BO2448" t="inlineStr">
        <is>
          <t>Nathalie Ambroise</t>
        </is>
      </c>
    </row>
    <row r="2449">
      <c r="A2449" t="inlineStr">
        <is>
          <t>2447</t>
        </is>
      </c>
      <c r="B2449" t="inlineStr">
        <is>
          <t>b0bc74ab-8330-44b0-ad55-b7f861ca25c1</t>
        </is>
      </c>
      <c r="C2449" t="inlineStr">
        <is>
          <t>2025-06-12</t>
        </is>
      </c>
      <c r="D2449" t="inlineStr">
        <is>
          <t>3</t>
        </is>
      </c>
      <c r="E2449" t="inlineStr">
        <is>
          <t>---</t>
        </is>
      </c>
      <c r="F2449" t="inlineStr">
        <is>
          <t>0</t>
        </is>
      </c>
      <c r="G2449" t="inlineStr">
        <is>
          <t>---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---</t>
        </is>
      </c>
      <c r="L2449" t="inlineStr">
        <is>
          <t>---</t>
        </is>
      </c>
      <c r="M2449" t="inlineStr">
        <is>
          <t>---</t>
        </is>
      </c>
      <c r="N2449" t="inlineStr">
        <is>
          <t>---</t>
        </is>
      </c>
      <c r="O2449" t="inlineStr">
        <is>
          <t>---</t>
        </is>
      </c>
      <c r="P2449" t="inlineStr">
        <is>
          <t>---</t>
        </is>
      </c>
      <c r="Q2449" t="inlineStr">
        <is>
          <t>---</t>
        </is>
      </c>
      <c r="R2449" t="inlineStr"/>
      <c r="S2449" t="inlineStr"/>
      <c r="T2449" t="inlineStr"/>
      <c r="U2449" t="inlineStr"/>
      <c r="V2449" t="inlineStr"/>
      <c r="W2449" t="inlineStr"/>
      <c r="X2449" t="inlineStr">
        <is>
          <t>LIM/HOSJ/ST00899</t>
        </is>
      </c>
      <c r="Y2449" t="inlineStr">
        <is>
          <t>LIM/HOSJ/ST00899</t>
        </is>
      </c>
      <c r="Z2449" t="inlineStr">
        <is>
          <t>2025-06-12 19:53:06</t>
        </is>
      </c>
      <c r="AA2449" t="inlineStr">
        <is>
          <t>2025-06-12 19:52:50</t>
        </is>
      </c>
      <c r="AB2449" t="inlineStr">
        <is>
          <t>1pierre</t>
        </is>
      </c>
      <c r="AC2449" t="inlineStr">
        <is>
          <t>2025-06-12 19:54:28</t>
        </is>
      </c>
      <c r="AD2449" s="1" t="inlineStr">
        <is>
          <t>https://www.commcarehq.org/a/caris-test/reports/form_data/b0bc74ab-8330-44b0-ad55-b7f861ca25c1/</t>
        </is>
      </c>
      <c r="AE2449" t="inlineStr">
        <is>
          <t>---</t>
        </is>
      </c>
      <c r="AF2449" t="inlineStr">
        <is>
          <t>fbabb9734d424282ac926d4d4e49d65b</t>
        </is>
      </c>
      <c r="AG2449" t="inlineStr">
        <is>
          <t>OK</t>
        </is>
      </c>
      <c r="AH2449" t="inlineStr">
        <is>
          <t>2025-06-12 19:53:06</t>
        </is>
      </c>
      <c r="AI2449" t="inlineStr">
        <is>
          <t>045b1f386b2c56b3c3cb2962ea440b8b</t>
        </is>
      </c>
      <c r="AJ2449" t="inlineStr">
        <is>
          <t>2025-06-12</t>
        </is>
      </c>
      <c r="AK2449" t="inlineStr">
        <is>
          <t>3</t>
        </is>
      </c>
      <c r="AL2449" t="inlineStr">
        <is>
          <t>---</t>
        </is>
      </c>
      <c r="AM2449" t="inlineStr">
        <is>
          <t>0</t>
        </is>
      </c>
      <c r="AN2449" t="inlineStr">
        <is>
          <t>---</t>
        </is>
      </c>
      <c r="AO2449" t="inlineStr">
        <is>
          <t>1</t>
        </is>
      </c>
      <c r="AP2449" t="inlineStr">
        <is>
          <t>1</t>
        </is>
      </c>
      <c r="AQ2449" t="inlineStr"/>
      <c r="AR2449" t="inlineStr"/>
      <c r="AS2449" t="inlineStr"/>
      <c r="AT2449" t="inlineStr"/>
      <c r="AU2449" t="inlineStr">
        <is>
          <t>---</t>
        </is>
      </c>
      <c r="AV2449" t="inlineStr">
        <is>
          <t>---</t>
        </is>
      </c>
      <c r="AW2449" t="inlineStr">
        <is>
          <t>---</t>
        </is>
      </c>
      <c r="AX2449" t="inlineStr">
        <is>
          <t>---</t>
        </is>
      </c>
      <c r="AY2449" t="inlineStr">
        <is>
          <t>---</t>
        </is>
      </c>
      <c r="AZ2449" t="inlineStr">
        <is>
          <t>---</t>
        </is>
      </c>
      <c r="BA2449" t="inlineStr">
        <is>
          <t>045b1f386b2c56b3c3cb2962ea440b8b</t>
        </is>
      </c>
      <c r="BB2449" t="inlineStr">
        <is>
          <t>http://openrosa.org/formdesigner/0B48E039-1E80-49A7-AC24-732B6E788E39</t>
        </is>
      </c>
      <c r="BC2449" t="inlineStr">
        <is>
          <t>Ration et autres visites</t>
        </is>
      </c>
      <c r="BD2449" t="inlineStr">
        <is>
          <t>CommCare Android, version "2.57.0"(472005). App v16173. CommCare Version 2.57.0. Build 472005, built on: 2025-05-09</t>
        </is>
      </c>
      <c r="BE2449" t="inlineStr">
        <is>
          <t>commcare_05d78f59-ebda-491c-89b8-6c42bab0e02e</t>
        </is>
      </c>
      <c r="BF2449" t="inlineStr"/>
      <c r="BG2449" t="inlineStr">
        <is>
          <t>f13d8149fc6d39ebe86af18272310ff9</t>
        </is>
      </c>
      <c r="BH2449" t="inlineStr">
        <is>
          <t>e80e5bb19d0d4d1e94c8a1a966fa7d8f</t>
        </is>
      </c>
      <c r="BI2449" t="inlineStr">
        <is>
          <t>15246</t>
        </is>
      </c>
      <c r="BJ2449" t="inlineStr">
        <is>
          <t>XFormInstance</t>
        </is>
      </c>
      <c r="BK2449" t="inlineStr">
        <is>
          <t>e830e148478d11f0b9d33339fbc0b855</t>
        </is>
      </c>
      <c r="BL2449" t="b">
        <v>0</v>
      </c>
      <c r="BM2449" t="inlineStr">
        <is>
          <t>---</t>
        </is>
      </c>
      <c r="BN2449" t="inlineStr">
        <is>
          <t>200.113.248.48</t>
        </is>
      </c>
      <c r="BO2449" t="inlineStr">
        <is>
          <t>Lourde Mika Laurent</t>
        </is>
      </c>
    </row>
    <row r="2450">
      <c r="A2450" t="inlineStr">
        <is>
          <t>2448</t>
        </is>
      </c>
      <c r="B2450" t="inlineStr">
        <is>
          <t>a6142829-5e32-431e-933a-a10a603b5617</t>
        </is>
      </c>
      <c r="C2450" t="inlineStr">
        <is>
          <t>2025-06-12</t>
        </is>
      </c>
      <c r="D2450" t="inlineStr">
        <is>
          <t>3</t>
        </is>
      </c>
      <c r="E2450" t="inlineStr">
        <is>
          <t>---</t>
        </is>
      </c>
      <c r="F2450" t="inlineStr">
        <is>
          <t>0</t>
        </is>
      </c>
      <c r="G2450" t="inlineStr">
        <is>
          <t>---</t>
        </is>
      </c>
      <c r="H2450" t="inlineStr">
        <is>
          <t>1</t>
        </is>
      </c>
      <c r="I2450" t="inlineStr">
        <is>
          <t>1</t>
        </is>
      </c>
      <c r="J2450" t="inlineStr">
        <is>
          <t>1</t>
        </is>
      </c>
      <c r="K2450" t="inlineStr">
        <is>
          <t>---</t>
        </is>
      </c>
      <c r="L2450" t="inlineStr">
        <is>
          <t>---</t>
        </is>
      </c>
      <c r="M2450" t="inlineStr">
        <is>
          <t>---</t>
        </is>
      </c>
      <c r="N2450" t="inlineStr">
        <is>
          <t>---</t>
        </is>
      </c>
      <c r="O2450" t="inlineStr">
        <is>
          <t>---</t>
        </is>
      </c>
      <c r="P2450" t="inlineStr">
        <is>
          <t>---</t>
        </is>
      </c>
      <c r="Q2450" t="inlineStr">
        <is>
          <t>---</t>
        </is>
      </c>
      <c r="R2450" t="inlineStr"/>
      <c r="S2450" t="inlineStr"/>
      <c r="T2450" t="inlineStr"/>
      <c r="U2450" t="inlineStr"/>
      <c r="V2450" t="inlineStr"/>
      <c r="W2450" t="inlineStr"/>
      <c r="X2450" t="inlineStr">
        <is>
          <t>LIM/HOSJ/ST01925</t>
        </is>
      </c>
      <c r="Y2450" t="inlineStr">
        <is>
          <t>LIM/HOSJ/ST01925</t>
        </is>
      </c>
      <c r="Z2450" t="inlineStr">
        <is>
          <t>2025-06-12 19:53:39</t>
        </is>
      </c>
      <c r="AA2450" t="inlineStr">
        <is>
          <t>2025-06-12 19:53:28</t>
        </is>
      </c>
      <c r="AB2450" t="inlineStr">
        <is>
          <t>1pierre</t>
        </is>
      </c>
      <c r="AC2450" t="inlineStr">
        <is>
          <t>2025-06-12 19:54:40</t>
        </is>
      </c>
      <c r="AD2450" s="1" t="inlineStr">
        <is>
          <t>https://www.commcarehq.org/a/caris-test/reports/form_data/a6142829-5e32-431e-933a-a10a603b5617/</t>
        </is>
      </c>
      <c r="AE2450" t="inlineStr">
        <is>
          <t>---</t>
        </is>
      </c>
      <c r="AF2450" t="inlineStr">
        <is>
          <t>3c5a623af057e23a32ae4000_30652</t>
        </is>
      </c>
      <c r="AG2450" t="inlineStr">
        <is>
          <t>OK</t>
        </is>
      </c>
      <c r="AH2450" t="inlineStr">
        <is>
          <t>2025-06-12 19:53:39</t>
        </is>
      </c>
      <c r="AI2450" t="inlineStr">
        <is>
          <t>045b1f386b2c56b3c3cb2962ea440b8b</t>
        </is>
      </c>
      <c r="AJ2450" t="inlineStr">
        <is>
          <t>2025-06-12</t>
        </is>
      </c>
      <c r="AK2450" t="inlineStr">
        <is>
          <t>3</t>
        </is>
      </c>
      <c r="AL2450" t="inlineStr">
        <is>
          <t>---</t>
        </is>
      </c>
      <c r="AM2450" t="inlineStr">
        <is>
          <t>0</t>
        </is>
      </c>
      <c r="AN2450" t="inlineStr">
        <is>
          <t>---</t>
        </is>
      </c>
      <c r="AO2450" t="inlineStr">
        <is>
          <t>1</t>
        </is>
      </c>
      <c r="AP2450" t="inlineStr">
        <is>
          <t>1</t>
        </is>
      </c>
      <c r="AQ2450" t="inlineStr"/>
      <c r="AR2450" t="inlineStr"/>
      <c r="AS2450" t="inlineStr"/>
      <c r="AT2450" t="inlineStr"/>
      <c r="AU2450" t="inlineStr">
        <is>
          <t>---</t>
        </is>
      </c>
      <c r="AV2450" t="inlineStr">
        <is>
          <t>---</t>
        </is>
      </c>
      <c r="AW2450" t="inlineStr">
        <is>
          <t>---</t>
        </is>
      </c>
      <c r="AX2450" t="inlineStr">
        <is>
          <t>---</t>
        </is>
      </c>
      <c r="AY2450" t="inlineStr">
        <is>
          <t>---</t>
        </is>
      </c>
      <c r="AZ2450" t="inlineStr">
        <is>
          <t>---</t>
        </is>
      </c>
      <c r="BA2450" t="inlineStr">
        <is>
          <t>045b1f386b2c56b3c3cb2962ea440b8b</t>
        </is>
      </c>
      <c r="BB2450" t="inlineStr">
        <is>
          <t>http://openrosa.org/formdesigner/0B48E039-1E80-49A7-AC24-732B6E788E39</t>
        </is>
      </c>
      <c r="BC2450" t="inlineStr">
        <is>
          <t>Ration et autres visites</t>
        </is>
      </c>
      <c r="BD2450" t="inlineStr">
        <is>
          <t>CommCare Android, version "2.57.0"(472005). App v16173. CommCare Version 2.57.0. Build 472005, built on: 2025-05-09</t>
        </is>
      </c>
      <c r="BE2450" t="inlineStr">
        <is>
          <t>commcare_05d78f59-ebda-491c-89b8-6c42bab0e02e</t>
        </is>
      </c>
      <c r="BF2450" t="inlineStr"/>
      <c r="BG2450" t="inlineStr">
        <is>
          <t>f13d8149fc6d39ebe86af18272310ff9</t>
        </is>
      </c>
      <c r="BH2450" t="inlineStr">
        <is>
          <t>e80e5bb19d0d4d1e94c8a1a966fa7d8f</t>
        </is>
      </c>
      <c r="BI2450" t="inlineStr">
        <is>
          <t>15246</t>
        </is>
      </c>
      <c r="BJ2450" t="inlineStr">
        <is>
          <t>XFormInstance</t>
        </is>
      </c>
      <c r="BK2450" t="inlineStr">
        <is>
          <t>e830e148478d11f0b9d33339fbc0b855</t>
        </is>
      </c>
      <c r="BL2450" t="b">
        <v>0</v>
      </c>
      <c r="BM2450" t="inlineStr">
        <is>
          <t>---</t>
        </is>
      </c>
      <c r="BN2450" t="inlineStr">
        <is>
          <t>200.113.248.48</t>
        </is>
      </c>
      <c r="BO2450" t="inlineStr">
        <is>
          <t>Lunise Lima</t>
        </is>
      </c>
    </row>
    <row r="2451">
      <c r="A2451" t="inlineStr">
        <is>
          <t>2449</t>
        </is>
      </c>
      <c r="B2451" t="inlineStr">
        <is>
          <t>4a2df2c1-ed21-4385-a348-8bc61d711c36</t>
        </is>
      </c>
      <c r="C2451" t="inlineStr">
        <is>
          <t>2025-06-12</t>
        </is>
      </c>
      <c r="D2451" t="inlineStr">
        <is>
          <t>3</t>
        </is>
      </c>
      <c r="E2451" t="inlineStr">
        <is>
          <t>---</t>
        </is>
      </c>
      <c r="F2451" t="inlineStr">
        <is>
          <t>0</t>
        </is>
      </c>
      <c r="G2451" t="inlineStr">
        <is>
          <t>---</t>
        </is>
      </c>
      <c r="H2451" t="inlineStr">
        <is>
          <t>1</t>
        </is>
      </c>
      <c r="I2451" t="inlineStr">
        <is>
          <t>0</t>
        </is>
      </c>
      <c r="J2451" t="inlineStr">
        <is>
          <t>---</t>
        </is>
      </c>
      <c r="K2451" t="inlineStr">
        <is>
          <t>---</t>
        </is>
      </c>
      <c r="L2451" t="inlineStr">
        <is>
          <t>---</t>
        </is>
      </c>
      <c r="M2451" t="inlineStr">
        <is>
          <t>---</t>
        </is>
      </c>
      <c r="N2451" t="inlineStr">
        <is>
          <t>---</t>
        </is>
      </c>
      <c r="O2451" t="inlineStr">
        <is>
          <t>---</t>
        </is>
      </c>
      <c r="P2451" t="inlineStr">
        <is>
          <t>---</t>
        </is>
      </c>
      <c r="Q2451" t="inlineStr">
        <is>
          <t>---</t>
        </is>
      </c>
      <c r="R2451" t="inlineStr">
        <is>
          <t>---</t>
        </is>
      </c>
      <c r="S2451" t="inlineStr">
        <is>
          <t>---</t>
        </is>
      </c>
      <c r="T2451" t="inlineStr">
        <is>
          <t>---</t>
        </is>
      </c>
      <c r="U2451" t="inlineStr">
        <is>
          <t>---</t>
        </is>
      </c>
      <c r="V2451" t="inlineStr">
        <is>
          <t>---</t>
        </is>
      </c>
      <c r="W2451" t="inlineStr"/>
      <c r="X2451" t="inlineStr">
        <is>
          <t>LIM/HOSJ/ST00679</t>
        </is>
      </c>
      <c r="Y2451" t="inlineStr">
        <is>
          <t>LIM/HOSJ/ST00679</t>
        </is>
      </c>
      <c r="Z2451" t="inlineStr">
        <is>
          <t>2025-06-12 19:54:57</t>
        </is>
      </c>
      <c r="AA2451" t="inlineStr">
        <is>
          <t>2025-06-12 19:54:41</t>
        </is>
      </c>
      <c r="AB2451" t="inlineStr">
        <is>
          <t>1pierre</t>
        </is>
      </c>
      <c r="AC2451" t="inlineStr">
        <is>
          <t>2025-06-12 19:55:07</t>
        </is>
      </c>
      <c r="AD2451" s="1" t="inlineStr">
        <is>
          <t>https://www.commcarehq.org/a/caris-test/reports/form_data/4a2df2c1-ed21-4385-a348-8bc61d711c36/</t>
        </is>
      </c>
      <c r="AE2451" t="inlineStr">
        <is>
          <t>---</t>
        </is>
      </c>
      <c r="AF2451" t="inlineStr">
        <is>
          <t>065bb3567de14904a09ae9b8f684b937</t>
        </is>
      </c>
      <c r="AG2451" t="inlineStr">
        <is>
          <t>OK</t>
        </is>
      </c>
      <c r="AH2451" t="inlineStr">
        <is>
          <t>2025-06-12 19:54:57</t>
        </is>
      </c>
      <c r="AI2451" t="inlineStr">
        <is>
          <t>045b1f386b2c56b3c3cb2962ea440b8b</t>
        </is>
      </c>
      <c r="AJ2451" t="inlineStr">
        <is>
          <t>2025-06-12</t>
        </is>
      </c>
      <c r="AK2451" t="inlineStr">
        <is>
          <t>3</t>
        </is>
      </c>
      <c r="AL2451" t="inlineStr">
        <is>
          <t>---</t>
        </is>
      </c>
      <c r="AM2451" t="inlineStr">
        <is>
          <t>0</t>
        </is>
      </c>
      <c r="AN2451" t="inlineStr">
        <is>
          <t>---</t>
        </is>
      </c>
      <c r="AO2451" t="inlineStr">
        <is>
          <t>1</t>
        </is>
      </c>
      <c r="AP2451" t="inlineStr">
        <is>
          <t>0</t>
        </is>
      </c>
      <c r="AQ2451" t="inlineStr">
        <is>
          <t>---</t>
        </is>
      </c>
      <c r="AR2451" t="inlineStr">
        <is>
          <t>---</t>
        </is>
      </c>
      <c r="AS2451" t="inlineStr">
        <is>
          <t>---</t>
        </is>
      </c>
      <c r="AT2451" t="inlineStr"/>
      <c r="AU2451" t="inlineStr">
        <is>
          <t>---</t>
        </is>
      </c>
      <c r="AV2451" t="inlineStr">
        <is>
          <t>---</t>
        </is>
      </c>
      <c r="AW2451" t="inlineStr">
        <is>
          <t>---</t>
        </is>
      </c>
      <c r="AX2451" t="inlineStr">
        <is>
          <t>---</t>
        </is>
      </c>
      <c r="AY2451" t="inlineStr">
        <is>
          <t>---</t>
        </is>
      </c>
      <c r="AZ2451" t="inlineStr">
        <is>
          <t>---</t>
        </is>
      </c>
      <c r="BA2451" t="inlineStr">
        <is>
          <t>045b1f386b2c56b3c3cb2962ea440b8b</t>
        </is>
      </c>
      <c r="BB2451" t="inlineStr">
        <is>
          <t>http://openrosa.org/formdesigner/0B48E039-1E80-49A7-AC24-732B6E788E39</t>
        </is>
      </c>
      <c r="BC2451" t="inlineStr">
        <is>
          <t>Ration et autres visites</t>
        </is>
      </c>
      <c r="BD2451" t="inlineStr">
        <is>
          <t>CommCare Android, version "2.57.0"(472005). App v16173. CommCare Version 2.57.0. Build 472005, built on: 2025-05-09</t>
        </is>
      </c>
      <c r="BE2451" t="inlineStr">
        <is>
          <t>commcare_05d78f59-ebda-491c-89b8-6c42bab0e02e</t>
        </is>
      </c>
      <c r="BF2451" t="inlineStr"/>
      <c r="BG2451" t="inlineStr">
        <is>
          <t>f13d8149fc6d39ebe86af18272310ff9</t>
        </is>
      </c>
      <c r="BH2451" t="inlineStr">
        <is>
          <t>e80e5bb19d0d4d1e94c8a1a966fa7d8f</t>
        </is>
      </c>
      <c r="BI2451" t="inlineStr">
        <is>
          <t>15246</t>
        </is>
      </c>
      <c r="BJ2451" t="inlineStr">
        <is>
          <t>XFormInstance</t>
        </is>
      </c>
      <c r="BK2451" t="inlineStr">
        <is>
          <t>e830e148478d11f0b9d33339fbc0b855</t>
        </is>
      </c>
      <c r="BL2451" t="b">
        <v>0</v>
      </c>
      <c r="BM2451" t="inlineStr">
        <is>
          <t>---</t>
        </is>
      </c>
      <c r="BN2451" t="inlineStr">
        <is>
          <t>200.113.248.48</t>
        </is>
      </c>
      <c r="BO2451" t="inlineStr">
        <is>
          <t>CHRISTELLA LATORTUE</t>
        </is>
      </c>
    </row>
    <row r="2452">
      <c r="A2452" t="inlineStr">
        <is>
          <t>2450</t>
        </is>
      </c>
      <c r="B2452" t="inlineStr">
        <is>
          <t>3329192d-774f-4387-b6d1-bdfcb12339ec</t>
        </is>
      </c>
      <c r="C2452" t="inlineStr">
        <is>
          <t>2025-06-11</t>
        </is>
      </c>
      <c r="D2452" t="inlineStr">
        <is>
          <t>3</t>
        </is>
      </c>
      <c r="E2452" t="inlineStr">
        <is>
          <t>---</t>
        </is>
      </c>
      <c r="F2452" t="inlineStr">
        <is>
          <t>0</t>
        </is>
      </c>
      <c r="G2452" t="inlineStr">
        <is>
          <t>---</t>
        </is>
      </c>
      <c r="H2452" t="inlineStr">
        <is>
          <t>1</t>
        </is>
      </c>
      <c r="I2452" t="inlineStr">
        <is>
          <t>1</t>
        </is>
      </c>
      <c r="J2452" t="inlineStr">
        <is>
          <t>1</t>
        </is>
      </c>
      <c r="K2452" t="inlineStr">
        <is>
          <t>---</t>
        </is>
      </c>
      <c r="L2452" t="inlineStr">
        <is>
          <t>---</t>
        </is>
      </c>
      <c r="M2452" t="inlineStr">
        <is>
          <t>---</t>
        </is>
      </c>
      <c r="N2452" t="inlineStr">
        <is>
          <t>---</t>
        </is>
      </c>
      <c r="O2452" t="inlineStr">
        <is>
          <t>---</t>
        </is>
      </c>
      <c r="P2452" t="inlineStr">
        <is>
          <t>---</t>
        </is>
      </c>
      <c r="Q2452" t="inlineStr">
        <is>
          <t>---</t>
        </is>
      </c>
      <c r="R2452" t="inlineStr"/>
      <c r="S2452" t="inlineStr"/>
      <c r="T2452" t="inlineStr"/>
      <c r="U2452" t="inlineStr"/>
      <c r="V2452" t="inlineStr"/>
      <c r="W2452" t="inlineStr"/>
      <c r="X2452" t="inlineStr">
        <is>
          <t>CAP/CDSF/AJ1114R</t>
        </is>
      </c>
      <c r="Y2452" t="inlineStr">
        <is>
          <t>CAP/CDSF/AJ1114R</t>
        </is>
      </c>
      <c r="Z2452" t="inlineStr">
        <is>
          <t>2025-06-12 18:37:28</t>
        </is>
      </c>
      <c r="AA2452" t="inlineStr">
        <is>
          <t>2025-06-12 18:36:37</t>
        </is>
      </c>
      <c r="AB2452" t="inlineStr">
        <is>
          <t>1fleurgile</t>
        </is>
      </c>
      <c r="AC2452" t="inlineStr">
        <is>
          <t>2025-06-13 01:00:37</t>
        </is>
      </c>
      <c r="AD2452" s="1" t="inlineStr">
        <is>
          <t>https://www.commcarehq.org/a/caris-test/reports/form_data/3329192d-774f-4387-b6d1-bdfcb12339ec/</t>
        </is>
      </c>
      <c r="AE2452" t="inlineStr">
        <is>
          <t>---</t>
        </is>
      </c>
      <c r="AF2452" t="inlineStr">
        <is>
          <t>3c5a623af057e23a32ae4000_16769</t>
        </is>
      </c>
      <c r="AG2452" t="inlineStr">
        <is>
          <t>OK</t>
        </is>
      </c>
      <c r="AH2452" t="inlineStr">
        <is>
          <t>2025-06-12 18:37:28</t>
        </is>
      </c>
      <c r="AI2452" t="inlineStr">
        <is>
          <t>9cfdf7db54419d22491b2c964b5162b3</t>
        </is>
      </c>
      <c r="AJ2452" t="inlineStr">
        <is>
          <t>2025-06-11</t>
        </is>
      </c>
      <c r="AK2452" t="inlineStr">
        <is>
          <t>3</t>
        </is>
      </c>
      <c r="AL2452" t="inlineStr">
        <is>
          <t>---</t>
        </is>
      </c>
      <c r="AM2452" t="inlineStr">
        <is>
          <t>0</t>
        </is>
      </c>
      <c r="AN2452" t="inlineStr">
        <is>
          <t>---</t>
        </is>
      </c>
      <c r="AO2452" t="inlineStr">
        <is>
          <t>1</t>
        </is>
      </c>
      <c r="AP2452" t="inlineStr">
        <is>
          <t>1</t>
        </is>
      </c>
      <c r="AQ2452" t="inlineStr"/>
      <c r="AR2452" t="inlineStr"/>
      <c r="AS2452" t="inlineStr"/>
      <c r="AT2452" t="inlineStr"/>
      <c r="AU2452" t="inlineStr">
        <is>
          <t>---</t>
        </is>
      </c>
      <c r="AV2452" t="inlineStr">
        <is>
          <t>---</t>
        </is>
      </c>
      <c r="AW2452" t="inlineStr">
        <is>
          <t>---</t>
        </is>
      </c>
      <c r="AX2452" t="inlineStr">
        <is>
          <t>---</t>
        </is>
      </c>
      <c r="AY2452" t="inlineStr">
        <is>
          <t>---</t>
        </is>
      </c>
      <c r="AZ2452" t="inlineStr">
        <is>
          <t>---</t>
        </is>
      </c>
      <c r="BA2452" t="inlineStr">
        <is>
          <t>9cfdf7db54419d22491b2c964b5162b3</t>
        </is>
      </c>
      <c r="BB2452" t="inlineStr">
        <is>
          <t>http://openrosa.org/formdesigner/0B48E039-1E80-49A7-AC24-732B6E788E39</t>
        </is>
      </c>
      <c r="BC2452" t="inlineStr">
        <is>
          <t>Ration et autres visites</t>
        </is>
      </c>
      <c r="BD2452" t="inlineStr">
        <is>
          <t>CommCare Android, version "2.56.1"(471796). App v16173. CommCare Version 2.56.1. Build 471796, built on: 2025-05-12</t>
        </is>
      </c>
      <c r="BE2452" t="inlineStr">
        <is>
          <t>commcare_76b456dd-7d90-498a-a785-92f136625a61</t>
        </is>
      </c>
      <c r="BF2452" t="inlineStr">
        <is>
          <t>19.7567619 -72.2014007 0.0 1600.0</t>
        </is>
      </c>
      <c r="BG2452" t="inlineStr">
        <is>
          <t>f13d8149fc6d39ebe86af18272310ff9</t>
        </is>
      </c>
      <c r="BH2452" t="inlineStr">
        <is>
          <t>e80e5bb19d0d4d1e94c8a1a966fa7d8f</t>
        </is>
      </c>
      <c r="BI2452" t="inlineStr">
        <is>
          <t>15246</t>
        </is>
      </c>
      <c r="BJ2452" t="inlineStr">
        <is>
          <t>XFormInstance</t>
        </is>
      </c>
      <c r="BK2452" t="inlineStr">
        <is>
          <t>c7fc39ce464611f0b945df8044126b4a</t>
        </is>
      </c>
      <c r="BL2452" t="b">
        <v>0</v>
      </c>
      <c r="BM2452" t="inlineStr">
        <is>
          <t>---</t>
        </is>
      </c>
      <c r="BN2452" t="inlineStr">
        <is>
          <t>200.113.238.144</t>
        </is>
      </c>
      <c r="BO2452" t="inlineStr">
        <is>
          <t>Asline Joseph</t>
        </is>
      </c>
    </row>
    <row r="2453">
      <c r="A2453" t="inlineStr">
        <is>
          <t>2451</t>
        </is>
      </c>
      <c r="B2453" t="inlineStr">
        <is>
          <t>a3e93d75-938a-4ba0-b038-7d325bd1c531</t>
        </is>
      </c>
      <c r="C2453" t="inlineStr">
        <is>
          <t>2025-06-12</t>
        </is>
      </c>
      <c r="D2453" t="inlineStr">
        <is>
          <t>4</t>
        </is>
      </c>
      <c r="E2453" t="inlineStr">
        <is>
          <t>Adhérence</t>
        </is>
      </c>
      <c r="F2453" t="inlineStr">
        <is>
          <t>0</t>
        </is>
      </c>
      <c r="G2453" t="inlineStr">
        <is>
          <t>Adhérence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---</t>
        </is>
      </c>
      <c r="L2453" t="inlineStr">
        <is>
          <t>---</t>
        </is>
      </c>
      <c r="M2453" t="inlineStr">
        <is>
          <t>---</t>
        </is>
      </c>
      <c r="N2453" t="inlineStr">
        <is>
          <t>---</t>
        </is>
      </c>
      <c r="O2453" t="inlineStr">
        <is>
          <t>---</t>
        </is>
      </c>
      <c r="P2453" t="inlineStr">
        <is>
          <t>---</t>
        </is>
      </c>
      <c r="Q2453" t="inlineStr">
        <is>
          <t>---</t>
        </is>
      </c>
      <c r="R2453" t="inlineStr"/>
      <c r="S2453" t="inlineStr"/>
      <c r="T2453" t="inlineStr"/>
      <c r="U2453" t="inlineStr"/>
      <c r="V2453" t="inlineStr"/>
      <c r="W2453" t="inlineStr"/>
      <c r="X2453" t="inlineStr">
        <is>
          <t>CAP/HSCM/ST04795</t>
        </is>
      </c>
      <c r="Y2453" t="inlineStr">
        <is>
          <t>CAP/HSCM/ST04795</t>
        </is>
      </c>
      <c r="Z2453" t="inlineStr">
        <is>
          <t>2025-06-13 01:53:20</t>
        </is>
      </c>
      <c r="AA2453" t="inlineStr">
        <is>
          <t>2025-06-13 01:52:26</t>
        </is>
      </c>
      <c r="AB2453" t="inlineStr">
        <is>
          <t>1fleurgile</t>
        </is>
      </c>
      <c r="AC2453" t="inlineStr">
        <is>
          <t>2025-06-13 01:00:40</t>
        </is>
      </c>
      <c r="AD2453" s="1" t="inlineStr">
        <is>
          <t>https://www.commcarehq.org/a/caris-test/reports/form_data/a3e93d75-938a-4ba0-b038-7d325bd1c531/</t>
        </is>
      </c>
      <c r="AE2453" t="inlineStr">
        <is>
          <t>---</t>
        </is>
      </c>
      <c r="AF2453" t="inlineStr">
        <is>
          <t>3c5a623af057e23a32ae4000_187354</t>
        </is>
      </c>
      <c r="AG2453" t="inlineStr">
        <is>
          <t>---</t>
        </is>
      </c>
      <c r="AH2453" t="inlineStr">
        <is>
          <t>2025-06-13 01:53:20</t>
        </is>
      </c>
      <c r="AI2453" t="inlineStr">
        <is>
          <t>9cfdf7db54419d22491b2c964b5162b3</t>
        </is>
      </c>
      <c r="AJ2453" t="inlineStr">
        <is>
          <t>2025-06-12</t>
        </is>
      </c>
      <c r="AK2453" t="inlineStr">
        <is>
          <t>4</t>
        </is>
      </c>
      <c r="AL2453" t="inlineStr">
        <is>
          <t>Adhérence</t>
        </is>
      </c>
      <c r="AM2453" t="inlineStr">
        <is>
          <t>0</t>
        </is>
      </c>
      <c r="AN2453" t="inlineStr">
        <is>
          <t>Adhérence</t>
        </is>
      </c>
      <c r="AO2453" t="inlineStr">
        <is>
          <t>1</t>
        </is>
      </c>
      <c r="AP2453" t="inlineStr">
        <is>
          <t>1</t>
        </is>
      </c>
      <c r="AQ2453" t="inlineStr"/>
      <c r="AR2453" t="inlineStr"/>
      <c r="AS2453" t="inlineStr"/>
      <c r="AT2453" t="inlineStr"/>
      <c r="AU2453" t="inlineStr">
        <is>
          <t>---</t>
        </is>
      </c>
      <c r="AV2453" t="inlineStr">
        <is>
          <t>---</t>
        </is>
      </c>
      <c r="AW2453" t="inlineStr">
        <is>
          <t>---</t>
        </is>
      </c>
      <c r="AX2453" t="inlineStr">
        <is>
          <t>---</t>
        </is>
      </c>
      <c r="AY2453" t="inlineStr">
        <is>
          <t>---</t>
        </is>
      </c>
      <c r="AZ2453" t="inlineStr">
        <is>
          <t>---</t>
        </is>
      </c>
      <c r="BA2453" t="inlineStr">
        <is>
          <t>9cfdf7db54419d22491b2c964b5162b3</t>
        </is>
      </c>
      <c r="BB2453" t="inlineStr">
        <is>
          <t>http://openrosa.org/formdesigner/0B48E039-1E80-49A7-AC24-732B6E788E39</t>
        </is>
      </c>
      <c r="BC2453" t="inlineStr">
        <is>
          <t>Ration et autres visites</t>
        </is>
      </c>
      <c r="BD2453" t="inlineStr">
        <is>
          <t>CommCare Android, version "2.56.1"(471796). App v16173. CommCare Version 2.56.1. Build 471796, built on: 2025-05-12</t>
        </is>
      </c>
      <c r="BE2453" t="inlineStr">
        <is>
          <t>commcare_76b456dd-7d90-498a-a785-92f136625a61</t>
        </is>
      </c>
      <c r="BF2453" t="inlineStr">
        <is>
          <t>19.726631 -72.2201683 -27.47 7.91</t>
        </is>
      </c>
      <c r="BG2453" t="inlineStr">
        <is>
          <t>f13d8149fc6d39ebe86af18272310ff9</t>
        </is>
      </c>
      <c r="BH2453" t="inlineStr">
        <is>
          <t>e80e5bb19d0d4d1e94c8a1a966fa7d8f</t>
        </is>
      </c>
      <c r="BI2453" t="inlineStr">
        <is>
          <t>15246</t>
        </is>
      </c>
      <c r="BJ2453" t="inlineStr">
        <is>
          <t>XFormInstance</t>
        </is>
      </c>
      <c r="BK2453" t="inlineStr">
        <is>
          <t>c7fc39ce464611f0b945df8044126b4a</t>
        </is>
      </c>
      <c r="BL2453" t="b">
        <v>0</v>
      </c>
      <c r="BM2453" t="inlineStr">
        <is>
          <t>---</t>
        </is>
      </c>
      <c r="BN2453" t="inlineStr">
        <is>
          <t>200.113.238.144</t>
        </is>
      </c>
      <c r="BO2453" t="inlineStr">
        <is>
          <t>Esther Pierre</t>
        </is>
      </c>
    </row>
    <row r="2454">
      <c r="A2454" t="inlineStr">
        <is>
          <t>2452</t>
        </is>
      </c>
      <c r="B2454" t="inlineStr">
        <is>
          <t>3523e151-731a-414e-bbf6-de9c5c7710d5</t>
        </is>
      </c>
      <c r="C2454" t="inlineStr">
        <is>
          <t>2025-06-12</t>
        </is>
      </c>
      <c r="D2454" t="inlineStr">
        <is>
          <t>4</t>
        </is>
      </c>
      <c r="E2454" t="inlineStr">
        <is>
          <t>Adhérence</t>
        </is>
      </c>
      <c r="F2454" t="inlineStr">
        <is>
          <t>0</t>
        </is>
      </c>
      <c r="G2454" t="inlineStr">
        <is>
          <t>Adhérence</t>
        </is>
      </c>
      <c r="H2454" t="inlineStr">
        <is>
          <t>1</t>
        </is>
      </c>
      <c r="I2454" t="inlineStr">
        <is>
          <t>1</t>
        </is>
      </c>
      <c r="J2454" t="inlineStr">
        <is>
          <t>1</t>
        </is>
      </c>
      <c r="K2454" t="inlineStr">
        <is>
          <t>---</t>
        </is>
      </c>
      <c r="L2454" t="inlineStr">
        <is>
          <t>---</t>
        </is>
      </c>
      <c r="M2454" t="inlineStr">
        <is>
          <t>---</t>
        </is>
      </c>
      <c r="N2454" t="inlineStr">
        <is>
          <t>---</t>
        </is>
      </c>
      <c r="O2454" t="inlineStr">
        <is>
          <t>---</t>
        </is>
      </c>
      <c r="P2454" t="inlineStr">
        <is>
          <t>---</t>
        </is>
      </c>
      <c r="Q2454" t="inlineStr">
        <is>
          <t>---</t>
        </is>
      </c>
      <c r="R2454" t="inlineStr"/>
      <c r="S2454" t="inlineStr"/>
      <c r="T2454" t="inlineStr"/>
      <c r="U2454" t="inlineStr"/>
      <c r="V2454" t="inlineStr"/>
      <c r="W2454" t="inlineStr"/>
      <c r="X2454" t="inlineStr">
        <is>
          <t>CAP/HSCM/ST04891</t>
        </is>
      </c>
      <c r="Y2454" t="inlineStr">
        <is>
          <t>CAP/HSCM/ST04891</t>
        </is>
      </c>
      <c r="Z2454" t="inlineStr">
        <is>
          <t>2025-06-13 01:58:32</t>
        </is>
      </c>
      <c r="AA2454" t="inlineStr">
        <is>
          <t>2025-06-13 01:57:25</t>
        </is>
      </c>
      <c r="AB2454" t="inlineStr">
        <is>
          <t>1fleurgile</t>
        </is>
      </c>
      <c r="AC2454" t="inlineStr">
        <is>
          <t>2025-06-13 01:00:41</t>
        </is>
      </c>
      <c r="AD2454" s="1" t="inlineStr">
        <is>
          <t>https://www.commcarehq.org/a/caris-test/reports/form_data/3523e151-731a-414e-bbf6-de9c5c7710d5/</t>
        </is>
      </c>
      <c r="AE2454" t="inlineStr">
        <is>
          <t>---</t>
        </is>
      </c>
      <c r="AF2454" t="inlineStr">
        <is>
          <t>3c5a623af057e23a32ae4000_199100</t>
        </is>
      </c>
      <c r="AG2454" t="inlineStr">
        <is>
          <t>---</t>
        </is>
      </c>
      <c r="AH2454" t="inlineStr">
        <is>
          <t>2025-06-13 01:58:32</t>
        </is>
      </c>
      <c r="AI2454" t="inlineStr">
        <is>
          <t>9cfdf7db54419d22491b2c964b5162b3</t>
        </is>
      </c>
      <c r="AJ2454" t="inlineStr">
        <is>
          <t>2025-06-12</t>
        </is>
      </c>
      <c r="AK2454" t="inlineStr">
        <is>
          <t>4</t>
        </is>
      </c>
      <c r="AL2454" t="inlineStr">
        <is>
          <t>Adhérence</t>
        </is>
      </c>
      <c r="AM2454" t="inlineStr">
        <is>
          <t>0</t>
        </is>
      </c>
      <c r="AN2454" t="inlineStr">
        <is>
          <t>Adhérence</t>
        </is>
      </c>
      <c r="AO2454" t="inlineStr">
        <is>
          <t>1</t>
        </is>
      </c>
      <c r="AP2454" t="inlineStr">
        <is>
          <t>1</t>
        </is>
      </c>
      <c r="AQ2454" t="inlineStr"/>
      <c r="AR2454" t="inlineStr"/>
      <c r="AS2454" t="inlineStr"/>
      <c r="AT2454" t="inlineStr"/>
      <c r="AU2454" t="inlineStr">
        <is>
          <t>---</t>
        </is>
      </c>
      <c r="AV2454" t="inlineStr">
        <is>
          <t>---</t>
        </is>
      </c>
      <c r="AW2454" t="inlineStr">
        <is>
          <t>---</t>
        </is>
      </c>
      <c r="AX2454" t="inlineStr">
        <is>
          <t>---</t>
        </is>
      </c>
      <c r="AY2454" t="inlineStr">
        <is>
          <t>---</t>
        </is>
      </c>
      <c r="AZ2454" t="inlineStr">
        <is>
          <t>---</t>
        </is>
      </c>
      <c r="BA2454" t="inlineStr">
        <is>
          <t>9cfdf7db54419d22491b2c964b5162b3</t>
        </is>
      </c>
      <c r="BB2454" t="inlineStr">
        <is>
          <t>http://openrosa.org/formdesigner/0B48E039-1E80-49A7-AC24-732B6E788E39</t>
        </is>
      </c>
      <c r="BC2454" t="inlineStr">
        <is>
          <t>Ration et autres visites</t>
        </is>
      </c>
      <c r="BD2454" t="inlineStr">
        <is>
          <t>CommCare Android, version "2.56.1"(471796). App v16173. CommCare Version 2.56.1. Build 471796, built on: 2025-05-12</t>
        </is>
      </c>
      <c r="BE2454" t="inlineStr">
        <is>
          <t>commcare_76b456dd-7d90-498a-a785-92f136625a61</t>
        </is>
      </c>
      <c r="BF2454" t="inlineStr">
        <is>
          <t>19.726614 -72.2201805 -21.7 7.71</t>
        </is>
      </c>
      <c r="BG2454" t="inlineStr">
        <is>
          <t>f13d8149fc6d39ebe86af18272310ff9</t>
        </is>
      </c>
      <c r="BH2454" t="inlineStr">
        <is>
          <t>e80e5bb19d0d4d1e94c8a1a966fa7d8f</t>
        </is>
      </c>
      <c r="BI2454" t="inlineStr">
        <is>
          <t>15246</t>
        </is>
      </c>
      <c r="BJ2454" t="inlineStr">
        <is>
          <t>XFormInstance</t>
        </is>
      </c>
      <c r="BK2454" t="inlineStr">
        <is>
          <t>c7fc39ce464611f0b945df8044126b4a</t>
        </is>
      </c>
      <c r="BL2454" t="b">
        <v>0</v>
      </c>
      <c r="BM2454" t="inlineStr">
        <is>
          <t>---</t>
        </is>
      </c>
      <c r="BN2454" t="inlineStr">
        <is>
          <t>200.113.238.144</t>
        </is>
      </c>
      <c r="BO2454" t="inlineStr">
        <is>
          <t>Djouney Louis</t>
        </is>
      </c>
    </row>
    <row r="2455">
      <c r="A2455" t="inlineStr">
        <is>
          <t>2453</t>
        </is>
      </c>
      <c r="B2455" t="inlineStr">
        <is>
          <t>fa6ec8a5-af14-4bca-a0ee-acf937862a75</t>
        </is>
      </c>
      <c r="C2455" t="inlineStr">
        <is>
          <t>2025-06-04</t>
        </is>
      </c>
      <c r="D2455" t="inlineStr">
        <is>
          <t>3 4</t>
        </is>
      </c>
      <c r="E2455" t="inlineStr">
        <is>
          <t>devoilement statut</t>
        </is>
      </c>
      <c r="F2455" t="inlineStr">
        <is>
          <t>1</t>
        </is>
      </c>
      <c r="G2455" t="inlineStr">
        <is>
          <t>---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---</t>
        </is>
      </c>
      <c r="L2455" t="inlineStr">
        <is>
          <t>---</t>
        </is>
      </c>
      <c r="M2455" t="inlineStr">
        <is>
          <t>---</t>
        </is>
      </c>
      <c r="N2455" t="inlineStr">
        <is>
          <t>---</t>
        </is>
      </c>
      <c r="O2455" t="inlineStr">
        <is>
          <t>---</t>
        </is>
      </c>
      <c r="P2455" t="inlineStr">
        <is>
          <t>---</t>
        </is>
      </c>
      <c r="Q2455" t="inlineStr">
        <is>
          <t>---</t>
        </is>
      </c>
      <c r="R2455" t="inlineStr"/>
      <c r="S2455" t="inlineStr"/>
      <c r="T2455" t="inlineStr"/>
      <c r="U2455" t="inlineStr"/>
      <c r="V2455" t="inlineStr"/>
      <c r="W2455" t="inlineStr"/>
      <c r="X2455" t="inlineStr">
        <is>
          <t>LIM/HOSJ/ST02974</t>
        </is>
      </c>
      <c r="Y2455" t="inlineStr">
        <is>
          <t>LIM/HOSJ/ST02974</t>
        </is>
      </c>
      <c r="Z2455" t="inlineStr">
        <is>
          <t>2025-06-05 01:15:19</t>
        </is>
      </c>
      <c r="AA2455" t="inlineStr">
        <is>
          <t>2025-06-05 01:14:56</t>
        </is>
      </c>
      <c r="AB2455" t="inlineStr">
        <is>
          <t>1pierre</t>
        </is>
      </c>
      <c r="AC2455" t="inlineStr">
        <is>
          <t>2025-06-13 01:15:25</t>
        </is>
      </c>
      <c r="AD2455" s="1" t="inlineStr">
        <is>
          <t>https://www.commcarehq.org/a/caris-test/reports/form_data/fa6ec8a5-af14-4bca-a0ee-acf937862a75/</t>
        </is>
      </c>
      <c r="AE2455" t="inlineStr">
        <is>
          <t>---</t>
        </is>
      </c>
      <c r="AF2455" t="inlineStr">
        <is>
          <t>3c5a623af057e23a32ae4000_123958</t>
        </is>
      </c>
      <c r="AG2455" t="inlineStr">
        <is>
          <t>OK</t>
        </is>
      </c>
      <c r="AH2455" t="inlineStr">
        <is>
          <t>2025-06-05 01:15:19</t>
        </is>
      </c>
      <c r="AI2455" t="inlineStr">
        <is>
          <t>045b1f386b2c56b3c3cb2962ea440b8b</t>
        </is>
      </c>
      <c r="AJ2455" t="inlineStr">
        <is>
          <t>2025-06-04</t>
        </is>
      </c>
      <c r="AK2455" t="inlineStr">
        <is>
          <t>3 4</t>
        </is>
      </c>
      <c r="AL2455" t="inlineStr">
        <is>
          <t>devoilement statut</t>
        </is>
      </c>
      <c r="AM2455" t="inlineStr">
        <is>
          <t>1</t>
        </is>
      </c>
      <c r="AN2455" t="inlineStr">
        <is>
          <t>---</t>
        </is>
      </c>
      <c r="AO2455" t="inlineStr">
        <is>
          <t>1</t>
        </is>
      </c>
      <c r="AP2455" t="inlineStr">
        <is>
          <t>1</t>
        </is>
      </c>
      <c r="AQ2455" t="inlineStr"/>
      <c r="AR2455" t="inlineStr"/>
      <c r="AS2455" t="inlineStr"/>
      <c r="AT2455" t="inlineStr"/>
      <c r="AU2455" t="inlineStr">
        <is>
          <t>---</t>
        </is>
      </c>
      <c r="AV2455" t="inlineStr">
        <is>
          <t>---</t>
        </is>
      </c>
      <c r="AW2455" t="inlineStr">
        <is>
          <t>---</t>
        </is>
      </c>
      <c r="AX2455" t="inlineStr">
        <is>
          <t>---</t>
        </is>
      </c>
      <c r="AY2455" t="inlineStr">
        <is>
          <t>---</t>
        </is>
      </c>
      <c r="AZ2455" t="inlineStr">
        <is>
          <t>---</t>
        </is>
      </c>
      <c r="BA2455" t="inlineStr">
        <is>
          <t>045b1f386b2c56b3c3cb2962ea440b8b</t>
        </is>
      </c>
      <c r="BB2455" t="inlineStr">
        <is>
          <t>http://openrosa.org/formdesigner/0B48E039-1E80-49A7-AC24-732B6E788E39</t>
        </is>
      </c>
      <c r="BC2455" t="inlineStr">
        <is>
          <t>Ration et autres visites</t>
        </is>
      </c>
      <c r="BD2455" t="inlineStr">
        <is>
          <t>CommCare Android, version "2.57.0"(472005). App v16173. CommCare Version 2.57.0. Build 472005, built on: 2025-05-09</t>
        </is>
      </c>
      <c r="BE2455" t="inlineStr">
        <is>
          <t>commcare_05d78f59-ebda-491c-89b8-6c42bab0e02e</t>
        </is>
      </c>
      <c r="BF2455" t="inlineStr"/>
      <c r="BG2455" t="inlineStr">
        <is>
          <t>f13d8149fc6d39ebe86af18272310ff9</t>
        </is>
      </c>
      <c r="BH2455" t="inlineStr">
        <is>
          <t>e80e5bb19d0d4d1e94c8a1a966fa7d8f</t>
        </is>
      </c>
      <c r="BI2455" t="inlineStr">
        <is>
          <t>15246</t>
        </is>
      </c>
      <c r="BJ2455" t="inlineStr">
        <is>
          <t>XFormInstance</t>
        </is>
      </c>
      <c r="BK2455" t="inlineStr">
        <is>
          <t>548edf4247f311f0b968df8044126b4a</t>
        </is>
      </c>
      <c r="BL2455" t="b">
        <v>0</v>
      </c>
      <c r="BM2455" t="inlineStr">
        <is>
          <t>---</t>
        </is>
      </c>
      <c r="BN2455" t="inlineStr">
        <is>
          <t>200.113.215.157</t>
        </is>
      </c>
      <c r="BO2455" t="inlineStr">
        <is>
          <t>Peterly Zephyrin/Louis</t>
        </is>
      </c>
    </row>
    <row r="2456">
      <c r="A2456" t="inlineStr">
        <is>
          <t>2454</t>
        </is>
      </c>
      <c r="B2456" t="inlineStr">
        <is>
          <t>0c750f0e-6865-4e2a-8c51-91df1ab0ce0d</t>
        </is>
      </c>
      <c r="C2456" t="inlineStr">
        <is>
          <t>2025-06-04</t>
        </is>
      </c>
      <c r="D2456" t="inlineStr">
        <is>
          <t>3</t>
        </is>
      </c>
      <c r="E2456" t="inlineStr">
        <is>
          <t>---</t>
        </is>
      </c>
      <c r="F2456" t="inlineStr">
        <is>
          <t>0</t>
        </is>
      </c>
      <c r="G2456" t="inlineStr">
        <is>
          <t>---</t>
        </is>
      </c>
      <c r="H2456" t="inlineStr">
        <is>
          <t>1</t>
        </is>
      </c>
      <c r="I2456" t="inlineStr">
        <is>
          <t>1</t>
        </is>
      </c>
      <c r="J2456" t="inlineStr">
        <is>
          <t>1</t>
        </is>
      </c>
      <c r="K2456" t="inlineStr">
        <is>
          <t>---</t>
        </is>
      </c>
      <c r="L2456" t="inlineStr">
        <is>
          <t>---</t>
        </is>
      </c>
      <c r="M2456" t="inlineStr">
        <is>
          <t>---</t>
        </is>
      </c>
      <c r="N2456" t="inlineStr">
        <is>
          <t>---</t>
        </is>
      </c>
      <c r="O2456" t="inlineStr">
        <is>
          <t>---</t>
        </is>
      </c>
      <c r="P2456" t="inlineStr">
        <is>
          <t>---</t>
        </is>
      </c>
      <c r="Q2456" t="inlineStr">
        <is>
          <t>---</t>
        </is>
      </c>
      <c r="R2456" t="inlineStr"/>
      <c r="S2456" t="inlineStr"/>
      <c r="T2456" t="inlineStr"/>
      <c r="U2456" t="inlineStr"/>
      <c r="V2456" t="inlineStr"/>
      <c r="W2456" t="inlineStr"/>
      <c r="X2456" t="inlineStr">
        <is>
          <t>LIM/HOSJ/SO00301</t>
        </is>
      </c>
      <c r="Y2456" t="inlineStr">
        <is>
          <t>LIM/HOSJ/SO00301</t>
        </is>
      </c>
      <c r="Z2456" t="inlineStr">
        <is>
          <t>2025-06-05 01:16:06</t>
        </is>
      </c>
      <c r="AA2456" t="inlineStr">
        <is>
          <t>2025-06-05 01:15:55</t>
        </is>
      </c>
      <c r="AB2456" t="inlineStr">
        <is>
          <t>1pierre</t>
        </is>
      </c>
      <c r="AC2456" t="inlineStr">
        <is>
          <t>2025-06-13 01:16:12</t>
        </is>
      </c>
      <c r="AD2456" s="1" t="inlineStr">
        <is>
          <t>https://www.commcarehq.org/a/caris-test/reports/form_data/0c750f0e-6865-4e2a-8c51-91df1ab0ce0d/</t>
        </is>
      </c>
      <c r="AE2456" t="inlineStr">
        <is>
          <t>---</t>
        </is>
      </c>
      <c r="AF2456" t="inlineStr">
        <is>
          <t>3c5a623af057e23a32ae4000_23578</t>
        </is>
      </c>
      <c r="AG2456" t="inlineStr">
        <is>
          <t>OK</t>
        </is>
      </c>
      <c r="AH2456" t="inlineStr">
        <is>
          <t>2025-06-05 01:16:06</t>
        </is>
      </c>
      <c r="AI2456" t="inlineStr">
        <is>
          <t>045b1f386b2c56b3c3cb2962ea440b8b</t>
        </is>
      </c>
      <c r="AJ2456" t="inlineStr">
        <is>
          <t>2025-06-04</t>
        </is>
      </c>
      <c r="AK2456" t="inlineStr">
        <is>
          <t>3</t>
        </is>
      </c>
      <c r="AL2456" t="inlineStr">
        <is>
          <t>---</t>
        </is>
      </c>
      <c r="AM2456" t="inlineStr">
        <is>
          <t>0</t>
        </is>
      </c>
      <c r="AN2456" t="inlineStr">
        <is>
          <t>---</t>
        </is>
      </c>
      <c r="AO2456" t="inlineStr">
        <is>
          <t>1</t>
        </is>
      </c>
      <c r="AP2456" t="inlineStr">
        <is>
          <t>1</t>
        </is>
      </c>
      <c r="AQ2456" t="inlineStr"/>
      <c r="AR2456" t="inlineStr"/>
      <c r="AS2456" t="inlineStr"/>
      <c r="AT2456" t="inlineStr"/>
      <c r="AU2456" t="inlineStr">
        <is>
          <t>---</t>
        </is>
      </c>
      <c r="AV2456" t="inlineStr">
        <is>
          <t>---</t>
        </is>
      </c>
      <c r="AW2456" t="inlineStr">
        <is>
          <t>---</t>
        </is>
      </c>
      <c r="AX2456" t="inlineStr">
        <is>
          <t>---</t>
        </is>
      </c>
      <c r="AY2456" t="inlineStr">
        <is>
          <t>---</t>
        </is>
      </c>
      <c r="AZ2456" t="inlineStr">
        <is>
          <t>---</t>
        </is>
      </c>
      <c r="BA2456" t="inlineStr">
        <is>
          <t>045b1f386b2c56b3c3cb2962ea440b8b</t>
        </is>
      </c>
      <c r="BB2456" t="inlineStr">
        <is>
          <t>http://openrosa.org/formdesigner/0B48E039-1E80-49A7-AC24-732B6E788E39</t>
        </is>
      </c>
      <c r="BC2456" t="inlineStr">
        <is>
          <t>Ration et autres visites</t>
        </is>
      </c>
      <c r="BD2456" t="inlineStr">
        <is>
          <t>CommCare Android, version "2.57.0"(472005). App v16173. CommCare Version 2.57.0. Build 472005, built on: 2025-05-09</t>
        </is>
      </c>
      <c r="BE2456" t="inlineStr">
        <is>
          <t>commcare_05d78f59-ebda-491c-89b8-6c42bab0e02e</t>
        </is>
      </c>
      <c r="BF2456" t="inlineStr"/>
      <c r="BG2456" t="inlineStr">
        <is>
          <t>f13d8149fc6d39ebe86af18272310ff9</t>
        </is>
      </c>
      <c r="BH2456" t="inlineStr">
        <is>
          <t>e80e5bb19d0d4d1e94c8a1a966fa7d8f</t>
        </is>
      </c>
      <c r="BI2456" t="inlineStr">
        <is>
          <t>15246</t>
        </is>
      </c>
      <c r="BJ2456" t="inlineStr">
        <is>
          <t>XFormInstance</t>
        </is>
      </c>
      <c r="BK2456" t="inlineStr">
        <is>
          <t>e408f43247f311f0b9df3339fbc0b855</t>
        </is>
      </c>
      <c r="BL2456" t="b">
        <v>0</v>
      </c>
      <c r="BM2456" t="inlineStr">
        <is>
          <t>---</t>
        </is>
      </c>
      <c r="BN2456" t="inlineStr">
        <is>
          <t>200.113.215.157</t>
        </is>
      </c>
      <c r="BO2456" t="inlineStr">
        <is>
          <t>Calistin Maudenica</t>
        </is>
      </c>
    </row>
    <row r="2457">
      <c r="A2457" t="inlineStr">
        <is>
          <t>2455</t>
        </is>
      </c>
      <c r="B2457" t="inlineStr">
        <is>
          <t>0ea2638b-e759-459f-8345-49aa626cc816</t>
        </is>
      </c>
      <c r="C2457" t="inlineStr">
        <is>
          <t>2025-06-04</t>
        </is>
      </c>
      <c r="D2457" t="inlineStr">
        <is>
          <t>3</t>
        </is>
      </c>
      <c r="E2457" t="inlineStr">
        <is>
          <t>---</t>
        </is>
      </c>
      <c r="F2457" t="inlineStr">
        <is>
          <t>0</t>
        </is>
      </c>
      <c r="G2457" t="inlineStr">
        <is>
          <t>---</t>
        </is>
      </c>
      <c r="H2457" t="inlineStr">
        <is>
          <t>1</t>
        </is>
      </c>
      <c r="I2457" t="inlineStr">
        <is>
          <t>1</t>
        </is>
      </c>
      <c r="J2457" t="inlineStr">
        <is>
          <t>1</t>
        </is>
      </c>
      <c r="K2457" t="inlineStr">
        <is>
          <t>---</t>
        </is>
      </c>
      <c r="L2457" t="inlineStr">
        <is>
          <t>---</t>
        </is>
      </c>
      <c r="M2457" t="inlineStr">
        <is>
          <t>---</t>
        </is>
      </c>
      <c r="N2457" t="inlineStr">
        <is>
          <t>---</t>
        </is>
      </c>
      <c r="O2457" t="inlineStr">
        <is>
          <t>---</t>
        </is>
      </c>
      <c r="P2457" t="inlineStr">
        <is>
          <t>---</t>
        </is>
      </c>
      <c r="Q2457" t="inlineStr">
        <is>
          <t>---</t>
        </is>
      </c>
      <c r="R2457" t="inlineStr"/>
      <c r="S2457" t="inlineStr"/>
      <c r="T2457" t="inlineStr"/>
      <c r="U2457" t="inlineStr"/>
      <c r="V2457" t="inlineStr"/>
      <c r="W2457" t="inlineStr"/>
      <c r="X2457" t="inlineStr">
        <is>
          <t>LIM/HOSJ/ST01997</t>
        </is>
      </c>
      <c r="Y2457" t="inlineStr">
        <is>
          <t>LIM/HOSJ/ST01997</t>
        </is>
      </c>
      <c r="Z2457" t="inlineStr">
        <is>
          <t>2025-06-05 01:16:31</t>
        </is>
      </c>
      <c r="AA2457" t="inlineStr">
        <is>
          <t>2025-06-05 01:16:20</t>
        </is>
      </c>
      <c r="AB2457" t="inlineStr">
        <is>
          <t>1pierre</t>
        </is>
      </c>
      <c r="AC2457" t="inlineStr">
        <is>
          <t>2025-06-13 01:16:37</t>
        </is>
      </c>
      <c r="AD2457" s="1" t="inlineStr">
        <is>
          <t>https://www.commcarehq.org/a/caris-test/reports/form_data/0ea2638b-e759-459f-8345-49aa626cc816/</t>
        </is>
      </c>
      <c r="AE2457" t="inlineStr">
        <is>
          <t>---</t>
        </is>
      </c>
      <c r="AF2457" t="inlineStr">
        <is>
          <t>3c5a623af057e23a32ae4000_21432</t>
        </is>
      </c>
      <c r="AG2457" t="inlineStr">
        <is>
          <t>OK</t>
        </is>
      </c>
      <c r="AH2457" t="inlineStr">
        <is>
          <t>2025-06-05 01:16:31</t>
        </is>
      </c>
      <c r="AI2457" t="inlineStr">
        <is>
          <t>045b1f386b2c56b3c3cb2962ea440b8b</t>
        </is>
      </c>
      <c r="AJ2457" t="inlineStr">
        <is>
          <t>2025-06-04</t>
        </is>
      </c>
      <c r="AK2457" t="inlineStr">
        <is>
          <t>3</t>
        </is>
      </c>
      <c r="AL2457" t="inlineStr">
        <is>
          <t>---</t>
        </is>
      </c>
      <c r="AM2457" t="inlineStr">
        <is>
          <t>0</t>
        </is>
      </c>
      <c r="AN2457" t="inlineStr">
        <is>
          <t>---</t>
        </is>
      </c>
      <c r="AO2457" t="inlineStr">
        <is>
          <t>1</t>
        </is>
      </c>
      <c r="AP2457" t="inlineStr">
        <is>
          <t>1</t>
        </is>
      </c>
      <c r="AQ2457" t="inlineStr"/>
      <c r="AR2457" t="inlineStr"/>
      <c r="AS2457" t="inlineStr"/>
      <c r="AT2457" t="inlineStr"/>
      <c r="AU2457" t="inlineStr">
        <is>
          <t>---</t>
        </is>
      </c>
      <c r="AV2457" t="inlineStr">
        <is>
          <t>---</t>
        </is>
      </c>
      <c r="AW2457" t="inlineStr">
        <is>
          <t>---</t>
        </is>
      </c>
      <c r="AX2457" t="inlineStr">
        <is>
          <t>---</t>
        </is>
      </c>
      <c r="AY2457" t="inlineStr">
        <is>
          <t>---</t>
        </is>
      </c>
      <c r="AZ2457" t="inlineStr">
        <is>
          <t>---</t>
        </is>
      </c>
      <c r="BA2457" t="inlineStr">
        <is>
          <t>045b1f386b2c56b3c3cb2962ea440b8b</t>
        </is>
      </c>
      <c r="BB2457" t="inlineStr">
        <is>
          <t>http://openrosa.org/formdesigner/0B48E039-1E80-49A7-AC24-732B6E788E39</t>
        </is>
      </c>
      <c r="BC2457" t="inlineStr">
        <is>
          <t>Ration et autres visites</t>
        </is>
      </c>
      <c r="BD2457" t="inlineStr">
        <is>
          <t>CommCare Android, version "2.57.0"(472005). App v16173. CommCare Version 2.57.0. Build 472005, built on: 2025-05-09</t>
        </is>
      </c>
      <c r="BE2457" t="inlineStr">
        <is>
          <t>commcare_05d78f59-ebda-491c-89b8-6c42bab0e02e</t>
        </is>
      </c>
      <c r="BF2457" t="inlineStr"/>
      <c r="BG2457" t="inlineStr">
        <is>
          <t>f13d8149fc6d39ebe86af18272310ff9</t>
        </is>
      </c>
      <c r="BH2457" t="inlineStr">
        <is>
          <t>e80e5bb19d0d4d1e94c8a1a966fa7d8f</t>
        </is>
      </c>
      <c r="BI2457" t="inlineStr">
        <is>
          <t>15246</t>
        </is>
      </c>
      <c r="BJ2457" t="inlineStr">
        <is>
          <t>XFormInstance</t>
        </is>
      </c>
      <c r="BK2457" t="inlineStr">
        <is>
          <t>e408f43247f311f0b9df3339fbc0b855</t>
        </is>
      </c>
      <c r="BL2457" t="b">
        <v>0</v>
      </c>
      <c r="BM2457" t="inlineStr">
        <is>
          <t>---</t>
        </is>
      </c>
      <c r="BN2457" t="inlineStr">
        <is>
          <t>200.113.215.157</t>
        </is>
      </c>
      <c r="BO2457" t="inlineStr">
        <is>
          <t>Herode Calistin</t>
        </is>
      </c>
    </row>
    <row r="2458">
      <c r="A2458" t="inlineStr">
        <is>
          <t>2456</t>
        </is>
      </c>
      <c r="B2458" t="inlineStr">
        <is>
          <t>9c6749be-161e-4f2f-9e0d-b55bb4efc8ab</t>
        </is>
      </c>
      <c r="C2458" t="inlineStr">
        <is>
          <t>2025-06-04</t>
        </is>
      </c>
      <c r="D2458" t="inlineStr">
        <is>
          <t>3</t>
        </is>
      </c>
      <c r="E2458" t="inlineStr">
        <is>
          <t>---</t>
        </is>
      </c>
      <c r="F2458" t="inlineStr">
        <is>
          <t>0</t>
        </is>
      </c>
      <c r="G2458" t="inlineStr">
        <is>
          <t>---</t>
        </is>
      </c>
      <c r="H2458" t="inlineStr">
        <is>
          <t>1</t>
        </is>
      </c>
      <c r="I2458" t="inlineStr">
        <is>
          <t>1</t>
        </is>
      </c>
      <c r="J2458" t="inlineStr">
        <is>
          <t>1</t>
        </is>
      </c>
      <c r="K2458" t="inlineStr">
        <is>
          <t>---</t>
        </is>
      </c>
      <c r="L2458" t="inlineStr">
        <is>
          <t>---</t>
        </is>
      </c>
      <c r="M2458" t="inlineStr">
        <is>
          <t>---</t>
        </is>
      </c>
      <c r="N2458" t="inlineStr">
        <is>
          <t>---</t>
        </is>
      </c>
      <c r="O2458" t="inlineStr">
        <is>
          <t>---</t>
        </is>
      </c>
      <c r="P2458" t="inlineStr">
        <is>
          <t>---</t>
        </is>
      </c>
      <c r="Q2458" t="inlineStr">
        <is>
          <t>---</t>
        </is>
      </c>
      <c r="R2458" t="inlineStr"/>
      <c r="S2458" t="inlineStr"/>
      <c r="T2458" t="inlineStr"/>
      <c r="U2458" t="inlineStr"/>
      <c r="V2458" t="inlineStr"/>
      <c r="W2458" t="inlineStr"/>
      <c r="X2458" t="inlineStr">
        <is>
          <t>LIM/HOSJ/ST01216</t>
        </is>
      </c>
      <c r="Y2458" t="inlineStr">
        <is>
          <t>LIM/HOSJ/ST01216</t>
        </is>
      </c>
      <c r="Z2458" t="inlineStr">
        <is>
          <t>2025-06-05 01:18:18</t>
        </is>
      </c>
      <c r="AA2458" t="inlineStr">
        <is>
          <t>2025-06-05 01:18:06</t>
        </is>
      </c>
      <c r="AB2458" t="inlineStr">
        <is>
          <t>1pierre</t>
        </is>
      </c>
      <c r="AC2458" t="inlineStr">
        <is>
          <t>2025-06-13 01:18:24</t>
        </is>
      </c>
      <c r="AD2458" s="1" t="inlineStr">
        <is>
          <t>https://www.commcarehq.org/a/caris-test/reports/form_data/9c6749be-161e-4f2f-9e0d-b55bb4efc8ab/</t>
        </is>
      </c>
      <c r="AE2458" t="inlineStr">
        <is>
          <t>---</t>
        </is>
      </c>
      <c r="AF2458" t="inlineStr">
        <is>
          <t>3b728e68cb03470e8e9a2382db065e90</t>
        </is>
      </c>
      <c r="AG2458" t="inlineStr">
        <is>
          <t>OK</t>
        </is>
      </c>
      <c r="AH2458" t="inlineStr">
        <is>
          <t>2025-06-05 01:18:18</t>
        </is>
      </c>
      <c r="AI2458" t="inlineStr">
        <is>
          <t>045b1f386b2c56b3c3cb2962ea440b8b</t>
        </is>
      </c>
      <c r="AJ2458" t="inlineStr">
        <is>
          <t>2025-06-04</t>
        </is>
      </c>
      <c r="AK2458" t="inlineStr">
        <is>
          <t>3</t>
        </is>
      </c>
      <c r="AL2458" t="inlineStr">
        <is>
          <t>---</t>
        </is>
      </c>
      <c r="AM2458" t="inlineStr">
        <is>
          <t>0</t>
        </is>
      </c>
      <c r="AN2458" t="inlineStr">
        <is>
          <t>---</t>
        </is>
      </c>
      <c r="AO2458" t="inlineStr">
        <is>
          <t>1</t>
        </is>
      </c>
      <c r="AP2458" t="inlineStr">
        <is>
          <t>1</t>
        </is>
      </c>
      <c r="AQ2458" t="inlineStr"/>
      <c r="AR2458" t="inlineStr"/>
      <c r="AS2458" t="inlineStr"/>
      <c r="AT2458" t="inlineStr"/>
      <c r="AU2458" t="inlineStr">
        <is>
          <t>---</t>
        </is>
      </c>
      <c r="AV2458" t="inlineStr">
        <is>
          <t>---</t>
        </is>
      </c>
      <c r="AW2458" t="inlineStr">
        <is>
          <t>---</t>
        </is>
      </c>
      <c r="AX2458" t="inlineStr">
        <is>
          <t>---</t>
        </is>
      </c>
      <c r="AY2458" t="inlineStr">
        <is>
          <t>---</t>
        </is>
      </c>
      <c r="AZ2458" t="inlineStr">
        <is>
          <t>---</t>
        </is>
      </c>
      <c r="BA2458" t="inlineStr">
        <is>
          <t>045b1f386b2c56b3c3cb2962ea440b8b</t>
        </is>
      </c>
      <c r="BB2458" t="inlineStr">
        <is>
          <t>http://openrosa.org/formdesigner/0B48E039-1E80-49A7-AC24-732B6E788E39</t>
        </is>
      </c>
      <c r="BC2458" t="inlineStr">
        <is>
          <t>Ration et autres visites</t>
        </is>
      </c>
      <c r="BD2458" t="inlineStr">
        <is>
          <t>CommCare Android, version "2.57.0"(472005). App v16173. CommCare Version 2.57.0. Build 472005, built on: 2025-05-09</t>
        </is>
      </c>
      <c r="BE2458" t="inlineStr">
        <is>
          <t>commcare_05d78f59-ebda-491c-89b8-6c42bab0e02e</t>
        </is>
      </c>
      <c r="BF2458" t="inlineStr"/>
      <c r="BG2458" t="inlineStr">
        <is>
          <t>f13d8149fc6d39ebe86af18272310ff9</t>
        </is>
      </c>
      <c r="BH2458" t="inlineStr">
        <is>
          <t>e80e5bb19d0d4d1e94c8a1a966fa7d8f</t>
        </is>
      </c>
      <c r="BI2458" t="inlineStr">
        <is>
          <t>15246</t>
        </is>
      </c>
      <c r="BJ2458" t="inlineStr">
        <is>
          <t>XFormInstance</t>
        </is>
      </c>
      <c r="BK2458" t="inlineStr">
        <is>
          <t>e408f43247f311f0b9df3339fbc0b855</t>
        </is>
      </c>
      <c r="BL2458" t="b">
        <v>0</v>
      </c>
      <c r="BM2458" t="inlineStr">
        <is>
          <t>---</t>
        </is>
      </c>
      <c r="BN2458" t="inlineStr">
        <is>
          <t>200.113.215.157</t>
        </is>
      </c>
      <c r="BO2458" t="inlineStr">
        <is>
          <t>Christela  Delva</t>
        </is>
      </c>
    </row>
    <row r="2459">
      <c r="A2459" t="inlineStr">
        <is>
          <t>2457</t>
        </is>
      </c>
      <c r="B2459" t="inlineStr">
        <is>
          <t>0cc3ddd9-64d8-4b36-a543-19cdf8544562</t>
        </is>
      </c>
      <c r="C2459" t="inlineStr">
        <is>
          <t>2025-06-13</t>
        </is>
      </c>
      <c r="D2459" t="inlineStr">
        <is>
          <t>3</t>
        </is>
      </c>
      <c r="E2459" t="inlineStr">
        <is>
          <t>---</t>
        </is>
      </c>
      <c r="F2459" t="inlineStr">
        <is>
          <t>0</t>
        </is>
      </c>
      <c r="G2459" t="inlineStr">
        <is>
          <t>---</t>
        </is>
      </c>
      <c r="H2459" t="inlineStr">
        <is>
          <t>1</t>
        </is>
      </c>
      <c r="I2459" t="inlineStr">
        <is>
          <t>0</t>
        </is>
      </c>
      <c r="J2459" t="inlineStr">
        <is>
          <t>---</t>
        </is>
      </c>
      <c r="K2459" t="inlineStr">
        <is>
          <t>---</t>
        </is>
      </c>
      <c r="L2459" t="inlineStr">
        <is>
          <t>---</t>
        </is>
      </c>
      <c r="M2459" t="inlineStr">
        <is>
          <t>---</t>
        </is>
      </c>
      <c r="N2459" t="inlineStr">
        <is>
          <t>---</t>
        </is>
      </c>
      <c r="O2459" t="inlineStr">
        <is>
          <t>---</t>
        </is>
      </c>
      <c r="P2459" t="inlineStr">
        <is>
          <t>---</t>
        </is>
      </c>
      <c r="Q2459" t="inlineStr">
        <is>
          <t>---</t>
        </is>
      </c>
      <c r="R2459" t="inlineStr">
        <is>
          <t>---</t>
        </is>
      </c>
      <c r="S2459" t="inlineStr">
        <is>
          <t>---</t>
        </is>
      </c>
      <c r="T2459" t="inlineStr">
        <is>
          <t>---</t>
        </is>
      </c>
      <c r="U2459" t="inlineStr">
        <is>
          <t>---</t>
        </is>
      </c>
      <c r="V2459" t="inlineStr">
        <is>
          <t>---</t>
        </is>
      </c>
      <c r="W2459" t="inlineStr"/>
      <c r="X2459" t="inlineStr">
        <is>
          <t>CAP/CALT/ST00796</t>
        </is>
      </c>
      <c r="Y2459" t="inlineStr">
        <is>
          <t>CAP/CALT/ST00796</t>
        </is>
      </c>
      <c r="Z2459" t="inlineStr">
        <is>
          <t>2025-06-14 02:45:28</t>
        </is>
      </c>
      <c r="AA2459" t="inlineStr">
        <is>
          <t>2025-06-14 02:45:16</t>
        </is>
      </c>
      <c r="AB2459" t="inlineStr">
        <is>
          <t>1irania</t>
        </is>
      </c>
      <c r="AC2459" t="inlineStr">
        <is>
          <t>2025-06-14 02:45:29</t>
        </is>
      </c>
      <c r="AD2459" s="1" t="inlineStr">
        <is>
          <t>https://www.commcarehq.org/a/caris-test/reports/form_data/0cc3ddd9-64d8-4b36-a543-19cdf8544562/</t>
        </is>
      </c>
      <c r="AE2459" t="inlineStr">
        <is>
          <t>---</t>
        </is>
      </c>
      <c r="AF2459" t="inlineStr">
        <is>
          <t>3c5a623af057e23a32ae4000_26437</t>
        </is>
      </c>
      <c r="AG2459" t="inlineStr">
        <is>
          <t>OK</t>
        </is>
      </c>
      <c r="AH2459" t="inlineStr">
        <is>
          <t>2025-06-14 02:45:28</t>
        </is>
      </c>
      <c r="AI2459" t="inlineStr">
        <is>
          <t>42a82b7de9e609ae71648670ad4c56aa</t>
        </is>
      </c>
      <c r="AJ2459" t="inlineStr">
        <is>
          <t>2025-06-13</t>
        </is>
      </c>
      <c r="AK2459" t="inlineStr">
        <is>
          <t>3</t>
        </is>
      </c>
      <c r="AL2459" t="inlineStr">
        <is>
          <t>---</t>
        </is>
      </c>
      <c r="AM2459" t="inlineStr">
        <is>
          <t>0</t>
        </is>
      </c>
      <c r="AN2459" t="inlineStr">
        <is>
          <t>---</t>
        </is>
      </c>
      <c r="AO2459" t="inlineStr">
        <is>
          <t>1</t>
        </is>
      </c>
      <c r="AP2459" t="inlineStr">
        <is>
          <t>0</t>
        </is>
      </c>
      <c r="AQ2459" t="inlineStr">
        <is>
          <t>---</t>
        </is>
      </c>
      <c r="AR2459" t="inlineStr">
        <is>
          <t>---</t>
        </is>
      </c>
      <c r="AS2459" t="inlineStr">
        <is>
          <t>---</t>
        </is>
      </c>
      <c r="AT2459" t="inlineStr"/>
      <c r="AU2459" t="inlineStr">
        <is>
          <t>---</t>
        </is>
      </c>
      <c r="AV2459" t="inlineStr">
        <is>
          <t>---</t>
        </is>
      </c>
      <c r="AW2459" t="inlineStr">
        <is>
          <t>---</t>
        </is>
      </c>
      <c r="AX2459" t="inlineStr">
        <is>
          <t>---</t>
        </is>
      </c>
      <c r="AY2459" t="inlineStr">
        <is>
          <t>---</t>
        </is>
      </c>
      <c r="AZ2459" t="inlineStr">
        <is>
          <t>---</t>
        </is>
      </c>
      <c r="BA2459" t="inlineStr">
        <is>
          <t>42a82b7de9e609ae71648670ad4c56aa</t>
        </is>
      </c>
      <c r="BB2459" t="inlineStr">
        <is>
          <t>http://openrosa.org/formdesigner/0B48E039-1E80-49A7-AC24-732B6E788E39</t>
        </is>
      </c>
      <c r="BC2459" t="inlineStr">
        <is>
          <t>Ration et autres visites</t>
        </is>
      </c>
      <c r="BD2459" t="inlineStr">
        <is>
          <t>CommCare Android, version "2.57.0"(472005). App v16173. CommCare Version 2.57.0. Build 472005, built on: 2025-05-09</t>
        </is>
      </c>
      <c r="BE2459" t="inlineStr">
        <is>
          <t>commcare_810115cc-52c5-4875-8fe9-3d267d1618b9</t>
        </is>
      </c>
      <c r="BF2459" t="inlineStr"/>
      <c r="BG2459" t="inlineStr">
        <is>
          <t>f13d8149fc6d39ebe86af18272310ff9</t>
        </is>
      </c>
      <c r="BH2459" t="inlineStr">
        <is>
          <t>e80e5bb19d0d4d1e94c8a1a966fa7d8f</t>
        </is>
      </c>
      <c r="BI2459" t="inlineStr">
        <is>
          <t>15246</t>
        </is>
      </c>
      <c r="BJ2459" t="inlineStr">
        <is>
          <t>XFormInstance</t>
        </is>
      </c>
      <c r="BK2459" t="inlineStr">
        <is>
          <t>99eaeda4488211f0b9e83339fbc0b855</t>
        </is>
      </c>
      <c r="BL2459" t="b">
        <v>0</v>
      </c>
      <c r="BM2459" t="inlineStr">
        <is>
          <t>---</t>
        </is>
      </c>
      <c r="BN2459" t="inlineStr">
        <is>
          <t>200.113.214.69</t>
        </is>
      </c>
      <c r="BO2459" t="inlineStr">
        <is>
          <t>Maculene Louis</t>
        </is>
      </c>
    </row>
    <row r="2460">
      <c r="A2460" t="inlineStr">
        <is>
          <t>2458</t>
        </is>
      </c>
      <c r="B2460" t="inlineStr">
        <is>
          <t>a003050f-24bb-4d0f-a532-e254859521a4</t>
        </is>
      </c>
      <c r="C2460" t="inlineStr">
        <is>
          <t>2025-06-13</t>
        </is>
      </c>
      <c r="D2460" t="inlineStr">
        <is>
          <t>5</t>
        </is>
      </c>
      <c r="E2460" t="inlineStr">
        <is>
          <t>---</t>
        </is>
      </c>
      <c r="F2460" t="inlineStr">
        <is>
          <t>0</t>
        </is>
      </c>
      <c r="G2460" t="inlineStr">
        <is>
          <t>---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---</t>
        </is>
      </c>
      <c r="L2460" t="inlineStr">
        <is>
          <t>---</t>
        </is>
      </c>
      <c r="M2460" t="inlineStr">
        <is>
          <t>---</t>
        </is>
      </c>
      <c r="N2460" t="inlineStr">
        <is>
          <t>---</t>
        </is>
      </c>
      <c r="O2460" t="inlineStr">
        <is>
          <t>---</t>
        </is>
      </c>
      <c r="P2460" t="inlineStr">
        <is>
          <t>---</t>
        </is>
      </c>
      <c r="Q2460" t="inlineStr">
        <is>
          <t>---</t>
        </is>
      </c>
      <c r="R2460" t="inlineStr"/>
      <c r="S2460" t="inlineStr"/>
      <c r="T2460" t="inlineStr"/>
      <c r="U2460" t="inlineStr"/>
      <c r="V2460" t="inlineStr"/>
      <c r="W2460" t="inlineStr"/>
      <c r="X2460" t="inlineStr">
        <is>
          <t>CAP/HSCM/ST03724</t>
        </is>
      </c>
      <c r="Y2460" t="inlineStr">
        <is>
          <t>CAP/HSCM/ST03724</t>
        </is>
      </c>
      <c r="Z2460" t="inlineStr">
        <is>
          <t>2025-06-15 01:54:34</t>
        </is>
      </c>
      <c r="AA2460" t="inlineStr">
        <is>
          <t>2025-06-15 01:54:01</t>
        </is>
      </c>
      <c r="AB2460" t="inlineStr">
        <is>
          <t>1fleurgile</t>
        </is>
      </c>
      <c r="AC2460" t="inlineStr">
        <is>
          <t>2025-06-15 01:08:48</t>
        </is>
      </c>
      <c r="AD2460" s="1" t="inlineStr">
        <is>
          <t>https://www.commcarehq.org/a/caris-test/reports/form_data/a003050f-24bb-4d0f-a532-e254859521a4/</t>
        </is>
      </c>
      <c r="AE2460" t="inlineStr">
        <is>
          <t>---</t>
        </is>
      </c>
      <c r="AF2460" t="inlineStr">
        <is>
          <t>3c5a623af057e23a32ae4000_105929</t>
        </is>
      </c>
      <c r="AG2460" t="inlineStr">
        <is>
          <t>---</t>
        </is>
      </c>
      <c r="AH2460" t="inlineStr">
        <is>
          <t>2025-06-15 01:54:34</t>
        </is>
      </c>
      <c r="AI2460" t="inlineStr">
        <is>
          <t>9cfdf7db54419d22491b2c964b5162b3</t>
        </is>
      </c>
      <c r="AJ2460" t="inlineStr">
        <is>
          <t>2025-06-13</t>
        </is>
      </c>
      <c r="AK2460" t="inlineStr">
        <is>
          <t>5</t>
        </is>
      </c>
      <c r="AL2460" t="inlineStr">
        <is>
          <t>---</t>
        </is>
      </c>
      <c r="AM2460" t="inlineStr">
        <is>
          <t>0</t>
        </is>
      </c>
      <c r="AN2460" t="inlineStr">
        <is>
          <t>---</t>
        </is>
      </c>
      <c r="AO2460" t="inlineStr">
        <is>
          <t>1</t>
        </is>
      </c>
      <c r="AP2460" t="inlineStr">
        <is>
          <t>1</t>
        </is>
      </c>
      <c r="AQ2460" t="inlineStr"/>
      <c r="AR2460" t="inlineStr"/>
      <c r="AS2460" t="inlineStr"/>
      <c r="AT2460" t="inlineStr"/>
      <c r="AU2460" t="inlineStr">
        <is>
          <t>---</t>
        </is>
      </c>
      <c r="AV2460" t="inlineStr">
        <is>
          <t>---</t>
        </is>
      </c>
      <c r="AW2460" t="inlineStr">
        <is>
          <t>---</t>
        </is>
      </c>
      <c r="AX2460" t="inlineStr">
        <is>
          <t>---</t>
        </is>
      </c>
      <c r="AY2460" t="inlineStr">
        <is>
          <t>---</t>
        </is>
      </c>
      <c r="AZ2460" t="inlineStr">
        <is>
          <t>---</t>
        </is>
      </c>
      <c r="BA2460" t="inlineStr">
        <is>
          <t>9cfdf7db54419d22491b2c964b5162b3</t>
        </is>
      </c>
      <c r="BB2460" t="inlineStr">
        <is>
          <t>http://openrosa.org/formdesigner/0B48E039-1E80-49A7-AC24-732B6E788E39</t>
        </is>
      </c>
      <c r="BC2460" t="inlineStr">
        <is>
          <t>Ration et autres visites</t>
        </is>
      </c>
      <c r="BD2460" t="inlineStr">
        <is>
          <t>CommCare Android, version "2.56.1"(471796). App v16173. CommCare Version 2.56.1. Build 471796, built on: 2025-05-12</t>
        </is>
      </c>
      <c r="BE2460" t="inlineStr">
        <is>
          <t>commcare_76b456dd-7d90-498a-a785-92f136625a61</t>
        </is>
      </c>
      <c r="BF2460" t="inlineStr">
        <is>
          <t>19.7264738 -72.2201715 -26.3 1652.3</t>
        </is>
      </c>
      <c r="BG2460" t="inlineStr">
        <is>
          <t>f13d8149fc6d39ebe86af18272310ff9</t>
        </is>
      </c>
      <c r="BH2460" t="inlineStr">
        <is>
          <t>e80e5bb19d0d4d1e94c8a1a966fa7d8f</t>
        </is>
      </c>
      <c r="BI2460" t="inlineStr">
        <is>
          <t>15246</t>
        </is>
      </c>
      <c r="BJ2460" t="inlineStr">
        <is>
          <t>XFormInstance</t>
        </is>
      </c>
      <c r="BK2460" t="inlineStr">
        <is>
          <t>e06c5d3447f111f0b9df3339fbc0b855</t>
        </is>
      </c>
      <c r="BL2460" t="b">
        <v>0</v>
      </c>
      <c r="BM2460" t="inlineStr">
        <is>
          <t>---</t>
        </is>
      </c>
      <c r="BN2460" t="inlineStr">
        <is>
          <t>200.113.238.102</t>
        </is>
      </c>
      <c r="BO2460" t="inlineStr">
        <is>
          <t>Daphca Jeanty</t>
        </is>
      </c>
    </row>
    <row r="2461">
      <c r="A2461" t="inlineStr">
        <is>
          <t>2459</t>
        </is>
      </c>
      <c r="B2461" t="inlineStr">
        <is>
          <t>bdfd38c3-da83-40cd-94fc-84e4d91603f8</t>
        </is>
      </c>
      <c r="C2461" t="inlineStr">
        <is>
          <t>2025-06-13</t>
        </is>
      </c>
      <c r="D2461" t="inlineStr">
        <is>
          <t>5</t>
        </is>
      </c>
      <c r="E2461" t="inlineStr">
        <is>
          <t>---</t>
        </is>
      </c>
      <c r="F2461" t="inlineStr">
        <is>
          <t>0</t>
        </is>
      </c>
      <c r="G2461" t="inlineStr">
        <is>
          <t>---</t>
        </is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---</t>
        </is>
      </c>
      <c r="L2461" t="inlineStr">
        <is>
          <t>---</t>
        </is>
      </c>
      <c r="M2461" t="inlineStr">
        <is>
          <t>---</t>
        </is>
      </c>
      <c r="N2461" t="inlineStr">
        <is>
          <t>---</t>
        </is>
      </c>
      <c r="O2461" t="inlineStr">
        <is>
          <t>---</t>
        </is>
      </c>
      <c r="P2461" t="inlineStr">
        <is>
          <t>---</t>
        </is>
      </c>
      <c r="Q2461" t="inlineStr">
        <is>
          <t>---</t>
        </is>
      </c>
      <c r="R2461" t="inlineStr"/>
      <c r="S2461" t="inlineStr"/>
      <c r="T2461" t="inlineStr"/>
      <c r="U2461" t="inlineStr"/>
      <c r="V2461" t="inlineStr"/>
      <c r="W2461" t="inlineStr"/>
      <c r="X2461" t="inlineStr">
        <is>
          <t>CAP/HSCM/ST02309</t>
        </is>
      </c>
      <c r="Y2461" t="inlineStr">
        <is>
          <t>CAP/HSCM/ST02309</t>
        </is>
      </c>
      <c r="Z2461" t="inlineStr">
        <is>
          <t>2025-06-15 01:55:52</t>
        </is>
      </c>
      <c r="AA2461" t="inlineStr">
        <is>
          <t>2025-06-15 01:55:19</t>
        </is>
      </c>
      <c r="AB2461" t="inlineStr">
        <is>
          <t>1fleurgile</t>
        </is>
      </c>
      <c r="AC2461" t="inlineStr">
        <is>
          <t>2025-06-15 01:08:48</t>
        </is>
      </c>
      <c r="AD2461" s="1" t="inlineStr">
        <is>
          <t>https://www.commcarehq.org/a/caris-test/reports/form_data/bdfd38c3-da83-40cd-94fc-84e4d91603f8/</t>
        </is>
      </c>
      <c r="AE2461" t="inlineStr">
        <is>
          <t>---</t>
        </is>
      </c>
      <c r="AF2461" t="inlineStr">
        <is>
          <t>a21aadb761ce4b9fa31115178e798b8b</t>
        </is>
      </c>
      <c r="AG2461" t="inlineStr">
        <is>
          <t>---</t>
        </is>
      </c>
      <c r="AH2461" t="inlineStr">
        <is>
          <t>2025-06-15 01:55:52</t>
        </is>
      </c>
      <c r="AI2461" t="inlineStr">
        <is>
          <t>9cfdf7db54419d22491b2c964b5162b3</t>
        </is>
      </c>
      <c r="AJ2461" t="inlineStr">
        <is>
          <t>2025-06-13</t>
        </is>
      </c>
      <c r="AK2461" t="inlineStr">
        <is>
          <t>5</t>
        </is>
      </c>
      <c r="AL2461" t="inlineStr">
        <is>
          <t>---</t>
        </is>
      </c>
      <c r="AM2461" t="inlineStr">
        <is>
          <t>0</t>
        </is>
      </c>
      <c r="AN2461" t="inlineStr">
        <is>
          <t>---</t>
        </is>
      </c>
      <c r="AO2461" t="inlineStr">
        <is>
          <t>1</t>
        </is>
      </c>
      <c r="AP2461" t="inlineStr">
        <is>
          <t>1</t>
        </is>
      </c>
      <c r="AQ2461" t="inlineStr"/>
      <c r="AR2461" t="inlineStr"/>
      <c r="AS2461" t="inlineStr"/>
      <c r="AT2461" t="inlineStr"/>
      <c r="AU2461" t="inlineStr">
        <is>
          <t>---</t>
        </is>
      </c>
      <c r="AV2461" t="inlineStr">
        <is>
          <t>---</t>
        </is>
      </c>
      <c r="AW2461" t="inlineStr">
        <is>
          <t>---</t>
        </is>
      </c>
      <c r="AX2461" t="inlineStr">
        <is>
          <t>---</t>
        </is>
      </c>
      <c r="AY2461" t="inlineStr">
        <is>
          <t>---</t>
        </is>
      </c>
      <c r="AZ2461" t="inlineStr">
        <is>
          <t>---</t>
        </is>
      </c>
      <c r="BA2461" t="inlineStr">
        <is>
          <t>9cfdf7db54419d22491b2c964b5162b3</t>
        </is>
      </c>
      <c r="BB2461" t="inlineStr">
        <is>
          <t>http://openrosa.org/formdesigner/0B48E039-1E80-49A7-AC24-732B6E788E39</t>
        </is>
      </c>
      <c r="BC2461" t="inlineStr">
        <is>
          <t>Ration et autres visites</t>
        </is>
      </c>
      <c r="BD2461" t="inlineStr">
        <is>
          <t>CommCare Android, version "2.56.1"(471796). App v16173. CommCare Version 2.56.1. Build 471796, built on: 2025-05-12</t>
        </is>
      </c>
      <c r="BE2461" t="inlineStr">
        <is>
          <t>commcare_76b456dd-7d90-498a-a785-92f136625a61</t>
        </is>
      </c>
      <c r="BF2461" t="inlineStr">
        <is>
          <t>19.7264738 -72.2201715 -26.3 1768.82</t>
        </is>
      </c>
      <c r="BG2461" t="inlineStr">
        <is>
          <t>f13d8149fc6d39ebe86af18272310ff9</t>
        </is>
      </c>
      <c r="BH2461" t="inlineStr">
        <is>
          <t>e80e5bb19d0d4d1e94c8a1a966fa7d8f</t>
        </is>
      </c>
      <c r="BI2461" t="inlineStr">
        <is>
          <t>15246</t>
        </is>
      </c>
      <c r="BJ2461" t="inlineStr">
        <is>
          <t>XFormInstance</t>
        </is>
      </c>
      <c r="BK2461" t="inlineStr">
        <is>
          <t>e06c5d3447f111f0b9df3339fbc0b855</t>
        </is>
      </c>
      <c r="BL2461" t="b">
        <v>0</v>
      </c>
      <c r="BM2461" t="inlineStr">
        <is>
          <t>---</t>
        </is>
      </c>
      <c r="BN2461" t="inlineStr">
        <is>
          <t>200.113.238.102</t>
        </is>
      </c>
      <c r="BO2461" t="inlineStr">
        <is>
          <t>Witchana Dolcine</t>
        </is>
      </c>
    </row>
    <row r="2462">
      <c r="A2462" t="inlineStr">
        <is>
          <t>2460</t>
        </is>
      </c>
      <c r="B2462" t="inlineStr">
        <is>
          <t>c05340f9-0813-46e0-9151-fa85b5739916</t>
        </is>
      </c>
      <c r="C2462" t="inlineStr">
        <is>
          <t>2025-06-10</t>
        </is>
      </c>
      <c r="D2462" t="inlineStr">
        <is>
          <t>2</t>
        </is>
      </c>
      <c r="E2462" t="inlineStr">
        <is>
          <t>---</t>
        </is>
      </c>
      <c r="F2462" t="inlineStr">
        <is>
          <t>1</t>
        </is>
      </c>
      <c r="G2462" t="inlineStr">
        <is>
          <t>---</t>
        </is>
      </c>
      <c r="H2462" t="inlineStr">
        <is>
          <t>1</t>
        </is>
      </c>
      <c r="I2462" t="inlineStr">
        <is>
          <t>1</t>
        </is>
      </c>
      <c r="J2462" t="inlineStr">
        <is>
          <t>4</t>
        </is>
      </c>
      <c r="K2462" t="inlineStr">
        <is>
          <t>1</t>
        </is>
      </c>
      <c r="L2462">
        <f>HYPERLINK("https://www.commcarehq.org/a/caris-test/api/form_attachment/v1/c05340f9-0813-46e0-9151-fa85b5739916/1750032988832.jpg")</f>
        <v/>
      </c>
      <c r="M2462" t="inlineStr">
        <is>
          <t>---</t>
        </is>
      </c>
      <c r="N2462" t="inlineStr">
        <is>
          <t>---</t>
        </is>
      </c>
      <c r="O2462" t="inlineStr"/>
      <c r="P2462" t="inlineStr">
        <is>
          <t>---</t>
        </is>
      </c>
      <c r="Q2462" t="inlineStr">
        <is>
          <t>2</t>
        </is>
      </c>
      <c r="R2462" t="inlineStr"/>
      <c r="S2462" t="inlineStr"/>
      <c r="T2462" t="inlineStr"/>
      <c r="U2462">
        <f>HYPERLINK("https://www.commcarehq.org/a/caris-test/api/form_attachment/v1/c05340f9-0813-46e0-9151-fa85b5739916/1750032963911.jpg")</f>
        <v/>
      </c>
      <c r="V2462" t="inlineStr"/>
      <c r="W2462" t="inlineStr"/>
      <c r="X2462" t="inlineStr">
        <is>
          <t>PAP/NPFS/ST00073</t>
        </is>
      </c>
      <c r="Y2462" t="inlineStr">
        <is>
          <t>PAP/NPFS/ST00073</t>
        </is>
      </c>
      <c r="Z2462" t="inlineStr">
        <is>
          <t>2025-06-16 00:16:39</t>
        </is>
      </c>
      <c r="AA2462" t="inlineStr">
        <is>
          <t>2025-06-11 00:08:56</t>
        </is>
      </c>
      <c r="AB2462" t="inlineStr">
        <is>
          <t>2christelle</t>
        </is>
      </c>
      <c r="AC2462" t="inlineStr">
        <is>
          <t>2025-06-16 10:36:37</t>
        </is>
      </c>
      <c r="AD2462" s="1" t="inlineStr">
        <is>
          <t>https://www.commcarehq.org/a/caris-test/reports/form_data/c05340f9-0813-46e0-9151-fa85b5739916/</t>
        </is>
      </c>
      <c r="AE2462" t="inlineStr">
        <is>
          <t>---</t>
        </is>
      </c>
      <c r="AF2462" t="inlineStr">
        <is>
          <t>1a1152074e5e4ce3ad45edae60e92cea</t>
        </is>
      </c>
      <c r="AG2462" t="inlineStr">
        <is>
          <t>---</t>
        </is>
      </c>
      <c r="AH2462" t="inlineStr">
        <is>
          <t>2025-06-16 00:16:39</t>
        </is>
      </c>
      <c r="AI2462" t="inlineStr">
        <is>
          <t>246df32431d94e4a97fb5b1b8bef6b0e</t>
        </is>
      </c>
      <c r="AJ2462" t="inlineStr">
        <is>
          <t>2025-06-10</t>
        </is>
      </c>
      <c r="AK2462" t="inlineStr">
        <is>
          <t>2</t>
        </is>
      </c>
      <c r="AL2462" t="inlineStr">
        <is>
          <t>---</t>
        </is>
      </c>
      <c r="AM2462" t="inlineStr">
        <is>
          <t>1</t>
        </is>
      </c>
      <c r="AN2462" t="inlineStr">
        <is>
          <t>---</t>
        </is>
      </c>
      <c r="AO2462" t="inlineStr">
        <is>
          <t>1</t>
        </is>
      </c>
      <c r="AP2462" t="inlineStr">
        <is>
          <t>1</t>
        </is>
      </c>
      <c r="AQ2462" t="inlineStr"/>
      <c r="AR2462" t="inlineStr"/>
      <c r="AS2462" t="inlineStr"/>
      <c r="AT2462" t="inlineStr"/>
      <c r="AU2462" t="inlineStr">
        <is>
          <t>---</t>
        </is>
      </c>
      <c r="AV2462" t="inlineStr">
        <is>
          <t>---</t>
        </is>
      </c>
      <c r="AW2462" t="inlineStr">
        <is>
          <t>---</t>
        </is>
      </c>
      <c r="AX2462" t="inlineStr">
        <is>
          <t>---</t>
        </is>
      </c>
      <c r="AY2462" t="inlineStr">
        <is>
          <t>---</t>
        </is>
      </c>
      <c r="AZ2462" t="inlineStr">
        <is>
          <t>---</t>
        </is>
      </c>
      <c r="BA2462" t="inlineStr">
        <is>
          <t>246df32431d94e4a97fb5b1b8bef6b0e</t>
        </is>
      </c>
      <c r="BB2462" t="inlineStr">
        <is>
          <t>http://openrosa.org/formdesigner/0B48E039-1E80-49A7-AC24-732B6E788E39</t>
        </is>
      </c>
      <c r="BC2462" t="inlineStr">
        <is>
          <t>Ration et autres visites</t>
        </is>
      </c>
      <c r="BD2462" t="inlineStr">
        <is>
          <t>CommCare Android, version "2.57.0"(472005). App v16173. CommCare Version 2.57.0. Build 472005, built on: 2025-05-09</t>
        </is>
      </c>
      <c r="BE2462" t="inlineStr">
        <is>
          <t>commcare_95f1782f-8426-4434-b328-8386bbd0e352</t>
        </is>
      </c>
      <c r="BF2462" t="inlineStr">
        <is>
          <t>18.4775427 -72.2796437 1193.0 9.69</t>
        </is>
      </c>
      <c r="BG2462" t="inlineStr">
        <is>
          <t>f13d8149fc6d39ebe86af18272310ff9</t>
        </is>
      </c>
      <c r="BH2462" t="inlineStr">
        <is>
          <t>e80e5bb19d0d4d1e94c8a1a966fa7d8f</t>
        </is>
      </c>
      <c r="BI2462" t="inlineStr">
        <is>
          <t>15246</t>
        </is>
      </c>
      <c r="BJ2462" t="inlineStr">
        <is>
          <t>XFormInstance</t>
        </is>
      </c>
      <c r="BK2462" t="inlineStr">
        <is>
          <t>cc4f6536464711f0b945df8044126b4a</t>
        </is>
      </c>
      <c r="BL2462" t="b">
        <v>0</v>
      </c>
      <c r="BM2462" t="inlineStr">
        <is>
          <t>---</t>
        </is>
      </c>
      <c r="BN2462" t="inlineStr">
        <is>
          <t>200.113.251.36</t>
        </is>
      </c>
      <c r="BO2462" t="inlineStr">
        <is>
          <t>Augustin Christella</t>
        </is>
      </c>
    </row>
    <row r="2463">
      <c r="A2463" t="inlineStr">
        <is>
          <t>2461</t>
        </is>
      </c>
      <c r="B2463" t="inlineStr">
        <is>
          <t>bb622117-1680-4d0a-971f-331dc511022c</t>
        </is>
      </c>
      <c r="C2463" t="inlineStr">
        <is>
          <t>2025-06-10</t>
        </is>
      </c>
      <c r="D2463" t="inlineStr">
        <is>
          <t>2</t>
        </is>
      </c>
      <c r="E2463" t="inlineStr">
        <is>
          <t>---</t>
        </is>
      </c>
      <c r="F2463" t="inlineStr">
        <is>
          <t>1</t>
        </is>
      </c>
      <c r="G2463" t="inlineStr">
        <is>
          <t>---</t>
        </is>
      </c>
      <c r="H2463" t="inlineStr">
        <is>
          <t>1</t>
        </is>
      </c>
      <c r="I2463" t="inlineStr">
        <is>
          <t>1</t>
        </is>
      </c>
      <c r="J2463" t="inlineStr">
        <is>
          <t>4</t>
        </is>
      </c>
      <c r="K2463" t="inlineStr">
        <is>
          <t>1</t>
        </is>
      </c>
      <c r="L2463">
        <f>HYPERLINK("https://www.commcarehq.org/a/caris-test/api/form_attachment/v1/bb622117-1680-4d0a-971f-331dc511022c/1750033370091.jpg")</f>
        <v/>
      </c>
      <c r="M2463" t="inlineStr">
        <is>
          <t>---</t>
        </is>
      </c>
      <c r="N2463" t="inlineStr">
        <is>
          <t>---</t>
        </is>
      </c>
      <c r="O2463" t="inlineStr">
        <is>
          <t>3</t>
        </is>
      </c>
      <c r="P2463" t="inlineStr">
        <is>
          <t>2 boites pour 2 semaines</t>
        </is>
      </c>
      <c r="Q2463" t="inlineStr">
        <is>
          <t>2</t>
        </is>
      </c>
      <c r="R2463" t="inlineStr"/>
      <c r="S2463" t="inlineStr"/>
      <c r="T2463" t="inlineStr"/>
      <c r="U2463" t="inlineStr"/>
      <c r="V2463" t="inlineStr"/>
      <c r="W2463" t="inlineStr"/>
      <c r="X2463" t="inlineStr">
        <is>
          <t>PAP/NPFS/ST00073</t>
        </is>
      </c>
      <c r="Y2463" t="inlineStr">
        <is>
          <t>PAP/NPFS/ST00073</t>
        </is>
      </c>
      <c r="Z2463" t="inlineStr">
        <is>
          <t>2025-06-16 00:23:20</t>
        </is>
      </c>
      <c r="AA2463" t="inlineStr">
        <is>
          <t>2025-06-16 00:19:15</t>
        </is>
      </c>
      <c r="AB2463" t="inlineStr">
        <is>
          <t>2christelle</t>
        </is>
      </c>
      <c r="AC2463" t="inlineStr">
        <is>
          <t>2025-06-16 10:36:40</t>
        </is>
      </c>
      <c r="AD2463" s="1" t="inlineStr">
        <is>
          <t>https://www.commcarehq.org/a/caris-test/reports/form_data/bb622117-1680-4d0a-971f-331dc511022c/</t>
        </is>
      </c>
      <c r="AE2463" t="inlineStr">
        <is>
          <t>---</t>
        </is>
      </c>
      <c r="AF2463" t="inlineStr">
        <is>
          <t>1a1152074e5e4ce3ad45edae60e92cea</t>
        </is>
      </c>
      <c r="AG2463" t="inlineStr">
        <is>
          <t>---</t>
        </is>
      </c>
      <c r="AH2463" t="inlineStr">
        <is>
          <t>2025-06-16 00:23:20</t>
        </is>
      </c>
      <c r="AI2463" t="inlineStr">
        <is>
          <t>246df32431d94e4a97fb5b1b8bef6b0e</t>
        </is>
      </c>
      <c r="AJ2463" t="inlineStr">
        <is>
          <t>2025-06-10</t>
        </is>
      </c>
      <c r="AK2463" t="inlineStr">
        <is>
          <t>2</t>
        </is>
      </c>
      <c r="AL2463" t="inlineStr">
        <is>
          <t>---</t>
        </is>
      </c>
      <c r="AM2463" t="inlineStr">
        <is>
          <t>1</t>
        </is>
      </c>
      <c r="AN2463" t="inlineStr">
        <is>
          <t>---</t>
        </is>
      </c>
      <c r="AO2463" t="inlineStr">
        <is>
          <t>1</t>
        </is>
      </c>
      <c r="AP2463" t="inlineStr">
        <is>
          <t>1</t>
        </is>
      </c>
      <c r="AQ2463" t="inlineStr"/>
      <c r="AR2463" t="inlineStr"/>
      <c r="AS2463" t="inlineStr"/>
      <c r="AT2463" t="inlineStr"/>
      <c r="AU2463" t="inlineStr">
        <is>
          <t>---</t>
        </is>
      </c>
      <c r="AV2463" t="inlineStr">
        <is>
          <t>---</t>
        </is>
      </c>
      <c r="AW2463" t="inlineStr">
        <is>
          <t>---</t>
        </is>
      </c>
      <c r="AX2463" t="inlineStr">
        <is>
          <t>---</t>
        </is>
      </c>
      <c r="AY2463" t="inlineStr">
        <is>
          <t>---</t>
        </is>
      </c>
      <c r="AZ2463" t="inlineStr">
        <is>
          <t>---</t>
        </is>
      </c>
      <c r="BA2463" t="inlineStr">
        <is>
          <t>246df32431d94e4a97fb5b1b8bef6b0e</t>
        </is>
      </c>
      <c r="BB2463" t="inlineStr">
        <is>
          <t>http://openrosa.org/formdesigner/0B48E039-1E80-49A7-AC24-732B6E788E39</t>
        </is>
      </c>
      <c r="BC2463" t="inlineStr">
        <is>
          <t>Ration et autres visites</t>
        </is>
      </c>
      <c r="BD2463" t="inlineStr">
        <is>
          <t>CommCare Android, version "2.57.0"(472005). App v16173. CommCare Version 2.57.0. Build 472005, built on: 2025-05-09</t>
        </is>
      </c>
      <c r="BE2463" t="inlineStr">
        <is>
          <t>commcare_95f1782f-8426-4434-b328-8386bbd0e352</t>
        </is>
      </c>
      <c r="BF2463" t="inlineStr">
        <is>
          <t>18.4775274 -72.2797591 1195.0 9.5</t>
        </is>
      </c>
      <c r="BG2463" t="inlineStr">
        <is>
          <t>f13d8149fc6d39ebe86af18272310ff9</t>
        </is>
      </c>
      <c r="BH2463" t="inlineStr">
        <is>
          <t>e80e5bb19d0d4d1e94c8a1a966fa7d8f</t>
        </is>
      </c>
      <c r="BI2463" t="inlineStr">
        <is>
          <t>15246</t>
        </is>
      </c>
      <c r="BJ2463" t="inlineStr">
        <is>
          <t>XFormInstance</t>
        </is>
      </c>
      <c r="BK2463" t="inlineStr">
        <is>
          <t>cc4f6536464711f0b945df8044126b4a</t>
        </is>
      </c>
      <c r="BL2463" t="b">
        <v>0</v>
      </c>
      <c r="BM2463" t="inlineStr">
        <is>
          <t>---</t>
        </is>
      </c>
      <c r="BN2463" t="inlineStr">
        <is>
          <t>200.113.251.36</t>
        </is>
      </c>
      <c r="BO2463" t="inlineStr">
        <is>
          <t>Augustin Christella</t>
        </is>
      </c>
    </row>
    <row r="2464">
      <c r="A2464" t="inlineStr">
        <is>
          <t>2462</t>
        </is>
      </c>
      <c r="B2464" t="inlineStr">
        <is>
          <t>3659859a-8532-459e-9fa4-db4e13a64135</t>
        </is>
      </c>
      <c r="C2464" t="inlineStr">
        <is>
          <t>2025-06-12</t>
        </is>
      </c>
      <c r="D2464" t="inlineStr">
        <is>
          <t>4</t>
        </is>
      </c>
      <c r="E2464" t="inlineStr">
        <is>
          <t>Visite de son fils qui est hospitalisé à NPFS</t>
        </is>
      </c>
      <c r="F2464" t="inlineStr">
        <is>
          <t>1</t>
        </is>
      </c>
      <c r="G2464" t="inlineStr">
        <is>
          <t>Pour annoncer la visite</t>
        </is>
      </c>
      <c r="H2464" t="inlineStr">
        <is>
          <t>1</t>
        </is>
      </c>
      <c r="I2464" t="inlineStr">
        <is>
          <t>1</t>
        </is>
      </c>
      <c r="J2464" t="inlineStr">
        <is>
          <t>2</t>
        </is>
      </c>
      <c r="K2464" t="inlineStr">
        <is>
          <t>---</t>
        </is>
      </c>
      <c r="L2464" t="inlineStr">
        <is>
          <t>---</t>
        </is>
      </c>
      <c r="M2464" t="inlineStr">
        <is>
          <t>---</t>
        </is>
      </c>
      <c r="N2464" t="inlineStr">
        <is>
          <t>---</t>
        </is>
      </c>
      <c r="O2464" t="inlineStr">
        <is>
          <t>---</t>
        </is>
      </c>
      <c r="P2464" t="inlineStr">
        <is>
          <t>---</t>
        </is>
      </c>
      <c r="Q2464" t="inlineStr">
        <is>
          <t>---</t>
        </is>
      </c>
      <c r="R2464" t="inlineStr">
        <is>
          <t>13.0</t>
        </is>
      </c>
      <c r="S2464" t="inlineStr">
        <is>
          <t>7.1</t>
        </is>
      </c>
      <c r="T2464" t="inlineStr">
        <is>
          <t>66.0</t>
        </is>
      </c>
      <c r="U2464">
        <f>HYPERLINK("https://www.commcarehq.org/a/caris-test/api/form_attachment/v1/3659859a-8532-459e-9fa4-db4e13a64135/1750035558514.jpg")</f>
        <v/>
      </c>
      <c r="V2464" t="inlineStr"/>
      <c r="W2464" t="inlineStr"/>
      <c r="X2464" t="inlineStr">
        <is>
          <t>PAP/NPFS/ST00073</t>
        </is>
      </c>
      <c r="Y2464" t="inlineStr">
        <is>
          <t>PAP/NPFS/ST00073</t>
        </is>
      </c>
      <c r="Z2464" t="inlineStr">
        <is>
          <t>2025-06-16 00:59:23</t>
        </is>
      </c>
      <c r="AA2464" t="inlineStr">
        <is>
          <t>2025-06-16 00:57:07</t>
        </is>
      </c>
      <c r="AB2464" t="inlineStr">
        <is>
          <t>2christelle</t>
        </is>
      </c>
      <c r="AC2464" t="inlineStr">
        <is>
          <t>2025-06-16 10:38:27</t>
        </is>
      </c>
      <c r="AD2464" s="1" t="inlineStr">
        <is>
          <t>https://www.commcarehq.org/a/caris-test/reports/form_data/3659859a-8532-459e-9fa4-db4e13a64135/</t>
        </is>
      </c>
      <c r="AE2464" t="inlineStr">
        <is>
          <t>---</t>
        </is>
      </c>
      <c r="AF2464" t="inlineStr">
        <is>
          <t>1a1152074e5e4ce3ad45edae60e92cea</t>
        </is>
      </c>
      <c r="AG2464" t="inlineStr">
        <is>
          <t>---</t>
        </is>
      </c>
      <c r="AH2464" t="inlineStr">
        <is>
          <t>2025-06-16 00:59:23</t>
        </is>
      </c>
      <c r="AI2464" t="inlineStr">
        <is>
          <t>246df32431d94e4a97fb5b1b8bef6b0e</t>
        </is>
      </c>
      <c r="AJ2464" t="inlineStr">
        <is>
          <t>2025-06-12</t>
        </is>
      </c>
      <c r="AK2464" t="inlineStr">
        <is>
          <t>4</t>
        </is>
      </c>
      <c r="AL2464" t="inlineStr">
        <is>
          <t>Visite de son fils qui est hospitalisé à NPFS</t>
        </is>
      </c>
      <c r="AM2464" t="inlineStr">
        <is>
          <t>1</t>
        </is>
      </c>
      <c r="AN2464" t="inlineStr">
        <is>
          <t>Pour annoncer la visite</t>
        </is>
      </c>
      <c r="AO2464" t="inlineStr">
        <is>
          <t>1</t>
        </is>
      </c>
      <c r="AP2464" t="inlineStr">
        <is>
          <t>1</t>
        </is>
      </c>
      <c r="AQ2464" t="inlineStr">
        <is>
          <t>13</t>
        </is>
      </c>
      <c r="AR2464" t="inlineStr">
        <is>
          <t>7.1</t>
        </is>
      </c>
      <c r="AS2464" t="inlineStr">
        <is>
          <t>66</t>
        </is>
      </c>
      <c r="AT2464" t="inlineStr"/>
      <c r="AU2464" t="inlineStr">
        <is>
          <t>---</t>
        </is>
      </c>
      <c r="AV2464" t="inlineStr">
        <is>
          <t>---</t>
        </is>
      </c>
      <c r="AW2464" t="inlineStr">
        <is>
          <t>---</t>
        </is>
      </c>
      <c r="AX2464" t="inlineStr">
        <is>
          <t>---</t>
        </is>
      </c>
      <c r="AY2464" t="inlineStr">
        <is>
          <t>---</t>
        </is>
      </c>
      <c r="AZ2464" t="inlineStr">
        <is>
          <t>---</t>
        </is>
      </c>
      <c r="BA2464" t="inlineStr">
        <is>
          <t>246df32431d94e4a97fb5b1b8bef6b0e</t>
        </is>
      </c>
      <c r="BB2464" t="inlineStr">
        <is>
          <t>http://openrosa.org/formdesigner/0B48E039-1E80-49A7-AC24-732B6E788E39</t>
        </is>
      </c>
      <c r="BC2464" t="inlineStr">
        <is>
          <t>Ration et autres visites</t>
        </is>
      </c>
      <c r="BD2464" t="inlineStr">
        <is>
          <t>CommCare Android, version "2.57.0"(472005). App v16173. CommCare Version 2.57.0. Build 472005, built on: 2025-05-09</t>
        </is>
      </c>
      <c r="BE2464" t="inlineStr">
        <is>
          <t>commcare_95f1782f-8426-4434-b328-8386bbd0e352</t>
        </is>
      </c>
      <c r="BF2464" t="inlineStr">
        <is>
          <t>18.477628 -72.2796876 1180.0 10.0</t>
        </is>
      </c>
      <c r="BG2464" t="inlineStr">
        <is>
          <t>f13d8149fc6d39ebe86af18272310ff9</t>
        </is>
      </c>
      <c r="BH2464" t="inlineStr">
        <is>
          <t>e80e5bb19d0d4d1e94c8a1a966fa7d8f</t>
        </is>
      </c>
      <c r="BI2464" t="inlineStr">
        <is>
          <t>15246</t>
        </is>
      </c>
      <c r="BJ2464" t="inlineStr">
        <is>
          <t>XFormInstance</t>
        </is>
      </c>
      <c r="BK2464" t="inlineStr">
        <is>
          <t>cc4f6536464711f0b945df8044126b4a</t>
        </is>
      </c>
      <c r="BL2464" t="b">
        <v>0</v>
      </c>
      <c r="BM2464" t="inlineStr">
        <is>
          <t>---</t>
        </is>
      </c>
      <c r="BN2464" t="inlineStr">
        <is>
          <t>200.113.251.36</t>
        </is>
      </c>
      <c r="BO2464" t="inlineStr">
        <is>
          <t>Augustin Christella</t>
        </is>
      </c>
    </row>
    <row r="2465">
      <c r="A2465" t="inlineStr">
        <is>
          <t>2463</t>
        </is>
      </c>
      <c r="B2465" t="inlineStr">
        <is>
          <t>4dd20bb1-0616-42e5-8796-20b77a9b2223</t>
        </is>
      </c>
      <c r="C2465" t="inlineStr">
        <is>
          <t>2025-06-12</t>
        </is>
      </c>
      <c r="D2465" t="inlineStr">
        <is>
          <t>8</t>
        </is>
      </c>
      <c r="E2465" t="inlineStr">
        <is>
          <t>---</t>
        </is>
      </c>
      <c r="F2465" t="inlineStr">
        <is>
          <t>1</t>
        </is>
      </c>
      <c r="G2465" t="inlineStr">
        <is>
          <t>---</t>
        </is>
      </c>
      <c r="H2465" t="inlineStr">
        <is>
          <t>1</t>
        </is>
      </c>
      <c r="I2465" t="inlineStr">
        <is>
          <t>1</t>
        </is>
      </c>
      <c r="J2465" t="inlineStr">
        <is>
          <t>2</t>
        </is>
      </c>
      <c r="K2465" t="inlineStr">
        <is>
          <t>---</t>
        </is>
      </c>
      <c r="L2465" t="inlineStr">
        <is>
          <t>---</t>
        </is>
      </c>
      <c r="M2465" t="inlineStr">
        <is>
          <t>---</t>
        </is>
      </c>
      <c r="N2465" t="inlineStr">
        <is>
          <t>---</t>
        </is>
      </c>
      <c r="O2465" t="inlineStr">
        <is>
          <t>---</t>
        </is>
      </c>
      <c r="P2465" t="inlineStr">
        <is>
          <t>---</t>
        </is>
      </c>
      <c r="Q2465" t="inlineStr">
        <is>
          <t>---</t>
        </is>
      </c>
      <c r="R2465" t="inlineStr"/>
      <c r="S2465" t="inlineStr"/>
      <c r="T2465" t="inlineStr"/>
      <c r="U2465" t="inlineStr"/>
      <c r="V2465" t="inlineStr"/>
      <c r="W2465" t="inlineStr"/>
      <c r="X2465" t="inlineStr">
        <is>
          <t>PAP/GCHO/ST08740</t>
        </is>
      </c>
      <c r="Y2465" t="inlineStr">
        <is>
          <t>PAP/GCHO/ST08740</t>
        </is>
      </c>
      <c r="Z2465" t="inlineStr">
        <is>
          <t>2025-06-17 12:39:49</t>
        </is>
      </c>
      <c r="AA2465" t="inlineStr">
        <is>
          <t>2025-06-17 12:39:12</t>
        </is>
      </c>
      <c r="AB2465" t="inlineStr">
        <is>
          <t>2nathalie</t>
        </is>
      </c>
      <c r="AC2465" t="inlineStr">
        <is>
          <t>2025-06-17 12:42:54</t>
        </is>
      </c>
      <c r="AD2465" s="1" t="inlineStr">
        <is>
          <t>https://www.commcarehq.org/a/caris-test/reports/form_data/4dd20bb1-0616-42e5-8796-20b77a9b2223/</t>
        </is>
      </c>
      <c r="AE2465" t="inlineStr">
        <is>
          <t>---</t>
        </is>
      </c>
      <c r="AF2465" t="inlineStr">
        <is>
          <t>3c5a623af057e23a32ae4000_195043</t>
        </is>
      </c>
      <c r="AG2465" t="inlineStr">
        <is>
          <t>---</t>
        </is>
      </c>
      <c r="AH2465" t="inlineStr">
        <is>
          <t>2025-06-17 12:39:49</t>
        </is>
      </c>
      <c r="AI2465" t="inlineStr">
        <is>
          <t>3c7e14bc31cb425997c89e194bb7c839</t>
        </is>
      </c>
      <c r="AJ2465" t="inlineStr">
        <is>
          <t>2025-06-12</t>
        </is>
      </c>
      <c r="AK2465" t="inlineStr">
        <is>
          <t>8</t>
        </is>
      </c>
      <c r="AL2465" t="inlineStr">
        <is>
          <t>---</t>
        </is>
      </c>
      <c r="AM2465" t="inlineStr">
        <is>
          <t>1</t>
        </is>
      </c>
      <c r="AN2465" t="inlineStr">
        <is>
          <t>---</t>
        </is>
      </c>
      <c r="AO2465" t="inlineStr">
        <is>
          <t>1</t>
        </is>
      </c>
      <c r="AP2465" t="inlineStr">
        <is>
          <t>1</t>
        </is>
      </c>
      <c r="AQ2465" t="inlineStr"/>
      <c r="AR2465" t="inlineStr"/>
      <c r="AS2465" t="inlineStr"/>
      <c r="AT2465" t="inlineStr"/>
      <c r="AU2465" t="inlineStr">
        <is>
          <t>---</t>
        </is>
      </c>
      <c r="AV2465" t="inlineStr">
        <is>
          <t>---</t>
        </is>
      </c>
      <c r="AW2465" t="inlineStr">
        <is>
          <t>---</t>
        </is>
      </c>
      <c r="AX2465" t="inlineStr">
        <is>
          <t>---</t>
        </is>
      </c>
      <c r="AY2465" t="inlineStr">
        <is>
          <t>---</t>
        </is>
      </c>
      <c r="AZ2465" t="inlineStr">
        <is>
          <t>---</t>
        </is>
      </c>
      <c r="BA2465" t="inlineStr">
        <is>
          <t>3c7e14bc31cb425997c89e194bb7c839</t>
        </is>
      </c>
      <c r="BB2465" t="inlineStr">
        <is>
          <t>http://openrosa.org/formdesigner/0B48E039-1E80-49A7-AC24-732B6E788E39</t>
        </is>
      </c>
      <c r="BC2465" t="inlineStr">
        <is>
          <t>Ration et autres visites</t>
        </is>
      </c>
      <c r="BD2465" t="inlineStr">
        <is>
          <t>CommCare Android, version "2.57.0"(474315). App v16173. CommCare Version 2.57.0. Build 474315, built on: 2025-06-13</t>
        </is>
      </c>
      <c r="BE2465" t="inlineStr">
        <is>
          <t>commcare_647f84a5-f6ee-472f-a5d6-09fe1d167e6e</t>
        </is>
      </c>
      <c r="BF2465" t="inlineStr"/>
      <c r="BG2465" t="inlineStr">
        <is>
          <t>f13d8149fc6d39ebe86af18272310ff9</t>
        </is>
      </c>
      <c r="BH2465" t="inlineStr">
        <is>
          <t>e80e5bb19d0d4d1e94c8a1a966fa7d8f</t>
        </is>
      </c>
      <c r="BI2465" t="inlineStr">
        <is>
          <t>15246</t>
        </is>
      </c>
      <c r="BJ2465" t="inlineStr">
        <is>
          <t>XFormInstance</t>
        </is>
      </c>
      <c r="BK2465" t="inlineStr">
        <is>
          <t>16355b1c4add11f0ba203339fbc0b855</t>
        </is>
      </c>
      <c r="BL2465" t="b">
        <v>0</v>
      </c>
      <c r="BM2465" t="inlineStr">
        <is>
          <t>---</t>
        </is>
      </c>
      <c r="BN2465" t="inlineStr">
        <is>
          <t>200.113.253.66</t>
        </is>
      </c>
      <c r="BO2465" t="inlineStr">
        <is>
          <t>Herode  Noel</t>
        </is>
      </c>
    </row>
    <row r="2466">
      <c r="A2466" t="inlineStr">
        <is>
          <t>2464</t>
        </is>
      </c>
      <c r="B2466" t="inlineStr">
        <is>
          <t>7992a83f-f2ba-4b34-8598-4761b963e3f6</t>
        </is>
      </c>
      <c r="C2466" t="inlineStr">
        <is>
          <t>2025-06-17</t>
        </is>
      </c>
      <c r="D2466" t="inlineStr">
        <is>
          <t>4</t>
        </is>
      </c>
      <c r="E2466" t="inlineStr">
        <is>
          <t>Rendez vous rates.</t>
        </is>
      </c>
      <c r="F2466" t="inlineStr">
        <is>
          <t>1</t>
        </is>
      </c>
      <c r="G2466" t="inlineStr">
        <is>
          <t>Trouvé.</t>
        </is>
      </c>
      <c r="H2466" t="inlineStr">
        <is>
          <t>1</t>
        </is>
      </c>
      <c r="I2466" t="inlineStr">
        <is>
          <t>1</t>
        </is>
      </c>
      <c r="J2466" t="inlineStr">
        <is>
          <t>4</t>
        </is>
      </c>
      <c r="K2466" t="inlineStr">
        <is>
          <t>---</t>
        </is>
      </c>
      <c r="L2466" t="inlineStr">
        <is>
          <t>---</t>
        </is>
      </c>
      <c r="M2466" t="inlineStr">
        <is>
          <t>---</t>
        </is>
      </c>
      <c r="N2466" t="inlineStr">
        <is>
          <t>---</t>
        </is>
      </c>
      <c r="O2466" t="inlineStr">
        <is>
          <t>---</t>
        </is>
      </c>
      <c r="P2466" t="inlineStr">
        <is>
          <t>---</t>
        </is>
      </c>
      <c r="Q2466" t="inlineStr">
        <is>
          <t>---</t>
        </is>
      </c>
      <c r="R2466" t="inlineStr"/>
      <c r="S2466" t="inlineStr"/>
      <c r="T2466" t="inlineStr"/>
      <c r="U2466" t="inlineStr"/>
      <c r="V2466" t="inlineStr"/>
      <c r="W2466" t="inlineStr">
        <is>
          <t>18.4655733 -72.2927083 1213.0 3.6</t>
        </is>
      </c>
      <c r="X2466" t="inlineStr">
        <is>
          <t>PAP/HOFP/ST00908</t>
        </is>
      </c>
      <c r="Y2466" t="inlineStr">
        <is>
          <t>PAP/HOFP/ST00908</t>
        </is>
      </c>
      <c r="Z2466" t="inlineStr">
        <is>
          <t>2025-06-17 14:17:31</t>
        </is>
      </c>
      <c r="AA2466" t="inlineStr">
        <is>
          <t>2025-06-17 14:16:24</t>
        </is>
      </c>
      <c r="AB2466" t="inlineStr">
        <is>
          <t>2paulette</t>
        </is>
      </c>
      <c r="AC2466" t="inlineStr">
        <is>
          <t>2025-06-17 14:18:02</t>
        </is>
      </c>
      <c r="AD2466" s="1" t="inlineStr">
        <is>
          <t>https://www.commcarehq.org/a/caris-test/reports/form_data/7992a83f-f2ba-4b34-8598-4761b963e3f6/</t>
        </is>
      </c>
      <c r="AE2466" t="inlineStr">
        <is>
          <t>---</t>
        </is>
      </c>
      <c r="AF2466" t="inlineStr">
        <is>
          <t>b09c6e456c704127a008a63b7aa3bd7a</t>
        </is>
      </c>
      <c r="AG2466" t="inlineStr">
        <is>
          <t>---</t>
        </is>
      </c>
      <c r="AH2466" t="inlineStr">
        <is>
          <t>2025-06-17 14:17:31</t>
        </is>
      </c>
      <c r="AI2466" t="inlineStr">
        <is>
          <t>e219d21e6ff4490790269c5de8767b64</t>
        </is>
      </c>
      <c r="AJ2466" t="inlineStr">
        <is>
          <t>2025-06-17</t>
        </is>
      </c>
      <c r="AK2466" t="inlineStr">
        <is>
          <t>4</t>
        </is>
      </c>
      <c r="AL2466" t="inlineStr">
        <is>
          <t>Rendez vous rates.</t>
        </is>
      </c>
      <c r="AM2466" t="inlineStr">
        <is>
          <t>1</t>
        </is>
      </c>
      <c r="AN2466" t="inlineStr">
        <is>
          <t>Trouvé.</t>
        </is>
      </c>
      <c r="AO2466" t="inlineStr">
        <is>
          <t>1</t>
        </is>
      </c>
      <c r="AP2466" t="inlineStr">
        <is>
          <t>1</t>
        </is>
      </c>
      <c r="AQ2466" t="inlineStr"/>
      <c r="AR2466" t="inlineStr"/>
      <c r="AS2466" t="inlineStr"/>
      <c r="AT2466" t="inlineStr">
        <is>
          <t>18.4655733 -72.2927083 1213.0 3.6</t>
        </is>
      </c>
      <c r="AU2466" t="inlineStr">
        <is>
          <t>---</t>
        </is>
      </c>
      <c r="AV2466" t="inlineStr">
        <is>
          <t>---</t>
        </is>
      </c>
      <c r="AW2466" t="inlineStr">
        <is>
          <t>---</t>
        </is>
      </c>
      <c r="AX2466" t="inlineStr">
        <is>
          <t>---</t>
        </is>
      </c>
      <c r="AY2466" t="inlineStr">
        <is>
          <t>---</t>
        </is>
      </c>
      <c r="AZ2466" t="inlineStr">
        <is>
          <t>---</t>
        </is>
      </c>
      <c r="BA2466" t="inlineStr">
        <is>
          <t>e219d21e6ff4490790269c5de8767b64</t>
        </is>
      </c>
      <c r="BB2466" t="inlineStr">
        <is>
          <t>http://openrosa.org/formdesigner/0B48E039-1E80-49A7-AC24-732B6E788E39</t>
        </is>
      </c>
      <c r="BC2466" t="inlineStr">
        <is>
          <t>Ration et autres visites</t>
        </is>
      </c>
      <c r="BD2466" t="inlineStr">
        <is>
          <t>CommCare Android, version "2.57.0"(474315). App v16173. CommCare Version 2.57.0. Build 474315, built on: 2025-06-13</t>
        </is>
      </c>
      <c r="BE2466" t="inlineStr">
        <is>
          <t>commcare_128eeb89-2b69-45ca-a0c0-a60a042eb53e</t>
        </is>
      </c>
      <c r="BF2466" t="inlineStr">
        <is>
          <t>18.4655733 -72.2927083 1213.0 3.6</t>
        </is>
      </c>
      <c r="BG2466" t="inlineStr">
        <is>
          <t>f13d8149fc6d39ebe86af18272310ff9</t>
        </is>
      </c>
      <c r="BH2466" t="inlineStr">
        <is>
          <t>e80e5bb19d0d4d1e94c8a1a966fa7d8f</t>
        </is>
      </c>
      <c r="BI2466" t="inlineStr">
        <is>
          <t>15246</t>
        </is>
      </c>
      <c r="BJ2466" t="inlineStr">
        <is>
          <t>XFormInstance</t>
        </is>
      </c>
      <c r="BK2466" t="inlineStr">
        <is>
          <t>f6b75f284ab811f0ba163339fbc0b855</t>
        </is>
      </c>
      <c r="BL2466" t="b">
        <v>0</v>
      </c>
      <c r="BM2466" t="inlineStr">
        <is>
          <t>---</t>
        </is>
      </c>
      <c r="BN2466" t="inlineStr">
        <is>
          <t>200.113.253.225</t>
        </is>
      </c>
      <c r="BO2466" t="inlineStr">
        <is>
          <t>Tania Occeus</t>
        </is>
      </c>
    </row>
    <row r="2467">
      <c r="A2467" t="inlineStr">
        <is>
          <t>2465</t>
        </is>
      </c>
      <c r="B2467" t="inlineStr">
        <is>
          <t>4469541e-3d87-43fb-aab0-54ad16eb6a54</t>
        </is>
      </c>
      <c r="C2467" t="inlineStr">
        <is>
          <t>2025-06-17</t>
        </is>
      </c>
      <c r="D2467" t="inlineStr">
        <is>
          <t>3</t>
        </is>
      </c>
      <c r="E2467" t="inlineStr">
        <is>
          <t>---</t>
        </is>
      </c>
      <c r="F2467" t="inlineStr">
        <is>
          <t>1</t>
        </is>
      </c>
      <c r="G2467" t="inlineStr">
        <is>
          <t>---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---</t>
        </is>
      </c>
      <c r="L2467" t="inlineStr">
        <is>
          <t>---</t>
        </is>
      </c>
      <c r="M2467" t="inlineStr">
        <is>
          <t>---</t>
        </is>
      </c>
      <c r="N2467" t="inlineStr">
        <is>
          <t>---</t>
        </is>
      </c>
      <c r="O2467" t="inlineStr">
        <is>
          <t>---</t>
        </is>
      </c>
      <c r="P2467" t="inlineStr">
        <is>
          <t>---</t>
        </is>
      </c>
      <c r="Q2467" t="inlineStr">
        <is>
          <t>---</t>
        </is>
      </c>
      <c r="R2467" t="inlineStr"/>
      <c r="S2467" t="inlineStr"/>
      <c r="T2467" t="inlineStr"/>
      <c r="U2467" t="inlineStr"/>
      <c r="V2467" t="inlineStr"/>
      <c r="W2467" t="inlineStr"/>
      <c r="X2467" t="inlineStr">
        <is>
          <t>CAP/HSCM/ST01785</t>
        </is>
      </c>
      <c r="Y2467" t="inlineStr">
        <is>
          <t>CAP/HSCM/ST01785</t>
        </is>
      </c>
      <c r="Z2467" t="inlineStr">
        <is>
          <t>2025-06-18 01:37:29</t>
        </is>
      </c>
      <c r="AA2467" t="inlineStr">
        <is>
          <t>2025-06-18 01:37:05</t>
        </is>
      </c>
      <c r="AB2467" t="inlineStr">
        <is>
          <t>1fleurgile</t>
        </is>
      </c>
      <c r="AC2467" t="inlineStr">
        <is>
          <t>2025-06-18 00:47:05</t>
        </is>
      </c>
      <c r="AD2467" s="1" t="inlineStr">
        <is>
          <t>https://www.commcarehq.org/a/caris-test/reports/form_data/4469541e-3d87-43fb-aab0-54ad16eb6a54/</t>
        </is>
      </c>
      <c r="AE2467" t="inlineStr">
        <is>
          <t>---</t>
        </is>
      </c>
      <c r="AF2467" t="inlineStr">
        <is>
          <t>2ace157e778141ceaba74c77a6311ad4</t>
        </is>
      </c>
      <c r="AG2467" t="inlineStr">
        <is>
          <t>OK</t>
        </is>
      </c>
      <c r="AH2467" t="inlineStr">
        <is>
          <t>2025-06-18 01:37:29</t>
        </is>
      </c>
      <c r="AI2467" t="inlineStr">
        <is>
          <t>9cfdf7db54419d22491b2c964b5162b3</t>
        </is>
      </c>
      <c r="AJ2467" t="inlineStr">
        <is>
          <t>2025-06-17</t>
        </is>
      </c>
      <c r="AK2467" t="inlineStr">
        <is>
          <t>3</t>
        </is>
      </c>
      <c r="AL2467" t="inlineStr">
        <is>
          <t>---</t>
        </is>
      </c>
      <c r="AM2467" t="inlineStr">
        <is>
          <t>1</t>
        </is>
      </c>
      <c r="AN2467" t="inlineStr">
        <is>
          <t>---</t>
        </is>
      </c>
      <c r="AO2467" t="inlineStr">
        <is>
          <t>1</t>
        </is>
      </c>
      <c r="AP2467" t="inlineStr">
        <is>
          <t>1</t>
        </is>
      </c>
      <c r="AQ2467" t="inlineStr"/>
      <c r="AR2467" t="inlineStr"/>
      <c r="AS2467" t="inlineStr"/>
      <c r="AT2467" t="inlineStr"/>
      <c r="AU2467" t="inlineStr">
        <is>
          <t>---</t>
        </is>
      </c>
      <c r="AV2467" t="inlineStr">
        <is>
          <t>---</t>
        </is>
      </c>
      <c r="AW2467" t="inlineStr">
        <is>
          <t>---</t>
        </is>
      </c>
      <c r="AX2467" t="inlineStr">
        <is>
          <t>---</t>
        </is>
      </c>
      <c r="AY2467" t="inlineStr">
        <is>
          <t>---</t>
        </is>
      </c>
      <c r="AZ2467" t="inlineStr">
        <is>
          <t>---</t>
        </is>
      </c>
      <c r="BA2467" t="inlineStr">
        <is>
          <t>9cfdf7db54419d22491b2c964b5162b3</t>
        </is>
      </c>
      <c r="BB2467" t="inlineStr">
        <is>
          <t>http://openrosa.org/formdesigner/0B48E039-1E80-49A7-AC24-732B6E788E39</t>
        </is>
      </c>
      <c r="BC2467" t="inlineStr">
        <is>
          <t>Ration et autres visites</t>
        </is>
      </c>
      <c r="BD2467" t="inlineStr">
        <is>
          <t>CommCare Android, version "2.56.1"(471796). App v16173. CommCare Version 2.56.1. Build 471796, built on: 2025-05-12</t>
        </is>
      </c>
      <c r="BE2467" t="inlineStr">
        <is>
          <t>commcare_76b456dd-7d90-498a-a785-92f136625a61</t>
        </is>
      </c>
      <c r="BF2467" t="inlineStr">
        <is>
          <t>19.7250134 -72.2243499 0.0 2000.0</t>
        </is>
      </c>
      <c r="BG2467" t="inlineStr">
        <is>
          <t>f13d8149fc6d39ebe86af18272310ff9</t>
        </is>
      </c>
      <c r="BH2467" t="inlineStr">
        <is>
          <t>e80e5bb19d0d4d1e94c8a1a966fa7d8f</t>
        </is>
      </c>
      <c r="BI2467" t="inlineStr">
        <is>
          <t>15246</t>
        </is>
      </c>
      <c r="BJ2467" t="inlineStr">
        <is>
          <t>XFormInstance</t>
        </is>
      </c>
      <c r="BK2467" t="inlineStr">
        <is>
          <t>e06c5d3447f111f0b9df3339fbc0b855</t>
        </is>
      </c>
      <c r="BL2467" t="b">
        <v>0</v>
      </c>
      <c r="BM2467" t="inlineStr">
        <is>
          <t>---</t>
        </is>
      </c>
      <c r="BN2467" t="inlineStr">
        <is>
          <t>200.113.248.1</t>
        </is>
      </c>
      <c r="BO2467" t="inlineStr">
        <is>
          <t>Louvensky Voltaire</t>
        </is>
      </c>
    </row>
    <row r="2468">
      <c r="A2468" t="inlineStr">
        <is>
          <t>2466</t>
        </is>
      </c>
      <c r="B2468" t="inlineStr">
        <is>
          <t>d6bbbb5d-98bf-41c5-bbe1-5fe7f25df60a</t>
        </is>
      </c>
      <c r="C2468" t="inlineStr">
        <is>
          <t>2025-06-17</t>
        </is>
      </c>
      <c r="D2468" t="inlineStr">
        <is>
          <t>3</t>
        </is>
      </c>
      <c r="E2468" t="inlineStr">
        <is>
          <t>---</t>
        </is>
      </c>
      <c r="F2468" t="inlineStr">
        <is>
          <t>0</t>
        </is>
      </c>
      <c r="G2468" t="inlineStr">
        <is>
          <t>---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---</t>
        </is>
      </c>
      <c r="L2468" t="inlineStr">
        <is>
          <t>---</t>
        </is>
      </c>
      <c r="M2468" t="inlineStr">
        <is>
          <t>---</t>
        </is>
      </c>
      <c r="N2468" t="inlineStr">
        <is>
          <t>---</t>
        </is>
      </c>
      <c r="O2468" t="inlineStr">
        <is>
          <t>---</t>
        </is>
      </c>
      <c r="P2468" t="inlineStr">
        <is>
          <t>---</t>
        </is>
      </c>
      <c r="Q2468" t="inlineStr">
        <is>
          <t>---</t>
        </is>
      </c>
      <c r="R2468" t="inlineStr"/>
      <c r="S2468" t="inlineStr"/>
      <c r="T2468" t="inlineStr"/>
      <c r="U2468" t="inlineStr"/>
      <c r="V2468" t="inlineStr"/>
      <c r="W2468" t="inlineStr"/>
      <c r="X2468" t="inlineStr">
        <is>
          <t>CAP/HSCM/ST04125</t>
        </is>
      </c>
      <c r="Y2468" t="inlineStr">
        <is>
          <t>CAP/HSCM/ST04125</t>
        </is>
      </c>
      <c r="Z2468" t="inlineStr">
        <is>
          <t>2025-06-18 01:39:11</t>
        </is>
      </c>
      <c r="AA2468" t="inlineStr">
        <is>
          <t>2025-06-18 01:38:56</t>
        </is>
      </c>
      <c r="AB2468" t="inlineStr">
        <is>
          <t>1fleurgile</t>
        </is>
      </c>
      <c r="AC2468" t="inlineStr">
        <is>
          <t>2025-06-18 00:47:06</t>
        </is>
      </c>
      <c r="AD2468" s="1" t="inlineStr">
        <is>
          <t>https://www.commcarehq.org/a/caris-test/reports/form_data/d6bbbb5d-98bf-41c5-bbe1-5fe7f25df60a/</t>
        </is>
      </c>
      <c r="AE2468" t="inlineStr">
        <is>
          <t>---</t>
        </is>
      </c>
      <c r="AF2468" t="inlineStr">
        <is>
          <t>3c5a623af057e23a32ae4000_194440</t>
        </is>
      </c>
      <c r="AG2468" t="inlineStr">
        <is>
          <t>OK</t>
        </is>
      </c>
      <c r="AH2468" t="inlineStr">
        <is>
          <t>2025-06-18 01:39:11</t>
        </is>
      </c>
      <c r="AI2468" t="inlineStr">
        <is>
          <t>9cfdf7db54419d22491b2c964b5162b3</t>
        </is>
      </c>
      <c r="AJ2468" t="inlineStr">
        <is>
          <t>2025-06-17</t>
        </is>
      </c>
      <c r="AK2468" t="inlineStr">
        <is>
          <t>3</t>
        </is>
      </c>
      <c r="AL2468" t="inlineStr">
        <is>
          <t>---</t>
        </is>
      </c>
      <c r="AM2468" t="inlineStr">
        <is>
          <t>0</t>
        </is>
      </c>
      <c r="AN2468" t="inlineStr">
        <is>
          <t>---</t>
        </is>
      </c>
      <c r="AO2468" t="inlineStr">
        <is>
          <t>1</t>
        </is>
      </c>
      <c r="AP2468" t="inlineStr">
        <is>
          <t>1</t>
        </is>
      </c>
      <c r="AQ2468" t="inlineStr"/>
      <c r="AR2468" t="inlineStr"/>
      <c r="AS2468" t="inlineStr"/>
      <c r="AT2468" t="inlineStr"/>
      <c r="AU2468" t="inlineStr">
        <is>
          <t>---</t>
        </is>
      </c>
      <c r="AV2468" t="inlineStr">
        <is>
          <t>---</t>
        </is>
      </c>
      <c r="AW2468" t="inlineStr">
        <is>
          <t>---</t>
        </is>
      </c>
      <c r="AX2468" t="inlineStr">
        <is>
          <t>---</t>
        </is>
      </c>
      <c r="AY2468" t="inlineStr">
        <is>
          <t>---</t>
        </is>
      </c>
      <c r="AZ2468" t="inlineStr">
        <is>
          <t>---</t>
        </is>
      </c>
      <c r="BA2468" t="inlineStr">
        <is>
          <t>9cfdf7db54419d22491b2c964b5162b3</t>
        </is>
      </c>
      <c r="BB2468" t="inlineStr">
        <is>
          <t>http://openrosa.org/formdesigner/0B48E039-1E80-49A7-AC24-732B6E788E39</t>
        </is>
      </c>
      <c r="BC2468" t="inlineStr">
        <is>
          <t>Ration et autres visites</t>
        </is>
      </c>
      <c r="BD2468" t="inlineStr">
        <is>
          <t>CommCare Android, version "2.56.1"(471796). App v16173. CommCare Version 2.56.1. Build 471796, built on: 2025-05-12</t>
        </is>
      </c>
      <c r="BE2468" t="inlineStr">
        <is>
          <t>commcare_76b456dd-7d90-498a-a785-92f136625a61</t>
        </is>
      </c>
      <c r="BF2468" t="inlineStr">
        <is>
          <t>19.7250134 -72.2243499 0.0 2000.0</t>
        </is>
      </c>
      <c r="BG2468" t="inlineStr">
        <is>
          <t>f13d8149fc6d39ebe86af18272310ff9</t>
        </is>
      </c>
      <c r="BH2468" t="inlineStr">
        <is>
          <t>e80e5bb19d0d4d1e94c8a1a966fa7d8f</t>
        </is>
      </c>
      <c r="BI2468" t="inlineStr">
        <is>
          <t>15246</t>
        </is>
      </c>
      <c r="BJ2468" t="inlineStr">
        <is>
          <t>XFormInstance</t>
        </is>
      </c>
      <c r="BK2468" t="inlineStr">
        <is>
          <t>e06c5d3447f111f0b9df3339fbc0b855</t>
        </is>
      </c>
      <c r="BL2468" t="b">
        <v>0</v>
      </c>
      <c r="BM2468" t="inlineStr">
        <is>
          <t>---</t>
        </is>
      </c>
      <c r="BN2468" t="inlineStr">
        <is>
          <t>200.113.248.1</t>
        </is>
      </c>
      <c r="BO2468" t="inlineStr">
        <is>
          <t>Christlove Pierre</t>
        </is>
      </c>
    </row>
    <row r="2469">
      <c r="A2469" t="inlineStr">
        <is>
          <t>2467</t>
        </is>
      </c>
      <c r="B2469" t="inlineStr">
        <is>
          <t>f5a4ff09-564a-4ed1-b1bd-be080dbd22bf</t>
        </is>
      </c>
      <c r="C2469" t="inlineStr">
        <is>
          <t>2025-06-17</t>
        </is>
      </c>
      <c r="D2469" t="inlineStr">
        <is>
          <t>3</t>
        </is>
      </c>
      <c r="E2469" t="inlineStr">
        <is>
          <t>---</t>
        </is>
      </c>
      <c r="F2469" t="inlineStr">
        <is>
          <t>0</t>
        </is>
      </c>
      <c r="G2469" t="inlineStr">
        <is>
          <t>---</t>
        </is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---</t>
        </is>
      </c>
      <c r="L2469" t="inlineStr">
        <is>
          <t>---</t>
        </is>
      </c>
      <c r="M2469" t="inlineStr">
        <is>
          <t>---</t>
        </is>
      </c>
      <c r="N2469" t="inlineStr">
        <is>
          <t>---</t>
        </is>
      </c>
      <c r="O2469" t="inlineStr">
        <is>
          <t>---</t>
        </is>
      </c>
      <c r="P2469" t="inlineStr">
        <is>
          <t>---</t>
        </is>
      </c>
      <c r="Q2469" t="inlineStr">
        <is>
          <t>---</t>
        </is>
      </c>
      <c r="R2469" t="inlineStr"/>
      <c r="S2469" t="inlineStr"/>
      <c r="T2469" t="inlineStr"/>
      <c r="U2469" t="inlineStr"/>
      <c r="V2469" t="inlineStr"/>
      <c r="W2469" t="inlineStr"/>
      <c r="X2469" t="inlineStr">
        <is>
          <t>CAP/HSCM/T01703</t>
        </is>
      </c>
      <c r="Y2469" t="inlineStr">
        <is>
          <t>CAP/HSCM/T01703</t>
        </is>
      </c>
      <c r="Z2469" t="inlineStr">
        <is>
          <t>2025-06-18 01:42:41</t>
        </is>
      </c>
      <c r="AA2469" t="inlineStr">
        <is>
          <t>2025-06-18 01:42:10</t>
        </is>
      </c>
      <c r="AB2469" t="inlineStr">
        <is>
          <t>1fleurgile</t>
        </is>
      </c>
      <c r="AC2469" t="inlineStr">
        <is>
          <t>2025-06-18 00:47:07</t>
        </is>
      </c>
      <c r="AD2469" s="1" t="inlineStr">
        <is>
          <t>https://www.commcarehq.org/a/caris-test/reports/form_data/f5a4ff09-564a-4ed1-b1bd-be080dbd22bf/</t>
        </is>
      </c>
      <c r="AE2469" t="inlineStr">
        <is>
          <t>---</t>
        </is>
      </c>
      <c r="AF2469" t="inlineStr">
        <is>
          <t>c5fb63b1889d4e8a8dae145e87878078</t>
        </is>
      </c>
      <c r="AG2469" t="inlineStr">
        <is>
          <t>OK</t>
        </is>
      </c>
      <c r="AH2469" t="inlineStr">
        <is>
          <t>2025-06-18 01:42:41</t>
        </is>
      </c>
      <c r="AI2469" t="inlineStr">
        <is>
          <t>9cfdf7db54419d22491b2c964b5162b3</t>
        </is>
      </c>
      <c r="AJ2469" t="inlineStr">
        <is>
          <t>2025-06-17</t>
        </is>
      </c>
      <c r="AK2469" t="inlineStr">
        <is>
          <t>3</t>
        </is>
      </c>
      <c r="AL2469" t="inlineStr">
        <is>
          <t>---</t>
        </is>
      </c>
      <c r="AM2469" t="inlineStr">
        <is>
          <t>0</t>
        </is>
      </c>
      <c r="AN2469" t="inlineStr">
        <is>
          <t>---</t>
        </is>
      </c>
      <c r="AO2469" t="inlineStr">
        <is>
          <t>1</t>
        </is>
      </c>
      <c r="AP2469" t="inlineStr">
        <is>
          <t>1</t>
        </is>
      </c>
      <c r="AQ2469" t="inlineStr"/>
      <c r="AR2469" t="inlineStr"/>
      <c r="AS2469" t="inlineStr"/>
      <c r="AT2469" t="inlineStr"/>
      <c r="AU2469" t="inlineStr">
        <is>
          <t>---</t>
        </is>
      </c>
      <c r="AV2469" t="inlineStr">
        <is>
          <t>---</t>
        </is>
      </c>
      <c r="AW2469" t="inlineStr">
        <is>
          <t>---</t>
        </is>
      </c>
      <c r="AX2469" t="inlineStr">
        <is>
          <t>---</t>
        </is>
      </c>
      <c r="AY2469" t="inlineStr">
        <is>
          <t>---</t>
        </is>
      </c>
      <c r="AZ2469" t="inlineStr">
        <is>
          <t>---</t>
        </is>
      </c>
      <c r="BA2469" t="inlineStr">
        <is>
          <t>9cfdf7db54419d22491b2c964b5162b3</t>
        </is>
      </c>
      <c r="BB2469" t="inlineStr">
        <is>
          <t>http://openrosa.org/formdesigner/0B48E039-1E80-49A7-AC24-732B6E788E39</t>
        </is>
      </c>
      <c r="BC2469" t="inlineStr">
        <is>
          <t>Ration et autres visites</t>
        </is>
      </c>
      <c r="BD2469" t="inlineStr">
        <is>
          <t>CommCare Android, version "2.56.1"(471796). App v16173. CommCare Version 2.56.1. Build 471796, built on: 2025-05-12</t>
        </is>
      </c>
      <c r="BE2469" t="inlineStr">
        <is>
          <t>commcare_76b456dd-7d90-498a-a785-92f136625a61</t>
        </is>
      </c>
      <c r="BF2469" t="inlineStr">
        <is>
          <t>19.7266118 -72.220157 -16.43 6.81</t>
        </is>
      </c>
      <c r="BG2469" t="inlineStr">
        <is>
          <t>f13d8149fc6d39ebe86af18272310ff9</t>
        </is>
      </c>
      <c r="BH2469" t="inlineStr">
        <is>
          <t>e80e5bb19d0d4d1e94c8a1a966fa7d8f</t>
        </is>
      </c>
      <c r="BI2469" t="inlineStr">
        <is>
          <t>15246</t>
        </is>
      </c>
      <c r="BJ2469" t="inlineStr">
        <is>
          <t>XFormInstance</t>
        </is>
      </c>
      <c r="BK2469" t="inlineStr">
        <is>
          <t>e06c5d3447f111f0b9df3339fbc0b855</t>
        </is>
      </c>
      <c r="BL2469" t="b">
        <v>0</v>
      </c>
      <c r="BM2469" t="inlineStr">
        <is>
          <t>---</t>
        </is>
      </c>
      <c r="BN2469" t="inlineStr">
        <is>
          <t>200.113.248.1</t>
        </is>
      </c>
      <c r="BO2469" t="inlineStr">
        <is>
          <t>Adrien Monfort</t>
        </is>
      </c>
    </row>
    <row r="2470">
      <c r="A2470" t="inlineStr">
        <is>
          <t>2468</t>
        </is>
      </c>
      <c r="B2470" t="inlineStr">
        <is>
          <t>01ce9958-96e4-41b8-bd7c-108d9db9a2cd</t>
        </is>
      </c>
      <c r="C2470" t="inlineStr">
        <is>
          <t>2025-06-17</t>
        </is>
      </c>
      <c r="D2470" t="inlineStr">
        <is>
          <t>3</t>
        </is>
      </c>
      <c r="E2470" t="inlineStr">
        <is>
          <t>---</t>
        </is>
      </c>
      <c r="F2470" t="inlineStr">
        <is>
          <t>1</t>
        </is>
      </c>
      <c r="G2470" t="inlineStr">
        <is>
          <t>---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---</t>
        </is>
      </c>
      <c r="L2470" t="inlineStr">
        <is>
          <t>---</t>
        </is>
      </c>
      <c r="M2470" t="inlineStr">
        <is>
          <t>---</t>
        </is>
      </c>
      <c r="N2470" t="inlineStr">
        <is>
          <t>---</t>
        </is>
      </c>
      <c r="O2470" t="inlineStr">
        <is>
          <t>---</t>
        </is>
      </c>
      <c r="P2470" t="inlineStr">
        <is>
          <t>---</t>
        </is>
      </c>
      <c r="Q2470" t="inlineStr">
        <is>
          <t>---</t>
        </is>
      </c>
      <c r="R2470" t="inlineStr"/>
      <c r="S2470" t="inlineStr"/>
      <c r="T2470" t="inlineStr"/>
      <c r="U2470" t="inlineStr"/>
      <c r="V2470" t="inlineStr"/>
      <c r="W2470" t="inlineStr"/>
      <c r="X2470" t="inlineStr">
        <is>
          <t>CAP/CDSF/ST02313</t>
        </is>
      </c>
      <c r="Y2470" t="inlineStr">
        <is>
          <t>CAP/CDSF/ST02313</t>
        </is>
      </c>
      <c r="Z2470" t="inlineStr">
        <is>
          <t>2025-06-18 01:35:51</t>
        </is>
      </c>
      <c r="AA2470" t="inlineStr">
        <is>
          <t>2025-06-18 01:34:18</t>
        </is>
      </c>
      <c r="AB2470" t="inlineStr">
        <is>
          <t>1plyviose</t>
        </is>
      </c>
      <c r="AC2470" t="inlineStr">
        <is>
          <t>2025-06-18 01:46:00</t>
        </is>
      </c>
      <c r="AD2470" s="1" t="inlineStr">
        <is>
          <t>https://www.commcarehq.org/a/caris-test/reports/form_data/01ce9958-96e4-41b8-bd7c-108d9db9a2cd/</t>
        </is>
      </c>
      <c r="AE2470" t="inlineStr">
        <is>
          <t>---</t>
        </is>
      </c>
      <c r="AF2470" t="inlineStr">
        <is>
          <t>3c5a623af057e23a32ae4000_35536</t>
        </is>
      </c>
      <c r="AG2470" t="inlineStr">
        <is>
          <t>OK</t>
        </is>
      </c>
      <c r="AH2470" t="inlineStr">
        <is>
          <t>2025-06-18 01:35:51</t>
        </is>
      </c>
      <c r="AI2470" t="inlineStr">
        <is>
          <t>aab7a2415e99453fbcb8ebd109e92b4f</t>
        </is>
      </c>
      <c r="AJ2470" t="inlineStr">
        <is>
          <t>2025-06-17</t>
        </is>
      </c>
      <c r="AK2470" t="inlineStr">
        <is>
          <t>3</t>
        </is>
      </c>
      <c r="AL2470" t="inlineStr">
        <is>
          <t>---</t>
        </is>
      </c>
      <c r="AM2470" t="inlineStr">
        <is>
          <t>1</t>
        </is>
      </c>
      <c r="AN2470" t="inlineStr">
        <is>
          <t>---</t>
        </is>
      </c>
      <c r="AO2470" t="inlineStr">
        <is>
          <t>1</t>
        </is>
      </c>
      <c r="AP2470" t="inlineStr">
        <is>
          <t>1</t>
        </is>
      </c>
      <c r="AQ2470" t="inlineStr"/>
      <c r="AR2470" t="inlineStr"/>
      <c r="AS2470" t="inlineStr"/>
      <c r="AT2470" t="inlineStr"/>
      <c r="AU2470" t="inlineStr">
        <is>
          <t>---</t>
        </is>
      </c>
      <c r="AV2470" t="inlineStr">
        <is>
          <t>---</t>
        </is>
      </c>
      <c r="AW2470" t="inlineStr">
        <is>
          <t>---</t>
        </is>
      </c>
      <c r="AX2470" t="inlineStr">
        <is>
          <t>---</t>
        </is>
      </c>
      <c r="AY2470" t="inlineStr">
        <is>
          <t>---</t>
        </is>
      </c>
      <c r="AZ2470" t="inlineStr">
        <is>
          <t>---</t>
        </is>
      </c>
      <c r="BA2470" t="inlineStr">
        <is>
          <t>aab7a2415e99453fbcb8ebd109e92b4f</t>
        </is>
      </c>
      <c r="BB2470" t="inlineStr">
        <is>
          <t>http://openrosa.org/formdesigner/0B48E039-1E80-49A7-AC24-732B6E788E39</t>
        </is>
      </c>
      <c r="BC2470" t="inlineStr">
        <is>
          <t>Ration et autres visites</t>
        </is>
      </c>
      <c r="BD2470" t="inlineStr">
        <is>
          <t>CommCare Android, version "2.56.1"(471796). App v16173. CommCare Version 2.56.1. Build 471796, built on: 2025-05-12</t>
        </is>
      </c>
      <c r="BE2470" t="inlineStr">
        <is>
          <t>commcare_d17d77c2-a7e5-4f4b-9b21-6b80894e9762</t>
        </is>
      </c>
      <c r="BF2470" t="inlineStr"/>
      <c r="BG2470" t="inlineStr">
        <is>
          <t>f13d8149fc6d39ebe86af18272310ff9</t>
        </is>
      </c>
      <c r="BH2470" t="inlineStr">
        <is>
          <t>e80e5bb19d0d4d1e94c8a1a966fa7d8f</t>
        </is>
      </c>
      <c r="BI2470" t="inlineStr">
        <is>
          <t>15246</t>
        </is>
      </c>
      <c r="BJ2470" t="inlineStr">
        <is>
          <t>XFormInstance</t>
        </is>
      </c>
      <c r="BK2470" t="inlineStr">
        <is>
          <t>5fa5c6744a4711f0918649da4e639005</t>
        </is>
      </c>
      <c r="BL2470" t="b">
        <v>0</v>
      </c>
      <c r="BM2470" t="inlineStr">
        <is>
          <t>---</t>
        </is>
      </c>
      <c r="BN2470" t="inlineStr">
        <is>
          <t>190.102.76.227</t>
        </is>
      </c>
      <c r="BO2470" t="inlineStr">
        <is>
          <t>Witlove Noel</t>
        </is>
      </c>
    </row>
    <row r="2471">
      <c r="A2471" t="inlineStr">
        <is>
          <t>2469</t>
        </is>
      </c>
      <c r="B2471" t="inlineStr">
        <is>
          <t>84f093eb-87e1-41ef-9475-e0102511261d</t>
        </is>
      </c>
      <c r="C2471" t="inlineStr">
        <is>
          <t>2025-06-17</t>
        </is>
      </c>
      <c r="D2471" t="inlineStr">
        <is>
          <t>3</t>
        </is>
      </c>
      <c r="E2471" t="inlineStr">
        <is>
          <t>---</t>
        </is>
      </c>
      <c r="F2471" t="inlineStr">
        <is>
          <t>1</t>
        </is>
      </c>
      <c r="G2471" t="inlineStr">
        <is>
          <t>---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---</t>
        </is>
      </c>
      <c r="L2471" t="inlineStr">
        <is>
          <t>---</t>
        </is>
      </c>
      <c r="M2471" t="inlineStr">
        <is>
          <t>---</t>
        </is>
      </c>
      <c r="N2471" t="inlineStr">
        <is>
          <t>---</t>
        </is>
      </c>
      <c r="O2471" t="inlineStr">
        <is>
          <t>---</t>
        </is>
      </c>
      <c r="P2471" t="inlineStr">
        <is>
          <t>---</t>
        </is>
      </c>
      <c r="Q2471" t="inlineStr">
        <is>
          <t>---</t>
        </is>
      </c>
      <c r="R2471" t="inlineStr"/>
      <c r="S2471" t="inlineStr"/>
      <c r="T2471" t="inlineStr"/>
      <c r="U2471" t="inlineStr"/>
      <c r="V2471" t="inlineStr"/>
      <c r="W2471" t="inlineStr"/>
      <c r="X2471" t="inlineStr">
        <is>
          <t>CAP/CDSF/ST03180</t>
        </is>
      </c>
      <c r="Y2471" t="inlineStr">
        <is>
          <t>CAP/CDSF/ST03180</t>
        </is>
      </c>
      <c r="Z2471" t="inlineStr">
        <is>
          <t>2025-06-18 01:37:31</t>
        </is>
      </c>
      <c r="AA2471" t="inlineStr">
        <is>
          <t>2025-06-18 01:37:01</t>
        </is>
      </c>
      <c r="AB2471" t="inlineStr">
        <is>
          <t>1plyviose</t>
        </is>
      </c>
      <c r="AC2471" t="inlineStr">
        <is>
          <t>2025-06-18 01:46:28</t>
        </is>
      </c>
      <c r="AD2471" s="1" t="inlineStr">
        <is>
          <t>https://www.commcarehq.org/a/caris-test/reports/form_data/84f093eb-87e1-41ef-9475-e0102511261d/</t>
        </is>
      </c>
      <c r="AE2471" t="inlineStr">
        <is>
          <t>---</t>
        </is>
      </c>
      <c r="AF2471" t="inlineStr">
        <is>
          <t>3c5a623af057e23a32ae4000_164101</t>
        </is>
      </c>
      <c r="AG2471" t="inlineStr">
        <is>
          <t>OK</t>
        </is>
      </c>
      <c r="AH2471" t="inlineStr">
        <is>
          <t>2025-06-18 01:37:31</t>
        </is>
      </c>
      <c r="AI2471" t="inlineStr">
        <is>
          <t>aab7a2415e99453fbcb8ebd109e92b4f</t>
        </is>
      </c>
      <c r="AJ2471" t="inlineStr">
        <is>
          <t>2025-06-17</t>
        </is>
      </c>
      <c r="AK2471" t="inlineStr">
        <is>
          <t>3</t>
        </is>
      </c>
      <c r="AL2471" t="inlineStr">
        <is>
          <t>---</t>
        </is>
      </c>
      <c r="AM2471" t="inlineStr">
        <is>
          <t>1</t>
        </is>
      </c>
      <c r="AN2471" t="inlineStr">
        <is>
          <t>---</t>
        </is>
      </c>
      <c r="AO2471" t="inlineStr">
        <is>
          <t>1</t>
        </is>
      </c>
      <c r="AP2471" t="inlineStr">
        <is>
          <t>1</t>
        </is>
      </c>
      <c r="AQ2471" t="inlineStr"/>
      <c r="AR2471" t="inlineStr"/>
      <c r="AS2471" t="inlineStr"/>
      <c r="AT2471" t="inlineStr"/>
      <c r="AU2471" t="inlineStr">
        <is>
          <t>---</t>
        </is>
      </c>
      <c r="AV2471" t="inlineStr">
        <is>
          <t>---</t>
        </is>
      </c>
      <c r="AW2471" t="inlineStr">
        <is>
          <t>---</t>
        </is>
      </c>
      <c r="AX2471" t="inlineStr">
        <is>
          <t>---</t>
        </is>
      </c>
      <c r="AY2471" t="inlineStr">
        <is>
          <t>---</t>
        </is>
      </c>
      <c r="AZ2471" t="inlineStr">
        <is>
          <t>---</t>
        </is>
      </c>
      <c r="BA2471" t="inlineStr">
        <is>
          <t>aab7a2415e99453fbcb8ebd109e92b4f</t>
        </is>
      </c>
      <c r="BB2471" t="inlineStr">
        <is>
          <t>http://openrosa.org/formdesigner/0B48E039-1E80-49A7-AC24-732B6E788E39</t>
        </is>
      </c>
      <c r="BC2471" t="inlineStr">
        <is>
          <t>Ration et autres visites</t>
        </is>
      </c>
      <c r="BD2471" t="inlineStr">
        <is>
          <t>CommCare Android, version "2.56.1"(471796). App v16173. CommCare Version 2.56.1. Build 471796, built on: 2025-05-12</t>
        </is>
      </c>
      <c r="BE2471" t="inlineStr">
        <is>
          <t>commcare_d17d77c2-a7e5-4f4b-9b21-6b80894e9762</t>
        </is>
      </c>
      <c r="BF2471" t="inlineStr"/>
      <c r="BG2471" t="inlineStr">
        <is>
          <t>f13d8149fc6d39ebe86af18272310ff9</t>
        </is>
      </c>
      <c r="BH2471" t="inlineStr">
        <is>
          <t>e80e5bb19d0d4d1e94c8a1a966fa7d8f</t>
        </is>
      </c>
      <c r="BI2471" t="inlineStr">
        <is>
          <t>15246</t>
        </is>
      </c>
      <c r="BJ2471" t="inlineStr">
        <is>
          <t>XFormInstance</t>
        </is>
      </c>
      <c r="BK2471" t="inlineStr">
        <is>
          <t>5fa5c6744a4711f0918649da4e639005</t>
        </is>
      </c>
      <c r="BL2471" t="b">
        <v>0</v>
      </c>
      <c r="BM2471" t="inlineStr">
        <is>
          <t>---</t>
        </is>
      </c>
      <c r="BN2471" t="inlineStr">
        <is>
          <t>190.102.76.227</t>
        </is>
      </c>
      <c r="BO2471" t="inlineStr">
        <is>
          <t>Rochaella Dumas</t>
        </is>
      </c>
    </row>
    <row r="2472">
      <c r="A2472" t="inlineStr">
        <is>
          <t>2470</t>
        </is>
      </c>
      <c r="B2472" t="inlineStr">
        <is>
          <t>85585081-9df6-4e92-a6e6-9e96c4741323</t>
        </is>
      </c>
      <c r="C2472" t="inlineStr">
        <is>
          <t>2025-06-17</t>
        </is>
      </c>
      <c r="D2472" t="inlineStr">
        <is>
          <t>3 4</t>
        </is>
      </c>
      <c r="E2472" t="inlineStr">
        <is>
          <t>Motivation pour Club de devoilement</t>
        </is>
      </c>
      <c r="F2472" t="inlineStr">
        <is>
          <t>1</t>
        </is>
      </c>
      <c r="G2472" t="inlineStr">
        <is>
          <t>---</t>
        </is>
      </c>
      <c r="H2472" t="inlineStr">
        <is>
          <t>1</t>
        </is>
      </c>
      <c r="I2472" t="inlineStr">
        <is>
          <t>1</t>
        </is>
      </c>
      <c r="J2472" t="inlineStr">
        <is>
          <t>1</t>
        </is>
      </c>
      <c r="K2472" t="inlineStr">
        <is>
          <t>---</t>
        </is>
      </c>
      <c r="L2472" t="inlineStr">
        <is>
          <t>---</t>
        </is>
      </c>
      <c r="M2472" t="inlineStr">
        <is>
          <t>---</t>
        </is>
      </c>
      <c r="N2472" t="inlineStr">
        <is>
          <t>---</t>
        </is>
      </c>
      <c r="O2472" t="inlineStr">
        <is>
          <t>---</t>
        </is>
      </c>
      <c r="P2472" t="inlineStr">
        <is>
          <t>---</t>
        </is>
      </c>
      <c r="Q2472" t="inlineStr">
        <is>
          <t>---</t>
        </is>
      </c>
      <c r="R2472" t="inlineStr"/>
      <c r="S2472" t="inlineStr"/>
      <c r="T2472" t="inlineStr"/>
      <c r="U2472" t="inlineStr"/>
      <c r="V2472" t="inlineStr"/>
      <c r="W2472" t="inlineStr"/>
      <c r="X2472" t="inlineStr">
        <is>
          <t>CAP/CMBV/ST02180</t>
        </is>
      </c>
      <c r="Y2472" t="inlineStr">
        <is>
          <t>CAP/CMBV/ST02180</t>
        </is>
      </c>
      <c r="Z2472" t="inlineStr">
        <is>
          <t>2025-06-18 01:43:15</t>
        </is>
      </c>
      <c r="AA2472" t="inlineStr">
        <is>
          <t>2025-06-18 01:40:33</t>
        </is>
      </c>
      <c r="AB2472" t="inlineStr">
        <is>
          <t>1plyviose</t>
        </is>
      </c>
      <c r="AC2472" t="inlineStr">
        <is>
          <t>2025-06-18 01:46:29</t>
        </is>
      </c>
      <c r="AD2472" s="1" t="inlineStr">
        <is>
          <t>https://www.commcarehq.org/a/caris-test/reports/form_data/85585081-9df6-4e92-a6e6-9e96c4741323/</t>
        </is>
      </c>
      <c r="AE2472" t="inlineStr">
        <is>
          <t>---</t>
        </is>
      </c>
      <c r="AF2472" t="inlineStr">
        <is>
          <t>3c5a623af057e23a32ae4000_20598</t>
        </is>
      </c>
      <c r="AG2472" t="inlineStr">
        <is>
          <t>OK</t>
        </is>
      </c>
      <c r="AH2472" t="inlineStr">
        <is>
          <t>2025-06-18 01:43:15</t>
        </is>
      </c>
      <c r="AI2472" t="inlineStr">
        <is>
          <t>aab7a2415e99453fbcb8ebd109e92b4f</t>
        </is>
      </c>
      <c r="AJ2472" t="inlineStr">
        <is>
          <t>2025-06-17</t>
        </is>
      </c>
      <c r="AK2472" t="inlineStr">
        <is>
          <t>3 4</t>
        </is>
      </c>
      <c r="AL2472" t="inlineStr">
        <is>
          <t>Motivation pour Club de devoilement</t>
        </is>
      </c>
      <c r="AM2472" t="inlineStr">
        <is>
          <t>1</t>
        </is>
      </c>
      <c r="AN2472" t="inlineStr">
        <is>
          <t>---</t>
        </is>
      </c>
      <c r="AO2472" t="inlineStr">
        <is>
          <t>1</t>
        </is>
      </c>
      <c r="AP2472" t="inlineStr">
        <is>
          <t>1</t>
        </is>
      </c>
      <c r="AQ2472" t="inlineStr"/>
      <c r="AR2472" t="inlineStr"/>
      <c r="AS2472" t="inlineStr"/>
      <c r="AT2472" t="inlineStr"/>
      <c r="AU2472" t="inlineStr">
        <is>
          <t>---</t>
        </is>
      </c>
      <c r="AV2472" t="inlineStr">
        <is>
          <t>---</t>
        </is>
      </c>
      <c r="AW2472" t="inlineStr">
        <is>
          <t>---</t>
        </is>
      </c>
      <c r="AX2472" t="inlineStr">
        <is>
          <t>---</t>
        </is>
      </c>
      <c r="AY2472" t="inlineStr">
        <is>
          <t>---</t>
        </is>
      </c>
      <c r="AZ2472" t="inlineStr">
        <is>
          <t>---</t>
        </is>
      </c>
      <c r="BA2472" t="inlineStr">
        <is>
          <t>aab7a2415e99453fbcb8ebd109e92b4f</t>
        </is>
      </c>
      <c r="BB2472" t="inlineStr">
        <is>
          <t>http://openrosa.org/formdesigner/0B48E039-1E80-49A7-AC24-732B6E788E39</t>
        </is>
      </c>
      <c r="BC2472" t="inlineStr">
        <is>
          <t>Ration et autres visites</t>
        </is>
      </c>
      <c r="BD2472" t="inlineStr">
        <is>
          <t>CommCare Android, version "2.56.1"(471796). App v16173. CommCare Version 2.56.1. Build 471796, built on: 2025-05-12</t>
        </is>
      </c>
      <c r="BE2472" t="inlineStr">
        <is>
          <t>commcare_d17d77c2-a7e5-4f4b-9b21-6b80894e9762</t>
        </is>
      </c>
      <c r="BF2472" t="inlineStr"/>
      <c r="BG2472" t="inlineStr">
        <is>
          <t>f13d8149fc6d39ebe86af18272310ff9</t>
        </is>
      </c>
      <c r="BH2472" t="inlineStr">
        <is>
          <t>e80e5bb19d0d4d1e94c8a1a966fa7d8f</t>
        </is>
      </c>
      <c r="BI2472" t="inlineStr">
        <is>
          <t>15246</t>
        </is>
      </c>
      <c r="BJ2472" t="inlineStr">
        <is>
          <t>XFormInstance</t>
        </is>
      </c>
      <c r="BK2472" t="inlineStr">
        <is>
          <t>5fa5c6744a4711f0918649da4e639005</t>
        </is>
      </c>
      <c r="BL2472" t="b">
        <v>0</v>
      </c>
      <c r="BM2472" t="inlineStr">
        <is>
          <t>---</t>
        </is>
      </c>
      <c r="BN2472" t="inlineStr">
        <is>
          <t>190.102.76.227</t>
        </is>
      </c>
      <c r="BO2472" t="inlineStr">
        <is>
          <t>Mackendy Floreal</t>
        </is>
      </c>
    </row>
    <row r="2473">
      <c r="A2473" t="inlineStr">
        <is>
          <t>2471</t>
        </is>
      </c>
      <c r="B2473" t="inlineStr">
        <is>
          <t>74b169e0-defb-4c9f-a8f6-c15e433af130</t>
        </is>
      </c>
      <c r="C2473" t="inlineStr">
        <is>
          <t>2025-06-17</t>
        </is>
      </c>
      <c r="D2473" t="inlineStr">
        <is>
          <t>3</t>
        </is>
      </c>
      <c r="E2473" t="inlineStr">
        <is>
          <t>---</t>
        </is>
      </c>
      <c r="F2473" t="inlineStr">
        <is>
          <t>0</t>
        </is>
      </c>
      <c r="G2473" t="inlineStr">
        <is>
          <t>---</t>
        </is>
      </c>
      <c r="H2473" t="inlineStr">
        <is>
          <t>1</t>
        </is>
      </c>
      <c r="I2473" t="inlineStr">
        <is>
          <t>0</t>
        </is>
      </c>
      <c r="J2473" t="inlineStr">
        <is>
          <t>---</t>
        </is>
      </c>
      <c r="K2473" t="inlineStr">
        <is>
          <t>---</t>
        </is>
      </c>
      <c r="L2473" t="inlineStr">
        <is>
          <t>---</t>
        </is>
      </c>
      <c r="M2473" t="inlineStr">
        <is>
          <t>---</t>
        </is>
      </c>
      <c r="N2473" t="inlineStr">
        <is>
          <t>---</t>
        </is>
      </c>
      <c r="O2473" t="inlineStr">
        <is>
          <t>---</t>
        </is>
      </c>
      <c r="P2473" t="inlineStr">
        <is>
          <t>---</t>
        </is>
      </c>
      <c r="Q2473" t="inlineStr">
        <is>
          <t>---</t>
        </is>
      </c>
      <c r="R2473" t="inlineStr">
        <is>
          <t>---</t>
        </is>
      </c>
      <c r="S2473" t="inlineStr">
        <is>
          <t>---</t>
        </is>
      </c>
      <c r="T2473" t="inlineStr">
        <is>
          <t>---</t>
        </is>
      </c>
      <c r="U2473" t="inlineStr">
        <is>
          <t>---</t>
        </is>
      </c>
      <c r="V2473" t="inlineStr">
        <is>
          <t>---</t>
        </is>
      </c>
      <c r="W2473" t="inlineStr"/>
      <c r="X2473" t="inlineStr">
        <is>
          <t>CAP/CSLT/ST00693</t>
        </is>
      </c>
      <c r="Y2473" t="inlineStr">
        <is>
          <t>CAP/CSLT/ST00693</t>
        </is>
      </c>
      <c r="Z2473" t="inlineStr">
        <is>
          <t>2025-06-18 01:57:03</t>
        </is>
      </c>
      <c r="AA2473" t="inlineStr">
        <is>
          <t>2025-06-18 01:56:43</t>
        </is>
      </c>
      <c r="AB2473" t="inlineStr">
        <is>
          <t>1irania</t>
        </is>
      </c>
      <c r="AC2473" t="inlineStr">
        <is>
          <t>2025-06-18 01:57:04</t>
        </is>
      </c>
      <c r="AD2473" s="1" t="inlineStr">
        <is>
          <t>https://www.commcarehq.org/a/caris-test/reports/form_data/74b169e0-defb-4c9f-a8f6-c15e433af130/</t>
        </is>
      </c>
      <c r="AE2473" t="inlineStr">
        <is>
          <t>---</t>
        </is>
      </c>
      <c r="AF2473" t="inlineStr">
        <is>
          <t>3c5a623af057e23a32ae4000_50693</t>
        </is>
      </c>
      <c r="AG2473" t="inlineStr">
        <is>
          <t>OK</t>
        </is>
      </c>
      <c r="AH2473" t="inlineStr">
        <is>
          <t>2025-06-18 01:57:03</t>
        </is>
      </c>
      <c r="AI2473" t="inlineStr">
        <is>
          <t>42a82b7de9e609ae71648670ad4c56aa</t>
        </is>
      </c>
      <c r="AJ2473" t="inlineStr">
        <is>
          <t>2025-06-17</t>
        </is>
      </c>
      <c r="AK2473" t="inlineStr">
        <is>
          <t>3</t>
        </is>
      </c>
      <c r="AL2473" t="inlineStr">
        <is>
          <t>---</t>
        </is>
      </c>
      <c r="AM2473" t="inlineStr">
        <is>
          <t>0</t>
        </is>
      </c>
      <c r="AN2473" t="inlineStr">
        <is>
          <t>---</t>
        </is>
      </c>
      <c r="AO2473" t="inlineStr">
        <is>
          <t>1</t>
        </is>
      </c>
      <c r="AP2473" t="inlineStr">
        <is>
          <t>0</t>
        </is>
      </c>
      <c r="AQ2473" t="inlineStr">
        <is>
          <t>---</t>
        </is>
      </c>
      <c r="AR2473" t="inlineStr">
        <is>
          <t>---</t>
        </is>
      </c>
      <c r="AS2473" t="inlineStr">
        <is>
          <t>---</t>
        </is>
      </c>
      <c r="AT2473" t="inlineStr"/>
      <c r="AU2473" t="inlineStr">
        <is>
          <t>---</t>
        </is>
      </c>
      <c r="AV2473" t="inlineStr">
        <is>
          <t>---</t>
        </is>
      </c>
      <c r="AW2473" t="inlineStr">
        <is>
          <t>---</t>
        </is>
      </c>
      <c r="AX2473" t="inlineStr">
        <is>
          <t>---</t>
        </is>
      </c>
      <c r="AY2473" t="inlineStr">
        <is>
          <t>---</t>
        </is>
      </c>
      <c r="AZ2473" t="inlineStr">
        <is>
          <t>---</t>
        </is>
      </c>
      <c r="BA2473" t="inlineStr">
        <is>
          <t>42a82b7de9e609ae71648670ad4c56aa</t>
        </is>
      </c>
      <c r="BB2473" t="inlineStr">
        <is>
          <t>http://openrosa.org/formdesigner/0B48E039-1E80-49A7-AC24-732B6E788E39</t>
        </is>
      </c>
      <c r="BC2473" t="inlineStr">
        <is>
          <t>Ration et autres visites</t>
        </is>
      </c>
      <c r="BD2473" t="inlineStr">
        <is>
          <t>CommCare Android, version "2.57.0"(472005). App v16173. CommCare Version 2.57.0. Build 472005, built on: 2025-05-09</t>
        </is>
      </c>
      <c r="BE2473" t="inlineStr">
        <is>
          <t>commcare_810115cc-52c5-4875-8fe9-3d267d1618b9</t>
        </is>
      </c>
      <c r="BF2473" t="inlineStr">
        <is>
          <t>19.6162544 -72.0275826 8.5 9.69</t>
        </is>
      </c>
      <c r="BG2473" t="inlineStr">
        <is>
          <t>f13d8149fc6d39ebe86af18272310ff9</t>
        </is>
      </c>
      <c r="BH2473" t="inlineStr">
        <is>
          <t>e80e5bb19d0d4d1e94c8a1a966fa7d8f</t>
        </is>
      </c>
      <c r="BI2473" t="inlineStr">
        <is>
          <t>15246</t>
        </is>
      </c>
      <c r="BJ2473" t="inlineStr">
        <is>
          <t>XFormInstance</t>
        </is>
      </c>
      <c r="BK2473" t="inlineStr">
        <is>
          <t>0081fb3e4ba711f091cd49da4e639005</t>
        </is>
      </c>
      <c r="BL2473" t="b">
        <v>0</v>
      </c>
      <c r="BM2473" t="inlineStr">
        <is>
          <t>---</t>
        </is>
      </c>
      <c r="BN2473" t="inlineStr">
        <is>
          <t>200.113.214.143</t>
        </is>
      </c>
      <c r="BO2473" t="inlineStr">
        <is>
          <t>Wood kendly Jean</t>
        </is>
      </c>
    </row>
    <row r="2474">
      <c r="A2474" t="inlineStr">
        <is>
          <t>2472</t>
        </is>
      </c>
      <c r="B2474" t="inlineStr">
        <is>
          <t>479f5622-9adc-4d61-b0c9-dc314a18611c</t>
        </is>
      </c>
      <c r="C2474" t="inlineStr">
        <is>
          <t>2025-06-17</t>
        </is>
      </c>
      <c r="D2474" t="inlineStr">
        <is>
          <t>4</t>
        </is>
      </c>
      <c r="E2474" t="inlineStr">
        <is>
          <t>absent en club</t>
        </is>
      </c>
      <c r="F2474" t="inlineStr">
        <is>
          <t>0</t>
        </is>
      </c>
      <c r="G2474" t="inlineStr">
        <is>
          <t>.</t>
        </is>
      </c>
      <c r="H2474" t="inlineStr">
        <is>
          <t>1</t>
        </is>
      </c>
      <c r="I2474" t="inlineStr">
        <is>
          <t>0</t>
        </is>
      </c>
      <c r="J2474" t="inlineStr">
        <is>
          <t>---</t>
        </is>
      </c>
      <c r="K2474" t="inlineStr">
        <is>
          <t>---</t>
        </is>
      </c>
      <c r="L2474" t="inlineStr">
        <is>
          <t>---</t>
        </is>
      </c>
      <c r="M2474" t="inlineStr">
        <is>
          <t>---</t>
        </is>
      </c>
      <c r="N2474" t="inlineStr">
        <is>
          <t>---</t>
        </is>
      </c>
      <c r="O2474" t="inlineStr">
        <is>
          <t>---</t>
        </is>
      </c>
      <c r="P2474" t="inlineStr">
        <is>
          <t>---</t>
        </is>
      </c>
      <c r="Q2474" t="inlineStr">
        <is>
          <t>---</t>
        </is>
      </c>
      <c r="R2474" t="inlineStr">
        <is>
          <t>---</t>
        </is>
      </c>
      <c r="S2474" t="inlineStr">
        <is>
          <t>---</t>
        </is>
      </c>
      <c r="T2474" t="inlineStr">
        <is>
          <t>---</t>
        </is>
      </c>
      <c r="U2474" t="inlineStr">
        <is>
          <t>---</t>
        </is>
      </c>
      <c r="V2474" t="inlineStr">
        <is>
          <t>---</t>
        </is>
      </c>
      <c r="W2474" t="inlineStr">
        <is>
          <t>19.5489346 -71.727281 3.7 7.5</t>
        </is>
      </c>
      <c r="X2474" t="inlineStr">
        <is>
          <t>CAP/CMSO/ST02065</t>
        </is>
      </c>
      <c r="Y2474" t="inlineStr">
        <is>
          <t>CAP/CMSO/ST02065</t>
        </is>
      </c>
      <c r="Z2474" t="inlineStr">
        <is>
          <t>2025-06-17 15:40:54</t>
        </is>
      </c>
      <c r="AA2474" t="inlineStr">
        <is>
          <t>2025-06-17 15:40:19</t>
        </is>
      </c>
      <c r="AB2474" t="inlineStr">
        <is>
          <t>1rose</t>
        </is>
      </c>
      <c r="AC2474" t="inlineStr">
        <is>
          <t>2025-06-18 02:18:01</t>
        </is>
      </c>
      <c r="AD2474" s="1" t="inlineStr">
        <is>
          <t>https://www.commcarehq.org/a/caris-test/reports/form_data/479f5622-9adc-4d61-b0c9-dc314a18611c/</t>
        </is>
      </c>
      <c r="AE2474" t="inlineStr">
        <is>
          <t>---</t>
        </is>
      </c>
      <c r="AF2474" t="inlineStr">
        <is>
          <t>3c5a623af057e23a32ae4000_30240</t>
        </is>
      </c>
      <c r="AG2474" t="inlineStr">
        <is>
          <t>---</t>
        </is>
      </c>
      <c r="AH2474" t="inlineStr">
        <is>
          <t>2025-06-17 15:40:54</t>
        </is>
      </c>
      <c r="AI2474" t="inlineStr">
        <is>
          <t>2dea52d1789dbc2c3c784b18002f6f8d</t>
        </is>
      </c>
      <c r="AJ2474" t="inlineStr">
        <is>
          <t>2025-06-17</t>
        </is>
      </c>
      <c r="AK2474" t="inlineStr">
        <is>
          <t>4</t>
        </is>
      </c>
      <c r="AL2474" t="inlineStr">
        <is>
          <t>absent en club</t>
        </is>
      </c>
      <c r="AM2474" t="inlineStr">
        <is>
          <t>0</t>
        </is>
      </c>
      <c r="AN2474" t="inlineStr">
        <is>
          <t>.</t>
        </is>
      </c>
      <c r="AO2474" t="inlineStr">
        <is>
          <t>1</t>
        </is>
      </c>
      <c r="AP2474" t="inlineStr">
        <is>
          <t>0</t>
        </is>
      </c>
      <c r="AQ2474" t="inlineStr">
        <is>
          <t>---</t>
        </is>
      </c>
      <c r="AR2474" t="inlineStr">
        <is>
          <t>---</t>
        </is>
      </c>
      <c r="AS2474" t="inlineStr">
        <is>
          <t>---</t>
        </is>
      </c>
      <c r="AT2474" t="inlineStr">
        <is>
          <t>19.5489346 -71.727281 3.7 7.5</t>
        </is>
      </c>
      <c r="AU2474" t="inlineStr">
        <is>
          <t>---</t>
        </is>
      </c>
      <c r="AV2474" t="inlineStr">
        <is>
          <t>---</t>
        </is>
      </c>
      <c r="AW2474" t="inlineStr">
        <is>
          <t>---</t>
        </is>
      </c>
      <c r="AX2474" t="inlineStr">
        <is>
          <t>---</t>
        </is>
      </c>
      <c r="AY2474" t="inlineStr">
        <is>
          <t>---</t>
        </is>
      </c>
      <c r="AZ2474" t="inlineStr">
        <is>
          <t>---</t>
        </is>
      </c>
      <c r="BA2474" t="inlineStr">
        <is>
          <t>2dea52d1789dbc2c3c784b18002f6f8d</t>
        </is>
      </c>
      <c r="BB2474" t="inlineStr">
        <is>
          <t>http://openrosa.org/formdesigner/0B48E039-1E80-49A7-AC24-732B6E788E39</t>
        </is>
      </c>
      <c r="BC2474" t="inlineStr">
        <is>
          <t>Ration et autres visites</t>
        </is>
      </c>
      <c r="BD2474" t="inlineStr">
        <is>
          <t>CommCare Android, version "2.57.0"(472003). App v16173. CommCare Version 2.57.0. Build 472003, built on: 2025-04-18</t>
        </is>
      </c>
      <c r="BE2474" t="inlineStr">
        <is>
          <t>commcare_6f11ce87-99a9-46e8-b6bd-276036be1616</t>
        </is>
      </c>
      <c r="BF2474" t="inlineStr">
        <is>
          <t>19.5489505 -71.7273006 3.7 9.6</t>
        </is>
      </c>
      <c r="BG2474" t="inlineStr">
        <is>
          <t>f13d8149fc6d39ebe86af18272310ff9</t>
        </is>
      </c>
      <c r="BH2474" t="inlineStr">
        <is>
          <t>e80e5bb19d0d4d1e94c8a1a966fa7d8f</t>
        </is>
      </c>
      <c r="BI2474" t="inlineStr">
        <is>
          <t>15246</t>
        </is>
      </c>
      <c r="BJ2474" t="inlineStr">
        <is>
          <t>XFormInstance</t>
        </is>
      </c>
      <c r="BK2474" t="inlineStr">
        <is>
          <t>99782c6c487111f0b9e63339fbc0b855</t>
        </is>
      </c>
      <c r="BL2474" t="b">
        <v>0</v>
      </c>
      <c r="BM2474" t="inlineStr">
        <is>
          <t>---</t>
        </is>
      </c>
      <c r="BN2474" t="inlineStr">
        <is>
          <t>190.115.182.50</t>
        </is>
      </c>
      <c r="BO2474" t="inlineStr">
        <is>
          <t>Bastien/ Jean-Baptiste  Wislin/ Wislain</t>
        </is>
      </c>
    </row>
    <row r="2475">
      <c r="A2475" t="inlineStr">
        <is>
          <t>2473</t>
        </is>
      </c>
      <c r="B2475" t="inlineStr">
        <is>
          <t>f2083026-3dbf-405c-9f60-000d58c631ff</t>
        </is>
      </c>
      <c r="C2475" t="inlineStr">
        <is>
          <t>2025-06-17</t>
        </is>
      </c>
      <c r="D2475" t="inlineStr">
        <is>
          <t>3</t>
        </is>
      </c>
      <c r="E2475" t="inlineStr">
        <is>
          <t>---</t>
        </is>
      </c>
      <c r="F2475" t="inlineStr">
        <is>
          <t>0</t>
        </is>
      </c>
      <c r="G2475" t="inlineStr">
        <is>
          <t>---</t>
        </is>
      </c>
      <c r="H2475" t="inlineStr">
        <is>
          <t>1</t>
        </is>
      </c>
      <c r="I2475" t="inlineStr">
        <is>
          <t>0</t>
        </is>
      </c>
      <c r="J2475" t="inlineStr">
        <is>
          <t>---</t>
        </is>
      </c>
      <c r="K2475" t="inlineStr">
        <is>
          <t>---</t>
        </is>
      </c>
      <c r="L2475" t="inlineStr">
        <is>
          <t>---</t>
        </is>
      </c>
      <c r="M2475" t="inlineStr">
        <is>
          <t>---</t>
        </is>
      </c>
      <c r="N2475" t="inlineStr">
        <is>
          <t>---</t>
        </is>
      </c>
      <c r="O2475" t="inlineStr">
        <is>
          <t>---</t>
        </is>
      </c>
      <c r="P2475" t="inlineStr">
        <is>
          <t>---</t>
        </is>
      </c>
      <c r="Q2475" t="inlineStr">
        <is>
          <t>---</t>
        </is>
      </c>
      <c r="R2475" t="inlineStr">
        <is>
          <t>---</t>
        </is>
      </c>
      <c r="S2475" t="inlineStr">
        <is>
          <t>---</t>
        </is>
      </c>
      <c r="T2475" t="inlineStr">
        <is>
          <t>---</t>
        </is>
      </c>
      <c r="U2475" t="inlineStr">
        <is>
          <t>---</t>
        </is>
      </c>
      <c r="V2475" t="inlineStr">
        <is>
          <t>---</t>
        </is>
      </c>
      <c r="W2475" t="inlineStr"/>
      <c r="X2475" t="inlineStr">
        <is>
          <t>CAP/UCMN/ST00130</t>
        </is>
      </c>
      <c r="Y2475" t="inlineStr">
        <is>
          <t>CAP/UCMN/ST00130</t>
        </is>
      </c>
      <c r="Z2475" t="inlineStr">
        <is>
          <t>2025-06-17 17:28:44</t>
        </is>
      </c>
      <c r="AA2475" t="inlineStr">
        <is>
          <t>2025-06-17 17:28:18</t>
        </is>
      </c>
      <c r="AB2475" t="inlineStr">
        <is>
          <t>1rose</t>
        </is>
      </c>
      <c r="AC2475" t="inlineStr">
        <is>
          <t>2025-06-18 02:18:06</t>
        </is>
      </c>
      <c r="AD2475" s="1" t="inlineStr">
        <is>
          <t>https://www.commcarehq.org/a/caris-test/reports/form_data/f2083026-3dbf-405c-9f60-000d58c631ff/</t>
        </is>
      </c>
      <c r="AE2475" t="inlineStr">
        <is>
          <t>---</t>
        </is>
      </c>
      <c r="AF2475" t="inlineStr">
        <is>
          <t>3c5a623af057e23a32ae4000_185329</t>
        </is>
      </c>
      <c r="AG2475" t="inlineStr">
        <is>
          <t>OK</t>
        </is>
      </c>
      <c r="AH2475" t="inlineStr">
        <is>
          <t>2025-06-17 17:28:44</t>
        </is>
      </c>
      <c r="AI2475" t="inlineStr">
        <is>
          <t>2dea52d1789dbc2c3c784b18002f6f8d</t>
        </is>
      </c>
      <c r="AJ2475" t="inlineStr">
        <is>
          <t>2025-06-17</t>
        </is>
      </c>
      <c r="AK2475" t="inlineStr">
        <is>
          <t>3</t>
        </is>
      </c>
      <c r="AL2475" t="inlineStr">
        <is>
          <t>---</t>
        </is>
      </c>
      <c r="AM2475" t="inlineStr">
        <is>
          <t>0</t>
        </is>
      </c>
      <c r="AN2475" t="inlineStr">
        <is>
          <t>---</t>
        </is>
      </c>
      <c r="AO2475" t="inlineStr">
        <is>
          <t>1</t>
        </is>
      </c>
      <c r="AP2475" t="inlineStr">
        <is>
          <t>0</t>
        </is>
      </c>
      <c r="AQ2475" t="inlineStr">
        <is>
          <t>---</t>
        </is>
      </c>
      <c r="AR2475" t="inlineStr">
        <is>
          <t>---</t>
        </is>
      </c>
      <c r="AS2475" t="inlineStr">
        <is>
          <t>---</t>
        </is>
      </c>
      <c r="AT2475" t="inlineStr"/>
      <c r="AU2475" t="inlineStr">
        <is>
          <t>---</t>
        </is>
      </c>
      <c r="AV2475" t="inlineStr">
        <is>
          <t>---</t>
        </is>
      </c>
      <c r="AW2475" t="inlineStr">
        <is>
          <t>---</t>
        </is>
      </c>
      <c r="AX2475" t="inlineStr">
        <is>
          <t>---</t>
        </is>
      </c>
      <c r="AY2475" t="inlineStr">
        <is>
          <t>---</t>
        </is>
      </c>
      <c r="AZ2475" t="inlineStr">
        <is>
          <t>---</t>
        </is>
      </c>
      <c r="BA2475" t="inlineStr">
        <is>
          <t>2dea52d1789dbc2c3c784b18002f6f8d</t>
        </is>
      </c>
      <c r="BB2475" t="inlineStr">
        <is>
          <t>http://openrosa.org/formdesigner/0B48E039-1E80-49A7-AC24-732B6E788E39</t>
        </is>
      </c>
      <c r="BC2475" t="inlineStr">
        <is>
          <t>Ration et autres visites</t>
        </is>
      </c>
      <c r="BD2475" t="inlineStr">
        <is>
          <t>CommCare Android, version "2.57.0"(472003). App v16173. CommCare Version 2.57.0. Build 472003, built on: 2025-04-18</t>
        </is>
      </c>
      <c r="BE2475" t="inlineStr">
        <is>
          <t>commcare_6f11ce87-99a9-46e8-b6bd-276036be1616</t>
        </is>
      </c>
      <c r="BF2475" t="inlineStr"/>
      <c r="BG2475" t="inlineStr">
        <is>
          <t>f13d8149fc6d39ebe86af18272310ff9</t>
        </is>
      </c>
      <c r="BH2475" t="inlineStr">
        <is>
          <t>e80e5bb19d0d4d1e94c8a1a966fa7d8f</t>
        </is>
      </c>
      <c r="BI2475" t="inlineStr">
        <is>
          <t>15246</t>
        </is>
      </c>
      <c r="BJ2475" t="inlineStr">
        <is>
          <t>XFormInstance</t>
        </is>
      </c>
      <c r="BK2475" t="inlineStr">
        <is>
          <t>99782c6c487111f0b9e63339fbc0b855</t>
        </is>
      </c>
      <c r="BL2475" t="b">
        <v>0</v>
      </c>
      <c r="BM2475" t="inlineStr">
        <is>
          <t>---</t>
        </is>
      </c>
      <c r="BN2475" t="inlineStr">
        <is>
          <t>190.115.182.50</t>
        </is>
      </c>
      <c r="BO2475" t="inlineStr">
        <is>
          <t>Dickenson Joseph</t>
        </is>
      </c>
    </row>
    <row r="2476">
      <c r="A2476" t="inlineStr">
        <is>
          <t>2474</t>
        </is>
      </c>
      <c r="B2476" t="inlineStr">
        <is>
          <t>2b017c78-83da-4780-99e0-2f00fd84260f</t>
        </is>
      </c>
      <c r="C2476" t="inlineStr">
        <is>
          <t>2025-06-03</t>
        </is>
      </c>
      <c r="D2476" t="inlineStr">
        <is>
          <t>2</t>
        </is>
      </c>
      <c r="E2476" t="inlineStr">
        <is>
          <t>---</t>
        </is>
      </c>
      <c r="F2476" t="inlineStr">
        <is>
          <t>1</t>
        </is>
      </c>
      <c r="G2476" t="inlineStr">
        <is>
          <t>---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>
        <f>HYPERLINK("https://www.commcarehq.org/a/caris-test/api/form_attachment/v1/2b017c78-83da-4780-99e0-2f00fd84260f/1748959112277.jpg")</f>
        <v/>
      </c>
      <c r="M2476" t="inlineStr">
        <is>
          <t>---</t>
        </is>
      </c>
      <c r="N2476" t="inlineStr">
        <is>
          <t>---</t>
        </is>
      </c>
      <c r="O2476" t="inlineStr">
        <is>
          <t>1</t>
        </is>
      </c>
      <c r="P2476" t="inlineStr">
        <is>
          <t>---</t>
        </is>
      </c>
      <c r="Q2476" t="inlineStr"/>
      <c r="R2476" t="inlineStr">
        <is>
          <t>11.0</t>
        </is>
      </c>
      <c r="S2476" t="inlineStr">
        <is>
          <t>7.4</t>
        </is>
      </c>
      <c r="T2476" t="inlineStr">
        <is>
          <t>72.0</t>
        </is>
      </c>
      <c r="U2476">
        <f>HYPERLINK("https://www.commcarehq.org/a/caris-test/api/form_attachment/v1/2b017c78-83da-4780-99e0-2f00fd84260f/1748959159872.jpg")</f>
        <v/>
      </c>
      <c r="V2476">
        <f>HYPERLINK("https://www.commcarehq.org/a/caris-test/api/form_attachment/v1/2b017c78-83da-4780-99e0-2f00fd84260f/1748959171549.jpg")</f>
        <v/>
      </c>
      <c r="W2476" t="inlineStr"/>
      <c r="X2476" t="inlineStr">
        <is>
          <t>PDP/CMEB/ST05704</t>
        </is>
      </c>
      <c r="Y2476" t="inlineStr">
        <is>
          <t>PDP/CMEB/ST05704</t>
        </is>
      </c>
      <c r="Z2476" t="inlineStr">
        <is>
          <t>2025-06-03 13:59:36</t>
        </is>
      </c>
      <c r="AA2476" t="inlineStr">
        <is>
          <t>2025-06-03 13:58:04</t>
        </is>
      </c>
      <c r="AB2476" t="inlineStr">
        <is>
          <t>5guerlande</t>
        </is>
      </c>
      <c r="AC2476" t="inlineStr">
        <is>
          <t>2025-06-18 14:00:00</t>
        </is>
      </c>
      <c r="AD2476" s="1" t="inlineStr">
        <is>
          <t>https://www.commcarehq.org/a/caris-test/reports/form_data/2b017c78-83da-4780-99e0-2f00fd84260f/</t>
        </is>
      </c>
      <c r="AE2476" t="inlineStr">
        <is>
          <t>---</t>
        </is>
      </c>
      <c r="AF2476" t="inlineStr">
        <is>
          <t>3c5a623af057e23a32ae4000_193664</t>
        </is>
      </c>
      <c r="AG2476" t="inlineStr">
        <is>
          <t>---</t>
        </is>
      </c>
      <c r="AH2476" t="inlineStr">
        <is>
          <t>2025-06-03 13:59:36</t>
        </is>
      </c>
      <c r="AI2476" t="inlineStr">
        <is>
          <t>1b52563f66be7b3d0843fa02f8f5a965</t>
        </is>
      </c>
      <c r="AJ2476" t="inlineStr">
        <is>
          <t>2025-06-03</t>
        </is>
      </c>
      <c r="AK2476" t="inlineStr">
        <is>
          <t>2</t>
        </is>
      </c>
      <c r="AL2476" t="inlineStr">
        <is>
          <t>---</t>
        </is>
      </c>
      <c r="AM2476" t="inlineStr">
        <is>
          <t>1</t>
        </is>
      </c>
      <c r="AN2476" t="inlineStr">
        <is>
          <t>---</t>
        </is>
      </c>
      <c r="AO2476" t="inlineStr">
        <is>
          <t>1</t>
        </is>
      </c>
      <c r="AP2476" t="inlineStr">
        <is>
          <t>1</t>
        </is>
      </c>
      <c r="AQ2476" t="inlineStr">
        <is>
          <t>11</t>
        </is>
      </c>
      <c r="AR2476" t="inlineStr">
        <is>
          <t>7.4</t>
        </is>
      </c>
      <c r="AS2476" t="inlineStr">
        <is>
          <t>72</t>
        </is>
      </c>
      <c r="AT2476" t="inlineStr"/>
      <c r="AU2476" t="inlineStr">
        <is>
          <t>---</t>
        </is>
      </c>
      <c r="AV2476" t="inlineStr">
        <is>
          <t>---</t>
        </is>
      </c>
      <c r="AW2476" t="inlineStr">
        <is>
          <t>---</t>
        </is>
      </c>
      <c r="AX2476" t="inlineStr">
        <is>
          <t>---</t>
        </is>
      </c>
      <c r="AY2476" t="inlineStr">
        <is>
          <t>---</t>
        </is>
      </c>
      <c r="AZ2476" t="inlineStr">
        <is>
          <t>---</t>
        </is>
      </c>
      <c r="BA2476" t="inlineStr">
        <is>
          <t>1b52563f66be7b3d0843fa02f8f5a965</t>
        </is>
      </c>
      <c r="BB2476" t="inlineStr">
        <is>
          <t>http://openrosa.org/formdesigner/0B48E039-1E80-49A7-AC24-732B6E788E39</t>
        </is>
      </c>
      <c r="BC2476" t="inlineStr">
        <is>
          <t>Ration et autres visites</t>
        </is>
      </c>
      <c r="BD2476" t="inlineStr">
        <is>
          <t>CommCare Android, version "2.57.0"(472005). App v16173. CommCare Version 2.57.0. Build 472005, built on: 2025-05-09</t>
        </is>
      </c>
      <c r="BE2476" t="inlineStr">
        <is>
          <t>commcare_9bc1f1cb-81e2-474e-9647-4d36802bc2c5</t>
        </is>
      </c>
      <c r="BF2476" t="inlineStr">
        <is>
          <t>19.9488297 -72.8198035 -3.61 9.69</t>
        </is>
      </c>
      <c r="BG2476" t="inlineStr">
        <is>
          <t>f13d8149fc6d39ebe86af18272310ff9</t>
        </is>
      </c>
      <c r="BH2476" t="inlineStr">
        <is>
          <t>e80e5bb19d0d4d1e94c8a1a966fa7d8f</t>
        </is>
      </c>
      <c r="BI2476" t="inlineStr">
        <is>
          <t>15246</t>
        </is>
      </c>
      <c r="BJ2476" t="inlineStr">
        <is>
          <t>XFormInstance</t>
        </is>
      </c>
      <c r="BK2476" t="inlineStr">
        <is>
          <t>378616fe288111f0864e2d62bcb734fa</t>
        </is>
      </c>
      <c r="BL2476" t="b">
        <v>0</v>
      </c>
      <c r="BM2476" t="inlineStr">
        <is>
          <t>---</t>
        </is>
      </c>
      <c r="BN2476" t="inlineStr">
        <is>
          <t>190.102.77.71</t>
        </is>
      </c>
      <c r="BO2476" t="inlineStr">
        <is>
          <t>---</t>
        </is>
      </c>
    </row>
    <row r="2477">
      <c r="A2477" t="inlineStr">
        <is>
          <t>2475</t>
        </is>
      </c>
      <c r="B2477" t="inlineStr">
        <is>
          <t>71f2ae02-2f7b-48c2-90e5-7d30691fbb9e</t>
        </is>
      </c>
      <c r="C2477" t="inlineStr">
        <is>
          <t>2025-06-18</t>
        </is>
      </c>
      <c r="D2477" t="inlineStr">
        <is>
          <t>3</t>
        </is>
      </c>
      <c r="E2477" t="inlineStr">
        <is>
          <t>---</t>
        </is>
      </c>
      <c r="F2477" t="inlineStr">
        <is>
          <t>0</t>
        </is>
      </c>
      <c r="G2477" t="inlineStr">
        <is>
          <t>---</t>
        </is>
      </c>
      <c r="H2477" t="inlineStr">
        <is>
          <t>1</t>
        </is>
      </c>
      <c r="I2477" t="inlineStr">
        <is>
          <t>0</t>
        </is>
      </c>
      <c r="J2477" t="inlineStr">
        <is>
          <t>---</t>
        </is>
      </c>
      <c r="K2477" t="inlineStr">
        <is>
          <t>---</t>
        </is>
      </c>
      <c r="L2477" t="inlineStr">
        <is>
          <t>---</t>
        </is>
      </c>
      <c r="M2477" t="inlineStr">
        <is>
          <t>---</t>
        </is>
      </c>
      <c r="N2477" t="inlineStr">
        <is>
          <t>---</t>
        </is>
      </c>
      <c r="O2477" t="inlineStr">
        <is>
          <t>---</t>
        </is>
      </c>
      <c r="P2477" t="inlineStr">
        <is>
          <t>---</t>
        </is>
      </c>
      <c r="Q2477" t="inlineStr">
        <is>
          <t>---</t>
        </is>
      </c>
      <c r="R2477" t="inlineStr">
        <is>
          <t>---</t>
        </is>
      </c>
      <c r="S2477" t="inlineStr">
        <is>
          <t>---</t>
        </is>
      </c>
      <c r="T2477" t="inlineStr">
        <is>
          <t>---</t>
        </is>
      </c>
      <c r="U2477" t="inlineStr">
        <is>
          <t>---</t>
        </is>
      </c>
      <c r="V2477" t="inlineStr">
        <is>
          <t>---</t>
        </is>
      </c>
      <c r="W2477" t="inlineStr">
        <is>
          <t>19.6097942 -72.0315769 22.0 4.2</t>
        </is>
      </c>
      <c r="X2477" t="inlineStr">
        <is>
          <t>CAP/CALT/ST02046</t>
        </is>
      </c>
      <c r="Y2477" t="inlineStr">
        <is>
          <t>CAP/CALT/ST02046</t>
        </is>
      </c>
      <c r="Z2477" t="inlineStr">
        <is>
          <t>2025-06-18 20:39:47</t>
        </is>
      </c>
      <c r="AA2477" t="inlineStr">
        <is>
          <t>2025-06-18 20:39:06</t>
        </is>
      </c>
      <c r="AB2477" t="inlineStr">
        <is>
          <t>1irania</t>
        </is>
      </c>
      <c r="AC2477" t="inlineStr">
        <is>
          <t>2025-06-18 20:39:50</t>
        </is>
      </c>
      <c r="AD2477" s="1" t="inlineStr">
        <is>
          <t>https://www.commcarehq.org/a/caris-test/reports/form_data/71f2ae02-2f7b-48c2-90e5-7d30691fbb9e/</t>
        </is>
      </c>
      <c r="AE2477" t="inlineStr">
        <is>
          <t>---</t>
        </is>
      </c>
      <c r="AF2477" t="inlineStr">
        <is>
          <t>3c5a623af057e23a32ae4000_104270</t>
        </is>
      </c>
      <c r="AG2477" t="inlineStr">
        <is>
          <t>OK</t>
        </is>
      </c>
      <c r="AH2477" t="inlineStr">
        <is>
          <t>2025-06-18 20:39:47</t>
        </is>
      </c>
      <c r="AI2477" t="inlineStr">
        <is>
          <t>42a82b7de9e609ae71648670ad4c56aa</t>
        </is>
      </c>
      <c r="AJ2477" t="inlineStr">
        <is>
          <t>2025-06-18</t>
        </is>
      </c>
      <c r="AK2477" t="inlineStr">
        <is>
          <t>3</t>
        </is>
      </c>
      <c r="AL2477" t="inlineStr">
        <is>
          <t>---</t>
        </is>
      </c>
      <c r="AM2477" t="inlineStr">
        <is>
          <t>0</t>
        </is>
      </c>
      <c r="AN2477" t="inlineStr">
        <is>
          <t>---</t>
        </is>
      </c>
      <c r="AO2477" t="inlineStr">
        <is>
          <t>1</t>
        </is>
      </c>
      <c r="AP2477" t="inlineStr">
        <is>
          <t>0</t>
        </is>
      </c>
      <c r="AQ2477" t="inlineStr">
        <is>
          <t>---</t>
        </is>
      </c>
      <c r="AR2477" t="inlineStr">
        <is>
          <t>---</t>
        </is>
      </c>
      <c r="AS2477" t="inlineStr">
        <is>
          <t>---</t>
        </is>
      </c>
      <c r="AT2477" t="inlineStr">
        <is>
          <t>19.6097942 -72.0315769 22.0 4.2</t>
        </is>
      </c>
      <c r="AU2477" t="inlineStr">
        <is>
          <t>---</t>
        </is>
      </c>
      <c r="AV2477" t="inlineStr">
        <is>
          <t>---</t>
        </is>
      </c>
      <c r="AW2477" t="inlineStr">
        <is>
          <t>---</t>
        </is>
      </c>
      <c r="AX2477" t="inlineStr">
        <is>
          <t>---</t>
        </is>
      </c>
      <c r="AY2477" t="inlineStr">
        <is>
          <t>---</t>
        </is>
      </c>
      <c r="AZ2477" t="inlineStr">
        <is>
          <t>---</t>
        </is>
      </c>
      <c r="BA2477" t="inlineStr">
        <is>
          <t>42a82b7de9e609ae71648670ad4c56aa</t>
        </is>
      </c>
      <c r="BB2477" t="inlineStr">
        <is>
          <t>http://openrosa.org/formdesigner/0B48E039-1E80-49A7-AC24-732B6E788E39</t>
        </is>
      </c>
      <c r="BC2477" t="inlineStr">
        <is>
          <t>Ration et autres visites</t>
        </is>
      </c>
      <c r="BD2477" t="inlineStr">
        <is>
          <t>CommCare Android, version "2.57.0"(472005). App v16173. CommCare Version 2.57.0. Build 472005, built on: 2025-05-09</t>
        </is>
      </c>
      <c r="BE2477" t="inlineStr">
        <is>
          <t>commcare_810115cc-52c5-4875-8fe9-3d267d1618b9</t>
        </is>
      </c>
      <c r="BF2477" t="inlineStr">
        <is>
          <t>19.6097942 -72.0315769 22.0 4.2</t>
        </is>
      </c>
      <c r="BG2477" t="inlineStr">
        <is>
          <t>f13d8149fc6d39ebe86af18272310ff9</t>
        </is>
      </c>
      <c r="BH2477" t="inlineStr">
        <is>
          <t>e80e5bb19d0d4d1e94c8a1a966fa7d8f</t>
        </is>
      </c>
      <c r="BI2477" t="inlineStr">
        <is>
          <t>15246</t>
        </is>
      </c>
      <c r="BJ2477" t="inlineStr">
        <is>
          <t>XFormInstance</t>
        </is>
      </c>
      <c r="BK2477" t="inlineStr">
        <is>
          <t>8578f86c4c7d11f0935cbb16f85ce7ee</t>
        </is>
      </c>
      <c r="BL2477" t="b">
        <v>0</v>
      </c>
      <c r="BM2477" t="inlineStr">
        <is>
          <t>---</t>
        </is>
      </c>
      <c r="BN2477" t="inlineStr">
        <is>
          <t>200.113.214.230</t>
        </is>
      </c>
      <c r="BO2477" t="inlineStr">
        <is>
          <t>WILKENDY PIERRE</t>
        </is>
      </c>
    </row>
    <row r="2478">
      <c r="A2478" t="inlineStr">
        <is>
          <t>2476</t>
        </is>
      </c>
      <c r="B2478" t="inlineStr">
        <is>
          <t>6a41758c-d3af-4757-9b5a-58ca6218a8ab</t>
        </is>
      </c>
      <c r="C2478" t="inlineStr">
        <is>
          <t>2025-06-16</t>
        </is>
      </c>
      <c r="D2478" t="inlineStr">
        <is>
          <t>10</t>
        </is>
      </c>
      <c r="E2478" t="inlineStr">
        <is>
          <t>---</t>
        </is>
      </c>
      <c r="F2478" t="inlineStr">
        <is>
          <t>1</t>
        </is>
      </c>
      <c r="G2478" t="inlineStr">
        <is>
          <t>---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---</t>
        </is>
      </c>
      <c r="L2478" t="inlineStr">
        <is>
          <t>---</t>
        </is>
      </c>
      <c r="M2478" t="inlineStr">
        <is>
          <t>---</t>
        </is>
      </c>
      <c r="N2478" t="inlineStr">
        <is>
          <t>---</t>
        </is>
      </c>
      <c r="O2478" t="inlineStr">
        <is>
          <t>---</t>
        </is>
      </c>
      <c r="P2478" t="inlineStr">
        <is>
          <t>---</t>
        </is>
      </c>
      <c r="Q2478" t="inlineStr">
        <is>
          <t>---</t>
        </is>
      </c>
      <c r="R2478" t="inlineStr"/>
      <c r="S2478" t="inlineStr">
        <is>
          <t>53.4</t>
        </is>
      </c>
      <c r="T2478" t="inlineStr">
        <is>
          <t>170.0</t>
        </is>
      </c>
      <c r="U2478" t="inlineStr"/>
      <c r="V2478" t="inlineStr"/>
      <c r="W2478" t="inlineStr"/>
      <c r="X2478" t="inlineStr">
        <is>
          <t>STM/CSPP/ST01603</t>
        </is>
      </c>
      <c r="Y2478" t="inlineStr">
        <is>
          <t>STM/CSPP/ST01603</t>
        </is>
      </c>
      <c r="Z2478" t="inlineStr">
        <is>
          <t>2025-06-18 20:19:13</t>
        </is>
      </c>
      <c r="AA2478" t="inlineStr">
        <is>
          <t>2025-06-18 20:17:42</t>
        </is>
      </c>
      <c r="AB2478" t="inlineStr">
        <is>
          <t>2cleonie</t>
        </is>
      </c>
      <c r="AC2478" t="inlineStr">
        <is>
          <t>2025-06-18 21:15:03</t>
        </is>
      </c>
      <c r="AD2478" s="1" t="inlineStr">
        <is>
          <t>https://www.commcarehq.org/a/caris-test/reports/form_data/6a41758c-d3af-4757-9b5a-58ca6218a8ab/</t>
        </is>
      </c>
      <c r="AE2478" t="inlineStr">
        <is>
          <t>---</t>
        </is>
      </c>
      <c r="AF2478" t="inlineStr">
        <is>
          <t>3c5a623af057e23a32ae4000_35474</t>
        </is>
      </c>
      <c r="AG2478" t="inlineStr">
        <is>
          <t>---</t>
        </is>
      </c>
      <c r="AH2478" t="inlineStr">
        <is>
          <t>2025-06-18 20:19:13</t>
        </is>
      </c>
      <c r="AI2478" t="inlineStr">
        <is>
          <t>cf61c4aba3da4fd3be73b20d2dbdf9af</t>
        </is>
      </c>
      <c r="AJ2478" t="inlineStr">
        <is>
          <t>2025-06-16</t>
        </is>
      </c>
      <c r="AK2478" t="inlineStr">
        <is>
          <t>10</t>
        </is>
      </c>
      <c r="AL2478" t="inlineStr">
        <is>
          <t>---</t>
        </is>
      </c>
      <c r="AM2478" t="inlineStr">
        <is>
          <t>1</t>
        </is>
      </c>
      <c r="AN2478" t="inlineStr">
        <is>
          <t>---</t>
        </is>
      </c>
      <c r="AO2478" t="inlineStr">
        <is>
          <t>1</t>
        </is>
      </c>
      <c r="AP2478" t="inlineStr">
        <is>
          <t>1</t>
        </is>
      </c>
      <c r="AQ2478" t="inlineStr"/>
      <c r="AR2478" t="inlineStr">
        <is>
          <t>53.4</t>
        </is>
      </c>
      <c r="AS2478" t="inlineStr">
        <is>
          <t>170</t>
        </is>
      </c>
      <c r="AT2478" t="inlineStr"/>
      <c r="AU2478" t="inlineStr">
        <is>
          <t>---</t>
        </is>
      </c>
      <c r="AV2478" t="inlineStr">
        <is>
          <t>---</t>
        </is>
      </c>
      <c r="AW2478" t="inlineStr">
        <is>
          <t>---</t>
        </is>
      </c>
      <c r="AX2478" t="inlineStr">
        <is>
          <t>---</t>
        </is>
      </c>
      <c r="AY2478" t="inlineStr">
        <is>
          <t>---</t>
        </is>
      </c>
      <c r="AZ2478" t="inlineStr">
        <is>
          <t>---</t>
        </is>
      </c>
      <c r="BA2478" t="inlineStr">
        <is>
          <t>cf61c4aba3da4fd3be73b20d2dbdf9af</t>
        </is>
      </c>
      <c r="BB2478" t="inlineStr">
        <is>
          <t>http://openrosa.org/formdesigner/0B48E039-1E80-49A7-AC24-732B6E788E39</t>
        </is>
      </c>
      <c r="BC2478" t="inlineStr">
        <is>
          <t>Ration et autres visites</t>
        </is>
      </c>
      <c r="BD2478" t="inlineStr">
        <is>
          <t>CommCare Android, version "2.56.1"(471796). App v16173. CommCare Version 2.56.1. Build 471796, built on: 2025-05-12</t>
        </is>
      </c>
      <c r="BE2478" t="inlineStr">
        <is>
          <t>commcare_4b89fcce-8d3a-4e6a-838c-ef337e1b2f53</t>
        </is>
      </c>
      <c r="BF2478" t="inlineStr"/>
      <c r="BG2478" t="inlineStr">
        <is>
          <t>f13d8149fc6d39ebe86af18272310ff9</t>
        </is>
      </c>
      <c r="BH2478" t="inlineStr">
        <is>
          <t>e80e5bb19d0d4d1e94c8a1a966fa7d8f</t>
        </is>
      </c>
      <c r="BI2478" t="inlineStr">
        <is>
          <t>15246</t>
        </is>
      </c>
      <c r="BJ2478" t="inlineStr">
        <is>
          <t>XFormInstance</t>
        </is>
      </c>
      <c r="BK2478" t="inlineStr">
        <is>
          <t>530b5fb844c611f0b9ad3339fbc0b855</t>
        </is>
      </c>
      <c r="BL2478" t="b">
        <v>0</v>
      </c>
      <c r="BM2478" t="inlineStr">
        <is>
          <t>---</t>
        </is>
      </c>
      <c r="BN2478" t="inlineStr">
        <is>
          <t>200.113.214.78</t>
        </is>
      </c>
      <c r="BO2478" t="inlineStr">
        <is>
          <t>Shamdara Aimable</t>
        </is>
      </c>
    </row>
    <row r="2479">
      <c r="A2479" t="inlineStr">
        <is>
          <t>2477</t>
        </is>
      </c>
      <c r="B2479" t="inlineStr">
        <is>
          <t>597ea8e0-c1e2-4f30-b5ea-fa7a7acfb52c</t>
        </is>
      </c>
      <c r="C2479" t="inlineStr">
        <is>
          <t>2025-06-18</t>
        </is>
      </c>
      <c r="D2479" t="inlineStr">
        <is>
          <t>4</t>
        </is>
      </c>
      <c r="E2479" t="inlineStr">
        <is>
          <t>suivi nut</t>
        </is>
      </c>
      <c r="F2479" t="inlineStr">
        <is>
          <t>1</t>
        </is>
      </c>
      <c r="G2479" t="inlineStr">
        <is>
          <t>oui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---</t>
        </is>
      </c>
      <c r="L2479" t="inlineStr">
        <is>
          <t>---</t>
        </is>
      </c>
      <c r="M2479" t="inlineStr">
        <is>
          <t>---</t>
        </is>
      </c>
      <c r="N2479" t="inlineStr">
        <is>
          <t>---</t>
        </is>
      </c>
      <c r="O2479" t="inlineStr">
        <is>
          <t>---</t>
        </is>
      </c>
      <c r="P2479" t="inlineStr">
        <is>
          <t>---</t>
        </is>
      </c>
      <c r="Q2479" t="inlineStr">
        <is>
          <t>---</t>
        </is>
      </c>
      <c r="R2479" t="inlineStr">
        <is>
          <t>12.4</t>
        </is>
      </c>
      <c r="S2479" t="inlineStr">
        <is>
          <t>9.3</t>
        </is>
      </c>
      <c r="T2479" t="inlineStr"/>
      <c r="U2479" t="inlineStr"/>
      <c r="V2479" t="inlineStr"/>
      <c r="W2479" t="inlineStr"/>
      <c r="X2479" t="inlineStr">
        <is>
          <t>MON/POZS/ST00878</t>
        </is>
      </c>
      <c r="Y2479" t="inlineStr">
        <is>
          <t>MON/POZS/ST00878</t>
        </is>
      </c>
      <c r="Z2479" t="inlineStr">
        <is>
          <t>2025-06-18 20:20:38</t>
        </is>
      </c>
      <c r="AA2479" t="inlineStr">
        <is>
          <t>2025-06-18 20:19:48</t>
        </is>
      </c>
      <c r="AB2479" t="inlineStr">
        <is>
          <t>2cleonie</t>
        </is>
      </c>
      <c r="AC2479" t="inlineStr">
        <is>
          <t>2025-06-18 21:15:03</t>
        </is>
      </c>
      <c r="AD2479" s="1" t="inlineStr">
        <is>
          <t>https://www.commcarehq.org/a/caris-test/reports/form_data/597ea8e0-c1e2-4f30-b5ea-fa7a7acfb52c/</t>
        </is>
      </c>
      <c r="AE2479" t="inlineStr">
        <is>
          <t>---</t>
        </is>
      </c>
      <c r="AF2479" t="inlineStr">
        <is>
          <t>3c5a623af057e23a32ae4000_129772</t>
        </is>
      </c>
      <c r="AG2479" t="inlineStr">
        <is>
          <t>---</t>
        </is>
      </c>
      <c r="AH2479" t="inlineStr">
        <is>
          <t>2025-06-18 20:20:38</t>
        </is>
      </c>
      <c r="AI2479" t="inlineStr">
        <is>
          <t>cf61c4aba3da4fd3be73b20d2dbdf9af</t>
        </is>
      </c>
      <c r="AJ2479" t="inlineStr">
        <is>
          <t>2025-06-18</t>
        </is>
      </c>
      <c r="AK2479" t="inlineStr">
        <is>
          <t>4</t>
        </is>
      </c>
      <c r="AL2479" t="inlineStr">
        <is>
          <t>suivi nut</t>
        </is>
      </c>
      <c r="AM2479" t="inlineStr">
        <is>
          <t>1</t>
        </is>
      </c>
      <c r="AN2479" t="inlineStr">
        <is>
          <t>oui</t>
        </is>
      </c>
      <c r="AO2479" t="inlineStr">
        <is>
          <t>1</t>
        </is>
      </c>
      <c r="AP2479" t="inlineStr">
        <is>
          <t>1</t>
        </is>
      </c>
      <c r="AQ2479" t="inlineStr">
        <is>
          <t>12.4</t>
        </is>
      </c>
      <c r="AR2479" t="inlineStr">
        <is>
          <t>9.3</t>
        </is>
      </c>
      <c r="AS2479" t="inlineStr"/>
      <c r="AT2479" t="inlineStr"/>
      <c r="AU2479" t="inlineStr">
        <is>
          <t>---</t>
        </is>
      </c>
      <c r="AV2479" t="inlineStr">
        <is>
          <t>---</t>
        </is>
      </c>
      <c r="AW2479" t="inlineStr">
        <is>
          <t>---</t>
        </is>
      </c>
      <c r="AX2479" t="inlineStr">
        <is>
          <t>---</t>
        </is>
      </c>
      <c r="AY2479" t="inlineStr">
        <is>
          <t>---</t>
        </is>
      </c>
      <c r="AZ2479" t="inlineStr">
        <is>
          <t>---</t>
        </is>
      </c>
      <c r="BA2479" t="inlineStr">
        <is>
          <t>cf61c4aba3da4fd3be73b20d2dbdf9af</t>
        </is>
      </c>
      <c r="BB2479" t="inlineStr">
        <is>
          <t>http://openrosa.org/formdesigner/0B48E039-1E80-49A7-AC24-732B6E788E39</t>
        </is>
      </c>
      <c r="BC2479" t="inlineStr">
        <is>
          <t>Ration et autres visites</t>
        </is>
      </c>
      <c r="BD2479" t="inlineStr">
        <is>
          <t>CommCare Android, version "2.56.1"(471796). App v16173. CommCare Version 2.56.1. Build 471796, built on: 2025-05-12</t>
        </is>
      </c>
      <c r="BE2479" t="inlineStr">
        <is>
          <t>commcare_4b89fcce-8d3a-4e6a-838c-ef337e1b2f53</t>
        </is>
      </c>
      <c r="BF2479" t="inlineStr"/>
      <c r="BG2479" t="inlineStr">
        <is>
          <t>f13d8149fc6d39ebe86af18272310ff9</t>
        </is>
      </c>
      <c r="BH2479" t="inlineStr">
        <is>
          <t>e80e5bb19d0d4d1e94c8a1a966fa7d8f</t>
        </is>
      </c>
      <c r="BI2479" t="inlineStr">
        <is>
          <t>15246</t>
        </is>
      </c>
      <c r="BJ2479" t="inlineStr">
        <is>
          <t>XFormInstance</t>
        </is>
      </c>
      <c r="BK2479" t="inlineStr">
        <is>
          <t>530b5fb844c611f0b9ad3339fbc0b855</t>
        </is>
      </c>
      <c r="BL2479" t="b">
        <v>0</v>
      </c>
      <c r="BM2479" t="inlineStr">
        <is>
          <t>---</t>
        </is>
      </c>
      <c r="BN2479" t="inlineStr">
        <is>
          <t>200.113.214.78</t>
        </is>
      </c>
      <c r="BO2479" t="inlineStr">
        <is>
          <t>Ruthneydjee Merilus</t>
        </is>
      </c>
    </row>
    <row r="2480">
      <c r="A2480" t="inlineStr">
        <is>
          <t>2478</t>
        </is>
      </c>
      <c r="B2480" t="inlineStr">
        <is>
          <t>fa18adcd-9483-4a2a-a55c-0b1e3f74ffdd</t>
        </is>
      </c>
      <c r="C2480" t="inlineStr">
        <is>
          <t>2025-06-11</t>
        </is>
      </c>
      <c r="D2480" t="inlineStr">
        <is>
          <t>2</t>
        </is>
      </c>
      <c r="E2480" t="inlineStr">
        <is>
          <t>---</t>
        </is>
      </c>
      <c r="F2480" t="inlineStr">
        <is>
          <t>0</t>
        </is>
      </c>
      <c r="G2480" t="inlineStr">
        <is>
          <t>---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>
        <f>HYPERLINK("https://www.commcarehq.org/a/caris-test/api/form_attachment/v1/fa18adcd-9483-4a2a-a55c-0b1e3f74ffdd/1749682715135.heic")</f>
        <v/>
      </c>
      <c r="M2480" t="inlineStr">
        <is>
          <t>---</t>
        </is>
      </c>
      <c r="N2480" t="inlineStr">
        <is>
          <t>---</t>
        </is>
      </c>
      <c r="O2480" t="inlineStr">
        <is>
          <t>1</t>
        </is>
      </c>
      <c r="P2480" t="inlineStr">
        <is>
          <t>---</t>
        </is>
      </c>
      <c r="Q2480" t="inlineStr"/>
      <c r="R2480" t="inlineStr">
        <is>
          <t>11.5</t>
        </is>
      </c>
      <c r="S2480" t="inlineStr">
        <is>
          <t>7.5</t>
        </is>
      </c>
      <c r="T2480" t="inlineStr"/>
      <c r="U2480">
        <f>HYPERLINK("https://www.commcarehq.org/a/caris-test/api/form_attachment/v1/fa18adcd-9483-4a2a-a55c-0b1e3f74ffdd/1749682739707.heic")</f>
        <v/>
      </c>
      <c r="V2480" t="inlineStr"/>
      <c r="W2480" t="inlineStr"/>
      <c r="X2480" t="inlineStr">
        <is>
          <t>PDP/CMEB/ST05704</t>
        </is>
      </c>
      <c r="Y2480" t="inlineStr">
        <is>
          <t>PDP/CMEB/ST05704</t>
        </is>
      </c>
      <c r="Z2480" t="inlineStr">
        <is>
          <t>2025-06-11 22:59:01</t>
        </is>
      </c>
      <c r="AA2480" t="inlineStr">
        <is>
          <t>2025-06-11 22:55:09</t>
        </is>
      </c>
      <c r="AB2480" t="inlineStr">
        <is>
          <t>5guerlande</t>
        </is>
      </c>
      <c r="AC2480" t="inlineStr">
        <is>
          <t>2025-06-19 13:59:26</t>
        </is>
      </c>
      <c r="AD2480" s="1" t="inlineStr">
        <is>
          <t>https://www.commcarehq.org/a/caris-test/reports/form_data/fa18adcd-9483-4a2a-a55c-0b1e3f74ffdd/</t>
        </is>
      </c>
      <c r="AE2480" t="inlineStr">
        <is>
          <t>---</t>
        </is>
      </c>
      <c r="AF2480" t="inlineStr">
        <is>
          <t>3c5a623af057e23a32ae4000_193664</t>
        </is>
      </c>
      <c r="AG2480" t="inlineStr">
        <is>
          <t>---</t>
        </is>
      </c>
      <c r="AH2480" t="inlineStr">
        <is>
          <t>2025-06-11 22:59:01</t>
        </is>
      </c>
      <c r="AI2480" t="inlineStr">
        <is>
          <t>1b52563f66be7b3d0843fa02f8f5a965</t>
        </is>
      </c>
      <c r="AJ2480" t="inlineStr">
        <is>
          <t>2025-06-11</t>
        </is>
      </c>
      <c r="AK2480" t="inlineStr">
        <is>
          <t>2</t>
        </is>
      </c>
      <c r="AL2480" t="inlineStr">
        <is>
          <t>---</t>
        </is>
      </c>
      <c r="AM2480" t="inlineStr">
        <is>
          <t>0</t>
        </is>
      </c>
      <c r="AN2480" t="inlineStr">
        <is>
          <t>---</t>
        </is>
      </c>
      <c r="AO2480" t="inlineStr">
        <is>
          <t>1</t>
        </is>
      </c>
      <c r="AP2480" t="inlineStr">
        <is>
          <t>1</t>
        </is>
      </c>
      <c r="AQ2480" t="inlineStr">
        <is>
          <t>11.5</t>
        </is>
      </c>
      <c r="AR2480" t="inlineStr">
        <is>
          <t>7.5</t>
        </is>
      </c>
      <c r="AS2480" t="inlineStr"/>
      <c r="AT2480" t="inlineStr"/>
      <c r="AU2480" t="inlineStr">
        <is>
          <t>---</t>
        </is>
      </c>
      <c r="AV2480" t="inlineStr">
        <is>
          <t>---</t>
        </is>
      </c>
      <c r="AW2480" t="inlineStr">
        <is>
          <t>---</t>
        </is>
      </c>
      <c r="AX2480" t="inlineStr">
        <is>
          <t>---</t>
        </is>
      </c>
      <c r="AY2480" t="inlineStr">
        <is>
          <t>---</t>
        </is>
      </c>
      <c r="AZ2480" t="inlineStr">
        <is>
          <t>---</t>
        </is>
      </c>
      <c r="BA2480" t="inlineStr">
        <is>
          <t>1b52563f66be7b3d0843fa02f8f5a965</t>
        </is>
      </c>
      <c r="BB2480" t="inlineStr">
        <is>
          <t>http://openrosa.org/formdesigner/0B48E039-1E80-49A7-AC24-732B6E788E39</t>
        </is>
      </c>
      <c r="BC2480" t="inlineStr">
        <is>
          <t>Ration et autres visites</t>
        </is>
      </c>
      <c r="BD2480" t="inlineStr">
        <is>
          <t>CommCare Android, version "2.57.0"(474315). App v16173. CommCare Version 2.57.0. Build 474315, built on: 2025-06-13</t>
        </is>
      </c>
      <c r="BE2480" t="inlineStr">
        <is>
          <t>commcare_9bc1f1cb-81e2-474e-9647-4d36802bc2c5</t>
        </is>
      </c>
      <c r="BF2480" t="inlineStr">
        <is>
          <t>19.9491529 -72.8198513 -47.6 9.06</t>
        </is>
      </c>
      <c r="BG2480" t="inlineStr">
        <is>
          <t>f13d8149fc6d39ebe86af18272310ff9</t>
        </is>
      </c>
      <c r="BH2480" t="inlineStr">
        <is>
          <t>e80e5bb19d0d4d1e94c8a1a966fa7d8f</t>
        </is>
      </c>
      <c r="BI2480" t="inlineStr">
        <is>
          <t>15246</t>
        </is>
      </c>
      <c r="BJ2480" t="inlineStr">
        <is>
          <t>XFormInstance</t>
        </is>
      </c>
      <c r="BK2480" t="inlineStr">
        <is>
          <t>378616fe288111f0864e2d62bcb734fa</t>
        </is>
      </c>
      <c r="BL2480" t="b">
        <v>0</v>
      </c>
      <c r="BM2480" t="inlineStr">
        <is>
          <t>---</t>
        </is>
      </c>
      <c r="BN2480" t="inlineStr">
        <is>
          <t>190.115.171.103</t>
        </is>
      </c>
      <c r="BO2480" t="inlineStr">
        <is>
          <t>---</t>
        </is>
      </c>
    </row>
    <row r="2481">
      <c r="A2481" t="inlineStr">
        <is>
          <t>2479</t>
        </is>
      </c>
      <c r="B2481" t="inlineStr">
        <is>
          <t>b8af20a7-fe73-43be-a0e0-fdd1caf6d587</t>
        </is>
      </c>
      <c r="C2481" t="inlineStr">
        <is>
          <t>2025-06-18</t>
        </is>
      </c>
      <c r="D2481" t="inlineStr">
        <is>
          <t>3</t>
        </is>
      </c>
      <c r="E2481" t="inlineStr">
        <is>
          <t>---</t>
        </is>
      </c>
      <c r="F2481" t="inlineStr">
        <is>
          <t>0</t>
        </is>
      </c>
      <c r="G2481" t="inlineStr">
        <is>
          <t>---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---</t>
        </is>
      </c>
      <c r="L2481" t="inlineStr">
        <is>
          <t>---</t>
        </is>
      </c>
      <c r="M2481" t="inlineStr">
        <is>
          <t>---</t>
        </is>
      </c>
      <c r="N2481" t="inlineStr">
        <is>
          <t>---</t>
        </is>
      </c>
      <c r="O2481" t="inlineStr">
        <is>
          <t>---</t>
        </is>
      </c>
      <c r="P2481" t="inlineStr">
        <is>
          <t>---</t>
        </is>
      </c>
      <c r="Q2481" t="inlineStr">
        <is>
          <t>---</t>
        </is>
      </c>
      <c r="R2481" t="inlineStr"/>
      <c r="S2481" t="inlineStr"/>
      <c r="T2481" t="inlineStr"/>
      <c r="U2481" t="inlineStr"/>
      <c r="V2481" t="inlineStr"/>
      <c r="W2481" t="inlineStr"/>
      <c r="X2481" t="inlineStr">
        <is>
          <t>CAP/HSCM/ST03720</t>
        </is>
      </c>
      <c r="Y2481" t="inlineStr">
        <is>
          <t>CAP/HSCM/ST03720</t>
        </is>
      </c>
      <c r="Z2481" t="inlineStr">
        <is>
          <t>2025-06-19 01:43:17</t>
        </is>
      </c>
      <c r="AA2481" t="inlineStr">
        <is>
          <t>2025-06-19 01:42:59</t>
        </is>
      </c>
      <c r="AB2481" t="inlineStr">
        <is>
          <t>1fleurgile</t>
        </is>
      </c>
      <c r="AC2481" t="inlineStr">
        <is>
          <t>2025-06-20 01:03:02</t>
        </is>
      </c>
      <c r="AD2481" s="1" t="inlineStr">
        <is>
          <t>https://www.commcarehq.org/a/caris-test/reports/form_data/b8af20a7-fe73-43be-a0e0-fdd1caf6d587/</t>
        </is>
      </c>
      <c r="AE2481" t="inlineStr">
        <is>
          <t>---</t>
        </is>
      </c>
      <c r="AF2481" t="inlineStr">
        <is>
          <t>3c5a623af057e23a32ae4000_40411</t>
        </is>
      </c>
      <c r="AG2481" t="inlineStr">
        <is>
          <t>OK</t>
        </is>
      </c>
      <c r="AH2481" t="inlineStr">
        <is>
          <t>2025-06-19 01:43:17</t>
        </is>
      </c>
      <c r="AI2481" t="inlineStr">
        <is>
          <t>9cfdf7db54419d22491b2c964b5162b3</t>
        </is>
      </c>
      <c r="AJ2481" t="inlineStr">
        <is>
          <t>2025-06-18</t>
        </is>
      </c>
      <c r="AK2481" t="inlineStr">
        <is>
          <t>3</t>
        </is>
      </c>
      <c r="AL2481" t="inlineStr">
        <is>
          <t>---</t>
        </is>
      </c>
      <c r="AM2481" t="inlineStr">
        <is>
          <t>0</t>
        </is>
      </c>
      <c r="AN2481" t="inlineStr">
        <is>
          <t>---</t>
        </is>
      </c>
      <c r="AO2481" t="inlineStr">
        <is>
          <t>1</t>
        </is>
      </c>
      <c r="AP2481" t="inlineStr">
        <is>
          <t>1</t>
        </is>
      </c>
      <c r="AQ2481" t="inlineStr"/>
      <c r="AR2481" t="inlineStr"/>
      <c r="AS2481" t="inlineStr"/>
      <c r="AT2481" t="inlineStr"/>
      <c r="AU2481" t="inlineStr">
        <is>
          <t>---</t>
        </is>
      </c>
      <c r="AV2481" t="inlineStr">
        <is>
          <t>---</t>
        </is>
      </c>
      <c r="AW2481" t="inlineStr">
        <is>
          <t>---</t>
        </is>
      </c>
      <c r="AX2481" t="inlineStr">
        <is>
          <t>---</t>
        </is>
      </c>
      <c r="AY2481" t="inlineStr">
        <is>
          <t>---</t>
        </is>
      </c>
      <c r="AZ2481" t="inlineStr">
        <is>
          <t>---</t>
        </is>
      </c>
      <c r="BA2481" t="inlineStr">
        <is>
          <t>9cfdf7db54419d22491b2c964b5162b3</t>
        </is>
      </c>
      <c r="BB2481" t="inlineStr">
        <is>
          <t>http://openrosa.org/formdesigner/0B48E039-1E80-49A7-AC24-732B6E788E39</t>
        </is>
      </c>
      <c r="BC2481" t="inlineStr">
        <is>
          <t>Ration et autres visites</t>
        </is>
      </c>
      <c r="BD2481" t="inlineStr">
        <is>
          <t>CommCare Android, version "2.56.1"(471796). App v16173. CommCare Version 2.56.1. Build 471796, built on: 2025-05-12</t>
        </is>
      </c>
      <c r="BE2481" t="inlineStr">
        <is>
          <t>commcare_76b456dd-7d90-498a-a785-92f136625a61</t>
        </is>
      </c>
      <c r="BF2481" t="inlineStr">
        <is>
          <t>19.7265563 -72.2201974 2.79 26.18</t>
        </is>
      </c>
      <c r="BG2481" t="inlineStr">
        <is>
          <t>f13d8149fc6d39ebe86af18272310ff9</t>
        </is>
      </c>
      <c r="BH2481" t="inlineStr">
        <is>
          <t>e80e5bb19d0d4d1e94c8a1a966fa7d8f</t>
        </is>
      </c>
      <c r="BI2481" t="inlineStr">
        <is>
          <t>15246</t>
        </is>
      </c>
      <c r="BJ2481" t="inlineStr">
        <is>
          <t>XFormInstance</t>
        </is>
      </c>
      <c r="BK2481" t="inlineStr">
        <is>
          <t>c5cc3b264bdd11f091d149da4e639005</t>
        </is>
      </c>
      <c r="BL2481" t="b">
        <v>0</v>
      </c>
      <c r="BM2481" t="inlineStr">
        <is>
          <t>---</t>
        </is>
      </c>
      <c r="BN2481" t="inlineStr">
        <is>
          <t>200.113.215.241</t>
        </is>
      </c>
      <c r="BO2481" t="inlineStr">
        <is>
          <t>Colas Kensie Love</t>
        </is>
      </c>
    </row>
    <row r="2482">
      <c r="A2482" t="inlineStr">
        <is>
          <t>2480</t>
        </is>
      </c>
      <c r="B2482" t="inlineStr">
        <is>
          <t>ce31720a-8278-4e37-a171-2bf32b73028d</t>
        </is>
      </c>
      <c r="C2482" t="inlineStr">
        <is>
          <t>2025-06-18</t>
        </is>
      </c>
      <c r="D2482" t="inlineStr">
        <is>
          <t>3</t>
        </is>
      </c>
      <c r="E2482" t="inlineStr">
        <is>
          <t>---</t>
        </is>
      </c>
      <c r="F2482" t="inlineStr">
        <is>
          <t>0</t>
        </is>
      </c>
      <c r="G2482" t="inlineStr">
        <is>
          <t>---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---</t>
        </is>
      </c>
      <c r="L2482" t="inlineStr">
        <is>
          <t>---</t>
        </is>
      </c>
      <c r="M2482" t="inlineStr">
        <is>
          <t>---</t>
        </is>
      </c>
      <c r="N2482" t="inlineStr">
        <is>
          <t>---</t>
        </is>
      </c>
      <c r="O2482" t="inlineStr">
        <is>
          <t>---</t>
        </is>
      </c>
      <c r="P2482" t="inlineStr">
        <is>
          <t>---</t>
        </is>
      </c>
      <c r="Q2482" t="inlineStr">
        <is>
          <t>---</t>
        </is>
      </c>
      <c r="R2482" t="inlineStr"/>
      <c r="S2482" t="inlineStr"/>
      <c r="T2482" t="inlineStr"/>
      <c r="U2482" t="inlineStr"/>
      <c r="V2482" t="inlineStr"/>
      <c r="W2482" t="inlineStr"/>
      <c r="X2482" t="inlineStr">
        <is>
          <t>CAP/HSCM/ST05004</t>
        </is>
      </c>
      <c r="Y2482" t="inlineStr">
        <is>
          <t>CAP/HSCM/ST05004</t>
        </is>
      </c>
      <c r="Z2482" t="inlineStr">
        <is>
          <t>2025-06-19 01:44:01</t>
        </is>
      </c>
      <c r="AA2482" t="inlineStr">
        <is>
          <t>2025-06-19 01:43:40</t>
        </is>
      </c>
      <c r="AB2482" t="inlineStr">
        <is>
          <t>1fleurgile</t>
        </is>
      </c>
      <c r="AC2482" t="inlineStr">
        <is>
          <t>2025-06-20 01:03:02</t>
        </is>
      </c>
      <c r="AD2482" s="1" t="inlineStr">
        <is>
          <t>https://www.commcarehq.org/a/caris-test/reports/form_data/ce31720a-8278-4e37-a171-2bf32b73028d/</t>
        </is>
      </c>
      <c r="AE2482" t="inlineStr">
        <is>
          <t>---</t>
        </is>
      </c>
      <c r="AF2482" t="inlineStr">
        <is>
          <t>3c5a623af057e23a32ae4000_209243</t>
        </is>
      </c>
      <c r="AG2482" t="inlineStr">
        <is>
          <t>OK</t>
        </is>
      </c>
      <c r="AH2482" t="inlineStr">
        <is>
          <t>2025-06-19 01:44:01</t>
        </is>
      </c>
      <c r="AI2482" t="inlineStr">
        <is>
          <t>9cfdf7db54419d22491b2c964b5162b3</t>
        </is>
      </c>
      <c r="AJ2482" t="inlineStr">
        <is>
          <t>2025-06-18</t>
        </is>
      </c>
      <c r="AK2482" t="inlineStr">
        <is>
          <t>3</t>
        </is>
      </c>
      <c r="AL2482" t="inlineStr">
        <is>
          <t>---</t>
        </is>
      </c>
      <c r="AM2482" t="inlineStr">
        <is>
          <t>0</t>
        </is>
      </c>
      <c r="AN2482" t="inlineStr">
        <is>
          <t>---</t>
        </is>
      </c>
      <c r="AO2482" t="inlineStr">
        <is>
          <t>1</t>
        </is>
      </c>
      <c r="AP2482" t="inlineStr">
        <is>
          <t>1</t>
        </is>
      </c>
      <c r="AQ2482" t="inlineStr"/>
      <c r="AR2482" t="inlineStr"/>
      <c r="AS2482" t="inlineStr"/>
      <c r="AT2482" t="inlineStr"/>
      <c r="AU2482" t="inlineStr">
        <is>
          <t>---</t>
        </is>
      </c>
      <c r="AV2482" t="inlineStr">
        <is>
          <t>---</t>
        </is>
      </c>
      <c r="AW2482" t="inlineStr">
        <is>
          <t>---</t>
        </is>
      </c>
      <c r="AX2482" t="inlineStr">
        <is>
          <t>---</t>
        </is>
      </c>
      <c r="AY2482" t="inlineStr">
        <is>
          <t>---</t>
        </is>
      </c>
      <c r="AZ2482" t="inlineStr">
        <is>
          <t>---</t>
        </is>
      </c>
      <c r="BA2482" t="inlineStr">
        <is>
          <t>9cfdf7db54419d22491b2c964b5162b3</t>
        </is>
      </c>
      <c r="BB2482" t="inlineStr">
        <is>
          <t>http://openrosa.org/formdesigner/0B48E039-1E80-49A7-AC24-732B6E788E39</t>
        </is>
      </c>
      <c r="BC2482" t="inlineStr">
        <is>
          <t>Ration et autres visites</t>
        </is>
      </c>
      <c r="BD2482" t="inlineStr">
        <is>
          <t>CommCare Android, version "2.56.1"(471796). App v16173. CommCare Version 2.56.1. Build 471796, built on: 2025-05-12</t>
        </is>
      </c>
      <c r="BE2482" t="inlineStr">
        <is>
          <t>commcare_76b456dd-7d90-498a-a785-92f136625a61</t>
        </is>
      </c>
      <c r="BF2482" t="inlineStr">
        <is>
          <t>19.7265743 -72.2200172 -15.07 20.66</t>
        </is>
      </c>
      <c r="BG2482" t="inlineStr">
        <is>
          <t>f13d8149fc6d39ebe86af18272310ff9</t>
        </is>
      </c>
      <c r="BH2482" t="inlineStr">
        <is>
          <t>e80e5bb19d0d4d1e94c8a1a966fa7d8f</t>
        </is>
      </c>
      <c r="BI2482" t="inlineStr">
        <is>
          <t>15246</t>
        </is>
      </c>
      <c r="BJ2482" t="inlineStr">
        <is>
          <t>XFormInstance</t>
        </is>
      </c>
      <c r="BK2482" t="inlineStr">
        <is>
          <t>c5cc3b264bdd11f091d149da4e639005</t>
        </is>
      </c>
      <c r="BL2482" t="b">
        <v>0</v>
      </c>
      <c r="BM2482" t="inlineStr">
        <is>
          <t>---</t>
        </is>
      </c>
      <c r="BN2482" t="inlineStr">
        <is>
          <t>200.113.215.241</t>
        </is>
      </c>
      <c r="BO2482" t="inlineStr">
        <is>
          <t>Manora Orelien</t>
        </is>
      </c>
    </row>
    <row r="2483">
      <c r="A2483" t="inlineStr">
        <is>
          <t>2481</t>
        </is>
      </c>
      <c r="B2483" t="inlineStr">
        <is>
          <t>9d847400-ff56-4967-b963-5865f623dc70</t>
        </is>
      </c>
      <c r="C2483" t="inlineStr">
        <is>
          <t>2025-06-18</t>
        </is>
      </c>
      <c r="D2483" t="inlineStr">
        <is>
          <t>3</t>
        </is>
      </c>
      <c r="E2483" t="inlineStr">
        <is>
          <t>---</t>
        </is>
      </c>
      <c r="F2483" t="inlineStr">
        <is>
          <t>0</t>
        </is>
      </c>
      <c r="G2483" t="inlineStr">
        <is>
          <t>---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---</t>
        </is>
      </c>
      <c r="L2483" t="inlineStr">
        <is>
          <t>---</t>
        </is>
      </c>
      <c r="M2483" t="inlineStr">
        <is>
          <t>---</t>
        </is>
      </c>
      <c r="N2483" t="inlineStr">
        <is>
          <t>---</t>
        </is>
      </c>
      <c r="O2483" t="inlineStr">
        <is>
          <t>---</t>
        </is>
      </c>
      <c r="P2483" t="inlineStr">
        <is>
          <t>---</t>
        </is>
      </c>
      <c r="Q2483" t="inlineStr">
        <is>
          <t>---</t>
        </is>
      </c>
      <c r="R2483" t="inlineStr"/>
      <c r="S2483" t="inlineStr"/>
      <c r="T2483" t="inlineStr"/>
      <c r="U2483" t="inlineStr"/>
      <c r="V2483" t="inlineStr"/>
      <c r="W2483" t="inlineStr"/>
      <c r="X2483" t="inlineStr">
        <is>
          <t>CAP/HSCM/ST03012</t>
        </is>
      </c>
      <c r="Y2483" t="inlineStr">
        <is>
          <t>CAP/HSCM/ST03012</t>
        </is>
      </c>
      <c r="Z2483" t="inlineStr">
        <is>
          <t>2025-06-19 01:48:24</t>
        </is>
      </c>
      <c r="AA2483" t="inlineStr">
        <is>
          <t>2025-06-19 01:48:07</t>
        </is>
      </c>
      <c r="AB2483" t="inlineStr">
        <is>
          <t>1fleurgile</t>
        </is>
      </c>
      <c r="AC2483" t="inlineStr">
        <is>
          <t>2025-06-20 01:03:03</t>
        </is>
      </c>
      <c r="AD2483" s="1" t="inlineStr">
        <is>
          <t>https://www.commcarehq.org/a/caris-test/reports/form_data/9d847400-ff56-4967-b963-5865f623dc70/</t>
        </is>
      </c>
      <c r="AE2483" t="inlineStr">
        <is>
          <t>---</t>
        </is>
      </c>
      <c r="AF2483" t="inlineStr">
        <is>
          <t>3c5a623af057e23a32ae4000_105931</t>
        </is>
      </c>
      <c r="AG2483" t="inlineStr">
        <is>
          <t>OK</t>
        </is>
      </c>
      <c r="AH2483" t="inlineStr">
        <is>
          <t>2025-06-19 01:48:24</t>
        </is>
      </c>
      <c r="AI2483" t="inlineStr">
        <is>
          <t>9cfdf7db54419d22491b2c964b5162b3</t>
        </is>
      </c>
      <c r="AJ2483" t="inlineStr">
        <is>
          <t>2025-06-18</t>
        </is>
      </c>
      <c r="AK2483" t="inlineStr">
        <is>
          <t>3</t>
        </is>
      </c>
      <c r="AL2483" t="inlineStr">
        <is>
          <t>---</t>
        </is>
      </c>
      <c r="AM2483" t="inlineStr">
        <is>
          <t>0</t>
        </is>
      </c>
      <c r="AN2483" t="inlineStr">
        <is>
          <t>---</t>
        </is>
      </c>
      <c r="AO2483" t="inlineStr">
        <is>
          <t>1</t>
        </is>
      </c>
      <c r="AP2483" t="inlineStr">
        <is>
          <t>1</t>
        </is>
      </c>
      <c r="AQ2483" t="inlineStr"/>
      <c r="AR2483" t="inlineStr"/>
      <c r="AS2483" t="inlineStr"/>
      <c r="AT2483" t="inlineStr"/>
      <c r="AU2483" t="inlineStr">
        <is>
          <t>---</t>
        </is>
      </c>
      <c r="AV2483" t="inlineStr">
        <is>
          <t>---</t>
        </is>
      </c>
      <c r="AW2483" t="inlineStr">
        <is>
          <t>---</t>
        </is>
      </c>
      <c r="AX2483" t="inlineStr">
        <is>
          <t>---</t>
        </is>
      </c>
      <c r="AY2483" t="inlineStr">
        <is>
          <t>---</t>
        </is>
      </c>
      <c r="AZ2483" t="inlineStr">
        <is>
          <t>---</t>
        </is>
      </c>
      <c r="BA2483" t="inlineStr">
        <is>
          <t>9cfdf7db54419d22491b2c964b5162b3</t>
        </is>
      </c>
      <c r="BB2483" t="inlineStr">
        <is>
          <t>http://openrosa.org/formdesigner/0B48E039-1E80-49A7-AC24-732B6E788E39</t>
        </is>
      </c>
      <c r="BC2483" t="inlineStr">
        <is>
          <t>Ration et autres visites</t>
        </is>
      </c>
      <c r="BD2483" t="inlineStr">
        <is>
          <t>CommCare Android, version "2.56.1"(471796). App v16173. CommCare Version 2.56.1. Build 471796, built on: 2025-05-12</t>
        </is>
      </c>
      <c r="BE2483" t="inlineStr">
        <is>
          <t>commcare_76b456dd-7d90-498a-a785-92f136625a61</t>
        </is>
      </c>
      <c r="BF2483" t="inlineStr">
        <is>
          <t>19.7264815 -72.2200515 -32.59 13.71</t>
        </is>
      </c>
      <c r="BG2483" t="inlineStr">
        <is>
          <t>f13d8149fc6d39ebe86af18272310ff9</t>
        </is>
      </c>
      <c r="BH2483" t="inlineStr">
        <is>
          <t>e80e5bb19d0d4d1e94c8a1a966fa7d8f</t>
        </is>
      </c>
      <c r="BI2483" t="inlineStr">
        <is>
          <t>15246</t>
        </is>
      </c>
      <c r="BJ2483" t="inlineStr">
        <is>
          <t>XFormInstance</t>
        </is>
      </c>
      <c r="BK2483" t="inlineStr">
        <is>
          <t>c5cc3b264bdd11f091d149da4e639005</t>
        </is>
      </c>
      <c r="BL2483" t="b">
        <v>0</v>
      </c>
      <c r="BM2483" t="inlineStr">
        <is>
          <t>---</t>
        </is>
      </c>
      <c r="BN2483" t="inlineStr">
        <is>
          <t>200.113.215.241</t>
        </is>
      </c>
      <c r="BO2483" t="inlineStr">
        <is>
          <t>Sendeline Myrtil</t>
        </is>
      </c>
    </row>
    <row r="2484">
      <c r="A2484" t="inlineStr">
        <is>
          <t>2482</t>
        </is>
      </c>
      <c r="B2484" t="inlineStr">
        <is>
          <t>92f6f9a3-265b-430a-92d2-953fe4152028</t>
        </is>
      </c>
      <c r="C2484" t="inlineStr">
        <is>
          <t>2025-06-18</t>
        </is>
      </c>
      <c r="D2484" t="inlineStr">
        <is>
          <t>3</t>
        </is>
      </c>
      <c r="E2484" t="inlineStr">
        <is>
          <t>---</t>
        </is>
      </c>
      <c r="F2484" t="inlineStr">
        <is>
          <t>0</t>
        </is>
      </c>
      <c r="G2484" t="inlineStr">
        <is>
          <t>---</t>
        </is>
      </c>
      <c r="H2484" t="inlineStr">
        <is>
          <t>1</t>
        </is>
      </c>
      <c r="I2484" t="inlineStr">
        <is>
          <t>0</t>
        </is>
      </c>
      <c r="J2484" t="inlineStr">
        <is>
          <t>---</t>
        </is>
      </c>
      <c r="K2484" t="inlineStr">
        <is>
          <t>---</t>
        </is>
      </c>
      <c r="L2484" t="inlineStr">
        <is>
          <t>---</t>
        </is>
      </c>
      <c r="M2484" t="inlineStr">
        <is>
          <t>---</t>
        </is>
      </c>
      <c r="N2484" t="inlineStr">
        <is>
          <t>---</t>
        </is>
      </c>
      <c r="O2484" t="inlineStr">
        <is>
          <t>---</t>
        </is>
      </c>
      <c r="P2484" t="inlineStr">
        <is>
          <t>---</t>
        </is>
      </c>
      <c r="Q2484" t="inlineStr">
        <is>
          <t>---</t>
        </is>
      </c>
      <c r="R2484" t="inlineStr">
        <is>
          <t>---</t>
        </is>
      </c>
      <c r="S2484" t="inlineStr">
        <is>
          <t>---</t>
        </is>
      </c>
      <c r="T2484" t="inlineStr">
        <is>
          <t>---</t>
        </is>
      </c>
      <c r="U2484" t="inlineStr">
        <is>
          <t>---</t>
        </is>
      </c>
      <c r="V2484" t="inlineStr">
        <is>
          <t>---</t>
        </is>
      </c>
      <c r="W2484" t="inlineStr"/>
      <c r="X2484" t="inlineStr">
        <is>
          <t>CAP/HSCM/ST03748</t>
        </is>
      </c>
      <c r="Y2484" t="inlineStr">
        <is>
          <t>CAP/HSCM/ST03748</t>
        </is>
      </c>
      <c r="Z2484" t="inlineStr">
        <is>
          <t>2025-06-19 01:49:19</t>
        </is>
      </c>
      <c r="AA2484" t="inlineStr">
        <is>
          <t>2025-06-19 01:48:50</t>
        </is>
      </c>
      <c r="AB2484" t="inlineStr">
        <is>
          <t>1fleurgile</t>
        </is>
      </c>
      <c r="AC2484" t="inlineStr">
        <is>
          <t>2025-06-20 01:03:04</t>
        </is>
      </c>
      <c r="AD2484" s="1" t="inlineStr">
        <is>
          <t>https://www.commcarehq.org/a/caris-test/reports/form_data/92f6f9a3-265b-430a-92d2-953fe4152028/</t>
        </is>
      </c>
      <c r="AE2484" t="inlineStr">
        <is>
          <t>---</t>
        </is>
      </c>
      <c r="AF2484" t="inlineStr">
        <is>
          <t>3c5a623af057e23a32ae4000_37634</t>
        </is>
      </c>
      <c r="AG2484" t="inlineStr">
        <is>
          <t>OK</t>
        </is>
      </c>
      <c r="AH2484" t="inlineStr">
        <is>
          <t>2025-06-19 01:49:19</t>
        </is>
      </c>
      <c r="AI2484" t="inlineStr">
        <is>
          <t>9cfdf7db54419d22491b2c964b5162b3</t>
        </is>
      </c>
      <c r="AJ2484" t="inlineStr">
        <is>
          <t>2025-06-18</t>
        </is>
      </c>
      <c r="AK2484" t="inlineStr">
        <is>
          <t>3</t>
        </is>
      </c>
      <c r="AL2484" t="inlineStr">
        <is>
          <t>---</t>
        </is>
      </c>
      <c r="AM2484" t="inlineStr">
        <is>
          <t>0</t>
        </is>
      </c>
      <c r="AN2484" t="inlineStr">
        <is>
          <t>---</t>
        </is>
      </c>
      <c r="AO2484" t="inlineStr">
        <is>
          <t>1</t>
        </is>
      </c>
      <c r="AP2484" t="inlineStr">
        <is>
          <t>0</t>
        </is>
      </c>
      <c r="AQ2484" t="inlineStr">
        <is>
          <t>---</t>
        </is>
      </c>
      <c r="AR2484" t="inlineStr">
        <is>
          <t>---</t>
        </is>
      </c>
      <c r="AS2484" t="inlineStr">
        <is>
          <t>---</t>
        </is>
      </c>
      <c r="AT2484" t="inlineStr"/>
      <c r="AU2484" t="inlineStr">
        <is>
          <t>---</t>
        </is>
      </c>
      <c r="AV2484" t="inlineStr">
        <is>
          <t>---</t>
        </is>
      </c>
      <c r="AW2484" t="inlineStr">
        <is>
          <t>---</t>
        </is>
      </c>
      <c r="AX2484" t="inlineStr">
        <is>
          <t>---</t>
        </is>
      </c>
      <c r="AY2484" t="inlineStr">
        <is>
          <t>---</t>
        </is>
      </c>
      <c r="AZ2484" t="inlineStr">
        <is>
          <t>---</t>
        </is>
      </c>
      <c r="BA2484" t="inlineStr">
        <is>
          <t>9cfdf7db54419d22491b2c964b5162b3</t>
        </is>
      </c>
      <c r="BB2484" t="inlineStr">
        <is>
          <t>http://openrosa.org/formdesigner/0B48E039-1E80-49A7-AC24-732B6E788E39</t>
        </is>
      </c>
      <c r="BC2484" t="inlineStr">
        <is>
          <t>Ration et autres visites</t>
        </is>
      </c>
      <c r="BD2484" t="inlineStr">
        <is>
          <t>CommCare Android, version "2.56.1"(471796). App v16173. CommCare Version 2.56.1. Build 471796, built on: 2025-05-12</t>
        </is>
      </c>
      <c r="BE2484" t="inlineStr">
        <is>
          <t>commcare_76b456dd-7d90-498a-a785-92f136625a61</t>
        </is>
      </c>
      <c r="BF2484" t="inlineStr">
        <is>
          <t>19.7264713 -72.2201584 -26.14 20.38</t>
        </is>
      </c>
      <c r="BG2484" t="inlineStr">
        <is>
          <t>f13d8149fc6d39ebe86af18272310ff9</t>
        </is>
      </c>
      <c r="BH2484" t="inlineStr">
        <is>
          <t>e80e5bb19d0d4d1e94c8a1a966fa7d8f</t>
        </is>
      </c>
      <c r="BI2484" t="inlineStr">
        <is>
          <t>15246</t>
        </is>
      </c>
      <c r="BJ2484" t="inlineStr">
        <is>
          <t>XFormInstance</t>
        </is>
      </c>
      <c r="BK2484" t="inlineStr">
        <is>
          <t>c5cc3b264bdd11f091d149da4e639005</t>
        </is>
      </c>
      <c r="BL2484" t="b">
        <v>0</v>
      </c>
      <c r="BM2484" t="inlineStr">
        <is>
          <t>---</t>
        </is>
      </c>
      <c r="BN2484" t="inlineStr">
        <is>
          <t>200.113.215.241</t>
        </is>
      </c>
      <c r="BO2484" t="inlineStr">
        <is>
          <t>Jean Luckson</t>
        </is>
      </c>
    </row>
    <row r="2485">
      <c r="A2485" t="inlineStr">
        <is>
          <t>2483</t>
        </is>
      </c>
      <c r="B2485" t="inlineStr">
        <is>
          <t>542ab363-ede4-4af9-be37-49890fb71dda</t>
        </is>
      </c>
      <c r="C2485" t="inlineStr">
        <is>
          <t>2025-06-20</t>
        </is>
      </c>
      <c r="D2485" t="inlineStr">
        <is>
          <t>3</t>
        </is>
      </c>
      <c r="E2485" t="inlineStr">
        <is>
          <t>---</t>
        </is>
      </c>
      <c r="F2485" t="inlineStr">
        <is>
          <t>0</t>
        </is>
      </c>
      <c r="G2485" t="inlineStr">
        <is>
          <t>---</t>
        </is>
      </c>
      <c r="H2485" t="inlineStr">
        <is>
          <t>1</t>
        </is>
      </c>
      <c r="I2485" t="inlineStr">
        <is>
          <t>0</t>
        </is>
      </c>
      <c r="J2485" t="inlineStr">
        <is>
          <t>---</t>
        </is>
      </c>
      <c r="K2485" t="inlineStr">
        <is>
          <t>---</t>
        </is>
      </c>
      <c r="L2485" t="inlineStr">
        <is>
          <t>---</t>
        </is>
      </c>
      <c r="M2485" t="inlineStr">
        <is>
          <t>---</t>
        </is>
      </c>
      <c r="N2485" t="inlineStr">
        <is>
          <t>---</t>
        </is>
      </c>
      <c r="O2485" t="inlineStr">
        <is>
          <t>---</t>
        </is>
      </c>
      <c r="P2485" t="inlineStr">
        <is>
          <t>---</t>
        </is>
      </c>
      <c r="Q2485" t="inlineStr">
        <is>
          <t>---</t>
        </is>
      </c>
      <c r="R2485" t="inlineStr">
        <is>
          <t>---</t>
        </is>
      </c>
      <c r="S2485" t="inlineStr">
        <is>
          <t>---</t>
        </is>
      </c>
      <c r="T2485" t="inlineStr">
        <is>
          <t>---</t>
        </is>
      </c>
      <c r="U2485" t="inlineStr">
        <is>
          <t>---</t>
        </is>
      </c>
      <c r="V2485" t="inlineStr">
        <is>
          <t>---</t>
        </is>
      </c>
      <c r="W2485" t="inlineStr">
        <is>
          <t>19.675457 -72.1213754 -26.0 9.8</t>
        </is>
      </c>
      <c r="X2485" t="inlineStr">
        <is>
          <t>CAP/CALT/ST01081</t>
        </is>
      </c>
      <c r="Y2485" t="inlineStr">
        <is>
          <t>CAP/CALT/ST01081</t>
        </is>
      </c>
      <c r="Z2485" t="inlineStr">
        <is>
          <t>2025-06-20 12:48:45</t>
        </is>
      </c>
      <c r="AA2485" t="inlineStr">
        <is>
          <t>2025-06-20 12:48:30</t>
        </is>
      </c>
      <c r="AB2485" t="inlineStr">
        <is>
          <t>1irania</t>
        </is>
      </c>
      <c r="AC2485" t="inlineStr">
        <is>
          <t>2025-06-20 12:48:46</t>
        </is>
      </c>
      <c r="AD2485" s="1" t="inlineStr">
        <is>
          <t>https://www.commcarehq.org/a/caris-test/reports/form_data/542ab363-ede4-4af9-be37-49890fb71dda/</t>
        </is>
      </c>
      <c r="AE2485" t="inlineStr">
        <is>
          <t>---</t>
        </is>
      </c>
      <c r="AF2485" t="inlineStr">
        <is>
          <t>3c5a623af057e23a32ae4000_31567</t>
        </is>
      </c>
      <c r="AG2485" t="inlineStr">
        <is>
          <t>OK</t>
        </is>
      </c>
      <c r="AH2485" t="inlineStr">
        <is>
          <t>2025-06-20 12:48:45</t>
        </is>
      </c>
      <c r="AI2485" t="inlineStr">
        <is>
          <t>42a82b7de9e609ae71648670ad4c56aa</t>
        </is>
      </c>
      <c r="AJ2485" t="inlineStr">
        <is>
          <t>2025-06-20</t>
        </is>
      </c>
      <c r="AK2485" t="inlineStr">
        <is>
          <t>3</t>
        </is>
      </c>
      <c r="AL2485" t="inlineStr">
        <is>
          <t>---</t>
        </is>
      </c>
      <c r="AM2485" t="inlineStr">
        <is>
          <t>0</t>
        </is>
      </c>
      <c r="AN2485" t="inlineStr">
        <is>
          <t>---</t>
        </is>
      </c>
      <c r="AO2485" t="inlineStr">
        <is>
          <t>1</t>
        </is>
      </c>
      <c r="AP2485" t="inlineStr">
        <is>
          <t>0</t>
        </is>
      </c>
      <c r="AQ2485" t="inlineStr">
        <is>
          <t>---</t>
        </is>
      </c>
      <c r="AR2485" t="inlineStr">
        <is>
          <t>---</t>
        </is>
      </c>
      <c r="AS2485" t="inlineStr">
        <is>
          <t>---</t>
        </is>
      </c>
      <c r="AT2485" t="inlineStr">
        <is>
          <t>19.675457 -72.1213754 -26.0 9.8</t>
        </is>
      </c>
      <c r="AU2485" t="inlineStr">
        <is>
          <t>---</t>
        </is>
      </c>
      <c r="AV2485" t="inlineStr">
        <is>
          <t>---</t>
        </is>
      </c>
      <c r="AW2485" t="inlineStr">
        <is>
          <t>---</t>
        </is>
      </c>
      <c r="AX2485" t="inlineStr">
        <is>
          <t>---</t>
        </is>
      </c>
      <c r="AY2485" t="inlineStr">
        <is>
          <t>---</t>
        </is>
      </c>
      <c r="AZ2485" t="inlineStr">
        <is>
          <t>---</t>
        </is>
      </c>
      <c r="BA2485" t="inlineStr">
        <is>
          <t>42a82b7de9e609ae71648670ad4c56aa</t>
        </is>
      </c>
      <c r="BB2485" t="inlineStr">
        <is>
          <t>http://openrosa.org/formdesigner/0B48E039-1E80-49A7-AC24-732B6E788E39</t>
        </is>
      </c>
      <c r="BC2485" t="inlineStr">
        <is>
          <t>Ration et autres visites</t>
        </is>
      </c>
      <c r="BD2485" t="inlineStr">
        <is>
          <t>CommCare Android, version "2.57.0"(472005). App v16173. CommCare Version 2.57.0. Build 472005, built on: 2025-05-09</t>
        </is>
      </c>
      <c r="BE2485" t="inlineStr">
        <is>
          <t>commcare_810115cc-52c5-4875-8fe9-3d267d1618b9</t>
        </is>
      </c>
      <c r="BF2485" t="inlineStr">
        <is>
          <t>19.675457 -72.1213754 -26.0 9.8</t>
        </is>
      </c>
      <c r="BG2485" t="inlineStr">
        <is>
          <t>f13d8149fc6d39ebe86af18272310ff9</t>
        </is>
      </c>
      <c r="BH2485" t="inlineStr">
        <is>
          <t>e80e5bb19d0d4d1e94c8a1a966fa7d8f</t>
        </is>
      </c>
      <c r="BI2485" t="inlineStr">
        <is>
          <t>15246</t>
        </is>
      </c>
      <c r="BJ2485" t="inlineStr">
        <is>
          <t>XFormInstance</t>
        </is>
      </c>
      <c r="BK2485" t="inlineStr">
        <is>
          <t>cd05df9f4dd411f0939ebb16f85ce7ee</t>
        </is>
      </c>
      <c r="BL2485" t="b">
        <v>0</v>
      </c>
      <c r="BM2485" t="inlineStr">
        <is>
          <t>---</t>
        </is>
      </c>
      <c r="BN2485" t="inlineStr">
        <is>
          <t>200.113.214.149</t>
        </is>
      </c>
      <c r="BO2485" t="inlineStr">
        <is>
          <t>Eshka Jean Samura</t>
        </is>
      </c>
    </row>
    <row r="2486">
      <c r="A2486" t="inlineStr">
        <is>
          <t>2484</t>
        </is>
      </c>
      <c r="B2486" t="inlineStr">
        <is>
          <t>895b58db-8f4a-42b2-a4f0-ae4e5d0668d0</t>
        </is>
      </c>
      <c r="C2486" t="inlineStr">
        <is>
          <t>2025-06-20</t>
        </is>
      </c>
      <c r="D2486" t="inlineStr">
        <is>
          <t>3</t>
        </is>
      </c>
      <c r="E2486" t="inlineStr">
        <is>
          <t>---</t>
        </is>
      </c>
      <c r="F2486" t="inlineStr">
        <is>
          <t>0</t>
        </is>
      </c>
      <c r="G2486" t="inlineStr">
        <is>
          <t>---</t>
        </is>
      </c>
      <c r="H2486" t="inlineStr">
        <is>
          <t>1</t>
        </is>
      </c>
      <c r="I2486" t="inlineStr">
        <is>
          <t>0</t>
        </is>
      </c>
      <c r="J2486" t="inlineStr">
        <is>
          <t>---</t>
        </is>
      </c>
      <c r="K2486" t="inlineStr">
        <is>
          <t>---</t>
        </is>
      </c>
      <c r="L2486" t="inlineStr">
        <is>
          <t>---</t>
        </is>
      </c>
      <c r="M2486" t="inlineStr">
        <is>
          <t>---</t>
        </is>
      </c>
      <c r="N2486" t="inlineStr">
        <is>
          <t>---</t>
        </is>
      </c>
      <c r="O2486" t="inlineStr">
        <is>
          <t>---</t>
        </is>
      </c>
      <c r="P2486" t="inlineStr">
        <is>
          <t>---</t>
        </is>
      </c>
      <c r="Q2486" t="inlineStr">
        <is>
          <t>---</t>
        </is>
      </c>
      <c r="R2486" t="inlineStr">
        <is>
          <t>---</t>
        </is>
      </c>
      <c r="S2486" t="inlineStr">
        <is>
          <t>---</t>
        </is>
      </c>
      <c r="T2486" t="inlineStr">
        <is>
          <t>---</t>
        </is>
      </c>
      <c r="U2486" t="inlineStr">
        <is>
          <t>---</t>
        </is>
      </c>
      <c r="V2486" t="inlineStr">
        <is>
          <t>---</t>
        </is>
      </c>
      <c r="W2486" t="inlineStr"/>
      <c r="X2486" t="inlineStr">
        <is>
          <t>CAP/HSCM/ST02807</t>
        </is>
      </c>
      <c r="Y2486" t="inlineStr">
        <is>
          <t>CAP/HSCM/ST02807</t>
        </is>
      </c>
      <c r="Z2486" t="inlineStr">
        <is>
          <t>2025-06-20 21:30:54</t>
        </is>
      </c>
      <c r="AA2486" t="inlineStr">
        <is>
          <t>2025-06-20 21:30:41</t>
        </is>
      </c>
      <c r="AB2486" t="inlineStr">
        <is>
          <t>1fleurgile</t>
        </is>
      </c>
      <c r="AC2486" t="inlineStr">
        <is>
          <t>2025-06-20 20:36:28</t>
        </is>
      </c>
      <c r="AD2486" s="1" t="inlineStr">
        <is>
          <t>https://www.commcarehq.org/a/caris-test/reports/form_data/895b58db-8f4a-42b2-a4f0-ae4e5d0668d0/</t>
        </is>
      </c>
      <c r="AE2486" t="inlineStr">
        <is>
          <t>---</t>
        </is>
      </c>
      <c r="AF2486" t="inlineStr">
        <is>
          <t>b02407e6770c47ee8226094daa71f4db</t>
        </is>
      </c>
      <c r="AG2486" t="inlineStr">
        <is>
          <t>OK</t>
        </is>
      </c>
      <c r="AH2486" t="inlineStr">
        <is>
          <t>2025-06-20 21:30:54</t>
        </is>
      </c>
      <c r="AI2486" t="inlineStr">
        <is>
          <t>9cfdf7db54419d22491b2c964b5162b3</t>
        </is>
      </c>
      <c r="AJ2486" t="inlineStr">
        <is>
          <t>2025-06-20</t>
        </is>
      </c>
      <c r="AK2486" t="inlineStr">
        <is>
          <t>3</t>
        </is>
      </c>
      <c r="AL2486" t="inlineStr">
        <is>
          <t>---</t>
        </is>
      </c>
      <c r="AM2486" t="inlineStr">
        <is>
          <t>0</t>
        </is>
      </c>
      <c r="AN2486" t="inlineStr">
        <is>
          <t>---</t>
        </is>
      </c>
      <c r="AO2486" t="inlineStr">
        <is>
          <t>1</t>
        </is>
      </c>
      <c r="AP2486" t="inlineStr">
        <is>
          <t>0</t>
        </is>
      </c>
      <c r="AQ2486" t="inlineStr">
        <is>
          <t>---</t>
        </is>
      </c>
      <c r="AR2486" t="inlineStr">
        <is>
          <t>---</t>
        </is>
      </c>
      <c r="AS2486" t="inlineStr">
        <is>
          <t>---</t>
        </is>
      </c>
      <c r="AT2486" t="inlineStr"/>
      <c r="AU2486" t="inlineStr">
        <is>
          <t>---</t>
        </is>
      </c>
      <c r="AV2486" t="inlineStr">
        <is>
          <t>---</t>
        </is>
      </c>
      <c r="AW2486" t="inlineStr">
        <is>
          <t>---</t>
        </is>
      </c>
      <c r="AX2486" t="inlineStr">
        <is>
          <t>---</t>
        </is>
      </c>
      <c r="AY2486" t="inlineStr">
        <is>
          <t>---</t>
        </is>
      </c>
      <c r="AZ2486" t="inlineStr">
        <is>
          <t>---</t>
        </is>
      </c>
      <c r="BA2486" t="inlineStr">
        <is>
          <t>9cfdf7db54419d22491b2c964b5162b3</t>
        </is>
      </c>
      <c r="BB2486" t="inlineStr">
        <is>
          <t>http://openrosa.org/formdesigner/0B48E039-1E80-49A7-AC24-732B6E788E39</t>
        </is>
      </c>
      <c r="BC2486" t="inlineStr">
        <is>
          <t>Ration et autres visites</t>
        </is>
      </c>
      <c r="BD2486" t="inlineStr">
        <is>
          <t>CommCare Android, version "2.56.1"(471796). App v16173. CommCare Version 2.56.1. Build 471796, built on: 2025-05-12</t>
        </is>
      </c>
      <c r="BE2486" t="inlineStr">
        <is>
          <t>commcare_76b456dd-7d90-498a-a785-92f136625a61</t>
        </is>
      </c>
      <c r="BF2486" t="inlineStr">
        <is>
          <t>19.7332862 -72.2210187 0.0 100.0</t>
        </is>
      </c>
      <c r="BG2486" t="inlineStr">
        <is>
          <t>f13d8149fc6d39ebe86af18272310ff9</t>
        </is>
      </c>
      <c r="BH2486" t="inlineStr">
        <is>
          <t>e80e5bb19d0d4d1e94c8a1a966fa7d8f</t>
        </is>
      </c>
      <c r="BI2486" t="inlineStr">
        <is>
          <t>15246</t>
        </is>
      </c>
      <c r="BJ2486" t="inlineStr">
        <is>
          <t>XFormInstance</t>
        </is>
      </c>
      <c r="BK2486" t="inlineStr">
        <is>
          <t>53bd37884d7211f0938abb16f85ce7ee</t>
        </is>
      </c>
      <c r="BL2486" t="b">
        <v>0</v>
      </c>
      <c r="BM2486" t="inlineStr">
        <is>
          <t>---</t>
        </is>
      </c>
      <c r="BN2486" t="inlineStr">
        <is>
          <t>200.113.248.194</t>
        </is>
      </c>
      <c r="BO2486" t="inlineStr">
        <is>
          <t>Rivenson Michel</t>
        </is>
      </c>
    </row>
    <row r="2487">
      <c r="A2487" t="inlineStr">
        <is>
          <t>2485</t>
        </is>
      </c>
      <c r="B2487" t="inlineStr">
        <is>
          <t>0bb2dc08-8e0e-4c1b-888c-14e3cde24667</t>
        </is>
      </c>
      <c r="C2487" t="inlineStr">
        <is>
          <t>2025-06-20</t>
        </is>
      </c>
      <c r="D2487" t="inlineStr">
        <is>
          <t>3</t>
        </is>
      </c>
      <c r="E2487" t="inlineStr">
        <is>
          <t>---</t>
        </is>
      </c>
      <c r="F2487" t="inlineStr">
        <is>
          <t>1</t>
        </is>
      </c>
      <c r="G2487" t="inlineStr">
        <is>
          <t>---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---</t>
        </is>
      </c>
      <c r="L2487" t="inlineStr">
        <is>
          <t>---</t>
        </is>
      </c>
      <c r="M2487" t="inlineStr">
        <is>
          <t>---</t>
        </is>
      </c>
      <c r="N2487" t="inlineStr">
        <is>
          <t>---</t>
        </is>
      </c>
      <c r="O2487" t="inlineStr">
        <is>
          <t>---</t>
        </is>
      </c>
      <c r="P2487" t="inlineStr">
        <is>
          <t>---</t>
        </is>
      </c>
      <c r="Q2487" t="inlineStr">
        <is>
          <t>---</t>
        </is>
      </c>
      <c r="R2487" t="inlineStr"/>
      <c r="S2487" t="inlineStr"/>
      <c r="T2487" t="inlineStr"/>
      <c r="U2487" t="inlineStr"/>
      <c r="V2487" t="inlineStr"/>
      <c r="W2487" t="inlineStr"/>
      <c r="X2487" t="inlineStr">
        <is>
          <t>CAP/HSCM/ST02875</t>
        </is>
      </c>
      <c r="Y2487" t="inlineStr">
        <is>
          <t>CAP/HSCM/ST02875</t>
        </is>
      </c>
      <c r="Z2487" t="inlineStr">
        <is>
          <t>2025-06-20 21:31:30</t>
        </is>
      </c>
      <c r="AA2487" t="inlineStr">
        <is>
          <t>2025-06-20 21:31:12</t>
        </is>
      </c>
      <c r="AB2487" t="inlineStr">
        <is>
          <t>1fleurgile</t>
        </is>
      </c>
      <c r="AC2487" t="inlineStr">
        <is>
          <t>2025-06-20 20:36:29</t>
        </is>
      </c>
      <c r="AD2487" s="1" t="inlineStr">
        <is>
          <t>https://www.commcarehq.org/a/caris-test/reports/form_data/0bb2dc08-8e0e-4c1b-888c-14e3cde24667/</t>
        </is>
      </c>
      <c r="AE2487" t="inlineStr">
        <is>
          <t>---</t>
        </is>
      </c>
      <c r="AF2487" t="inlineStr">
        <is>
          <t>f4319025dea446ebb550b35c834e4c17</t>
        </is>
      </c>
      <c r="AG2487" t="inlineStr">
        <is>
          <t>OK</t>
        </is>
      </c>
      <c r="AH2487" t="inlineStr">
        <is>
          <t>2025-06-20 21:31:30</t>
        </is>
      </c>
      <c r="AI2487" t="inlineStr">
        <is>
          <t>9cfdf7db54419d22491b2c964b5162b3</t>
        </is>
      </c>
      <c r="AJ2487" t="inlineStr">
        <is>
          <t>2025-06-20</t>
        </is>
      </c>
      <c r="AK2487" t="inlineStr">
        <is>
          <t>3</t>
        </is>
      </c>
      <c r="AL2487" t="inlineStr">
        <is>
          <t>---</t>
        </is>
      </c>
      <c r="AM2487" t="inlineStr">
        <is>
          <t>1</t>
        </is>
      </c>
      <c r="AN2487" t="inlineStr">
        <is>
          <t>---</t>
        </is>
      </c>
      <c r="AO2487" t="inlineStr">
        <is>
          <t>1</t>
        </is>
      </c>
      <c r="AP2487" t="inlineStr">
        <is>
          <t>1</t>
        </is>
      </c>
      <c r="AQ2487" t="inlineStr"/>
      <c r="AR2487" t="inlineStr"/>
      <c r="AS2487" t="inlineStr"/>
      <c r="AT2487" t="inlineStr"/>
      <c r="AU2487" t="inlineStr">
        <is>
          <t>---</t>
        </is>
      </c>
      <c r="AV2487" t="inlineStr">
        <is>
          <t>---</t>
        </is>
      </c>
      <c r="AW2487" t="inlineStr">
        <is>
          <t>---</t>
        </is>
      </c>
      <c r="AX2487" t="inlineStr">
        <is>
          <t>---</t>
        </is>
      </c>
      <c r="AY2487" t="inlineStr">
        <is>
          <t>---</t>
        </is>
      </c>
      <c r="AZ2487" t="inlineStr">
        <is>
          <t>---</t>
        </is>
      </c>
      <c r="BA2487" t="inlineStr">
        <is>
          <t>9cfdf7db54419d22491b2c964b5162b3</t>
        </is>
      </c>
      <c r="BB2487" t="inlineStr">
        <is>
          <t>http://openrosa.org/formdesigner/0B48E039-1E80-49A7-AC24-732B6E788E39</t>
        </is>
      </c>
      <c r="BC2487" t="inlineStr">
        <is>
          <t>Ration et autres visites</t>
        </is>
      </c>
      <c r="BD2487" t="inlineStr">
        <is>
          <t>CommCare Android, version "2.56.1"(471796). App v16173. CommCare Version 2.56.1. Build 471796, built on: 2025-05-12</t>
        </is>
      </c>
      <c r="BE2487" t="inlineStr">
        <is>
          <t>commcare_76b456dd-7d90-498a-a785-92f136625a61</t>
        </is>
      </c>
      <c r="BF2487" t="inlineStr">
        <is>
          <t>19.7332862 -72.2210187 0.0 100.0</t>
        </is>
      </c>
      <c r="BG2487" t="inlineStr">
        <is>
          <t>f13d8149fc6d39ebe86af18272310ff9</t>
        </is>
      </c>
      <c r="BH2487" t="inlineStr">
        <is>
          <t>e80e5bb19d0d4d1e94c8a1a966fa7d8f</t>
        </is>
      </c>
      <c r="BI2487" t="inlineStr">
        <is>
          <t>15246</t>
        </is>
      </c>
      <c r="BJ2487" t="inlineStr">
        <is>
          <t>XFormInstance</t>
        </is>
      </c>
      <c r="BK2487" t="inlineStr">
        <is>
          <t>53bd37884d7211f0938abb16f85ce7ee</t>
        </is>
      </c>
      <c r="BL2487" t="b">
        <v>0</v>
      </c>
      <c r="BM2487" t="inlineStr">
        <is>
          <t>---</t>
        </is>
      </c>
      <c r="BN2487" t="inlineStr">
        <is>
          <t>200.113.248.194</t>
        </is>
      </c>
      <c r="BO2487" t="inlineStr">
        <is>
          <t>Widlyn Aristild</t>
        </is>
      </c>
    </row>
    <row r="2488">
      <c r="A2488" t="inlineStr">
        <is>
          <t>2486</t>
        </is>
      </c>
      <c r="B2488" t="inlineStr">
        <is>
          <t>12526263-8459-409d-9514-141f63012f00</t>
        </is>
      </c>
      <c r="C2488" t="inlineStr">
        <is>
          <t>2025-06-20</t>
        </is>
      </c>
      <c r="D2488" t="inlineStr">
        <is>
          <t>3</t>
        </is>
      </c>
      <c r="E2488" t="inlineStr">
        <is>
          <t>---</t>
        </is>
      </c>
      <c r="F2488" t="inlineStr">
        <is>
          <t>0</t>
        </is>
      </c>
      <c r="G2488" t="inlineStr">
        <is>
          <t>---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---</t>
        </is>
      </c>
      <c r="L2488" t="inlineStr">
        <is>
          <t>---</t>
        </is>
      </c>
      <c r="M2488" t="inlineStr">
        <is>
          <t>---</t>
        </is>
      </c>
      <c r="N2488" t="inlineStr">
        <is>
          <t>---</t>
        </is>
      </c>
      <c r="O2488" t="inlineStr">
        <is>
          <t>---</t>
        </is>
      </c>
      <c r="P2488" t="inlineStr">
        <is>
          <t>---</t>
        </is>
      </c>
      <c r="Q2488" t="inlineStr">
        <is>
          <t>---</t>
        </is>
      </c>
      <c r="R2488" t="inlineStr"/>
      <c r="S2488" t="inlineStr"/>
      <c r="T2488" t="inlineStr"/>
      <c r="U2488" t="inlineStr"/>
      <c r="V2488" t="inlineStr"/>
      <c r="W2488" t="inlineStr"/>
      <c r="X2488" t="inlineStr">
        <is>
          <t>CAP/HSCM/ST01211</t>
        </is>
      </c>
      <c r="Y2488" t="inlineStr">
        <is>
          <t>CAP/HSCM/ST01211</t>
        </is>
      </c>
      <c r="Z2488" t="inlineStr">
        <is>
          <t>2025-06-20 21:32:02</t>
        </is>
      </c>
      <c r="AA2488" t="inlineStr">
        <is>
          <t>2025-06-20 21:31:50</t>
        </is>
      </c>
      <c r="AB2488" t="inlineStr">
        <is>
          <t>1fleurgile</t>
        </is>
      </c>
      <c r="AC2488" t="inlineStr">
        <is>
          <t>2025-06-20 20:36:29</t>
        </is>
      </c>
      <c r="AD2488" s="1" t="inlineStr">
        <is>
          <t>https://www.commcarehq.org/a/caris-test/reports/form_data/12526263-8459-409d-9514-141f63012f00/</t>
        </is>
      </c>
      <c r="AE2488" t="inlineStr">
        <is>
          <t>---</t>
        </is>
      </c>
      <c r="AF2488" t="inlineStr">
        <is>
          <t>ffa6631f886b478991423a27f49526e0</t>
        </is>
      </c>
      <c r="AG2488" t="inlineStr">
        <is>
          <t>OK</t>
        </is>
      </c>
      <c r="AH2488" t="inlineStr">
        <is>
          <t>2025-06-20 21:32:02</t>
        </is>
      </c>
      <c r="AI2488" t="inlineStr">
        <is>
          <t>9cfdf7db54419d22491b2c964b5162b3</t>
        </is>
      </c>
      <c r="AJ2488" t="inlineStr">
        <is>
          <t>2025-06-20</t>
        </is>
      </c>
      <c r="AK2488" t="inlineStr">
        <is>
          <t>3</t>
        </is>
      </c>
      <c r="AL2488" t="inlineStr">
        <is>
          <t>---</t>
        </is>
      </c>
      <c r="AM2488" t="inlineStr">
        <is>
          <t>0</t>
        </is>
      </c>
      <c r="AN2488" t="inlineStr">
        <is>
          <t>---</t>
        </is>
      </c>
      <c r="AO2488" t="inlineStr">
        <is>
          <t>1</t>
        </is>
      </c>
      <c r="AP2488" t="inlineStr">
        <is>
          <t>1</t>
        </is>
      </c>
      <c r="AQ2488" t="inlineStr"/>
      <c r="AR2488" t="inlineStr"/>
      <c r="AS2488" t="inlineStr"/>
      <c r="AT2488" t="inlineStr"/>
      <c r="AU2488" t="inlineStr">
        <is>
          <t>---</t>
        </is>
      </c>
      <c r="AV2488" t="inlineStr">
        <is>
          <t>---</t>
        </is>
      </c>
      <c r="AW2488" t="inlineStr">
        <is>
          <t>---</t>
        </is>
      </c>
      <c r="AX2488" t="inlineStr">
        <is>
          <t>---</t>
        </is>
      </c>
      <c r="AY2488" t="inlineStr">
        <is>
          <t>---</t>
        </is>
      </c>
      <c r="AZ2488" t="inlineStr">
        <is>
          <t>---</t>
        </is>
      </c>
      <c r="BA2488" t="inlineStr">
        <is>
          <t>9cfdf7db54419d22491b2c964b5162b3</t>
        </is>
      </c>
      <c r="BB2488" t="inlineStr">
        <is>
          <t>http://openrosa.org/formdesigner/0B48E039-1E80-49A7-AC24-732B6E788E39</t>
        </is>
      </c>
      <c r="BC2488" t="inlineStr">
        <is>
          <t>Ration et autres visites</t>
        </is>
      </c>
      <c r="BD2488" t="inlineStr">
        <is>
          <t>CommCare Android, version "2.56.1"(471796). App v16173. CommCare Version 2.56.1. Build 471796, built on: 2025-05-12</t>
        </is>
      </c>
      <c r="BE2488" t="inlineStr">
        <is>
          <t>commcare_76b456dd-7d90-498a-a785-92f136625a61</t>
        </is>
      </c>
      <c r="BF2488" t="inlineStr">
        <is>
          <t>19.7332862 -72.2210187 0.0 100.0</t>
        </is>
      </c>
      <c r="BG2488" t="inlineStr">
        <is>
          <t>f13d8149fc6d39ebe86af18272310ff9</t>
        </is>
      </c>
      <c r="BH2488" t="inlineStr">
        <is>
          <t>e80e5bb19d0d4d1e94c8a1a966fa7d8f</t>
        </is>
      </c>
      <c r="BI2488" t="inlineStr">
        <is>
          <t>15246</t>
        </is>
      </c>
      <c r="BJ2488" t="inlineStr">
        <is>
          <t>XFormInstance</t>
        </is>
      </c>
      <c r="BK2488" t="inlineStr">
        <is>
          <t>53bd37884d7211f0938abb16f85ce7ee</t>
        </is>
      </c>
      <c r="BL2488" t="b">
        <v>0</v>
      </c>
      <c r="BM2488" t="inlineStr">
        <is>
          <t>---</t>
        </is>
      </c>
      <c r="BN2488" t="inlineStr">
        <is>
          <t>200.113.248.194</t>
        </is>
      </c>
      <c r="BO2488" t="inlineStr">
        <is>
          <t>Claudson Toussaint</t>
        </is>
      </c>
    </row>
    <row r="2489">
      <c r="A2489" t="inlineStr">
        <is>
          <t>2487</t>
        </is>
      </c>
      <c r="B2489" t="inlineStr">
        <is>
          <t>b39e1d57-4885-4478-a30d-b75886981503</t>
        </is>
      </c>
      <c r="C2489" t="inlineStr">
        <is>
          <t>2025-06-20</t>
        </is>
      </c>
      <c r="D2489" t="inlineStr">
        <is>
          <t>3</t>
        </is>
      </c>
      <c r="E2489" t="inlineStr">
        <is>
          <t>---</t>
        </is>
      </c>
      <c r="F2489" t="inlineStr">
        <is>
          <t>0</t>
        </is>
      </c>
      <c r="G2489" t="inlineStr">
        <is>
          <t>---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---</t>
        </is>
      </c>
      <c r="L2489" t="inlineStr">
        <is>
          <t>---</t>
        </is>
      </c>
      <c r="M2489" t="inlineStr">
        <is>
          <t>---</t>
        </is>
      </c>
      <c r="N2489" t="inlineStr">
        <is>
          <t>---</t>
        </is>
      </c>
      <c r="O2489" t="inlineStr">
        <is>
          <t>---</t>
        </is>
      </c>
      <c r="P2489" t="inlineStr">
        <is>
          <t>---</t>
        </is>
      </c>
      <c r="Q2489" t="inlineStr">
        <is>
          <t>---</t>
        </is>
      </c>
      <c r="R2489" t="inlineStr"/>
      <c r="S2489" t="inlineStr"/>
      <c r="T2489" t="inlineStr"/>
      <c r="U2489" t="inlineStr"/>
      <c r="V2489" t="inlineStr"/>
      <c r="W2489" t="inlineStr"/>
      <c r="X2489" t="inlineStr">
        <is>
          <t>CAP/HSCM/ST01977</t>
        </is>
      </c>
      <c r="Y2489" t="inlineStr">
        <is>
          <t>CAP/HSCM/ST01977</t>
        </is>
      </c>
      <c r="Z2489" t="inlineStr">
        <is>
          <t>2025-06-20 21:32:40</t>
        </is>
      </c>
      <c r="AA2489" t="inlineStr">
        <is>
          <t>2025-06-20 21:32:26</t>
        </is>
      </c>
      <c r="AB2489" t="inlineStr">
        <is>
          <t>1fleurgile</t>
        </is>
      </c>
      <c r="AC2489" t="inlineStr">
        <is>
          <t>2025-06-20 20:36:30</t>
        </is>
      </c>
      <c r="AD2489" s="1" t="inlineStr">
        <is>
          <t>https://www.commcarehq.org/a/caris-test/reports/form_data/b39e1d57-4885-4478-a30d-b75886981503/</t>
        </is>
      </c>
      <c r="AE2489" t="inlineStr">
        <is>
          <t>---</t>
        </is>
      </c>
      <c r="AF2489" t="inlineStr">
        <is>
          <t>7bfcb7c7e7fc46409240d510174585eb</t>
        </is>
      </c>
      <c r="AG2489" t="inlineStr">
        <is>
          <t>OK</t>
        </is>
      </c>
      <c r="AH2489" t="inlineStr">
        <is>
          <t>2025-06-20 21:32:40</t>
        </is>
      </c>
      <c r="AI2489" t="inlineStr">
        <is>
          <t>9cfdf7db54419d22491b2c964b5162b3</t>
        </is>
      </c>
      <c r="AJ2489" t="inlineStr">
        <is>
          <t>2025-06-20</t>
        </is>
      </c>
      <c r="AK2489" t="inlineStr">
        <is>
          <t>3</t>
        </is>
      </c>
      <c r="AL2489" t="inlineStr">
        <is>
          <t>---</t>
        </is>
      </c>
      <c r="AM2489" t="inlineStr">
        <is>
          <t>0</t>
        </is>
      </c>
      <c r="AN2489" t="inlineStr">
        <is>
          <t>---</t>
        </is>
      </c>
      <c r="AO2489" t="inlineStr">
        <is>
          <t>1</t>
        </is>
      </c>
      <c r="AP2489" t="inlineStr">
        <is>
          <t>1</t>
        </is>
      </c>
      <c r="AQ2489" t="inlineStr"/>
      <c r="AR2489" t="inlineStr"/>
      <c r="AS2489" t="inlineStr"/>
      <c r="AT2489" t="inlineStr"/>
      <c r="AU2489" t="inlineStr">
        <is>
          <t>---</t>
        </is>
      </c>
      <c r="AV2489" t="inlineStr">
        <is>
          <t>---</t>
        </is>
      </c>
      <c r="AW2489" t="inlineStr">
        <is>
          <t>---</t>
        </is>
      </c>
      <c r="AX2489" t="inlineStr">
        <is>
          <t>---</t>
        </is>
      </c>
      <c r="AY2489" t="inlineStr">
        <is>
          <t>---</t>
        </is>
      </c>
      <c r="AZ2489" t="inlineStr">
        <is>
          <t>---</t>
        </is>
      </c>
      <c r="BA2489" t="inlineStr">
        <is>
          <t>9cfdf7db54419d22491b2c964b5162b3</t>
        </is>
      </c>
      <c r="BB2489" t="inlineStr">
        <is>
          <t>http://openrosa.org/formdesigner/0B48E039-1E80-49A7-AC24-732B6E788E39</t>
        </is>
      </c>
      <c r="BC2489" t="inlineStr">
        <is>
          <t>Ration et autres visites</t>
        </is>
      </c>
      <c r="BD2489" t="inlineStr">
        <is>
          <t>CommCare Android, version "2.56.1"(471796). App v16173. CommCare Version 2.56.1. Build 471796, built on: 2025-05-12</t>
        </is>
      </c>
      <c r="BE2489" t="inlineStr">
        <is>
          <t>commcare_76b456dd-7d90-498a-a785-92f136625a61</t>
        </is>
      </c>
      <c r="BF2489" t="inlineStr">
        <is>
          <t>19.7332862 -72.2210187 0.0 100.0</t>
        </is>
      </c>
      <c r="BG2489" t="inlineStr">
        <is>
          <t>f13d8149fc6d39ebe86af18272310ff9</t>
        </is>
      </c>
      <c r="BH2489" t="inlineStr">
        <is>
          <t>e80e5bb19d0d4d1e94c8a1a966fa7d8f</t>
        </is>
      </c>
      <c r="BI2489" t="inlineStr">
        <is>
          <t>15246</t>
        </is>
      </c>
      <c r="BJ2489" t="inlineStr">
        <is>
          <t>XFormInstance</t>
        </is>
      </c>
      <c r="BK2489" t="inlineStr">
        <is>
          <t>53bd37884d7211f0938abb16f85ce7ee</t>
        </is>
      </c>
      <c r="BL2489" t="b">
        <v>0</v>
      </c>
      <c r="BM2489" t="inlineStr">
        <is>
          <t>---</t>
        </is>
      </c>
      <c r="BN2489" t="inlineStr">
        <is>
          <t>200.113.248.194</t>
        </is>
      </c>
      <c r="BO2489" t="inlineStr">
        <is>
          <t>Lovensky Orvilus</t>
        </is>
      </c>
    </row>
    <row r="2490">
      <c r="A2490" t="inlineStr">
        <is>
          <t>2488</t>
        </is>
      </c>
      <c r="B2490" t="inlineStr">
        <is>
          <t>2a3766ed-8651-4f7c-a3a2-5f98cc2d50d6</t>
        </is>
      </c>
      <c r="C2490" t="inlineStr">
        <is>
          <t>2025-06-20</t>
        </is>
      </c>
      <c r="D2490" t="inlineStr">
        <is>
          <t>4</t>
        </is>
      </c>
      <c r="E2490" t="inlineStr">
        <is>
          <t>Adhérence</t>
        </is>
      </c>
      <c r="F2490" t="inlineStr">
        <is>
          <t>0</t>
        </is>
      </c>
      <c r="G2490" t="inlineStr">
        <is>
          <t>Adhérence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---</t>
        </is>
      </c>
      <c r="L2490" t="inlineStr">
        <is>
          <t>---</t>
        </is>
      </c>
      <c r="M2490" t="inlineStr">
        <is>
          <t>---</t>
        </is>
      </c>
      <c r="N2490" t="inlineStr">
        <is>
          <t>---</t>
        </is>
      </c>
      <c r="O2490" t="inlineStr">
        <is>
          <t>---</t>
        </is>
      </c>
      <c r="P2490" t="inlineStr">
        <is>
          <t>---</t>
        </is>
      </c>
      <c r="Q2490" t="inlineStr">
        <is>
          <t>---</t>
        </is>
      </c>
      <c r="R2490" t="inlineStr"/>
      <c r="S2490" t="inlineStr"/>
      <c r="T2490" t="inlineStr"/>
      <c r="U2490" t="inlineStr"/>
      <c r="V2490" t="inlineStr"/>
      <c r="W2490" t="inlineStr"/>
      <c r="X2490" t="inlineStr">
        <is>
          <t>CAP/HSCM/ST04909</t>
        </is>
      </c>
      <c r="Y2490" t="inlineStr">
        <is>
          <t>CAP/HSCM/ST04909</t>
        </is>
      </c>
      <c r="Z2490" t="inlineStr">
        <is>
          <t>2025-06-20 21:33:38</t>
        </is>
      </c>
      <c r="AA2490" t="inlineStr">
        <is>
          <t>2025-06-20 21:32:56</t>
        </is>
      </c>
      <c r="AB2490" t="inlineStr">
        <is>
          <t>1fleurgile</t>
        </is>
      </c>
      <c r="AC2490" t="inlineStr">
        <is>
          <t>2025-06-20 20:36:30</t>
        </is>
      </c>
      <c r="AD2490" s="1" t="inlineStr">
        <is>
          <t>https://www.commcarehq.org/a/caris-test/reports/form_data/2a3766ed-8651-4f7c-a3a2-5f98cc2d50d6/</t>
        </is>
      </c>
      <c r="AE2490" t="inlineStr">
        <is>
          <t>---</t>
        </is>
      </c>
      <c r="AF2490" t="inlineStr">
        <is>
          <t>3c5a623af057e23a32ae4000_199578</t>
        </is>
      </c>
      <c r="AG2490" t="inlineStr">
        <is>
          <t>---</t>
        </is>
      </c>
      <c r="AH2490" t="inlineStr">
        <is>
          <t>2025-06-20 21:33:38</t>
        </is>
      </c>
      <c r="AI2490" t="inlineStr">
        <is>
          <t>9cfdf7db54419d22491b2c964b5162b3</t>
        </is>
      </c>
      <c r="AJ2490" t="inlineStr">
        <is>
          <t>2025-06-20</t>
        </is>
      </c>
      <c r="AK2490" t="inlineStr">
        <is>
          <t>4</t>
        </is>
      </c>
      <c r="AL2490" t="inlineStr">
        <is>
          <t>Adhérence</t>
        </is>
      </c>
      <c r="AM2490" t="inlineStr">
        <is>
          <t>0</t>
        </is>
      </c>
      <c r="AN2490" t="inlineStr">
        <is>
          <t>Adhérence</t>
        </is>
      </c>
      <c r="AO2490" t="inlineStr">
        <is>
          <t>1</t>
        </is>
      </c>
      <c r="AP2490" t="inlineStr">
        <is>
          <t>1</t>
        </is>
      </c>
      <c r="AQ2490" t="inlineStr"/>
      <c r="AR2490" t="inlineStr"/>
      <c r="AS2490" t="inlineStr"/>
      <c r="AT2490" t="inlineStr"/>
      <c r="AU2490" t="inlineStr">
        <is>
          <t>---</t>
        </is>
      </c>
      <c r="AV2490" t="inlineStr">
        <is>
          <t>---</t>
        </is>
      </c>
      <c r="AW2490" t="inlineStr">
        <is>
          <t>---</t>
        </is>
      </c>
      <c r="AX2490" t="inlineStr">
        <is>
          <t>---</t>
        </is>
      </c>
      <c r="AY2490" t="inlineStr">
        <is>
          <t>---</t>
        </is>
      </c>
      <c r="AZ2490" t="inlineStr">
        <is>
          <t>---</t>
        </is>
      </c>
      <c r="BA2490" t="inlineStr">
        <is>
          <t>9cfdf7db54419d22491b2c964b5162b3</t>
        </is>
      </c>
      <c r="BB2490" t="inlineStr">
        <is>
          <t>http://openrosa.org/formdesigner/0B48E039-1E80-49A7-AC24-732B6E788E39</t>
        </is>
      </c>
      <c r="BC2490" t="inlineStr">
        <is>
          <t>Ration et autres visites</t>
        </is>
      </c>
      <c r="BD2490" t="inlineStr">
        <is>
          <t>CommCare Android, version "2.56.1"(471796). App v16173. CommCare Version 2.56.1. Build 471796, built on: 2025-05-12</t>
        </is>
      </c>
      <c r="BE2490" t="inlineStr">
        <is>
          <t>commcare_76b456dd-7d90-498a-a785-92f136625a61</t>
        </is>
      </c>
      <c r="BF2490" t="inlineStr">
        <is>
          <t>19.7332862 -72.2210187 0.0 100.0</t>
        </is>
      </c>
      <c r="BG2490" t="inlineStr">
        <is>
          <t>f13d8149fc6d39ebe86af18272310ff9</t>
        </is>
      </c>
      <c r="BH2490" t="inlineStr">
        <is>
          <t>e80e5bb19d0d4d1e94c8a1a966fa7d8f</t>
        </is>
      </c>
      <c r="BI2490" t="inlineStr">
        <is>
          <t>15246</t>
        </is>
      </c>
      <c r="BJ2490" t="inlineStr">
        <is>
          <t>XFormInstance</t>
        </is>
      </c>
      <c r="BK2490" t="inlineStr">
        <is>
          <t>53bd37884d7211f0938abb16f85ce7ee</t>
        </is>
      </c>
      <c r="BL2490" t="b">
        <v>0</v>
      </c>
      <c r="BM2490" t="inlineStr">
        <is>
          <t>---</t>
        </is>
      </c>
      <c r="BN2490" t="inlineStr">
        <is>
          <t>200.113.248.194</t>
        </is>
      </c>
      <c r="BO2490" t="inlineStr">
        <is>
          <t>Rebecca Luma</t>
        </is>
      </c>
    </row>
    <row r="2491">
      <c r="A2491" t="inlineStr">
        <is>
          <t>2489</t>
        </is>
      </c>
      <c r="B2491" t="inlineStr">
        <is>
          <t>02d1bd01-edce-4a61-8d83-6e0f09e93842</t>
        </is>
      </c>
      <c r="C2491" t="inlineStr">
        <is>
          <t>2025-06-20</t>
        </is>
      </c>
      <c r="D2491" t="inlineStr">
        <is>
          <t>3 4</t>
        </is>
      </c>
      <c r="E2491" t="inlineStr">
        <is>
          <t>Ressensibiliser pour le club de Devoilement</t>
        </is>
      </c>
      <c r="F2491" t="inlineStr">
        <is>
          <t>0</t>
        </is>
      </c>
      <c r="G2491" t="inlineStr">
        <is>
          <t>---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---</t>
        </is>
      </c>
      <c r="L2491" t="inlineStr">
        <is>
          <t>---</t>
        </is>
      </c>
      <c r="M2491" t="inlineStr">
        <is>
          <t>---</t>
        </is>
      </c>
      <c r="N2491" t="inlineStr">
        <is>
          <t>---</t>
        </is>
      </c>
      <c r="O2491" t="inlineStr">
        <is>
          <t>---</t>
        </is>
      </c>
      <c r="P2491" t="inlineStr">
        <is>
          <t>---</t>
        </is>
      </c>
      <c r="Q2491" t="inlineStr">
        <is>
          <t>---</t>
        </is>
      </c>
      <c r="R2491" t="inlineStr"/>
      <c r="S2491" t="inlineStr"/>
      <c r="T2491" t="inlineStr"/>
      <c r="U2491" t="inlineStr"/>
      <c r="V2491" t="inlineStr"/>
      <c r="W2491" t="inlineStr"/>
      <c r="X2491" t="inlineStr">
        <is>
          <t>CAP/CMBV/ST02180</t>
        </is>
      </c>
      <c r="Y2491" t="inlineStr">
        <is>
          <t>CAP/CMBV/ST02180</t>
        </is>
      </c>
      <c r="Z2491" t="inlineStr">
        <is>
          <t>2025-06-20 22:23:37</t>
        </is>
      </c>
      <c r="AA2491" t="inlineStr">
        <is>
          <t>2025-06-20 22:22:03</t>
        </is>
      </c>
      <c r="AB2491" t="inlineStr">
        <is>
          <t>1plyviose</t>
        </is>
      </c>
      <c r="AC2491" t="inlineStr">
        <is>
          <t>2025-06-20 22:24:45</t>
        </is>
      </c>
      <c r="AD2491" s="1" t="inlineStr">
        <is>
          <t>https://www.commcarehq.org/a/caris-test/reports/form_data/02d1bd01-edce-4a61-8d83-6e0f09e93842/</t>
        </is>
      </c>
      <c r="AE2491" t="inlineStr">
        <is>
          <t>---</t>
        </is>
      </c>
      <c r="AF2491" t="inlineStr">
        <is>
          <t>3c5a623af057e23a32ae4000_20598</t>
        </is>
      </c>
      <c r="AG2491" t="inlineStr">
        <is>
          <t>OK</t>
        </is>
      </c>
      <c r="AH2491" t="inlineStr">
        <is>
          <t>2025-06-20 22:23:37</t>
        </is>
      </c>
      <c r="AI2491" t="inlineStr">
        <is>
          <t>aab7a2415e99453fbcb8ebd109e92b4f</t>
        </is>
      </c>
      <c r="AJ2491" t="inlineStr">
        <is>
          <t>2025-06-20</t>
        </is>
      </c>
      <c r="AK2491" t="inlineStr">
        <is>
          <t>3 4</t>
        </is>
      </c>
      <c r="AL2491" t="inlineStr">
        <is>
          <t>Ressensibiliser pour le club de Devoilement</t>
        </is>
      </c>
      <c r="AM2491" t="inlineStr">
        <is>
          <t>0</t>
        </is>
      </c>
      <c r="AN2491" t="inlineStr">
        <is>
          <t>---</t>
        </is>
      </c>
      <c r="AO2491" t="inlineStr">
        <is>
          <t>1</t>
        </is>
      </c>
      <c r="AP2491" t="inlineStr">
        <is>
          <t>1</t>
        </is>
      </c>
      <c r="AQ2491" t="inlineStr"/>
      <c r="AR2491" t="inlineStr"/>
      <c r="AS2491" t="inlineStr"/>
      <c r="AT2491" t="inlineStr"/>
      <c r="AU2491" t="inlineStr">
        <is>
          <t>---</t>
        </is>
      </c>
      <c r="AV2491" t="inlineStr">
        <is>
          <t>---</t>
        </is>
      </c>
      <c r="AW2491" t="inlineStr">
        <is>
          <t>---</t>
        </is>
      </c>
      <c r="AX2491" t="inlineStr">
        <is>
          <t>---</t>
        </is>
      </c>
      <c r="AY2491" t="inlineStr">
        <is>
          <t>---</t>
        </is>
      </c>
      <c r="AZ2491" t="inlineStr">
        <is>
          <t>---</t>
        </is>
      </c>
      <c r="BA2491" t="inlineStr">
        <is>
          <t>aab7a2415e99453fbcb8ebd109e92b4f</t>
        </is>
      </c>
      <c r="BB2491" t="inlineStr">
        <is>
          <t>http://openrosa.org/formdesigner/0B48E039-1E80-49A7-AC24-732B6E788E39</t>
        </is>
      </c>
      <c r="BC2491" t="inlineStr">
        <is>
          <t>Ration et autres visites</t>
        </is>
      </c>
      <c r="BD2491" t="inlineStr">
        <is>
          <t>CommCare Android, version "2.56.1"(471796). App v16173. CommCare Version 2.56.1. Build 471796, built on: 2025-05-12</t>
        </is>
      </c>
      <c r="BE2491" t="inlineStr">
        <is>
          <t>commcare_d17d77c2-a7e5-4f4b-9b21-6b80894e9762</t>
        </is>
      </c>
      <c r="BF2491" t="inlineStr"/>
      <c r="BG2491" t="inlineStr">
        <is>
          <t>f13d8149fc6d39ebe86af18272310ff9</t>
        </is>
      </c>
      <c r="BH2491" t="inlineStr">
        <is>
          <t>e80e5bb19d0d4d1e94c8a1a966fa7d8f</t>
        </is>
      </c>
      <c r="BI2491" t="inlineStr">
        <is>
          <t>15246</t>
        </is>
      </c>
      <c r="BJ2491" t="inlineStr">
        <is>
          <t>XFormInstance</t>
        </is>
      </c>
      <c r="BK2491" t="inlineStr">
        <is>
          <t>e6769d9a4e2411f093b0bb16f85ce7ee</t>
        </is>
      </c>
      <c r="BL2491" t="b">
        <v>0</v>
      </c>
      <c r="BM2491" t="inlineStr">
        <is>
          <t>---</t>
        </is>
      </c>
      <c r="BN2491" t="inlineStr">
        <is>
          <t>190.115.183.167</t>
        </is>
      </c>
      <c r="BO2491" t="inlineStr">
        <is>
          <t>Mackendy Floreal</t>
        </is>
      </c>
    </row>
    <row r="2492">
      <c r="A2492" t="inlineStr">
        <is>
          <t>2490</t>
        </is>
      </c>
      <c r="B2492" t="inlineStr">
        <is>
          <t>769b3b64-8d4a-4e30-9eab-6900f71ccc4f</t>
        </is>
      </c>
      <c r="C2492" t="inlineStr">
        <is>
          <t>2025-06-20</t>
        </is>
      </c>
      <c r="D2492" t="inlineStr">
        <is>
          <t>4</t>
        </is>
      </c>
      <c r="E2492" t="inlineStr">
        <is>
          <t>approvisionnement aux ARV</t>
        </is>
      </c>
      <c r="F2492" t="inlineStr">
        <is>
          <t>0</t>
        </is>
      </c>
      <c r="G2492" t="inlineStr">
        <is>
          <t>.</t>
        </is>
      </c>
      <c r="H2492" t="inlineStr">
        <is>
          <t>1</t>
        </is>
      </c>
      <c r="I2492" t="inlineStr">
        <is>
          <t>1</t>
        </is>
      </c>
      <c r="J2492" t="inlineStr">
        <is>
          <t>1</t>
        </is>
      </c>
      <c r="K2492" t="inlineStr">
        <is>
          <t>---</t>
        </is>
      </c>
      <c r="L2492" t="inlineStr">
        <is>
          <t>---</t>
        </is>
      </c>
      <c r="M2492" t="inlineStr">
        <is>
          <t>---</t>
        </is>
      </c>
      <c r="N2492" t="inlineStr">
        <is>
          <t>---</t>
        </is>
      </c>
      <c r="O2492" t="inlineStr">
        <is>
          <t>---</t>
        </is>
      </c>
      <c r="P2492" t="inlineStr">
        <is>
          <t>---</t>
        </is>
      </c>
      <c r="Q2492" t="inlineStr">
        <is>
          <t>---</t>
        </is>
      </c>
      <c r="R2492" t="inlineStr">
        <is>
          <t>15.5</t>
        </is>
      </c>
      <c r="S2492" t="inlineStr">
        <is>
          <t>13.5</t>
        </is>
      </c>
      <c r="T2492" t="inlineStr"/>
      <c r="U2492" t="inlineStr"/>
      <c r="V2492" t="inlineStr"/>
      <c r="W2492" t="inlineStr"/>
      <c r="X2492" t="inlineStr">
        <is>
          <t>CAP/CMSO/ST03110</t>
        </is>
      </c>
      <c r="Y2492" t="inlineStr">
        <is>
          <t>CAP/CMSO/ST03110</t>
        </is>
      </c>
      <c r="Z2492" t="inlineStr">
        <is>
          <t>2025-06-20 23:18:39</t>
        </is>
      </c>
      <c r="AA2492" t="inlineStr">
        <is>
          <t>2025-06-20 23:17:50</t>
        </is>
      </c>
      <c r="AB2492" t="inlineStr">
        <is>
          <t>1rose</t>
        </is>
      </c>
      <c r="AC2492" t="inlineStr">
        <is>
          <t>2025-06-20 23:22:41</t>
        </is>
      </c>
      <c r="AD2492" s="1" t="inlineStr">
        <is>
          <t>https://www.commcarehq.org/a/caris-test/reports/form_data/769b3b64-8d4a-4e30-9eab-6900f71ccc4f/</t>
        </is>
      </c>
      <c r="AE2492" t="inlineStr">
        <is>
          <t>---</t>
        </is>
      </c>
      <c r="AF2492" t="inlineStr">
        <is>
          <t>3c5a623af057e23a32ae4000_188246</t>
        </is>
      </c>
      <c r="AG2492" t="inlineStr">
        <is>
          <t>---</t>
        </is>
      </c>
      <c r="AH2492" t="inlineStr">
        <is>
          <t>2025-06-20 23:18:39</t>
        </is>
      </c>
      <c r="AI2492" t="inlineStr">
        <is>
          <t>2dea52d1789dbc2c3c784b18002f6f8d</t>
        </is>
      </c>
      <c r="AJ2492" t="inlineStr">
        <is>
          <t>2025-06-20</t>
        </is>
      </c>
      <c r="AK2492" t="inlineStr">
        <is>
          <t>4</t>
        </is>
      </c>
      <c r="AL2492" t="inlineStr">
        <is>
          <t>approvisionnement aux ARV</t>
        </is>
      </c>
      <c r="AM2492" t="inlineStr">
        <is>
          <t>0</t>
        </is>
      </c>
      <c r="AN2492" t="inlineStr">
        <is>
          <t>.</t>
        </is>
      </c>
      <c r="AO2492" t="inlineStr">
        <is>
          <t>1</t>
        </is>
      </c>
      <c r="AP2492" t="inlineStr">
        <is>
          <t>1</t>
        </is>
      </c>
      <c r="AQ2492" t="inlineStr">
        <is>
          <t>15.5</t>
        </is>
      </c>
      <c r="AR2492" t="inlineStr">
        <is>
          <t>13.5</t>
        </is>
      </c>
      <c r="AS2492" t="inlineStr"/>
      <c r="AT2492" t="inlineStr"/>
      <c r="AU2492" t="inlineStr">
        <is>
          <t>---</t>
        </is>
      </c>
      <c r="AV2492" t="inlineStr">
        <is>
          <t>---</t>
        </is>
      </c>
      <c r="AW2492" t="inlineStr">
        <is>
          <t>---</t>
        </is>
      </c>
      <c r="AX2492" t="inlineStr">
        <is>
          <t>---</t>
        </is>
      </c>
      <c r="AY2492" t="inlineStr">
        <is>
          <t>---</t>
        </is>
      </c>
      <c r="AZ2492" t="inlineStr">
        <is>
          <t>---</t>
        </is>
      </c>
      <c r="BA2492" t="inlineStr">
        <is>
          <t>2dea52d1789dbc2c3c784b18002f6f8d</t>
        </is>
      </c>
      <c r="BB2492" t="inlineStr">
        <is>
          <t>http://openrosa.org/formdesigner/0B48E039-1E80-49A7-AC24-732B6E788E39</t>
        </is>
      </c>
      <c r="BC2492" t="inlineStr">
        <is>
          <t>Ration et autres visites</t>
        </is>
      </c>
      <c r="BD2492" t="inlineStr">
        <is>
          <t>CommCare Android, version "2.57.0"(472003). App v16173. CommCare Version 2.57.0. Build 472003, built on: 2025-04-18</t>
        </is>
      </c>
      <c r="BE2492" t="inlineStr">
        <is>
          <t>commcare_6f11ce87-99a9-46e8-b6bd-276036be1616</t>
        </is>
      </c>
      <c r="BF2492" t="inlineStr">
        <is>
          <t>19.5522059 -71.733846 5.0 8.0</t>
        </is>
      </c>
      <c r="BG2492" t="inlineStr">
        <is>
          <t>f13d8149fc6d39ebe86af18272310ff9</t>
        </is>
      </c>
      <c r="BH2492" t="inlineStr">
        <is>
          <t>e80e5bb19d0d4d1e94c8a1a966fa7d8f</t>
        </is>
      </c>
      <c r="BI2492" t="inlineStr">
        <is>
          <t>15246</t>
        </is>
      </c>
      <c r="BJ2492" t="inlineStr">
        <is>
          <t>XFormInstance</t>
        </is>
      </c>
      <c r="BK2492" t="inlineStr">
        <is>
          <t>99782c6c487111f0b9e63339fbc0b855</t>
        </is>
      </c>
      <c r="BL2492" t="b">
        <v>0</v>
      </c>
      <c r="BM2492" t="inlineStr">
        <is>
          <t>---</t>
        </is>
      </c>
      <c r="BN2492" t="inlineStr">
        <is>
          <t>200.113.230.47</t>
        </is>
      </c>
      <c r="BO2492" t="inlineStr">
        <is>
          <t>Love Malaica Dot</t>
        </is>
      </c>
    </row>
    <row r="2493">
      <c r="A2493" t="inlineStr">
        <is>
          <t>2491</t>
        </is>
      </c>
      <c r="B2493" t="inlineStr">
        <is>
          <t>06b3174e-199d-4c13-ae59-0aa4bc4bcf6e</t>
        </is>
      </c>
      <c r="C2493" t="inlineStr">
        <is>
          <t>2025-06-18</t>
        </is>
      </c>
      <c r="D2493" t="inlineStr">
        <is>
          <t>4</t>
        </is>
      </c>
      <c r="E2493" t="inlineStr">
        <is>
          <t>Visite D' hospitalisation</t>
        </is>
      </c>
      <c r="F2493" t="inlineStr">
        <is>
          <t>1</t>
        </is>
      </c>
      <c r="G2493" t="inlineStr">
        <is>
          <t>Pour planifier la visite</t>
        </is>
      </c>
      <c r="H2493" t="inlineStr">
        <is>
          <t>1</t>
        </is>
      </c>
      <c r="I2493" t="inlineStr">
        <is>
          <t>1</t>
        </is>
      </c>
      <c r="J2493" t="inlineStr">
        <is>
          <t>2</t>
        </is>
      </c>
      <c r="K2493" t="inlineStr">
        <is>
          <t>---</t>
        </is>
      </c>
      <c r="L2493" t="inlineStr">
        <is>
          <t>---</t>
        </is>
      </c>
      <c r="M2493" t="inlineStr">
        <is>
          <t>---</t>
        </is>
      </c>
      <c r="N2493" t="inlineStr">
        <is>
          <t>---</t>
        </is>
      </c>
      <c r="O2493" t="inlineStr">
        <is>
          <t>---</t>
        </is>
      </c>
      <c r="P2493" t="inlineStr">
        <is>
          <t>---</t>
        </is>
      </c>
      <c r="Q2493" t="inlineStr">
        <is>
          <t>---</t>
        </is>
      </c>
      <c r="R2493" t="inlineStr"/>
      <c r="S2493" t="inlineStr"/>
      <c r="T2493" t="inlineStr"/>
      <c r="U2493">
        <f>HYPERLINK("https://www.commcarehq.org/a/caris-test/api/form_attachment/v1/06b3174e-199d-4c13-ae59-0aa4bc4bcf6e/1750517660182.jpg")</f>
        <v/>
      </c>
      <c r="V2493" t="inlineStr"/>
      <c r="W2493" t="inlineStr"/>
      <c r="X2493" t="inlineStr">
        <is>
          <t>PAP/NPFS/ST00073</t>
        </is>
      </c>
      <c r="Y2493" t="inlineStr">
        <is>
          <t>PAP/NPFS/ST00073</t>
        </is>
      </c>
      <c r="Z2493" t="inlineStr">
        <is>
          <t>2025-06-21 14:54:22</t>
        </is>
      </c>
      <c r="AA2493" t="inlineStr">
        <is>
          <t>2025-06-21 14:52:49</t>
        </is>
      </c>
      <c r="AB2493" t="inlineStr">
        <is>
          <t>2christelle</t>
        </is>
      </c>
      <c r="AC2493" t="inlineStr">
        <is>
          <t>2025-06-21 15:47:49</t>
        </is>
      </c>
      <c r="AD2493" s="1" t="inlineStr">
        <is>
          <t>https://www.commcarehq.org/a/caris-test/reports/form_data/06b3174e-199d-4c13-ae59-0aa4bc4bcf6e/</t>
        </is>
      </c>
      <c r="AE2493" t="inlineStr">
        <is>
          <t>---</t>
        </is>
      </c>
      <c r="AF2493" t="inlineStr">
        <is>
          <t>1a1152074e5e4ce3ad45edae60e92cea</t>
        </is>
      </c>
      <c r="AG2493" t="inlineStr">
        <is>
          <t>---</t>
        </is>
      </c>
      <c r="AH2493" t="inlineStr">
        <is>
          <t>2025-06-21 14:54:22</t>
        </is>
      </c>
      <c r="AI2493" t="inlineStr">
        <is>
          <t>246df32431d94e4a97fb5b1b8bef6b0e</t>
        </is>
      </c>
      <c r="AJ2493" t="inlineStr">
        <is>
          <t>2025-06-18</t>
        </is>
      </c>
      <c r="AK2493" t="inlineStr">
        <is>
          <t>4</t>
        </is>
      </c>
      <c r="AL2493" t="inlineStr">
        <is>
          <t>Visite D' hospitalisation</t>
        </is>
      </c>
      <c r="AM2493" t="inlineStr">
        <is>
          <t>1</t>
        </is>
      </c>
      <c r="AN2493" t="inlineStr">
        <is>
          <t>Pour planifier la visite</t>
        </is>
      </c>
      <c r="AO2493" t="inlineStr">
        <is>
          <t>1</t>
        </is>
      </c>
      <c r="AP2493" t="inlineStr">
        <is>
          <t>1</t>
        </is>
      </c>
      <c r="AQ2493" t="inlineStr"/>
      <c r="AR2493" t="inlineStr"/>
      <c r="AS2493" t="inlineStr"/>
      <c r="AT2493" t="inlineStr"/>
      <c r="AU2493" t="inlineStr">
        <is>
          <t>---</t>
        </is>
      </c>
      <c r="AV2493" t="inlineStr">
        <is>
          <t>---</t>
        </is>
      </c>
      <c r="AW2493" t="inlineStr">
        <is>
          <t>---</t>
        </is>
      </c>
      <c r="AX2493" t="inlineStr">
        <is>
          <t>---</t>
        </is>
      </c>
      <c r="AY2493" t="inlineStr">
        <is>
          <t>---</t>
        </is>
      </c>
      <c r="AZ2493" t="inlineStr">
        <is>
          <t>---</t>
        </is>
      </c>
      <c r="BA2493" t="inlineStr">
        <is>
          <t>246df32431d94e4a97fb5b1b8bef6b0e</t>
        </is>
      </c>
      <c r="BB2493" t="inlineStr">
        <is>
          <t>http://openrosa.org/formdesigner/0B48E039-1E80-49A7-AC24-732B6E788E39</t>
        </is>
      </c>
      <c r="BC2493" t="inlineStr">
        <is>
          <t>Ration et autres visites</t>
        </is>
      </c>
      <c r="BD2493" t="inlineStr">
        <is>
          <t>CommCare Android, version "2.57.0"(474315). App v16173. CommCare Version 2.57.0. Build 474315, built on: 2025-06-13</t>
        </is>
      </c>
      <c r="BE2493" t="inlineStr">
        <is>
          <t>commcare_95f1782f-8426-4434-b328-8386bbd0e352</t>
        </is>
      </c>
      <c r="BF2493" t="inlineStr">
        <is>
          <t>18.477603 -72.2797683 1178.0 6.3</t>
        </is>
      </c>
      <c r="BG2493" t="inlineStr">
        <is>
          <t>f13d8149fc6d39ebe86af18272310ff9</t>
        </is>
      </c>
      <c r="BH2493" t="inlineStr">
        <is>
          <t>e80e5bb19d0d4d1e94c8a1a966fa7d8f</t>
        </is>
      </c>
      <c r="BI2493" t="inlineStr">
        <is>
          <t>15246</t>
        </is>
      </c>
      <c r="BJ2493" t="inlineStr">
        <is>
          <t>XFormInstance</t>
        </is>
      </c>
      <c r="BK2493" t="inlineStr">
        <is>
          <t>a7289e824aa011f092d4bb16f85ce7ee</t>
        </is>
      </c>
      <c r="BL2493" t="b">
        <v>0</v>
      </c>
      <c r="BM2493" t="inlineStr">
        <is>
          <t>---</t>
        </is>
      </c>
      <c r="BN2493" t="inlineStr">
        <is>
          <t>200.113.253.64</t>
        </is>
      </c>
      <c r="BO2493" t="inlineStr">
        <is>
          <t>Augustin Christella</t>
        </is>
      </c>
    </row>
    <row r="2494">
      <c r="A2494" t="inlineStr">
        <is>
          <t>2492</t>
        </is>
      </c>
      <c r="B2494" t="inlineStr">
        <is>
          <t>f1ab2f05-c760-4838-937a-2e4e8383a4fd</t>
        </is>
      </c>
      <c r="C2494" t="inlineStr">
        <is>
          <t>2025-06-18</t>
        </is>
      </c>
      <c r="D2494" t="inlineStr">
        <is>
          <t>10</t>
        </is>
      </c>
      <c r="E2494" t="inlineStr">
        <is>
          <t>---</t>
        </is>
      </c>
      <c r="F2494" t="inlineStr">
        <is>
          <t>1</t>
        </is>
      </c>
      <c r="G2494" t="inlineStr">
        <is>
          <t>---</t>
        </is>
      </c>
      <c r="H2494" t="inlineStr">
        <is>
          <t>1</t>
        </is>
      </c>
      <c r="I2494" t="inlineStr">
        <is>
          <t>1</t>
        </is>
      </c>
      <c r="J2494" t="inlineStr">
        <is>
          <t>2</t>
        </is>
      </c>
      <c r="K2494" t="inlineStr">
        <is>
          <t>---</t>
        </is>
      </c>
      <c r="L2494" t="inlineStr">
        <is>
          <t>---</t>
        </is>
      </c>
      <c r="M2494" t="inlineStr">
        <is>
          <t>---</t>
        </is>
      </c>
      <c r="N2494" t="inlineStr">
        <is>
          <t>---</t>
        </is>
      </c>
      <c r="O2494" t="inlineStr">
        <is>
          <t>---</t>
        </is>
      </c>
      <c r="P2494" t="inlineStr">
        <is>
          <t>---</t>
        </is>
      </c>
      <c r="Q2494" t="inlineStr">
        <is>
          <t>---</t>
        </is>
      </c>
      <c r="R2494" t="inlineStr"/>
      <c r="S2494" t="inlineStr"/>
      <c r="T2494" t="inlineStr"/>
      <c r="U2494">
        <f>HYPERLINK("https://www.commcarehq.org/a/caris-test/api/form_attachment/v1/f1ab2f05-c760-4838-937a-2e4e8383a4fd/1750517725485.jpg")</f>
        <v/>
      </c>
      <c r="V2494" t="inlineStr"/>
      <c r="W2494" t="inlineStr"/>
      <c r="X2494" t="inlineStr">
        <is>
          <t>PAP/NPFS/ST00980</t>
        </is>
      </c>
      <c r="Y2494" t="inlineStr">
        <is>
          <t>PAP/NPFS/ST00980</t>
        </is>
      </c>
      <c r="Z2494" t="inlineStr">
        <is>
          <t>2025-06-21 14:55:28</t>
        </is>
      </c>
      <c r="AA2494" t="inlineStr">
        <is>
          <t>2025-06-21 14:54:42</t>
        </is>
      </c>
      <c r="AB2494" t="inlineStr">
        <is>
          <t>2christelle</t>
        </is>
      </c>
      <c r="AC2494" t="inlineStr">
        <is>
          <t>2025-06-21 15:47:50</t>
        </is>
      </c>
      <c r="AD2494" s="1" t="inlineStr">
        <is>
          <t>https://www.commcarehq.org/a/caris-test/reports/form_data/f1ab2f05-c760-4838-937a-2e4e8383a4fd/</t>
        </is>
      </c>
      <c r="AE2494" t="inlineStr">
        <is>
          <t>---</t>
        </is>
      </c>
      <c r="AF2494" t="inlineStr">
        <is>
          <t>990ba7e6b5f5405aa982a7a54a7fe87d</t>
        </is>
      </c>
      <c r="AG2494" t="inlineStr">
        <is>
          <t>---</t>
        </is>
      </c>
      <c r="AH2494" t="inlineStr">
        <is>
          <t>2025-06-21 14:55:28</t>
        </is>
      </c>
      <c r="AI2494" t="inlineStr">
        <is>
          <t>246df32431d94e4a97fb5b1b8bef6b0e</t>
        </is>
      </c>
      <c r="AJ2494" t="inlineStr">
        <is>
          <t>2025-06-18</t>
        </is>
      </c>
      <c r="AK2494" t="inlineStr">
        <is>
          <t>10</t>
        </is>
      </c>
      <c r="AL2494" t="inlineStr">
        <is>
          <t>---</t>
        </is>
      </c>
      <c r="AM2494" t="inlineStr">
        <is>
          <t>1</t>
        </is>
      </c>
      <c r="AN2494" t="inlineStr">
        <is>
          <t>---</t>
        </is>
      </c>
      <c r="AO2494" t="inlineStr">
        <is>
          <t>1</t>
        </is>
      </c>
      <c r="AP2494" t="inlineStr">
        <is>
          <t>1</t>
        </is>
      </c>
      <c r="AQ2494" t="inlineStr"/>
      <c r="AR2494" t="inlineStr"/>
      <c r="AS2494" t="inlineStr"/>
      <c r="AT2494" t="inlineStr"/>
      <c r="AU2494" t="inlineStr">
        <is>
          <t>---</t>
        </is>
      </c>
      <c r="AV2494" t="inlineStr">
        <is>
          <t>---</t>
        </is>
      </c>
      <c r="AW2494" t="inlineStr">
        <is>
          <t>---</t>
        </is>
      </c>
      <c r="AX2494" t="inlineStr">
        <is>
          <t>---</t>
        </is>
      </c>
      <c r="AY2494" t="inlineStr">
        <is>
          <t>---</t>
        </is>
      </c>
      <c r="AZ2494" t="inlineStr">
        <is>
          <t>---</t>
        </is>
      </c>
      <c r="BA2494" t="inlineStr">
        <is>
          <t>246df32431d94e4a97fb5b1b8bef6b0e</t>
        </is>
      </c>
      <c r="BB2494" t="inlineStr">
        <is>
          <t>http://openrosa.org/formdesigner/0B48E039-1E80-49A7-AC24-732B6E788E39</t>
        </is>
      </c>
      <c r="BC2494" t="inlineStr">
        <is>
          <t>Ration et autres visites</t>
        </is>
      </c>
      <c r="BD2494" t="inlineStr">
        <is>
          <t>CommCare Android, version "2.57.0"(474315). App v16173. CommCare Version 2.57.0. Build 474315, built on: 2025-06-13</t>
        </is>
      </c>
      <c r="BE2494" t="inlineStr">
        <is>
          <t>commcare_95f1782f-8426-4434-b328-8386bbd0e352</t>
        </is>
      </c>
      <c r="BF2494" t="inlineStr">
        <is>
          <t>18.4775994 -72.2799378 1214.0 9.0</t>
        </is>
      </c>
      <c r="BG2494" t="inlineStr">
        <is>
          <t>f13d8149fc6d39ebe86af18272310ff9</t>
        </is>
      </c>
      <c r="BH2494" t="inlineStr">
        <is>
          <t>e80e5bb19d0d4d1e94c8a1a966fa7d8f</t>
        </is>
      </c>
      <c r="BI2494" t="inlineStr">
        <is>
          <t>15246</t>
        </is>
      </c>
      <c r="BJ2494" t="inlineStr">
        <is>
          <t>XFormInstance</t>
        </is>
      </c>
      <c r="BK2494" t="inlineStr">
        <is>
          <t>a7289e824aa011f092d4bb16f85ce7ee</t>
        </is>
      </c>
      <c r="BL2494" t="b">
        <v>0</v>
      </c>
      <c r="BM2494" t="inlineStr">
        <is>
          <t>---</t>
        </is>
      </c>
      <c r="BN2494" t="inlineStr">
        <is>
          <t>200.113.253.64</t>
        </is>
      </c>
      <c r="BO2494" t="inlineStr">
        <is>
          <t>Onia Derislain</t>
        </is>
      </c>
    </row>
    <row r="2495">
      <c r="A2495" t="inlineStr">
        <is>
          <t>2493</t>
        </is>
      </c>
      <c r="B2495" t="inlineStr">
        <is>
          <t>3f58c1f0-eba2-4b4b-9a0f-d3d943d1e91b</t>
        </is>
      </c>
      <c r="C2495" t="inlineStr">
        <is>
          <t>2025-06-20</t>
        </is>
      </c>
      <c r="D2495" t="inlineStr">
        <is>
          <t>4</t>
        </is>
      </c>
      <c r="E2495" t="inlineStr">
        <is>
          <t>Renforcement d'adherence</t>
        </is>
      </c>
      <c r="F2495" t="inlineStr">
        <is>
          <t>0</t>
        </is>
      </c>
      <c r="G2495" t="inlineStr">
        <is>
          <t>Pas de telephone</t>
        </is>
      </c>
      <c r="H2495" t="inlineStr">
        <is>
          <t>1</t>
        </is>
      </c>
      <c r="I2495" t="inlineStr">
        <is>
          <t>1</t>
        </is>
      </c>
      <c r="J2495" t="inlineStr"/>
      <c r="K2495" t="inlineStr">
        <is>
          <t>---</t>
        </is>
      </c>
      <c r="L2495" t="inlineStr">
        <is>
          <t>---</t>
        </is>
      </c>
      <c r="M2495" t="inlineStr">
        <is>
          <t>---</t>
        </is>
      </c>
      <c r="N2495" t="inlineStr">
        <is>
          <t>---</t>
        </is>
      </c>
      <c r="O2495" t="inlineStr">
        <is>
          <t>---</t>
        </is>
      </c>
      <c r="P2495" t="inlineStr">
        <is>
          <t>---</t>
        </is>
      </c>
      <c r="Q2495" t="inlineStr">
        <is>
          <t>---</t>
        </is>
      </c>
      <c r="R2495" t="inlineStr"/>
      <c r="S2495" t="inlineStr"/>
      <c r="T2495" t="inlineStr"/>
      <c r="U2495" t="inlineStr"/>
      <c r="V2495" t="inlineStr"/>
      <c r="W2495" t="inlineStr"/>
      <c r="X2495" t="inlineStr">
        <is>
          <t>PIG/CSSR/ST00758</t>
        </is>
      </c>
      <c r="Y2495" t="inlineStr">
        <is>
          <t>PIG/CSSR/ST00758</t>
        </is>
      </c>
      <c r="Z2495" t="inlineStr">
        <is>
          <t>2025-06-21 23:27:22</t>
        </is>
      </c>
      <c r="AA2495" t="inlineStr">
        <is>
          <t>2025-06-21 23:26:28</t>
        </is>
      </c>
      <c r="AB2495" t="inlineStr">
        <is>
          <t>1ketly</t>
        </is>
      </c>
      <c r="AC2495" t="inlineStr">
        <is>
          <t>2025-06-21 23:27:23</t>
        </is>
      </c>
      <c r="AD2495" s="1" t="inlineStr">
        <is>
          <t>https://www.commcarehq.org/a/caris-test/reports/form_data/3f58c1f0-eba2-4b4b-9a0f-d3d943d1e91b/</t>
        </is>
      </c>
      <c r="AE2495" t="inlineStr">
        <is>
          <t>---</t>
        </is>
      </c>
      <c r="AF2495" t="inlineStr">
        <is>
          <t>3c5a623af057e23a32ae4000_71893</t>
        </is>
      </c>
      <c r="AG2495" t="inlineStr">
        <is>
          <t>---</t>
        </is>
      </c>
      <c r="AH2495" t="inlineStr">
        <is>
          <t>2025-06-21 23:27:22</t>
        </is>
      </c>
      <c r="AI2495" t="inlineStr">
        <is>
          <t>a75dfcb32c444e83a4857eabadf7dd0f</t>
        </is>
      </c>
      <c r="AJ2495" t="inlineStr">
        <is>
          <t>2025-06-20</t>
        </is>
      </c>
      <c r="AK2495" t="inlineStr">
        <is>
          <t>4</t>
        </is>
      </c>
      <c r="AL2495" t="inlineStr">
        <is>
          <t>Renforcement d'adherence</t>
        </is>
      </c>
      <c r="AM2495" t="inlineStr">
        <is>
          <t>0</t>
        </is>
      </c>
      <c r="AN2495" t="inlineStr">
        <is>
          <t>Pas de telephone</t>
        </is>
      </c>
      <c r="AO2495" t="inlineStr">
        <is>
          <t>1</t>
        </is>
      </c>
      <c r="AP2495" t="inlineStr">
        <is>
          <t>1</t>
        </is>
      </c>
      <c r="AQ2495" t="inlineStr"/>
      <c r="AR2495" t="inlineStr"/>
      <c r="AS2495" t="inlineStr"/>
      <c r="AT2495" t="inlineStr"/>
      <c r="AU2495" t="inlineStr">
        <is>
          <t>---</t>
        </is>
      </c>
      <c r="AV2495" t="inlineStr">
        <is>
          <t>---</t>
        </is>
      </c>
      <c r="AW2495" t="inlineStr">
        <is>
          <t>---</t>
        </is>
      </c>
      <c r="AX2495" t="inlineStr">
        <is>
          <t>---</t>
        </is>
      </c>
      <c r="AY2495" t="inlineStr">
        <is>
          <t>---</t>
        </is>
      </c>
      <c r="AZ2495" t="inlineStr">
        <is>
          <t>---</t>
        </is>
      </c>
      <c r="BA2495" t="inlineStr">
        <is>
          <t>a75dfcb32c444e83a4857eabadf7dd0f</t>
        </is>
      </c>
      <c r="BB2495" t="inlineStr">
        <is>
          <t>http://openrosa.org/formdesigner/0B48E039-1E80-49A7-AC24-732B6E788E39</t>
        </is>
      </c>
      <c r="BC2495" t="inlineStr">
        <is>
          <t>Ration et autres visites</t>
        </is>
      </c>
      <c r="BD2495" t="inlineStr">
        <is>
          <t>CommCare Android, version "2.57.0"(472005). App v16173. CommCare Version 2.57.0. Build 472005, built on: 2025-05-09</t>
        </is>
      </c>
      <c r="BE2495" t="inlineStr">
        <is>
          <t>commcare_173380f7-b37d-43d8-ba2b-b49ceb66cb2e</t>
        </is>
      </c>
      <c r="BF2495" t="inlineStr">
        <is>
          <t>19.71818053163588 -72.24296059459448 -31.0 10.0</t>
        </is>
      </c>
      <c r="BG2495" t="inlineStr">
        <is>
          <t>f13d8149fc6d39ebe86af18272310ff9</t>
        </is>
      </c>
      <c r="BH2495" t="inlineStr">
        <is>
          <t>e80e5bb19d0d4d1e94c8a1a966fa7d8f</t>
        </is>
      </c>
      <c r="BI2495" t="inlineStr">
        <is>
          <t>15246</t>
        </is>
      </c>
      <c r="BJ2495" t="inlineStr">
        <is>
          <t>XFormInstance</t>
        </is>
      </c>
      <c r="BK2495" t="inlineStr">
        <is>
          <t>ae2496964ef611f0ba49df8044126b4a</t>
        </is>
      </c>
      <c r="BL2495" t="b">
        <v>0</v>
      </c>
      <c r="BM2495" t="inlineStr">
        <is>
          <t>---</t>
        </is>
      </c>
      <c r="BN2495" t="inlineStr">
        <is>
          <t>190.115.183.12</t>
        </is>
      </c>
      <c r="BO2495" t="inlineStr">
        <is>
          <t xml:space="preserve"> Wilcardo Jean</t>
        </is>
      </c>
    </row>
    <row r="2496">
      <c r="A2496" t="inlineStr">
        <is>
          <t>2494</t>
        </is>
      </c>
      <c r="B2496" t="inlineStr">
        <is>
          <t>0f75d8c7-0b69-45c0-88d5-1c9c9cc43667</t>
        </is>
      </c>
      <c r="C2496" t="inlineStr">
        <is>
          <t>2025-06-12</t>
        </is>
      </c>
      <c r="D2496" t="inlineStr">
        <is>
          <t>4</t>
        </is>
      </c>
      <c r="E2496" t="inlineStr">
        <is>
          <t>arv</t>
        </is>
      </c>
      <c r="F2496" t="inlineStr">
        <is>
          <t>1</t>
        </is>
      </c>
      <c r="G2496" t="inlineStr">
        <is>
          <t>arv</t>
        </is>
      </c>
      <c r="H2496" t="inlineStr">
        <is>
          <t>1</t>
        </is>
      </c>
      <c r="I2496" t="inlineStr">
        <is>
          <t>1</t>
        </is>
      </c>
      <c r="J2496" t="inlineStr">
        <is>
          <t>2</t>
        </is>
      </c>
      <c r="K2496" t="inlineStr">
        <is>
          <t>---</t>
        </is>
      </c>
      <c r="L2496" t="inlineStr">
        <is>
          <t>---</t>
        </is>
      </c>
      <c r="M2496" t="inlineStr">
        <is>
          <t>---</t>
        </is>
      </c>
      <c r="N2496" t="inlineStr">
        <is>
          <t>---</t>
        </is>
      </c>
      <c r="O2496" t="inlineStr">
        <is>
          <t>---</t>
        </is>
      </c>
      <c r="P2496" t="inlineStr">
        <is>
          <t>---</t>
        </is>
      </c>
      <c r="Q2496" t="inlineStr">
        <is>
          <t>---</t>
        </is>
      </c>
      <c r="R2496" t="inlineStr"/>
      <c r="S2496" t="inlineStr">
        <is>
          <t>56.8</t>
        </is>
      </c>
      <c r="T2496" t="inlineStr"/>
      <c r="U2496">
        <f>HYPERLINK("https://www.commcarehq.org/a/caris-test/api/form_attachment/v1/0f75d8c7-0b69-45c0-88d5-1c9c9cc43667/1750164065597.heic")</f>
        <v/>
      </c>
      <c r="V2496" t="inlineStr"/>
      <c r="W2496" t="inlineStr"/>
      <c r="X2496" t="inlineStr">
        <is>
          <t>PAP/GCHO/ST06532</t>
        </is>
      </c>
      <c r="Y2496" t="inlineStr">
        <is>
          <t>PAP/GCHO/ST06532</t>
        </is>
      </c>
      <c r="Z2496" t="inlineStr">
        <is>
          <t>2025-06-17 12:41:14</t>
        </is>
      </c>
      <c r="AA2496" t="inlineStr">
        <is>
          <t>2025-06-17 12:40:05</t>
        </is>
      </c>
      <c r="AB2496" t="inlineStr">
        <is>
          <t>2nathalie</t>
        </is>
      </c>
      <c r="AC2496" t="inlineStr">
        <is>
          <t>2025-06-22 02:46:10</t>
        </is>
      </c>
      <c r="AD2496" s="1" t="inlineStr">
        <is>
          <t>https://www.commcarehq.org/a/caris-test/reports/form_data/0f75d8c7-0b69-45c0-88d5-1c9c9cc43667/</t>
        </is>
      </c>
      <c r="AE2496" t="inlineStr">
        <is>
          <t>---</t>
        </is>
      </c>
      <c r="AF2496" t="inlineStr">
        <is>
          <t>3c5a623af057e23a32ae4000_23128</t>
        </is>
      </c>
      <c r="AG2496" t="inlineStr">
        <is>
          <t>---</t>
        </is>
      </c>
      <c r="AH2496" t="inlineStr">
        <is>
          <t>2025-06-17 12:41:14</t>
        </is>
      </c>
      <c r="AI2496" t="inlineStr">
        <is>
          <t>3c7e14bc31cb425997c89e194bb7c839</t>
        </is>
      </c>
      <c r="AJ2496" t="inlineStr">
        <is>
          <t>2025-06-12</t>
        </is>
      </c>
      <c r="AK2496" t="inlineStr">
        <is>
          <t>4</t>
        </is>
      </c>
      <c r="AL2496" t="inlineStr">
        <is>
          <t>arv</t>
        </is>
      </c>
      <c r="AM2496" t="inlineStr">
        <is>
          <t>1</t>
        </is>
      </c>
      <c r="AN2496" t="inlineStr">
        <is>
          <t>arv</t>
        </is>
      </c>
      <c r="AO2496" t="inlineStr">
        <is>
          <t>1</t>
        </is>
      </c>
      <c r="AP2496" t="inlineStr">
        <is>
          <t>1</t>
        </is>
      </c>
      <c r="AQ2496" t="inlineStr"/>
      <c r="AR2496" t="inlineStr">
        <is>
          <t>56.8</t>
        </is>
      </c>
      <c r="AS2496" t="inlineStr"/>
      <c r="AT2496" t="inlineStr"/>
      <c r="AU2496" t="inlineStr">
        <is>
          <t>---</t>
        </is>
      </c>
      <c r="AV2496" t="inlineStr">
        <is>
          <t>---</t>
        </is>
      </c>
      <c r="AW2496" t="inlineStr">
        <is>
          <t>---</t>
        </is>
      </c>
      <c r="AX2496" t="inlineStr">
        <is>
          <t>---</t>
        </is>
      </c>
      <c r="AY2496" t="inlineStr">
        <is>
          <t>---</t>
        </is>
      </c>
      <c r="AZ2496" t="inlineStr">
        <is>
          <t>---</t>
        </is>
      </c>
      <c r="BA2496" t="inlineStr">
        <is>
          <t>3c7e14bc31cb425997c89e194bb7c839</t>
        </is>
      </c>
      <c r="BB2496" t="inlineStr">
        <is>
          <t>http://openrosa.org/formdesigner/0B48E039-1E80-49A7-AC24-732B6E788E39</t>
        </is>
      </c>
      <c r="BC2496" t="inlineStr">
        <is>
          <t>Ration et autres visites</t>
        </is>
      </c>
      <c r="BD2496" t="inlineStr">
        <is>
          <t>CommCare Android, version "2.57.0"(474315). App v16173. CommCare Version 2.57.0. Build 474315, built on: 2025-06-13</t>
        </is>
      </c>
      <c r="BE2496" t="inlineStr">
        <is>
          <t>commcare_647f84a5-f6ee-472f-a5d6-09fe1d167e6e</t>
        </is>
      </c>
      <c r="BF2496" t="inlineStr"/>
      <c r="BG2496" t="inlineStr">
        <is>
          <t>f13d8149fc6d39ebe86af18272310ff9</t>
        </is>
      </c>
      <c r="BH2496" t="inlineStr">
        <is>
          <t>e80e5bb19d0d4d1e94c8a1a966fa7d8f</t>
        </is>
      </c>
      <c r="BI2496" t="inlineStr">
        <is>
          <t>15246</t>
        </is>
      </c>
      <c r="BJ2496" t="inlineStr">
        <is>
          <t>XFormInstance</t>
        </is>
      </c>
      <c r="BK2496" t="inlineStr">
        <is>
          <t>16355b1c4add11f0ba203339fbc0b855</t>
        </is>
      </c>
      <c r="BL2496" t="b">
        <v>0</v>
      </c>
      <c r="BM2496" t="inlineStr">
        <is>
          <t>---</t>
        </is>
      </c>
      <c r="BN2496" t="inlineStr">
        <is>
          <t>200.113.214.121</t>
        </is>
      </c>
      <c r="BO2496" t="inlineStr">
        <is>
          <t>Anaidjie Durosier</t>
        </is>
      </c>
    </row>
    <row r="2497">
      <c r="A2497" t="inlineStr">
        <is>
          <t>2495</t>
        </is>
      </c>
      <c r="B2497" t="inlineStr">
        <is>
          <t>85d0b7b5-a28e-4787-b0da-3344a744b629</t>
        </is>
      </c>
      <c r="C2497" t="inlineStr">
        <is>
          <t>2025-06-11</t>
        </is>
      </c>
      <c r="D2497" t="inlineStr">
        <is>
          <t>4</t>
        </is>
      </c>
      <c r="E2497" t="inlineStr">
        <is>
          <t>arv</t>
        </is>
      </c>
      <c r="F2497" t="inlineStr">
        <is>
          <t>1</t>
        </is>
      </c>
      <c r="G2497" t="inlineStr">
        <is>
          <t>arv pour 3 mois</t>
        </is>
      </c>
      <c r="H2497" t="inlineStr">
        <is>
          <t>1</t>
        </is>
      </c>
      <c r="I2497" t="inlineStr">
        <is>
          <t>1</t>
        </is>
      </c>
      <c r="J2497" t="inlineStr">
        <is>
          <t>2</t>
        </is>
      </c>
      <c r="K2497" t="inlineStr">
        <is>
          <t>---</t>
        </is>
      </c>
      <c r="L2497" t="inlineStr">
        <is>
          <t>---</t>
        </is>
      </c>
      <c r="M2497" t="inlineStr">
        <is>
          <t>---</t>
        </is>
      </c>
      <c r="N2497" t="inlineStr">
        <is>
          <t>---</t>
        </is>
      </c>
      <c r="O2497" t="inlineStr">
        <is>
          <t>---</t>
        </is>
      </c>
      <c r="P2497" t="inlineStr">
        <is>
          <t>---</t>
        </is>
      </c>
      <c r="Q2497" t="inlineStr">
        <is>
          <t>---</t>
        </is>
      </c>
      <c r="R2497" t="inlineStr"/>
      <c r="S2497" t="inlineStr"/>
      <c r="T2497" t="inlineStr"/>
      <c r="U2497" t="inlineStr"/>
      <c r="V2497" t="inlineStr"/>
      <c r="W2497" t="inlineStr"/>
      <c r="X2497" t="inlineStr">
        <is>
          <t>PAP/GCHO/ST08561</t>
        </is>
      </c>
      <c r="Y2497" t="inlineStr">
        <is>
          <t>PAP/GCHO/ST08561</t>
        </is>
      </c>
      <c r="Z2497" t="inlineStr">
        <is>
          <t>2025-06-17 12:42:18</t>
        </is>
      </c>
      <c r="AA2497" t="inlineStr">
        <is>
          <t>2025-06-17 12:41:39</t>
        </is>
      </c>
      <c r="AB2497" t="inlineStr">
        <is>
          <t>2nathalie</t>
        </is>
      </c>
      <c r="AC2497" t="inlineStr">
        <is>
          <t>2025-06-22 02:46:14</t>
        </is>
      </c>
      <c r="AD2497" s="1" t="inlineStr">
        <is>
          <t>https://www.commcarehq.org/a/caris-test/reports/form_data/85d0b7b5-a28e-4787-b0da-3344a744b629/</t>
        </is>
      </c>
      <c r="AE2497" t="inlineStr">
        <is>
          <t>---</t>
        </is>
      </c>
      <c r="AF2497" t="inlineStr">
        <is>
          <t>3c5a623af057e23a32ae4000_180543</t>
        </is>
      </c>
      <c r="AG2497" t="inlineStr">
        <is>
          <t>---</t>
        </is>
      </c>
      <c r="AH2497" t="inlineStr">
        <is>
          <t>2025-06-17 12:42:18</t>
        </is>
      </c>
      <c r="AI2497" t="inlineStr">
        <is>
          <t>3c7e14bc31cb425997c89e194bb7c839</t>
        </is>
      </c>
      <c r="AJ2497" t="inlineStr">
        <is>
          <t>2025-06-11</t>
        </is>
      </c>
      <c r="AK2497" t="inlineStr">
        <is>
          <t>4</t>
        </is>
      </c>
      <c r="AL2497" t="inlineStr">
        <is>
          <t>arv</t>
        </is>
      </c>
      <c r="AM2497" t="inlineStr">
        <is>
          <t>1</t>
        </is>
      </c>
      <c r="AN2497" t="inlineStr">
        <is>
          <t>arv pour 3 mois</t>
        </is>
      </c>
      <c r="AO2497" t="inlineStr">
        <is>
          <t>1</t>
        </is>
      </c>
      <c r="AP2497" t="inlineStr">
        <is>
          <t>1</t>
        </is>
      </c>
      <c r="AQ2497" t="inlineStr"/>
      <c r="AR2497" t="inlineStr"/>
      <c r="AS2497" t="inlineStr"/>
      <c r="AT2497" t="inlineStr"/>
      <c r="AU2497" t="inlineStr">
        <is>
          <t>---</t>
        </is>
      </c>
      <c r="AV2497" t="inlineStr">
        <is>
          <t>---</t>
        </is>
      </c>
      <c r="AW2497" t="inlineStr">
        <is>
          <t>---</t>
        </is>
      </c>
      <c r="AX2497" t="inlineStr">
        <is>
          <t>---</t>
        </is>
      </c>
      <c r="AY2497" t="inlineStr">
        <is>
          <t>---</t>
        </is>
      </c>
      <c r="AZ2497" t="inlineStr">
        <is>
          <t>---</t>
        </is>
      </c>
      <c r="BA2497" t="inlineStr">
        <is>
          <t>3c7e14bc31cb425997c89e194bb7c839</t>
        </is>
      </c>
      <c r="BB2497" t="inlineStr">
        <is>
          <t>http://openrosa.org/formdesigner/0B48E039-1E80-49A7-AC24-732B6E788E39</t>
        </is>
      </c>
      <c r="BC2497" t="inlineStr">
        <is>
          <t>Ration et autres visites</t>
        </is>
      </c>
      <c r="BD2497" t="inlineStr">
        <is>
          <t>CommCare Android, version "2.57.0"(474315). App v16173. CommCare Version 2.57.0. Build 474315, built on: 2025-06-13</t>
        </is>
      </c>
      <c r="BE2497" t="inlineStr">
        <is>
          <t>commcare_647f84a5-f6ee-472f-a5d6-09fe1d167e6e</t>
        </is>
      </c>
      <c r="BF2497" t="inlineStr"/>
      <c r="BG2497" t="inlineStr">
        <is>
          <t>f13d8149fc6d39ebe86af18272310ff9</t>
        </is>
      </c>
      <c r="BH2497" t="inlineStr">
        <is>
          <t>e80e5bb19d0d4d1e94c8a1a966fa7d8f</t>
        </is>
      </c>
      <c r="BI2497" t="inlineStr">
        <is>
          <t>15246</t>
        </is>
      </c>
      <c r="BJ2497" t="inlineStr">
        <is>
          <t>XFormInstance</t>
        </is>
      </c>
      <c r="BK2497" t="inlineStr">
        <is>
          <t>16355b1c4add11f0ba203339fbc0b855</t>
        </is>
      </c>
      <c r="BL2497" t="b">
        <v>0</v>
      </c>
      <c r="BM2497" t="inlineStr">
        <is>
          <t>---</t>
        </is>
      </c>
      <c r="BN2497" t="inlineStr">
        <is>
          <t>200.113.214.121</t>
        </is>
      </c>
      <c r="BO2497" t="inlineStr">
        <is>
          <t>Occean Handy</t>
        </is>
      </c>
    </row>
    <row r="2498">
      <c r="A2498" t="inlineStr">
        <is>
          <t>2496</t>
        </is>
      </c>
      <c r="B2498" t="inlineStr">
        <is>
          <t>fd39377c-3e23-4cc2-bdb4-74b07b3c6a7c</t>
        </is>
      </c>
      <c r="C2498" t="inlineStr">
        <is>
          <t>2025-06-12</t>
        </is>
      </c>
      <c r="D2498" t="inlineStr">
        <is>
          <t>4</t>
        </is>
      </c>
      <c r="E2498" t="inlineStr">
        <is>
          <t>arv</t>
        </is>
      </c>
      <c r="F2498" t="inlineStr">
        <is>
          <t>1</t>
        </is>
      </c>
      <c r="G2498" t="inlineStr">
        <is>
          <t>arv pour 3 mois</t>
        </is>
      </c>
      <c r="H2498" t="inlineStr">
        <is>
          <t>1</t>
        </is>
      </c>
      <c r="I2498" t="inlineStr">
        <is>
          <t>1</t>
        </is>
      </c>
      <c r="J2498" t="inlineStr">
        <is>
          <t>2</t>
        </is>
      </c>
      <c r="K2498" t="inlineStr">
        <is>
          <t>---</t>
        </is>
      </c>
      <c r="L2498" t="inlineStr">
        <is>
          <t>---</t>
        </is>
      </c>
      <c r="M2498" t="inlineStr">
        <is>
          <t>---</t>
        </is>
      </c>
      <c r="N2498" t="inlineStr">
        <is>
          <t>---</t>
        </is>
      </c>
      <c r="O2498" t="inlineStr">
        <is>
          <t>---</t>
        </is>
      </c>
      <c r="P2498" t="inlineStr">
        <is>
          <t>---</t>
        </is>
      </c>
      <c r="Q2498" t="inlineStr">
        <is>
          <t>---</t>
        </is>
      </c>
      <c r="R2498" t="inlineStr"/>
      <c r="S2498" t="inlineStr"/>
      <c r="T2498" t="inlineStr"/>
      <c r="U2498" t="inlineStr"/>
      <c r="V2498" t="inlineStr"/>
      <c r="W2498" t="inlineStr"/>
      <c r="X2498" t="inlineStr">
        <is>
          <t>PAP/GCHO/ST08382</t>
        </is>
      </c>
      <c r="Y2498" t="inlineStr">
        <is>
          <t>PAP/GCHO/ST08382</t>
        </is>
      </c>
      <c r="Z2498" t="inlineStr">
        <is>
          <t>2025-06-17 12:43:12</t>
        </is>
      </c>
      <c r="AA2498" t="inlineStr">
        <is>
          <t>2025-06-17 12:42:39</t>
        </is>
      </c>
      <c r="AB2498" t="inlineStr">
        <is>
          <t>2nathalie</t>
        </is>
      </c>
      <c r="AC2498" t="inlineStr">
        <is>
          <t>2025-06-22 02:46:16</t>
        </is>
      </c>
      <c r="AD2498" s="1" t="inlineStr">
        <is>
          <t>https://www.commcarehq.org/a/caris-test/reports/form_data/fd39377c-3e23-4cc2-bdb4-74b07b3c6a7c/</t>
        </is>
      </c>
      <c r="AE2498" t="inlineStr">
        <is>
          <t>---</t>
        </is>
      </c>
      <c r="AF2498" t="inlineStr">
        <is>
          <t>3c5a623af057e23a32ae4000_180545</t>
        </is>
      </c>
      <c r="AG2498" t="inlineStr">
        <is>
          <t>---</t>
        </is>
      </c>
      <c r="AH2498" t="inlineStr">
        <is>
          <t>2025-06-17 12:43:12</t>
        </is>
      </c>
      <c r="AI2498" t="inlineStr">
        <is>
          <t>3c7e14bc31cb425997c89e194bb7c839</t>
        </is>
      </c>
      <c r="AJ2498" t="inlineStr">
        <is>
          <t>2025-06-12</t>
        </is>
      </c>
      <c r="AK2498" t="inlineStr">
        <is>
          <t>4</t>
        </is>
      </c>
      <c r="AL2498" t="inlineStr">
        <is>
          <t>arv</t>
        </is>
      </c>
      <c r="AM2498" t="inlineStr">
        <is>
          <t>1</t>
        </is>
      </c>
      <c r="AN2498" t="inlineStr">
        <is>
          <t>arv pour 3 mois</t>
        </is>
      </c>
      <c r="AO2498" t="inlineStr">
        <is>
          <t>1</t>
        </is>
      </c>
      <c r="AP2498" t="inlineStr">
        <is>
          <t>1</t>
        </is>
      </c>
      <c r="AQ2498" t="inlineStr"/>
      <c r="AR2498" t="inlineStr"/>
      <c r="AS2498" t="inlineStr"/>
      <c r="AT2498" t="inlineStr"/>
      <c r="AU2498" t="inlineStr">
        <is>
          <t>---</t>
        </is>
      </c>
      <c r="AV2498" t="inlineStr">
        <is>
          <t>---</t>
        </is>
      </c>
      <c r="AW2498" t="inlineStr">
        <is>
          <t>---</t>
        </is>
      </c>
      <c r="AX2498" t="inlineStr">
        <is>
          <t>---</t>
        </is>
      </c>
      <c r="AY2498" t="inlineStr">
        <is>
          <t>---</t>
        </is>
      </c>
      <c r="AZ2498" t="inlineStr">
        <is>
          <t>---</t>
        </is>
      </c>
      <c r="BA2498" t="inlineStr">
        <is>
          <t>3c7e14bc31cb425997c89e194bb7c839</t>
        </is>
      </c>
      <c r="BB2498" t="inlineStr">
        <is>
          <t>http://openrosa.org/formdesigner/0B48E039-1E80-49A7-AC24-732B6E788E39</t>
        </is>
      </c>
      <c r="BC2498" t="inlineStr">
        <is>
          <t>Ration et autres visites</t>
        </is>
      </c>
      <c r="BD2498" t="inlineStr">
        <is>
          <t>CommCare Android, version "2.57.0"(474315). App v16173. CommCare Version 2.57.0. Build 474315, built on: 2025-06-13</t>
        </is>
      </c>
      <c r="BE2498" t="inlineStr">
        <is>
          <t>commcare_647f84a5-f6ee-472f-a5d6-09fe1d167e6e</t>
        </is>
      </c>
      <c r="BF2498" t="inlineStr"/>
      <c r="BG2498" t="inlineStr">
        <is>
          <t>f13d8149fc6d39ebe86af18272310ff9</t>
        </is>
      </c>
      <c r="BH2498" t="inlineStr">
        <is>
          <t>e80e5bb19d0d4d1e94c8a1a966fa7d8f</t>
        </is>
      </c>
      <c r="BI2498" t="inlineStr">
        <is>
          <t>15246</t>
        </is>
      </c>
      <c r="BJ2498" t="inlineStr">
        <is>
          <t>XFormInstance</t>
        </is>
      </c>
      <c r="BK2498" t="inlineStr">
        <is>
          <t>16355b1c4add11f0ba203339fbc0b855</t>
        </is>
      </c>
      <c r="BL2498" t="b">
        <v>0</v>
      </c>
      <c r="BM2498" t="inlineStr">
        <is>
          <t>---</t>
        </is>
      </c>
      <c r="BN2498" t="inlineStr">
        <is>
          <t>200.113.214.121</t>
        </is>
      </c>
      <c r="BO2498" t="inlineStr">
        <is>
          <t>Wendy Occean</t>
        </is>
      </c>
    </row>
    <row r="2499">
      <c r="A2499" t="inlineStr">
        <is>
          <t>2497</t>
        </is>
      </c>
      <c r="B2499" t="inlineStr">
        <is>
          <t>e8f5a6e7-ab34-41a2-b152-3bdeb7a6d208</t>
        </is>
      </c>
      <c r="C2499" t="inlineStr">
        <is>
          <t>2025-06-12</t>
        </is>
      </c>
      <c r="D2499" t="inlineStr">
        <is>
          <t>8</t>
        </is>
      </c>
      <c r="E2499" t="inlineStr">
        <is>
          <t>---</t>
        </is>
      </c>
      <c r="F2499" t="inlineStr">
        <is>
          <t>1</t>
        </is>
      </c>
      <c r="G2499" t="inlineStr">
        <is>
          <t>---</t>
        </is>
      </c>
      <c r="H2499" t="inlineStr">
        <is>
          <t>1</t>
        </is>
      </c>
      <c r="I2499" t="inlineStr">
        <is>
          <t>1</t>
        </is>
      </c>
      <c r="J2499" t="inlineStr">
        <is>
          <t>2</t>
        </is>
      </c>
      <c r="K2499" t="inlineStr">
        <is>
          <t>---</t>
        </is>
      </c>
      <c r="L2499" t="inlineStr">
        <is>
          <t>---</t>
        </is>
      </c>
      <c r="M2499" t="inlineStr">
        <is>
          <t>---</t>
        </is>
      </c>
      <c r="N2499" t="inlineStr">
        <is>
          <t>---</t>
        </is>
      </c>
      <c r="O2499" t="inlineStr">
        <is>
          <t>---</t>
        </is>
      </c>
      <c r="P2499" t="inlineStr">
        <is>
          <t>---</t>
        </is>
      </c>
      <c r="Q2499" t="inlineStr">
        <is>
          <t>---</t>
        </is>
      </c>
      <c r="R2499" t="inlineStr"/>
      <c r="S2499" t="inlineStr"/>
      <c r="T2499" t="inlineStr"/>
      <c r="U2499" t="inlineStr"/>
      <c r="V2499" t="inlineStr"/>
      <c r="W2499" t="inlineStr"/>
      <c r="X2499" t="inlineStr">
        <is>
          <t>PAP/GCHO/ST08728</t>
        </is>
      </c>
      <c r="Y2499" t="inlineStr">
        <is>
          <t>PAP/GCHO/ST08728</t>
        </is>
      </c>
      <c r="Z2499" t="inlineStr">
        <is>
          <t>2025-06-17 12:43:55</t>
        </is>
      </c>
      <c r="AA2499" t="inlineStr">
        <is>
          <t>2025-06-17 12:43:28</t>
        </is>
      </c>
      <c r="AB2499" t="inlineStr">
        <is>
          <t>2nathalie</t>
        </is>
      </c>
      <c r="AC2499" t="inlineStr">
        <is>
          <t>2025-06-22 02:46:20</t>
        </is>
      </c>
      <c r="AD2499" s="1" t="inlineStr">
        <is>
          <t>https://www.commcarehq.org/a/caris-test/reports/form_data/e8f5a6e7-ab34-41a2-b152-3bdeb7a6d208/</t>
        </is>
      </c>
      <c r="AE2499" t="inlineStr">
        <is>
          <t>---</t>
        </is>
      </c>
      <c r="AF2499" t="inlineStr">
        <is>
          <t>3c5a623af057e23a32ae4000_195464</t>
        </is>
      </c>
      <c r="AG2499" t="inlineStr">
        <is>
          <t>---</t>
        </is>
      </c>
      <c r="AH2499" t="inlineStr">
        <is>
          <t>2025-06-17 12:43:55</t>
        </is>
      </c>
      <c r="AI2499" t="inlineStr">
        <is>
          <t>3c7e14bc31cb425997c89e194bb7c839</t>
        </is>
      </c>
      <c r="AJ2499" t="inlineStr">
        <is>
          <t>2025-06-12</t>
        </is>
      </c>
      <c r="AK2499" t="inlineStr">
        <is>
          <t>8</t>
        </is>
      </c>
      <c r="AL2499" t="inlineStr">
        <is>
          <t>---</t>
        </is>
      </c>
      <c r="AM2499" t="inlineStr">
        <is>
          <t>1</t>
        </is>
      </c>
      <c r="AN2499" t="inlineStr">
        <is>
          <t>---</t>
        </is>
      </c>
      <c r="AO2499" t="inlineStr">
        <is>
          <t>1</t>
        </is>
      </c>
      <c r="AP2499" t="inlineStr">
        <is>
          <t>1</t>
        </is>
      </c>
      <c r="AQ2499" t="inlineStr"/>
      <c r="AR2499" t="inlineStr"/>
      <c r="AS2499" t="inlineStr"/>
      <c r="AT2499" t="inlineStr"/>
      <c r="AU2499" t="inlineStr">
        <is>
          <t>---</t>
        </is>
      </c>
      <c r="AV2499" t="inlineStr">
        <is>
          <t>---</t>
        </is>
      </c>
      <c r="AW2499" t="inlineStr">
        <is>
          <t>---</t>
        </is>
      </c>
      <c r="AX2499" t="inlineStr">
        <is>
          <t>---</t>
        </is>
      </c>
      <c r="AY2499" t="inlineStr">
        <is>
          <t>---</t>
        </is>
      </c>
      <c r="AZ2499" t="inlineStr">
        <is>
          <t>---</t>
        </is>
      </c>
      <c r="BA2499" t="inlineStr">
        <is>
          <t>3c7e14bc31cb425997c89e194bb7c839</t>
        </is>
      </c>
      <c r="BB2499" t="inlineStr">
        <is>
          <t>http://openrosa.org/formdesigner/0B48E039-1E80-49A7-AC24-732B6E788E39</t>
        </is>
      </c>
      <c r="BC2499" t="inlineStr">
        <is>
          <t>Ration et autres visites</t>
        </is>
      </c>
      <c r="BD2499" t="inlineStr">
        <is>
          <t>CommCare Android, version "2.57.0"(474315). App v16173. CommCare Version 2.57.0. Build 474315, built on: 2025-06-13</t>
        </is>
      </c>
      <c r="BE2499" t="inlineStr">
        <is>
          <t>commcare_647f84a5-f6ee-472f-a5d6-09fe1d167e6e</t>
        </is>
      </c>
      <c r="BF2499" t="inlineStr"/>
      <c r="BG2499" t="inlineStr">
        <is>
          <t>f13d8149fc6d39ebe86af18272310ff9</t>
        </is>
      </c>
      <c r="BH2499" t="inlineStr">
        <is>
          <t>e80e5bb19d0d4d1e94c8a1a966fa7d8f</t>
        </is>
      </c>
      <c r="BI2499" t="inlineStr">
        <is>
          <t>15246</t>
        </is>
      </c>
      <c r="BJ2499" t="inlineStr">
        <is>
          <t>XFormInstance</t>
        </is>
      </c>
      <c r="BK2499" t="inlineStr">
        <is>
          <t>16355b1c4add11f0ba203339fbc0b855</t>
        </is>
      </c>
      <c r="BL2499" t="b">
        <v>0</v>
      </c>
      <c r="BM2499" t="inlineStr">
        <is>
          <t>---</t>
        </is>
      </c>
      <c r="BN2499" t="inlineStr">
        <is>
          <t>200.113.214.121</t>
        </is>
      </c>
      <c r="BO2499" t="inlineStr">
        <is>
          <t>Bornelus Lovelie</t>
        </is>
      </c>
    </row>
    <row r="2500">
      <c r="A2500" t="inlineStr">
        <is>
          <t>2498</t>
        </is>
      </c>
      <c r="B2500" t="inlineStr">
        <is>
          <t>83fa5382-32db-4b03-9932-e98e24d131a2</t>
        </is>
      </c>
      <c r="C2500" t="inlineStr">
        <is>
          <t>2025-06-16</t>
        </is>
      </c>
      <c r="D2500" t="inlineStr">
        <is>
          <t>8</t>
        </is>
      </c>
      <c r="E2500" t="inlineStr">
        <is>
          <t>---</t>
        </is>
      </c>
      <c r="F2500" t="inlineStr">
        <is>
          <t>1</t>
        </is>
      </c>
      <c r="G2500" t="inlineStr">
        <is>
          <t>---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---</t>
        </is>
      </c>
      <c r="L2500" t="inlineStr">
        <is>
          <t>---</t>
        </is>
      </c>
      <c r="M2500" t="inlineStr">
        <is>
          <t>---</t>
        </is>
      </c>
      <c r="N2500" t="inlineStr">
        <is>
          <t>---</t>
        </is>
      </c>
      <c r="O2500" t="inlineStr">
        <is>
          <t>---</t>
        </is>
      </c>
      <c r="P2500" t="inlineStr">
        <is>
          <t>---</t>
        </is>
      </c>
      <c r="Q2500" t="inlineStr">
        <is>
          <t>---</t>
        </is>
      </c>
      <c r="R2500" t="inlineStr"/>
      <c r="S2500" t="inlineStr"/>
      <c r="T2500" t="inlineStr"/>
      <c r="U2500" t="inlineStr"/>
      <c r="V2500" t="inlineStr"/>
      <c r="W2500" t="inlineStr"/>
      <c r="X2500" t="inlineStr">
        <is>
          <t>PAP/GCHO/ST06849</t>
        </is>
      </c>
      <c r="Y2500" t="inlineStr">
        <is>
          <t>PAP/GCHO/ST06849</t>
        </is>
      </c>
      <c r="Z2500" t="inlineStr">
        <is>
          <t>2025-06-22 01:40:43</t>
        </is>
      </c>
      <c r="AA2500" t="inlineStr">
        <is>
          <t>2025-06-22 01:40:10</t>
        </is>
      </c>
      <c r="AB2500" t="inlineStr">
        <is>
          <t>2nathalie</t>
        </is>
      </c>
      <c r="AC2500" t="inlineStr">
        <is>
          <t>2025-06-22 02:47:25</t>
        </is>
      </c>
      <c r="AD2500" s="1" t="inlineStr">
        <is>
          <t>https://www.commcarehq.org/a/caris-test/reports/form_data/83fa5382-32db-4b03-9932-e98e24d131a2/</t>
        </is>
      </c>
      <c r="AE2500" t="inlineStr">
        <is>
          <t>---</t>
        </is>
      </c>
      <c r="AF2500" t="inlineStr">
        <is>
          <t>3c5a623af057e23a32ae4000_28222</t>
        </is>
      </c>
      <c r="AG2500" t="inlineStr">
        <is>
          <t>---</t>
        </is>
      </c>
      <c r="AH2500" t="inlineStr">
        <is>
          <t>2025-06-22 01:40:43</t>
        </is>
      </c>
      <c r="AI2500" t="inlineStr">
        <is>
          <t>3c7e14bc31cb425997c89e194bb7c839</t>
        </is>
      </c>
      <c r="AJ2500" t="inlineStr">
        <is>
          <t>2025-06-16</t>
        </is>
      </c>
      <c r="AK2500" t="inlineStr">
        <is>
          <t>8</t>
        </is>
      </c>
      <c r="AL2500" t="inlineStr">
        <is>
          <t>---</t>
        </is>
      </c>
      <c r="AM2500" t="inlineStr">
        <is>
          <t>1</t>
        </is>
      </c>
      <c r="AN2500" t="inlineStr">
        <is>
          <t>---</t>
        </is>
      </c>
      <c r="AO2500" t="inlineStr">
        <is>
          <t>1</t>
        </is>
      </c>
      <c r="AP2500" t="inlineStr">
        <is>
          <t>1</t>
        </is>
      </c>
      <c r="AQ2500" t="inlineStr"/>
      <c r="AR2500" t="inlineStr"/>
      <c r="AS2500" t="inlineStr"/>
      <c r="AT2500" t="inlineStr"/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inlineStr">
        <is>
          <t>---</t>
        </is>
      </c>
      <c r="BA2500" t="inlineStr">
        <is>
          <t>3c7e14bc31cb425997c89e194bb7c839</t>
        </is>
      </c>
      <c r="BB2500" t="inlineStr">
        <is>
          <t>http://openrosa.org/formdesigner/0B48E039-1E80-49A7-AC24-732B6E788E39</t>
        </is>
      </c>
      <c r="BC2500" t="inlineStr">
        <is>
          <t>Ration et autres visites</t>
        </is>
      </c>
      <c r="BD2500" t="inlineStr">
        <is>
          <t>CommCare Android, version "2.57.0"(474315). App v16173. CommCare Version 2.57.0. Build 474315, built on: 2025-06-13</t>
        </is>
      </c>
      <c r="BE2500" t="inlineStr">
        <is>
          <t>commcare_647f84a5-f6ee-472f-a5d6-09fe1d167e6e</t>
        </is>
      </c>
      <c r="BF2500" t="inlineStr"/>
      <c r="BG2500" t="inlineStr">
        <is>
          <t>f13d8149fc6d39ebe86af18272310ff9</t>
        </is>
      </c>
      <c r="BH2500" t="inlineStr">
        <is>
          <t>e80e5bb19d0d4d1e94c8a1a966fa7d8f</t>
        </is>
      </c>
      <c r="BI2500" t="inlineStr">
        <is>
          <t>15246</t>
        </is>
      </c>
      <c r="BJ2500" t="inlineStr">
        <is>
          <t>XFormInstance</t>
        </is>
      </c>
      <c r="BK2500" t="inlineStr">
        <is>
          <t>16355b1c4add11f0ba203339fbc0b855</t>
        </is>
      </c>
      <c r="BL2500" t="b">
        <v>0</v>
      </c>
      <c r="BM2500" t="inlineStr">
        <is>
          <t>---</t>
        </is>
      </c>
      <c r="BN2500" t="inlineStr">
        <is>
          <t>200.113.214.121</t>
        </is>
      </c>
      <c r="BO2500" t="inlineStr">
        <is>
          <t>Sebastien Bernadin</t>
        </is>
      </c>
    </row>
    <row r="2501">
      <c r="A2501" t="inlineStr">
        <is>
          <t>2499</t>
        </is>
      </c>
      <c r="B2501" t="inlineStr">
        <is>
          <t>8d0f3cfb-86dd-4127-998d-70ce130dfa9f</t>
        </is>
      </c>
      <c r="C2501" t="inlineStr">
        <is>
          <t>2025-06-18</t>
        </is>
      </c>
      <c r="D2501" t="inlineStr">
        <is>
          <t>3</t>
        </is>
      </c>
      <c r="E2501" t="inlineStr">
        <is>
          <t>---</t>
        </is>
      </c>
      <c r="F2501" t="inlineStr">
        <is>
          <t>1</t>
        </is>
      </c>
      <c r="G2501" t="inlineStr">
        <is>
          <t>---</t>
        </is>
      </c>
      <c r="H2501" t="inlineStr">
        <is>
          <t>1</t>
        </is>
      </c>
      <c r="I2501" t="inlineStr">
        <is>
          <t>0</t>
        </is>
      </c>
      <c r="J2501" t="inlineStr">
        <is>
          <t>---</t>
        </is>
      </c>
      <c r="K2501" t="inlineStr">
        <is>
          <t>---</t>
        </is>
      </c>
      <c r="L2501" t="inlineStr">
        <is>
          <t>---</t>
        </is>
      </c>
      <c r="M2501" t="inlineStr">
        <is>
          <t>---</t>
        </is>
      </c>
      <c r="N2501" t="inlineStr">
        <is>
          <t>---</t>
        </is>
      </c>
      <c r="O2501" t="inlineStr">
        <is>
          <t>---</t>
        </is>
      </c>
      <c r="P2501" t="inlineStr">
        <is>
          <t>---</t>
        </is>
      </c>
      <c r="Q2501" t="inlineStr">
        <is>
          <t>---</t>
        </is>
      </c>
      <c r="R2501" t="inlineStr">
        <is>
          <t>---</t>
        </is>
      </c>
      <c r="S2501" t="inlineStr">
        <is>
          <t>---</t>
        </is>
      </c>
      <c r="T2501" t="inlineStr">
        <is>
          <t>---</t>
        </is>
      </c>
      <c r="U2501" t="inlineStr">
        <is>
          <t>---</t>
        </is>
      </c>
      <c r="V2501" t="inlineStr">
        <is>
          <t>---</t>
        </is>
      </c>
      <c r="W2501" t="inlineStr">
        <is>
          <t>18.5350757 -72.3118469 139.1 15.84</t>
        </is>
      </c>
      <c r="X2501" t="inlineStr">
        <is>
          <t>PAP/HOCH/ST00496</t>
        </is>
      </c>
      <c r="Y2501" t="inlineStr">
        <is>
          <t>PAP/HOCH/ST00496</t>
        </is>
      </c>
      <c r="Z2501" t="inlineStr">
        <is>
          <t>2025-06-18 13:41:19</t>
        </is>
      </c>
      <c r="AA2501" t="inlineStr">
        <is>
          <t>2025-06-18 13:40:52</t>
        </is>
      </c>
      <c r="AB2501" t="inlineStr">
        <is>
          <t>2paulette</t>
        </is>
      </c>
      <c r="AC2501" t="inlineStr">
        <is>
          <t>2025-06-23 13:41:49</t>
        </is>
      </c>
      <c r="AD2501" s="1" t="inlineStr">
        <is>
          <t>https://www.commcarehq.org/a/caris-test/reports/form_data/8d0f3cfb-86dd-4127-998d-70ce130dfa9f/</t>
        </is>
      </c>
      <c r="AE2501" t="inlineStr">
        <is>
          <t>---</t>
        </is>
      </c>
      <c r="AF2501" t="inlineStr">
        <is>
          <t>3c5a623af057e23a32ae4000_190539</t>
        </is>
      </c>
      <c r="AG2501" t="inlineStr">
        <is>
          <t>OK</t>
        </is>
      </c>
      <c r="AH2501" t="inlineStr">
        <is>
          <t>2025-06-18 13:41:19</t>
        </is>
      </c>
      <c r="AI2501" t="inlineStr">
        <is>
          <t>e219d21e6ff4490790269c5de8767b64</t>
        </is>
      </c>
      <c r="AJ2501" t="inlineStr">
        <is>
          <t>2025-06-18</t>
        </is>
      </c>
      <c r="AK2501" t="inlineStr">
        <is>
          <t>3</t>
        </is>
      </c>
      <c r="AL2501" t="inlineStr">
        <is>
          <t>---</t>
        </is>
      </c>
      <c r="AM2501" t="inlineStr">
        <is>
          <t>1</t>
        </is>
      </c>
      <c r="AN2501" t="inlineStr">
        <is>
          <t>---</t>
        </is>
      </c>
      <c r="AO2501" t="inlineStr">
        <is>
          <t>1</t>
        </is>
      </c>
      <c r="AP2501" t="inlineStr">
        <is>
          <t>0</t>
        </is>
      </c>
      <c r="AQ2501" t="inlineStr">
        <is>
          <t>---</t>
        </is>
      </c>
      <c r="AR2501" t="inlineStr">
        <is>
          <t>---</t>
        </is>
      </c>
      <c r="AS2501" t="inlineStr">
        <is>
          <t>---</t>
        </is>
      </c>
      <c r="AT2501" t="inlineStr">
        <is>
          <t>18.5350757 -72.3118469 139.1 15.84</t>
        </is>
      </c>
      <c r="AU2501" t="inlineStr">
        <is>
          <t>---</t>
        </is>
      </c>
      <c r="AV2501" t="inlineStr">
        <is>
          <t>---</t>
        </is>
      </c>
      <c r="AW2501" t="inlineStr">
        <is>
          <t>---</t>
        </is>
      </c>
      <c r="AX2501" t="inlineStr">
        <is>
          <t>---</t>
        </is>
      </c>
      <c r="AY2501" t="inlineStr">
        <is>
          <t>---</t>
        </is>
      </c>
      <c r="AZ2501" t="inlineStr">
        <is>
          <t>---</t>
        </is>
      </c>
      <c r="BA2501" t="inlineStr">
        <is>
          <t>e219d21e6ff4490790269c5de8767b64</t>
        </is>
      </c>
      <c r="BB2501" t="inlineStr">
        <is>
          <t>http://openrosa.org/formdesigner/0B48E039-1E80-49A7-AC24-732B6E788E39</t>
        </is>
      </c>
      <c r="BC2501" t="inlineStr">
        <is>
          <t>Ration et autres visites</t>
        </is>
      </c>
      <c r="BD2501" t="inlineStr">
        <is>
          <t>CommCare Android, version "2.57.0"(474315). App v16173. CommCare Version 2.57.0. Build 474315, built on: 2025-06-13</t>
        </is>
      </c>
      <c r="BE2501" t="inlineStr">
        <is>
          <t>commcare_128eeb89-2b69-45ca-a0c0-a60a042eb53e</t>
        </is>
      </c>
      <c r="BF2501" t="inlineStr">
        <is>
          <t>18.5350757 -72.3118469 139.1 15.84</t>
        </is>
      </c>
      <c r="BG2501" t="inlineStr">
        <is>
          <t>f13d8149fc6d39ebe86af18272310ff9</t>
        </is>
      </c>
      <c r="BH2501" t="inlineStr">
        <is>
          <t>e80e5bb19d0d4d1e94c8a1a966fa7d8f</t>
        </is>
      </c>
      <c r="BI2501" t="inlineStr">
        <is>
          <t>15246</t>
        </is>
      </c>
      <c r="BJ2501" t="inlineStr">
        <is>
          <t>XFormInstance</t>
        </is>
      </c>
      <c r="BK2501" t="inlineStr">
        <is>
          <t>8779f1a7503711f093ffbb16f85ce7ee</t>
        </is>
      </c>
      <c r="BL2501" t="b">
        <v>0</v>
      </c>
      <c r="BM2501" t="inlineStr">
        <is>
          <t>---</t>
        </is>
      </c>
      <c r="BN2501" t="inlineStr">
        <is>
          <t>66.9.168.34</t>
        </is>
      </c>
      <c r="BO2501" t="inlineStr">
        <is>
          <t>---</t>
        </is>
      </c>
    </row>
    <row r="2502">
      <c r="A2502" t="inlineStr">
        <is>
          <t>2500</t>
        </is>
      </c>
      <c r="B2502" t="inlineStr">
        <is>
          <t>69ff3fe8-a1fe-459f-9927-8954604e52a1</t>
        </is>
      </c>
      <c r="C2502" t="inlineStr">
        <is>
          <t>2025-06-20</t>
        </is>
      </c>
      <c r="D2502" t="inlineStr">
        <is>
          <t>3</t>
        </is>
      </c>
      <c r="E2502" t="inlineStr">
        <is>
          <t>---</t>
        </is>
      </c>
      <c r="F2502" t="inlineStr">
        <is>
          <t>0</t>
        </is>
      </c>
      <c r="G2502" t="inlineStr">
        <is>
          <t>---</t>
        </is>
      </c>
      <c r="H2502" t="inlineStr">
        <is>
          <t>1</t>
        </is>
      </c>
      <c r="I2502" t="inlineStr">
        <is>
          <t>1</t>
        </is>
      </c>
      <c r="J2502" t="inlineStr">
        <is>
          <t>1</t>
        </is>
      </c>
      <c r="K2502" t="inlineStr">
        <is>
          <t>---</t>
        </is>
      </c>
      <c r="L2502" t="inlineStr">
        <is>
          <t>---</t>
        </is>
      </c>
      <c r="M2502" t="inlineStr">
        <is>
          <t>---</t>
        </is>
      </c>
      <c r="N2502" t="inlineStr">
        <is>
          <t>---</t>
        </is>
      </c>
      <c r="O2502" t="inlineStr">
        <is>
          <t>---</t>
        </is>
      </c>
      <c r="P2502" t="inlineStr">
        <is>
          <t>---</t>
        </is>
      </c>
      <c r="Q2502" t="inlineStr">
        <is>
          <t>---</t>
        </is>
      </c>
      <c r="R2502" t="inlineStr"/>
      <c r="S2502" t="inlineStr"/>
      <c r="T2502" t="inlineStr"/>
      <c r="U2502" t="inlineStr"/>
      <c r="V2502" t="inlineStr"/>
      <c r="W2502" t="inlineStr"/>
      <c r="X2502" t="inlineStr">
        <is>
          <t>GON/CSFA/ST00180</t>
        </is>
      </c>
      <c r="Y2502" t="inlineStr">
        <is>
          <t>GON/CSFA/ST00180</t>
        </is>
      </c>
      <c r="Z2502" t="inlineStr">
        <is>
          <t>2025-06-23 16:39:42</t>
        </is>
      </c>
      <c r="AA2502" t="inlineStr">
        <is>
          <t>2025-06-23 16:39:21</t>
        </is>
      </c>
      <c r="AB2502" t="inlineStr">
        <is>
          <t>6fanelle</t>
        </is>
      </c>
      <c r="AC2502" t="inlineStr">
        <is>
          <t>2025-06-23 16:47:22</t>
        </is>
      </c>
      <c r="AD2502" s="1" t="inlineStr">
        <is>
          <t>https://www.commcarehq.org/a/caris-test/reports/form_data/69ff3fe8-a1fe-459f-9927-8954604e52a1/</t>
        </is>
      </c>
      <c r="AE2502" t="inlineStr">
        <is>
          <t>---</t>
        </is>
      </c>
      <c r="AF2502" t="inlineStr">
        <is>
          <t>a9ccef972ca643d9a90aaf88b7a46a92</t>
        </is>
      </c>
      <c r="AG2502" t="inlineStr">
        <is>
          <t>OK</t>
        </is>
      </c>
      <c r="AH2502" t="inlineStr">
        <is>
          <t>2025-06-23 16:39:42</t>
        </is>
      </c>
      <c r="AI2502" t="inlineStr">
        <is>
          <t>77e73a29fdd3960370fdde684accae91</t>
        </is>
      </c>
      <c r="AJ2502" t="inlineStr">
        <is>
          <t>2025-06-20</t>
        </is>
      </c>
      <c r="AK2502" t="inlineStr">
        <is>
          <t>3</t>
        </is>
      </c>
      <c r="AL2502" t="inlineStr">
        <is>
          <t>---</t>
        </is>
      </c>
      <c r="AM2502" t="inlineStr">
        <is>
          <t>0</t>
        </is>
      </c>
      <c r="AN2502" t="inlineStr">
        <is>
          <t>---</t>
        </is>
      </c>
      <c r="AO2502" t="inlineStr">
        <is>
          <t>1</t>
        </is>
      </c>
      <c r="AP2502" t="inlineStr">
        <is>
          <t>1</t>
        </is>
      </c>
      <c r="AQ2502" t="inlineStr"/>
      <c r="AR2502" t="inlineStr"/>
      <c r="AS2502" t="inlineStr"/>
      <c r="AT2502" t="inlineStr"/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inlineStr">
        <is>
          <t>---</t>
        </is>
      </c>
      <c r="BA2502" t="inlineStr">
        <is>
          <t>77e73a29fdd3960370fdde684accae91</t>
        </is>
      </c>
      <c r="BB2502" t="inlineStr">
        <is>
          <t>http://openrosa.org/formdesigner/0B48E039-1E80-49A7-AC24-732B6E788E39</t>
        </is>
      </c>
      <c r="BC2502" t="inlineStr">
        <is>
          <t>Ration et autres visites</t>
        </is>
      </c>
      <c r="BD2502" t="inlineStr">
        <is>
          <t>CommCare Android, version "2.57.0"(472005). App v16173. CommCare Version 2.57.0. Build 472005, built on: 2025-05-09</t>
        </is>
      </c>
      <c r="BE2502" t="inlineStr">
        <is>
          <t>commcare_72da4207-4655-44e1-be24-f5ff406244ff</t>
        </is>
      </c>
      <c r="BF2502" t="inlineStr">
        <is>
          <t>19.4733361 -72.6645388 -4.5 8.23</t>
        </is>
      </c>
      <c r="BG2502" t="inlineStr">
        <is>
          <t>f13d8149fc6d39ebe86af18272310ff9</t>
        </is>
      </c>
      <c r="BH2502" t="inlineStr">
        <is>
          <t>e80e5bb19d0d4d1e94c8a1a966fa7d8f</t>
        </is>
      </c>
      <c r="BI2502" t="inlineStr">
        <is>
          <t>15246</t>
        </is>
      </c>
      <c r="BJ2502" t="inlineStr">
        <is>
          <t>XFormInstance</t>
        </is>
      </c>
      <c r="BK2502" t="inlineStr">
        <is>
          <t>f39d0404503b11f0ba71df8044126b4a</t>
        </is>
      </c>
      <c r="BL2502" t="b">
        <v>0</v>
      </c>
      <c r="BM2502" t="inlineStr">
        <is>
          <t>---</t>
        </is>
      </c>
      <c r="BN2502" t="inlineStr">
        <is>
          <t>190.120.221.90</t>
        </is>
      </c>
      <c r="BO2502" t="inlineStr">
        <is>
          <t>Wilmitha  Paul</t>
        </is>
      </c>
    </row>
    <row r="2503">
      <c r="A2503" t="inlineStr">
        <is>
          <t>2501</t>
        </is>
      </c>
      <c r="B2503" t="inlineStr">
        <is>
          <t>ead47934-e0a0-4596-afbd-09fa3273caea</t>
        </is>
      </c>
      <c r="C2503" t="inlineStr">
        <is>
          <t>2025-06-20</t>
        </is>
      </c>
      <c r="D2503" t="inlineStr">
        <is>
          <t>3</t>
        </is>
      </c>
      <c r="E2503" t="inlineStr">
        <is>
          <t>---</t>
        </is>
      </c>
      <c r="F2503" t="inlineStr">
        <is>
          <t>0</t>
        </is>
      </c>
      <c r="G2503" t="inlineStr">
        <is>
          <t>---</t>
        </is>
      </c>
      <c r="H2503" t="inlineStr">
        <is>
          <t>1</t>
        </is>
      </c>
      <c r="I2503" t="inlineStr">
        <is>
          <t>1</t>
        </is>
      </c>
      <c r="J2503" t="inlineStr">
        <is>
          <t>1</t>
        </is>
      </c>
      <c r="K2503" t="inlineStr">
        <is>
          <t>---</t>
        </is>
      </c>
      <c r="L2503" t="inlineStr">
        <is>
          <t>---</t>
        </is>
      </c>
      <c r="M2503" t="inlineStr">
        <is>
          <t>---</t>
        </is>
      </c>
      <c r="N2503" t="inlineStr">
        <is>
          <t>---</t>
        </is>
      </c>
      <c r="O2503" t="inlineStr">
        <is>
          <t>---</t>
        </is>
      </c>
      <c r="P2503" t="inlineStr">
        <is>
          <t>---</t>
        </is>
      </c>
      <c r="Q2503" t="inlineStr">
        <is>
          <t>---</t>
        </is>
      </c>
      <c r="R2503" t="inlineStr"/>
      <c r="S2503" t="inlineStr"/>
      <c r="T2503" t="inlineStr"/>
      <c r="U2503" t="inlineStr"/>
      <c r="V2503" t="inlineStr"/>
      <c r="W2503" t="inlineStr"/>
      <c r="X2503" t="inlineStr">
        <is>
          <t>GON/CSFA/ST00648</t>
        </is>
      </c>
      <c r="Y2503" t="inlineStr">
        <is>
          <t>GON/CSFA/ST00648</t>
        </is>
      </c>
      <c r="Z2503" t="inlineStr">
        <is>
          <t>2025-06-23 16:40:29</t>
        </is>
      </c>
      <c r="AA2503" t="inlineStr">
        <is>
          <t>2025-06-23 16:39:55</t>
        </is>
      </c>
      <c r="AB2503" t="inlineStr">
        <is>
          <t>6fanelle</t>
        </is>
      </c>
      <c r="AC2503" t="inlineStr">
        <is>
          <t>2025-06-23 16:48:09</t>
        </is>
      </c>
      <c r="AD2503" s="1" t="inlineStr">
        <is>
          <t>https://www.commcarehq.org/a/caris-test/reports/form_data/ead47934-e0a0-4596-afbd-09fa3273caea/</t>
        </is>
      </c>
      <c r="AE2503" t="inlineStr">
        <is>
          <t>---</t>
        </is>
      </c>
      <c r="AF2503" t="inlineStr">
        <is>
          <t>3c5a623af057e23a32ae4000_31575</t>
        </is>
      </c>
      <c r="AG2503" t="inlineStr">
        <is>
          <t>OK</t>
        </is>
      </c>
      <c r="AH2503" t="inlineStr">
        <is>
          <t>2025-06-23 16:40:29</t>
        </is>
      </c>
      <c r="AI2503" t="inlineStr">
        <is>
          <t>77e73a29fdd3960370fdde684accae91</t>
        </is>
      </c>
      <c r="AJ2503" t="inlineStr">
        <is>
          <t>2025-06-20</t>
        </is>
      </c>
      <c r="AK2503" t="inlineStr">
        <is>
          <t>3</t>
        </is>
      </c>
      <c r="AL2503" t="inlineStr">
        <is>
          <t>---</t>
        </is>
      </c>
      <c r="AM2503" t="inlineStr">
        <is>
          <t>0</t>
        </is>
      </c>
      <c r="AN2503" t="inlineStr">
        <is>
          <t>---</t>
        </is>
      </c>
      <c r="AO2503" t="inlineStr">
        <is>
          <t>1</t>
        </is>
      </c>
      <c r="AP2503" t="inlineStr">
        <is>
          <t>1</t>
        </is>
      </c>
      <c r="AQ2503" t="inlineStr"/>
      <c r="AR2503" t="inlineStr"/>
      <c r="AS2503" t="inlineStr"/>
      <c r="AT2503" t="inlineStr"/>
      <c r="AU2503" t="inlineStr">
        <is>
          <t>---</t>
        </is>
      </c>
      <c r="AV2503" t="inlineStr">
        <is>
          <t>---</t>
        </is>
      </c>
      <c r="AW2503" t="inlineStr">
        <is>
          <t>---</t>
        </is>
      </c>
      <c r="AX2503" t="inlineStr">
        <is>
          <t>---</t>
        </is>
      </c>
      <c r="AY2503" t="inlineStr">
        <is>
          <t>---</t>
        </is>
      </c>
      <c r="AZ2503" t="inlineStr">
        <is>
          <t>---</t>
        </is>
      </c>
      <c r="BA2503" t="inlineStr">
        <is>
          <t>77e73a29fdd3960370fdde684accae91</t>
        </is>
      </c>
      <c r="BB2503" t="inlineStr">
        <is>
          <t>http://openrosa.org/formdesigner/0B48E039-1E80-49A7-AC24-732B6E788E39</t>
        </is>
      </c>
      <c r="BC2503" t="inlineStr">
        <is>
          <t>Ration et autres visites</t>
        </is>
      </c>
      <c r="BD2503" t="inlineStr">
        <is>
          <t>CommCare Android, version "2.57.0"(472005). App v16173. CommCare Version 2.57.0. Build 472005, built on: 2025-05-09</t>
        </is>
      </c>
      <c r="BE2503" t="inlineStr">
        <is>
          <t>commcare_72da4207-4655-44e1-be24-f5ff406244ff</t>
        </is>
      </c>
      <c r="BF2503" t="inlineStr">
        <is>
          <t>19.4733369 -72.6645331 -4.5 9.47</t>
        </is>
      </c>
      <c r="BG2503" t="inlineStr">
        <is>
          <t>f13d8149fc6d39ebe86af18272310ff9</t>
        </is>
      </c>
      <c r="BH2503" t="inlineStr">
        <is>
          <t>e80e5bb19d0d4d1e94c8a1a966fa7d8f</t>
        </is>
      </c>
      <c r="BI2503" t="inlineStr">
        <is>
          <t>15246</t>
        </is>
      </c>
      <c r="BJ2503" t="inlineStr">
        <is>
          <t>XFormInstance</t>
        </is>
      </c>
      <c r="BK2503" t="inlineStr">
        <is>
          <t>f39d0404503b11f0ba71df8044126b4a</t>
        </is>
      </c>
      <c r="BL2503" t="b">
        <v>0</v>
      </c>
      <c r="BM2503" t="inlineStr">
        <is>
          <t>---</t>
        </is>
      </c>
      <c r="BN2503" t="inlineStr">
        <is>
          <t>190.120.221.90</t>
        </is>
      </c>
      <c r="BO2503" t="inlineStr">
        <is>
          <t>Annie Previllon</t>
        </is>
      </c>
    </row>
    <row r="2504">
      <c r="A2504" t="inlineStr">
        <is>
          <t>2502</t>
        </is>
      </c>
      <c r="B2504" t="inlineStr">
        <is>
          <t>5fe28abf-87a2-4cd4-85c1-c79d3266dc7c</t>
        </is>
      </c>
      <c r="C2504" t="inlineStr">
        <is>
          <t>2025-06-23</t>
        </is>
      </c>
      <c r="D2504" t="inlineStr">
        <is>
          <t>3</t>
        </is>
      </c>
      <c r="E2504" t="inlineStr">
        <is>
          <t>---</t>
        </is>
      </c>
      <c r="F2504" t="inlineStr">
        <is>
          <t>0</t>
        </is>
      </c>
      <c r="G2504" t="inlineStr">
        <is>
          <t>---</t>
        </is>
      </c>
      <c r="H2504" t="inlineStr">
        <is>
          <t>1</t>
        </is>
      </c>
      <c r="I2504" t="inlineStr">
        <is>
          <t>1</t>
        </is>
      </c>
      <c r="J2504" t="inlineStr"/>
      <c r="K2504" t="inlineStr">
        <is>
          <t>---</t>
        </is>
      </c>
      <c r="L2504" t="inlineStr">
        <is>
          <t>---</t>
        </is>
      </c>
      <c r="M2504" t="inlineStr">
        <is>
          <t>---</t>
        </is>
      </c>
      <c r="N2504" t="inlineStr">
        <is>
          <t>---</t>
        </is>
      </c>
      <c r="O2504" t="inlineStr">
        <is>
          <t>---</t>
        </is>
      </c>
      <c r="P2504" t="inlineStr">
        <is>
          <t>---</t>
        </is>
      </c>
      <c r="Q2504" t="inlineStr">
        <is>
          <t>---</t>
        </is>
      </c>
      <c r="R2504" t="inlineStr"/>
      <c r="S2504" t="inlineStr"/>
      <c r="T2504" t="inlineStr"/>
      <c r="U2504" t="inlineStr"/>
      <c r="V2504" t="inlineStr"/>
      <c r="W2504" t="inlineStr"/>
      <c r="X2504" t="inlineStr">
        <is>
          <t>PIG/CSSR/00008</t>
        </is>
      </c>
      <c r="Y2504" t="inlineStr">
        <is>
          <t>PIG/CSSR/00008</t>
        </is>
      </c>
      <c r="Z2504" t="inlineStr">
        <is>
          <t>2025-06-23 21:29:34</t>
        </is>
      </c>
      <c r="AA2504" t="inlineStr">
        <is>
          <t>2025-06-23 21:29:06</t>
        </is>
      </c>
      <c r="AB2504" t="inlineStr">
        <is>
          <t>1ketly</t>
        </is>
      </c>
      <c r="AC2504" t="inlineStr">
        <is>
          <t>2025-06-23 21:31:17</t>
        </is>
      </c>
      <c r="AD2504" s="1" t="inlineStr">
        <is>
          <t>https://www.commcarehq.org/a/caris-test/reports/form_data/5fe28abf-87a2-4cd4-85c1-c79d3266dc7c/</t>
        </is>
      </c>
      <c r="AE2504" t="inlineStr">
        <is>
          <t>---</t>
        </is>
      </c>
      <c r="AF2504" t="inlineStr">
        <is>
          <t>3c5a623af057e23a32ae4000_17563</t>
        </is>
      </c>
      <c r="AG2504" t="inlineStr">
        <is>
          <t>OK</t>
        </is>
      </c>
      <c r="AH2504" t="inlineStr">
        <is>
          <t>2025-06-23 21:29:34</t>
        </is>
      </c>
      <c r="AI2504" t="inlineStr">
        <is>
          <t>a75dfcb32c444e83a4857eabadf7dd0f</t>
        </is>
      </c>
      <c r="AJ2504" t="inlineStr">
        <is>
          <t>2025-06-23</t>
        </is>
      </c>
      <c r="AK2504" t="inlineStr">
        <is>
          <t>3</t>
        </is>
      </c>
      <c r="AL2504" t="inlineStr">
        <is>
          <t>---</t>
        </is>
      </c>
      <c r="AM2504" t="inlineStr">
        <is>
          <t>0</t>
        </is>
      </c>
      <c r="AN2504" t="inlineStr">
        <is>
          <t>---</t>
        </is>
      </c>
      <c r="AO2504" t="inlineStr">
        <is>
          <t>1</t>
        </is>
      </c>
      <c r="AP2504" t="inlineStr">
        <is>
          <t>1</t>
        </is>
      </c>
      <c r="AQ2504" t="inlineStr"/>
      <c r="AR2504" t="inlineStr"/>
      <c r="AS2504" t="inlineStr"/>
      <c r="AT2504" t="inlineStr"/>
      <c r="AU2504" t="inlineStr">
        <is>
          <t>---</t>
        </is>
      </c>
      <c r="AV2504" t="inlineStr">
        <is>
          <t>---</t>
        </is>
      </c>
      <c r="AW2504" t="inlineStr">
        <is>
          <t>---</t>
        </is>
      </c>
      <c r="AX2504" t="inlineStr">
        <is>
          <t>---</t>
        </is>
      </c>
      <c r="AY2504" t="inlineStr">
        <is>
          <t>---</t>
        </is>
      </c>
      <c r="AZ2504" t="inlineStr">
        <is>
          <t>---</t>
        </is>
      </c>
      <c r="BA2504" t="inlineStr">
        <is>
          <t>a75dfcb32c444e83a4857eabadf7dd0f</t>
        </is>
      </c>
      <c r="BB2504" t="inlineStr">
        <is>
          <t>http://openrosa.org/formdesigner/0B48E039-1E80-49A7-AC24-732B6E788E39</t>
        </is>
      </c>
      <c r="BC2504" t="inlineStr">
        <is>
          <t>Ration et autres visites</t>
        </is>
      </c>
      <c r="BD2504" t="inlineStr">
        <is>
          <t>CommCare Android, version "2.57.0"(472005). App v16173. CommCare Version 2.57.0. Build 472005, built on: 2025-05-09</t>
        </is>
      </c>
      <c r="BE2504" t="inlineStr">
        <is>
          <t>commcare_173380f7-b37d-43d8-ba2b-b49ceb66cb2e</t>
        </is>
      </c>
      <c r="BF2504" t="inlineStr">
        <is>
          <t>19.4389342 -72.2046052 359.0 7.1</t>
        </is>
      </c>
      <c r="BG2504" t="inlineStr">
        <is>
          <t>f13d8149fc6d39ebe86af18272310ff9</t>
        </is>
      </c>
      <c r="BH2504" t="inlineStr">
        <is>
          <t>e80e5bb19d0d4d1e94c8a1a966fa7d8f</t>
        </is>
      </c>
      <c r="BI2504" t="inlineStr">
        <is>
          <t>15246</t>
        </is>
      </c>
      <c r="BJ2504" t="inlineStr">
        <is>
          <t>XFormInstance</t>
        </is>
      </c>
      <c r="BK2504" t="inlineStr">
        <is>
          <t>a0c3ed2d507811f0bad13339fbc0b855</t>
        </is>
      </c>
      <c r="BL2504" t="b">
        <v>0</v>
      </c>
      <c r="BM2504" t="inlineStr">
        <is>
          <t>---</t>
        </is>
      </c>
      <c r="BN2504" t="inlineStr">
        <is>
          <t>190.115.182.21</t>
        </is>
      </c>
      <c r="BO2504" t="inlineStr">
        <is>
          <t>Jean Ebens Destine</t>
        </is>
      </c>
    </row>
    <row r="2505">
      <c r="A2505" t="inlineStr">
        <is>
          <t>2503</t>
        </is>
      </c>
      <c r="B2505" t="inlineStr">
        <is>
          <t>d59141d2-4f83-4637-9e4e-724c540da550</t>
        </is>
      </c>
      <c r="C2505" t="inlineStr">
        <is>
          <t>2025-06-23</t>
        </is>
      </c>
      <c r="D2505" t="inlineStr">
        <is>
          <t>3</t>
        </is>
      </c>
      <c r="E2505" t="inlineStr">
        <is>
          <t>---</t>
        </is>
      </c>
      <c r="F2505" t="inlineStr">
        <is>
          <t>0</t>
        </is>
      </c>
      <c r="G2505" t="inlineStr">
        <is>
          <t>---</t>
        </is>
      </c>
      <c r="H2505" t="inlineStr">
        <is>
          <t>1</t>
        </is>
      </c>
      <c r="I2505" t="inlineStr">
        <is>
          <t>1</t>
        </is>
      </c>
      <c r="J2505" t="inlineStr">
        <is>
          <t>1</t>
        </is>
      </c>
      <c r="K2505" t="inlineStr">
        <is>
          <t>---</t>
        </is>
      </c>
      <c r="L2505" t="inlineStr">
        <is>
          <t>---</t>
        </is>
      </c>
      <c r="M2505" t="inlineStr">
        <is>
          <t>---</t>
        </is>
      </c>
      <c r="N2505" t="inlineStr">
        <is>
          <t>---</t>
        </is>
      </c>
      <c r="O2505" t="inlineStr">
        <is>
          <t>---</t>
        </is>
      </c>
      <c r="P2505" t="inlineStr">
        <is>
          <t>---</t>
        </is>
      </c>
      <c r="Q2505" t="inlineStr">
        <is>
          <t>---</t>
        </is>
      </c>
      <c r="R2505" t="inlineStr"/>
      <c r="S2505" t="inlineStr"/>
      <c r="T2505" t="inlineStr"/>
      <c r="U2505" t="inlineStr"/>
      <c r="V2505" t="inlineStr"/>
      <c r="W2505" t="inlineStr"/>
      <c r="X2505" t="inlineStr">
        <is>
          <t>CAP/HSCM/ST04362</t>
        </is>
      </c>
      <c r="Y2505" t="inlineStr">
        <is>
          <t>CAP/HSCM/ST04362</t>
        </is>
      </c>
      <c r="Z2505" t="inlineStr">
        <is>
          <t>2025-06-24 02:31:05</t>
        </is>
      </c>
      <c r="AA2505" t="inlineStr">
        <is>
          <t>2025-06-24 02:30:52</t>
        </is>
      </c>
      <c r="AB2505" t="inlineStr">
        <is>
          <t>1fleurgile</t>
        </is>
      </c>
      <c r="AC2505" t="inlineStr">
        <is>
          <t>2025-06-24 01:41:45</t>
        </is>
      </c>
      <c r="AD2505" s="1" t="inlineStr">
        <is>
          <t>https://www.commcarehq.org/a/caris-test/reports/form_data/d59141d2-4f83-4637-9e4e-724c540da550/</t>
        </is>
      </c>
      <c r="AE2505" t="inlineStr">
        <is>
          <t>---</t>
        </is>
      </c>
      <c r="AF2505" t="inlineStr">
        <is>
          <t>3c5a623af057e23a32ae4000_104283</t>
        </is>
      </c>
      <c r="AG2505" t="inlineStr">
        <is>
          <t>OK</t>
        </is>
      </c>
      <c r="AH2505" t="inlineStr">
        <is>
          <t>2025-06-24 02:31:05</t>
        </is>
      </c>
      <c r="AI2505" t="inlineStr">
        <is>
          <t>9cfdf7db54419d22491b2c964b5162b3</t>
        </is>
      </c>
      <c r="AJ2505" t="inlineStr">
        <is>
          <t>2025-06-23</t>
        </is>
      </c>
      <c r="AK2505" t="inlineStr">
        <is>
          <t>3</t>
        </is>
      </c>
      <c r="AL2505" t="inlineStr">
        <is>
          <t>---</t>
        </is>
      </c>
      <c r="AM2505" t="inlineStr">
        <is>
          <t>0</t>
        </is>
      </c>
      <c r="AN2505" t="inlineStr">
        <is>
          <t>---</t>
        </is>
      </c>
      <c r="AO2505" t="inlineStr">
        <is>
          <t>1</t>
        </is>
      </c>
      <c r="AP2505" t="inlineStr">
        <is>
          <t>1</t>
        </is>
      </c>
      <c r="AQ2505" t="inlineStr"/>
      <c r="AR2505" t="inlineStr"/>
      <c r="AS2505" t="inlineStr"/>
      <c r="AT2505" t="inlineStr"/>
      <c r="AU2505" t="inlineStr">
        <is>
          <t>---</t>
        </is>
      </c>
      <c r="AV2505" t="inlineStr">
        <is>
          <t>---</t>
        </is>
      </c>
      <c r="AW2505" t="inlineStr">
        <is>
          <t>---</t>
        </is>
      </c>
      <c r="AX2505" t="inlineStr">
        <is>
          <t>---</t>
        </is>
      </c>
      <c r="AY2505" t="inlineStr">
        <is>
          <t>---</t>
        </is>
      </c>
      <c r="AZ2505" t="inlineStr">
        <is>
          <t>---</t>
        </is>
      </c>
      <c r="BA2505" t="inlineStr">
        <is>
          <t>9cfdf7db54419d22491b2c964b5162b3</t>
        </is>
      </c>
      <c r="BB2505" t="inlineStr">
        <is>
          <t>http://openrosa.org/formdesigner/0B48E039-1E80-49A7-AC24-732B6E788E39</t>
        </is>
      </c>
      <c r="BC2505" t="inlineStr">
        <is>
          <t>Ration et autres visites</t>
        </is>
      </c>
      <c r="BD2505" t="inlineStr">
        <is>
          <t>CommCare Android, version "2.56.1"(471796). App v16173. CommCare Version 2.56.1. Build 471796, built on: 2025-05-12</t>
        </is>
      </c>
      <c r="BE2505" t="inlineStr">
        <is>
          <t>commcare_76b456dd-7d90-498a-a785-92f136625a61</t>
        </is>
      </c>
      <c r="BF2505" t="inlineStr">
        <is>
          <t>19.7250134 -72.2243499 0.0 2000.0</t>
        </is>
      </c>
      <c r="BG2505" t="inlineStr">
        <is>
          <t>f13d8149fc6d39ebe86af18272310ff9</t>
        </is>
      </c>
      <c r="BH2505" t="inlineStr">
        <is>
          <t>e80e5bb19d0d4d1e94c8a1a966fa7d8f</t>
        </is>
      </c>
      <c r="BI2505" t="inlineStr">
        <is>
          <t>15246</t>
        </is>
      </c>
      <c r="BJ2505" t="inlineStr">
        <is>
          <t>XFormInstance</t>
        </is>
      </c>
      <c r="BK2505" t="inlineStr">
        <is>
          <t>53bd37884d7211f0938abb16f85ce7ee</t>
        </is>
      </c>
      <c r="BL2505" t="b">
        <v>0</v>
      </c>
      <c r="BM2505" t="inlineStr">
        <is>
          <t>---</t>
        </is>
      </c>
      <c r="BN2505" t="inlineStr">
        <is>
          <t>200.113.238.224</t>
        </is>
      </c>
      <c r="BO2505" t="inlineStr">
        <is>
          <t>Edwige Gracia</t>
        </is>
      </c>
    </row>
    <row r="2506">
      <c r="A2506" t="inlineStr">
        <is>
          <t>2504</t>
        </is>
      </c>
      <c r="B2506" t="inlineStr">
        <is>
          <t>c2f0fec1-e9a4-4252-a91c-2577425e8f3f</t>
        </is>
      </c>
      <c r="C2506" t="inlineStr">
        <is>
          <t>2025-06-23</t>
        </is>
      </c>
      <c r="D2506" t="inlineStr">
        <is>
          <t>3</t>
        </is>
      </c>
      <c r="E2506" t="inlineStr">
        <is>
          <t>---</t>
        </is>
      </c>
      <c r="F2506" t="inlineStr">
        <is>
          <t>1</t>
        </is>
      </c>
      <c r="G2506" t="inlineStr">
        <is>
          <t>---</t>
        </is>
      </c>
      <c r="H2506" t="inlineStr">
        <is>
          <t>1</t>
        </is>
      </c>
      <c r="I2506" t="inlineStr">
        <is>
          <t>1</t>
        </is>
      </c>
      <c r="J2506" t="inlineStr">
        <is>
          <t>1</t>
        </is>
      </c>
      <c r="K2506" t="inlineStr">
        <is>
          <t>---</t>
        </is>
      </c>
      <c r="L2506" t="inlineStr">
        <is>
          <t>---</t>
        </is>
      </c>
      <c r="M2506" t="inlineStr">
        <is>
          <t>---</t>
        </is>
      </c>
      <c r="N2506" t="inlineStr">
        <is>
          <t>---</t>
        </is>
      </c>
      <c r="O2506" t="inlineStr">
        <is>
          <t>---</t>
        </is>
      </c>
      <c r="P2506" t="inlineStr">
        <is>
          <t>---</t>
        </is>
      </c>
      <c r="Q2506" t="inlineStr">
        <is>
          <t>---</t>
        </is>
      </c>
      <c r="R2506" t="inlineStr"/>
      <c r="S2506" t="inlineStr"/>
      <c r="T2506" t="inlineStr"/>
      <c r="U2506" t="inlineStr"/>
      <c r="V2506" t="inlineStr"/>
      <c r="W2506" t="inlineStr"/>
      <c r="X2506" t="inlineStr">
        <is>
          <t>CAP/HSCM/ST02791</t>
        </is>
      </c>
      <c r="Y2506" t="inlineStr">
        <is>
          <t>CAP/HSCM/ST02791</t>
        </is>
      </c>
      <c r="Z2506" t="inlineStr">
        <is>
          <t>2025-06-24 02:31:59</t>
        </is>
      </c>
      <c r="AA2506" t="inlineStr">
        <is>
          <t>2025-06-24 02:31:36</t>
        </is>
      </c>
      <c r="AB2506" t="inlineStr">
        <is>
          <t>1fleurgile</t>
        </is>
      </c>
      <c r="AC2506" t="inlineStr">
        <is>
          <t>2025-06-24 01:41:46</t>
        </is>
      </c>
      <c r="AD2506" s="1" t="inlineStr">
        <is>
          <t>https://www.commcarehq.org/a/caris-test/reports/form_data/c2f0fec1-e9a4-4252-a91c-2577425e8f3f/</t>
        </is>
      </c>
      <c r="AE2506" t="inlineStr">
        <is>
          <t>---</t>
        </is>
      </c>
      <c r="AF2506" t="inlineStr">
        <is>
          <t>2871fb4d8abc4675a4d878e175acada6</t>
        </is>
      </c>
      <c r="AG2506" t="inlineStr">
        <is>
          <t>OK</t>
        </is>
      </c>
      <c r="AH2506" t="inlineStr">
        <is>
          <t>2025-06-24 02:31:59</t>
        </is>
      </c>
      <c r="AI2506" t="inlineStr">
        <is>
          <t>9cfdf7db54419d22491b2c964b5162b3</t>
        </is>
      </c>
      <c r="AJ2506" t="inlineStr">
        <is>
          <t>2025-06-23</t>
        </is>
      </c>
      <c r="AK2506" t="inlineStr">
        <is>
          <t>3</t>
        </is>
      </c>
      <c r="AL2506" t="inlineStr">
        <is>
          <t>---</t>
        </is>
      </c>
      <c r="AM2506" t="inlineStr">
        <is>
          <t>1</t>
        </is>
      </c>
      <c r="AN2506" t="inlineStr">
        <is>
          <t>---</t>
        </is>
      </c>
      <c r="AO2506" t="inlineStr">
        <is>
          <t>1</t>
        </is>
      </c>
      <c r="AP2506" t="inlineStr">
        <is>
          <t>1</t>
        </is>
      </c>
      <c r="AQ2506" t="inlineStr"/>
      <c r="AR2506" t="inlineStr"/>
      <c r="AS2506" t="inlineStr"/>
      <c r="AT2506" t="inlineStr"/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inlineStr">
        <is>
          <t>---</t>
        </is>
      </c>
      <c r="BA2506" t="inlineStr">
        <is>
          <t>9cfdf7db54419d22491b2c964b5162b3</t>
        </is>
      </c>
      <c r="BB2506" t="inlineStr">
        <is>
          <t>http://openrosa.org/formdesigner/0B48E039-1E80-49A7-AC24-732B6E788E39</t>
        </is>
      </c>
      <c r="BC2506" t="inlineStr">
        <is>
          <t>Ration et autres visites</t>
        </is>
      </c>
      <c r="BD2506" t="inlineStr">
        <is>
          <t>CommCare Android, version "2.56.1"(471796). App v16173. CommCare Version 2.56.1. Build 471796, built on: 2025-05-12</t>
        </is>
      </c>
      <c r="BE2506" t="inlineStr">
        <is>
          <t>commcare_76b456dd-7d90-498a-a785-92f136625a61</t>
        </is>
      </c>
      <c r="BF2506" t="inlineStr">
        <is>
          <t>19.7250134 -72.2243499 0.0 2000.0</t>
        </is>
      </c>
      <c r="BG2506" t="inlineStr">
        <is>
          <t>f13d8149fc6d39ebe86af18272310ff9</t>
        </is>
      </c>
      <c r="BH2506" t="inlineStr">
        <is>
          <t>e80e5bb19d0d4d1e94c8a1a966fa7d8f</t>
        </is>
      </c>
      <c r="BI2506" t="inlineStr">
        <is>
          <t>15246</t>
        </is>
      </c>
      <c r="BJ2506" t="inlineStr">
        <is>
          <t>XFormInstance</t>
        </is>
      </c>
      <c r="BK2506" t="inlineStr">
        <is>
          <t>53bd37884d7211f0938abb16f85ce7ee</t>
        </is>
      </c>
      <c r="BL2506" t="b">
        <v>0</v>
      </c>
      <c r="BM2506" t="inlineStr">
        <is>
          <t>---</t>
        </is>
      </c>
      <c r="BN2506" t="inlineStr">
        <is>
          <t>200.113.238.224</t>
        </is>
      </c>
      <c r="BO2506" t="inlineStr">
        <is>
          <t>Mackenson/Dave Joseph</t>
        </is>
      </c>
    </row>
    <row r="2507">
      <c r="A2507" t="inlineStr">
        <is>
          <t>2505</t>
        </is>
      </c>
      <c r="B2507" t="inlineStr">
        <is>
          <t>0e5fc5a8-68ff-43e6-a25f-ce37c13c577d</t>
        </is>
      </c>
      <c r="C2507" t="inlineStr">
        <is>
          <t>2025-06-23</t>
        </is>
      </c>
      <c r="D2507" t="inlineStr">
        <is>
          <t>3</t>
        </is>
      </c>
      <c r="E2507" t="inlineStr">
        <is>
          <t>---</t>
        </is>
      </c>
      <c r="F2507" t="inlineStr">
        <is>
          <t>0</t>
        </is>
      </c>
      <c r="G2507" t="inlineStr">
        <is>
          <t>---</t>
        </is>
      </c>
      <c r="H2507" t="inlineStr">
        <is>
          <t>1</t>
        </is>
      </c>
      <c r="I2507" t="inlineStr">
        <is>
          <t>1</t>
        </is>
      </c>
      <c r="J2507" t="inlineStr">
        <is>
          <t>1</t>
        </is>
      </c>
      <c r="K2507" t="inlineStr">
        <is>
          <t>---</t>
        </is>
      </c>
      <c r="L2507" t="inlineStr">
        <is>
          <t>---</t>
        </is>
      </c>
      <c r="M2507" t="inlineStr">
        <is>
          <t>---</t>
        </is>
      </c>
      <c r="N2507" t="inlineStr">
        <is>
          <t>---</t>
        </is>
      </c>
      <c r="O2507" t="inlineStr">
        <is>
          <t>---</t>
        </is>
      </c>
      <c r="P2507" t="inlineStr">
        <is>
          <t>---</t>
        </is>
      </c>
      <c r="Q2507" t="inlineStr">
        <is>
          <t>---</t>
        </is>
      </c>
      <c r="R2507" t="inlineStr"/>
      <c r="S2507" t="inlineStr"/>
      <c r="T2507" t="inlineStr"/>
      <c r="U2507" t="inlineStr"/>
      <c r="V2507" t="inlineStr"/>
      <c r="W2507" t="inlineStr"/>
      <c r="X2507" t="inlineStr">
        <is>
          <t>CAP/HSCM/ST02807</t>
        </is>
      </c>
      <c r="Y2507" t="inlineStr">
        <is>
          <t>CAP/HSCM/ST02807</t>
        </is>
      </c>
      <c r="Z2507" t="inlineStr">
        <is>
          <t>2025-06-24 02:32:38</t>
        </is>
      </c>
      <c r="AA2507" t="inlineStr">
        <is>
          <t>2025-06-24 02:32:21</t>
        </is>
      </c>
      <c r="AB2507" t="inlineStr">
        <is>
          <t>1fleurgile</t>
        </is>
      </c>
      <c r="AC2507" t="inlineStr">
        <is>
          <t>2025-06-24 01:41:47</t>
        </is>
      </c>
      <c r="AD2507" s="1" t="inlineStr">
        <is>
          <t>https://www.commcarehq.org/a/caris-test/reports/form_data/0e5fc5a8-68ff-43e6-a25f-ce37c13c577d/</t>
        </is>
      </c>
      <c r="AE2507" t="inlineStr">
        <is>
          <t>---</t>
        </is>
      </c>
      <c r="AF2507" t="inlineStr">
        <is>
          <t>b02407e6770c47ee8226094daa71f4db</t>
        </is>
      </c>
      <c r="AG2507" t="inlineStr">
        <is>
          <t>OK</t>
        </is>
      </c>
      <c r="AH2507" t="inlineStr">
        <is>
          <t>2025-06-24 02:32:38</t>
        </is>
      </c>
      <c r="AI2507" t="inlineStr">
        <is>
          <t>9cfdf7db54419d22491b2c964b5162b3</t>
        </is>
      </c>
      <c r="AJ2507" t="inlineStr">
        <is>
          <t>2025-06-23</t>
        </is>
      </c>
      <c r="AK2507" t="inlineStr">
        <is>
          <t>3</t>
        </is>
      </c>
      <c r="AL2507" t="inlineStr">
        <is>
          <t>---</t>
        </is>
      </c>
      <c r="AM2507" t="inlineStr">
        <is>
          <t>0</t>
        </is>
      </c>
      <c r="AN2507" t="inlineStr">
        <is>
          <t>---</t>
        </is>
      </c>
      <c r="AO2507" t="inlineStr">
        <is>
          <t>1</t>
        </is>
      </c>
      <c r="AP2507" t="inlineStr">
        <is>
          <t>1</t>
        </is>
      </c>
      <c r="AQ2507" t="inlineStr"/>
      <c r="AR2507" t="inlineStr"/>
      <c r="AS2507" t="inlineStr"/>
      <c r="AT2507" t="inlineStr"/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inlineStr">
        <is>
          <t>---</t>
        </is>
      </c>
      <c r="BA2507" t="inlineStr">
        <is>
          <t>9cfdf7db54419d22491b2c964b5162b3</t>
        </is>
      </c>
      <c r="BB2507" t="inlineStr">
        <is>
          <t>http://openrosa.org/formdesigner/0B48E039-1E80-49A7-AC24-732B6E788E39</t>
        </is>
      </c>
      <c r="BC2507" t="inlineStr">
        <is>
          <t>Ration et autres visites</t>
        </is>
      </c>
      <c r="BD2507" t="inlineStr">
        <is>
          <t>CommCare Android, version "2.56.1"(471796). App v16173. CommCare Version 2.56.1. Build 471796, built on: 2025-05-12</t>
        </is>
      </c>
      <c r="BE2507" t="inlineStr">
        <is>
          <t>commcare_76b456dd-7d90-498a-a785-92f136625a61</t>
        </is>
      </c>
      <c r="BF2507" t="inlineStr">
        <is>
          <t>19.7250134 -72.2243499 0.0 2000.0</t>
        </is>
      </c>
      <c r="BG2507" t="inlineStr">
        <is>
          <t>f13d8149fc6d39ebe86af18272310ff9</t>
        </is>
      </c>
      <c r="BH2507" t="inlineStr">
        <is>
          <t>e80e5bb19d0d4d1e94c8a1a966fa7d8f</t>
        </is>
      </c>
      <c r="BI2507" t="inlineStr">
        <is>
          <t>15246</t>
        </is>
      </c>
      <c r="BJ2507" t="inlineStr">
        <is>
          <t>XFormInstance</t>
        </is>
      </c>
      <c r="BK2507" t="inlineStr">
        <is>
          <t>53bd37884d7211f0938abb16f85ce7ee</t>
        </is>
      </c>
      <c r="BL2507" t="b">
        <v>0</v>
      </c>
      <c r="BM2507" t="inlineStr">
        <is>
          <t>---</t>
        </is>
      </c>
      <c r="BN2507" t="inlineStr">
        <is>
          <t>200.113.238.224</t>
        </is>
      </c>
      <c r="BO2507" t="inlineStr">
        <is>
          <t>Rivenson Michel</t>
        </is>
      </c>
    </row>
    <row r="2508">
      <c r="A2508" t="inlineStr">
        <is>
          <t>2506</t>
        </is>
      </c>
      <c r="B2508" t="inlineStr">
        <is>
          <t>bbaa884c-2e05-4fda-a180-9ae30bb97821</t>
        </is>
      </c>
      <c r="C2508" t="inlineStr">
        <is>
          <t>2025-06-24</t>
        </is>
      </c>
      <c r="D2508" t="inlineStr">
        <is>
          <t>8</t>
        </is>
      </c>
      <c r="E2508" t="inlineStr">
        <is>
          <t>---</t>
        </is>
      </c>
      <c r="F2508" t="inlineStr">
        <is>
          <t>0</t>
        </is>
      </c>
      <c r="G2508" t="inlineStr">
        <is>
          <t>---</t>
        </is>
      </c>
      <c r="H2508" t="inlineStr">
        <is>
          <t>1</t>
        </is>
      </c>
      <c r="I2508" t="inlineStr">
        <is>
          <t>1</t>
        </is>
      </c>
      <c r="J2508" t="inlineStr"/>
      <c r="K2508" t="inlineStr">
        <is>
          <t>---</t>
        </is>
      </c>
      <c r="L2508" t="inlineStr">
        <is>
          <t>---</t>
        </is>
      </c>
      <c r="M2508" t="inlineStr">
        <is>
          <t>---</t>
        </is>
      </c>
      <c r="N2508" t="inlineStr">
        <is>
          <t>---</t>
        </is>
      </c>
      <c r="O2508" t="inlineStr">
        <is>
          <t>---</t>
        </is>
      </c>
      <c r="P2508" t="inlineStr">
        <is>
          <t>---</t>
        </is>
      </c>
      <c r="Q2508" t="inlineStr">
        <is>
          <t>---</t>
        </is>
      </c>
      <c r="R2508" t="inlineStr">
        <is>
          <t>17.0</t>
        </is>
      </c>
      <c r="S2508" t="inlineStr">
        <is>
          <t>16.0</t>
        </is>
      </c>
      <c r="T2508" t="inlineStr">
        <is>
          <t>95.0</t>
        </is>
      </c>
      <c r="U2508" t="inlineStr"/>
      <c r="V2508" t="inlineStr"/>
      <c r="W2508" t="inlineStr">
        <is>
          <t>19.584947 -71.9413261 39.0 8.0</t>
        </is>
      </c>
      <c r="X2508" t="inlineStr">
        <is>
          <t>CAP/CSLT/ST01213</t>
        </is>
      </c>
      <c r="Y2508" t="inlineStr">
        <is>
          <t>CAP/CSLT/ST01213</t>
        </is>
      </c>
      <c r="Z2508" t="inlineStr">
        <is>
          <t>2025-06-24 19:02:50</t>
        </is>
      </c>
      <c r="AA2508" t="inlineStr">
        <is>
          <t>2025-06-24 11:24:27</t>
        </is>
      </c>
      <c r="AB2508" t="inlineStr">
        <is>
          <t>1irania</t>
        </is>
      </c>
      <c r="AC2508" t="inlineStr">
        <is>
          <t>2025-06-24 19:02:49</t>
        </is>
      </c>
      <c r="AD2508" s="1" t="inlineStr">
        <is>
          <t>https://www.commcarehq.org/a/caris-test/reports/form_data/bbaa884c-2e05-4fda-a180-9ae30bb97821/</t>
        </is>
      </c>
      <c r="AE2508" t="inlineStr">
        <is>
          <t>---</t>
        </is>
      </c>
      <c r="AF2508" t="inlineStr">
        <is>
          <t>3c5a623af057e23a32ae4000_203323</t>
        </is>
      </c>
      <c r="AG2508" t="inlineStr">
        <is>
          <t>---</t>
        </is>
      </c>
      <c r="AH2508" t="inlineStr">
        <is>
          <t>2025-06-24 19:02:50</t>
        </is>
      </c>
      <c r="AI2508" t="inlineStr">
        <is>
          <t>42a82b7de9e609ae71648670ad4c56aa</t>
        </is>
      </c>
      <c r="AJ2508" t="inlineStr">
        <is>
          <t>2025-06-24</t>
        </is>
      </c>
      <c r="AK2508" t="inlineStr">
        <is>
          <t>8</t>
        </is>
      </c>
      <c r="AL2508" t="inlineStr">
        <is>
          <t>---</t>
        </is>
      </c>
      <c r="AM2508" t="inlineStr">
        <is>
          <t>0</t>
        </is>
      </c>
      <c r="AN2508" t="inlineStr">
        <is>
          <t>---</t>
        </is>
      </c>
      <c r="AO2508" t="inlineStr">
        <is>
          <t>1</t>
        </is>
      </c>
      <c r="AP2508" t="inlineStr">
        <is>
          <t>1</t>
        </is>
      </c>
      <c r="AQ2508" t="inlineStr">
        <is>
          <t>17</t>
        </is>
      </c>
      <c r="AR2508" t="inlineStr">
        <is>
          <t>16</t>
        </is>
      </c>
      <c r="AS2508" t="inlineStr">
        <is>
          <t>95</t>
        </is>
      </c>
      <c r="AT2508" t="inlineStr">
        <is>
          <t>19.584947 -71.9413261 39.0 8.0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inlineStr">
        <is>
          <t>---</t>
        </is>
      </c>
      <c r="BA2508" t="inlineStr">
        <is>
          <t>42a82b7de9e609ae71648670ad4c56aa</t>
        </is>
      </c>
      <c r="BB2508" t="inlineStr">
        <is>
          <t>http://openrosa.org/formdesigner/0B48E039-1E80-49A7-AC24-732B6E788E39</t>
        </is>
      </c>
      <c r="BC2508" t="inlineStr">
        <is>
          <t>Ration et autres visites</t>
        </is>
      </c>
      <c r="BD2508" t="inlineStr">
        <is>
          <t>CommCare Android, version "2.57.0"(472005). App v16173. CommCare Version 2.57.0. Build 472005, built on: 2025-05-09</t>
        </is>
      </c>
      <c r="BE2508" t="inlineStr">
        <is>
          <t>commcare_810115cc-52c5-4875-8fe9-3d267d1618b9</t>
        </is>
      </c>
      <c r="BF2508" t="inlineStr">
        <is>
          <t>19.5843976 -71.941451 38.0 6.8</t>
        </is>
      </c>
      <c r="BG2508" t="inlineStr">
        <is>
          <t>f13d8149fc6d39ebe86af18272310ff9</t>
        </is>
      </c>
      <c r="BH2508" t="inlineStr">
        <is>
          <t>e80e5bb19d0d4d1e94c8a1a966fa7d8f</t>
        </is>
      </c>
      <c r="BI2508" t="inlineStr">
        <is>
          <t>15246</t>
        </is>
      </c>
      <c r="BJ2508" t="inlineStr">
        <is>
          <t>XFormInstance</t>
        </is>
      </c>
      <c r="BK2508" t="inlineStr">
        <is>
          <t>9c2bcca6511d11f0928d49da4e639005</t>
        </is>
      </c>
      <c r="BL2508" t="b">
        <v>0</v>
      </c>
      <c r="BM2508" t="inlineStr">
        <is>
          <t>---</t>
        </is>
      </c>
      <c r="BN2508" t="inlineStr">
        <is>
          <t>200.113.253.36</t>
        </is>
      </c>
      <c r="BO2508" t="inlineStr">
        <is>
          <t>Danissa Jean-Baptiste</t>
        </is>
      </c>
    </row>
    <row r="2509">
      <c r="A2509" t="inlineStr">
        <is>
          <t>2507</t>
        </is>
      </c>
      <c r="B2509" t="inlineStr">
        <is>
          <t>f10ac344-1945-4e32-b67f-90870356a6d8</t>
        </is>
      </c>
      <c r="C2509" t="inlineStr">
        <is>
          <t>2025-06-24</t>
        </is>
      </c>
      <c r="D2509" t="inlineStr">
        <is>
          <t>3</t>
        </is>
      </c>
      <c r="E2509" t="inlineStr">
        <is>
          <t>---</t>
        </is>
      </c>
      <c r="F2509" t="inlineStr">
        <is>
          <t>0</t>
        </is>
      </c>
      <c r="G2509" t="inlineStr">
        <is>
          <t>---</t>
        </is>
      </c>
      <c r="H2509" t="inlineStr">
        <is>
          <t>1</t>
        </is>
      </c>
      <c r="I2509" t="inlineStr">
        <is>
          <t>1</t>
        </is>
      </c>
      <c r="J2509" t="inlineStr">
        <is>
          <t>1</t>
        </is>
      </c>
      <c r="K2509" t="inlineStr">
        <is>
          <t>---</t>
        </is>
      </c>
      <c r="L2509" t="inlineStr">
        <is>
          <t>---</t>
        </is>
      </c>
      <c r="M2509" t="inlineStr">
        <is>
          <t>---</t>
        </is>
      </c>
      <c r="N2509" t="inlineStr">
        <is>
          <t>---</t>
        </is>
      </c>
      <c r="O2509" t="inlineStr">
        <is>
          <t>---</t>
        </is>
      </c>
      <c r="P2509" t="inlineStr">
        <is>
          <t>---</t>
        </is>
      </c>
      <c r="Q2509" t="inlineStr">
        <is>
          <t>---</t>
        </is>
      </c>
      <c r="R2509" t="inlineStr"/>
      <c r="S2509" t="inlineStr"/>
      <c r="T2509" t="inlineStr"/>
      <c r="U2509" t="inlineStr"/>
      <c r="V2509" t="inlineStr"/>
      <c r="W2509" t="inlineStr"/>
      <c r="X2509" t="inlineStr">
        <is>
          <t>CAP/CALT/ST00876</t>
        </is>
      </c>
      <c r="Y2509" t="inlineStr">
        <is>
          <t>CAP/CALT/ST00876</t>
        </is>
      </c>
      <c r="Z2509" t="inlineStr">
        <is>
          <t>2025-06-24 19:06:29</t>
        </is>
      </c>
      <c r="AA2509" t="inlineStr">
        <is>
          <t>2025-06-24 19:06:14</t>
        </is>
      </c>
      <c r="AB2509" t="inlineStr">
        <is>
          <t>1irania</t>
        </is>
      </c>
      <c r="AC2509" t="inlineStr">
        <is>
          <t>2025-06-24 19:06:28</t>
        </is>
      </c>
      <c r="AD2509" s="1" t="inlineStr">
        <is>
          <t>https://www.commcarehq.org/a/caris-test/reports/form_data/f10ac344-1945-4e32-b67f-90870356a6d8/</t>
        </is>
      </c>
      <c r="AE2509" t="inlineStr">
        <is>
          <t>---</t>
        </is>
      </c>
      <c r="AF2509" t="inlineStr">
        <is>
          <t>3c5a623af057e23a32ae4000_20993</t>
        </is>
      </c>
      <c r="AG2509" t="inlineStr">
        <is>
          <t>OK</t>
        </is>
      </c>
      <c r="AH2509" t="inlineStr">
        <is>
          <t>2025-06-24 19:06:29</t>
        </is>
      </c>
      <c r="AI2509" t="inlineStr">
        <is>
          <t>42a82b7de9e609ae71648670ad4c56aa</t>
        </is>
      </c>
      <c r="AJ2509" t="inlineStr">
        <is>
          <t>2025-06-24</t>
        </is>
      </c>
      <c r="AK2509" t="inlineStr">
        <is>
          <t>3</t>
        </is>
      </c>
      <c r="AL2509" t="inlineStr">
        <is>
          <t>---</t>
        </is>
      </c>
      <c r="AM2509" t="inlineStr">
        <is>
          <t>0</t>
        </is>
      </c>
      <c r="AN2509" t="inlineStr">
        <is>
          <t>---</t>
        </is>
      </c>
      <c r="AO2509" t="inlineStr">
        <is>
          <t>1</t>
        </is>
      </c>
      <c r="AP2509" t="inlineStr">
        <is>
          <t>1</t>
        </is>
      </c>
      <c r="AQ2509" t="inlineStr"/>
      <c r="AR2509" t="inlineStr"/>
      <c r="AS2509" t="inlineStr"/>
      <c r="AT2509" t="inlineStr"/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inlineStr">
        <is>
          <t>---</t>
        </is>
      </c>
      <c r="BA2509" t="inlineStr">
        <is>
          <t>42a82b7de9e609ae71648670ad4c56aa</t>
        </is>
      </c>
      <c r="BB2509" t="inlineStr">
        <is>
          <t>http://openrosa.org/formdesigner/0B48E039-1E80-49A7-AC24-732B6E788E39</t>
        </is>
      </c>
      <c r="BC2509" t="inlineStr">
        <is>
          <t>Ration et autres visites</t>
        </is>
      </c>
      <c r="BD2509" t="inlineStr">
        <is>
          <t>CommCare Android, version "2.57.0"(472005). App v16173. CommCare Version 2.57.0. Build 472005, built on: 2025-05-09</t>
        </is>
      </c>
      <c r="BE2509" t="inlineStr">
        <is>
          <t>commcare_810115cc-52c5-4875-8fe9-3d267d1618b9</t>
        </is>
      </c>
      <c r="BF2509" t="inlineStr">
        <is>
          <t>19.6162978 -72.0275609 8.4 9.0</t>
        </is>
      </c>
      <c r="BG2509" t="inlineStr">
        <is>
          <t>f13d8149fc6d39ebe86af18272310ff9</t>
        </is>
      </c>
      <c r="BH2509" t="inlineStr">
        <is>
          <t>e80e5bb19d0d4d1e94c8a1a966fa7d8f</t>
        </is>
      </c>
      <c r="BI2509" t="inlineStr">
        <is>
          <t>15246</t>
        </is>
      </c>
      <c r="BJ2509" t="inlineStr">
        <is>
          <t>XFormInstance</t>
        </is>
      </c>
      <c r="BK2509" t="inlineStr">
        <is>
          <t>9c2bcca6511d11f0928d49da4e639005</t>
        </is>
      </c>
      <c r="BL2509" t="b">
        <v>0</v>
      </c>
      <c r="BM2509" t="inlineStr">
        <is>
          <t>---</t>
        </is>
      </c>
      <c r="BN2509" t="inlineStr">
        <is>
          <t>200.113.253.36</t>
        </is>
      </c>
      <c r="BO2509" t="inlineStr">
        <is>
          <t>Mackson Theodore</t>
        </is>
      </c>
    </row>
    <row r="2510">
      <c r="A2510" t="inlineStr">
        <is>
          <t>2508</t>
        </is>
      </c>
      <c r="B2510" t="inlineStr">
        <is>
          <t>86b4ae81-45e8-46fc-97c1-9f89deb6caaa</t>
        </is>
      </c>
      <c r="C2510" t="inlineStr">
        <is>
          <t>2025-06-24</t>
        </is>
      </c>
      <c r="D2510" t="inlineStr">
        <is>
          <t>3</t>
        </is>
      </c>
      <c r="E2510" t="inlineStr">
        <is>
          <t>---</t>
        </is>
      </c>
      <c r="F2510" t="inlineStr">
        <is>
          <t>0</t>
        </is>
      </c>
      <c r="G2510" t="inlineStr">
        <is>
          <t>---</t>
        </is>
      </c>
      <c r="H2510" t="inlineStr">
        <is>
          <t>1</t>
        </is>
      </c>
      <c r="I2510" t="inlineStr">
        <is>
          <t>1</t>
        </is>
      </c>
      <c r="J2510" t="inlineStr">
        <is>
          <t>1</t>
        </is>
      </c>
      <c r="K2510" t="inlineStr">
        <is>
          <t>---</t>
        </is>
      </c>
      <c r="L2510" t="inlineStr">
        <is>
          <t>---</t>
        </is>
      </c>
      <c r="M2510" t="inlineStr">
        <is>
          <t>---</t>
        </is>
      </c>
      <c r="N2510" t="inlineStr">
        <is>
          <t>---</t>
        </is>
      </c>
      <c r="O2510" t="inlineStr">
        <is>
          <t>---</t>
        </is>
      </c>
      <c r="P2510" t="inlineStr">
        <is>
          <t>---</t>
        </is>
      </c>
      <c r="Q2510" t="inlineStr">
        <is>
          <t>---</t>
        </is>
      </c>
      <c r="R2510" t="inlineStr"/>
      <c r="S2510" t="inlineStr"/>
      <c r="T2510" t="inlineStr"/>
      <c r="U2510" t="inlineStr"/>
      <c r="V2510" t="inlineStr"/>
      <c r="W2510" t="inlineStr"/>
      <c r="X2510" t="inlineStr">
        <is>
          <t>CAP/CALT/00034</t>
        </is>
      </c>
      <c r="Y2510" t="inlineStr">
        <is>
          <t>CAP/CALT/00034</t>
        </is>
      </c>
      <c r="Z2510" t="inlineStr">
        <is>
          <t>2025-06-24 19:07:05</t>
        </is>
      </c>
      <c r="AA2510" t="inlineStr">
        <is>
          <t>2025-06-24 19:06:46</t>
        </is>
      </c>
      <c r="AB2510" t="inlineStr">
        <is>
          <t>1irania</t>
        </is>
      </c>
      <c r="AC2510" t="inlineStr">
        <is>
          <t>2025-06-24 19:07:03</t>
        </is>
      </c>
      <c r="AD2510" s="1" t="inlineStr">
        <is>
          <t>https://www.commcarehq.org/a/caris-test/reports/form_data/86b4ae81-45e8-46fc-97c1-9f89deb6caaa/</t>
        </is>
      </c>
      <c r="AE2510" t="inlineStr">
        <is>
          <t>---</t>
        </is>
      </c>
      <c r="AF2510" t="inlineStr">
        <is>
          <t>3c5a623af057e23a32ae4000_20937</t>
        </is>
      </c>
      <c r="AG2510" t="inlineStr">
        <is>
          <t>OK</t>
        </is>
      </c>
      <c r="AH2510" t="inlineStr">
        <is>
          <t>2025-06-24 19:07:05</t>
        </is>
      </c>
      <c r="AI2510" t="inlineStr">
        <is>
          <t>42a82b7de9e609ae71648670ad4c56aa</t>
        </is>
      </c>
      <c r="AJ2510" t="inlineStr">
        <is>
          <t>2025-06-24</t>
        </is>
      </c>
      <c r="AK2510" t="inlineStr">
        <is>
          <t>3</t>
        </is>
      </c>
      <c r="AL2510" t="inlineStr">
        <is>
          <t>---</t>
        </is>
      </c>
      <c r="AM2510" t="inlineStr">
        <is>
          <t>0</t>
        </is>
      </c>
      <c r="AN2510" t="inlineStr">
        <is>
          <t>---</t>
        </is>
      </c>
      <c r="AO2510" t="inlineStr">
        <is>
          <t>1</t>
        </is>
      </c>
      <c r="AP2510" t="inlineStr">
        <is>
          <t>1</t>
        </is>
      </c>
      <c r="AQ2510" t="inlineStr"/>
      <c r="AR2510" t="inlineStr"/>
      <c r="AS2510" t="inlineStr"/>
      <c r="AT2510" t="inlineStr"/>
      <c r="AU2510" t="inlineStr">
        <is>
          <t>---</t>
        </is>
      </c>
      <c r="AV2510" t="inlineStr">
        <is>
          <t>---</t>
        </is>
      </c>
      <c r="AW2510" t="inlineStr">
        <is>
          <t>---</t>
        </is>
      </c>
      <c r="AX2510" t="inlineStr">
        <is>
          <t>---</t>
        </is>
      </c>
      <c r="AY2510" t="inlineStr">
        <is>
          <t>---</t>
        </is>
      </c>
      <c r="AZ2510" t="inlineStr">
        <is>
          <t>---</t>
        </is>
      </c>
      <c r="BA2510" t="inlineStr">
        <is>
          <t>42a82b7de9e609ae71648670ad4c56aa</t>
        </is>
      </c>
      <c r="BB2510" t="inlineStr">
        <is>
          <t>http://openrosa.org/formdesigner/0B48E039-1E80-49A7-AC24-732B6E788E39</t>
        </is>
      </c>
      <c r="BC2510" t="inlineStr">
        <is>
          <t>Ration et autres visites</t>
        </is>
      </c>
      <c r="BD2510" t="inlineStr">
        <is>
          <t>CommCare Android, version "2.57.0"(472005). App v16173. CommCare Version 2.57.0. Build 472005, built on: 2025-05-09</t>
        </is>
      </c>
      <c r="BE2510" t="inlineStr">
        <is>
          <t>commcare_810115cc-52c5-4875-8fe9-3d267d1618b9</t>
        </is>
      </c>
      <c r="BF2510" t="inlineStr">
        <is>
          <t>19.6161175 -72.0276594 8.4 10.0</t>
        </is>
      </c>
      <c r="BG2510" t="inlineStr">
        <is>
          <t>f13d8149fc6d39ebe86af18272310ff9</t>
        </is>
      </c>
      <c r="BH2510" t="inlineStr">
        <is>
          <t>e80e5bb19d0d4d1e94c8a1a966fa7d8f</t>
        </is>
      </c>
      <c r="BI2510" t="inlineStr">
        <is>
          <t>15246</t>
        </is>
      </c>
      <c r="BJ2510" t="inlineStr">
        <is>
          <t>XFormInstance</t>
        </is>
      </c>
      <c r="BK2510" t="inlineStr">
        <is>
          <t>9c2bcca6511d11f0928d49da4e639005</t>
        </is>
      </c>
      <c r="BL2510" t="b">
        <v>0</v>
      </c>
      <c r="BM2510" t="inlineStr">
        <is>
          <t>---</t>
        </is>
      </c>
      <c r="BN2510" t="inlineStr">
        <is>
          <t>200.113.253.36</t>
        </is>
      </c>
      <c r="BO2510" t="inlineStr">
        <is>
          <t>Ginalson Nacius</t>
        </is>
      </c>
    </row>
    <row r="2511">
      <c r="A2511" t="inlineStr">
        <is>
          <t>2509</t>
        </is>
      </c>
      <c r="B2511" t="inlineStr">
        <is>
          <t>1baaf9c7-21ab-4190-9bd9-33f15e89019d</t>
        </is>
      </c>
      <c r="C2511" t="inlineStr">
        <is>
          <t>2025-06-24</t>
        </is>
      </c>
      <c r="D2511" t="inlineStr">
        <is>
          <t>3</t>
        </is>
      </c>
      <c r="E2511" t="inlineStr">
        <is>
          <t>---</t>
        </is>
      </c>
      <c r="F2511" t="inlineStr">
        <is>
          <t>0</t>
        </is>
      </c>
      <c r="G2511" t="inlineStr">
        <is>
          <t>---</t>
        </is>
      </c>
      <c r="H2511" t="inlineStr">
        <is>
          <t>1</t>
        </is>
      </c>
      <c r="I2511" t="inlineStr">
        <is>
          <t>1</t>
        </is>
      </c>
      <c r="J2511" t="inlineStr">
        <is>
          <t>1</t>
        </is>
      </c>
      <c r="K2511" t="inlineStr">
        <is>
          <t>---</t>
        </is>
      </c>
      <c r="L2511" t="inlineStr">
        <is>
          <t>---</t>
        </is>
      </c>
      <c r="M2511" t="inlineStr">
        <is>
          <t>---</t>
        </is>
      </c>
      <c r="N2511" t="inlineStr">
        <is>
          <t>---</t>
        </is>
      </c>
      <c r="O2511" t="inlineStr">
        <is>
          <t>---</t>
        </is>
      </c>
      <c r="P2511" t="inlineStr">
        <is>
          <t>---</t>
        </is>
      </c>
      <c r="Q2511" t="inlineStr">
        <is>
          <t>---</t>
        </is>
      </c>
      <c r="R2511" t="inlineStr"/>
      <c r="S2511" t="inlineStr"/>
      <c r="T2511" t="inlineStr"/>
      <c r="U2511" t="inlineStr"/>
      <c r="V2511" t="inlineStr"/>
      <c r="W2511" t="inlineStr"/>
      <c r="X2511" t="inlineStr">
        <is>
          <t>CAP/HSCM/ST02041</t>
        </is>
      </c>
      <c r="Y2511" t="inlineStr">
        <is>
          <t>CAP/HSCM/ST02041</t>
        </is>
      </c>
      <c r="Z2511" t="inlineStr">
        <is>
          <t>2025-06-25 02:03:27</t>
        </is>
      </c>
      <c r="AA2511" t="inlineStr">
        <is>
          <t>2025-06-25 02:03:14</t>
        </is>
      </c>
      <c r="AB2511" t="inlineStr">
        <is>
          <t>1fleurgile</t>
        </is>
      </c>
      <c r="AC2511" t="inlineStr">
        <is>
          <t>2025-06-25 01:33:12</t>
        </is>
      </c>
      <c r="AD2511" s="1" t="inlineStr">
        <is>
          <t>https://www.commcarehq.org/a/caris-test/reports/form_data/1baaf9c7-21ab-4190-9bd9-33f15e89019d/</t>
        </is>
      </c>
      <c r="AE2511" t="inlineStr">
        <is>
          <t>---</t>
        </is>
      </c>
      <c r="AF2511" t="inlineStr">
        <is>
          <t>9df1f83234a24af1bc7aaf8bf74f2722</t>
        </is>
      </c>
      <c r="AG2511" t="inlineStr">
        <is>
          <t>OK</t>
        </is>
      </c>
      <c r="AH2511" t="inlineStr">
        <is>
          <t>2025-06-25 02:03:27</t>
        </is>
      </c>
      <c r="AI2511" t="inlineStr">
        <is>
          <t>9cfdf7db54419d22491b2c964b5162b3</t>
        </is>
      </c>
      <c r="AJ2511" t="inlineStr">
        <is>
          <t>2025-06-24</t>
        </is>
      </c>
      <c r="AK2511" t="inlineStr">
        <is>
          <t>3</t>
        </is>
      </c>
      <c r="AL2511" t="inlineStr">
        <is>
          <t>---</t>
        </is>
      </c>
      <c r="AM2511" t="inlineStr">
        <is>
          <t>0</t>
        </is>
      </c>
      <c r="AN2511" t="inlineStr">
        <is>
          <t>---</t>
        </is>
      </c>
      <c r="AO2511" t="inlineStr">
        <is>
          <t>1</t>
        </is>
      </c>
      <c r="AP2511" t="inlineStr">
        <is>
          <t>1</t>
        </is>
      </c>
      <c r="AQ2511" t="inlineStr"/>
      <c r="AR2511" t="inlineStr"/>
      <c r="AS2511" t="inlineStr"/>
      <c r="AT2511" t="inlineStr"/>
      <c r="AU2511" t="inlineStr">
        <is>
          <t>---</t>
        </is>
      </c>
      <c r="AV2511" t="inlineStr">
        <is>
          <t>---</t>
        </is>
      </c>
      <c r="AW2511" t="inlineStr">
        <is>
          <t>---</t>
        </is>
      </c>
      <c r="AX2511" t="inlineStr">
        <is>
          <t>---</t>
        </is>
      </c>
      <c r="AY2511" t="inlineStr">
        <is>
          <t>---</t>
        </is>
      </c>
      <c r="AZ2511" t="inlineStr">
        <is>
          <t>---</t>
        </is>
      </c>
      <c r="BA2511" t="inlineStr">
        <is>
          <t>9cfdf7db54419d22491b2c964b5162b3</t>
        </is>
      </c>
      <c r="BB2511" t="inlineStr">
        <is>
          <t>http://openrosa.org/formdesigner/0B48E039-1E80-49A7-AC24-732B6E788E39</t>
        </is>
      </c>
      <c r="BC2511" t="inlineStr">
        <is>
          <t>Ration et autres visites</t>
        </is>
      </c>
      <c r="BD2511" t="inlineStr">
        <is>
          <t>CommCare Android, version "2.56.1"(471796). App v16173. CommCare Version 2.56.1. Build 471796, built on: 2025-05-12</t>
        </is>
      </c>
      <c r="BE2511" t="inlineStr">
        <is>
          <t>commcare_76b456dd-7d90-498a-a785-92f136625a61</t>
        </is>
      </c>
      <c r="BF2511" t="inlineStr">
        <is>
          <t>19.7259014 -72.2224992 0.0 1799.99</t>
        </is>
      </c>
      <c r="BG2511" t="inlineStr">
        <is>
          <t>f13d8149fc6d39ebe86af18272310ff9</t>
        </is>
      </c>
      <c r="BH2511" t="inlineStr">
        <is>
          <t>e80e5bb19d0d4d1e94c8a1a966fa7d8f</t>
        </is>
      </c>
      <c r="BI2511" t="inlineStr">
        <is>
          <t>15246</t>
        </is>
      </c>
      <c r="BJ2511" t="inlineStr">
        <is>
          <t>XFormInstance</t>
        </is>
      </c>
      <c r="BK2511" t="inlineStr">
        <is>
          <t>53bd37884d7211f0938abb16f85ce7ee</t>
        </is>
      </c>
      <c r="BL2511" t="b">
        <v>0</v>
      </c>
      <c r="BM2511" t="inlineStr">
        <is>
          <t>---</t>
        </is>
      </c>
      <c r="BN2511" t="inlineStr">
        <is>
          <t>200.113.215.191</t>
        </is>
      </c>
      <c r="BO2511" t="inlineStr">
        <is>
          <t>Benjamin Catherine</t>
        </is>
      </c>
    </row>
    <row r="2512">
      <c r="A2512" t="inlineStr">
        <is>
          <t>2510</t>
        </is>
      </c>
      <c r="B2512" t="inlineStr">
        <is>
          <t>af4bcdad-1fb4-4a0f-96a9-a7cff5ca6ed8</t>
        </is>
      </c>
      <c r="C2512" t="inlineStr">
        <is>
          <t>2025-06-24</t>
        </is>
      </c>
      <c r="D2512" t="inlineStr">
        <is>
          <t>3</t>
        </is>
      </c>
      <c r="E2512" t="inlineStr">
        <is>
          <t>---</t>
        </is>
      </c>
      <c r="F2512" t="inlineStr">
        <is>
          <t>0</t>
        </is>
      </c>
      <c r="G2512" t="inlineStr">
        <is>
          <t>---</t>
        </is>
      </c>
      <c r="H2512" t="inlineStr">
        <is>
          <t>1</t>
        </is>
      </c>
      <c r="I2512" t="inlineStr">
        <is>
          <t>1</t>
        </is>
      </c>
      <c r="J2512" t="inlineStr">
        <is>
          <t>1</t>
        </is>
      </c>
      <c r="K2512" t="inlineStr">
        <is>
          <t>---</t>
        </is>
      </c>
      <c r="L2512" t="inlineStr">
        <is>
          <t>---</t>
        </is>
      </c>
      <c r="M2512" t="inlineStr">
        <is>
          <t>---</t>
        </is>
      </c>
      <c r="N2512" t="inlineStr">
        <is>
          <t>---</t>
        </is>
      </c>
      <c r="O2512" t="inlineStr">
        <is>
          <t>---</t>
        </is>
      </c>
      <c r="P2512" t="inlineStr">
        <is>
          <t>---</t>
        </is>
      </c>
      <c r="Q2512" t="inlineStr">
        <is>
          <t>---</t>
        </is>
      </c>
      <c r="R2512" t="inlineStr"/>
      <c r="S2512" t="inlineStr"/>
      <c r="T2512" t="inlineStr"/>
      <c r="U2512" t="inlineStr"/>
      <c r="V2512" t="inlineStr"/>
      <c r="W2512" t="inlineStr"/>
      <c r="X2512" t="inlineStr">
        <is>
          <t>CAP/HSCM/ST02455</t>
        </is>
      </c>
      <c r="Y2512" t="inlineStr">
        <is>
          <t>CAP/HSCM/ST02455</t>
        </is>
      </c>
      <c r="Z2512" t="inlineStr">
        <is>
          <t>2025-06-25 02:04:31</t>
        </is>
      </c>
      <c r="AA2512" t="inlineStr">
        <is>
          <t>2025-06-25 02:04:19</t>
        </is>
      </c>
      <c r="AB2512" t="inlineStr">
        <is>
          <t>1fleurgile</t>
        </is>
      </c>
      <c r="AC2512" t="inlineStr">
        <is>
          <t>2025-06-25 01:33:13</t>
        </is>
      </c>
      <c r="AD2512" s="1" t="inlineStr">
        <is>
          <t>https://www.commcarehq.org/a/caris-test/reports/form_data/af4bcdad-1fb4-4a0f-96a9-a7cff5ca6ed8/</t>
        </is>
      </c>
      <c r="AE2512" t="inlineStr">
        <is>
          <t>---</t>
        </is>
      </c>
      <c r="AF2512" t="inlineStr">
        <is>
          <t>1f3afb10bdb14eb68007b1971685250d</t>
        </is>
      </c>
      <c r="AG2512" t="inlineStr">
        <is>
          <t>OK</t>
        </is>
      </c>
      <c r="AH2512" t="inlineStr">
        <is>
          <t>2025-06-25 02:04:31</t>
        </is>
      </c>
      <c r="AI2512" t="inlineStr">
        <is>
          <t>9cfdf7db54419d22491b2c964b5162b3</t>
        </is>
      </c>
      <c r="AJ2512" t="inlineStr">
        <is>
          <t>2025-06-24</t>
        </is>
      </c>
      <c r="AK2512" t="inlineStr">
        <is>
          <t>3</t>
        </is>
      </c>
      <c r="AL2512" t="inlineStr">
        <is>
          <t>---</t>
        </is>
      </c>
      <c r="AM2512" t="inlineStr">
        <is>
          <t>0</t>
        </is>
      </c>
      <c r="AN2512" t="inlineStr">
        <is>
          <t>---</t>
        </is>
      </c>
      <c r="AO2512" t="inlineStr">
        <is>
          <t>1</t>
        </is>
      </c>
      <c r="AP2512" t="inlineStr">
        <is>
          <t>1</t>
        </is>
      </c>
      <c r="AQ2512" t="inlineStr"/>
      <c r="AR2512" t="inlineStr"/>
      <c r="AS2512" t="inlineStr"/>
      <c r="AT2512" t="inlineStr"/>
      <c r="AU2512" t="inlineStr">
        <is>
          <t>---</t>
        </is>
      </c>
      <c r="AV2512" t="inlineStr">
        <is>
          <t>---</t>
        </is>
      </c>
      <c r="AW2512" t="inlineStr">
        <is>
          <t>---</t>
        </is>
      </c>
      <c r="AX2512" t="inlineStr">
        <is>
          <t>---</t>
        </is>
      </c>
      <c r="AY2512" t="inlineStr">
        <is>
          <t>---</t>
        </is>
      </c>
      <c r="AZ2512" t="inlineStr">
        <is>
          <t>---</t>
        </is>
      </c>
      <c r="BA2512" t="inlineStr">
        <is>
          <t>9cfdf7db54419d22491b2c964b5162b3</t>
        </is>
      </c>
      <c r="BB2512" t="inlineStr">
        <is>
          <t>http://openrosa.org/formdesigner/0B48E039-1E80-49A7-AC24-732B6E788E39</t>
        </is>
      </c>
      <c r="BC2512" t="inlineStr">
        <is>
          <t>Ration et autres visites</t>
        </is>
      </c>
      <c r="BD2512" t="inlineStr">
        <is>
          <t>CommCare Android, version "2.56.1"(471796). App v16173. CommCare Version 2.56.1. Build 471796, built on: 2025-05-12</t>
        </is>
      </c>
      <c r="BE2512" t="inlineStr">
        <is>
          <t>commcare_76b456dd-7d90-498a-a785-92f136625a61</t>
        </is>
      </c>
      <c r="BF2512" t="inlineStr">
        <is>
          <t>19.7259014 -72.2224992 0.0 1799.99</t>
        </is>
      </c>
      <c r="BG2512" t="inlineStr">
        <is>
          <t>f13d8149fc6d39ebe86af18272310ff9</t>
        </is>
      </c>
      <c r="BH2512" t="inlineStr">
        <is>
          <t>e80e5bb19d0d4d1e94c8a1a966fa7d8f</t>
        </is>
      </c>
      <c r="BI2512" t="inlineStr">
        <is>
          <t>15246</t>
        </is>
      </c>
      <c r="BJ2512" t="inlineStr">
        <is>
          <t>XFormInstance</t>
        </is>
      </c>
      <c r="BK2512" t="inlineStr">
        <is>
          <t>53bd37884d7211f0938abb16f85ce7ee</t>
        </is>
      </c>
      <c r="BL2512" t="b">
        <v>0</v>
      </c>
      <c r="BM2512" t="inlineStr">
        <is>
          <t>---</t>
        </is>
      </c>
      <c r="BN2512" t="inlineStr">
        <is>
          <t>200.113.215.191</t>
        </is>
      </c>
      <c r="BO2512" t="inlineStr">
        <is>
          <t>cherelus Dieuson (Alixon</t>
        </is>
      </c>
    </row>
    <row r="2513">
      <c r="A2513" t="inlineStr">
        <is>
          <t>2511</t>
        </is>
      </c>
      <c r="B2513" t="inlineStr">
        <is>
          <t>cd0c4fdb-8f0f-4609-88ae-80495f28d3df</t>
        </is>
      </c>
      <c r="C2513" t="inlineStr">
        <is>
          <t>2025-06-24</t>
        </is>
      </c>
      <c r="D2513" t="inlineStr">
        <is>
          <t>3</t>
        </is>
      </c>
      <c r="E2513" t="inlineStr">
        <is>
          <t>---</t>
        </is>
      </c>
      <c r="F2513" t="inlineStr">
        <is>
          <t>0</t>
        </is>
      </c>
      <c r="G2513" t="inlineStr">
        <is>
          <t>---</t>
        </is>
      </c>
      <c r="H2513" t="inlineStr">
        <is>
          <t>1</t>
        </is>
      </c>
      <c r="I2513" t="inlineStr">
        <is>
          <t>1</t>
        </is>
      </c>
      <c r="J2513" t="inlineStr">
        <is>
          <t>1</t>
        </is>
      </c>
      <c r="K2513" t="inlineStr">
        <is>
          <t>---</t>
        </is>
      </c>
      <c r="L2513" t="inlineStr">
        <is>
          <t>---</t>
        </is>
      </c>
      <c r="M2513" t="inlineStr">
        <is>
          <t>---</t>
        </is>
      </c>
      <c r="N2513" t="inlineStr">
        <is>
          <t>---</t>
        </is>
      </c>
      <c r="O2513" t="inlineStr">
        <is>
          <t>---</t>
        </is>
      </c>
      <c r="P2513" t="inlineStr">
        <is>
          <t>---</t>
        </is>
      </c>
      <c r="Q2513" t="inlineStr">
        <is>
          <t>---</t>
        </is>
      </c>
      <c r="R2513" t="inlineStr"/>
      <c r="S2513" t="inlineStr"/>
      <c r="T2513" t="inlineStr"/>
      <c r="U2513" t="inlineStr"/>
      <c r="V2513" t="inlineStr"/>
      <c r="W2513" t="inlineStr"/>
      <c r="X2513" t="inlineStr">
        <is>
          <t>CAP/HSCM/ST02293</t>
        </is>
      </c>
      <c r="Y2513" t="inlineStr">
        <is>
          <t>CAP/HSCM/ST02293</t>
        </is>
      </c>
      <c r="Z2513" t="inlineStr">
        <is>
          <t>2025-06-25 02:06:07</t>
        </is>
      </c>
      <c r="AA2513" t="inlineStr">
        <is>
          <t>2025-06-25 02:05:24</t>
        </is>
      </c>
      <c r="AB2513" t="inlineStr">
        <is>
          <t>1fleurgile</t>
        </is>
      </c>
      <c r="AC2513" t="inlineStr">
        <is>
          <t>2025-06-25 01:33:13</t>
        </is>
      </c>
      <c r="AD2513" s="1" t="inlineStr">
        <is>
          <t>https://www.commcarehq.org/a/caris-test/reports/form_data/cd0c4fdb-8f0f-4609-88ae-80495f28d3df/</t>
        </is>
      </c>
      <c r="AE2513" t="inlineStr">
        <is>
          <t>---</t>
        </is>
      </c>
      <c r="AF2513" t="inlineStr">
        <is>
          <t>af4f14740bcf40adaf38e1b96000b39d</t>
        </is>
      </c>
      <c r="AG2513" t="inlineStr">
        <is>
          <t>OK</t>
        </is>
      </c>
      <c r="AH2513" t="inlineStr">
        <is>
          <t>2025-06-25 02:06:07</t>
        </is>
      </c>
      <c r="AI2513" t="inlineStr">
        <is>
          <t>9cfdf7db54419d22491b2c964b5162b3</t>
        </is>
      </c>
      <c r="AJ2513" t="inlineStr">
        <is>
          <t>2025-06-24</t>
        </is>
      </c>
      <c r="AK2513" t="inlineStr">
        <is>
          <t>3</t>
        </is>
      </c>
      <c r="AL2513" t="inlineStr">
        <is>
          <t>---</t>
        </is>
      </c>
      <c r="AM2513" t="inlineStr">
        <is>
          <t>0</t>
        </is>
      </c>
      <c r="AN2513" t="inlineStr">
        <is>
          <t>---</t>
        </is>
      </c>
      <c r="AO2513" t="inlineStr">
        <is>
          <t>1</t>
        </is>
      </c>
      <c r="AP2513" t="inlineStr">
        <is>
          <t>1</t>
        </is>
      </c>
      <c r="AQ2513" t="inlineStr"/>
      <c r="AR2513" t="inlineStr"/>
      <c r="AS2513" t="inlineStr"/>
      <c r="AT2513" t="inlineStr"/>
      <c r="AU2513" t="inlineStr">
        <is>
          <t>---</t>
        </is>
      </c>
      <c r="AV2513" t="inlineStr">
        <is>
          <t>---</t>
        </is>
      </c>
      <c r="AW2513" t="inlineStr">
        <is>
          <t>---</t>
        </is>
      </c>
      <c r="AX2513" t="inlineStr">
        <is>
          <t>---</t>
        </is>
      </c>
      <c r="AY2513" t="inlineStr">
        <is>
          <t>---</t>
        </is>
      </c>
      <c r="AZ2513" t="inlineStr">
        <is>
          <t>---</t>
        </is>
      </c>
      <c r="BA2513" t="inlineStr">
        <is>
          <t>9cfdf7db54419d22491b2c964b5162b3</t>
        </is>
      </c>
      <c r="BB2513" t="inlineStr">
        <is>
          <t>http://openrosa.org/formdesigner/0B48E039-1E80-49A7-AC24-732B6E788E39</t>
        </is>
      </c>
      <c r="BC2513" t="inlineStr">
        <is>
          <t>Ration et autres visites</t>
        </is>
      </c>
      <c r="BD2513" t="inlineStr">
        <is>
          <t>CommCare Android, version "2.56.1"(471796). App v16173. CommCare Version 2.56.1. Build 471796, built on: 2025-05-12</t>
        </is>
      </c>
      <c r="BE2513" t="inlineStr">
        <is>
          <t>commcare_76b456dd-7d90-498a-a785-92f136625a61</t>
        </is>
      </c>
      <c r="BF2513" t="inlineStr">
        <is>
          <t>19.7259014 -72.2224992 0.0 1799.99</t>
        </is>
      </c>
      <c r="BG2513" t="inlineStr">
        <is>
          <t>f13d8149fc6d39ebe86af18272310ff9</t>
        </is>
      </c>
      <c r="BH2513" t="inlineStr">
        <is>
          <t>e80e5bb19d0d4d1e94c8a1a966fa7d8f</t>
        </is>
      </c>
      <c r="BI2513" t="inlineStr">
        <is>
          <t>15246</t>
        </is>
      </c>
      <c r="BJ2513" t="inlineStr">
        <is>
          <t>XFormInstance</t>
        </is>
      </c>
      <c r="BK2513" t="inlineStr">
        <is>
          <t>53bd37884d7211f0938abb16f85ce7ee</t>
        </is>
      </c>
      <c r="BL2513" t="b">
        <v>0</v>
      </c>
      <c r="BM2513" t="inlineStr">
        <is>
          <t>---</t>
        </is>
      </c>
      <c r="BN2513" t="inlineStr">
        <is>
          <t>200.113.215.191</t>
        </is>
      </c>
      <c r="BO2513" t="inlineStr">
        <is>
          <t>Christ-Love Cherizard</t>
        </is>
      </c>
    </row>
    <row r="2514">
      <c r="A2514" t="inlineStr">
        <is>
          <t>2512</t>
        </is>
      </c>
      <c r="B2514" t="inlineStr">
        <is>
          <t>e2df6030-72a5-4bd3-8b4c-8d3e86ec4b58</t>
        </is>
      </c>
      <c r="C2514" t="inlineStr">
        <is>
          <t>2025-06-25</t>
        </is>
      </c>
      <c r="D2514" t="inlineStr">
        <is>
          <t>3</t>
        </is>
      </c>
      <c r="E2514" t="inlineStr">
        <is>
          <t>---</t>
        </is>
      </c>
      <c r="F2514" t="inlineStr">
        <is>
          <t>0</t>
        </is>
      </c>
      <c r="G2514" t="inlineStr">
        <is>
          <t>---</t>
        </is>
      </c>
      <c r="H2514" t="inlineStr">
        <is>
          <t>1</t>
        </is>
      </c>
      <c r="I2514" t="inlineStr">
        <is>
          <t>1</t>
        </is>
      </c>
      <c r="J2514" t="inlineStr">
        <is>
          <t>1</t>
        </is>
      </c>
      <c r="K2514" t="inlineStr">
        <is>
          <t>---</t>
        </is>
      </c>
      <c r="L2514" t="inlineStr">
        <is>
          <t>---</t>
        </is>
      </c>
      <c r="M2514" t="inlineStr">
        <is>
          <t>---</t>
        </is>
      </c>
      <c r="N2514" t="inlineStr">
        <is>
          <t>---</t>
        </is>
      </c>
      <c r="O2514" t="inlineStr">
        <is>
          <t>---</t>
        </is>
      </c>
      <c r="P2514" t="inlineStr">
        <is>
          <t>---</t>
        </is>
      </c>
      <c r="Q2514" t="inlineStr">
        <is>
          <t>---</t>
        </is>
      </c>
      <c r="R2514" t="inlineStr"/>
      <c r="S2514" t="inlineStr"/>
      <c r="T2514" t="inlineStr"/>
      <c r="U2514" t="inlineStr"/>
      <c r="V2514" t="inlineStr"/>
      <c r="W2514" t="inlineStr"/>
      <c r="X2514" t="inlineStr">
        <is>
          <t>CAP/CALT/ST00898</t>
        </is>
      </c>
      <c r="Y2514" t="inlineStr">
        <is>
          <t>CAP/CALT/ST00898</t>
        </is>
      </c>
      <c r="Z2514" t="inlineStr">
        <is>
          <t>2025-06-25 17:16:21</t>
        </is>
      </c>
      <c r="AA2514" t="inlineStr">
        <is>
          <t>2025-06-25 17:16:09</t>
        </is>
      </c>
      <c r="AB2514" t="inlineStr">
        <is>
          <t>1irania</t>
        </is>
      </c>
      <c r="AC2514" t="inlineStr">
        <is>
          <t>2025-06-25 17:16:21</t>
        </is>
      </c>
      <c r="AD2514" s="1" t="inlineStr">
        <is>
          <t>https://www.commcarehq.org/a/caris-test/reports/form_data/e2df6030-72a5-4bd3-8b4c-8d3e86ec4b58/</t>
        </is>
      </c>
      <c r="AE2514" t="inlineStr">
        <is>
          <t>---</t>
        </is>
      </c>
      <c r="AF2514" t="inlineStr">
        <is>
          <t>3c5a623af057e23a32ae4000_24587</t>
        </is>
      </c>
      <c r="AG2514" t="inlineStr">
        <is>
          <t>OK</t>
        </is>
      </c>
      <c r="AH2514" t="inlineStr">
        <is>
          <t>2025-06-25 17:16:21</t>
        </is>
      </c>
      <c r="AI2514" t="inlineStr">
        <is>
          <t>42a82b7de9e609ae71648670ad4c56aa</t>
        </is>
      </c>
      <c r="AJ2514" t="inlineStr">
        <is>
          <t>2025-06-25</t>
        </is>
      </c>
      <c r="AK2514" t="inlineStr">
        <is>
          <t>3</t>
        </is>
      </c>
      <c r="AL2514" t="inlineStr">
        <is>
          <t>---</t>
        </is>
      </c>
      <c r="AM2514" t="inlineStr">
        <is>
          <t>0</t>
        </is>
      </c>
      <c r="AN2514" t="inlineStr">
        <is>
          <t>---</t>
        </is>
      </c>
      <c r="AO2514" t="inlineStr">
        <is>
          <t>1</t>
        </is>
      </c>
      <c r="AP2514" t="inlineStr">
        <is>
          <t>1</t>
        </is>
      </c>
      <c r="AQ2514" t="inlineStr"/>
      <c r="AR2514" t="inlineStr"/>
      <c r="AS2514" t="inlineStr"/>
      <c r="AT2514" t="inlineStr"/>
      <c r="AU2514" t="inlineStr">
        <is>
          <t>---</t>
        </is>
      </c>
      <c r="AV2514" t="inlineStr">
        <is>
          <t>---</t>
        </is>
      </c>
      <c r="AW2514" t="inlineStr">
        <is>
          <t>---</t>
        </is>
      </c>
      <c r="AX2514" t="inlineStr">
        <is>
          <t>---</t>
        </is>
      </c>
      <c r="AY2514" t="inlineStr">
        <is>
          <t>---</t>
        </is>
      </c>
      <c r="AZ2514" t="inlineStr">
        <is>
          <t>---</t>
        </is>
      </c>
      <c r="BA2514" t="inlineStr">
        <is>
          <t>42a82b7de9e609ae71648670ad4c56aa</t>
        </is>
      </c>
      <c r="BB2514" t="inlineStr">
        <is>
          <t>http://openrosa.org/formdesigner/0B48E039-1E80-49A7-AC24-732B6E788E39</t>
        </is>
      </c>
      <c r="BC2514" t="inlineStr">
        <is>
          <t>Ration et autres visites</t>
        </is>
      </c>
      <c r="BD2514" t="inlineStr">
        <is>
          <t>CommCare Android, version "2.57.0"(472005). App v16173. CommCare Version 2.57.0. Build 472005, built on: 2025-05-09</t>
        </is>
      </c>
      <c r="BE2514" t="inlineStr">
        <is>
          <t>commcare_810115cc-52c5-4875-8fe9-3d267d1618b9</t>
        </is>
      </c>
      <c r="BF2514" t="inlineStr">
        <is>
          <t>19.6124417 -72.0266912 11.6 15.4</t>
        </is>
      </c>
      <c r="BG2514" t="inlineStr">
        <is>
          <t>f13d8149fc6d39ebe86af18272310ff9</t>
        </is>
      </c>
      <c r="BH2514" t="inlineStr">
        <is>
          <t>e80e5bb19d0d4d1e94c8a1a966fa7d8f</t>
        </is>
      </c>
      <c r="BI2514" t="inlineStr">
        <is>
          <t>15246</t>
        </is>
      </c>
      <c r="BJ2514" t="inlineStr">
        <is>
          <t>XFormInstance</t>
        </is>
      </c>
      <c r="BK2514" t="inlineStr">
        <is>
          <t>dad5cac251e711f0ba97df8044126b4a</t>
        </is>
      </c>
      <c r="BL2514" t="b">
        <v>0</v>
      </c>
      <c r="BM2514" t="inlineStr">
        <is>
          <t>---</t>
        </is>
      </c>
      <c r="BN2514" t="inlineStr">
        <is>
          <t>200.113.214.171</t>
        </is>
      </c>
      <c r="BO2514" t="inlineStr">
        <is>
          <t>Schinailove Sully</t>
        </is>
      </c>
    </row>
    <row r="2515">
      <c r="A2515" t="inlineStr">
        <is>
          <t>2513</t>
        </is>
      </c>
      <c r="B2515" t="inlineStr">
        <is>
          <t>0640d1c6-3f39-4c0b-bb0a-6ecccc8d06ee</t>
        </is>
      </c>
      <c r="C2515" t="inlineStr">
        <is>
          <t>2025-06-25</t>
        </is>
      </c>
      <c r="D2515" t="inlineStr">
        <is>
          <t>3</t>
        </is>
      </c>
      <c r="E2515" t="inlineStr">
        <is>
          <t>---</t>
        </is>
      </c>
      <c r="F2515" t="inlineStr">
        <is>
          <t>0</t>
        </is>
      </c>
      <c r="G2515" t="inlineStr">
        <is>
          <t>---</t>
        </is>
      </c>
      <c r="H2515" t="inlineStr">
        <is>
          <t>1</t>
        </is>
      </c>
      <c r="I2515" t="inlineStr">
        <is>
          <t>0</t>
        </is>
      </c>
      <c r="J2515" t="inlineStr">
        <is>
          <t>---</t>
        </is>
      </c>
      <c r="K2515" t="inlineStr">
        <is>
          <t>---</t>
        </is>
      </c>
      <c r="L2515" t="inlineStr">
        <is>
          <t>---</t>
        </is>
      </c>
      <c r="M2515" t="inlineStr">
        <is>
          <t>---</t>
        </is>
      </c>
      <c r="N2515" t="inlineStr">
        <is>
          <t>---</t>
        </is>
      </c>
      <c r="O2515" t="inlineStr">
        <is>
          <t>---</t>
        </is>
      </c>
      <c r="P2515" t="inlineStr">
        <is>
          <t>---</t>
        </is>
      </c>
      <c r="Q2515" t="inlineStr">
        <is>
          <t>---</t>
        </is>
      </c>
      <c r="R2515" t="inlineStr">
        <is>
          <t>---</t>
        </is>
      </c>
      <c r="S2515" t="inlineStr">
        <is>
          <t>---</t>
        </is>
      </c>
      <c r="T2515" t="inlineStr">
        <is>
          <t>---</t>
        </is>
      </c>
      <c r="U2515" t="inlineStr">
        <is>
          <t>---</t>
        </is>
      </c>
      <c r="V2515" t="inlineStr">
        <is>
          <t>---</t>
        </is>
      </c>
      <c r="W2515" t="inlineStr"/>
      <c r="X2515" t="inlineStr">
        <is>
          <t>CAP/CSLJ/ST00227</t>
        </is>
      </c>
      <c r="Y2515" t="inlineStr">
        <is>
          <t>CAP/CSLJ/ST00227</t>
        </is>
      </c>
      <c r="Z2515" t="inlineStr">
        <is>
          <t>2025-06-25 17:16:43</t>
        </is>
      </c>
      <c r="AA2515" t="inlineStr">
        <is>
          <t>2025-06-25 17:16:34</t>
        </is>
      </c>
      <c r="AB2515" t="inlineStr">
        <is>
          <t>1irania</t>
        </is>
      </c>
      <c r="AC2515" t="inlineStr">
        <is>
          <t>2025-06-25 17:16:43</t>
        </is>
      </c>
      <c r="AD2515" s="1" t="inlineStr">
        <is>
          <t>https://www.commcarehq.org/a/caris-test/reports/form_data/0640d1c6-3f39-4c0b-bb0a-6ecccc8d06ee/</t>
        </is>
      </c>
      <c r="AE2515" t="inlineStr">
        <is>
          <t>---</t>
        </is>
      </c>
      <c r="AF2515" t="inlineStr">
        <is>
          <t>3c5a623af057e23a32ae4000_20129</t>
        </is>
      </c>
      <c r="AG2515" t="inlineStr">
        <is>
          <t>OK</t>
        </is>
      </c>
      <c r="AH2515" t="inlineStr">
        <is>
          <t>2025-06-25 17:16:43</t>
        </is>
      </c>
      <c r="AI2515" t="inlineStr">
        <is>
          <t>42a82b7de9e609ae71648670ad4c56aa</t>
        </is>
      </c>
      <c r="AJ2515" t="inlineStr">
        <is>
          <t>2025-06-25</t>
        </is>
      </c>
      <c r="AK2515" t="inlineStr">
        <is>
          <t>3</t>
        </is>
      </c>
      <c r="AL2515" t="inlineStr">
        <is>
          <t>---</t>
        </is>
      </c>
      <c r="AM2515" t="inlineStr">
        <is>
          <t>0</t>
        </is>
      </c>
      <c r="AN2515" t="inlineStr">
        <is>
          <t>---</t>
        </is>
      </c>
      <c r="AO2515" t="inlineStr">
        <is>
          <t>1</t>
        </is>
      </c>
      <c r="AP2515" t="inlineStr">
        <is>
          <t>0</t>
        </is>
      </c>
      <c r="AQ2515" t="inlineStr">
        <is>
          <t>---</t>
        </is>
      </c>
      <c r="AR2515" t="inlineStr">
        <is>
          <t>---</t>
        </is>
      </c>
      <c r="AS2515" t="inlineStr">
        <is>
          <t>---</t>
        </is>
      </c>
      <c r="AT2515" t="inlineStr"/>
      <c r="AU2515" t="inlineStr">
        <is>
          <t>---</t>
        </is>
      </c>
      <c r="AV2515" t="inlineStr">
        <is>
          <t>---</t>
        </is>
      </c>
      <c r="AW2515" t="inlineStr">
        <is>
          <t>---</t>
        </is>
      </c>
      <c r="AX2515" t="inlineStr">
        <is>
          <t>---</t>
        </is>
      </c>
      <c r="AY2515" t="inlineStr">
        <is>
          <t>---</t>
        </is>
      </c>
      <c r="AZ2515" t="inlineStr">
        <is>
          <t>---</t>
        </is>
      </c>
      <c r="BA2515" t="inlineStr">
        <is>
          <t>42a82b7de9e609ae71648670ad4c56aa</t>
        </is>
      </c>
      <c r="BB2515" t="inlineStr">
        <is>
          <t>http://openrosa.org/formdesigner/0B48E039-1E80-49A7-AC24-732B6E788E39</t>
        </is>
      </c>
      <c r="BC2515" t="inlineStr">
        <is>
          <t>Ration et autres visites</t>
        </is>
      </c>
      <c r="BD2515" t="inlineStr">
        <is>
          <t>CommCare Android, version "2.57.0"(472005). App v16173. CommCare Version 2.57.0. Build 472005, built on: 2025-05-09</t>
        </is>
      </c>
      <c r="BE2515" t="inlineStr">
        <is>
          <t>commcare_810115cc-52c5-4875-8fe9-3d267d1618b9</t>
        </is>
      </c>
      <c r="BF2515" t="inlineStr">
        <is>
          <t>19.6125015 -72.0268099 11.6 17.3</t>
        </is>
      </c>
      <c r="BG2515" t="inlineStr">
        <is>
          <t>f13d8149fc6d39ebe86af18272310ff9</t>
        </is>
      </c>
      <c r="BH2515" t="inlineStr">
        <is>
          <t>e80e5bb19d0d4d1e94c8a1a966fa7d8f</t>
        </is>
      </c>
      <c r="BI2515" t="inlineStr">
        <is>
          <t>15246</t>
        </is>
      </c>
      <c r="BJ2515" t="inlineStr">
        <is>
          <t>XFormInstance</t>
        </is>
      </c>
      <c r="BK2515" t="inlineStr">
        <is>
          <t>dad5cac251e711f0ba97df8044126b4a</t>
        </is>
      </c>
      <c r="BL2515" t="b">
        <v>0</v>
      </c>
      <c r="BM2515" t="inlineStr">
        <is>
          <t>---</t>
        </is>
      </c>
      <c r="BN2515" t="inlineStr">
        <is>
          <t>200.113.214.171</t>
        </is>
      </c>
      <c r="BO2515" t="inlineStr">
        <is>
          <t>Pedelin Napoleon</t>
        </is>
      </c>
    </row>
    <row r="2516">
      <c r="A2516" t="inlineStr">
        <is>
          <t>2514</t>
        </is>
      </c>
      <c r="B2516" t="inlineStr">
        <is>
          <t>dc1c47f8-6540-49c7-8eeb-992a0efd3ad4</t>
        </is>
      </c>
      <c r="C2516" t="inlineStr">
        <is>
          <t>2025-06-25</t>
        </is>
      </c>
      <c r="D2516" t="inlineStr">
        <is>
          <t>3</t>
        </is>
      </c>
      <c r="E2516" t="inlineStr">
        <is>
          <t>---</t>
        </is>
      </c>
      <c r="F2516" t="inlineStr">
        <is>
          <t>0</t>
        </is>
      </c>
      <c r="G2516" t="inlineStr">
        <is>
          <t>---</t>
        </is>
      </c>
      <c r="H2516" t="inlineStr">
        <is>
          <t>1</t>
        </is>
      </c>
      <c r="I2516" t="inlineStr">
        <is>
          <t>0</t>
        </is>
      </c>
      <c r="J2516" t="inlineStr">
        <is>
          <t>---</t>
        </is>
      </c>
      <c r="K2516" t="inlineStr">
        <is>
          <t>---</t>
        </is>
      </c>
      <c r="L2516" t="inlineStr">
        <is>
          <t>---</t>
        </is>
      </c>
      <c r="M2516" t="inlineStr">
        <is>
          <t>---</t>
        </is>
      </c>
      <c r="N2516" t="inlineStr">
        <is>
          <t>---</t>
        </is>
      </c>
      <c r="O2516" t="inlineStr">
        <is>
          <t>---</t>
        </is>
      </c>
      <c r="P2516" t="inlineStr">
        <is>
          <t>---</t>
        </is>
      </c>
      <c r="Q2516" t="inlineStr">
        <is>
          <t>---</t>
        </is>
      </c>
      <c r="R2516" t="inlineStr">
        <is>
          <t>---</t>
        </is>
      </c>
      <c r="S2516" t="inlineStr">
        <is>
          <t>---</t>
        </is>
      </c>
      <c r="T2516" t="inlineStr">
        <is>
          <t>---</t>
        </is>
      </c>
      <c r="U2516" t="inlineStr">
        <is>
          <t>---</t>
        </is>
      </c>
      <c r="V2516" t="inlineStr">
        <is>
          <t>---</t>
        </is>
      </c>
      <c r="W2516" t="inlineStr"/>
      <c r="X2516" t="inlineStr">
        <is>
          <t>CAP/CMSO/ST03173</t>
        </is>
      </c>
      <c r="Y2516" t="inlineStr">
        <is>
          <t>CAP/CMSO/ST03173</t>
        </is>
      </c>
      <c r="Z2516" t="inlineStr">
        <is>
          <t>2025-06-25 17:37:48</t>
        </is>
      </c>
      <c r="AA2516" t="inlineStr">
        <is>
          <t>2025-06-25 17:36:55</t>
        </is>
      </c>
      <c r="AB2516" t="inlineStr">
        <is>
          <t>1rose</t>
        </is>
      </c>
      <c r="AC2516" t="inlineStr">
        <is>
          <t>2025-06-25 17:31:05</t>
        </is>
      </c>
      <c r="AD2516" s="1" t="inlineStr">
        <is>
          <t>https://www.commcarehq.org/a/caris-test/reports/form_data/dc1c47f8-6540-49c7-8eeb-992a0efd3ad4/</t>
        </is>
      </c>
      <c r="AE2516" t="inlineStr">
        <is>
          <t>---</t>
        </is>
      </c>
      <c r="AF2516" t="inlineStr">
        <is>
          <t>3c5a623af057e23a32ae4000_168587</t>
        </is>
      </c>
      <c r="AG2516" t="inlineStr">
        <is>
          <t>OK</t>
        </is>
      </c>
      <c r="AH2516" t="inlineStr">
        <is>
          <t>2025-06-25 17:37:48</t>
        </is>
      </c>
      <c r="AI2516" t="inlineStr">
        <is>
          <t>2dea52d1789dbc2c3c784b18002f6f8d</t>
        </is>
      </c>
      <c r="AJ2516" t="inlineStr">
        <is>
          <t>2025-06-25</t>
        </is>
      </c>
      <c r="AK2516" t="inlineStr">
        <is>
          <t>3</t>
        </is>
      </c>
      <c r="AL2516" t="inlineStr">
        <is>
          <t>---</t>
        </is>
      </c>
      <c r="AM2516" t="inlineStr">
        <is>
          <t>0</t>
        </is>
      </c>
      <c r="AN2516" t="inlineStr">
        <is>
          <t>---</t>
        </is>
      </c>
      <c r="AO2516" t="inlineStr">
        <is>
          <t>1</t>
        </is>
      </c>
      <c r="AP2516" t="inlineStr">
        <is>
          <t>0</t>
        </is>
      </c>
      <c r="AQ2516" t="inlineStr">
        <is>
          <t>---</t>
        </is>
      </c>
      <c r="AR2516" t="inlineStr">
        <is>
          <t>---</t>
        </is>
      </c>
      <c r="AS2516" t="inlineStr">
        <is>
          <t>---</t>
        </is>
      </c>
      <c r="AT2516" t="inlineStr"/>
      <c r="AU2516" t="inlineStr">
        <is>
          <t>---</t>
        </is>
      </c>
      <c r="AV2516" t="inlineStr">
        <is>
          <t>---</t>
        </is>
      </c>
      <c r="AW2516" t="inlineStr">
        <is>
          <t>---</t>
        </is>
      </c>
      <c r="AX2516" t="inlineStr">
        <is>
          <t>---</t>
        </is>
      </c>
      <c r="AY2516" t="inlineStr">
        <is>
          <t>---</t>
        </is>
      </c>
      <c r="AZ2516" t="inlineStr">
        <is>
          <t>---</t>
        </is>
      </c>
      <c r="BA2516" t="inlineStr">
        <is>
          <t>2dea52d1789dbc2c3c784b18002f6f8d</t>
        </is>
      </c>
      <c r="BB2516" t="inlineStr">
        <is>
          <t>http://openrosa.org/formdesigner/0B48E039-1E80-49A7-AC24-732B6E788E39</t>
        </is>
      </c>
      <c r="BC2516" t="inlineStr">
        <is>
          <t>Ration et autres visites</t>
        </is>
      </c>
      <c r="BD2516" t="inlineStr">
        <is>
          <t>CommCare Android, version "2.57.0"(472003). App v16173. CommCare Version 2.57.0. Build 472003, built on: 2025-04-18</t>
        </is>
      </c>
      <c r="BE2516" t="inlineStr">
        <is>
          <t>commcare_6f11ce87-99a9-46e8-b6bd-276036be1616</t>
        </is>
      </c>
      <c r="BF2516" t="inlineStr">
        <is>
          <t>19.5521543 -71.7272386 2.79 9.8</t>
        </is>
      </c>
      <c r="BG2516" t="inlineStr">
        <is>
          <t>f13d8149fc6d39ebe86af18272310ff9</t>
        </is>
      </c>
      <c r="BH2516" t="inlineStr">
        <is>
          <t>e80e5bb19d0d4d1e94c8a1a966fa7d8f</t>
        </is>
      </c>
      <c r="BI2516" t="inlineStr">
        <is>
          <t>15246</t>
        </is>
      </c>
      <c r="BJ2516" t="inlineStr">
        <is>
          <t>XFormInstance</t>
        </is>
      </c>
      <c r="BK2516" t="inlineStr">
        <is>
          <t>f6e953d451e911f0ba97df8044126b4a</t>
        </is>
      </c>
      <c r="BL2516" t="b">
        <v>0</v>
      </c>
      <c r="BM2516" t="inlineStr">
        <is>
          <t>---</t>
        </is>
      </c>
      <c r="BN2516" t="inlineStr">
        <is>
          <t>200.113.251.204</t>
        </is>
      </c>
      <c r="BO2516" t="inlineStr">
        <is>
          <t>katianna Charles</t>
        </is>
      </c>
    </row>
    <row r="2517">
      <c r="A2517" t="inlineStr">
        <is>
          <t>2515</t>
        </is>
      </c>
      <c r="B2517" t="inlineStr">
        <is>
          <t>a36dfe6a-3b76-43ab-b871-25fc8635159d</t>
        </is>
      </c>
      <c r="C2517" t="inlineStr">
        <is>
          <t>2025-06-25</t>
        </is>
      </c>
      <c r="D2517" t="inlineStr">
        <is>
          <t>4</t>
        </is>
      </c>
      <c r="E2517" t="inlineStr">
        <is>
          <t>routine</t>
        </is>
      </c>
      <c r="F2517" t="inlineStr">
        <is>
          <t>0</t>
        </is>
      </c>
      <c r="G2517" t="inlineStr">
        <is>
          <t>.</t>
        </is>
      </c>
      <c r="H2517" t="inlineStr">
        <is>
          <t>1</t>
        </is>
      </c>
      <c r="I2517" t="inlineStr">
        <is>
          <t>0</t>
        </is>
      </c>
      <c r="J2517" t="inlineStr">
        <is>
          <t>---</t>
        </is>
      </c>
      <c r="K2517" t="inlineStr">
        <is>
          <t>---</t>
        </is>
      </c>
      <c r="L2517" t="inlineStr">
        <is>
          <t>---</t>
        </is>
      </c>
      <c r="M2517" t="inlineStr">
        <is>
          <t>---</t>
        </is>
      </c>
      <c r="N2517" t="inlineStr">
        <is>
          <t>---</t>
        </is>
      </c>
      <c r="O2517" t="inlineStr">
        <is>
          <t>---</t>
        </is>
      </c>
      <c r="P2517" t="inlineStr">
        <is>
          <t>---</t>
        </is>
      </c>
      <c r="Q2517" t="inlineStr">
        <is>
          <t>---</t>
        </is>
      </c>
      <c r="R2517" t="inlineStr">
        <is>
          <t>---</t>
        </is>
      </c>
      <c r="S2517" t="inlineStr">
        <is>
          <t>---</t>
        </is>
      </c>
      <c r="T2517" t="inlineStr">
        <is>
          <t>---</t>
        </is>
      </c>
      <c r="U2517" t="inlineStr">
        <is>
          <t>---</t>
        </is>
      </c>
      <c r="V2517" t="inlineStr">
        <is>
          <t>---</t>
        </is>
      </c>
      <c r="W2517" t="inlineStr"/>
      <c r="X2517" t="inlineStr">
        <is>
          <t>CAP/CMSO/ST03188</t>
        </is>
      </c>
      <c r="Y2517" t="inlineStr">
        <is>
          <t>CAP/CMSO/ST03188</t>
        </is>
      </c>
      <c r="Z2517" t="inlineStr">
        <is>
          <t>2025-06-25 17:40:05</t>
        </is>
      </c>
      <c r="AA2517" t="inlineStr">
        <is>
          <t>2025-06-25 17:39:07</t>
        </is>
      </c>
      <c r="AB2517" t="inlineStr">
        <is>
          <t>1rose</t>
        </is>
      </c>
      <c r="AC2517" t="inlineStr">
        <is>
          <t>2025-06-25 18:05:41</t>
        </is>
      </c>
      <c r="AD2517" s="1" t="inlineStr">
        <is>
          <t>https://www.commcarehq.org/a/caris-test/reports/form_data/a36dfe6a-3b76-43ab-b871-25fc8635159d/</t>
        </is>
      </c>
      <c r="AE2517" t="inlineStr">
        <is>
          <t>---</t>
        </is>
      </c>
      <c r="AF2517" t="inlineStr">
        <is>
          <t>3c5a623af057e23a32ae4000_170921</t>
        </is>
      </c>
      <c r="AG2517" t="inlineStr">
        <is>
          <t>---</t>
        </is>
      </c>
      <c r="AH2517" t="inlineStr">
        <is>
          <t>2025-06-25 17:40:05</t>
        </is>
      </c>
      <c r="AI2517" t="inlineStr">
        <is>
          <t>2dea52d1789dbc2c3c784b18002f6f8d</t>
        </is>
      </c>
      <c r="AJ2517" t="inlineStr">
        <is>
          <t>2025-06-25</t>
        </is>
      </c>
      <c r="AK2517" t="inlineStr">
        <is>
          <t>4</t>
        </is>
      </c>
      <c r="AL2517" t="inlineStr">
        <is>
          <t>routine</t>
        </is>
      </c>
      <c r="AM2517" t="inlineStr">
        <is>
          <t>0</t>
        </is>
      </c>
      <c r="AN2517" t="inlineStr">
        <is>
          <t>.</t>
        </is>
      </c>
      <c r="AO2517" t="inlineStr">
        <is>
          <t>1</t>
        </is>
      </c>
      <c r="AP2517" t="inlineStr">
        <is>
          <t>0</t>
        </is>
      </c>
      <c r="AQ2517" t="inlineStr">
        <is>
          <t>---</t>
        </is>
      </c>
      <c r="AR2517" t="inlineStr">
        <is>
          <t>---</t>
        </is>
      </c>
      <c r="AS2517" t="inlineStr">
        <is>
          <t>---</t>
        </is>
      </c>
      <c r="AT2517" t="inlineStr"/>
      <c r="AU2517" t="inlineStr">
        <is>
          <t>---</t>
        </is>
      </c>
      <c r="AV2517" t="inlineStr">
        <is>
          <t>---</t>
        </is>
      </c>
      <c r="AW2517" t="inlineStr">
        <is>
          <t>---</t>
        </is>
      </c>
      <c r="AX2517" t="inlineStr">
        <is>
          <t>---</t>
        </is>
      </c>
      <c r="AY2517" t="inlineStr">
        <is>
          <t>---</t>
        </is>
      </c>
      <c r="AZ2517" t="inlineStr">
        <is>
          <t>---</t>
        </is>
      </c>
      <c r="BA2517" t="inlineStr">
        <is>
          <t>2dea52d1789dbc2c3c784b18002f6f8d</t>
        </is>
      </c>
      <c r="BB2517" t="inlineStr">
        <is>
          <t>http://openrosa.org/formdesigner/0B48E039-1E80-49A7-AC24-732B6E788E39</t>
        </is>
      </c>
      <c r="BC2517" t="inlineStr">
        <is>
          <t>Ration et autres visites</t>
        </is>
      </c>
      <c r="BD2517" t="inlineStr">
        <is>
          <t>CommCare Android, version "2.57.0"(472003). App v16173. CommCare Version 2.57.0. Build 472003, built on: 2025-04-18</t>
        </is>
      </c>
      <c r="BE2517" t="inlineStr">
        <is>
          <t>commcare_6f11ce87-99a9-46e8-b6bd-276036be1616</t>
        </is>
      </c>
      <c r="BF2517" t="inlineStr">
        <is>
          <t>19.5521093 -71.7272208 2.79 9.5</t>
        </is>
      </c>
      <c r="BG2517" t="inlineStr">
        <is>
          <t>f13d8149fc6d39ebe86af18272310ff9</t>
        </is>
      </c>
      <c r="BH2517" t="inlineStr">
        <is>
          <t>e80e5bb19d0d4d1e94c8a1a966fa7d8f</t>
        </is>
      </c>
      <c r="BI2517" t="inlineStr">
        <is>
          <t>15246</t>
        </is>
      </c>
      <c r="BJ2517" t="inlineStr">
        <is>
          <t>XFormInstance</t>
        </is>
      </c>
      <c r="BK2517" t="inlineStr">
        <is>
          <t>f6e953d451e911f0ba97df8044126b4a</t>
        </is>
      </c>
      <c r="BL2517" t="b">
        <v>0</v>
      </c>
      <c r="BM2517" t="inlineStr">
        <is>
          <t>---</t>
        </is>
      </c>
      <c r="BN2517" t="inlineStr">
        <is>
          <t>200.113.230.76</t>
        </is>
      </c>
      <c r="BO2517" t="inlineStr">
        <is>
          <t>Joril Metellus</t>
        </is>
      </c>
    </row>
    <row r="2518">
      <c r="A2518" t="inlineStr">
        <is>
          <t>2516</t>
        </is>
      </c>
      <c r="B2518" t="inlineStr">
        <is>
          <t>8e668587-71d6-4aa5-8f68-70ba88340085</t>
        </is>
      </c>
      <c r="C2518" t="inlineStr">
        <is>
          <t>2025-06-17</t>
        </is>
      </c>
      <c r="D2518" t="inlineStr">
        <is>
          <t>4</t>
        </is>
      </c>
      <c r="E2518" t="inlineStr">
        <is>
          <t>visite pour rendez vous rate et club</t>
        </is>
      </c>
      <c r="F2518" t="inlineStr">
        <is>
          <t>1</t>
        </is>
      </c>
      <c r="G2518" t="inlineStr">
        <is>
          <t>rendez raté et club</t>
        </is>
      </c>
      <c r="H2518" t="inlineStr">
        <is>
          <t>1</t>
        </is>
      </c>
      <c r="I2518" t="inlineStr">
        <is>
          <t>0</t>
        </is>
      </c>
      <c r="J2518" t="inlineStr">
        <is>
          <t>---</t>
        </is>
      </c>
      <c r="K2518" t="inlineStr">
        <is>
          <t>---</t>
        </is>
      </c>
      <c r="L2518" t="inlineStr">
        <is>
          <t>---</t>
        </is>
      </c>
      <c r="M2518" t="inlineStr">
        <is>
          <t>---</t>
        </is>
      </c>
      <c r="N2518" t="inlineStr">
        <is>
          <t>---</t>
        </is>
      </c>
      <c r="O2518" t="inlineStr">
        <is>
          <t>---</t>
        </is>
      </c>
      <c r="P2518" t="inlineStr">
        <is>
          <t>---</t>
        </is>
      </c>
      <c r="Q2518" t="inlineStr">
        <is>
          <t>---</t>
        </is>
      </c>
      <c r="R2518" t="inlineStr">
        <is>
          <t>---</t>
        </is>
      </c>
      <c r="S2518" t="inlineStr">
        <is>
          <t>---</t>
        </is>
      </c>
      <c r="T2518" t="inlineStr">
        <is>
          <t>---</t>
        </is>
      </c>
      <c r="U2518" t="inlineStr">
        <is>
          <t>---</t>
        </is>
      </c>
      <c r="V2518" t="inlineStr">
        <is>
          <t>---</t>
        </is>
      </c>
      <c r="W2518" t="inlineStr"/>
      <c r="X2518" t="inlineStr">
        <is>
          <t>PAP/OMFP/ST04890</t>
        </is>
      </c>
      <c r="Y2518" t="inlineStr">
        <is>
          <t>PAP/OMFP/ST04890</t>
        </is>
      </c>
      <c r="Z2518" t="inlineStr">
        <is>
          <t>2025-06-25 23:02:08</t>
        </is>
      </c>
      <c r="AA2518" t="inlineStr">
        <is>
          <t>2025-06-25 22:45:26</t>
        </is>
      </c>
      <c r="AB2518" t="inlineStr">
        <is>
          <t>2higgie</t>
        </is>
      </c>
      <c r="AC2518" t="inlineStr">
        <is>
          <t>2025-06-25 23:10:26</t>
        </is>
      </c>
      <c r="AD2518" s="1" t="inlineStr">
        <is>
          <t>https://www.commcarehq.org/a/caris-test/reports/form_data/8e668587-71d6-4aa5-8f68-70ba88340085/</t>
        </is>
      </c>
      <c r="AE2518" t="inlineStr">
        <is>
          <t>---</t>
        </is>
      </c>
      <c r="AF2518" t="inlineStr">
        <is>
          <t>3c5a623af057e23a32ae4000_127649</t>
        </is>
      </c>
      <c r="AG2518" t="inlineStr">
        <is>
          <t>---</t>
        </is>
      </c>
      <c r="AH2518" t="inlineStr">
        <is>
          <t>2025-06-25 23:02:08</t>
        </is>
      </c>
      <c r="AI2518" t="inlineStr">
        <is>
          <t>04b63b4d09b5f758ab1bb4b49b51e9d0</t>
        </is>
      </c>
      <c r="AJ2518" t="inlineStr">
        <is>
          <t>2025-06-17</t>
        </is>
      </c>
      <c r="AK2518" t="inlineStr">
        <is>
          <t>4</t>
        </is>
      </c>
      <c r="AL2518" t="inlineStr">
        <is>
          <t>visite pour rendez vous rate et club</t>
        </is>
      </c>
      <c r="AM2518" t="inlineStr">
        <is>
          <t>1</t>
        </is>
      </c>
      <c r="AN2518" t="inlineStr">
        <is>
          <t>rendez raté et club</t>
        </is>
      </c>
      <c r="AO2518" t="inlineStr">
        <is>
          <t>1</t>
        </is>
      </c>
      <c r="AP2518" t="inlineStr">
        <is>
          <t>0</t>
        </is>
      </c>
      <c r="AQ2518" t="inlineStr">
        <is>
          <t>---</t>
        </is>
      </c>
      <c r="AR2518" t="inlineStr">
        <is>
          <t>---</t>
        </is>
      </c>
      <c r="AS2518" t="inlineStr">
        <is>
          <t>---</t>
        </is>
      </c>
      <c r="AT2518" t="inlineStr"/>
      <c r="AU2518" t="inlineStr">
        <is>
          <t>---</t>
        </is>
      </c>
      <c r="AV2518" t="inlineStr">
        <is>
          <t>---</t>
        </is>
      </c>
      <c r="AW2518" t="inlineStr">
        <is>
          <t>---</t>
        </is>
      </c>
      <c r="AX2518" t="inlineStr">
        <is>
          <t>---</t>
        </is>
      </c>
      <c r="AY2518" t="inlineStr">
        <is>
          <t>---</t>
        </is>
      </c>
      <c r="AZ2518" t="inlineStr">
        <is>
          <t>---</t>
        </is>
      </c>
      <c r="BA2518" t="inlineStr">
        <is>
          <t>04b63b4d09b5f758ab1bb4b49b51e9d0</t>
        </is>
      </c>
      <c r="BB2518" t="inlineStr">
        <is>
          <t>http://openrosa.org/formdesigner/0B48E039-1E80-49A7-AC24-732B6E788E39</t>
        </is>
      </c>
      <c r="BC2518" t="inlineStr">
        <is>
          <t>Ration et autres visites</t>
        </is>
      </c>
      <c r="BD2518" t="inlineStr">
        <is>
          <t>CommCare Android, version "2.57.0"(472005). App v16173. CommCare Version 2.57.0. Build 472005, built on: 2025-05-09</t>
        </is>
      </c>
      <c r="BE2518" t="inlineStr">
        <is>
          <t>commcare_f379e98d-deb2-406c-bb23-c551c5606f69</t>
        </is>
      </c>
      <c r="BF2518" t="inlineStr"/>
      <c r="BG2518" t="inlineStr">
        <is>
          <t>f13d8149fc6d39ebe86af18272310ff9</t>
        </is>
      </c>
      <c r="BH2518" t="inlineStr">
        <is>
          <t>e80e5bb19d0d4d1e94c8a1a966fa7d8f</t>
        </is>
      </c>
      <c r="BI2518" t="inlineStr">
        <is>
          <t>15246</t>
        </is>
      </c>
      <c r="BJ2518" t="inlineStr">
        <is>
          <t>XFormInstance</t>
        </is>
      </c>
      <c r="BK2518" t="inlineStr">
        <is>
          <t>e136b594488711f0916d49da4e639005</t>
        </is>
      </c>
      <c r="BL2518" t="b">
        <v>0</v>
      </c>
      <c r="BM2518" t="inlineStr">
        <is>
          <t>---</t>
        </is>
      </c>
      <c r="BN2518" t="inlineStr">
        <is>
          <t>200.113.253.62</t>
        </is>
      </c>
      <c r="BO2518" t="inlineStr">
        <is>
          <t>Edouard Kender</t>
        </is>
      </c>
    </row>
    <row r="2519">
      <c r="A2519" t="inlineStr">
        <is>
          <t>2517</t>
        </is>
      </c>
      <c r="B2519" t="inlineStr">
        <is>
          <t>6a7bcbb1-7194-4b06-a525-360101dc53ed</t>
        </is>
      </c>
      <c r="C2519" t="inlineStr">
        <is>
          <t>2025-06-25</t>
        </is>
      </c>
      <c r="D2519" t="inlineStr">
        <is>
          <t>4</t>
        </is>
      </c>
      <c r="E2519" t="inlineStr">
        <is>
          <t>Adherence</t>
        </is>
      </c>
      <c r="F2519" t="inlineStr">
        <is>
          <t>0</t>
        </is>
      </c>
      <c r="G2519" t="inlineStr">
        <is>
          <t>Adhérence</t>
        </is>
      </c>
      <c r="H2519" t="inlineStr">
        <is>
          <t>1</t>
        </is>
      </c>
      <c r="I2519" t="inlineStr">
        <is>
          <t>1</t>
        </is>
      </c>
      <c r="J2519" t="inlineStr">
        <is>
          <t>1</t>
        </is>
      </c>
      <c r="K2519" t="inlineStr">
        <is>
          <t>---</t>
        </is>
      </c>
      <c r="L2519" t="inlineStr">
        <is>
          <t>---</t>
        </is>
      </c>
      <c r="M2519" t="inlineStr">
        <is>
          <t>---</t>
        </is>
      </c>
      <c r="N2519" t="inlineStr">
        <is>
          <t>---</t>
        </is>
      </c>
      <c r="O2519" t="inlineStr">
        <is>
          <t>---</t>
        </is>
      </c>
      <c r="P2519" t="inlineStr">
        <is>
          <t>---</t>
        </is>
      </c>
      <c r="Q2519" t="inlineStr">
        <is>
          <t>---</t>
        </is>
      </c>
      <c r="R2519" t="inlineStr"/>
      <c r="S2519" t="inlineStr">
        <is>
          <t>16.5</t>
        </is>
      </c>
      <c r="T2519" t="inlineStr"/>
      <c r="U2519" t="inlineStr"/>
      <c r="V2519" t="inlineStr"/>
      <c r="W2519" t="inlineStr"/>
      <c r="X2519" t="inlineStr">
        <is>
          <t>CAP/HSCM/ST04895</t>
        </is>
      </c>
      <c r="Y2519" t="inlineStr">
        <is>
          <t>CAP/HSCM/ST04895</t>
        </is>
      </c>
      <c r="Z2519" t="inlineStr">
        <is>
          <t>2025-06-26 02:24:43</t>
        </is>
      </c>
      <c r="AA2519" t="inlineStr">
        <is>
          <t>2025-06-26 02:23:47</t>
        </is>
      </c>
      <c r="AB2519" t="inlineStr">
        <is>
          <t>1fleurgile</t>
        </is>
      </c>
      <c r="AC2519" t="inlineStr">
        <is>
          <t>2025-06-26 01:33:01</t>
        </is>
      </c>
      <c r="AD2519" s="1" t="inlineStr">
        <is>
          <t>https://www.commcarehq.org/a/caris-test/reports/form_data/6a7bcbb1-7194-4b06-a525-360101dc53ed/</t>
        </is>
      </c>
      <c r="AE2519" t="inlineStr">
        <is>
          <t>---</t>
        </is>
      </c>
      <c r="AF2519" t="inlineStr">
        <is>
          <t>3c5a623af057e23a32ae4000_194858</t>
        </is>
      </c>
      <c r="AG2519" t="inlineStr">
        <is>
          <t>---</t>
        </is>
      </c>
      <c r="AH2519" t="inlineStr">
        <is>
          <t>2025-06-26 02:24:43</t>
        </is>
      </c>
      <c r="AI2519" t="inlineStr">
        <is>
          <t>9cfdf7db54419d22491b2c964b5162b3</t>
        </is>
      </c>
      <c r="AJ2519" t="inlineStr">
        <is>
          <t>2025-06-25</t>
        </is>
      </c>
      <c r="AK2519" t="inlineStr">
        <is>
          <t>4</t>
        </is>
      </c>
      <c r="AL2519" t="inlineStr">
        <is>
          <t>Adherence</t>
        </is>
      </c>
      <c r="AM2519" t="inlineStr">
        <is>
          <t>0</t>
        </is>
      </c>
      <c r="AN2519" t="inlineStr">
        <is>
          <t>Adhérence</t>
        </is>
      </c>
      <c r="AO2519" t="inlineStr">
        <is>
          <t>1</t>
        </is>
      </c>
      <c r="AP2519" t="inlineStr">
        <is>
          <t>1</t>
        </is>
      </c>
      <c r="AQ2519" t="inlineStr"/>
      <c r="AR2519" t="inlineStr">
        <is>
          <t>16.5</t>
        </is>
      </c>
      <c r="AS2519" t="inlineStr"/>
      <c r="AT2519" t="inlineStr"/>
      <c r="AU2519" t="inlineStr">
        <is>
          <t>---</t>
        </is>
      </c>
      <c r="AV2519" t="inlineStr">
        <is>
          <t>---</t>
        </is>
      </c>
      <c r="AW2519" t="inlineStr">
        <is>
          <t>---</t>
        </is>
      </c>
      <c r="AX2519" t="inlineStr">
        <is>
          <t>---</t>
        </is>
      </c>
      <c r="AY2519" t="inlineStr">
        <is>
          <t>---</t>
        </is>
      </c>
      <c r="AZ2519" t="inlineStr">
        <is>
          <t>---</t>
        </is>
      </c>
      <c r="BA2519" t="inlineStr">
        <is>
          <t>9cfdf7db54419d22491b2c964b5162b3</t>
        </is>
      </c>
      <c r="BB2519" t="inlineStr">
        <is>
          <t>http://openrosa.org/formdesigner/0B48E039-1E80-49A7-AC24-732B6E788E39</t>
        </is>
      </c>
      <c r="BC2519" t="inlineStr">
        <is>
          <t>Ration et autres visites</t>
        </is>
      </c>
      <c r="BD2519" t="inlineStr">
        <is>
          <t>CommCare Android, version "2.56.1"(471796). App v16173. CommCare Version 2.56.1. Build 471796, built on: 2025-05-12</t>
        </is>
      </c>
      <c r="BE2519" t="inlineStr">
        <is>
          <t>commcare_76b456dd-7d90-498a-a785-92f136625a61</t>
        </is>
      </c>
      <c r="BF2519" t="inlineStr">
        <is>
          <t>19.7250134 -72.2243499 0.0 2099.99</t>
        </is>
      </c>
      <c r="BG2519" t="inlineStr">
        <is>
          <t>f13d8149fc6d39ebe86af18272310ff9</t>
        </is>
      </c>
      <c r="BH2519" t="inlineStr">
        <is>
          <t>e80e5bb19d0d4d1e94c8a1a966fa7d8f</t>
        </is>
      </c>
      <c r="BI2519" t="inlineStr">
        <is>
          <t>15246</t>
        </is>
      </c>
      <c r="BJ2519" t="inlineStr">
        <is>
          <t>XFormInstance</t>
        </is>
      </c>
      <c r="BK2519" t="inlineStr">
        <is>
          <t>6f193c48516411f0ba8bdf8044126b4a</t>
        </is>
      </c>
      <c r="BL2519" t="b">
        <v>0</v>
      </c>
      <c r="BM2519" t="inlineStr">
        <is>
          <t>---</t>
        </is>
      </c>
      <c r="BN2519" t="inlineStr">
        <is>
          <t>200.113.238.14</t>
        </is>
      </c>
      <c r="BO2519" t="inlineStr">
        <is>
          <t>Mike Angel Nord</t>
        </is>
      </c>
    </row>
    <row r="2520">
      <c r="A2520" t="inlineStr">
        <is>
          <t>2518</t>
        </is>
      </c>
      <c r="B2520" t="inlineStr">
        <is>
          <t>652c03b9-1fd5-40d5-af32-7b44070fdf30</t>
        </is>
      </c>
      <c r="C2520" t="inlineStr">
        <is>
          <t>2025-06-25</t>
        </is>
      </c>
      <c r="D2520" t="inlineStr">
        <is>
          <t>4</t>
        </is>
      </c>
      <c r="E2520" t="inlineStr">
        <is>
          <t>Adherence</t>
        </is>
      </c>
      <c r="F2520" t="inlineStr">
        <is>
          <t>1</t>
        </is>
      </c>
      <c r="G2520" t="inlineStr">
        <is>
          <t>Adherence</t>
        </is>
      </c>
      <c r="H2520" t="inlineStr">
        <is>
          <t>1</t>
        </is>
      </c>
      <c r="I2520" t="inlineStr">
        <is>
          <t>1</t>
        </is>
      </c>
      <c r="J2520" t="inlineStr">
        <is>
          <t>1</t>
        </is>
      </c>
      <c r="K2520" t="inlineStr">
        <is>
          <t>---</t>
        </is>
      </c>
      <c r="L2520" t="inlineStr">
        <is>
          <t>---</t>
        </is>
      </c>
      <c r="M2520" t="inlineStr">
        <is>
          <t>---</t>
        </is>
      </c>
      <c r="N2520" t="inlineStr">
        <is>
          <t>---</t>
        </is>
      </c>
      <c r="O2520" t="inlineStr">
        <is>
          <t>---</t>
        </is>
      </c>
      <c r="P2520" t="inlineStr">
        <is>
          <t>---</t>
        </is>
      </c>
      <c r="Q2520" t="inlineStr">
        <is>
          <t>---</t>
        </is>
      </c>
      <c r="R2520" t="inlineStr"/>
      <c r="S2520" t="inlineStr"/>
      <c r="T2520" t="inlineStr"/>
      <c r="U2520" t="inlineStr"/>
      <c r="V2520" t="inlineStr"/>
      <c r="W2520" t="inlineStr"/>
      <c r="X2520" t="inlineStr">
        <is>
          <t>CAP/HSCM/ST04399</t>
        </is>
      </c>
      <c r="Y2520" t="inlineStr">
        <is>
          <t>CAP/HSCM/ST04399</t>
        </is>
      </c>
      <c r="Z2520" t="inlineStr">
        <is>
          <t>2025-06-26 02:27:17</t>
        </is>
      </c>
      <c r="AA2520" t="inlineStr">
        <is>
          <t>2025-06-26 02:25:20</t>
        </is>
      </c>
      <c r="AB2520" t="inlineStr">
        <is>
          <t>1fleurgile</t>
        </is>
      </c>
      <c r="AC2520" t="inlineStr">
        <is>
          <t>2025-06-26 01:33:03</t>
        </is>
      </c>
      <c r="AD2520" s="1" t="inlineStr">
        <is>
          <t>https://www.commcarehq.org/a/caris-test/reports/form_data/652c03b9-1fd5-40d5-af32-7b44070fdf30/</t>
        </is>
      </c>
      <c r="AE2520" t="inlineStr">
        <is>
          <t>---</t>
        </is>
      </c>
      <c r="AF2520" t="inlineStr">
        <is>
          <t>3c5a623af057e23a32ae4000_101657</t>
        </is>
      </c>
      <c r="AG2520" t="inlineStr">
        <is>
          <t>---</t>
        </is>
      </c>
      <c r="AH2520" t="inlineStr">
        <is>
          <t>2025-06-26 02:27:17</t>
        </is>
      </c>
      <c r="AI2520" t="inlineStr">
        <is>
          <t>9cfdf7db54419d22491b2c964b5162b3</t>
        </is>
      </c>
      <c r="AJ2520" t="inlineStr">
        <is>
          <t>2025-06-25</t>
        </is>
      </c>
      <c r="AK2520" t="inlineStr">
        <is>
          <t>4</t>
        </is>
      </c>
      <c r="AL2520" t="inlineStr">
        <is>
          <t>Adherence</t>
        </is>
      </c>
      <c r="AM2520" t="inlineStr">
        <is>
          <t>1</t>
        </is>
      </c>
      <c r="AN2520" t="inlineStr">
        <is>
          <t>Adherence</t>
        </is>
      </c>
      <c r="AO2520" t="inlineStr">
        <is>
          <t>1</t>
        </is>
      </c>
      <c r="AP2520" t="inlineStr">
        <is>
          <t>1</t>
        </is>
      </c>
      <c r="AQ2520" t="inlineStr"/>
      <c r="AR2520" t="inlineStr"/>
      <c r="AS2520" t="inlineStr"/>
      <c r="AT2520" t="inlineStr"/>
      <c r="AU2520" t="inlineStr">
        <is>
          <t>---</t>
        </is>
      </c>
      <c r="AV2520" t="inlineStr">
        <is>
          <t>---</t>
        </is>
      </c>
      <c r="AW2520" t="inlineStr">
        <is>
          <t>---</t>
        </is>
      </c>
      <c r="AX2520" t="inlineStr">
        <is>
          <t>---</t>
        </is>
      </c>
      <c r="AY2520" t="inlineStr">
        <is>
          <t>---</t>
        </is>
      </c>
      <c r="AZ2520" t="inlineStr">
        <is>
          <t>---</t>
        </is>
      </c>
      <c r="BA2520" t="inlineStr">
        <is>
          <t>9cfdf7db54419d22491b2c964b5162b3</t>
        </is>
      </c>
      <c r="BB2520" t="inlineStr">
        <is>
          <t>http://openrosa.org/formdesigner/0B48E039-1E80-49A7-AC24-732B6E788E39</t>
        </is>
      </c>
      <c r="BC2520" t="inlineStr">
        <is>
          <t>Ration et autres visites</t>
        </is>
      </c>
      <c r="BD2520" t="inlineStr">
        <is>
          <t>CommCare Android, version "2.56.1"(471796). App v16173. CommCare Version 2.56.1. Build 471796, built on: 2025-05-12</t>
        </is>
      </c>
      <c r="BE2520" t="inlineStr">
        <is>
          <t>commcare_76b456dd-7d90-498a-a785-92f136625a61</t>
        </is>
      </c>
      <c r="BF2520" t="inlineStr">
        <is>
          <t>19.7250134 -72.2243499 0.0 2099.99</t>
        </is>
      </c>
      <c r="BG2520" t="inlineStr">
        <is>
          <t>f13d8149fc6d39ebe86af18272310ff9</t>
        </is>
      </c>
      <c r="BH2520" t="inlineStr">
        <is>
          <t>e80e5bb19d0d4d1e94c8a1a966fa7d8f</t>
        </is>
      </c>
      <c r="BI2520" t="inlineStr">
        <is>
          <t>15246</t>
        </is>
      </c>
      <c r="BJ2520" t="inlineStr">
        <is>
          <t>XFormInstance</t>
        </is>
      </c>
      <c r="BK2520" t="inlineStr">
        <is>
          <t>6f193c48516411f0ba8bdf8044126b4a</t>
        </is>
      </c>
      <c r="BL2520" t="b">
        <v>0</v>
      </c>
      <c r="BM2520" t="inlineStr">
        <is>
          <t>---</t>
        </is>
      </c>
      <c r="BN2520" t="inlineStr">
        <is>
          <t>200.113.238.14</t>
        </is>
      </c>
      <c r="BO2520" t="inlineStr">
        <is>
          <t>Ednaica Compere</t>
        </is>
      </c>
    </row>
    <row r="2521">
      <c r="A2521" t="inlineStr">
        <is>
          <t>2519</t>
        </is>
      </c>
      <c r="B2521" t="inlineStr">
        <is>
          <t>49c88fd2-dbd9-4f1f-95dc-1d5004b309ee</t>
        </is>
      </c>
      <c r="C2521" t="inlineStr">
        <is>
          <t>2025-06-25</t>
        </is>
      </c>
      <c r="D2521" t="inlineStr">
        <is>
          <t>4</t>
        </is>
      </c>
      <c r="E2521" t="inlineStr">
        <is>
          <t>Adherence</t>
        </is>
      </c>
      <c r="F2521" t="inlineStr">
        <is>
          <t>0</t>
        </is>
      </c>
      <c r="G2521" t="inlineStr">
        <is>
          <t>Adhrence</t>
        </is>
      </c>
      <c r="H2521" t="inlineStr">
        <is>
          <t>1</t>
        </is>
      </c>
      <c r="I2521" t="inlineStr">
        <is>
          <t>0</t>
        </is>
      </c>
      <c r="J2521" t="inlineStr">
        <is>
          <t>---</t>
        </is>
      </c>
      <c r="K2521" t="inlineStr">
        <is>
          <t>---</t>
        </is>
      </c>
      <c r="L2521" t="inlineStr">
        <is>
          <t>---</t>
        </is>
      </c>
      <c r="M2521" t="inlineStr">
        <is>
          <t>---</t>
        </is>
      </c>
      <c r="N2521" t="inlineStr">
        <is>
          <t>---</t>
        </is>
      </c>
      <c r="O2521" t="inlineStr">
        <is>
          <t>---</t>
        </is>
      </c>
      <c r="P2521" t="inlineStr">
        <is>
          <t>---</t>
        </is>
      </c>
      <c r="Q2521" t="inlineStr">
        <is>
          <t>---</t>
        </is>
      </c>
      <c r="R2521" t="inlineStr">
        <is>
          <t>---</t>
        </is>
      </c>
      <c r="S2521" t="inlineStr">
        <is>
          <t>---</t>
        </is>
      </c>
      <c r="T2521" t="inlineStr">
        <is>
          <t>---</t>
        </is>
      </c>
      <c r="U2521" t="inlineStr">
        <is>
          <t>---</t>
        </is>
      </c>
      <c r="V2521" t="inlineStr">
        <is>
          <t>---</t>
        </is>
      </c>
      <c r="W2521" t="inlineStr"/>
      <c r="X2521" t="inlineStr">
        <is>
          <t>CAP/HSCM/SO00613</t>
        </is>
      </c>
      <c r="Y2521" t="inlineStr">
        <is>
          <t>CAP/HSCM/SO00613</t>
        </is>
      </c>
      <c r="Z2521" t="inlineStr">
        <is>
          <t>2025-06-26 02:29:25</t>
        </is>
      </c>
      <c r="AA2521" t="inlineStr">
        <is>
          <t>2025-06-26 02:28:34</t>
        </is>
      </c>
      <c r="AB2521" t="inlineStr">
        <is>
          <t>1fleurgile</t>
        </is>
      </c>
      <c r="AC2521" t="inlineStr">
        <is>
          <t>2025-06-26 01:33:04</t>
        </is>
      </c>
      <c r="AD2521" s="1" t="inlineStr">
        <is>
          <t>https://www.commcarehq.org/a/caris-test/reports/form_data/49c88fd2-dbd9-4f1f-95dc-1d5004b309ee/</t>
        </is>
      </c>
      <c r="AE2521" t="inlineStr">
        <is>
          <t>---</t>
        </is>
      </c>
      <c r="AF2521" t="inlineStr">
        <is>
          <t>3c5a623af057e23a32ae4000_104795</t>
        </is>
      </c>
      <c r="AG2521" t="inlineStr">
        <is>
          <t>---</t>
        </is>
      </c>
      <c r="AH2521" t="inlineStr">
        <is>
          <t>2025-06-26 02:29:25</t>
        </is>
      </c>
      <c r="AI2521" t="inlineStr">
        <is>
          <t>9cfdf7db54419d22491b2c964b5162b3</t>
        </is>
      </c>
      <c r="AJ2521" t="inlineStr">
        <is>
          <t>2025-06-25</t>
        </is>
      </c>
      <c r="AK2521" t="inlineStr">
        <is>
          <t>4</t>
        </is>
      </c>
      <c r="AL2521" t="inlineStr">
        <is>
          <t>Adherence</t>
        </is>
      </c>
      <c r="AM2521" t="inlineStr">
        <is>
          <t>0</t>
        </is>
      </c>
      <c r="AN2521" t="inlineStr">
        <is>
          <t>Adhrence</t>
        </is>
      </c>
      <c r="AO2521" t="inlineStr">
        <is>
          <t>1</t>
        </is>
      </c>
      <c r="AP2521" t="inlineStr">
        <is>
          <t>0</t>
        </is>
      </c>
      <c r="AQ2521" t="inlineStr">
        <is>
          <t>---</t>
        </is>
      </c>
      <c r="AR2521" t="inlineStr">
        <is>
          <t>---</t>
        </is>
      </c>
      <c r="AS2521" t="inlineStr">
        <is>
          <t>---</t>
        </is>
      </c>
      <c r="AT2521" t="inlineStr"/>
      <c r="AU2521" t="inlineStr">
        <is>
          <t>---</t>
        </is>
      </c>
      <c r="AV2521" t="inlineStr">
        <is>
          <t>---</t>
        </is>
      </c>
      <c r="AW2521" t="inlineStr">
        <is>
          <t>---</t>
        </is>
      </c>
      <c r="AX2521" t="inlineStr">
        <is>
          <t>---</t>
        </is>
      </c>
      <c r="AY2521" t="inlineStr">
        <is>
          <t>---</t>
        </is>
      </c>
      <c r="AZ2521" t="inlineStr">
        <is>
          <t>---</t>
        </is>
      </c>
      <c r="BA2521" t="inlineStr">
        <is>
          <t>9cfdf7db54419d22491b2c964b5162b3</t>
        </is>
      </c>
      <c r="BB2521" t="inlineStr">
        <is>
          <t>http://openrosa.org/formdesigner/0B48E039-1E80-49A7-AC24-732B6E788E39</t>
        </is>
      </c>
      <c r="BC2521" t="inlineStr">
        <is>
          <t>Ration et autres visites</t>
        </is>
      </c>
      <c r="BD2521" t="inlineStr">
        <is>
          <t>CommCare Android, version "2.56.1"(471796). App v16173. CommCare Version 2.56.1. Build 471796, built on: 2025-05-12</t>
        </is>
      </c>
      <c r="BE2521" t="inlineStr">
        <is>
          <t>commcare_76b456dd-7d90-498a-a785-92f136625a61</t>
        </is>
      </c>
      <c r="BF2521" t="inlineStr">
        <is>
          <t>19.7250134 -72.2243499 0.0 2099.99</t>
        </is>
      </c>
      <c r="BG2521" t="inlineStr">
        <is>
          <t>f13d8149fc6d39ebe86af18272310ff9</t>
        </is>
      </c>
      <c r="BH2521" t="inlineStr">
        <is>
          <t>e80e5bb19d0d4d1e94c8a1a966fa7d8f</t>
        </is>
      </c>
      <c r="BI2521" t="inlineStr">
        <is>
          <t>15246</t>
        </is>
      </c>
      <c r="BJ2521" t="inlineStr">
        <is>
          <t>XFormInstance</t>
        </is>
      </c>
      <c r="BK2521" t="inlineStr">
        <is>
          <t>6f193c48516411f0ba8bdf8044126b4a</t>
        </is>
      </c>
      <c r="BL2521" t="b">
        <v>0</v>
      </c>
      <c r="BM2521" t="inlineStr">
        <is>
          <t>---</t>
        </is>
      </c>
      <c r="BN2521" t="inlineStr">
        <is>
          <t>200.113.238.14</t>
        </is>
      </c>
      <c r="BO2521" t="inlineStr">
        <is>
          <t>Evenson Luma</t>
        </is>
      </c>
    </row>
    <row r="2522">
      <c r="A2522" t="inlineStr">
        <is>
          <t>2520</t>
        </is>
      </c>
      <c r="B2522" t="inlineStr">
        <is>
          <t>b41c786c-dabf-48d7-be02-a82d71aa5ef0</t>
        </is>
      </c>
      <c r="C2522" t="inlineStr">
        <is>
          <t>2025-06-26</t>
        </is>
      </c>
      <c r="D2522" t="inlineStr">
        <is>
          <t>3</t>
        </is>
      </c>
      <c r="E2522" t="inlineStr">
        <is>
          <t>---</t>
        </is>
      </c>
      <c r="F2522" t="inlineStr">
        <is>
          <t>0</t>
        </is>
      </c>
      <c r="G2522" t="inlineStr">
        <is>
          <t>---</t>
        </is>
      </c>
      <c r="H2522" t="inlineStr">
        <is>
          <t>1</t>
        </is>
      </c>
      <c r="I2522" t="inlineStr">
        <is>
          <t>1</t>
        </is>
      </c>
      <c r="J2522" t="inlineStr">
        <is>
          <t>1</t>
        </is>
      </c>
      <c r="K2522" t="inlineStr">
        <is>
          <t>---</t>
        </is>
      </c>
      <c r="L2522" t="inlineStr">
        <is>
          <t>---</t>
        </is>
      </c>
      <c r="M2522" t="inlineStr">
        <is>
          <t>---</t>
        </is>
      </c>
      <c r="N2522" t="inlineStr">
        <is>
          <t>---</t>
        </is>
      </c>
      <c r="O2522" t="inlineStr">
        <is>
          <t>---</t>
        </is>
      </c>
      <c r="P2522" t="inlineStr">
        <is>
          <t>---</t>
        </is>
      </c>
      <c r="Q2522" t="inlineStr">
        <is>
          <t>---</t>
        </is>
      </c>
      <c r="R2522" t="inlineStr"/>
      <c r="S2522" t="inlineStr"/>
      <c r="T2522" t="inlineStr"/>
      <c r="U2522" t="inlineStr"/>
      <c r="V2522" t="inlineStr"/>
      <c r="W2522" t="inlineStr">
        <is>
          <t>19.5444169 -71.72571 4.5 8.5</t>
        </is>
      </c>
      <c r="X2522" t="inlineStr">
        <is>
          <t>CAP/CMSO/ST03037</t>
        </is>
      </c>
      <c r="Y2522" t="inlineStr">
        <is>
          <t>CAP/CMSO/ST03037</t>
        </is>
      </c>
      <c r="Z2522" t="inlineStr">
        <is>
          <t>2025-06-26 16:21:22</t>
        </is>
      </c>
      <c r="AA2522" t="inlineStr">
        <is>
          <t>2025-06-26 16:20:57</t>
        </is>
      </c>
      <c r="AB2522" t="inlineStr">
        <is>
          <t>1rose</t>
        </is>
      </c>
      <c r="AC2522" t="inlineStr">
        <is>
          <t>2025-06-26 16:14:36</t>
        </is>
      </c>
      <c r="AD2522" s="1" t="inlineStr">
        <is>
          <t>https://www.commcarehq.org/a/caris-test/reports/form_data/b41c786c-dabf-48d7-be02-a82d71aa5ef0/</t>
        </is>
      </c>
      <c r="AE2522" t="inlineStr">
        <is>
          <t>---</t>
        </is>
      </c>
      <c r="AF2522" t="inlineStr">
        <is>
          <t>3c5a623af057e23a32ae4000_128708</t>
        </is>
      </c>
      <c r="AG2522" t="inlineStr">
        <is>
          <t>OK</t>
        </is>
      </c>
      <c r="AH2522" t="inlineStr">
        <is>
          <t>2025-06-26 16:21:22</t>
        </is>
      </c>
      <c r="AI2522" t="inlineStr">
        <is>
          <t>2dea52d1789dbc2c3c784b18002f6f8d</t>
        </is>
      </c>
      <c r="AJ2522" t="inlineStr">
        <is>
          <t>2025-06-26</t>
        </is>
      </c>
      <c r="AK2522" t="inlineStr">
        <is>
          <t>3</t>
        </is>
      </c>
      <c r="AL2522" t="inlineStr">
        <is>
          <t>---</t>
        </is>
      </c>
      <c r="AM2522" t="inlineStr">
        <is>
          <t>0</t>
        </is>
      </c>
      <c r="AN2522" t="inlineStr">
        <is>
          <t>---</t>
        </is>
      </c>
      <c r="AO2522" t="inlineStr">
        <is>
          <t>1</t>
        </is>
      </c>
      <c r="AP2522" t="inlineStr">
        <is>
          <t>1</t>
        </is>
      </c>
      <c r="AQ2522" t="inlineStr"/>
      <c r="AR2522" t="inlineStr"/>
      <c r="AS2522" t="inlineStr"/>
      <c r="AT2522" t="inlineStr">
        <is>
          <t>19.5444169 -71.72571 4.5 8.5</t>
        </is>
      </c>
      <c r="AU2522" t="inlineStr">
        <is>
          <t>---</t>
        </is>
      </c>
      <c r="AV2522" t="inlineStr">
        <is>
          <t>---</t>
        </is>
      </c>
      <c r="AW2522" t="inlineStr">
        <is>
          <t>---</t>
        </is>
      </c>
      <c r="AX2522" t="inlineStr">
        <is>
          <t>---</t>
        </is>
      </c>
      <c r="AY2522" t="inlineStr">
        <is>
          <t>---</t>
        </is>
      </c>
      <c r="AZ2522" t="inlineStr">
        <is>
          <t>---</t>
        </is>
      </c>
      <c r="BA2522" t="inlineStr">
        <is>
          <t>2dea52d1789dbc2c3c784b18002f6f8d</t>
        </is>
      </c>
      <c r="BB2522" t="inlineStr">
        <is>
          <t>http://openrosa.org/formdesigner/0B48E039-1E80-49A7-AC24-732B6E788E39</t>
        </is>
      </c>
      <c r="BC2522" t="inlineStr">
        <is>
          <t>Ration et autres visites</t>
        </is>
      </c>
      <c r="BD2522" t="inlineStr">
        <is>
          <t>CommCare Android, version "2.57.0"(472003). App v16173. CommCare Version 2.57.0. Build 472003, built on: 2025-04-18</t>
        </is>
      </c>
      <c r="BE2522" t="inlineStr">
        <is>
          <t>commcare_6f11ce87-99a9-46e8-b6bd-276036be1616</t>
        </is>
      </c>
      <c r="BF2522" t="inlineStr">
        <is>
          <t>19.5446351 -71.7257446 4.59 10.0</t>
        </is>
      </c>
      <c r="BG2522" t="inlineStr">
        <is>
          <t>f13d8149fc6d39ebe86af18272310ff9</t>
        </is>
      </c>
      <c r="BH2522" t="inlineStr">
        <is>
          <t>e80e5bb19d0d4d1e94c8a1a966fa7d8f</t>
        </is>
      </c>
      <c r="BI2522" t="inlineStr">
        <is>
          <t>15246</t>
        </is>
      </c>
      <c r="BJ2522" t="inlineStr">
        <is>
          <t>XFormInstance</t>
        </is>
      </c>
      <c r="BK2522" t="inlineStr">
        <is>
          <t>0319f5b852a511f0bb053339fbc0b855</t>
        </is>
      </c>
      <c r="BL2522" t="b">
        <v>0</v>
      </c>
      <c r="BM2522" t="inlineStr">
        <is>
          <t>---</t>
        </is>
      </c>
      <c r="BN2522" t="inlineStr">
        <is>
          <t>200.113.230.176</t>
        </is>
      </c>
      <c r="BO2522" t="inlineStr">
        <is>
          <t>Esaie Saint Vil</t>
        </is>
      </c>
    </row>
    <row r="2523">
      <c r="A2523" t="inlineStr">
        <is>
          <t>2521</t>
        </is>
      </c>
      <c r="B2523" t="inlineStr">
        <is>
          <t>00b001b5-1fb7-4ac9-8d30-804df706ae42</t>
        </is>
      </c>
      <c r="C2523" t="inlineStr">
        <is>
          <t>2025-06-26</t>
        </is>
      </c>
      <c r="D2523" t="inlineStr">
        <is>
          <t>3</t>
        </is>
      </c>
      <c r="E2523" t="inlineStr">
        <is>
          <t>---</t>
        </is>
      </c>
      <c r="F2523" t="inlineStr">
        <is>
          <t>1</t>
        </is>
      </c>
      <c r="G2523" t="inlineStr">
        <is>
          <t>---</t>
        </is>
      </c>
      <c r="H2523" t="inlineStr">
        <is>
          <t>1</t>
        </is>
      </c>
      <c r="I2523" t="inlineStr">
        <is>
          <t>1</t>
        </is>
      </c>
      <c r="J2523" t="inlineStr">
        <is>
          <t>1</t>
        </is>
      </c>
      <c r="K2523" t="inlineStr">
        <is>
          <t>---</t>
        </is>
      </c>
      <c r="L2523" t="inlineStr">
        <is>
          <t>---</t>
        </is>
      </c>
      <c r="M2523" t="inlineStr">
        <is>
          <t>---</t>
        </is>
      </c>
      <c r="N2523" t="inlineStr">
        <is>
          <t>---</t>
        </is>
      </c>
      <c r="O2523" t="inlineStr">
        <is>
          <t>---</t>
        </is>
      </c>
      <c r="P2523" t="inlineStr">
        <is>
          <t>---</t>
        </is>
      </c>
      <c r="Q2523" t="inlineStr">
        <is>
          <t>---</t>
        </is>
      </c>
      <c r="R2523" t="inlineStr"/>
      <c r="S2523" t="inlineStr"/>
      <c r="T2523" t="inlineStr"/>
      <c r="U2523" t="inlineStr"/>
      <c r="V2523" t="inlineStr"/>
      <c r="W2523" t="inlineStr">
        <is>
          <t>19.5456554 -71.7267293 4.59 9.6</t>
        </is>
      </c>
      <c r="X2523" t="inlineStr">
        <is>
          <t>CAP/CMSO/ST03132</t>
        </is>
      </c>
      <c r="Y2523" t="inlineStr">
        <is>
          <t>CAP/CMSO/ST03132</t>
        </is>
      </c>
      <c r="Z2523" t="inlineStr">
        <is>
          <t>2025-06-26 16:31:17</t>
        </is>
      </c>
      <c r="AA2523" t="inlineStr">
        <is>
          <t>2025-06-26 16:30:56</t>
        </is>
      </c>
      <c r="AB2523" t="inlineStr">
        <is>
          <t>1rose</t>
        </is>
      </c>
      <c r="AC2523" t="inlineStr">
        <is>
          <t>2025-06-26 16:24:30</t>
        </is>
      </c>
      <c r="AD2523" s="1" t="inlineStr">
        <is>
          <t>https://www.commcarehq.org/a/caris-test/reports/form_data/00b001b5-1fb7-4ac9-8d30-804df706ae42/</t>
        </is>
      </c>
      <c r="AE2523" t="inlineStr">
        <is>
          <t>---</t>
        </is>
      </c>
      <c r="AF2523" t="inlineStr">
        <is>
          <t>3c5a623af057e23a32ae4000_172827</t>
        </is>
      </c>
      <c r="AG2523" t="inlineStr">
        <is>
          <t>OK</t>
        </is>
      </c>
      <c r="AH2523" t="inlineStr">
        <is>
          <t>2025-06-26 16:31:17</t>
        </is>
      </c>
      <c r="AI2523" t="inlineStr">
        <is>
          <t>2dea52d1789dbc2c3c784b18002f6f8d</t>
        </is>
      </c>
      <c r="AJ2523" t="inlineStr">
        <is>
          <t>2025-06-26</t>
        </is>
      </c>
      <c r="AK2523" t="inlineStr">
        <is>
          <t>3</t>
        </is>
      </c>
      <c r="AL2523" t="inlineStr">
        <is>
          <t>---</t>
        </is>
      </c>
      <c r="AM2523" t="inlineStr">
        <is>
          <t>1</t>
        </is>
      </c>
      <c r="AN2523" t="inlineStr">
        <is>
          <t>---</t>
        </is>
      </c>
      <c r="AO2523" t="inlineStr">
        <is>
          <t>1</t>
        </is>
      </c>
      <c r="AP2523" t="inlineStr">
        <is>
          <t>1</t>
        </is>
      </c>
      <c r="AQ2523" t="inlineStr"/>
      <c r="AR2523" t="inlineStr"/>
      <c r="AS2523" t="inlineStr"/>
      <c r="AT2523" t="inlineStr">
        <is>
          <t>19.5456554 -71.7267293 4.59 9.6</t>
        </is>
      </c>
      <c r="AU2523" t="inlineStr">
        <is>
          <t>---</t>
        </is>
      </c>
      <c r="AV2523" t="inlineStr">
        <is>
          <t>---</t>
        </is>
      </c>
      <c r="AW2523" t="inlineStr">
        <is>
          <t>---</t>
        </is>
      </c>
      <c r="AX2523" t="inlineStr">
        <is>
          <t>---</t>
        </is>
      </c>
      <c r="AY2523" t="inlineStr">
        <is>
          <t>---</t>
        </is>
      </c>
      <c r="AZ2523" t="inlineStr">
        <is>
          <t>---</t>
        </is>
      </c>
      <c r="BA2523" t="inlineStr">
        <is>
          <t>2dea52d1789dbc2c3c784b18002f6f8d</t>
        </is>
      </c>
      <c r="BB2523" t="inlineStr">
        <is>
          <t>http://openrosa.org/formdesigner/0B48E039-1E80-49A7-AC24-732B6E788E39</t>
        </is>
      </c>
      <c r="BC2523" t="inlineStr">
        <is>
          <t>Ration et autres visites</t>
        </is>
      </c>
      <c r="BD2523" t="inlineStr">
        <is>
          <t>CommCare Android, version "2.57.0"(472003). App v16173. CommCare Version 2.57.0. Build 472003, built on: 2025-04-18</t>
        </is>
      </c>
      <c r="BE2523" t="inlineStr">
        <is>
          <t>commcare_6f11ce87-99a9-46e8-b6bd-276036be1616</t>
        </is>
      </c>
      <c r="BF2523" t="inlineStr">
        <is>
          <t>19.5456554 -71.7267293 4.59 9.6</t>
        </is>
      </c>
      <c r="BG2523" t="inlineStr">
        <is>
          <t>f13d8149fc6d39ebe86af18272310ff9</t>
        </is>
      </c>
      <c r="BH2523" t="inlineStr">
        <is>
          <t>e80e5bb19d0d4d1e94c8a1a966fa7d8f</t>
        </is>
      </c>
      <c r="BI2523" t="inlineStr">
        <is>
          <t>15246</t>
        </is>
      </c>
      <c r="BJ2523" t="inlineStr">
        <is>
          <t>XFormInstance</t>
        </is>
      </c>
      <c r="BK2523" t="inlineStr">
        <is>
          <t>0319f5b852a511f0bb053339fbc0b855</t>
        </is>
      </c>
      <c r="BL2523" t="b">
        <v>0</v>
      </c>
      <c r="BM2523" t="inlineStr">
        <is>
          <t>---</t>
        </is>
      </c>
      <c r="BN2523" t="inlineStr">
        <is>
          <t>200.113.230.176</t>
        </is>
      </c>
      <c r="BO2523" t="inlineStr">
        <is>
          <t>Miloura Joseph</t>
        </is>
      </c>
    </row>
    <row r="2524">
      <c r="A2524" t="inlineStr">
        <is>
          <t>2522</t>
        </is>
      </c>
      <c r="B2524" t="inlineStr">
        <is>
          <t>cb5e5103-f685-44ce-840d-bd8bd514aecc</t>
        </is>
      </c>
      <c r="C2524" t="inlineStr">
        <is>
          <t>2025-06-26</t>
        </is>
      </c>
      <c r="D2524" t="inlineStr">
        <is>
          <t>10</t>
        </is>
      </c>
      <c r="E2524" t="inlineStr">
        <is>
          <t>---</t>
        </is>
      </c>
      <c r="F2524" t="inlineStr">
        <is>
          <t>1</t>
        </is>
      </c>
      <c r="G2524" t="inlineStr">
        <is>
          <t>---</t>
        </is>
      </c>
      <c r="H2524" t="inlineStr">
        <is>
          <t>1</t>
        </is>
      </c>
      <c r="I2524" t="inlineStr">
        <is>
          <t>1</t>
        </is>
      </c>
      <c r="J2524" t="inlineStr">
        <is>
          <t>4</t>
        </is>
      </c>
      <c r="K2524" t="inlineStr">
        <is>
          <t>---</t>
        </is>
      </c>
      <c r="L2524" t="inlineStr">
        <is>
          <t>---</t>
        </is>
      </c>
      <c r="M2524" t="inlineStr">
        <is>
          <t>---</t>
        </is>
      </c>
      <c r="N2524" t="inlineStr">
        <is>
          <t>---</t>
        </is>
      </c>
      <c r="O2524" t="inlineStr">
        <is>
          <t>---</t>
        </is>
      </c>
      <c r="P2524" t="inlineStr">
        <is>
          <t>---</t>
        </is>
      </c>
      <c r="Q2524" t="inlineStr">
        <is>
          <t>---</t>
        </is>
      </c>
      <c r="R2524" t="inlineStr"/>
      <c r="S2524" t="inlineStr">
        <is>
          <t>31.0</t>
        </is>
      </c>
      <c r="T2524" t="inlineStr"/>
      <c r="U2524">
        <f>HYPERLINK("https://www.commcarehq.org/a/caris-test/api/form_attachment/v1/cb5e5103-f685-44ce-840d-bd8bd514aecc/1750988600805.jpg")</f>
        <v/>
      </c>
      <c r="V2524" t="inlineStr"/>
      <c r="W2524" t="inlineStr"/>
      <c r="X2524" t="inlineStr">
        <is>
          <t>PAP/HFSC/ST04418</t>
        </is>
      </c>
      <c r="Y2524" t="inlineStr">
        <is>
          <t>PAP/HFSC/ST04418</t>
        </is>
      </c>
      <c r="Z2524" t="inlineStr">
        <is>
          <t>2025-06-27 01:43:23</t>
        </is>
      </c>
      <c r="AA2524" t="inlineStr">
        <is>
          <t>2025-06-27 01:42:47</t>
        </is>
      </c>
      <c r="AB2524" t="inlineStr">
        <is>
          <t>2alphonse</t>
        </is>
      </c>
      <c r="AC2524" t="inlineStr">
        <is>
          <t>2025-06-27 05:18:34</t>
        </is>
      </c>
      <c r="AD2524" s="1" t="inlineStr">
        <is>
          <t>https://www.commcarehq.org/a/caris-test/reports/form_data/cb5e5103-f685-44ce-840d-bd8bd514aecc/</t>
        </is>
      </c>
      <c r="AE2524" t="inlineStr">
        <is>
          <t>---</t>
        </is>
      </c>
      <c r="AF2524" t="inlineStr">
        <is>
          <t>3c5a623af057e23a32ae4000_187744</t>
        </is>
      </c>
      <c r="AG2524" t="inlineStr">
        <is>
          <t>---</t>
        </is>
      </c>
      <c r="AH2524" t="inlineStr">
        <is>
          <t>2025-06-27 01:43:23</t>
        </is>
      </c>
      <c r="AI2524" t="inlineStr">
        <is>
          <t>fd24bc8fc5740ac5a5cd8e502226cc8a</t>
        </is>
      </c>
      <c r="AJ2524" t="inlineStr">
        <is>
          <t>2025-06-26</t>
        </is>
      </c>
      <c r="AK2524" t="inlineStr">
        <is>
          <t>10</t>
        </is>
      </c>
      <c r="AL2524" t="inlineStr">
        <is>
          <t>---</t>
        </is>
      </c>
      <c r="AM2524" t="inlineStr">
        <is>
          <t>1</t>
        </is>
      </c>
      <c r="AN2524" t="inlineStr">
        <is>
          <t>---</t>
        </is>
      </c>
      <c r="AO2524" t="inlineStr">
        <is>
          <t>1</t>
        </is>
      </c>
      <c r="AP2524" t="inlineStr">
        <is>
          <t>1</t>
        </is>
      </c>
      <c r="AQ2524" t="inlineStr"/>
      <c r="AR2524" t="inlineStr">
        <is>
          <t>31</t>
        </is>
      </c>
      <c r="AS2524" t="inlineStr"/>
      <c r="AT2524" t="inlineStr"/>
      <c r="AU2524" t="inlineStr">
        <is>
          <t>---</t>
        </is>
      </c>
      <c r="AV2524" t="inlineStr">
        <is>
          <t>---</t>
        </is>
      </c>
      <c r="AW2524" t="inlineStr">
        <is>
          <t>---</t>
        </is>
      </c>
      <c r="AX2524" t="inlineStr">
        <is>
          <t>---</t>
        </is>
      </c>
      <c r="AY2524" t="inlineStr">
        <is>
          <t>---</t>
        </is>
      </c>
      <c r="AZ2524" t="inlineStr">
        <is>
          <t>---</t>
        </is>
      </c>
      <c r="BA2524" t="inlineStr">
        <is>
          <t>fd24bc8fc5740ac5a5cd8e502226cc8a</t>
        </is>
      </c>
      <c r="BB2524" t="inlineStr">
        <is>
          <t>http://openrosa.org/formdesigner/0B48E039-1E80-49A7-AC24-732B6E788E39</t>
        </is>
      </c>
      <c r="BC2524" t="inlineStr">
        <is>
          <t>Ration et autres visites</t>
        </is>
      </c>
      <c r="BD2524" t="inlineStr">
        <is>
          <t>CommCare Android, version "2.56.1"(471796). App v16173. CommCare Version 2.56.1. Build 471796, built on: 2025-05-12</t>
        </is>
      </c>
      <c r="BE2524" t="inlineStr">
        <is>
          <t>commcare_4dc5eea2-03fb-4ae5-9faa-e7b11666bc3e</t>
        </is>
      </c>
      <c r="BF2524" t="inlineStr"/>
      <c r="BG2524" t="inlineStr">
        <is>
          <t>f13d8149fc6d39ebe86af18272310ff9</t>
        </is>
      </c>
      <c r="BH2524" t="inlineStr">
        <is>
          <t>e80e5bb19d0d4d1e94c8a1a966fa7d8f</t>
        </is>
      </c>
      <c r="BI2524" t="inlineStr">
        <is>
          <t>15246</t>
        </is>
      </c>
      <c r="BJ2524" t="inlineStr">
        <is>
          <t>XFormInstance</t>
        </is>
      </c>
      <c r="BK2524" t="inlineStr">
        <is>
          <t>6aff08f4529f11f0bb043339fbc0b855</t>
        </is>
      </c>
      <c r="BL2524" t="b">
        <v>0</v>
      </c>
      <c r="BM2524" t="inlineStr">
        <is>
          <t>---</t>
        </is>
      </c>
      <c r="BN2524" t="inlineStr">
        <is>
          <t>200.113.253.82</t>
        </is>
      </c>
      <c r="BO2524" t="inlineStr">
        <is>
          <t>Jean Brinelson</t>
        </is>
      </c>
    </row>
    <row r="2525">
      <c r="A2525" t="inlineStr">
        <is>
          <t>2523</t>
        </is>
      </c>
      <c r="B2525" t="inlineStr">
        <is>
          <t>00ebe924-9e35-495d-a8cf-fbde2fc9a6a2</t>
        </is>
      </c>
      <c r="C2525" t="inlineStr">
        <is>
          <t>2025-06-27</t>
        </is>
      </c>
      <c r="D2525" t="inlineStr">
        <is>
          <t>4</t>
        </is>
      </c>
      <c r="E2525" t="inlineStr">
        <is>
          <t>Adhérence</t>
        </is>
      </c>
      <c r="F2525" t="inlineStr">
        <is>
          <t>0</t>
        </is>
      </c>
      <c r="G2525" t="inlineStr">
        <is>
          <t>Adhérence</t>
        </is>
      </c>
      <c r="H2525" t="inlineStr">
        <is>
          <t>1</t>
        </is>
      </c>
      <c r="I2525" t="inlineStr">
        <is>
          <t>1</t>
        </is>
      </c>
      <c r="J2525" t="inlineStr">
        <is>
          <t>1</t>
        </is>
      </c>
      <c r="K2525" t="inlineStr">
        <is>
          <t>---</t>
        </is>
      </c>
      <c r="L2525" t="inlineStr">
        <is>
          <t>---</t>
        </is>
      </c>
      <c r="M2525" t="inlineStr">
        <is>
          <t>---</t>
        </is>
      </c>
      <c r="N2525" t="inlineStr">
        <is>
          <t>---</t>
        </is>
      </c>
      <c r="O2525" t="inlineStr">
        <is>
          <t>---</t>
        </is>
      </c>
      <c r="P2525" t="inlineStr">
        <is>
          <t>---</t>
        </is>
      </c>
      <c r="Q2525" t="inlineStr">
        <is>
          <t>---</t>
        </is>
      </c>
      <c r="R2525" t="inlineStr"/>
      <c r="S2525" t="inlineStr"/>
      <c r="T2525" t="inlineStr"/>
      <c r="U2525" t="inlineStr"/>
      <c r="V2525" t="inlineStr"/>
      <c r="W2525" t="inlineStr"/>
      <c r="X2525" t="inlineStr">
        <is>
          <t>CAP/HSCM/ST04392</t>
        </is>
      </c>
      <c r="Y2525" t="inlineStr">
        <is>
          <t>CAP/HSCM/ST04392</t>
        </is>
      </c>
      <c r="Z2525" t="inlineStr">
        <is>
          <t>2025-06-27 22:15:06</t>
        </is>
      </c>
      <c r="AA2525" t="inlineStr">
        <is>
          <t>2025-06-27 22:14:32</t>
        </is>
      </c>
      <c r="AB2525" t="inlineStr">
        <is>
          <t>1fleurgile</t>
        </is>
      </c>
      <c r="AC2525" t="inlineStr">
        <is>
          <t>2025-06-27 21:21:01</t>
        </is>
      </c>
      <c r="AD2525" s="1" t="inlineStr">
        <is>
          <t>https://www.commcarehq.org/a/caris-test/reports/form_data/00ebe924-9e35-495d-a8cf-fbde2fc9a6a2/</t>
        </is>
      </c>
      <c r="AE2525" t="inlineStr">
        <is>
          <t>---</t>
        </is>
      </c>
      <c r="AF2525" t="inlineStr">
        <is>
          <t>3c5a623af057e23a32ae4000_124648</t>
        </is>
      </c>
      <c r="AG2525" t="inlineStr">
        <is>
          <t>---</t>
        </is>
      </c>
      <c r="AH2525" t="inlineStr">
        <is>
          <t>2025-06-27 22:15:06</t>
        </is>
      </c>
      <c r="AI2525" t="inlineStr">
        <is>
          <t>9cfdf7db54419d22491b2c964b5162b3</t>
        </is>
      </c>
      <c r="AJ2525" t="inlineStr">
        <is>
          <t>2025-06-27</t>
        </is>
      </c>
      <c r="AK2525" t="inlineStr">
        <is>
          <t>4</t>
        </is>
      </c>
      <c r="AL2525" t="inlineStr">
        <is>
          <t>Adhérence</t>
        </is>
      </c>
      <c r="AM2525" t="inlineStr">
        <is>
          <t>0</t>
        </is>
      </c>
      <c r="AN2525" t="inlineStr">
        <is>
          <t>Adhérence</t>
        </is>
      </c>
      <c r="AO2525" t="inlineStr">
        <is>
          <t>1</t>
        </is>
      </c>
      <c r="AP2525" t="inlineStr">
        <is>
          <t>1</t>
        </is>
      </c>
      <c r="AQ2525" t="inlineStr"/>
      <c r="AR2525" t="inlineStr"/>
      <c r="AS2525" t="inlineStr"/>
      <c r="AT2525" t="inlineStr"/>
      <c r="AU2525" t="inlineStr">
        <is>
          <t>---</t>
        </is>
      </c>
      <c r="AV2525" t="inlineStr">
        <is>
          <t>---</t>
        </is>
      </c>
      <c r="AW2525" t="inlineStr">
        <is>
          <t>---</t>
        </is>
      </c>
      <c r="AX2525" t="inlineStr">
        <is>
          <t>---</t>
        </is>
      </c>
      <c r="AY2525" t="inlineStr">
        <is>
          <t>---</t>
        </is>
      </c>
      <c r="AZ2525" t="inlineStr">
        <is>
          <t>---</t>
        </is>
      </c>
      <c r="BA2525" t="inlineStr">
        <is>
          <t>9cfdf7db54419d22491b2c964b5162b3</t>
        </is>
      </c>
      <c r="BB2525" t="inlineStr">
        <is>
          <t>http://openrosa.org/formdesigner/0B48E039-1E80-49A7-AC24-732B6E788E39</t>
        </is>
      </c>
      <c r="BC2525" t="inlineStr">
        <is>
          <t>Ration et autres visites</t>
        </is>
      </c>
      <c r="BD2525" t="inlineStr">
        <is>
          <t>CommCare Android, version "2.56.1"(471796). App v16173. CommCare Version 2.56.1. Build 471796, built on: 2025-05-12</t>
        </is>
      </c>
      <c r="BE2525" t="inlineStr">
        <is>
          <t>commcare_76b456dd-7d90-498a-a785-92f136625a61</t>
        </is>
      </c>
      <c r="BF2525" t="inlineStr">
        <is>
          <t>19.7250134 -72.2243499 0.0 2099.99</t>
        </is>
      </c>
      <c r="BG2525" t="inlineStr">
        <is>
          <t>f13d8149fc6d39ebe86af18272310ff9</t>
        </is>
      </c>
      <c r="BH2525" t="inlineStr">
        <is>
          <t>e80e5bb19d0d4d1e94c8a1a966fa7d8f</t>
        </is>
      </c>
      <c r="BI2525" t="inlineStr">
        <is>
          <t>15246</t>
        </is>
      </c>
      <c r="BJ2525" t="inlineStr">
        <is>
          <t>XFormInstance</t>
        </is>
      </c>
      <c r="BK2525" t="inlineStr">
        <is>
          <t>84270efc522d11f092a449da4e639005</t>
        </is>
      </c>
      <c r="BL2525" t="b">
        <v>0</v>
      </c>
      <c r="BM2525" t="inlineStr">
        <is>
          <t>---</t>
        </is>
      </c>
      <c r="BN2525" t="inlineStr">
        <is>
          <t>200.113.238.38</t>
        </is>
      </c>
      <c r="BO2525" t="inlineStr">
        <is>
          <t>Saika Romeo</t>
        </is>
      </c>
    </row>
    <row r="2526">
      <c r="A2526" t="inlineStr">
        <is>
          <t>2524</t>
        </is>
      </c>
      <c r="B2526" t="inlineStr">
        <is>
          <t>a719bc77-5580-4db6-b7b8-c14c9d6cea0a</t>
        </is>
      </c>
      <c r="C2526" t="inlineStr">
        <is>
          <t>2025-06-26</t>
        </is>
      </c>
      <c r="D2526" t="inlineStr">
        <is>
          <t>4</t>
        </is>
      </c>
      <c r="E2526" t="inlineStr">
        <is>
          <t>Adherence</t>
        </is>
      </c>
      <c r="F2526" t="inlineStr">
        <is>
          <t>0</t>
        </is>
      </c>
      <c r="G2526" t="inlineStr">
        <is>
          <t>Adherence</t>
        </is>
      </c>
      <c r="H2526" t="inlineStr">
        <is>
          <t>1</t>
        </is>
      </c>
      <c r="I2526" t="inlineStr">
        <is>
          <t>0</t>
        </is>
      </c>
      <c r="J2526" t="inlineStr">
        <is>
          <t>---</t>
        </is>
      </c>
      <c r="K2526" t="inlineStr">
        <is>
          <t>---</t>
        </is>
      </c>
      <c r="L2526" t="inlineStr">
        <is>
          <t>---</t>
        </is>
      </c>
      <c r="M2526" t="inlineStr">
        <is>
          <t>---</t>
        </is>
      </c>
      <c r="N2526" t="inlineStr">
        <is>
          <t>---</t>
        </is>
      </c>
      <c r="O2526" t="inlineStr">
        <is>
          <t>---</t>
        </is>
      </c>
      <c r="P2526" t="inlineStr">
        <is>
          <t>---</t>
        </is>
      </c>
      <c r="Q2526" t="inlineStr">
        <is>
          <t>---</t>
        </is>
      </c>
      <c r="R2526" t="inlineStr">
        <is>
          <t>---</t>
        </is>
      </c>
      <c r="S2526" t="inlineStr">
        <is>
          <t>---</t>
        </is>
      </c>
      <c r="T2526" t="inlineStr">
        <is>
          <t>---</t>
        </is>
      </c>
      <c r="U2526" t="inlineStr">
        <is>
          <t>---</t>
        </is>
      </c>
      <c r="V2526" t="inlineStr">
        <is>
          <t>---</t>
        </is>
      </c>
      <c r="W2526" t="inlineStr"/>
      <c r="X2526" t="inlineStr">
        <is>
          <t>CAP/HSCM/ST04433</t>
        </is>
      </c>
      <c r="Y2526" t="inlineStr">
        <is>
          <t>CAP/HSCM/ST04433</t>
        </is>
      </c>
      <c r="Z2526" t="inlineStr">
        <is>
          <t>2025-06-27 22:16:20</t>
        </is>
      </c>
      <c r="AA2526" t="inlineStr">
        <is>
          <t>2025-06-27 22:15:28</t>
        </is>
      </c>
      <c r="AB2526" t="inlineStr">
        <is>
          <t>1fleurgile</t>
        </is>
      </c>
      <c r="AC2526" t="inlineStr">
        <is>
          <t>2025-06-27 21:21:02</t>
        </is>
      </c>
      <c r="AD2526" s="1" t="inlineStr">
        <is>
          <t>https://www.commcarehq.org/a/caris-test/reports/form_data/a719bc77-5580-4db6-b7b8-c14c9d6cea0a/</t>
        </is>
      </c>
      <c r="AE2526" t="inlineStr">
        <is>
          <t>---</t>
        </is>
      </c>
      <c r="AF2526" t="inlineStr">
        <is>
          <t>3c5a623af057e23a32ae4000_167225</t>
        </is>
      </c>
      <c r="AG2526" t="inlineStr">
        <is>
          <t>---</t>
        </is>
      </c>
      <c r="AH2526" t="inlineStr">
        <is>
          <t>2025-06-27 22:16:20</t>
        </is>
      </c>
      <c r="AI2526" t="inlineStr">
        <is>
          <t>9cfdf7db54419d22491b2c964b5162b3</t>
        </is>
      </c>
      <c r="AJ2526" t="inlineStr">
        <is>
          <t>2025-06-26</t>
        </is>
      </c>
      <c r="AK2526" t="inlineStr">
        <is>
          <t>4</t>
        </is>
      </c>
      <c r="AL2526" t="inlineStr">
        <is>
          <t>Adherence</t>
        </is>
      </c>
      <c r="AM2526" t="inlineStr">
        <is>
          <t>0</t>
        </is>
      </c>
      <c r="AN2526" t="inlineStr">
        <is>
          <t>Adherence</t>
        </is>
      </c>
      <c r="AO2526" t="inlineStr">
        <is>
          <t>1</t>
        </is>
      </c>
      <c r="AP2526" t="inlineStr">
        <is>
          <t>0</t>
        </is>
      </c>
      <c r="AQ2526" t="inlineStr">
        <is>
          <t>---</t>
        </is>
      </c>
      <c r="AR2526" t="inlineStr">
        <is>
          <t>---</t>
        </is>
      </c>
      <c r="AS2526" t="inlineStr">
        <is>
          <t>---</t>
        </is>
      </c>
      <c r="AT2526" t="inlineStr"/>
      <c r="AU2526" t="inlineStr">
        <is>
          <t>---</t>
        </is>
      </c>
      <c r="AV2526" t="inlineStr">
        <is>
          <t>---</t>
        </is>
      </c>
      <c r="AW2526" t="inlineStr">
        <is>
          <t>---</t>
        </is>
      </c>
      <c r="AX2526" t="inlineStr">
        <is>
          <t>---</t>
        </is>
      </c>
      <c r="AY2526" t="inlineStr">
        <is>
          <t>---</t>
        </is>
      </c>
      <c r="AZ2526" t="inlineStr">
        <is>
          <t>---</t>
        </is>
      </c>
      <c r="BA2526" t="inlineStr">
        <is>
          <t>9cfdf7db54419d22491b2c964b5162b3</t>
        </is>
      </c>
      <c r="BB2526" t="inlineStr">
        <is>
          <t>http://openrosa.org/formdesigner/0B48E039-1E80-49A7-AC24-732B6E788E39</t>
        </is>
      </c>
      <c r="BC2526" t="inlineStr">
        <is>
          <t>Ration et autres visites</t>
        </is>
      </c>
      <c r="BD2526" t="inlineStr">
        <is>
          <t>CommCare Android, version "2.56.1"(471796). App v16173. CommCare Version 2.56.1. Build 471796, built on: 2025-05-12</t>
        </is>
      </c>
      <c r="BE2526" t="inlineStr">
        <is>
          <t>commcare_76b456dd-7d90-498a-a785-92f136625a61</t>
        </is>
      </c>
      <c r="BF2526" t="inlineStr">
        <is>
          <t>19.7250134 -72.2243499 0.0 2099.99</t>
        </is>
      </c>
      <c r="BG2526" t="inlineStr">
        <is>
          <t>f13d8149fc6d39ebe86af18272310ff9</t>
        </is>
      </c>
      <c r="BH2526" t="inlineStr">
        <is>
          <t>e80e5bb19d0d4d1e94c8a1a966fa7d8f</t>
        </is>
      </c>
      <c r="BI2526" t="inlineStr">
        <is>
          <t>15246</t>
        </is>
      </c>
      <c r="BJ2526" t="inlineStr">
        <is>
          <t>XFormInstance</t>
        </is>
      </c>
      <c r="BK2526" t="inlineStr">
        <is>
          <t>84270efc522d11f092a449da4e639005</t>
        </is>
      </c>
      <c r="BL2526" t="b">
        <v>0</v>
      </c>
      <c r="BM2526" t="inlineStr">
        <is>
          <t>---</t>
        </is>
      </c>
      <c r="BN2526" t="inlineStr">
        <is>
          <t>200.113.238.38</t>
        </is>
      </c>
      <c r="BO2526" t="inlineStr">
        <is>
          <t>Wiskenly Mervil</t>
        </is>
      </c>
    </row>
    <row r="2527">
      <c r="A2527" t="inlineStr">
        <is>
          <t>2525</t>
        </is>
      </c>
      <c r="B2527" t="inlineStr">
        <is>
          <t>d086ed85-5909-4b6c-89d3-5f04c3679f37</t>
        </is>
      </c>
      <c r="C2527" t="inlineStr">
        <is>
          <t>2025-06-26</t>
        </is>
      </c>
      <c r="D2527" t="inlineStr">
        <is>
          <t>4</t>
        </is>
      </c>
      <c r="E2527" t="inlineStr">
        <is>
          <t>Adherence</t>
        </is>
      </c>
      <c r="F2527" t="inlineStr">
        <is>
          <t>1</t>
        </is>
      </c>
      <c r="G2527" t="inlineStr">
        <is>
          <t>Adherence</t>
        </is>
      </c>
      <c r="H2527" t="inlineStr">
        <is>
          <t>1</t>
        </is>
      </c>
      <c r="I2527" t="inlineStr">
        <is>
          <t>1</t>
        </is>
      </c>
      <c r="J2527" t="inlineStr">
        <is>
          <t>1</t>
        </is>
      </c>
      <c r="K2527" t="inlineStr">
        <is>
          <t>---</t>
        </is>
      </c>
      <c r="L2527" t="inlineStr">
        <is>
          <t>---</t>
        </is>
      </c>
      <c r="M2527" t="inlineStr">
        <is>
          <t>---</t>
        </is>
      </c>
      <c r="N2527" t="inlineStr">
        <is>
          <t>---</t>
        </is>
      </c>
      <c r="O2527" t="inlineStr">
        <is>
          <t>---</t>
        </is>
      </c>
      <c r="P2527" t="inlineStr">
        <is>
          <t>---</t>
        </is>
      </c>
      <c r="Q2527" t="inlineStr">
        <is>
          <t>---</t>
        </is>
      </c>
      <c r="R2527" t="inlineStr"/>
      <c r="S2527" t="inlineStr"/>
      <c r="T2527" t="inlineStr"/>
      <c r="U2527" t="inlineStr"/>
      <c r="V2527" t="inlineStr"/>
      <c r="W2527" t="inlineStr"/>
      <c r="X2527" t="inlineStr">
        <is>
          <t>CAP/HSCM/ST04750</t>
        </is>
      </c>
      <c r="Y2527" t="inlineStr">
        <is>
          <t>CAP/HSCM/ST04750</t>
        </is>
      </c>
      <c r="Z2527" t="inlineStr">
        <is>
          <t>2025-06-27 22:17:58</t>
        </is>
      </c>
      <c r="AA2527" t="inlineStr">
        <is>
          <t>2025-06-27 22:16:45</t>
        </is>
      </c>
      <c r="AB2527" t="inlineStr">
        <is>
          <t>1fleurgile</t>
        </is>
      </c>
      <c r="AC2527" t="inlineStr">
        <is>
          <t>2025-06-27 21:21:03</t>
        </is>
      </c>
      <c r="AD2527" s="1" t="inlineStr">
        <is>
          <t>https://www.commcarehq.org/a/caris-test/reports/form_data/d086ed85-5909-4b6c-89d3-5f04c3679f37/</t>
        </is>
      </c>
      <c r="AE2527" t="inlineStr">
        <is>
          <t>---</t>
        </is>
      </c>
      <c r="AF2527" t="inlineStr">
        <is>
          <t>3c5a623af057e23a32ae4000_184157</t>
        </is>
      </c>
      <c r="AG2527" t="inlineStr">
        <is>
          <t>---</t>
        </is>
      </c>
      <c r="AH2527" t="inlineStr">
        <is>
          <t>2025-06-27 22:17:58</t>
        </is>
      </c>
      <c r="AI2527" t="inlineStr">
        <is>
          <t>9cfdf7db54419d22491b2c964b5162b3</t>
        </is>
      </c>
      <c r="AJ2527" t="inlineStr">
        <is>
          <t>2025-06-26</t>
        </is>
      </c>
      <c r="AK2527" t="inlineStr">
        <is>
          <t>4</t>
        </is>
      </c>
      <c r="AL2527" t="inlineStr">
        <is>
          <t>Adherence</t>
        </is>
      </c>
      <c r="AM2527" t="inlineStr">
        <is>
          <t>1</t>
        </is>
      </c>
      <c r="AN2527" t="inlineStr">
        <is>
          <t>Adherence</t>
        </is>
      </c>
      <c r="AO2527" t="inlineStr">
        <is>
          <t>1</t>
        </is>
      </c>
      <c r="AP2527" t="inlineStr">
        <is>
          <t>1</t>
        </is>
      </c>
      <c r="AQ2527" t="inlineStr"/>
      <c r="AR2527" t="inlineStr"/>
      <c r="AS2527" t="inlineStr"/>
      <c r="AT2527" t="inlineStr"/>
      <c r="AU2527" t="inlineStr">
        <is>
          <t>---</t>
        </is>
      </c>
      <c r="AV2527" t="inlineStr">
        <is>
          <t>---</t>
        </is>
      </c>
      <c r="AW2527" t="inlineStr">
        <is>
          <t>---</t>
        </is>
      </c>
      <c r="AX2527" t="inlineStr">
        <is>
          <t>---</t>
        </is>
      </c>
      <c r="AY2527" t="inlineStr">
        <is>
          <t>---</t>
        </is>
      </c>
      <c r="AZ2527" t="inlineStr">
        <is>
          <t>---</t>
        </is>
      </c>
      <c r="BA2527" t="inlineStr">
        <is>
          <t>9cfdf7db54419d22491b2c964b5162b3</t>
        </is>
      </c>
      <c r="BB2527" t="inlineStr">
        <is>
          <t>http://openrosa.org/formdesigner/0B48E039-1E80-49A7-AC24-732B6E788E39</t>
        </is>
      </c>
      <c r="BC2527" t="inlineStr">
        <is>
          <t>Ration et autres visites</t>
        </is>
      </c>
      <c r="BD2527" t="inlineStr">
        <is>
          <t>CommCare Android, version "2.56.1"(471796). App v16173. CommCare Version 2.56.1. Build 471796, built on: 2025-05-12</t>
        </is>
      </c>
      <c r="BE2527" t="inlineStr">
        <is>
          <t>commcare_76b456dd-7d90-498a-a785-92f136625a61</t>
        </is>
      </c>
      <c r="BF2527" t="inlineStr">
        <is>
          <t>19.7250134 -72.2243499 0.0 2099.99</t>
        </is>
      </c>
      <c r="BG2527" t="inlineStr">
        <is>
          <t>f13d8149fc6d39ebe86af18272310ff9</t>
        </is>
      </c>
      <c r="BH2527" t="inlineStr">
        <is>
          <t>e80e5bb19d0d4d1e94c8a1a966fa7d8f</t>
        </is>
      </c>
      <c r="BI2527" t="inlineStr">
        <is>
          <t>15246</t>
        </is>
      </c>
      <c r="BJ2527" t="inlineStr">
        <is>
          <t>XFormInstance</t>
        </is>
      </c>
      <c r="BK2527" t="inlineStr">
        <is>
          <t>84270efc522d11f092a449da4e639005</t>
        </is>
      </c>
      <c r="BL2527" t="b">
        <v>0</v>
      </c>
      <c r="BM2527" t="inlineStr">
        <is>
          <t>---</t>
        </is>
      </c>
      <c r="BN2527" t="inlineStr">
        <is>
          <t>200.113.238.38</t>
        </is>
      </c>
      <c r="BO2527" t="inlineStr">
        <is>
          <t>Jefferson Thanis</t>
        </is>
      </c>
    </row>
    <row r="2528">
      <c r="A2528" t="inlineStr">
        <is>
          <t>2526</t>
        </is>
      </c>
      <c r="B2528" t="inlineStr">
        <is>
          <t>91de8c88-cc11-4447-88ad-c1b631f82c4a</t>
        </is>
      </c>
      <c r="C2528" t="inlineStr">
        <is>
          <t>2025-06-23</t>
        </is>
      </c>
      <c r="D2528" t="inlineStr">
        <is>
          <t>8</t>
        </is>
      </c>
      <c r="E2528" t="inlineStr">
        <is>
          <t>---</t>
        </is>
      </c>
      <c r="F2528" t="inlineStr">
        <is>
          <t>1</t>
        </is>
      </c>
      <c r="G2528" t="inlineStr">
        <is>
          <t>---</t>
        </is>
      </c>
      <c r="H2528" t="inlineStr">
        <is>
          <t>1</t>
        </is>
      </c>
      <c r="I2528" t="inlineStr">
        <is>
          <t>1</t>
        </is>
      </c>
      <c r="J2528" t="inlineStr">
        <is>
          <t>1</t>
        </is>
      </c>
      <c r="K2528" t="inlineStr">
        <is>
          <t>---</t>
        </is>
      </c>
      <c r="L2528" t="inlineStr">
        <is>
          <t>---</t>
        </is>
      </c>
      <c r="M2528" t="inlineStr">
        <is>
          <t>---</t>
        </is>
      </c>
      <c r="N2528" t="inlineStr">
        <is>
          <t>---</t>
        </is>
      </c>
      <c r="O2528" t="inlineStr">
        <is>
          <t>---</t>
        </is>
      </c>
      <c r="P2528" t="inlineStr">
        <is>
          <t>---</t>
        </is>
      </c>
      <c r="Q2528" t="inlineStr">
        <is>
          <t>---</t>
        </is>
      </c>
      <c r="R2528" t="inlineStr">
        <is>
          <t>20.5</t>
        </is>
      </c>
      <c r="S2528" t="inlineStr">
        <is>
          <t>49.0</t>
        </is>
      </c>
      <c r="T2528" t="inlineStr"/>
      <c r="U2528" t="inlineStr"/>
      <c r="V2528" t="inlineStr"/>
      <c r="W2528" t="inlineStr"/>
      <c r="X2528" t="inlineStr">
        <is>
          <t>MON/POZS/ST01270</t>
        </is>
      </c>
      <c r="Y2528" t="inlineStr">
        <is>
          <t>MON/POZS/ST01270</t>
        </is>
      </c>
      <c r="Z2528" t="inlineStr">
        <is>
          <t>2025-06-29 23:35:00</t>
        </is>
      </c>
      <c r="AA2528" t="inlineStr">
        <is>
          <t>2025-06-29 23:34:24</t>
        </is>
      </c>
      <c r="AB2528" t="inlineStr">
        <is>
          <t>2cleonie</t>
        </is>
      </c>
      <c r="AC2528" t="inlineStr">
        <is>
          <t>2025-06-30 02:07:56</t>
        </is>
      </c>
      <c r="AD2528" s="1" t="inlineStr">
        <is>
          <t>https://www.commcarehq.org/a/caris-test/reports/form_data/91de8c88-cc11-4447-88ad-c1b631f82c4a/</t>
        </is>
      </c>
      <c r="AE2528" t="inlineStr">
        <is>
          <t>---</t>
        </is>
      </c>
      <c r="AF2528" t="inlineStr">
        <is>
          <t>3c5a623af057e23a32ae4000_23569</t>
        </is>
      </c>
      <c r="AG2528" t="inlineStr">
        <is>
          <t>---</t>
        </is>
      </c>
      <c r="AH2528" t="inlineStr">
        <is>
          <t>2025-06-29 23:35:00</t>
        </is>
      </c>
      <c r="AI2528" t="inlineStr">
        <is>
          <t>cf61c4aba3da4fd3be73b20d2dbdf9af</t>
        </is>
      </c>
      <c r="AJ2528" t="inlineStr">
        <is>
          <t>2025-06-23</t>
        </is>
      </c>
      <c r="AK2528" t="inlineStr">
        <is>
          <t>8</t>
        </is>
      </c>
      <c r="AL2528" t="inlineStr">
        <is>
          <t>---</t>
        </is>
      </c>
      <c r="AM2528" t="inlineStr">
        <is>
          <t>1</t>
        </is>
      </c>
      <c r="AN2528" t="inlineStr">
        <is>
          <t>---</t>
        </is>
      </c>
      <c r="AO2528" t="inlineStr">
        <is>
          <t>1</t>
        </is>
      </c>
      <c r="AP2528" t="inlineStr">
        <is>
          <t>1</t>
        </is>
      </c>
      <c r="AQ2528" t="inlineStr">
        <is>
          <t>20.5</t>
        </is>
      </c>
      <c r="AR2528" t="inlineStr">
        <is>
          <t>49</t>
        </is>
      </c>
      <c r="AS2528" t="inlineStr"/>
      <c r="AT2528" t="inlineStr"/>
      <c r="AU2528" t="inlineStr">
        <is>
          <t>---</t>
        </is>
      </c>
      <c r="AV2528" t="inlineStr">
        <is>
          <t>---</t>
        </is>
      </c>
      <c r="AW2528" t="inlineStr">
        <is>
          <t>---</t>
        </is>
      </c>
      <c r="AX2528" t="inlineStr">
        <is>
          <t>---</t>
        </is>
      </c>
      <c r="AY2528" t="inlineStr">
        <is>
          <t>---</t>
        </is>
      </c>
      <c r="AZ2528" t="inlineStr">
        <is>
          <t>---</t>
        </is>
      </c>
      <c r="BA2528" t="inlineStr">
        <is>
          <t>cf61c4aba3da4fd3be73b20d2dbdf9af</t>
        </is>
      </c>
      <c r="BB2528" t="inlineStr">
        <is>
          <t>http://openrosa.org/formdesigner/0B48E039-1E80-49A7-AC24-732B6E788E39</t>
        </is>
      </c>
      <c r="BC2528" t="inlineStr">
        <is>
          <t>Ration et autres visites</t>
        </is>
      </c>
      <c r="BD2528" t="inlineStr">
        <is>
          <t>CommCare Android, version "2.57.0"(474021). App v16173. CommCare Version 2.57.0. Build 474021, built on: 2025-06-13</t>
        </is>
      </c>
      <c r="BE2528" t="inlineStr">
        <is>
          <t>commcare_4b89fcce-8d3a-4e6a-838c-ef337e1b2f53</t>
        </is>
      </c>
      <c r="BF2528" t="inlineStr"/>
      <c r="BG2528" t="inlineStr">
        <is>
          <t>f13d8149fc6d39ebe86af18272310ff9</t>
        </is>
      </c>
      <c r="BH2528" t="inlineStr">
        <is>
          <t>e80e5bb19d0d4d1e94c8a1a966fa7d8f</t>
        </is>
      </c>
      <c r="BI2528" t="inlineStr">
        <is>
          <t>15246</t>
        </is>
      </c>
      <c r="BJ2528" t="inlineStr">
        <is>
          <t>XFormInstance</t>
        </is>
      </c>
      <c r="BK2528" t="inlineStr">
        <is>
          <t>26a61d42503611f0bac33339fbc0b855</t>
        </is>
      </c>
      <c r="BL2528" t="b">
        <v>0</v>
      </c>
      <c r="BM2528" t="inlineStr">
        <is>
          <t>---</t>
        </is>
      </c>
      <c r="BN2528" t="inlineStr">
        <is>
          <t>200.113.214.173</t>
        </is>
      </c>
      <c r="BO2528" t="inlineStr">
        <is>
          <t>Lonceley Siprien</t>
        </is>
      </c>
    </row>
    <row r="2529">
      <c r="A2529" t="inlineStr">
        <is>
          <t>2527</t>
        </is>
      </c>
      <c r="B2529" t="inlineStr">
        <is>
          <t>b2e86a47-6839-45ab-8c15-4dcbd4b1ca57</t>
        </is>
      </c>
      <c r="C2529" t="inlineStr">
        <is>
          <t>2025-06-24</t>
        </is>
      </c>
      <c r="D2529" t="inlineStr">
        <is>
          <t>4</t>
        </is>
      </c>
      <c r="E2529" t="inlineStr">
        <is>
          <t>visite suivi</t>
        </is>
      </c>
      <c r="F2529" t="inlineStr">
        <is>
          <t>1</t>
        </is>
      </c>
      <c r="G2529" t="inlineStr">
        <is>
          <t>oui</t>
        </is>
      </c>
      <c r="H2529" t="inlineStr">
        <is>
          <t>1</t>
        </is>
      </c>
      <c r="I2529" t="inlineStr">
        <is>
          <t>1</t>
        </is>
      </c>
      <c r="J2529" t="inlineStr">
        <is>
          <t>1</t>
        </is>
      </c>
      <c r="K2529" t="inlineStr">
        <is>
          <t>---</t>
        </is>
      </c>
      <c r="L2529" t="inlineStr">
        <is>
          <t>---</t>
        </is>
      </c>
      <c r="M2529" t="inlineStr">
        <is>
          <t>---</t>
        </is>
      </c>
      <c r="N2529" t="inlineStr">
        <is>
          <t>---</t>
        </is>
      </c>
      <c r="O2529" t="inlineStr">
        <is>
          <t>---</t>
        </is>
      </c>
      <c r="P2529" t="inlineStr">
        <is>
          <t>---</t>
        </is>
      </c>
      <c r="Q2529" t="inlineStr">
        <is>
          <t>---</t>
        </is>
      </c>
      <c r="R2529" t="inlineStr">
        <is>
          <t>16.6</t>
        </is>
      </c>
      <c r="S2529" t="inlineStr">
        <is>
          <t>26.4</t>
        </is>
      </c>
      <c r="T2529" t="inlineStr"/>
      <c r="U2529" t="inlineStr"/>
      <c r="V2529" t="inlineStr"/>
      <c r="W2529" t="inlineStr"/>
      <c r="X2529" t="inlineStr">
        <is>
          <t>STM/CSPP/ST01088</t>
        </is>
      </c>
      <c r="Y2529" t="inlineStr">
        <is>
          <t>STM/CSPP/ST01088</t>
        </is>
      </c>
      <c r="Z2529" t="inlineStr">
        <is>
          <t>2025-06-29 23:39:27</t>
        </is>
      </c>
      <c r="AA2529" t="inlineStr">
        <is>
          <t>2025-06-29 23:38:42</t>
        </is>
      </c>
      <c r="AB2529" t="inlineStr">
        <is>
          <t>2cleonie</t>
        </is>
      </c>
      <c r="AC2529" t="inlineStr">
        <is>
          <t>2025-06-30 02:08:04</t>
        </is>
      </c>
      <c r="AD2529" s="1" t="inlineStr">
        <is>
          <t>https://www.commcarehq.org/a/caris-test/reports/form_data/b2e86a47-6839-45ab-8c15-4dcbd4b1ca57/</t>
        </is>
      </c>
      <c r="AE2529" t="inlineStr">
        <is>
          <t>---</t>
        </is>
      </c>
      <c r="AF2529" t="inlineStr">
        <is>
          <t>3c5a623af057e23a32ae4000_26969</t>
        </is>
      </c>
      <c r="AG2529" t="inlineStr">
        <is>
          <t>---</t>
        </is>
      </c>
      <c r="AH2529" t="inlineStr">
        <is>
          <t>2025-06-29 23:39:27</t>
        </is>
      </c>
      <c r="AI2529" t="inlineStr">
        <is>
          <t>cf61c4aba3da4fd3be73b20d2dbdf9af</t>
        </is>
      </c>
      <c r="AJ2529" t="inlineStr">
        <is>
          <t>2025-06-24</t>
        </is>
      </c>
      <c r="AK2529" t="inlineStr">
        <is>
          <t>4</t>
        </is>
      </c>
      <c r="AL2529" t="inlineStr">
        <is>
          <t>visite suivi</t>
        </is>
      </c>
      <c r="AM2529" t="inlineStr">
        <is>
          <t>1</t>
        </is>
      </c>
      <c r="AN2529" t="inlineStr">
        <is>
          <t>oui</t>
        </is>
      </c>
      <c r="AO2529" t="inlineStr">
        <is>
          <t>1</t>
        </is>
      </c>
      <c r="AP2529" t="inlineStr">
        <is>
          <t>1</t>
        </is>
      </c>
      <c r="AQ2529" t="inlineStr">
        <is>
          <t>16.6</t>
        </is>
      </c>
      <c r="AR2529" t="inlineStr">
        <is>
          <t>26.4</t>
        </is>
      </c>
      <c r="AS2529" t="inlineStr"/>
      <c r="AT2529" t="inlineStr"/>
      <c r="AU2529" t="inlineStr">
        <is>
          <t>---</t>
        </is>
      </c>
      <c r="AV2529" t="inlineStr">
        <is>
          <t>---</t>
        </is>
      </c>
      <c r="AW2529" t="inlineStr">
        <is>
          <t>---</t>
        </is>
      </c>
      <c r="AX2529" t="inlineStr">
        <is>
          <t>---</t>
        </is>
      </c>
      <c r="AY2529" t="inlineStr">
        <is>
          <t>---</t>
        </is>
      </c>
      <c r="AZ2529" t="inlineStr">
        <is>
          <t>---</t>
        </is>
      </c>
      <c r="BA2529" t="inlineStr">
        <is>
          <t>cf61c4aba3da4fd3be73b20d2dbdf9af</t>
        </is>
      </c>
      <c r="BB2529" t="inlineStr">
        <is>
          <t>http://openrosa.org/formdesigner/0B48E039-1E80-49A7-AC24-732B6E788E39</t>
        </is>
      </c>
      <c r="BC2529" t="inlineStr">
        <is>
          <t>Ration et autres visites</t>
        </is>
      </c>
      <c r="BD2529" t="inlineStr">
        <is>
          <t>CommCare Android, version "2.57.0"(474021). App v16173. CommCare Version 2.57.0. Build 474021, built on: 2025-06-13</t>
        </is>
      </c>
      <c r="BE2529" t="inlineStr">
        <is>
          <t>commcare_4b89fcce-8d3a-4e6a-838c-ef337e1b2f53</t>
        </is>
      </c>
      <c r="BF2529" t="inlineStr"/>
      <c r="BG2529" t="inlineStr">
        <is>
          <t>f13d8149fc6d39ebe86af18272310ff9</t>
        </is>
      </c>
      <c r="BH2529" t="inlineStr">
        <is>
          <t>e80e5bb19d0d4d1e94c8a1a966fa7d8f</t>
        </is>
      </c>
      <c r="BI2529" t="inlineStr">
        <is>
          <t>15246</t>
        </is>
      </c>
      <c r="BJ2529" t="inlineStr">
        <is>
          <t>XFormInstance</t>
        </is>
      </c>
      <c r="BK2529" t="inlineStr">
        <is>
          <t>26a61d42503611f0bac33339fbc0b855</t>
        </is>
      </c>
      <c r="BL2529" t="b">
        <v>0</v>
      </c>
      <c r="BM2529" t="inlineStr">
        <is>
          <t>---</t>
        </is>
      </c>
      <c r="BN2529" t="inlineStr">
        <is>
          <t>200.113.214.173</t>
        </is>
      </c>
      <c r="BO2529" t="inlineStr">
        <is>
          <t>Daphkar joseph</t>
        </is>
      </c>
    </row>
    <row r="2530">
      <c r="A2530" t="inlineStr">
        <is>
          <t>2528</t>
        </is>
      </c>
      <c r="B2530" t="inlineStr">
        <is>
          <t>b4d79ac6-7707-469a-9ee1-a6bffdc4eef5</t>
        </is>
      </c>
      <c r="C2530" t="inlineStr">
        <is>
          <t>2025-06-24</t>
        </is>
      </c>
      <c r="D2530" t="inlineStr">
        <is>
          <t>4</t>
        </is>
      </c>
      <c r="E2530" t="inlineStr">
        <is>
          <t>visite suivi</t>
        </is>
      </c>
      <c r="F2530" t="inlineStr">
        <is>
          <t>1</t>
        </is>
      </c>
      <c r="G2530" t="inlineStr">
        <is>
          <t>oui</t>
        </is>
      </c>
      <c r="H2530" t="inlineStr">
        <is>
          <t>1</t>
        </is>
      </c>
      <c r="I2530" t="inlineStr">
        <is>
          <t>1</t>
        </is>
      </c>
      <c r="J2530" t="inlineStr">
        <is>
          <t>1</t>
        </is>
      </c>
      <c r="K2530" t="inlineStr">
        <is>
          <t>---</t>
        </is>
      </c>
      <c r="L2530" t="inlineStr">
        <is>
          <t>---</t>
        </is>
      </c>
      <c r="M2530" t="inlineStr">
        <is>
          <t>---</t>
        </is>
      </c>
      <c r="N2530" t="inlineStr">
        <is>
          <t>---</t>
        </is>
      </c>
      <c r="O2530" t="inlineStr">
        <is>
          <t>---</t>
        </is>
      </c>
      <c r="P2530" t="inlineStr">
        <is>
          <t>---</t>
        </is>
      </c>
      <c r="Q2530" t="inlineStr">
        <is>
          <t>---</t>
        </is>
      </c>
      <c r="R2530" t="inlineStr">
        <is>
          <t>17.2</t>
        </is>
      </c>
      <c r="S2530" t="inlineStr">
        <is>
          <t>43.6</t>
        </is>
      </c>
      <c r="T2530" t="inlineStr"/>
      <c r="U2530" t="inlineStr"/>
      <c r="V2530" t="inlineStr"/>
      <c r="W2530" t="inlineStr"/>
      <c r="X2530" t="inlineStr">
        <is>
          <t>STM/CSPP/ST01063</t>
        </is>
      </c>
      <c r="Y2530" t="inlineStr">
        <is>
          <t>STM/CSPP/ST01063</t>
        </is>
      </c>
      <c r="Z2530" t="inlineStr">
        <is>
          <t>2025-06-29 23:41:00</t>
        </is>
      </c>
      <c r="AA2530" t="inlineStr">
        <is>
          <t>2025-06-29 23:39:39</t>
        </is>
      </c>
      <c r="AB2530" t="inlineStr">
        <is>
          <t>2cleonie</t>
        </is>
      </c>
      <c r="AC2530" t="inlineStr">
        <is>
          <t>2025-06-30 02:08:04</t>
        </is>
      </c>
      <c r="AD2530" s="1" t="inlineStr">
        <is>
          <t>https://www.commcarehq.org/a/caris-test/reports/form_data/b4d79ac6-7707-469a-9ee1-a6bffdc4eef5/</t>
        </is>
      </c>
      <c r="AE2530" t="inlineStr">
        <is>
          <t>---</t>
        </is>
      </c>
      <c r="AF2530" t="inlineStr">
        <is>
          <t>3c5a623af057e23a32ae4000_26601</t>
        </is>
      </c>
      <c r="AG2530" t="inlineStr">
        <is>
          <t>---</t>
        </is>
      </c>
      <c r="AH2530" t="inlineStr">
        <is>
          <t>2025-06-29 23:41:00</t>
        </is>
      </c>
      <c r="AI2530" t="inlineStr">
        <is>
          <t>cf61c4aba3da4fd3be73b20d2dbdf9af</t>
        </is>
      </c>
      <c r="AJ2530" t="inlineStr">
        <is>
          <t>2025-06-24</t>
        </is>
      </c>
      <c r="AK2530" t="inlineStr">
        <is>
          <t>4</t>
        </is>
      </c>
      <c r="AL2530" t="inlineStr">
        <is>
          <t>visite suivi</t>
        </is>
      </c>
      <c r="AM2530" t="inlineStr">
        <is>
          <t>1</t>
        </is>
      </c>
      <c r="AN2530" t="inlineStr">
        <is>
          <t>oui</t>
        </is>
      </c>
      <c r="AO2530" t="inlineStr">
        <is>
          <t>1</t>
        </is>
      </c>
      <c r="AP2530" t="inlineStr">
        <is>
          <t>1</t>
        </is>
      </c>
      <c r="AQ2530" t="inlineStr">
        <is>
          <t>17.2</t>
        </is>
      </c>
      <c r="AR2530" t="inlineStr">
        <is>
          <t>43.6</t>
        </is>
      </c>
      <c r="AS2530" t="inlineStr"/>
      <c r="AT2530" t="inlineStr"/>
      <c r="AU2530" t="inlineStr">
        <is>
          <t>---</t>
        </is>
      </c>
      <c r="AV2530" t="inlineStr">
        <is>
          <t>---</t>
        </is>
      </c>
      <c r="AW2530" t="inlineStr">
        <is>
          <t>---</t>
        </is>
      </c>
      <c r="AX2530" t="inlineStr">
        <is>
          <t>---</t>
        </is>
      </c>
      <c r="AY2530" t="inlineStr">
        <is>
          <t>---</t>
        </is>
      </c>
      <c r="AZ2530" t="inlineStr">
        <is>
          <t>---</t>
        </is>
      </c>
      <c r="BA2530" t="inlineStr">
        <is>
          <t>cf61c4aba3da4fd3be73b20d2dbdf9af</t>
        </is>
      </c>
      <c r="BB2530" t="inlineStr">
        <is>
          <t>http://openrosa.org/formdesigner/0B48E039-1E80-49A7-AC24-732B6E788E39</t>
        </is>
      </c>
      <c r="BC2530" t="inlineStr">
        <is>
          <t>Ration et autres visites</t>
        </is>
      </c>
      <c r="BD2530" t="inlineStr">
        <is>
          <t>CommCare Android, version "2.57.0"(474021). App v16173. CommCare Version 2.57.0. Build 474021, built on: 2025-06-13</t>
        </is>
      </c>
      <c r="BE2530" t="inlineStr">
        <is>
          <t>commcare_4b89fcce-8d3a-4e6a-838c-ef337e1b2f53</t>
        </is>
      </c>
      <c r="BF2530" t="inlineStr"/>
      <c r="BG2530" t="inlineStr">
        <is>
          <t>f13d8149fc6d39ebe86af18272310ff9</t>
        </is>
      </c>
      <c r="BH2530" t="inlineStr">
        <is>
          <t>e80e5bb19d0d4d1e94c8a1a966fa7d8f</t>
        </is>
      </c>
      <c r="BI2530" t="inlineStr">
        <is>
          <t>15246</t>
        </is>
      </c>
      <c r="BJ2530" t="inlineStr">
        <is>
          <t>XFormInstance</t>
        </is>
      </c>
      <c r="BK2530" t="inlineStr">
        <is>
          <t>26a61d42503611f0bac33339fbc0b855</t>
        </is>
      </c>
      <c r="BL2530" t="b">
        <v>0</v>
      </c>
      <c r="BM2530" t="inlineStr">
        <is>
          <t>---</t>
        </is>
      </c>
      <c r="BN2530" t="inlineStr">
        <is>
          <t>200.113.214.173</t>
        </is>
      </c>
      <c r="BO2530" t="inlineStr">
        <is>
          <t>Medfatson Joseph</t>
        </is>
      </c>
    </row>
    <row r="2531">
      <c r="A2531" t="inlineStr">
        <is>
          <t>2529</t>
        </is>
      </c>
      <c r="B2531" t="inlineStr">
        <is>
          <t>8c0bd363-1d71-4b3a-a1d8-a906f4c01569</t>
        </is>
      </c>
      <c r="C2531" t="inlineStr">
        <is>
          <t>2025-06-27</t>
        </is>
      </c>
      <c r="D2531" t="inlineStr">
        <is>
          <t>4</t>
        </is>
      </c>
      <c r="E2531" t="inlineStr">
        <is>
          <t>Adhérence</t>
        </is>
      </c>
      <c r="F2531" t="inlineStr">
        <is>
          <t>0</t>
        </is>
      </c>
      <c r="G2531" t="inlineStr">
        <is>
          <t>Adherence</t>
        </is>
      </c>
      <c r="H2531" t="inlineStr">
        <is>
          <t>1</t>
        </is>
      </c>
      <c r="I2531" t="inlineStr">
        <is>
          <t>1</t>
        </is>
      </c>
      <c r="J2531" t="inlineStr">
        <is>
          <t>1</t>
        </is>
      </c>
      <c r="K2531" t="inlineStr">
        <is>
          <t>---</t>
        </is>
      </c>
      <c r="L2531" t="inlineStr">
        <is>
          <t>---</t>
        </is>
      </c>
      <c r="M2531" t="inlineStr">
        <is>
          <t>---</t>
        </is>
      </c>
      <c r="N2531" t="inlineStr">
        <is>
          <t>---</t>
        </is>
      </c>
      <c r="O2531" t="inlineStr">
        <is>
          <t>---</t>
        </is>
      </c>
      <c r="P2531" t="inlineStr">
        <is>
          <t>---</t>
        </is>
      </c>
      <c r="Q2531" t="inlineStr">
        <is>
          <t>---</t>
        </is>
      </c>
      <c r="R2531" t="inlineStr"/>
      <c r="S2531" t="inlineStr"/>
      <c r="T2531" t="inlineStr"/>
      <c r="U2531" t="inlineStr"/>
      <c r="V2531" t="inlineStr"/>
      <c r="W2531" t="inlineStr"/>
      <c r="X2531" t="inlineStr">
        <is>
          <t>CAP/HSCM/ST03570</t>
        </is>
      </c>
      <c r="Y2531" t="inlineStr">
        <is>
          <t>CAP/HSCM/ST03570</t>
        </is>
      </c>
      <c r="Z2531" t="inlineStr">
        <is>
          <t>2025-06-27 22:48:59</t>
        </is>
      </c>
      <c r="AA2531" t="inlineStr">
        <is>
          <t>2025-06-27 22:48:18</t>
        </is>
      </c>
      <c r="AB2531" t="inlineStr">
        <is>
          <t>1fleurgile</t>
        </is>
      </c>
      <c r="AC2531" t="inlineStr">
        <is>
          <t>2025-06-30 02:59:26</t>
        </is>
      </c>
      <c r="AD2531" s="1" t="inlineStr">
        <is>
          <t>https://www.commcarehq.org/a/caris-test/reports/form_data/8c0bd363-1d71-4b3a-a1d8-a906f4c01569/</t>
        </is>
      </c>
      <c r="AE2531" t="inlineStr">
        <is>
          <t>---</t>
        </is>
      </c>
      <c r="AF2531" t="inlineStr">
        <is>
          <t>3c5a623af057e23a32ae4000_29023</t>
        </is>
      </c>
      <c r="AG2531" t="inlineStr">
        <is>
          <t>---</t>
        </is>
      </c>
      <c r="AH2531" t="inlineStr">
        <is>
          <t>2025-06-27 22:48:59</t>
        </is>
      </c>
      <c r="AI2531" t="inlineStr">
        <is>
          <t>9cfdf7db54419d22491b2c964b5162b3</t>
        </is>
      </c>
      <c r="AJ2531" t="inlineStr">
        <is>
          <t>2025-06-27</t>
        </is>
      </c>
      <c r="AK2531" t="inlineStr">
        <is>
          <t>4</t>
        </is>
      </c>
      <c r="AL2531" t="inlineStr">
        <is>
          <t>Adhérence</t>
        </is>
      </c>
      <c r="AM2531" t="inlineStr">
        <is>
          <t>0</t>
        </is>
      </c>
      <c r="AN2531" t="inlineStr">
        <is>
          <t>Adherence</t>
        </is>
      </c>
      <c r="AO2531" t="inlineStr">
        <is>
          <t>1</t>
        </is>
      </c>
      <c r="AP2531" t="inlineStr">
        <is>
          <t>1</t>
        </is>
      </c>
      <c r="AQ2531" t="inlineStr"/>
      <c r="AR2531" t="inlineStr"/>
      <c r="AS2531" t="inlineStr"/>
      <c r="AT2531" t="inlineStr"/>
      <c r="AU2531" t="inlineStr">
        <is>
          <t>---</t>
        </is>
      </c>
      <c r="AV2531" t="inlineStr">
        <is>
          <t>---</t>
        </is>
      </c>
      <c r="AW2531" t="inlineStr">
        <is>
          <t>---</t>
        </is>
      </c>
      <c r="AX2531" t="inlineStr">
        <is>
          <t>---</t>
        </is>
      </c>
      <c r="AY2531" t="inlineStr">
        <is>
          <t>---</t>
        </is>
      </c>
      <c r="AZ2531" t="inlineStr">
        <is>
          <t>---</t>
        </is>
      </c>
      <c r="BA2531" t="inlineStr">
        <is>
          <t>9cfdf7db54419d22491b2c964b5162b3</t>
        </is>
      </c>
      <c r="BB2531" t="inlineStr">
        <is>
          <t>http://openrosa.org/formdesigner/0B48E039-1E80-49A7-AC24-732B6E788E39</t>
        </is>
      </c>
      <c r="BC2531" t="inlineStr">
        <is>
          <t>Ration et autres visites</t>
        </is>
      </c>
      <c r="BD2531" t="inlineStr">
        <is>
          <t>CommCare Android, version "2.56.1"(471796). App v16173. CommCare Version 2.56.1. Build 471796, built on: 2025-05-12</t>
        </is>
      </c>
      <c r="BE2531" t="inlineStr">
        <is>
          <t>commcare_76b456dd-7d90-498a-a785-92f136625a61</t>
        </is>
      </c>
      <c r="BF2531" t="inlineStr">
        <is>
          <t>19.7250134 -72.2243499 0.0 2099.99</t>
        </is>
      </c>
      <c r="BG2531" t="inlineStr">
        <is>
          <t>f13d8149fc6d39ebe86af18272310ff9</t>
        </is>
      </c>
      <c r="BH2531" t="inlineStr">
        <is>
          <t>e80e5bb19d0d4d1e94c8a1a966fa7d8f</t>
        </is>
      </c>
      <c r="BI2531" t="inlineStr">
        <is>
          <t>15246</t>
        </is>
      </c>
      <c r="BJ2531" t="inlineStr">
        <is>
          <t>XFormInstance</t>
        </is>
      </c>
      <c r="BK2531" t="inlineStr">
        <is>
          <t>84270efc522d11f092a449da4e639005</t>
        </is>
      </c>
      <c r="BL2531" t="b">
        <v>0</v>
      </c>
      <c r="BM2531" t="inlineStr">
        <is>
          <t>---</t>
        </is>
      </c>
      <c r="BN2531" t="inlineStr">
        <is>
          <t>200.113.238.37</t>
        </is>
      </c>
      <c r="BO2531" t="inlineStr">
        <is>
          <t>Valcin Roudesherly</t>
        </is>
      </c>
    </row>
    <row r="2532">
      <c r="A2532" t="inlineStr">
        <is>
          <t>2530</t>
        </is>
      </c>
      <c r="B2532" t="inlineStr">
        <is>
          <t>1765d166-6e67-4623-a4fc-58253bbcedee</t>
        </is>
      </c>
      <c r="C2532" t="inlineStr">
        <is>
          <t>2025-06-17</t>
        </is>
      </c>
      <c r="D2532" t="inlineStr">
        <is>
          <t>3</t>
        </is>
      </c>
      <c r="E2532" t="inlineStr">
        <is>
          <t>---</t>
        </is>
      </c>
      <c r="F2532" t="inlineStr">
        <is>
          <t>0</t>
        </is>
      </c>
      <c r="G2532" t="inlineStr">
        <is>
          <t>---</t>
        </is>
      </c>
      <c r="H2532" t="inlineStr">
        <is>
          <t>1</t>
        </is>
      </c>
      <c r="I2532" t="inlineStr">
        <is>
          <t>1</t>
        </is>
      </c>
      <c r="J2532" t="inlineStr">
        <is>
          <t>1</t>
        </is>
      </c>
      <c r="K2532" t="inlineStr">
        <is>
          <t>---</t>
        </is>
      </c>
      <c r="L2532" t="inlineStr">
        <is>
          <t>---</t>
        </is>
      </c>
      <c r="M2532" t="inlineStr">
        <is>
          <t>---</t>
        </is>
      </c>
      <c r="N2532" t="inlineStr">
        <is>
          <t>---</t>
        </is>
      </c>
      <c r="O2532" t="inlineStr">
        <is>
          <t>---</t>
        </is>
      </c>
      <c r="P2532" t="inlineStr">
        <is>
          <t>---</t>
        </is>
      </c>
      <c r="Q2532" t="inlineStr">
        <is>
          <t>---</t>
        </is>
      </c>
      <c r="R2532" t="inlineStr"/>
      <c r="S2532" t="inlineStr"/>
      <c r="T2532" t="inlineStr"/>
      <c r="U2532" t="inlineStr"/>
      <c r="V2532" t="inlineStr"/>
      <c r="W2532" t="inlineStr"/>
      <c r="X2532" t="inlineStr">
        <is>
          <t>CAP/CMCD/PED00035</t>
        </is>
      </c>
      <c r="Y2532" t="inlineStr">
        <is>
          <t>CAP/CMCD/PED00035</t>
        </is>
      </c>
      <c r="Z2532" t="inlineStr">
        <is>
          <t>2025-06-17 18:57:26</t>
        </is>
      </c>
      <c r="AA2532" t="inlineStr">
        <is>
          <t>2025-06-17 18:57:12</t>
        </is>
      </c>
      <c r="AB2532" t="inlineStr">
        <is>
          <t>1pierre</t>
        </is>
      </c>
      <c r="AC2532" t="inlineStr">
        <is>
          <t>2025-06-30 13:39:06</t>
        </is>
      </c>
      <c r="AD2532" s="1" t="inlineStr">
        <is>
          <t>https://www.commcarehq.org/a/caris-test/reports/form_data/1765d166-6e67-4623-a4fc-58253bbcedee/</t>
        </is>
      </c>
      <c r="AE2532" t="inlineStr">
        <is>
          <t>---</t>
        </is>
      </c>
      <c r="AF2532" t="inlineStr">
        <is>
          <t>2f7a8ab599c9413bb1f55f1d274ebd50</t>
        </is>
      </c>
      <c r="AG2532" t="inlineStr">
        <is>
          <t>OK</t>
        </is>
      </c>
      <c r="AH2532" t="inlineStr">
        <is>
          <t>2025-06-17 18:57:26</t>
        </is>
      </c>
      <c r="AI2532" t="inlineStr">
        <is>
          <t>045b1f386b2c56b3c3cb2962ea440b8b</t>
        </is>
      </c>
      <c r="AJ2532" t="inlineStr">
        <is>
          <t>2025-06-17</t>
        </is>
      </c>
      <c r="AK2532" t="inlineStr">
        <is>
          <t>3</t>
        </is>
      </c>
      <c r="AL2532" t="inlineStr">
        <is>
          <t>---</t>
        </is>
      </c>
      <c r="AM2532" t="inlineStr">
        <is>
          <t>0</t>
        </is>
      </c>
      <c r="AN2532" t="inlineStr">
        <is>
          <t>---</t>
        </is>
      </c>
      <c r="AO2532" t="inlineStr">
        <is>
          <t>1</t>
        </is>
      </c>
      <c r="AP2532" t="inlineStr">
        <is>
          <t>1</t>
        </is>
      </c>
      <c r="AQ2532" t="inlineStr"/>
      <c r="AR2532" t="inlineStr"/>
      <c r="AS2532" t="inlineStr"/>
      <c r="AT2532" t="inlineStr"/>
      <c r="AU2532" t="inlineStr">
        <is>
          <t>---</t>
        </is>
      </c>
      <c r="AV2532" t="inlineStr">
        <is>
          <t>---</t>
        </is>
      </c>
      <c r="AW2532" t="inlineStr">
        <is>
          <t>---</t>
        </is>
      </c>
      <c r="AX2532" t="inlineStr">
        <is>
          <t>---</t>
        </is>
      </c>
      <c r="AY2532" t="inlineStr">
        <is>
          <t>---</t>
        </is>
      </c>
      <c r="AZ2532" t="inlineStr">
        <is>
          <t>---</t>
        </is>
      </c>
      <c r="BA2532" t="inlineStr">
        <is>
          <t>045b1f386b2c56b3c3cb2962ea440b8b</t>
        </is>
      </c>
      <c r="BB2532" t="inlineStr">
        <is>
          <t>http://openrosa.org/formdesigner/0B48E039-1E80-49A7-AC24-732B6E788E39</t>
        </is>
      </c>
      <c r="BC2532" t="inlineStr">
        <is>
          <t>Ration et autres visites</t>
        </is>
      </c>
      <c r="BD2532" t="inlineStr">
        <is>
          <t>CommCare Android, version "2.57.0"(472005). App v16173. CommCare Version 2.57.0. Build 472005, built on: 2025-05-09</t>
        </is>
      </c>
      <c r="BE2532" t="inlineStr">
        <is>
          <t>commcare_05d78f59-ebda-491c-89b8-6c42bab0e02e</t>
        </is>
      </c>
      <c r="BF2532" t="inlineStr"/>
      <c r="BG2532" t="inlineStr">
        <is>
          <t>f13d8149fc6d39ebe86af18272310ff9</t>
        </is>
      </c>
      <c r="BH2532" t="inlineStr">
        <is>
          <t>e80e5bb19d0d4d1e94c8a1a966fa7d8f</t>
        </is>
      </c>
      <c r="BI2532" t="inlineStr">
        <is>
          <t>15246</t>
        </is>
      </c>
      <c r="BJ2532" t="inlineStr">
        <is>
          <t>XFormInstance</t>
        </is>
      </c>
      <c r="BK2532" t="inlineStr">
        <is>
          <t>dcd916524ae911f091ac49da4e639005</t>
        </is>
      </c>
      <c r="BL2532" t="b">
        <v>0</v>
      </c>
      <c r="BM2532" t="inlineStr">
        <is>
          <t>---</t>
        </is>
      </c>
      <c r="BN2532" t="inlineStr">
        <is>
          <t>66.9.168.65</t>
        </is>
      </c>
      <c r="BO2532" t="inlineStr">
        <is>
          <t>Jovens Mondestin</t>
        </is>
      </c>
    </row>
    <row r="2533">
      <c r="A2533" t="inlineStr">
        <is>
          <t>2531</t>
        </is>
      </c>
      <c r="B2533" t="inlineStr">
        <is>
          <t>82fb065a-3fda-4162-bb61-2e5e805fef79</t>
        </is>
      </c>
      <c r="C2533" t="inlineStr">
        <is>
          <t>2025-06-17</t>
        </is>
      </c>
      <c r="D2533" t="inlineStr">
        <is>
          <t>3</t>
        </is>
      </c>
      <c r="E2533" t="inlineStr">
        <is>
          <t>---</t>
        </is>
      </c>
      <c r="F2533" t="inlineStr">
        <is>
          <t>0</t>
        </is>
      </c>
      <c r="G2533" t="inlineStr">
        <is>
          <t>---</t>
        </is>
      </c>
      <c r="H2533" t="inlineStr">
        <is>
          <t>1</t>
        </is>
      </c>
      <c r="I2533" t="inlineStr">
        <is>
          <t>1</t>
        </is>
      </c>
      <c r="J2533" t="inlineStr">
        <is>
          <t>1</t>
        </is>
      </c>
      <c r="K2533" t="inlineStr">
        <is>
          <t>---</t>
        </is>
      </c>
      <c r="L2533" t="inlineStr">
        <is>
          <t>---</t>
        </is>
      </c>
      <c r="M2533" t="inlineStr">
        <is>
          <t>---</t>
        </is>
      </c>
      <c r="N2533" t="inlineStr">
        <is>
          <t>---</t>
        </is>
      </c>
      <c r="O2533" t="inlineStr">
        <is>
          <t>---</t>
        </is>
      </c>
      <c r="P2533" t="inlineStr">
        <is>
          <t>---</t>
        </is>
      </c>
      <c r="Q2533" t="inlineStr">
        <is>
          <t>---</t>
        </is>
      </c>
      <c r="R2533" t="inlineStr"/>
      <c r="S2533" t="inlineStr"/>
      <c r="T2533" t="inlineStr"/>
      <c r="U2533" t="inlineStr"/>
      <c r="V2533" t="inlineStr"/>
      <c r="W2533" t="inlineStr"/>
      <c r="X2533" t="inlineStr">
        <is>
          <t>CAP/CMCD/ST00907</t>
        </is>
      </c>
      <c r="Y2533" t="inlineStr">
        <is>
          <t>CAP/CMCD/ST00907</t>
        </is>
      </c>
      <c r="Z2533" t="inlineStr">
        <is>
          <t>2025-06-17 18:57:55</t>
        </is>
      </c>
      <c r="AA2533" t="inlineStr">
        <is>
          <t>2025-06-17 18:57:44</t>
        </is>
      </c>
      <c r="AB2533" t="inlineStr">
        <is>
          <t>1pierre</t>
        </is>
      </c>
      <c r="AC2533" t="inlineStr">
        <is>
          <t>2025-06-30 13:39:07</t>
        </is>
      </c>
      <c r="AD2533" s="1" t="inlineStr">
        <is>
          <t>https://www.commcarehq.org/a/caris-test/reports/form_data/82fb065a-3fda-4162-bb61-2e5e805fef79/</t>
        </is>
      </c>
      <c r="AE2533" t="inlineStr">
        <is>
          <t>---</t>
        </is>
      </c>
      <c r="AF2533" t="inlineStr">
        <is>
          <t>3c5a623af057e23a32ae4000_30617</t>
        </is>
      </c>
      <c r="AG2533" t="inlineStr">
        <is>
          <t>OK</t>
        </is>
      </c>
      <c r="AH2533" t="inlineStr">
        <is>
          <t>2025-06-17 18:57:55</t>
        </is>
      </c>
      <c r="AI2533" t="inlineStr">
        <is>
          <t>045b1f386b2c56b3c3cb2962ea440b8b</t>
        </is>
      </c>
      <c r="AJ2533" t="inlineStr">
        <is>
          <t>2025-06-17</t>
        </is>
      </c>
      <c r="AK2533" t="inlineStr">
        <is>
          <t>3</t>
        </is>
      </c>
      <c r="AL2533" t="inlineStr">
        <is>
          <t>---</t>
        </is>
      </c>
      <c r="AM2533" t="inlineStr">
        <is>
          <t>0</t>
        </is>
      </c>
      <c r="AN2533" t="inlineStr">
        <is>
          <t>---</t>
        </is>
      </c>
      <c r="AO2533" t="inlineStr">
        <is>
          <t>1</t>
        </is>
      </c>
      <c r="AP2533" t="inlineStr">
        <is>
          <t>1</t>
        </is>
      </c>
      <c r="AQ2533" t="inlineStr"/>
      <c r="AR2533" t="inlineStr"/>
      <c r="AS2533" t="inlineStr"/>
      <c r="AT2533" t="inlineStr"/>
      <c r="AU2533" t="inlineStr">
        <is>
          <t>---</t>
        </is>
      </c>
      <c r="AV2533" t="inlineStr">
        <is>
          <t>---</t>
        </is>
      </c>
      <c r="AW2533" t="inlineStr">
        <is>
          <t>---</t>
        </is>
      </c>
      <c r="AX2533" t="inlineStr">
        <is>
          <t>---</t>
        </is>
      </c>
      <c r="AY2533" t="inlineStr">
        <is>
          <t>---</t>
        </is>
      </c>
      <c r="AZ2533" t="inlineStr">
        <is>
          <t>---</t>
        </is>
      </c>
      <c r="BA2533" t="inlineStr">
        <is>
          <t>045b1f386b2c56b3c3cb2962ea440b8b</t>
        </is>
      </c>
      <c r="BB2533" t="inlineStr">
        <is>
          <t>http://openrosa.org/formdesigner/0B48E039-1E80-49A7-AC24-732B6E788E39</t>
        </is>
      </c>
      <c r="BC2533" t="inlineStr">
        <is>
          <t>Ration et autres visites</t>
        </is>
      </c>
      <c r="BD2533" t="inlineStr">
        <is>
          <t>CommCare Android, version "2.57.0"(472005). App v16173. CommCare Version 2.57.0. Build 472005, built on: 2025-05-09</t>
        </is>
      </c>
      <c r="BE2533" t="inlineStr">
        <is>
          <t>commcare_05d78f59-ebda-491c-89b8-6c42bab0e02e</t>
        </is>
      </c>
      <c r="BF2533" t="inlineStr"/>
      <c r="BG2533" t="inlineStr">
        <is>
          <t>f13d8149fc6d39ebe86af18272310ff9</t>
        </is>
      </c>
      <c r="BH2533" t="inlineStr">
        <is>
          <t>e80e5bb19d0d4d1e94c8a1a966fa7d8f</t>
        </is>
      </c>
      <c r="BI2533" t="inlineStr">
        <is>
          <t>15246</t>
        </is>
      </c>
      <c r="BJ2533" t="inlineStr">
        <is>
          <t>XFormInstance</t>
        </is>
      </c>
      <c r="BK2533" t="inlineStr">
        <is>
          <t>dcd916524ae911f091ac49da4e639005</t>
        </is>
      </c>
      <c r="BL2533" t="b">
        <v>0</v>
      </c>
      <c r="BM2533" t="inlineStr">
        <is>
          <t>---</t>
        </is>
      </c>
      <c r="BN2533" t="inlineStr">
        <is>
          <t>66.9.168.65</t>
        </is>
      </c>
      <c r="BO2533" t="inlineStr">
        <is>
          <t>Godson Valbrun</t>
        </is>
      </c>
    </row>
    <row r="2534">
      <c r="A2534" t="inlineStr">
        <is>
          <t>2532</t>
        </is>
      </c>
      <c r="B2534" t="inlineStr">
        <is>
          <t>2497d055-ae64-47bc-b4f6-8820485147e2</t>
        </is>
      </c>
      <c r="C2534" t="inlineStr">
        <is>
          <t>2025-06-17</t>
        </is>
      </c>
      <c r="D2534" t="inlineStr">
        <is>
          <t>3</t>
        </is>
      </c>
      <c r="E2534" t="inlineStr">
        <is>
          <t>---</t>
        </is>
      </c>
      <c r="F2534" t="inlineStr">
        <is>
          <t>0</t>
        </is>
      </c>
      <c r="G2534" t="inlineStr">
        <is>
          <t>---</t>
        </is>
      </c>
      <c r="H2534" t="inlineStr">
        <is>
          <t>1</t>
        </is>
      </c>
      <c r="I2534" t="inlineStr">
        <is>
          <t>0</t>
        </is>
      </c>
      <c r="J2534" t="inlineStr">
        <is>
          <t>---</t>
        </is>
      </c>
      <c r="K2534" t="inlineStr">
        <is>
          <t>---</t>
        </is>
      </c>
      <c r="L2534" t="inlineStr">
        <is>
          <t>---</t>
        </is>
      </c>
      <c r="M2534" t="inlineStr">
        <is>
          <t>---</t>
        </is>
      </c>
      <c r="N2534" t="inlineStr">
        <is>
          <t>---</t>
        </is>
      </c>
      <c r="O2534" t="inlineStr">
        <is>
          <t>---</t>
        </is>
      </c>
      <c r="P2534" t="inlineStr">
        <is>
          <t>---</t>
        </is>
      </c>
      <c r="Q2534" t="inlineStr">
        <is>
          <t>---</t>
        </is>
      </c>
      <c r="R2534" t="inlineStr">
        <is>
          <t>---</t>
        </is>
      </c>
      <c r="S2534" t="inlineStr">
        <is>
          <t>---</t>
        </is>
      </c>
      <c r="T2534" t="inlineStr">
        <is>
          <t>---</t>
        </is>
      </c>
      <c r="U2534" t="inlineStr">
        <is>
          <t>---</t>
        </is>
      </c>
      <c r="V2534" t="inlineStr">
        <is>
          <t>---</t>
        </is>
      </c>
      <c r="W2534" t="inlineStr"/>
      <c r="X2534" t="inlineStr">
        <is>
          <t>CAP/CMCD/ST00753</t>
        </is>
      </c>
      <c r="Y2534" t="inlineStr">
        <is>
          <t>CAP/CMCD/ST00753</t>
        </is>
      </c>
      <c r="Z2534" t="inlineStr">
        <is>
          <t>2025-06-17 18:58:20</t>
        </is>
      </c>
      <c r="AA2534" t="inlineStr">
        <is>
          <t>2025-06-17 18:58:08</t>
        </is>
      </c>
      <c r="AB2534" t="inlineStr">
        <is>
          <t>1pierre</t>
        </is>
      </c>
      <c r="AC2534" t="inlineStr">
        <is>
          <t>2025-06-30 13:39:09</t>
        </is>
      </c>
      <c r="AD2534" s="1" t="inlineStr">
        <is>
          <t>https://www.commcarehq.org/a/caris-test/reports/form_data/2497d055-ae64-47bc-b4f6-8820485147e2/</t>
        </is>
      </c>
      <c r="AE2534" t="inlineStr">
        <is>
          <t>---</t>
        </is>
      </c>
      <c r="AF2534" t="inlineStr">
        <is>
          <t>3c5a623af057e23a32ae4000_26731</t>
        </is>
      </c>
      <c r="AG2534" t="inlineStr">
        <is>
          <t>OK</t>
        </is>
      </c>
      <c r="AH2534" t="inlineStr">
        <is>
          <t>2025-06-17 18:58:20</t>
        </is>
      </c>
      <c r="AI2534" t="inlineStr">
        <is>
          <t>045b1f386b2c56b3c3cb2962ea440b8b</t>
        </is>
      </c>
      <c r="AJ2534" t="inlineStr">
        <is>
          <t>2025-06-17</t>
        </is>
      </c>
      <c r="AK2534" t="inlineStr">
        <is>
          <t>3</t>
        </is>
      </c>
      <c r="AL2534" t="inlineStr">
        <is>
          <t>---</t>
        </is>
      </c>
      <c r="AM2534" t="inlineStr">
        <is>
          <t>0</t>
        </is>
      </c>
      <c r="AN2534" t="inlineStr">
        <is>
          <t>---</t>
        </is>
      </c>
      <c r="AO2534" t="inlineStr">
        <is>
          <t>1</t>
        </is>
      </c>
      <c r="AP2534" t="inlineStr">
        <is>
          <t>0</t>
        </is>
      </c>
      <c r="AQ2534" t="inlineStr">
        <is>
          <t>---</t>
        </is>
      </c>
      <c r="AR2534" t="inlineStr">
        <is>
          <t>---</t>
        </is>
      </c>
      <c r="AS2534" t="inlineStr">
        <is>
          <t>---</t>
        </is>
      </c>
      <c r="AT2534" t="inlineStr"/>
      <c r="AU2534" t="inlineStr">
        <is>
          <t>---</t>
        </is>
      </c>
      <c r="AV2534" t="inlineStr">
        <is>
          <t>---</t>
        </is>
      </c>
      <c r="AW2534" t="inlineStr">
        <is>
          <t>---</t>
        </is>
      </c>
      <c r="AX2534" t="inlineStr">
        <is>
          <t>---</t>
        </is>
      </c>
      <c r="AY2534" t="inlineStr">
        <is>
          <t>---</t>
        </is>
      </c>
      <c r="AZ2534" t="inlineStr">
        <is>
          <t>---</t>
        </is>
      </c>
      <c r="BA2534" t="inlineStr">
        <is>
          <t>045b1f386b2c56b3c3cb2962ea440b8b</t>
        </is>
      </c>
      <c r="BB2534" t="inlineStr">
        <is>
          <t>http://openrosa.org/formdesigner/0B48E039-1E80-49A7-AC24-732B6E788E39</t>
        </is>
      </c>
      <c r="BC2534" t="inlineStr">
        <is>
          <t>Ration et autres visites</t>
        </is>
      </c>
      <c r="BD2534" t="inlineStr">
        <is>
          <t>CommCare Android, version "2.57.0"(472005). App v16173. CommCare Version 2.57.0. Build 472005, built on: 2025-05-09</t>
        </is>
      </c>
      <c r="BE2534" t="inlineStr">
        <is>
          <t>commcare_05d78f59-ebda-491c-89b8-6c42bab0e02e</t>
        </is>
      </c>
      <c r="BF2534" t="inlineStr"/>
      <c r="BG2534" t="inlineStr">
        <is>
          <t>f13d8149fc6d39ebe86af18272310ff9</t>
        </is>
      </c>
      <c r="BH2534" t="inlineStr">
        <is>
          <t>e80e5bb19d0d4d1e94c8a1a966fa7d8f</t>
        </is>
      </c>
      <c r="BI2534" t="inlineStr">
        <is>
          <t>15246</t>
        </is>
      </c>
      <c r="BJ2534" t="inlineStr">
        <is>
          <t>XFormInstance</t>
        </is>
      </c>
      <c r="BK2534" t="inlineStr">
        <is>
          <t>dcd916524ae911f091ac49da4e639005</t>
        </is>
      </c>
      <c r="BL2534" t="b">
        <v>0</v>
      </c>
      <c r="BM2534" t="inlineStr">
        <is>
          <t>---</t>
        </is>
      </c>
      <c r="BN2534" t="inlineStr">
        <is>
          <t>66.9.168.65</t>
        </is>
      </c>
      <c r="BO2534" t="inlineStr">
        <is>
          <t>Yesnaida Chery</t>
        </is>
      </c>
    </row>
    <row r="2535">
      <c r="A2535" t="inlineStr">
        <is>
          <t>2533</t>
        </is>
      </c>
      <c r="B2535" t="inlineStr">
        <is>
          <t>9f4a643c-a2dd-4700-887d-f9b27451c0e3</t>
        </is>
      </c>
      <c r="C2535" t="inlineStr">
        <is>
          <t>2025-06-17</t>
        </is>
      </c>
      <c r="D2535" t="inlineStr">
        <is>
          <t>3</t>
        </is>
      </c>
      <c r="E2535" t="inlineStr">
        <is>
          <t>---</t>
        </is>
      </c>
      <c r="F2535" t="inlineStr">
        <is>
          <t>0</t>
        </is>
      </c>
      <c r="G2535" t="inlineStr">
        <is>
          <t>---</t>
        </is>
      </c>
      <c r="H2535" t="inlineStr">
        <is>
          <t>1</t>
        </is>
      </c>
      <c r="I2535" t="inlineStr">
        <is>
          <t>1</t>
        </is>
      </c>
      <c r="J2535" t="inlineStr">
        <is>
          <t>1</t>
        </is>
      </c>
      <c r="K2535" t="inlineStr">
        <is>
          <t>---</t>
        </is>
      </c>
      <c r="L2535" t="inlineStr">
        <is>
          <t>---</t>
        </is>
      </c>
      <c r="M2535" t="inlineStr">
        <is>
          <t>---</t>
        </is>
      </c>
      <c r="N2535" t="inlineStr">
        <is>
          <t>---</t>
        </is>
      </c>
      <c r="O2535" t="inlineStr">
        <is>
          <t>---</t>
        </is>
      </c>
      <c r="P2535" t="inlineStr">
        <is>
          <t>---</t>
        </is>
      </c>
      <c r="Q2535" t="inlineStr">
        <is>
          <t>---</t>
        </is>
      </c>
      <c r="R2535" t="inlineStr"/>
      <c r="S2535" t="inlineStr"/>
      <c r="T2535" t="inlineStr"/>
      <c r="U2535" t="inlineStr"/>
      <c r="V2535" t="inlineStr"/>
      <c r="W2535" t="inlineStr"/>
      <c r="X2535" t="inlineStr">
        <is>
          <t>CAP/CMCD/PED00066</t>
        </is>
      </c>
      <c r="Y2535" t="inlineStr">
        <is>
          <t>CAP/CMCD/PED00066</t>
        </is>
      </c>
      <c r="Z2535" t="inlineStr">
        <is>
          <t>2025-06-17 18:58:57</t>
        </is>
      </c>
      <c r="AA2535" t="inlineStr">
        <is>
          <t>2025-06-17 18:58:35</t>
        </is>
      </c>
      <c r="AB2535" t="inlineStr">
        <is>
          <t>1pierre</t>
        </is>
      </c>
      <c r="AC2535" t="inlineStr">
        <is>
          <t>2025-06-30 13:39:12</t>
        </is>
      </c>
      <c r="AD2535" s="1" t="inlineStr">
        <is>
          <t>https://www.commcarehq.org/a/caris-test/reports/form_data/9f4a643c-a2dd-4700-887d-f9b27451c0e3/</t>
        </is>
      </c>
      <c r="AE2535" t="inlineStr">
        <is>
          <t>---</t>
        </is>
      </c>
      <c r="AF2535" t="inlineStr">
        <is>
          <t>50eb6c9bd3ab4417813bf11b28ced68b</t>
        </is>
      </c>
      <c r="AG2535" t="inlineStr">
        <is>
          <t>OK</t>
        </is>
      </c>
      <c r="AH2535" t="inlineStr">
        <is>
          <t>2025-06-17 18:58:57</t>
        </is>
      </c>
      <c r="AI2535" t="inlineStr">
        <is>
          <t>045b1f386b2c56b3c3cb2962ea440b8b</t>
        </is>
      </c>
      <c r="AJ2535" t="inlineStr">
        <is>
          <t>2025-06-17</t>
        </is>
      </c>
      <c r="AK2535" t="inlineStr">
        <is>
          <t>3</t>
        </is>
      </c>
      <c r="AL2535" t="inlineStr">
        <is>
          <t>---</t>
        </is>
      </c>
      <c r="AM2535" t="inlineStr">
        <is>
          <t>0</t>
        </is>
      </c>
      <c r="AN2535" t="inlineStr">
        <is>
          <t>---</t>
        </is>
      </c>
      <c r="AO2535" t="inlineStr">
        <is>
          <t>1</t>
        </is>
      </c>
      <c r="AP2535" t="inlineStr">
        <is>
          <t>1</t>
        </is>
      </c>
      <c r="AQ2535" t="inlineStr"/>
      <c r="AR2535" t="inlineStr"/>
      <c r="AS2535" t="inlineStr"/>
      <c r="AT2535" t="inlineStr"/>
      <c r="AU2535" t="inlineStr">
        <is>
          <t>---</t>
        </is>
      </c>
      <c r="AV2535" t="inlineStr">
        <is>
          <t>---</t>
        </is>
      </c>
      <c r="AW2535" t="inlineStr">
        <is>
          <t>---</t>
        </is>
      </c>
      <c r="AX2535" t="inlineStr">
        <is>
          <t>---</t>
        </is>
      </c>
      <c r="AY2535" t="inlineStr">
        <is>
          <t>---</t>
        </is>
      </c>
      <c r="AZ2535" t="inlineStr">
        <is>
          <t>---</t>
        </is>
      </c>
      <c r="BA2535" t="inlineStr">
        <is>
          <t>045b1f386b2c56b3c3cb2962ea440b8b</t>
        </is>
      </c>
      <c r="BB2535" t="inlineStr">
        <is>
          <t>http://openrosa.org/formdesigner/0B48E039-1E80-49A7-AC24-732B6E788E39</t>
        </is>
      </c>
      <c r="BC2535" t="inlineStr">
        <is>
          <t>Ration et autres visites</t>
        </is>
      </c>
      <c r="BD2535" t="inlineStr">
        <is>
          <t>CommCare Android, version "2.57.0"(472005). App v16173. CommCare Version 2.57.0. Build 472005, built on: 2025-05-09</t>
        </is>
      </c>
      <c r="BE2535" t="inlineStr">
        <is>
          <t>commcare_05d78f59-ebda-491c-89b8-6c42bab0e02e</t>
        </is>
      </c>
      <c r="BF2535" t="inlineStr"/>
      <c r="BG2535" t="inlineStr">
        <is>
          <t>f13d8149fc6d39ebe86af18272310ff9</t>
        </is>
      </c>
      <c r="BH2535" t="inlineStr">
        <is>
          <t>e80e5bb19d0d4d1e94c8a1a966fa7d8f</t>
        </is>
      </c>
      <c r="BI2535" t="inlineStr">
        <is>
          <t>15246</t>
        </is>
      </c>
      <c r="BJ2535" t="inlineStr">
        <is>
          <t>XFormInstance</t>
        </is>
      </c>
      <c r="BK2535" t="inlineStr">
        <is>
          <t>dcd916524ae911f091ac49da4e639005</t>
        </is>
      </c>
      <c r="BL2535" t="b">
        <v>0</v>
      </c>
      <c r="BM2535" t="inlineStr">
        <is>
          <t>---</t>
        </is>
      </c>
      <c r="BN2535" t="inlineStr">
        <is>
          <t>66.9.168.65</t>
        </is>
      </c>
      <c r="BO2535" t="inlineStr">
        <is>
          <t>Garvensly Magustin</t>
        </is>
      </c>
    </row>
    <row r="2536">
      <c r="A2536" t="inlineStr">
        <is>
          <t>2534</t>
        </is>
      </c>
      <c r="B2536" t="inlineStr">
        <is>
          <t>27bfc816-a678-457f-8716-85b502c16788</t>
        </is>
      </c>
      <c r="C2536" t="inlineStr">
        <is>
          <t>2025-06-17</t>
        </is>
      </c>
      <c r="D2536" t="inlineStr">
        <is>
          <t>3</t>
        </is>
      </c>
      <c r="E2536" t="inlineStr">
        <is>
          <t>---</t>
        </is>
      </c>
      <c r="F2536" t="inlineStr">
        <is>
          <t>0</t>
        </is>
      </c>
      <c r="G2536" t="inlineStr">
        <is>
          <t>---</t>
        </is>
      </c>
      <c r="H2536" t="inlineStr">
        <is>
          <t>1</t>
        </is>
      </c>
      <c r="I2536" t="inlineStr">
        <is>
          <t>1</t>
        </is>
      </c>
      <c r="J2536" t="inlineStr">
        <is>
          <t>1</t>
        </is>
      </c>
      <c r="K2536" t="inlineStr">
        <is>
          <t>---</t>
        </is>
      </c>
      <c r="L2536" t="inlineStr">
        <is>
          <t>---</t>
        </is>
      </c>
      <c r="M2536" t="inlineStr">
        <is>
          <t>---</t>
        </is>
      </c>
      <c r="N2536" t="inlineStr">
        <is>
          <t>---</t>
        </is>
      </c>
      <c r="O2536" t="inlineStr">
        <is>
          <t>---</t>
        </is>
      </c>
      <c r="P2536" t="inlineStr">
        <is>
          <t>---</t>
        </is>
      </c>
      <c r="Q2536" t="inlineStr">
        <is>
          <t>---</t>
        </is>
      </c>
      <c r="R2536" t="inlineStr"/>
      <c r="S2536" t="inlineStr"/>
      <c r="T2536" t="inlineStr"/>
      <c r="U2536" t="inlineStr"/>
      <c r="V2536" t="inlineStr"/>
      <c r="W2536" t="inlineStr"/>
      <c r="X2536" t="inlineStr">
        <is>
          <t>CAP/CMCD/ST00984</t>
        </is>
      </c>
      <c r="Y2536" t="inlineStr">
        <is>
          <t>CAP/CMCD/ST00984</t>
        </is>
      </c>
      <c r="Z2536" t="inlineStr">
        <is>
          <t>2025-06-17 18:59:23</t>
        </is>
      </c>
      <c r="AA2536" t="inlineStr">
        <is>
          <t>2025-06-17 18:59:12</t>
        </is>
      </c>
      <c r="AB2536" t="inlineStr">
        <is>
          <t>1pierre</t>
        </is>
      </c>
      <c r="AC2536" t="inlineStr">
        <is>
          <t>2025-06-30 13:39:12</t>
        </is>
      </c>
      <c r="AD2536" s="1" t="inlineStr">
        <is>
          <t>https://www.commcarehq.org/a/caris-test/reports/form_data/27bfc816-a678-457f-8716-85b502c16788/</t>
        </is>
      </c>
      <c r="AE2536" t="inlineStr">
        <is>
          <t>---</t>
        </is>
      </c>
      <c r="AF2536" t="inlineStr">
        <is>
          <t>3c5a623af057e23a32ae4000_35812</t>
        </is>
      </c>
      <c r="AG2536" t="inlineStr">
        <is>
          <t>OK</t>
        </is>
      </c>
      <c r="AH2536" t="inlineStr">
        <is>
          <t>2025-06-17 18:59:23</t>
        </is>
      </c>
      <c r="AI2536" t="inlineStr">
        <is>
          <t>045b1f386b2c56b3c3cb2962ea440b8b</t>
        </is>
      </c>
      <c r="AJ2536" t="inlineStr">
        <is>
          <t>2025-06-17</t>
        </is>
      </c>
      <c r="AK2536" t="inlineStr">
        <is>
          <t>3</t>
        </is>
      </c>
      <c r="AL2536" t="inlineStr">
        <is>
          <t>---</t>
        </is>
      </c>
      <c r="AM2536" t="inlineStr">
        <is>
          <t>0</t>
        </is>
      </c>
      <c r="AN2536" t="inlineStr">
        <is>
          <t>---</t>
        </is>
      </c>
      <c r="AO2536" t="inlineStr">
        <is>
          <t>1</t>
        </is>
      </c>
      <c r="AP2536" t="inlineStr">
        <is>
          <t>1</t>
        </is>
      </c>
      <c r="AQ2536" t="inlineStr"/>
      <c r="AR2536" t="inlineStr"/>
      <c r="AS2536" t="inlineStr"/>
      <c r="AT2536" t="inlineStr"/>
      <c r="AU2536" t="inlineStr">
        <is>
          <t>---</t>
        </is>
      </c>
      <c r="AV2536" t="inlineStr">
        <is>
          <t>---</t>
        </is>
      </c>
      <c r="AW2536" t="inlineStr">
        <is>
          <t>---</t>
        </is>
      </c>
      <c r="AX2536" t="inlineStr">
        <is>
          <t>---</t>
        </is>
      </c>
      <c r="AY2536" t="inlineStr">
        <is>
          <t>---</t>
        </is>
      </c>
      <c r="AZ2536" t="inlineStr">
        <is>
          <t>---</t>
        </is>
      </c>
      <c r="BA2536" t="inlineStr">
        <is>
          <t>045b1f386b2c56b3c3cb2962ea440b8b</t>
        </is>
      </c>
      <c r="BB2536" t="inlineStr">
        <is>
          <t>http://openrosa.org/formdesigner/0B48E039-1E80-49A7-AC24-732B6E788E39</t>
        </is>
      </c>
      <c r="BC2536" t="inlineStr">
        <is>
          <t>Ration et autres visites</t>
        </is>
      </c>
      <c r="BD2536" t="inlineStr">
        <is>
          <t>CommCare Android, version "2.57.0"(472005). App v16173. CommCare Version 2.57.0. Build 472005, built on: 2025-05-09</t>
        </is>
      </c>
      <c r="BE2536" t="inlineStr">
        <is>
          <t>commcare_05d78f59-ebda-491c-89b8-6c42bab0e02e</t>
        </is>
      </c>
      <c r="BF2536" t="inlineStr"/>
      <c r="BG2536" t="inlineStr">
        <is>
          <t>f13d8149fc6d39ebe86af18272310ff9</t>
        </is>
      </c>
      <c r="BH2536" t="inlineStr">
        <is>
          <t>e80e5bb19d0d4d1e94c8a1a966fa7d8f</t>
        </is>
      </c>
      <c r="BI2536" t="inlineStr">
        <is>
          <t>15246</t>
        </is>
      </c>
      <c r="BJ2536" t="inlineStr">
        <is>
          <t>XFormInstance</t>
        </is>
      </c>
      <c r="BK2536" t="inlineStr">
        <is>
          <t>dcd916524ae911f091ac49da4e639005</t>
        </is>
      </c>
      <c r="BL2536" t="b">
        <v>0</v>
      </c>
      <c r="BM2536" t="inlineStr">
        <is>
          <t>---</t>
        </is>
      </c>
      <c r="BN2536" t="inlineStr">
        <is>
          <t>66.9.168.65</t>
        </is>
      </c>
      <c r="BO2536" t="inlineStr">
        <is>
          <t>Darline Joseph</t>
        </is>
      </c>
    </row>
    <row r="2537">
      <c r="A2537" t="inlineStr">
        <is>
          <t>2535</t>
        </is>
      </c>
      <c r="B2537" t="inlineStr">
        <is>
          <t>1d6de137-c4b9-45fd-b102-e7f749832c8e</t>
        </is>
      </c>
      <c r="C2537" t="inlineStr">
        <is>
          <t>2025-06-17</t>
        </is>
      </c>
      <c r="D2537" t="inlineStr">
        <is>
          <t>3</t>
        </is>
      </c>
      <c r="E2537" t="inlineStr">
        <is>
          <t>---</t>
        </is>
      </c>
      <c r="F2537" t="inlineStr">
        <is>
          <t>0</t>
        </is>
      </c>
      <c r="G2537" t="inlineStr">
        <is>
          <t>---</t>
        </is>
      </c>
      <c r="H2537" t="inlineStr">
        <is>
          <t>1</t>
        </is>
      </c>
      <c r="I2537" t="inlineStr">
        <is>
          <t>1</t>
        </is>
      </c>
      <c r="J2537" t="inlineStr">
        <is>
          <t>1</t>
        </is>
      </c>
      <c r="K2537" t="inlineStr">
        <is>
          <t>---</t>
        </is>
      </c>
      <c r="L2537" t="inlineStr">
        <is>
          <t>---</t>
        </is>
      </c>
      <c r="M2537" t="inlineStr">
        <is>
          <t>---</t>
        </is>
      </c>
      <c r="N2537" t="inlineStr">
        <is>
          <t>---</t>
        </is>
      </c>
      <c r="O2537" t="inlineStr">
        <is>
          <t>---</t>
        </is>
      </c>
      <c r="P2537" t="inlineStr">
        <is>
          <t>---</t>
        </is>
      </c>
      <c r="Q2537" t="inlineStr">
        <is>
          <t>---</t>
        </is>
      </c>
      <c r="R2537" t="inlineStr"/>
      <c r="S2537" t="inlineStr"/>
      <c r="T2537" t="inlineStr"/>
      <c r="U2537" t="inlineStr"/>
      <c r="V2537" t="inlineStr"/>
      <c r="W2537" t="inlineStr"/>
      <c r="X2537" t="inlineStr">
        <is>
          <t>CAP/CMCD/ST01254</t>
        </is>
      </c>
      <c r="Y2537" t="inlineStr">
        <is>
          <t>CAP/CMCD/ST01254</t>
        </is>
      </c>
      <c r="Z2537" t="inlineStr">
        <is>
          <t>2025-06-17 18:59:53</t>
        </is>
      </c>
      <c r="AA2537" t="inlineStr">
        <is>
          <t>2025-06-17 18:59:41</t>
        </is>
      </c>
      <c r="AB2537" t="inlineStr">
        <is>
          <t>1pierre</t>
        </is>
      </c>
      <c r="AC2537" t="inlineStr">
        <is>
          <t>2025-06-30 13:39:14</t>
        </is>
      </c>
      <c r="AD2537" s="1" t="inlineStr">
        <is>
          <t>https://www.commcarehq.org/a/caris-test/reports/form_data/1d6de137-c4b9-45fd-b102-e7f749832c8e/</t>
        </is>
      </c>
      <c r="AE2537" t="inlineStr">
        <is>
          <t>---</t>
        </is>
      </c>
      <c r="AF2537" t="inlineStr">
        <is>
          <t>3c5a623af057e23a32ae4000_49240</t>
        </is>
      </c>
      <c r="AG2537" t="inlineStr">
        <is>
          <t>OK</t>
        </is>
      </c>
      <c r="AH2537" t="inlineStr">
        <is>
          <t>2025-06-17 18:59:53</t>
        </is>
      </c>
      <c r="AI2537" t="inlineStr">
        <is>
          <t>045b1f386b2c56b3c3cb2962ea440b8b</t>
        </is>
      </c>
      <c r="AJ2537" t="inlineStr">
        <is>
          <t>2025-06-17</t>
        </is>
      </c>
      <c r="AK2537" t="inlineStr">
        <is>
          <t>3</t>
        </is>
      </c>
      <c r="AL2537" t="inlineStr">
        <is>
          <t>---</t>
        </is>
      </c>
      <c r="AM2537" t="inlineStr">
        <is>
          <t>0</t>
        </is>
      </c>
      <c r="AN2537" t="inlineStr">
        <is>
          <t>---</t>
        </is>
      </c>
      <c r="AO2537" t="inlineStr">
        <is>
          <t>1</t>
        </is>
      </c>
      <c r="AP2537" t="inlineStr">
        <is>
          <t>1</t>
        </is>
      </c>
      <c r="AQ2537" t="inlineStr"/>
      <c r="AR2537" t="inlineStr"/>
      <c r="AS2537" t="inlineStr"/>
      <c r="AT2537" t="inlineStr"/>
      <c r="AU2537" t="inlineStr">
        <is>
          <t>---</t>
        </is>
      </c>
      <c r="AV2537" t="inlineStr">
        <is>
          <t>---</t>
        </is>
      </c>
      <c r="AW2537" t="inlineStr">
        <is>
          <t>---</t>
        </is>
      </c>
      <c r="AX2537" t="inlineStr">
        <is>
          <t>---</t>
        </is>
      </c>
      <c r="AY2537" t="inlineStr">
        <is>
          <t>---</t>
        </is>
      </c>
      <c r="AZ2537" t="inlineStr">
        <is>
          <t>---</t>
        </is>
      </c>
      <c r="BA2537" t="inlineStr">
        <is>
          <t>045b1f386b2c56b3c3cb2962ea440b8b</t>
        </is>
      </c>
      <c r="BB2537" t="inlineStr">
        <is>
          <t>http://openrosa.org/formdesigner/0B48E039-1E80-49A7-AC24-732B6E788E39</t>
        </is>
      </c>
      <c r="BC2537" t="inlineStr">
        <is>
          <t>Ration et autres visites</t>
        </is>
      </c>
      <c r="BD2537" t="inlineStr">
        <is>
          <t>CommCare Android, version "2.57.0"(472005). App v16173. CommCare Version 2.57.0. Build 472005, built on: 2025-05-09</t>
        </is>
      </c>
      <c r="BE2537" t="inlineStr">
        <is>
          <t>commcare_05d78f59-ebda-491c-89b8-6c42bab0e02e</t>
        </is>
      </c>
      <c r="BF2537" t="inlineStr"/>
      <c r="BG2537" t="inlineStr">
        <is>
          <t>f13d8149fc6d39ebe86af18272310ff9</t>
        </is>
      </c>
      <c r="BH2537" t="inlineStr">
        <is>
          <t>e80e5bb19d0d4d1e94c8a1a966fa7d8f</t>
        </is>
      </c>
      <c r="BI2537" t="inlineStr">
        <is>
          <t>15246</t>
        </is>
      </c>
      <c r="BJ2537" t="inlineStr">
        <is>
          <t>XFormInstance</t>
        </is>
      </c>
      <c r="BK2537" t="inlineStr">
        <is>
          <t>dcd916524ae911f091ac49da4e639005</t>
        </is>
      </c>
      <c r="BL2537" t="b">
        <v>0</v>
      </c>
      <c r="BM2537" t="inlineStr">
        <is>
          <t>---</t>
        </is>
      </c>
      <c r="BN2537" t="inlineStr">
        <is>
          <t>66.9.168.65</t>
        </is>
      </c>
      <c r="BO2537" t="inlineStr">
        <is>
          <t>Kerby Sylfain</t>
        </is>
      </c>
    </row>
    <row r="2538">
      <c r="A2538" t="inlineStr">
        <is>
          <t>2536</t>
        </is>
      </c>
      <c r="B2538" t="inlineStr">
        <is>
          <t>51c6df4a-11b1-4579-9f10-6837475c73b1</t>
        </is>
      </c>
      <c r="C2538" t="inlineStr">
        <is>
          <t>2025-06-27</t>
        </is>
      </c>
      <c r="D2538" t="inlineStr">
        <is>
          <t>3</t>
        </is>
      </c>
      <c r="E2538" t="inlineStr">
        <is>
          <t>---</t>
        </is>
      </c>
      <c r="F2538" t="inlineStr">
        <is>
          <t>1</t>
        </is>
      </c>
      <c r="G2538" t="inlineStr">
        <is>
          <t>---</t>
        </is>
      </c>
      <c r="H2538" t="inlineStr">
        <is>
          <t>1</t>
        </is>
      </c>
      <c r="I2538" t="inlineStr">
        <is>
          <t>1</t>
        </is>
      </c>
      <c r="J2538" t="inlineStr">
        <is>
          <t>1</t>
        </is>
      </c>
      <c r="K2538" t="inlineStr">
        <is>
          <t>---</t>
        </is>
      </c>
      <c r="L2538" t="inlineStr">
        <is>
          <t>---</t>
        </is>
      </c>
      <c r="M2538" t="inlineStr">
        <is>
          <t>---</t>
        </is>
      </c>
      <c r="N2538" t="inlineStr">
        <is>
          <t>---</t>
        </is>
      </c>
      <c r="O2538" t="inlineStr">
        <is>
          <t>---</t>
        </is>
      </c>
      <c r="P2538" t="inlineStr">
        <is>
          <t>---</t>
        </is>
      </c>
      <c r="Q2538" t="inlineStr">
        <is>
          <t>---</t>
        </is>
      </c>
      <c r="R2538" t="inlineStr"/>
      <c r="S2538" t="inlineStr"/>
      <c r="T2538" t="inlineStr"/>
      <c r="U2538" t="inlineStr"/>
      <c r="V2538" t="inlineStr"/>
      <c r="W2538" t="inlineStr"/>
      <c r="X2538" t="inlineStr">
        <is>
          <t>CAP/CMBV/ST02499</t>
        </is>
      </c>
      <c r="Y2538" t="inlineStr">
        <is>
          <t>CAP/CMBV/ST02499</t>
        </is>
      </c>
      <c r="Z2538" t="inlineStr">
        <is>
          <t>2025-06-28 01:00:41</t>
        </is>
      </c>
      <c r="AA2538" t="inlineStr">
        <is>
          <t>2025-06-28 00:59:30</t>
        </is>
      </c>
      <c r="AB2538" t="inlineStr">
        <is>
          <t>1plyviose</t>
        </is>
      </c>
      <c r="AC2538" t="inlineStr">
        <is>
          <t>2025-06-30 16:05:36</t>
        </is>
      </c>
      <c r="AD2538" s="1" t="inlineStr">
        <is>
          <t>https://www.commcarehq.org/a/caris-test/reports/form_data/51c6df4a-11b1-4579-9f10-6837475c73b1/</t>
        </is>
      </c>
      <c r="AE2538" t="inlineStr">
        <is>
          <t>---</t>
        </is>
      </c>
      <c r="AF2538" t="inlineStr">
        <is>
          <t>3c5a623af057e23a32ae4000_30630</t>
        </is>
      </c>
      <c r="AG2538" t="inlineStr">
        <is>
          <t>OK</t>
        </is>
      </c>
      <c r="AH2538" t="inlineStr">
        <is>
          <t>2025-06-28 01:00:41</t>
        </is>
      </c>
      <c r="AI2538" t="inlineStr">
        <is>
          <t>aab7a2415e99453fbcb8ebd109e92b4f</t>
        </is>
      </c>
      <c r="AJ2538" t="inlineStr">
        <is>
          <t>2025-06-27</t>
        </is>
      </c>
      <c r="AK2538" t="inlineStr">
        <is>
          <t>3</t>
        </is>
      </c>
      <c r="AL2538" t="inlineStr">
        <is>
          <t>---</t>
        </is>
      </c>
      <c r="AM2538" t="inlineStr">
        <is>
          <t>1</t>
        </is>
      </c>
      <c r="AN2538" t="inlineStr">
        <is>
          <t>---</t>
        </is>
      </c>
      <c r="AO2538" t="inlineStr">
        <is>
          <t>1</t>
        </is>
      </c>
      <c r="AP2538" t="inlineStr">
        <is>
          <t>1</t>
        </is>
      </c>
      <c r="AQ2538" t="inlineStr"/>
      <c r="AR2538" t="inlineStr"/>
      <c r="AS2538" t="inlineStr"/>
      <c r="AT2538" t="inlineStr"/>
      <c r="AU2538" t="inlineStr">
        <is>
          <t>---</t>
        </is>
      </c>
      <c r="AV2538" t="inlineStr">
        <is>
          <t>---</t>
        </is>
      </c>
      <c r="AW2538" t="inlineStr">
        <is>
          <t>---</t>
        </is>
      </c>
      <c r="AX2538" t="inlineStr">
        <is>
          <t>---</t>
        </is>
      </c>
      <c r="AY2538" t="inlineStr">
        <is>
          <t>---</t>
        </is>
      </c>
      <c r="AZ2538" t="inlineStr">
        <is>
          <t>---</t>
        </is>
      </c>
      <c r="BA2538" t="inlineStr">
        <is>
          <t>aab7a2415e99453fbcb8ebd109e92b4f</t>
        </is>
      </c>
      <c r="BB2538" t="inlineStr">
        <is>
          <t>http://openrosa.org/formdesigner/0B48E039-1E80-49A7-AC24-732B6E788E39</t>
        </is>
      </c>
      <c r="BC2538" t="inlineStr">
        <is>
          <t>Ration et autres visites</t>
        </is>
      </c>
      <c r="BD2538" t="inlineStr">
        <is>
          <t>CommCare Android, version "2.56.1"(471796). App v16173. CommCare Version 2.56.1. Build 471796, built on: 2025-05-12</t>
        </is>
      </c>
      <c r="BE2538" t="inlineStr">
        <is>
          <t>commcare_d17d77c2-a7e5-4f4b-9b21-6b80894e9762</t>
        </is>
      </c>
      <c r="BF2538" t="inlineStr"/>
      <c r="BG2538" t="inlineStr">
        <is>
          <t>f13d8149fc6d39ebe86af18272310ff9</t>
        </is>
      </c>
      <c r="BH2538" t="inlineStr">
        <is>
          <t>e80e5bb19d0d4d1e94c8a1a966fa7d8f</t>
        </is>
      </c>
      <c r="BI2538" t="inlineStr">
        <is>
          <t>15246</t>
        </is>
      </c>
      <c r="BJ2538" t="inlineStr">
        <is>
          <t>XFormInstance</t>
        </is>
      </c>
      <c r="BK2538" t="inlineStr">
        <is>
          <t>07802bd751f511f092a349da4e639005</t>
        </is>
      </c>
      <c r="BL2538" t="b">
        <v>0</v>
      </c>
      <c r="BM2538" t="inlineStr">
        <is>
          <t>---</t>
        </is>
      </c>
      <c r="BN2538" t="inlineStr">
        <is>
          <t>66.9.168.65</t>
        </is>
      </c>
      <c r="BO2538" t="inlineStr">
        <is>
          <t>Isaac St hilaire</t>
        </is>
      </c>
    </row>
    <row r="2539">
      <c r="A2539" t="inlineStr">
        <is>
          <t>2537</t>
        </is>
      </c>
      <c r="B2539" t="inlineStr">
        <is>
          <t>77dcc4d6-687d-4ab5-9078-5a443b5e5c0c</t>
        </is>
      </c>
      <c r="C2539" t="inlineStr">
        <is>
          <t>2025-06-24</t>
        </is>
      </c>
      <c r="D2539" t="inlineStr">
        <is>
          <t>3 4</t>
        </is>
      </c>
      <c r="E2539" t="inlineStr">
        <is>
          <t>Motivation pour Club devoilement</t>
        </is>
      </c>
      <c r="F2539" t="inlineStr">
        <is>
          <t>1</t>
        </is>
      </c>
      <c r="G2539" t="inlineStr">
        <is>
          <t>---</t>
        </is>
      </c>
      <c r="H2539" t="inlineStr">
        <is>
          <t>1</t>
        </is>
      </c>
      <c r="I2539" t="inlineStr">
        <is>
          <t>1</t>
        </is>
      </c>
      <c r="J2539" t="inlineStr">
        <is>
          <t>1</t>
        </is>
      </c>
      <c r="K2539" t="inlineStr">
        <is>
          <t>---</t>
        </is>
      </c>
      <c r="L2539" t="inlineStr">
        <is>
          <t>---</t>
        </is>
      </c>
      <c r="M2539" t="inlineStr">
        <is>
          <t>---</t>
        </is>
      </c>
      <c r="N2539" t="inlineStr">
        <is>
          <t>---</t>
        </is>
      </c>
      <c r="O2539" t="inlineStr">
        <is>
          <t>---</t>
        </is>
      </c>
      <c r="P2539" t="inlineStr">
        <is>
          <t>---</t>
        </is>
      </c>
      <c r="Q2539" t="inlineStr">
        <is>
          <t>---</t>
        </is>
      </c>
      <c r="R2539" t="inlineStr"/>
      <c r="S2539" t="inlineStr"/>
      <c r="T2539" t="inlineStr"/>
      <c r="U2539" t="inlineStr"/>
      <c r="V2539" t="inlineStr"/>
      <c r="W2539" t="inlineStr"/>
      <c r="X2539" t="inlineStr">
        <is>
          <t>CAP/CMBV/ST02123</t>
        </is>
      </c>
      <c r="Y2539" t="inlineStr">
        <is>
          <t>CAP/CMBV/ST02123</t>
        </is>
      </c>
      <c r="Z2539" t="inlineStr">
        <is>
          <t>2025-06-25 01:43:16</t>
        </is>
      </c>
      <c r="AA2539" t="inlineStr">
        <is>
          <t>2025-06-25 01:41:02</t>
        </is>
      </c>
      <c r="AB2539" t="inlineStr">
        <is>
          <t>1plyviose</t>
        </is>
      </c>
      <c r="AC2539" t="inlineStr">
        <is>
          <t>2025-06-30 16:05:39</t>
        </is>
      </c>
      <c r="AD2539" s="1" t="inlineStr">
        <is>
          <t>https://www.commcarehq.org/a/caris-test/reports/form_data/77dcc4d6-687d-4ab5-9078-5a443b5e5c0c/</t>
        </is>
      </c>
      <c r="AE2539" t="inlineStr">
        <is>
          <t>---</t>
        </is>
      </c>
      <c r="AF2539" t="inlineStr">
        <is>
          <t>3c5a623af057e23a32ae4000_19167</t>
        </is>
      </c>
      <c r="AG2539" t="inlineStr">
        <is>
          <t>OK</t>
        </is>
      </c>
      <c r="AH2539" t="inlineStr">
        <is>
          <t>2025-06-25 01:43:16</t>
        </is>
      </c>
      <c r="AI2539" t="inlineStr">
        <is>
          <t>aab7a2415e99453fbcb8ebd109e92b4f</t>
        </is>
      </c>
      <c r="AJ2539" t="inlineStr">
        <is>
          <t>2025-06-24</t>
        </is>
      </c>
      <c r="AK2539" t="inlineStr">
        <is>
          <t>3 4</t>
        </is>
      </c>
      <c r="AL2539" t="inlineStr">
        <is>
          <t>Motivation pour Club devoilement</t>
        </is>
      </c>
      <c r="AM2539" t="inlineStr">
        <is>
          <t>1</t>
        </is>
      </c>
      <c r="AN2539" t="inlineStr">
        <is>
          <t>---</t>
        </is>
      </c>
      <c r="AO2539" t="inlineStr">
        <is>
          <t>1</t>
        </is>
      </c>
      <c r="AP2539" t="inlineStr">
        <is>
          <t>1</t>
        </is>
      </c>
      <c r="AQ2539" t="inlineStr"/>
      <c r="AR2539" t="inlineStr"/>
      <c r="AS2539" t="inlineStr"/>
      <c r="AT2539" t="inlineStr"/>
      <c r="AU2539" t="inlineStr">
        <is>
          <t>---</t>
        </is>
      </c>
      <c r="AV2539" t="inlineStr">
        <is>
          <t>---</t>
        </is>
      </c>
      <c r="AW2539" t="inlineStr">
        <is>
          <t>---</t>
        </is>
      </c>
      <c r="AX2539" t="inlineStr">
        <is>
          <t>---</t>
        </is>
      </c>
      <c r="AY2539" t="inlineStr">
        <is>
          <t>---</t>
        </is>
      </c>
      <c r="AZ2539" t="inlineStr">
        <is>
          <t>---</t>
        </is>
      </c>
      <c r="BA2539" t="inlineStr">
        <is>
          <t>aab7a2415e99453fbcb8ebd109e92b4f</t>
        </is>
      </c>
      <c r="BB2539" t="inlineStr">
        <is>
          <t>http://openrosa.org/formdesigner/0B48E039-1E80-49A7-AC24-732B6E788E39</t>
        </is>
      </c>
      <c r="BC2539" t="inlineStr">
        <is>
          <t>Ration et autres visites</t>
        </is>
      </c>
      <c r="BD2539" t="inlineStr">
        <is>
          <t>CommCare Android, version "2.56.1"(471796). App v16173. CommCare Version 2.56.1. Build 471796, built on: 2025-05-12</t>
        </is>
      </c>
      <c r="BE2539" t="inlineStr">
        <is>
          <t>commcare_d17d77c2-a7e5-4f4b-9b21-6b80894e9762</t>
        </is>
      </c>
      <c r="BF2539" t="inlineStr"/>
      <c r="BG2539" t="inlineStr">
        <is>
          <t>f13d8149fc6d39ebe86af18272310ff9</t>
        </is>
      </c>
      <c r="BH2539" t="inlineStr">
        <is>
          <t>e80e5bb19d0d4d1e94c8a1a966fa7d8f</t>
        </is>
      </c>
      <c r="BI2539" t="inlineStr">
        <is>
          <t>15246</t>
        </is>
      </c>
      <c r="BJ2539" t="inlineStr">
        <is>
          <t>XFormInstance</t>
        </is>
      </c>
      <c r="BK2539" t="inlineStr">
        <is>
          <t>07802bd751f511f092a349da4e639005</t>
        </is>
      </c>
      <c r="BL2539" t="b">
        <v>0</v>
      </c>
      <c r="BM2539" t="inlineStr">
        <is>
          <t>---</t>
        </is>
      </c>
      <c r="BN2539" t="inlineStr">
        <is>
          <t>66.9.168.65</t>
        </is>
      </c>
      <c r="BO2539" t="inlineStr">
        <is>
          <t>Stanley Adius</t>
        </is>
      </c>
    </row>
    <row r="2540">
      <c r="A2540" t="inlineStr">
        <is>
          <t>2538</t>
        </is>
      </c>
      <c r="B2540" t="inlineStr">
        <is>
          <t>5b3fd681-f0c2-474e-86db-aac4815615e7</t>
        </is>
      </c>
      <c r="C2540" t="inlineStr">
        <is>
          <t>2025-06-25</t>
        </is>
      </c>
      <c r="D2540" t="inlineStr">
        <is>
          <t>2</t>
        </is>
      </c>
      <c r="E2540" t="inlineStr">
        <is>
          <t>---</t>
        </is>
      </c>
      <c r="F2540" t="inlineStr">
        <is>
          <t>1</t>
        </is>
      </c>
      <c r="G2540" t="inlineStr">
        <is>
          <t>---</t>
        </is>
      </c>
      <c r="H2540" t="inlineStr">
        <is>
          <t>1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  <c r="L2540">
        <f>HYPERLINK("https://www.commcarehq.org/a/caris-test/api/form_attachment/v1/5b3fd681-f0c2-474e-86db-aac4815615e7/1750881768514.heic")</f>
        <v/>
      </c>
      <c r="M2540" t="inlineStr">
        <is>
          <t>---</t>
        </is>
      </c>
      <c r="N2540" t="inlineStr">
        <is>
          <t>---</t>
        </is>
      </c>
      <c r="O2540" t="inlineStr">
        <is>
          <t>1</t>
        </is>
      </c>
      <c r="P2540" t="inlineStr">
        <is>
          <t>---</t>
        </is>
      </c>
      <c r="Q2540" t="inlineStr"/>
      <c r="R2540" t="inlineStr">
        <is>
          <t>12.0</t>
        </is>
      </c>
      <c r="S2540" t="inlineStr">
        <is>
          <t>8.0</t>
        </is>
      </c>
      <c r="T2540" t="inlineStr">
        <is>
          <t>72.0</t>
        </is>
      </c>
      <c r="U2540">
        <f>HYPERLINK("https://www.commcarehq.org/a/caris-test/api/form_attachment/v1/5b3fd681-f0c2-474e-86db-aac4815615e7/1750881788195.heic")</f>
        <v/>
      </c>
      <c r="V2540" t="inlineStr"/>
      <c r="W2540" t="inlineStr"/>
      <c r="X2540" t="inlineStr">
        <is>
          <t>PDP/CMEB/ST05704</t>
        </is>
      </c>
      <c r="Y2540" t="inlineStr">
        <is>
          <t>PDP/CMEB/ST05704</t>
        </is>
      </c>
      <c r="Z2540" t="inlineStr">
        <is>
          <t>2025-06-25 20:04:35</t>
        </is>
      </c>
      <c r="AA2540" t="inlineStr">
        <is>
          <t>2025-06-25 20:01:10</t>
        </is>
      </c>
      <c r="AB2540" t="inlineStr">
        <is>
          <t>5guerlande</t>
        </is>
      </c>
      <c r="AC2540" t="inlineStr">
        <is>
          <t>2025-06-30 20:05:03</t>
        </is>
      </c>
      <c r="AD2540" s="1" t="inlineStr">
        <is>
          <t>https://www.commcarehq.org/a/caris-test/reports/form_data/5b3fd681-f0c2-474e-86db-aac4815615e7/</t>
        </is>
      </c>
      <c r="AE2540" t="inlineStr">
        <is>
          <t>---</t>
        </is>
      </c>
      <c r="AF2540" t="inlineStr">
        <is>
          <t>3c5a623af057e23a32ae4000_193664</t>
        </is>
      </c>
      <c r="AG2540" t="inlineStr">
        <is>
          <t>---</t>
        </is>
      </c>
      <c r="AH2540" t="inlineStr">
        <is>
          <t>2025-06-25 20:04:35</t>
        </is>
      </c>
      <c r="AI2540" t="inlineStr">
        <is>
          <t>1b52563f66be7b3d0843fa02f8f5a965</t>
        </is>
      </c>
      <c r="AJ2540" t="inlineStr">
        <is>
          <t>2025-06-25</t>
        </is>
      </c>
      <c r="AK2540" t="inlineStr">
        <is>
          <t>2</t>
        </is>
      </c>
      <c r="AL2540" t="inlineStr">
        <is>
          <t>---</t>
        </is>
      </c>
      <c r="AM2540" t="inlineStr">
        <is>
          <t>1</t>
        </is>
      </c>
      <c r="AN2540" t="inlineStr">
        <is>
          <t>---</t>
        </is>
      </c>
      <c r="AO2540" t="inlineStr">
        <is>
          <t>1</t>
        </is>
      </c>
      <c r="AP2540" t="inlineStr">
        <is>
          <t>1</t>
        </is>
      </c>
      <c r="AQ2540" t="inlineStr">
        <is>
          <t>12</t>
        </is>
      </c>
      <c r="AR2540" t="inlineStr">
        <is>
          <t>8</t>
        </is>
      </c>
      <c r="AS2540" t="inlineStr">
        <is>
          <t>72</t>
        </is>
      </c>
      <c r="AT2540" t="inlineStr"/>
      <c r="AU2540" t="inlineStr">
        <is>
          <t>---</t>
        </is>
      </c>
      <c r="AV2540" t="inlineStr">
        <is>
          <t>---</t>
        </is>
      </c>
      <c r="AW2540" t="inlineStr">
        <is>
          <t>---</t>
        </is>
      </c>
      <c r="AX2540" t="inlineStr">
        <is>
          <t>---</t>
        </is>
      </c>
      <c r="AY2540" t="inlineStr">
        <is>
          <t>---</t>
        </is>
      </c>
      <c r="AZ2540" t="inlineStr">
        <is>
          <t>---</t>
        </is>
      </c>
      <c r="BA2540" t="inlineStr">
        <is>
          <t>1b52563f66be7b3d0843fa02f8f5a965</t>
        </is>
      </c>
      <c r="BB2540" t="inlineStr">
        <is>
          <t>http://openrosa.org/formdesigner/0B48E039-1E80-49A7-AC24-732B6E788E39</t>
        </is>
      </c>
      <c r="BC2540" t="inlineStr">
        <is>
          <t>Ration et autres visites</t>
        </is>
      </c>
      <c r="BD2540" t="inlineStr">
        <is>
          <t>CommCare Android, version "2.57.0"(474404). App v16173. CommCare Version 2.57.0. Build 474404, built on: 2025-06-25</t>
        </is>
      </c>
      <c r="BE2540" t="inlineStr">
        <is>
          <t>commcare_9bc1f1cb-81e2-474e-9647-4d36802bc2c5</t>
        </is>
      </c>
      <c r="BF2540" t="inlineStr">
        <is>
          <t>19.9321678 -72.8420684 -19.11 7.96</t>
        </is>
      </c>
      <c r="BG2540" t="inlineStr">
        <is>
          <t>f13d8149fc6d39ebe86af18272310ff9</t>
        </is>
      </c>
      <c r="BH2540" t="inlineStr">
        <is>
          <t>e80e5bb19d0d4d1e94c8a1a966fa7d8f</t>
        </is>
      </c>
      <c r="BI2540" t="inlineStr">
        <is>
          <t>15246</t>
        </is>
      </c>
      <c r="BJ2540" t="inlineStr">
        <is>
          <t>XFormInstance</t>
        </is>
      </c>
      <c r="BK2540" t="inlineStr">
        <is>
          <t>eaf5211655eb11f0bb4c3339fbc0b855</t>
        </is>
      </c>
      <c r="BL2540" t="b">
        <v>0</v>
      </c>
      <c r="BM2540" t="inlineStr">
        <is>
          <t>---</t>
        </is>
      </c>
      <c r="BN2540" t="inlineStr">
        <is>
          <t>190.102.77.118</t>
        </is>
      </c>
      <c r="BO2540" t="inlineStr">
        <is>
          <t>---</t>
        </is>
      </c>
    </row>
    <row r="2541">
      <c r="A2541" t="inlineStr">
        <is>
          <t>2539</t>
        </is>
      </c>
      <c r="B2541" t="inlineStr">
        <is>
          <t>55edd413-2c0c-41ff-b5a4-dce471353ac6</t>
        </is>
      </c>
      <c r="C2541" t="inlineStr">
        <is>
          <t>2025-06-30</t>
        </is>
      </c>
      <c r="D2541" t="inlineStr">
        <is>
          <t>2</t>
        </is>
      </c>
      <c r="E2541" t="inlineStr">
        <is>
          <t>---</t>
        </is>
      </c>
      <c r="F2541" t="inlineStr">
        <is>
          <t>1</t>
        </is>
      </c>
      <c r="G2541" t="inlineStr">
        <is>
          <t>---</t>
        </is>
      </c>
      <c r="H2541" t="inlineStr">
        <is>
          <t>1</t>
        </is>
      </c>
      <c r="I2541" t="inlineStr">
        <is>
          <t>1</t>
        </is>
      </c>
      <c r="J2541" t="inlineStr">
        <is>
          <t>1</t>
        </is>
      </c>
      <c r="K2541" t="inlineStr">
        <is>
          <t>1</t>
        </is>
      </c>
      <c r="L2541">
        <f>HYPERLINK("https://www.commcarehq.org/a/caris-test/api/form_attachment/v1/55edd413-2c0c-41ff-b5a4-dce471353ac6/1751315149948.jpg")</f>
        <v/>
      </c>
      <c r="M2541" t="inlineStr">
        <is>
          <t>---</t>
        </is>
      </c>
      <c r="N2541" t="inlineStr">
        <is>
          <t>---</t>
        </is>
      </c>
      <c r="O2541" t="inlineStr">
        <is>
          <t>1</t>
        </is>
      </c>
      <c r="P2541" t="inlineStr">
        <is>
          <t>---</t>
        </is>
      </c>
      <c r="Q2541" t="inlineStr"/>
      <c r="R2541" t="inlineStr">
        <is>
          <t>12.3</t>
        </is>
      </c>
      <c r="S2541" t="inlineStr">
        <is>
          <t>8.0</t>
        </is>
      </c>
      <c r="T2541" t="inlineStr"/>
      <c r="U2541">
        <f>HYPERLINK("https://www.commcarehq.org/a/caris-test/api/form_attachment/v1/55edd413-2c0c-41ff-b5a4-dce471353ac6/1751315227339.jpg")</f>
        <v/>
      </c>
      <c r="V2541" t="inlineStr"/>
      <c r="W2541" t="inlineStr"/>
      <c r="X2541" t="inlineStr">
        <is>
          <t>PDP/CMEB/ST05704</t>
        </is>
      </c>
      <c r="Y2541" t="inlineStr">
        <is>
          <t>PDP/CMEB/ST05704</t>
        </is>
      </c>
      <c r="Z2541" t="inlineStr">
        <is>
          <t>2025-06-30 20:27:10</t>
        </is>
      </c>
      <c r="AA2541" t="inlineStr">
        <is>
          <t>2025-06-30 20:25:25</t>
        </is>
      </c>
      <c r="AB2541" t="inlineStr">
        <is>
          <t>5guerlande</t>
        </is>
      </c>
      <c r="AC2541" t="inlineStr">
        <is>
          <t>2025-06-30 20:27:34</t>
        </is>
      </c>
      <c r="AD2541" s="1" t="inlineStr">
        <is>
          <t>https://www.commcarehq.org/a/caris-test/reports/form_data/55edd413-2c0c-41ff-b5a4-dce471353ac6/</t>
        </is>
      </c>
      <c r="AE2541" t="inlineStr">
        <is>
          <t>---</t>
        </is>
      </c>
      <c r="AF2541" t="inlineStr">
        <is>
          <t>3c5a623af057e23a32ae4000_193664</t>
        </is>
      </c>
      <c r="AG2541" t="inlineStr">
        <is>
          <t>---</t>
        </is>
      </c>
      <c r="AH2541" t="inlineStr">
        <is>
          <t>2025-06-30 20:27:10</t>
        </is>
      </c>
      <c r="AI2541" t="inlineStr">
        <is>
          <t>1b52563f66be7b3d0843fa02f8f5a965</t>
        </is>
      </c>
      <c r="AJ2541" t="inlineStr">
        <is>
          <t>2025-06-30</t>
        </is>
      </c>
      <c r="AK2541" t="inlineStr">
        <is>
          <t>2</t>
        </is>
      </c>
      <c r="AL2541" t="inlineStr">
        <is>
          <t>---</t>
        </is>
      </c>
      <c r="AM2541" t="inlineStr">
        <is>
          <t>1</t>
        </is>
      </c>
      <c r="AN2541" t="inlineStr">
        <is>
          <t>---</t>
        </is>
      </c>
      <c r="AO2541" t="inlineStr">
        <is>
          <t>1</t>
        </is>
      </c>
      <c r="AP2541" t="inlineStr">
        <is>
          <t>1</t>
        </is>
      </c>
      <c r="AQ2541" t="inlineStr">
        <is>
          <t>12.3</t>
        </is>
      </c>
      <c r="AR2541" t="inlineStr">
        <is>
          <t>8</t>
        </is>
      </c>
      <c r="AS2541" t="inlineStr"/>
      <c r="AT2541" t="inlineStr"/>
      <c r="AU2541" t="inlineStr">
        <is>
          <t>---</t>
        </is>
      </c>
      <c r="AV2541" t="inlineStr">
        <is>
          <t>---</t>
        </is>
      </c>
      <c r="AW2541" t="inlineStr">
        <is>
          <t>---</t>
        </is>
      </c>
      <c r="AX2541" t="inlineStr">
        <is>
          <t>---</t>
        </is>
      </c>
      <c r="AY2541" t="inlineStr">
        <is>
          <t>---</t>
        </is>
      </c>
      <c r="AZ2541" t="inlineStr">
        <is>
          <t>---</t>
        </is>
      </c>
      <c r="BA2541" t="inlineStr">
        <is>
          <t>1b52563f66be7b3d0843fa02f8f5a965</t>
        </is>
      </c>
      <c r="BB2541" t="inlineStr">
        <is>
          <t>http://openrosa.org/formdesigner/0B48E039-1E80-49A7-AC24-732B6E788E39</t>
        </is>
      </c>
      <c r="BC2541" t="inlineStr">
        <is>
          <t>Ration et autres visites</t>
        </is>
      </c>
      <c r="BD2541" t="inlineStr">
        <is>
          <t>CommCare Android, version "2.57.0"(474404). App v16173. CommCare Version 2.57.0. Build 474404, built on: 2025-06-25</t>
        </is>
      </c>
      <c r="BE2541" t="inlineStr">
        <is>
          <t>commcare_9bc1f1cb-81e2-474e-9647-4d36802bc2c5</t>
        </is>
      </c>
      <c r="BF2541" t="inlineStr">
        <is>
          <t>19.932016 -72.8422794 -18.0 8.5</t>
        </is>
      </c>
      <c r="BG2541" t="inlineStr">
        <is>
          <t>f13d8149fc6d39ebe86af18272310ff9</t>
        </is>
      </c>
      <c r="BH2541" t="inlineStr">
        <is>
          <t>e80e5bb19d0d4d1e94c8a1a966fa7d8f</t>
        </is>
      </c>
      <c r="BI2541" t="inlineStr">
        <is>
          <t>15246</t>
        </is>
      </c>
      <c r="BJ2541" t="inlineStr">
        <is>
          <t>XFormInstance</t>
        </is>
      </c>
      <c r="BK2541" t="inlineStr">
        <is>
          <t>01a2266155ef11f0bb4c3339fbc0b855</t>
        </is>
      </c>
      <c r="BL2541" t="b">
        <v>0</v>
      </c>
      <c r="BM2541" t="inlineStr">
        <is>
          <t>---</t>
        </is>
      </c>
      <c r="BN2541" t="inlineStr">
        <is>
          <t>190.102.77.118</t>
        </is>
      </c>
      <c r="BO2541" t="inlineStr">
        <is>
          <t>---</t>
        </is>
      </c>
    </row>
    <row r="2542">
      <c r="A2542" t="inlineStr">
        <is>
          <t>2540</t>
        </is>
      </c>
      <c r="B2542" t="inlineStr">
        <is>
          <t>a2063a3e-ad30-443a-9144-3332c70f129a</t>
        </is>
      </c>
      <c r="C2542" t="inlineStr">
        <is>
          <t>2025-06-30</t>
        </is>
      </c>
      <c r="D2542" t="inlineStr">
        <is>
          <t>2</t>
        </is>
      </c>
      <c r="E2542" t="inlineStr">
        <is>
          <t>---</t>
        </is>
      </c>
      <c r="F2542" t="inlineStr">
        <is>
          <t>1</t>
        </is>
      </c>
      <c r="G2542" t="inlineStr">
        <is>
          <t>---</t>
        </is>
      </c>
      <c r="H2542" t="inlineStr">
        <is>
          <t>1</t>
        </is>
      </c>
      <c r="I2542" t="inlineStr">
        <is>
          <t>1</t>
        </is>
      </c>
      <c r="J2542" t="inlineStr">
        <is>
          <t>1</t>
        </is>
      </c>
      <c r="K2542" t="inlineStr">
        <is>
          <t>1</t>
        </is>
      </c>
      <c r="L2542">
        <f>HYPERLINK("https://www.commcarehq.org/a/caris-test/api/form_attachment/v1/a2063a3e-ad30-443a-9144-3332c70f129a/1751320514225.jpg")</f>
        <v/>
      </c>
      <c r="M2542" t="inlineStr">
        <is>
          <t>---</t>
        </is>
      </c>
      <c r="N2542" t="inlineStr">
        <is>
          <t>---</t>
        </is>
      </c>
      <c r="O2542" t="inlineStr">
        <is>
          <t>3</t>
        </is>
      </c>
      <c r="P2542" t="inlineStr">
        <is>
          <t>w btes  pour 2 semaine</t>
        </is>
      </c>
      <c r="Q2542" t="inlineStr">
        <is>
          <t>2</t>
        </is>
      </c>
      <c r="R2542" t="inlineStr">
        <is>
          <t>12.8</t>
        </is>
      </c>
      <c r="S2542" t="inlineStr">
        <is>
          <t>7.0</t>
        </is>
      </c>
      <c r="T2542" t="inlineStr"/>
      <c r="U2542">
        <f>HYPERLINK("https://www.commcarehq.org/a/caris-test/api/form_attachment/v1/a2063a3e-ad30-443a-9144-3332c70f129a/1751320559735.jpg")</f>
        <v/>
      </c>
      <c r="V2542" t="inlineStr"/>
      <c r="W2542" t="inlineStr"/>
      <c r="X2542" t="inlineStr">
        <is>
          <t>PDP/CMEB/PED00950</t>
        </is>
      </c>
      <c r="Y2542" t="inlineStr">
        <is>
          <t>PDP/CMEB/PED00950</t>
        </is>
      </c>
      <c r="Z2542" t="inlineStr">
        <is>
          <t>2025-06-30 21:56:05</t>
        </is>
      </c>
      <c r="AA2542" t="inlineStr">
        <is>
          <t>2025-06-30 21:54:55</t>
        </is>
      </c>
      <c r="AB2542" t="inlineStr">
        <is>
          <t>5guerlande</t>
        </is>
      </c>
      <c r="AC2542" t="inlineStr">
        <is>
          <t>2025-06-30 22:09:31</t>
        </is>
      </c>
      <c r="AD2542" s="1" t="inlineStr">
        <is>
          <t>https://www.commcarehq.org/a/caris-test/reports/form_data/a2063a3e-ad30-443a-9144-3332c70f129a/</t>
        </is>
      </c>
      <c r="AE2542" t="inlineStr">
        <is>
          <t>---</t>
        </is>
      </c>
      <c r="AF2542" t="inlineStr">
        <is>
          <t>3c5a623af057e23a32ae4000_209281</t>
        </is>
      </c>
      <c r="AG2542" t="inlineStr">
        <is>
          <t>---</t>
        </is>
      </c>
      <c r="AH2542" t="inlineStr">
        <is>
          <t>2025-06-30 21:56:05</t>
        </is>
      </c>
      <c r="AI2542" t="inlineStr">
        <is>
          <t>1b52563f66be7b3d0843fa02f8f5a965</t>
        </is>
      </c>
      <c r="AJ2542" t="inlineStr">
        <is>
          <t>2025-06-30</t>
        </is>
      </c>
      <c r="AK2542" t="inlineStr">
        <is>
          <t>2</t>
        </is>
      </c>
      <c r="AL2542" t="inlineStr">
        <is>
          <t>---</t>
        </is>
      </c>
      <c r="AM2542" t="inlineStr">
        <is>
          <t>1</t>
        </is>
      </c>
      <c r="AN2542" t="inlineStr">
        <is>
          <t>---</t>
        </is>
      </c>
      <c r="AO2542" t="inlineStr">
        <is>
          <t>1</t>
        </is>
      </c>
      <c r="AP2542" t="inlineStr">
        <is>
          <t>1</t>
        </is>
      </c>
      <c r="AQ2542" t="inlineStr">
        <is>
          <t>12.8</t>
        </is>
      </c>
      <c r="AR2542" t="inlineStr">
        <is>
          <t>7</t>
        </is>
      </c>
      <c r="AS2542" t="inlineStr"/>
      <c r="AT2542" t="inlineStr"/>
      <c r="AU2542" t="inlineStr">
        <is>
          <t>---</t>
        </is>
      </c>
      <c r="AV2542" t="inlineStr">
        <is>
          <t>---</t>
        </is>
      </c>
      <c r="AW2542" t="inlineStr">
        <is>
          <t>---</t>
        </is>
      </c>
      <c r="AX2542" t="inlineStr">
        <is>
          <t>---</t>
        </is>
      </c>
      <c r="AY2542" t="inlineStr">
        <is>
          <t>---</t>
        </is>
      </c>
      <c r="AZ2542" t="inlineStr">
        <is>
          <t>---</t>
        </is>
      </c>
      <c r="BA2542" t="inlineStr">
        <is>
          <t>1b52563f66be7b3d0843fa02f8f5a965</t>
        </is>
      </c>
      <c r="BB2542" t="inlineStr">
        <is>
          <t>http://openrosa.org/formdesigner/0B48E039-1E80-49A7-AC24-732B6E788E39</t>
        </is>
      </c>
      <c r="BC2542" t="inlineStr">
        <is>
          <t>Ration et autres visites</t>
        </is>
      </c>
      <c r="BD2542" t="inlineStr">
        <is>
          <t>CommCare Android, version "2.57.0"(474404). App v16173. CommCare Version 2.57.0. Build 474404, built on: 2025-06-25</t>
        </is>
      </c>
      <c r="BE2542" t="inlineStr">
        <is>
          <t>commcare_9bc1f1cb-81e2-474e-9647-4d36802bc2c5</t>
        </is>
      </c>
      <c r="BF2542" t="inlineStr">
        <is>
          <t>19.9494202 -72.8202148 -25.8 1123.91</t>
        </is>
      </c>
      <c r="BG2542" t="inlineStr">
        <is>
          <t>f13d8149fc6d39ebe86af18272310ff9</t>
        </is>
      </c>
      <c r="BH2542" t="inlineStr">
        <is>
          <t>e80e5bb19d0d4d1e94c8a1a966fa7d8f</t>
        </is>
      </c>
      <c r="BI2542" t="inlineStr">
        <is>
          <t>15246</t>
        </is>
      </c>
      <c r="BJ2542" t="inlineStr">
        <is>
          <t>XFormInstance</t>
        </is>
      </c>
      <c r="BK2542" t="inlineStr">
        <is>
          <t>958fc32855fb11f092f349da4e639005</t>
        </is>
      </c>
      <c r="BL2542" t="b">
        <v>0</v>
      </c>
      <c r="BM2542" t="inlineStr">
        <is>
          <t>---</t>
        </is>
      </c>
      <c r="BN2542" t="inlineStr">
        <is>
          <t>190.102.77.118</t>
        </is>
      </c>
      <c r="BO2542" t="inlineStr">
        <is>
          <t>---</t>
        </is>
      </c>
    </row>
    <row r="2543">
      <c r="A2543" t="inlineStr">
        <is>
          <t>2541</t>
        </is>
      </c>
      <c r="B2543" t="inlineStr">
        <is>
          <t>f6293711-f2ef-4c63-9eac-a116cb9e77ba</t>
        </is>
      </c>
      <c r="C2543" t="inlineStr">
        <is>
          <t>2025-06-19</t>
        </is>
      </c>
      <c r="D2543" t="inlineStr">
        <is>
          <t>2</t>
        </is>
      </c>
      <c r="E2543" t="inlineStr">
        <is>
          <t>---</t>
        </is>
      </c>
      <c r="F2543" t="inlineStr">
        <is>
          <t>1</t>
        </is>
      </c>
      <c r="G2543" t="inlineStr">
        <is>
          <t>---</t>
        </is>
      </c>
      <c r="H2543" t="inlineStr">
        <is>
          <t>1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  <c r="L2543">
        <f>HYPERLINK("https://www.commcarehq.org/a/caris-test/api/form_attachment/v1/f6293711-f2ef-4c63-9eac-a116cb9e77ba/1751320657742.heic")</f>
        <v/>
      </c>
      <c r="M2543" t="inlineStr">
        <is>
          <t>---</t>
        </is>
      </c>
      <c r="N2543" t="inlineStr">
        <is>
          <t>---</t>
        </is>
      </c>
      <c r="O2543" t="inlineStr">
        <is>
          <t>1</t>
        </is>
      </c>
      <c r="P2543" t="inlineStr">
        <is>
          <t>---</t>
        </is>
      </c>
      <c r="Q2543" t="inlineStr">
        <is>
          <t>2</t>
        </is>
      </c>
      <c r="R2543" t="inlineStr">
        <is>
          <t>12.6</t>
        </is>
      </c>
      <c r="S2543" t="inlineStr">
        <is>
          <t>6.5</t>
        </is>
      </c>
      <c r="T2543" t="inlineStr"/>
      <c r="U2543">
        <f>HYPERLINK("https://www.commcarehq.org/a/caris-test/api/form_attachment/v1/f6293711-f2ef-4c63-9eac-a116cb9e77ba/1751320727410.heic")</f>
        <v/>
      </c>
      <c r="V2543" t="inlineStr"/>
      <c r="W2543" t="inlineStr"/>
      <c r="X2543" t="inlineStr">
        <is>
          <t>PDP/CMEB/PED00950</t>
        </is>
      </c>
      <c r="Y2543" t="inlineStr">
        <is>
          <t>PDP/CMEB/PED00950</t>
        </is>
      </c>
      <c r="Z2543" t="inlineStr">
        <is>
          <t>2025-06-30 21:58:49</t>
        </is>
      </c>
      <c r="AA2543" t="inlineStr">
        <is>
          <t>2025-06-30 21:56:28</t>
        </is>
      </c>
      <c r="AB2543" t="inlineStr">
        <is>
          <t>5guerlande</t>
        </is>
      </c>
      <c r="AC2543" t="inlineStr">
        <is>
          <t>2025-06-30 22:17:41</t>
        </is>
      </c>
      <c r="AD2543" s="1" t="inlineStr">
        <is>
          <t>https://www.commcarehq.org/a/caris-test/reports/form_data/f6293711-f2ef-4c63-9eac-a116cb9e77ba/</t>
        </is>
      </c>
      <c r="AE2543" t="inlineStr">
        <is>
          <t>---</t>
        </is>
      </c>
      <c r="AF2543" t="inlineStr">
        <is>
          <t>3c5a623af057e23a32ae4000_209281</t>
        </is>
      </c>
      <c r="AG2543" t="inlineStr">
        <is>
          <t>---</t>
        </is>
      </c>
      <c r="AH2543" t="inlineStr">
        <is>
          <t>2025-06-30 21:58:49</t>
        </is>
      </c>
      <c r="AI2543" t="inlineStr">
        <is>
          <t>1b52563f66be7b3d0843fa02f8f5a965</t>
        </is>
      </c>
      <c r="AJ2543" t="inlineStr">
        <is>
          <t>2025-06-19</t>
        </is>
      </c>
      <c r="AK2543" t="inlineStr">
        <is>
          <t>2</t>
        </is>
      </c>
      <c r="AL2543" t="inlineStr">
        <is>
          <t>---</t>
        </is>
      </c>
      <c r="AM2543" t="inlineStr">
        <is>
          <t>1</t>
        </is>
      </c>
      <c r="AN2543" t="inlineStr">
        <is>
          <t>---</t>
        </is>
      </c>
      <c r="AO2543" t="inlineStr">
        <is>
          <t>1</t>
        </is>
      </c>
      <c r="AP2543" t="inlineStr">
        <is>
          <t>1</t>
        </is>
      </c>
      <c r="AQ2543" t="inlineStr">
        <is>
          <t>12.6</t>
        </is>
      </c>
      <c r="AR2543" t="inlineStr">
        <is>
          <t>6.5</t>
        </is>
      </c>
      <c r="AS2543" t="inlineStr"/>
      <c r="AT2543" t="inlineStr"/>
      <c r="AU2543" t="inlineStr">
        <is>
          <t>---</t>
        </is>
      </c>
      <c r="AV2543" t="inlineStr">
        <is>
          <t>---</t>
        </is>
      </c>
      <c r="AW2543" t="inlineStr">
        <is>
          <t>---</t>
        </is>
      </c>
      <c r="AX2543" t="inlineStr">
        <is>
          <t>---</t>
        </is>
      </c>
      <c r="AY2543" t="inlineStr">
        <is>
          <t>---</t>
        </is>
      </c>
      <c r="AZ2543" t="inlineStr">
        <is>
          <t>---</t>
        </is>
      </c>
      <c r="BA2543" t="inlineStr">
        <is>
          <t>1b52563f66be7b3d0843fa02f8f5a965</t>
        </is>
      </c>
      <c r="BB2543" t="inlineStr">
        <is>
          <t>http://openrosa.org/formdesigner/0B48E039-1E80-49A7-AC24-732B6E788E39</t>
        </is>
      </c>
      <c r="BC2543" t="inlineStr">
        <is>
          <t>Ration et autres visites</t>
        </is>
      </c>
      <c r="BD2543" t="inlineStr">
        <is>
          <t>CommCare Android, version "2.57.0"(474404). App v16173. CommCare Version 2.57.0. Build 474404, built on: 2025-06-25</t>
        </is>
      </c>
      <c r="BE2543" t="inlineStr">
        <is>
          <t>commcare_9bc1f1cb-81e2-474e-9647-4d36802bc2c5</t>
        </is>
      </c>
      <c r="BF2543" t="inlineStr">
        <is>
          <t>19.9491317 -72.819745 -25.8 1338.52</t>
        </is>
      </c>
      <c r="BG2543" t="inlineStr">
        <is>
          <t>f13d8149fc6d39ebe86af18272310ff9</t>
        </is>
      </c>
      <c r="BH2543" t="inlineStr">
        <is>
          <t>e80e5bb19d0d4d1e94c8a1a966fa7d8f</t>
        </is>
      </c>
      <c r="BI2543" t="inlineStr">
        <is>
          <t>15246</t>
        </is>
      </c>
      <c r="BJ2543" t="inlineStr">
        <is>
          <t>XFormInstance</t>
        </is>
      </c>
      <c r="BK2543" t="inlineStr">
        <is>
          <t>958fc32855fb11f092f349da4e639005</t>
        </is>
      </c>
      <c r="BL2543" t="b">
        <v>0</v>
      </c>
      <c r="BM2543" t="inlineStr">
        <is>
          <t>---</t>
        </is>
      </c>
      <c r="BN2543" t="inlineStr">
        <is>
          <t>190.102.77.118</t>
        </is>
      </c>
      <c r="BO2543" t="inlineStr">
        <is>
          <t>---</t>
        </is>
      </c>
    </row>
    <row r="2544">
      <c r="A2544" t="inlineStr">
        <is>
          <t>2542</t>
        </is>
      </c>
      <c r="B2544" t="inlineStr">
        <is>
          <t>8f6dcdb1-8199-4f10-a0a5-e855ed0d9759</t>
        </is>
      </c>
      <c r="C2544" t="inlineStr">
        <is>
          <t>2025-06-12</t>
        </is>
      </c>
      <c r="D2544" t="inlineStr">
        <is>
          <t>2</t>
        </is>
      </c>
      <c r="E2544" t="inlineStr">
        <is>
          <t>---</t>
        </is>
      </c>
      <c r="F2544" t="inlineStr">
        <is>
          <t>1</t>
        </is>
      </c>
      <c r="G2544" t="inlineStr">
        <is>
          <t>---</t>
        </is>
      </c>
      <c r="H2544" t="inlineStr">
        <is>
          <t>1</t>
        </is>
      </c>
      <c r="I2544" t="inlineStr">
        <is>
          <t>1</t>
        </is>
      </c>
      <c r="J2544" t="inlineStr">
        <is>
          <t>1</t>
        </is>
      </c>
      <c r="K2544" t="inlineStr">
        <is>
          <t>1</t>
        </is>
      </c>
      <c r="L2544">
        <f>HYPERLINK("https://www.commcarehq.org/a/caris-test/api/form_attachment/v1/8f6dcdb1-8199-4f10-a0a5-e855ed0d9759/1751320927991.heic")</f>
        <v/>
      </c>
      <c r="M2544" t="inlineStr">
        <is>
          <t>---</t>
        </is>
      </c>
      <c r="N2544" t="inlineStr">
        <is>
          <t>---</t>
        </is>
      </c>
      <c r="O2544" t="inlineStr">
        <is>
          <t>1</t>
        </is>
      </c>
      <c r="P2544" t="inlineStr">
        <is>
          <t>---</t>
        </is>
      </c>
      <c r="Q2544" t="inlineStr">
        <is>
          <t>2</t>
        </is>
      </c>
      <c r="R2544" t="inlineStr">
        <is>
          <t>12.4</t>
        </is>
      </c>
      <c r="S2544" t="inlineStr">
        <is>
          <t>6.3</t>
        </is>
      </c>
      <c r="T2544" t="inlineStr"/>
      <c r="U2544" t="inlineStr"/>
      <c r="V2544" t="inlineStr"/>
      <c r="W2544" t="inlineStr"/>
      <c r="X2544" t="inlineStr">
        <is>
          <t>PDP/CMEB/PED00950</t>
        </is>
      </c>
      <c r="Y2544" t="inlineStr">
        <is>
          <t>PDP/CMEB/PED00950</t>
        </is>
      </c>
      <c r="Z2544" t="inlineStr">
        <is>
          <t>2025-06-30 22:02:28</t>
        </is>
      </c>
      <c r="AA2544" t="inlineStr">
        <is>
          <t>2025-06-30 22:01:37</t>
        </is>
      </c>
      <c r="AB2544" t="inlineStr">
        <is>
          <t>5guerlande</t>
        </is>
      </c>
      <c r="AC2544" t="inlineStr">
        <is>
          <t>2025-06-30 22:17:49</t>
        </is>
      </c>
      <c r="AD2544" s="1" t="inlineStr">
        <is>
          <t>https://www.commcarehq.org/a/caris-test/reports/form_data/8f6dcdb1-8199-4f10-a0a5-e855ed0d9759/</t>
        </is>
      </c>
      <c r="AE2544" t="inlineStr">
        <is>
          <t>---</t>
        </is>
      </c>
      <c r="AF2544" t="inlineStr">
        <is>
          <t>3c5a623af057e23a32ae4000_209281</t>
        </is>
      </c>
      <c r="AG2544" t="inlineStr">
        <is>
          <t>---</t>
        </is>
      </c>
      <c r="AH2544" t="inlineStr">
        <is>
          <t>2025-06-30 22:02:28</t>
        </is>
      </c>
      <c r="AI2544" t="inlineStr">
        <is>
          <t>1b52563f66be7b3d0843fa02f8f5a965</t>
        </is>
      </c>
      <c r="AJ2544" t="inlineStr">
        <is>
          <t>2025-06-12</t>
        </is>
      </c>
      <c r="AK2544" t="inlineStr">
        <is>
          <t>2</t>
        </is>
      </c>
      <c r="AL2544" t="inlineStr">
        <is>
          <t>---</t>
        </is>
      </c>
      <c r="AM2544" t="inlineStr">
        <is>
          <t>1</t>
        </is>
      </c>
      <c r="AN2544" t="inlineStr">
        <is>
          <t>---</t>
        </is>
      </c>
      <c r="AO2544" t="inlineStr">
        <is>
          <t>1</t>
        </is>
      </c>
      <c r="AP2544" t="inlineStr">
        <is>
          <t>1</t>
        </is>
      </c>
      <c r="AQ2544" t="inlineStr">
        <is>
          <t>12.4</t>
        </is>
      </c>
      <c r="AR2544" t="inlineStr">
        <is>
          <t>6.3</t>
        </is>
      </c>
      <c r="AS2544" t="inlineStr"/>
      <c r="AT2544" t="inlineStr"/>
      <c r="AU2544" t="inlineStr">
        <is>
          <t>---</t>
        </is>
      </c>
      <c r="AV2544" t="inlineStr">
        <is>
          <t>---</t>
        </is>
      </c>
      <c r="AW2544" t="inlineStr">
        <is>
          <t>---</t>
        </is>
      </c>
      <c r="AX2544" t="inlineStr">
        <is>
          <t>---</t>
        </is>
      </c>
      <c r="AY2544" t="inlineStr">
        <is>
          <t>---</t>
        </is>
      </c>
      <c r="AZ2544" t="inlineStr">
        <is>
          <t>---</t>
        </is>
      </c>
      <c r="BA2544" t="inlineStr">
        <is>
          <t>1b52563f66be7b3d0843fa02f8f5a965</t>
        </is>
      </c>
      <c r="BB2544" t="inlineStr">
        <is>
          <t>http://openrosa.org/formdesigner/0B48E039-1E80-49A7-AC24-732B6E788E39</t>
        </is>
      </c>
      <c r="BC2544" t="inlineStr">
        <is>
          <t>Ration et autres visites</t>
        </is>
      </c>
      <c r="BD2544" t="inlineStr">
        <is>
          <t>CommCare Android, version "2.57.0"(474404). App v16173. CommCare Version 2.57.0. Build 474404, built on: 2025-06-25</t>
        </is>
      </c>
      <c r="BE2544" t="inlineStr">
        <is>
          <t>commcare_9bc1f1cb-81e2-474e-9647-4d36802bc2c5</t>
        </is>
      </c>
      <c r="BF2544" t="inlineStr">
        <is>
          <t>19.9491317 -72.819745 -25.8 1697.5</t>
        </is>
      </c>
      <c r="BG2544" t="inlineStr">
        <is>
          <t>f13d8149fc6d39ebe86af18272310ff9</t>
        </is>
      </c>
      <c r="BH2544" t="inlineStr">
        <is>
          <t>e80e5bb19d0d4d1e94c8a1a966fa7d8f</t>
        </is>
      </c>
      <c r="BI2544" t="inlineStr">
        <is>
          <t>15246</t>
        </is>
      </c>
      <c r="BJ2544" t="inlineStr">
        <is>
          <t>XFormInstance</t>
        </is>
      </c>
      <c r="BK2544" t="inlineStr">
        <is>
          <t>958fc32855fb11f092f349da4e639005</t>
        </is>
      </c>
      <c r="BL2544" t="b">
        <v>0</v>
      </c>
      <c r="BM2544" t="inlineStr">
        <is>
          <t>---</t>
        </is>
      </c>
      <c r="BN2544" t="inlineStr">
        <is>
          <t>190.102.77.118</t>
        </is>
      </c>
      <c r="BO2544" t="inlineStr">
        <is>
          <t>---</t>
        </is>
      </c>
    </row>
    <row r="2545">
      <c r="A2545" t="inlineStr">
        <is>
          <t>2543</t>
        </is>
      </c>
      <c r="B2545" t="inlineStr">
        <is>
          <t>dfb62a3c-c910-44e3-8ca5-597e44cd6c94</t>
        </is>
      </c>
      <c r="C2545" t="inlineStr">
        <is>
          <t>2025-06-30</t>
        </is>
      </c>
      <c r="D2545" t="inlineStr">
        <is>
          <t>2</t>
        </is>
      </c>
      <c r="E2545" t="inlineStr">
        <is>
          <t>---</t>
        </is>
      </c>
      <c r="F2545" t="inlineStr">
        <is>
          <t>1</t>
        </is>
      </c>
      <c r="G2545" t="inlineStr">
        <is>
          <t>---</t>
        </is>
      </c>
      <c r="H2545" t="inlineStr">
        <is>
          <t>1</t>
        </is>
      </c>
      <c r="I2545" t="inlineStr">
        <is>
          <t>1</t>
        </is>
      </c>
      <c r="J2545" t="inlineStr">
        <is>
          <t>1</t>
        </is>
      </c>
      <c r="K2545" t="inlineStr">
        <is>
          <t>1</t>
        </is>
      </c>
      <c r="L2545">
        <f>HYPERLINK("https://www.commcarehq.org/a/caris-test/api/form_attachment/v1/dfb62a3c-c910-44e3-8ca5-597e44cd6c94/1751321060602.jpg")</f>
        <v/>
      </c>
      <c r="M2545" t="inlineStr">
        <is>
          <t>---</t>
        </is>
      </c>
      <c r="N2545" t="inlineStr">
        <is>
          <t>---</t>
        </is>
      </c>
      <c r="O2545" t="inlineStr">
        <is>
          <t>1</t>
        </is>
      </c>
      <c r="P2545" t="inlineStr">
        <is>
          <t>---</t>
        </is>
      </c>
      <c r="Q2545" t="inlineStr">
        <is>
          <t>2</t>
        </is>
      </c>
      <c r="R2545" t="inlineStr">
        <is>
          <t>12.3</t>
        </is>
      </c>
      <c r="S2545" t="inlineStr">
        <is>
          <t>6.0</t>
        </is>
      </c>
      <c r="T2545" t="inlineStr"/>
      <c r="U2545" t="inlineStr"/>
      <c r="V2545" t="inlineStr"/>
      <c r="W2545" t="inlineStr"/>
      <c r="X2545" t="inlineStr">
        <is>
          <t>PDP/CMEB/PED00950</t>
        </is>
      </c>
      <c r="Y2545" t="inlineStr">
        <is>
          <t>PDP/CMEB/PED00950</t>
        </is>
      </c>
      <c r="Z2545" t="inlineStr">
        <is>
          <t>2025-06-30 22:04:34</t>
        </is>
      </c>
      <c r="AA2545" t="inlineStr">
        <is>
          <t>2025-06-30 22:03:41</t>
        </is>
      </c>
      <c r="AB2545" t="inlineStr">
        <is>
          <t>5guerlande</t>
        </is>
      </c>
      <c r="AC2545" t="inlineStr">
        <is>
          <t>2025-06-30 22:17:51</t>
        </is>
      </c>
      <c r="AD2545" s="1" t="inlineStr">
        <is>
          <t>https://www.commcarehq.org/a/caris-test/reports/form_data/dfb62a3c-c910-44e3-8ca5-597e44cd6c94/</t>
        </is>
      </c>
      <c r="AE2545" t="inlineStr">
        <is>
          <t>---</t>
        </is>
      </c>
      <c r="AF2545" t="inlineStr">
        <is>
          <t>3c5a623af057e23a32ae4000_209281</t>
        </is>
      </c>
      <c r="AG2545" t="inlineStr">
        <is>
          <t>---</t>
        </is>
      </c>
      <c r="AH2545" t="inlineStr">
        <is>
          <t>2025-06-30 22:04:34</t>
        </is>
      </c>
      <c r="AI2545" t="inlineStr">
        <is>
          <t>1b52563f66be7b3d0843fa02f8f5a965</t>
        </is>
      </c>
      <c r="AJ2545" t="inlineStr">
        <is>
          <t>2025-06-30</t>
        </is>
      </c>
      <c r="AK2545" t="inlineStr">
        <is>
          <t>2</t>
        </is>
      </c>
      <c r="AL2545" t="inlineStr">
        <is>
          <t>---</t>
        </is>
      </c>
      <c r="AM2545" t="inlineStr">
        <is>
          <t>1</t>
        </is>
      </c>
      <c r="AN2545" t="inlineStr">
        <is>
          <t>---</t>
        </is>
      </c>
      <c r="AO2545" t="inlineStr">
        <is>
          <t>1</t>
        </is>
      </c>
      <c r="AP2545" t="inlineStr">
        <is>
          <t>1</t>
        </is>
      </c>
      <c r="AQ2545" t="inlineStr">
        <is>
          <t>12.3</t>
        </is>
      </c>
      <c r="AR2545" t="inlineStr">
        <is>
          <t>6</t>
        </is>
      </c>
      <c r="AS2545" t="inlineStr"/>
      <c r="AT2545" t="inlineStr"/>
      <c r="AU2545" t="inlineStr">
        <is>
          <t>---</t>
        </is>
      </c>
      <c r="AV2545" t="inlineStr">
        <is>
          <t>---</t>
        </is>
      </c>
      <c r="AW2545" t="inlineStr">
        <is>
          <t>---</t>
        </is>
      </c>
      <c r="AX2545" t="inlineStr">
        <is>
          <t>---</t>
        </is>
      </c>
      <c r="AY2545" t="inlineStr">
        <is>
          <t>---</t>
        </is>
      </c>
      <c r="AZ2545" t="inlineStr">
        <is>
          <t>---</t>
        </is>
      </c>
      <c r="BA2545" t="inlineStr">
        <is>
          <t>1b52563f66be7b3d0843fa02f8f5a965</t>
        </is>
      </c>
      <c r="BB2545" t="inlineStr">
        <is>
          <t>http://openrosa.org/formdesigner/0B48E039-1E80-49A7-AC24-732B6E788E39</t>
        </is>
      </c>
      <c r="BC2545" t="inlineStr">
        <is>
          <t>Ration et autres visites</t>
        </is>
      </c>
      <c r="BD2545" t="inlineStr">
        <is>
          <t>CommCare Android, version "2.57.0"(474404). App v16173. CommCare Version 2.57.0. Build 474404, built on: 2025-06-25</t>
        </is>
      </c>
      <c r="BE2545" t="inlineStr">
        <is>
          <t>commcare_9bc1f1cb-81e2-474e-9647-4d36802bc2c5</t>
        </is>
      </c>
      <c r="BF2545" t="inlineStr">
        <is>
          <t>19.9463709 -72.8214524 -25.8 1799.99</t>
        </is>
      </c>
      <c r="BG2545" t="inlineStr">
        <is>
          <t>f13d8149fc6d39ebe86af18272310ff9</t>
        </is>
      </c>
      <c r="BH2545" t="inlineStr">
        <is>
          <t>e80e5bb19d0d4d1e94c8a1a966fa7d8f</t>
        </is>
      </c>
      <c r="BI2545" t="inlineStr">
        <is>
          <t>15246</t>
        </is>
      </c>
      <c r="BJ2545" t="inlineStr">
        <is>
          <t>XFormInstance</t>
        </is>
      </c>
      <c r="BK2545" t="inlineStr">
        <is>
          <t>958fc32855fb11f092f349da4e639005</t>
        </is>
      </c>
      <c r="BL2545" t="b">
        <v>0</v>
      </c>
      <c r="BM2545" t="inlineStr">
        <is>
          <t>---</t>
        </is>
      </c>
      <c r="BN2545" t="inlineStr">
        <is>
          <t>190.102.77.118</t>
        </is>
      </c>
      <c r="BO2545" t="inlineStr">
        <is>
          <t>---</t>
        </is>
      </c>
    </row>
    <row r="2546">
      <c r="A2546" t="inlineStr">
        <is>
          <t>2544</t>
        </is>
      </c>
      <c r="B2546" t="inlineStr">
        <is>
          <t>0d58a1dd-7eaa-4b48-8a70-cafe1815fbf2</t>
        </is>
      </c>
      <c r="C2546" t="inlineStr">
        <is>
          <t>2025-07-01</t>
        </is>
      </c>
      <c r="D2546" t="inlineStr">
        <is>
          <t>4</t>
        </is>
      </c>
      <c r="E2546" t="inlineStr">
        <is>
          <t>Adherence</t>
        </is>
      </c>
      <c r="F2546" t="inlineStr">
        <is>
          <t>0</t>
        </is>
      </c>
      <c r="G2546" t="inlineStr">
        <is>
          <t>Adherence</t>
        </is>
      </c>
      <c r="H2546" t="inlineStr">
        <is>
          <t>1</t>
        </is>
      </c>
      <c r="I2546" t="inlineStr">
        <is>
          <t>0</t>
        </is>
      </c>
      <c r="J2546" t="inlineStr">
        <is>
          <t>---</t>
        </is>
      </c>
      <c r="K2546" t="inlineStr">
        <is>
          <t>---</t>
        </is>
      </c>
      <c r="L2546" t="inlineStr">
        <is>
          <t>---</t>
        </is>
      </c>
      <c r="M2546" t="inlineStr">
        <is>
          <t>---</t>
        </is>
      </c>
      <c r="N2546" t="inlineStr">
        <is>
          <t>---</t>
        </is>
      </c>
      <c r="O2546" t="inlineStr">
        <is>
          <t>---</t>
        </is>
      </c>
      <c r="P2546" t="inlineStr">
        <is>
          <t>---</t>
        </is>
      </c>
      <c r="Q2546" t="inlineStr">
        <is>
          <t>---</t>
        </is>
      </c>
      <c r="R2546" t="inlineStr">
        <is>
          <t>---</t>
        </is>
      </c>
      <c r="S2546" t="inlineStr">
        <is>
          <t>---</t>
        </is>
      </c>
      <c r="T2546" t="inlineStr">
        <is>
          <t>---</t>
        </is>
      </c>
      <c r="U2546" t="inlineStr">
        <is>
          <t>---</t>
        </is>
      </c>
      <c r="V2546" t="inlineStr">
        <is>
          <t>---</t>
        </is>
      </c>
      <c r="W2546" t="inlineStr"/>
      <c r="X2546" t="inlineStr">
        <is>
          <t>CAP/HSCM/ST00476</t>
        </is>
      </c>
      <c r="Y2546" t="inlineStr">
        <is>
          <t>CAP/HSCM/ST00476</t>
        </is>
      </c>
      <c r="Z2546" t="inlineStr">
        <is>
          <t>2025-07-02 02:36:30</t>
        </is>
      </c>
      <c r="AA2546" t="inlineStr">
        <is>
          <t>2025-07-02 02:35:25</t>
        </is>
      </c>
      <c r="AB2546" t="inlineStr">
        <is>
          <t>1fleurgile</t>
        </is>
      </c>
      <c r="AC2546" t="inlineStr">
        <is>
          <t>2025-07-03 16:35:54</t>
        </is>
      </c>
      <c r="AD2546" s="1" t="inlineStr">
        <is>
          <t>https://www.commcarehq.org/a/caris-test/reports/form_data/0d58a1dd-7eaa-4b48-8a70-cafe1815fbf2/</t>
        </is>
      </c>
      <c r="AE2546" t="inlineStr">
        <is>
          <t>---</t>
        </is>
      </c>
      <c r="AF2546" t="inlineStr">
        <is>
          <t>9ccec54780c744e68079f19847fd01fb</t>
        </is>
      </c>
      <c r="AG2546" t="inlineStr">
        <is>
          <t>---</t>
        </is>
      </c>
      <c r="AH2546" t="inlineStr">
        <is>
          <t>2025-07-02 02:36:30</t>
        </is>
      </c>
      <c r="AI2546" t="inlineStr">
        <is>
          <t>9cfdf7db54419d22491b2c964b5162b3</t>
        </is>
      </c>
      <c r="AJ2546" t="inlineStr">
        <is>
          <t>2025-07-01</t>
        </is>
      </c>
      <c r="AK2546" t="inlineStr">
        <is>
          <t>4</t>
        </is>
      </c>
      <c r="AL2546" t="inlineStr">
        <is>
          <t>Adherence</t>
        </is>
      </c>
      <c r="AM2546" t="inlineStr">
        <is>
          <t>0</t>
        </is>
      </c>
      <c r="AN2546" t="inlineStr">
        <is>
          <t>Adherence</t>
        </is>
      </c>
      <c r="AO2546" t="inlineStr">
        <is>
          <t>1</t>
        </is>
      </c>
      <c r="AP2546" t="inlineStr">
        <is>
          <t>0</t>
        </is>
      </c>
      <c r="AQ2546" t="inlineStr">
        <is>
          <t>---</t>
        </is>
      </c>
      <c r="AR2546" t="inlineStr">
        <is>
          <t>---</t>
        </is>
      </c>
      <c r="AS2546" t="inlineStr">
        <is>
          <t>---</t>
        </is>
      </c>
      <c r="AT2546" t="inlineStr"/>
      <c r="AU2546" t="inlineStr">
        <is>
          <t>---</t>
        </is>
      </c>
      <c r="AV2546" t="inlineStr">
        <is>
          <t>---</t>
        </is>
      </c>
      <c r="AW2546" t="inlineStr">
        <is>
          <t>---</t>
        </is>
      </c>
      <c r="AX2546" t="inlineStr">
        <is>
          <t>---</t>
        </is>
      </c>
      <c r="AY2546" t="inlineStr">
        <is>
          <t>---</t>
        </is>
      </c>
      <c r="AZ2546" t="inlineStr">
        <is>
          <t>---</t>
        </is>
      </c>
      <c r="BA2546" t="inlineStr">
        <is>
          <t>9cfdf7db54419d22491b2c964b5162b3</t>
        </is>
      </c>
      <c r="BB2546" t="inlineStr">
        <is>
          <t>http://openrosa.org/formdesigner/0B48E039-1E80-49A7-AC24-732B6E788E39</t>
        </is>
      </c>
      <c r="BC2546" t="inlineStr">
        <is>
          <t>Ration et autres visites</t>
        </is>
      </c>
      <c r="BD2546" t="inlineStr">
        <is>
          <t>CommCare Android, version "2.56.1"(471796). App v16173. CommCare Version 2.56.1. Build 471796, built on: 2025-05-12</t>
        </is>
      </c>
      <c r="BE2546" t="inlineStr">
        <is>
          <t>commcare_76b456dd-7d90-498a-a785-92f136625a61</t>
        </is>
      </c>
      <c r="BF2546" t="inlineStr">
        <is>
          <t>19.7305846 -72.2262005 0.0 500.0</t>
        </is>
      </c>
      <c r="BG2546" t="inlineStr">
        <is>
          <t>f13d8149fc6d39ebe86af18272310ff9</t>
        </is>
      </c>
      <c r="BH2546" t="inlineStr">
        <is>
          <t>e80e5bb19d0d4d1e94c8a1a966fa7d8f</t>
        </is>
      </c>
      <c r="BI2546" t="inlineStr">
        <is>
          <t>15246</t>
        </is>
      </c>
      <c r="BJ2546" t="inlineStr">
        <is>
          <t>XFormInstance</t>
        </is>
      </c>
      <c r="BK2546" t="inlineStr">
        <is>
          <t>1ea6812255cd11f0badddf8044126b4a</t>
        </is>
      </c>
      <c r="BL2546" t="b">
        <v>0</v>
      </c>
      <c r="BM2546" t="inlineStr">
        <is>
          <t>---</t>
        </is>
      </c>
      <c r="BN2546" t="inlineStr">
        <is>
          <t>200.113.248.215</t>
        </is>
      </c>
      <c r="BO2546" t="inlineStr">
        <is>
          <t>Seide Samuel</t>
        </is>
      </c>
    </row>
    <row r="2547">
      <c r="A2547" t="inlineStr">
        <is>
          <t>2545</t>
        </is>
      </c>
      <c r="B2547" t="inlineStr">
        <is>
          <t>9ba131d6-16ae-45b5-9c14-1b53072c9b9a</t>
        </is>
      </c>
      <c r="C2547" t="inlineStr">
        <is>
          <t>2025-07-01</t>
        </is>
      </c>
      <c r="D2547" t="inlineStr">
        <is>
          <t>4</t>
        </is>
      </c>
      <c r="E2547" t="inlineStr">
        <is>
          <t>Adherence</t>
        </is>
      </c>
      <c r="F2547" t="inlineStr">
        <is>
          <t>0</t>
        </is>
      </c>
      <c r="G2547" t="inlineStr">
        <is>
          <t>Adherence</t>
        </is>
      </c>
      <c r="H2547" t="inlineStr">
        <is>
          <t>1</t>
        </is>
      </c>
      <c r="I2547" t="inlineStr">
        <is>
          <t>1</t>
        </is>
      </c>
      <c r="J2547" t="inlineStr">
        <is>
          <t>1</t>
        </is>
      </c>
      <c r="K2547" t="inlineStr">
        <is>
          <t>---</t>
        </is>
      </c>
      <c r="L2547" t="inlineStr">
        <is>
          <t>---</t>
        </is>
      </c>
      <c r="M2547" t="inlineStr">
        <is>
          <t>---</t>
        </is>
      </c>
      <c r="N2547" t="inlineStr">
        <is>
          <t>---</t>
        </is>
      </c>
      <c r="O2547" t="inlineStr">
        <is>
          <t>---</t>
        </is>
      </c>
      <c r="P2547" t="inlineStr">
        <is>
          <t>---</t>
        </is>
      </c>
      <c r="Q2547" t="inlineStr">
        <is>
          <t>---</t>
        </is>
      </c>
      <c r="R2547" t="inlineStr"/>
      <c r="S2547" t="inlineStr"/>
      <c r="T2547" t="inlineStr"/>
      <c r="U2547" t="inlineStr"/>
      <c r="V2547" t="inlineStr"/>
      <c r="W2547" t="inlineStr"/>
      <c r="X2547" t="inlineStr">
        <is>
          <t>CAP/HSCM/ST04918</t>
        </is>
      </c>
      <c r="Y2547" t="inlineStr">
        <is>
          <t>CAP/HSCM/ST04918</t>
        </is>
      </c>
      <c r="Z2547" t="inlineStr">
        <is>
          <t>2025-07-02 02:39:33</t>
        </is>
      </c>
      <c r="AA2547" t="inlineStr">
        <is>
          <t>2025-07-02 02:37:38</t>
        </is>
      </c>
      <c r="AB2547" t="inlineStr">
        <is>
          <t>1fleurgile</t>
        </is>
      </c>
      <c r="AC2547" t="inlineStr">
        <is>
          <t>2025-07-03 16:36:01</t>
        </is>
      </c>
      <c r="AD2547" s="1" t="inlineStr">
        <is>
          <t>https://www.commcarehq.org/a/caris-test/reports/form_data/9ba131d6-16ae-45b5-9c14-1b53072c9b9a/</t>
        </is>
      </c>
      <c r="AE2547" t="inlineStr">
        <is>
          <t>---</t>
        </is>
      </c>
      <c r="AF2547" t="inlineStr">
        <is>
          <t>3c5a623af057e23a32ae4000_197560</t>
        </is>
      </c>
      <c r="AG2547" t="inlineStr">
        <is>
          <t>---</t>
        </is>
      </c>
      <c r="AH2547" t="inlineStr">
        <is>
          <t>2025-07-02 02:39:33</t>
        </is>
      </c>
      <c r="AI2547" t="inlineStr">
        <is>
          <t>9cfdf7db54419d22491b2c964b5162b3</t>
        </is>
      </c>
      <c r="AJ2547" t="inlineStr">
        <is>
          <t>2025-07-01</t>
        </is>
      </c>
      <c r="AK2547" t="inlineStr">
        <is>
          <t>4</t>
        </is>
      </c>
      <c r="AL2547" t="inlineStr">
        <is>
          <t>Adherence</t>
        </is>
      </c>
      <c r="AM2547" t="inlineStr">
        <is>
          <t>0</t>
        </is>
      </c>
      <c r="AN2547" t="inlineStr">
        <is>
          <t>Adherence</t>
        </is>
      </c>
      <c r="AO2547" t="inlineStr">
        <is>
          <t>1</t>
        </is>
      </c>
      <c r="AP2547" t="inlineStr">
        <is>
          <t>1</t>
        </is>
      </c>
      <c r="AQ2547" t="inlineStr"/>
      <c r="AR2547" t="inlineStr"/>
      <c r="AS2547" t="inlineStr"/>
      <c r="AT2547" t="inlineStr"/>
      <c r="AU2547" t="inlineStr">
        <is>
          <t>---</t>
        </is>
      </c>
      <c r="AV2547" t="inlineStr">
        <is>
          <t>---</t>
        </is>
      </c>
      <c r="AW2547" t="inlineStr">
        <is>
          <t>---</t>
        </is>
      </c>
      <c r="AX2547" t="inlineStr">
        <is>
          <t>---</t>
        </is>
      </c>
      <c r="AY2547" t="inlineStr">
        <is>
          <t>---</t>
        </is>
      </c>
      <c r="AZ2547" t="inlineStr">
        <is>
          <t>---</t>
        </is>
      </c>
      <c r="BA2547" t="inlineStr">
        <is>
          <t>9cfdf7db54419d22491b2c964b5162b3</t>
        </is>
      </c>
      <c r="BB2547" t="inlineStr">
        <is>
          <t>http://openrosa.org/formdesigner/0B48E039-1E80-49A7-AC24-732B6E788E39</t>
        </is>
      </c>
      <c r="BC2547" t="inlineStr">
        <is>
          <t>Ration et autres visites</t>
        </is>
      </c>
      <c r="BD2547" t="inlineStr">
        <is>
          <t>CommCare Android, version "2.56.1"(471796). App v16173. CommCare Version 2.56.1. Build 471796, built on: 2025-05-12</t>
        </is>
      </c>
      <c r="BE2547" t="inlineStr">
        <is>
          <t>commcare_76b456dd-7d90-498a-a785-92f136625a61</t>
        </is>
      </c>
      <c r="BF2547" t="inlineStr">
        <is>
          <t>19.7263915 -72.2273109 0.0 2099.99</t>
        </is>
      </c>
      <c r="BG2547" t="inlineStr">
        <is>
          <t>f13d8149fc6d39ebe86af18272310ff9</t>
        </is>
      </c>
      <c r="BH2547" t="inlineStr">
        <is>
          <t>e80e5bb19d0d4d1e94c8a1a966fa7d8f</t>
        </is>
      </c>
      <c r="BI2547" t="inlineStr">
        <is>
          <t>15246</t>
        </is>
      </c>
      <c r="BJ2547" t="inlineStr">
        <is>
          <t>XFormInstance</t>
        </is>
      </c>
      <c r="BK2547" t="inlineStr">
        <is>
          <t>1ea6812255cd11f0badddf8044126b4a</t>
        </is>
      </c>
      <c r="BL2547" t="b">
        <v>0</v>
      </c>
      <c r="BM2547" t="inlineStr">
        <is>
          <t>---</t>
        </is>
      </c>
      <c r="BN2547" t="inlineStr">
        <is>
          <t>200.113.248.215</t>
        </is>
      </c>
      <c r="BO2547" t="inlineStr">
        <is>
          <t>Steevenson Archile</t>
        </is>
      </c>
    </row>
    <row r="2548">
      <c r="A2548" t="inlineStr">
        <is>
          <t>2546</t>
        </is>
      </c>
      <c r="B2548" t="inlineStr">
        <is>
          <t>fe915450-fc67-4092-9a44-89d70b9e1606</t>
        </is>
      </c>
      <c r="C2548" t="inlineStr">
        <is>
          <t>2025-07-03</t>
        </is>
      </c>
      <c r="D2548" t="inlineStr">
        <is>
          <t>3</t>
        </is>
      </c>
      <c r="E2548" t="inlineStr">
        <is>
          <t>---</t>
        </is>
      </c>
      <c r="F2548" t="inlineStr">
        <is>
          <t>0</t>
        </is>
      </c>
      <c r="G2548" t="inlineStr">
        <is>
          <t>---</t>
        </is>
      </c>
      <c r="H2548" t="inlineStr">
        <is>
          <t>1</t>
        </is>
      </c>
      <c r="I2548" t="inlineStr">
        <is>
          <t>1</t>
        </is>
      </c>
      <c r="J2548" t="inlineStr">
        <is>
          <t>1</t>
        </is>
      </c>
      <c r="K2548" t="inlineStr">
        <is>
          <t>---</t>
        </is>
      </c>
      <c r="L2548" t="inlineStr">
        <is>
          <t>---</t>
        </is>
      </c>
      <c r="M2548" t="inlineStr">
        <is>
          <t>---</t>
        </is>
      </c>
      <c r="N2548" t="inlineStr">
        <is>
          <t>---</t>
        </is>
      </c>
      <c r="O2548" t="inlineStr">
        <is>
          <t>---</t>
        </is>
      </c>
      <c r="P2548" t="inlineStr">
        <is>
          <t>---</t>
        </is>
      </c>
      <c r="Q2548" t="inlineStr">
        <is>
          <t>---</t>
        </is>
      </c>
      <c r="R2548" t="inlineStr"/>
      <c r="S2548" t="inlineStr"/>
      <c r="T2548" t="inlineStr"/>
      <c r="U2548" t="inlineStr"/>
      <c r="V2548" t="inlineStr"/>
      <c r="W2548" t="inlineStr"/>
      <c r="X2548" t="inlineStr">
        <is>
          <t>CAP/CMSO/ST03181</t>
        </is>
      </c>
      <c r="Y2548" t="inlineStr">
        <is>
          <t>CAP/CMSO/ST03181</t>
        </is>
      </c>
      <c r="Z2548" t="inlineStr">
        <is>
          <t>2025-07-03 17:02:53</t>
        </is>
      </c>
      <c r="AA2548" t="inlineStr">
        <is>
          <t>2025-07-03 17:02:29</t>
        </is>
      </c>
      <c r="AB2548" t="inlineStr">
        <is>
          <t>1rose</t>
        </is>
      </c>
      <c r="AC2548" t="inlineStr">
        <is>
          <t>2025-07-03 16:56:51</t>
        </is>
      </c>
      <c r="AD2548" s="1" t="inlineStr">
        <is>
          <t>https://www.commcarehq.org/a/caris-test/reports/form_data/fe915450-fc67-4092-9a44-89d70b9e1606/</t>
        </is>
      </c>
      <c r="AE2548" t="inlineStr">
        <is>
          <t>---</t>
        </is>
      </c>
      <c r="AF2548" t="inlineStr">
        <is>
          <t>3c5a623af057e23a32ae4000_161631</t>
        </is>
      </c>
      <c r="AG2548" t="inlineStr">
        <is>
          <t>OK</t>
        </is>
      </c>
      <c r="AH2548" t="inlineStr">
        <is>
          <t>2025-07-03 17:02:53</t>
        </is>
      </c>
      <c r="AI2548" t="inlineStr">
        <is>
          <t>2dea52d1789dbc2c3c784b18002f6f8d</t>
        </is>
      </c>
      <c r="AJ2548" t="inlineStr">
        <is>
          <t>2025-07-03</t>
        </is>
      </c>
      <c r="AK2548" t="inlineStr">
        <is>
          <t>3</t>
        </is>
      </c>
      <c r="AL2548" t="inlineStr">
        <is>
          <t>---</t>
        </is>
      </c>
      <c r="AM2548" t="inlineStr">
        <is>
          <t>0</t>
        </is>
      </c>
      <c r="AN2548" t="inlineStr">
        <is>
          <t>---</t>
        </is>
      </c>
      <c r="AO2548" t="inlineStr">
        <is>
          <t>1</t>
        </is>
      </c>
      <c r="AP2548" t="inlineStr">
        <is>
          <t>1</t>
        </is>
      </c>
      <c r="AQ2548" t="inlineStr"/>
      <c r="AR2548" t="inlineStr"/>
      <c r="AS2548" t="inlineStr"/>
      <c r="AT2548" t="inlineStr"/>
      <c r="AU2548" t="inlineStr">
        <is>
          <t>---</t>
        </is>
      </c>
      <c r="AV2548" t="inlineStr">
        <is>
          <t>---</t>
        </is>
      </c>
      <c r="AW2548" t="inlineStr">
        <is>
          <t>---</t>
        </is>
      </c>
      <c r="AX2548" t="inlineStr">
        <is>
          <t>---</t>
        </is>
      </c>
      <c r="AY2548" t="inlineStr">
        <is>
          <t>---</t>
        </is>
      </c>
      <c r="AZ2548" t="inlineStr">
        <is>
          <t>---</t>
        </is>
      </c>
      <c r="BA2548" t="inlineStr">
        <is>
          <t>2dea52d1789dbc2c3c784b18002f6f8d</t>
        </is>
      </c>
      <c r="BB2548" t="inlineStr">
        <is>
          <t>http://openrosa.org/formdesigner/0B48E039-1E80-49A7-AC24-732B6E788E39</t>
        </is>
      </c>
      <c r="BC2548" t="inlineStr">
        <is>
          <t>Ration et autres visites</t>
        </is>
      </c>
      <c r="BD2548" t="inlineStr">
        <is>
          <t>CommCare Android, version "2.57.0"(472003). App v16173. CommCare Version 2.57.0. Build 472003, built on: 2025-04-18</t>
        </is>
      </c>
      <c r="BE2548" t="inlineStr">
        <is>
          <t>commcare_6f11ce87-99a9-46e8-b6bd-276036be1616</t>
        </is>
      </c>
      <c r="BF2548" t="inlineStr">
        <is>
          <t>19.5552843 -71.7262316 1.7 77.59</t>
        </is>
      </c>
      <c r="BG2548" t="inlineStr">
        <is>
          <t>f13d8149fc6d39ebe86af18272310ff9</t>
        </is>
      </c>
      <c r="BH2548" t="inlineStr">
        <is>
          <t>e80e5bb19d0d4d1e94c8a1a966fa7d8f</t>
        </is>
      </c>
      <c r="BI2548" t="inlineStr">
        <is>
          <t>15246</t>
        </is>
      </c>
      <c r="BJ2548" t="inlineStr">
        <is>
          <t>XFormInstance</t>
        </is>
      </c>
      <c r="BK2548" t="inlineStr">
        <is>
          <t>a0297308582511f09168835943b03572</t>
        </is>
      </c>
      <c r="BL2548" t="b">
        <v>0</v>
      </c>
      <c r="BM2548" t="inlineStr">
        <is>
          <t>---</t>
        </is>
      </c>
      <c r="BN2548" t="inlineStr">
        <is>
          <t>200.113.238.12</t>
        </is>
      </c>
      <c r="BO2548" t="inlineStr">
        <is>
          <t>Taleyrand Jamesley</t>
        </is>
      </c>
    </row>
    <row r="2549">
      <c r="A2549" t="inlineStr">
        <is>
          <t>2547</t>
        </is>
      </c>
      <c r="B2549" t="inlineStr">
        <is>
          <t>8479ba6e-990c-46af-a509-58559a2ced4b</t>
        </is>
      </c>
      <c r="C2549" t="inlineStr">
        <is>
          <t>2025-07-02</t>
        </is>
      </c>
      <c r="D2549" t="inlineStr">
        <is>
          <t>4</t>
        </is>
      </c>
      <c r="E2549" t="inlineStr">
        <is>
          <t>Adherence</t>
        </is>
      </c>
      <c r="F2549" t="inlineStr">
        <is>
          <t>1</t>
        </is>
      </c>
      <c r="G2549" t="inlineStr">
        <is>
          <t>Adherence</t>
        </is>
      </c>
      <c r="H2549" t="inlineStr">
        <is>
          <t>1</t>
        </is>
      </c>
      <c r="I2549" t="inlineStr">
        <is>
          <t>1</t>
        </is>
      </c>
      <c r="J2549" t="inlineStr"/>
      <c r="K2549" t="inlineStr">
        <is>
          <t>---</t>
        </is>
      </c>
      <c r="L2549" t="inlineStr">
        <is>
          <t>---</t>
        </is>
      </c>
      <c r="M2549" t="inlineStr">
        <is>
          <t>---</t>
        </is>
      </c>
      <c r="N2549" t="inlineStr">
        <is>
          <t>---</t>
        </is>
      </c>
      <c r="O2549" t="inlineStr">
        <is>
          <t>---</t>
        </is>
      </c>
      <c r="P2549" t="inlineStr">
        <is>
          <t>---</t>
        </is>
      </c>
      <c r="Q2549" t="inlineStr">
        <is>
          <t>---</t>
        </is>
      </c>
      <c r="R2549" t="inlineStr"/>
      <c r="S2549" t="inlineStr"/>
      <c r="T2549" t="inlineStr"/>
      <c r="U2549" t="inlineStr"/>
      <c r="V2549" t="inlineStr"/>
      <c r="W2549" t="inlineStr"/>
      <c r="X2549" t="inlineStr">
        <is>
          <t>CAP/HSCM/ST02064</t>
        </is>
      </c>
      <c r="Y2549" t="inlineStr">
        <is>
          <t>CAP/HSCM/ST02064</t>
        </is>
      </c>
      <c r="Z2549" t="inlineStr">
        <is>
          <t>2025-07-03 02:21:50</t>
        </is>
      </c>
      <c r="AA2549" t="inlineStr">
        <is>
          <t>2025-07-03 02:20:04</t>
        </is>
      </c>
      <c r="AB2549" t="inlineStr">
        <is>
          <t>1fleurgile</t>
        </is>
      </c>
      <c r="AC2549" t="inlineStr">
        <is>
          <t>2025-07-03 17:58:48</t>
        </is>
      </c>
      <c r="AD2549" s="1" t="inlineStr">
        <is>
          <t>https://www.commcarehq.org/a/caris-test/reports/form_data/8479ba6e-990c-46af-a509-58559a2ced4b/</t>
        </is>
      </c>
      <c r="AE2549" t="inlineStr">
        <is>
          <t>---</t>
        </is>
      </c>
      <c r="AF2549" t="inlineStr">
        <is>
          <t>4c1ef0627afe4c1393f9d75849b12c20</t>
        </is>
      </c>
      <c r="AG2549" t="inlineStr">
        <is>
          <t>---</t>
        </is>
      </c>
      <c r="AH2549" t="inlineStr">
        <is>
          <t>2025-07-03 02:21:50</t>
        </is>
      </c>
      <c r="AI2549" t="inlineStr">
        <is>
          <t>9cfdf7db54419d22491b2c964b5162b3</t>
        </is>
      </c>
      <c r="AJ2549" t="inlineStr">
        <is>
          <t>2025-07-02</t>
        </is>
      </c>
      <c r="AK2549" t="inlineStr">
        <is>
          <t>4</t>
        </is>
      </c>
      <c r="AL2549" t="inlineStr">
        <is>
          <t>Adherence</t>
        </is>
      </c>
      <c r="AM2549" t="inlineStr">
        <is>
          <t>1</t>
        </is>
      </c>
      <c r="AN2549" t="inlineStr">
        <is>
          <t>Adherence</t>
        </is>
      </c>
      <c r="AO2549" t="inlineStr">
        <is>
          <t>1</t>
        </is>
      </c>
      <c r="AP2549" t="inlineStr">
        <is>
          <t>1</t>
        </is>
      </c>
      <c r="AQ2549" t="inlineStr"/>
      <c r="AR2549" t="inlineStr"/>
      <c r="AS2549" t="inlineStr"/>
      <c r="AT2549" t="inlineStr"/>
      <c r="AU2549" t="inlineStr">
        <is>
          <t>---</t>
        </is>
      </c>
      <c r="AV2549" t="inlineStr">
        <is>
          <t>---</t>
        </is>
      </c>
      <c r="AW2549" t="inlineStr">
        <is>
          <t>---</t>
        </is>
      </c>
      <c r="AX2549" t="inlineStr">
        <is>
          <t>---</t>
        </is>
      </c>
      <c r="AY2549" t="inlineStr">
        <is>
          <t>---</t>
        </is>
      </c>
      <c r="AZ2549" t="inlineStr">
        <is>
          <t>---</t>
        </is>
      </c>
      <c r="BA2549" t="inlineStr">
        <is>
          <t>9cfdf7db54419d22491b2c964b5162b3</t>
        </is>
      </c>
      <c r="BB2549" t="inlineStr">
        <is>
          <t>http://openrosa.org/formdesigner/0B48E039-1E80-49A7-AC24-732B6E788E39</t>
        </is>
      </c>
      <c r="BC2549" t="inlineStr">
        <is>
          <t>Ration et autres visites</t>
        </is>
      </c>
      <c r="BD2549" t="inlineStr">
        <is>
          <t>CommCare Android, version "2.56.1"(471796). App v16173. CommCare Version 2.56.1. Build 471796, built on: 2025-05-12</t>
        </is>
      </c>
      <c r="BE2549" t="inlineStr">
        <is>
          <t>commcare_76b456dd-7d90-498a-a785-92f136625a61</t>
        </is>
      </c>
      <c r="BF2549" t="inlineStr">
        <is>
          <t>19.7266197 -72.2200998 -3.14 8.37</t>
        </is>
      </c>
      <c r="BG2549" t="inlineStr">
        <is>
          <t>f13d8149fc6d39ebe86af18272310ff9</t>
        </is>
      </c>
      <c r="BH2549" t="inlineStr">
        <is>
          <t>e80e5bb19d0d4d1e94c8a1a966fa7d8f</t>
        </is>
      </c>
      <c r="BI2549" t="inlineStr">
        <is>
          <t>15246</t>
        </is>
      </c>
      <c r="BJ2549" t="inlineStr">
        <is>
          <t>XFormInstance</t>
        </is>
      </c>
      <c r="BK2549" t="inlineStr">
        <is>
          <t>1ea6812255cd11f0badddf8044126b4a</t>
        </is>
      </c>
      <c r="BL2549" t="b">
        <v>0</v>
      </c>
      <c r="BM2549" t="inlineStr">
        <is>
          <t>---</t>
        </is>
      </c>
      <c r="BN2549" t="inlineStr">
        <is>
          <t>200.113.248.15</t>
        </is>
      </c>
      <c r="BO2549" t="inlineStr">
        <is>
          <t>Kensley Momplaisir</t>
        </is>
      </c>
    </row>
    <row r="2550">
      <c r="A2550" t="inlineStr">
        <is>
          <t>2548</t>
        </is>
      </c>
      <c r="B2550" t="inlineStr">
        <is>
          <t>6310ff2c-9bf1-4e1d-9afc-962738d3de89</t>
        </is>
      </c>
      <c r="C2550" t="inlineStr">
        <is>
          <t>2025-07-02</t>
        </is>
      </c>
      <c r="D2550" t="inlineStr">
        <is>
          <t>4</t>
        </is>
      </c>
      <c r="E2550" t="inlineStr">
        <is>
          <t>Adherence</t>
        </is>
      </c>
      <c r="F2550" t="inlineStr">
        <is>
          <t>0</t>
        </is>
      </c>
      <c r="G2550" t="inlineStr">
        <is>
          <t>Adherence</t>
        </is>
      </c>
      <c r="H2550" t="inlineStr">
        <is>
          <t>1</t>
        </is>
      </c>
      <c r="I2550" t="inlineStr">
        <is>
          <t>0</t>
        </is>
      </c>
      <c r="J2550" t="inlineStr">
        <is>
          <t>---</t>
        </is>
      </c>
      <c r="K2550" t="inlineStr">
        <is>
          <t>---</t>
        </is>
      </c>
      <c r="L2550" t="inlineStr">
        <is>
          <t>---</t>
        </is>
      </c>
      <c r="M2550" t="inlineStr">
        <is>
          <t>---</t>
        </is>
      </c>
      <c r="N2550" t="inlineStr">
        <is>
          <t>---</t>
        </is>
      </c>
      <c r="O2550" t="inlineStr">
        <is>
          <t>---</t>
        </is>
      </c>
      <c r="P2550" t="inlineStr">
        <is>
          <t>---</t>
        </is>
      </c>
      <c r="Q2550" t="inlineStr">
        <is>
          <t>---</t>
        </is>
      </c>
      <c r="R2550" t="inlineStr">
        <is>
          <t>---</t>
        </is>
      </c>
      <c r="S2550" t="inlineStr">
        <is>
          <t>---</t>
        </is>
      </c>
      <c r="T2550" t="inlineStr">
        <is>
          <t>---</t>
        </is>
      </c>
      <c r="U2550" t="inlineStr">
        <is>
          <t>---</t>
        </is>
      </c>
      <c r="V2550" t="inlineStr">
        <is>
          <t>---</t>
        </is>
      </c>
      <c r="W2550" t="inlineStr"/>
      <c r="X2550" t="inlineStr">
        <is>
          <t>CAP/HSCM/ST04713</t>
        </is>
      </c>
      <c r="Y2550" t="inlineStr">
        <is>
          <t>CAP/HSCM/ST04713</t>
        </is>
      </c>
      <c r="Z2550" t="inlineStr">
        <is>
          <t>2025-07-03 02:23:40</t>
        </is>
      </c>
      <c r="AA2550" t="inlineStr">
        <is>
          <t>2025-07-03 02:22:57</t>
        </is>
      </c>
      <c r="AB2550" t="inlineStr">
        <is>
          <t>1fleurgile</t>
        </is>
      </c>
      <c r="AC2550" t="inlineStr">
        <is>
          <t>2025-07-03 17:58:49</t>
        </is>
      </c>
      <c r="AD2550" s="1" t="inlineStr">
        <is>
          <t>https://www.commcarehq.org/a/caris-test/reports/form_data/6310ff2c-9bf1-4e1d-9afc-962738d3de89/</t>
        </is>
      </c>
      <c r="AE2550" t="inlineStr">
        <is>
          <t>---</t>
        </is>
      </c>
      <c r="AF2550" t="inlineStr">
        <is>
          <t>3c5a623af057e23a32ae4000_194439</t>
        </is>
      </c>
      <c r="AG2550" t="inlineStr">
        <is>
          <t>---</t>
        </is>
      </c>
      <c r="AH2550" t="inlineStr">
        <is>
          <t>2025-07-03 02:23:40</t>
        </is>
      </c>
      <c r="AI2550" t="inlineStr">
        <is>
          <t>9cfdf7db54419d22491b2c964b5162b3</t>
        </is>
      </c>
      <c r="AJ2550" t="inlineStr">
        <is>
          <t>2025-07-02</t>
        </is>
      </c>
      <c r="AK2550" t="inlineStr">
        <is>
          <t>4</t>
        </is>
      </c>
      <c r="AL2550" t="inlineStr">
        <is>
          <t>Adherence</t>
        </is>
      </c>
      <c r="AM2550" t="inlineStr">
        <is>
          <t>0</t>
        </is>
      </c>
      <c r="AN2550" t="inlineStr">
        <is>
          <t>Adherence</t>
        </is>
      </c>
      <c r="AO2550" t="inlineStr">
        <is>
          <t>1</t>
        </is>
      </c>
      <c r="AP2550" t="inlineStr">
        <is>
          <t>0</t>
        </is>
      </c>
      <c r="AQ2550" t="inlineStr">
        <is>
          <t>---</t>
        </is>
      </c>
      <c r="AR2550" t="inlineStr">
        <is>
          <t>---</t>
        </is>
      </c>
      <c r="AS2550" t="inlineStr">
        <is>
          <t>---</t>
        </is>
      </c>
      <c r="AT2550" t="inlineStr"/>
      <c r="AU2550" t="inlineStr">
        <is>
          <t>---</t>
        </is>
      </c>
      <c r="AV2550" t="inlineStr">
        <is>
          <t>---</t>
        </is>
      </c>
      <c r="AW2550" t="inlineStr">
        <is>
          <t>---</t>
        </is>
      </c>
      <c r="AX2550" t="inlineStr">
        <is>
          <t>---</t>
        </is>
      </c>
      <c r="AY2550" t="inlineStr">
        <is>
          <t>---</t>
        </is>
      </c>
      <c r="AZ2550" t="inlineStr">
        <is>
          <t>---</t>
        </is>
      </c>
      <c r="BA2550" t="inlineStr">
        <is>
          <t>9cfdf7db54419d22491b2c964b5162b3</t>
        </is>
      </c>
      <c r="BB2550" t="inlineStr">
        <is>
          <t>http://openrosa.org/formdesigner/0B48E039-1E80-49A7-AC24-732B6E788E39</t>
        </is>
      </c>
      <c r="BC2550" t="inlineStr">
        <is>
          <t>Ration et autres visites</t>
        </is>
      </c>
      <c r="BD2550" t="inlineStr">
        <is>
          <t>CommCare Android, version "2.56.1"(471796). App v16173. CommCare Version 2.56.1. Build 471796, built on: 2025-05-12</t>
        </is>
      </c>
      <c r="BE2550" t="inlineStr">
        <is>
          <t>commcare_76b456dd-7d90-498a-a785-92f136625a61</t>
        </is>
      </c>
      <c r="BF2550" t="inlineStr">
        <is>
          <t>19.7266302 -72.2200936 -2.93 8.68</t>
        </is>
      </c>
      <c r="BG2550" t="inlineStr">
        <is>
          <t>f13d8149fc6d39ebe86af18272310ff9</t>
        </is>
      </c>
      <c r="BH2550" t="inlineStr">
        <is>
          <t>e80e5bb19d0d4d1e94c8a1a966fa7d8f</t>
        </is>
      </c>
      <c r="BI2550" t="inlineStr">
        <is>
          <t>15246</t>
        </is>
      </c>
      <c r="BJ2550" t="inlineStr">
        <is>
          <t>XFormInstance</t>
        </is>
      </c>
      <c r="BK2550" t="inlineStr">
        <is>
          <t>1ea6812255cd11f0badddf8044126b4a</t>
        </is>
      </c>
      <c r="BL2550" t="b">
        <v>0</v>
      </c>
      <c r="BM2550" t="inlineStr">
        <is>
          <t>---</t>
        </is>
      </c>
      <c r="BN2550" t="inlineStr">
        <is>
          <t>200.113.248.15</t>
        </is>
      </c>
      <c r="BO2550" t="inlineStr">
        <is>
          <t>Ben Jean</t>
        </is>
      </c>
    </row>
    <row r="2551">
      <c r="A2551" t="inlineStr">
        <is>
          <t>2549</t>
        </is>
      </c>
      <c r="B2551" t="inlineStr">
        <is>
          <t>24958972-5425-4f6a-9396-2d5e059acaf4</t>
        </is>
      </c>
      <c r="C2551" t="inlineStr">
        <is>
          <t>2025-07-02</t>
        </is>
      </c>
      <c r="D2551" t="inlineStr">
        <is>
          <t>4</t>
        </is>
      </c>
      <c r="E2551" t="inlineStr">
        <is>
          <t>Adherence</t>
        </is>
      </c>
      <c r="F2551" t="inlineStr">
        <is>
          <t>0</t>
        </is>
      </c>
      <c r="G2551" t="inlineStr">
        <is>
          <t>Adherence</t>
        </is>
      </c>
      <c r="H2551" t="inlineStr">
        <is>
          <t>1</t>
        </is>
      </c>
      <c r="I2551" t="inlineStr">
        <is>
          <t>1</t>
        </is>
      </c>
      <c r="J2551" t="inlineStr">
        <is>
          <t>1</t>
        </is>
      </c>
      <c r="K2551" t="inlineStr">
        <is>
          <t>---</t>
        </is>
      </c>
      <c r="L2551" t="inlineStr">
        <is>
          <t>---</t>
        </is>
      </c>
      <c r="M2551" t="inlineStr">
        <is>
          <t>---</t>
        </is>
      </c>
      <c r="N2551" t="inlineStr">
        <is>
          <t>---</t>
        </is>
      </c>
      <c r="O2551" t="inlineStr">
        <is>
          <t>---</t>
        </is>
      </c>
      <c r="P2551" t="inlineStr">
        <is>
          <t>---</t>
        </is>
      </c>
      <c r="Q2551" t="inlineStr">
        <is>
          <t>---</t>
        </is>
      </c>
      <c r="R2551" t="inlineStr"/>
      <c r="S2551" t="inlineStr"/>
      <c r="T2551" t="inlineStr"/>
      <c r="U2551" t="inlineStr"/>
      <c r="V2551" t="inlineStr"/>
      <c r="W2551" t="inlineStr"/>
      <c r="X2551" t="inlineStr">
        <is>
          <t>CAP/HSCM/ST00730</t>
        </is>
      </c>
      <c r="Y2551" t="inlineStr">
        <is>
          <t>CAP/HSCM/ST00730</t>
        </is>
      </c>
      <c r="Z2551" t="inlineStr">
        <is>
          <t>2025-07-03 02:24:53</t>
        </is>
      </c>
      <c r="AA2551" t="inlineStr">
        <is>
          <t>2025-07-03 02:24:06</t>
        </is>
      </c>
      <c r="AB2551" t="inlineStr">
        <is>
          <t>1fleurgile</t>
        </is>
      </c>
      <c r="AC2551" t="inlineStr">
        <is>
          <t>2025-07-03 17:58:49</t>
        </is>
      </c>
      <c r="AD2551" s="1" t="inlineStr">
        <is>
          <t>https://www.commcarehq.org/a/caris-test/reports/form_data/24958972-5425-4f6a-9396-2d5e059acaf4/</t>
        </is>
      </c>
      <c r="AE2551" t="inlineStr">
        <is>
          <t>---</t>
        </is>
      </c>
      <c r="AF2551" t="inlineStr">
        <is>
          <t>4de2048a4aef4ea78737adaaae6f5b75</t>
        </is>
      </c>
      <c r="AG2551" t="inlineStr">
        <is>
          <t>---</t>
        </is>
      </c>
      <c r="AH2551" t="inlineStr">
        <is>
          <t>2025-07-03 02:24:53</t>
        </is>
      </c>
      <c r="AI2551" t="inlineStr">
        <is>
          <t>9cfdf7db54419d22491b2c964b5162b3</t>
        </is>
      </c>
      <c r="AJ2551" t="inlineStr">
        <is>
          <t>2025-07-02</t>
        </is>
      </c>
      <c r="AK2551" t="inlineStr">
        <is>
          <t>4</t>
        </is>
      </c>
      <c r="AL2551" t="inlineStr">
        <is>
          <t>Adherence</t>
        </is>
      </c>
      <c r="AM2551" t="inlineStr">
        <is>
          <t>0</t>
        </is>
      </c>
      <c r="AN2551" t="inlineStr">
        <is>
          <t>Adherence</t>
        </is>
      </c>
      <c r="AO2551" t="inlineStr">
        <is>
          <t>1</t>
        </is>
      </c>
      <c r="AP2551" t="inlineStr">
        <is>
          <t>1</t>
        </is>
      </c>
      <c r="AQ2551" t="inlineStr"/>
      <c r="AR2551" t="inlineStr"/>
      <c r="AS2551" t="inlineStr"/>
      <c r="AT2551" t="inlineStr"/>
      <c r="AU2551" t="inlineStr">
        <is>
          <t>---</t>
        </is>
      </c>
      <c r="AV2551" t="inlineStr">
        <is>
          <t>---</t>
        </is>
      </c>
      <c r="AW2551" t="inlineStr">
        <is>
          <t>---</t>
        </is>
      </c>
      <c r="AX2551" t="inlineStr">
        <is>
          <t>---</t>
        </is>
      </c>
      <c r="AY2551" t="inlineStr">
        <is>
          <t>---</t>
        </is>
      </c>
      <c r="AZ2551" t="inlineStr">
        <is>
          <t>---</t>
        </is>
      </c>
      <c r="BA2551" t="inlineStr">
        <is>
          <t>9cfdf7db54419d22491b2c964b5162b3</t>
        </is>
      </c>
      <c r="BB2551" t="inlineStr">
        <is>
          <t>http://openrosa.org/formdesigner/0B48E039-1E80-49A7-AC24-732B6E788E39</t>
        </is>
      </c>
      <c r="BC2551" t="inlineStr">
        <is>
          <t>Ration et autres visites</t>
        </is>
      </c>
      <c r="BD2551" t="inlineStr">
        <is>
          <t>CommCare Android, version "2.56.1"(471796). App v16173. CommCare Version 2.56.1. Build 471796, built on: 2025-05-12</t>
        </is>
      </c>
      <c r="BE2551" t="inlineStr">
        <is>
          <t>commcare_76b456dd-7d90-498a-a785-92f136625a61</t>
        </is>
      </c>
      <c r="BF2551" t="inlineStr">
        <is>
          <t>19.726678 -72.2201215 -8.31 16.98</t>
        </is>
      </c>
      <c r="BG2551" t="inlineStr">
        <is>
          <t>f13d8149fc6d39ebe86af18272310ff9</t>
        </is>
      </c>
      <c r="BH2551" t="inlineStr">
        <is>
          <t>e80e5bb19d0d4d1e94c8a1a966fa7d8f</t>
        </is>
      </c>
      <c r="BI2551" t="inlineStr">
        <is>
          <t>15246</t>
        </is>
      </c>
      <c r="BJ2551" t="inlineStr">
        <is>
          <t>XFormInstance</t>
        </is>
      </c>
      <c r="BK2551" t="inlineStr">
        <is>
          <t>1ea6812255cd11f0badddf8044126b4a</t>
        </is>
      </c>
      <c r="BL2551" t="b">
        <v>0</v>
      </c>
      <c r="BM2551" t="inlineStr">
        <is>
          <t>---</t>
        </is>
      </c>
      <c r="BN2551" t="inlineStr">
        <is>
          <t>200.113.248.15</t>
        </is>
      </c>
      <c r="BO2551" t="inlineStr">
        <is>
          <t>Jennifer Pierre Louis</t>
        </is>
      </c>
    </row>
    <row r="2552">
      <c r="A2552" t="inlineStr">
        <is>
          <t>2550</t>
        </is>
      </c>
      <c r="B2552" t="inlineStr">
        <is>
          <t>e63268f8-a3d4-4d9a-a3db-ca99bd756cb0</t>
        </is>
      </c>
      <c r="C2552" t="inlineStr">
        <is>
          <t>2025-07-02</t>
        </is>
      </c>
      <c r="D2552" t="inlineStr">
        <is>
          <t>3</t>
        </is>
      </c>
      <c r="E2552" t="inlineStr">
        <is>
          <t>---</t>
        </is>
      </c>
      <c r="F2552" t="inlineStr">
        <is>
          <t>1</t>
        </is>
      </c>
      <c r="G2552" t="inlineStr">
        <is>
          <t>---</t>
        </is>
      </c>
      <c r="H2552" t="inlineStr">
        <is>
          <t>1</t>
        </is>
      </c>
      <c r="I2552" t="inlineStr">
        <is>
          <t>0</t>
        </is>
      </c>
      <c r="J2552" t="inlineStr">
        <is>
          <t>---</t>
        </is>
      </c>
      <c r="K2552" t="inlineStr">
        <is>
          <t>---</t>
        </is>
      </c>
      <c r="L2552" t="inlineStr">
        <is>
          <t>---</t>
        </is>
      </c>
      <c r="M2552" t="inlineStr">
        <is>
          <t>---</t>
        </is>
      </c>
      <c r="N2552" t="inlineStr">
        <is>
          <t>---</t>
        </is>
      </c>
      <c r="O2552" t="inlineStr">
        <is>
          <t>---</t>
        </is>
      </c>
      <c r="P2552" t="inlineStr">
        <is>
          <t>---</t>
        </is>
      </c>
      <c r="Q2552" t="inlineStr">
        <is>
          <t>---</t>
        </is>
      </c>
      <c r="R2552" t="inlineStr">
        <is>
          <t>---</t>
        </is>
      </c>
      <c r="S2552" t="inlineStr">
        <is>
          <t>---</t>
        </is>
      </c>
      <c r="T2552" t="inlineStr">
        <is>
          <t>---</t>
        </is>
      </c>
      <c r="U2552" t="inlineStr">
        <is>
          <t>---</t>
        </is>
      </c>
      <c r="V2552" t="inlineStr">
        <is>
          <t>---</t>
        </is>
      </c>
      <c r="W2552" t="inlineStr"/>
      <c r="X2552" t="inlineStr">
        <is>
          <t>CAP/CMSO/00228</t>
        </is>
      </c>
      <c r="Y2552" t="inlineStr">
        <is>
          <t>CAP/CMSO/00228</t>
        </is>
      </c>
      <c r="Z2552" t="inlineStr">
        <is>
          <t>2025-07-02 20:21:56</t>
        </is>
      </c>
      <c r="AA2552" t="inlineStr">
        <is>
          <t>2025-07-02 20:21:44</t>
        </is>
      </c>
      <c r="AB2552" t="inlineStr">
        <is>
          <t>1rose</t>
        </is>
      </c>
      <c r="AC2552" t="inlineStr">
        <is>
          <t>2025-07-03 20:15:03</t>
        </is>
      </c>
      <c r="AD2552" s="1" t="inlineStr">
        <is>
          <t>https://www.commcarehq.org/a/caris-test/reports/form_data/e63268f8-a3d4-4d9a-a3db-ca99bd756cb0/</t>
        </is>
      </c>
      <c r="AE2552" t="inlineStr">
        <is>
          <t>---</t>
        </is>
      </c>
      <c r="AF2552" t="inlineStr">
        <is>
          <t>3c5a623af057e23a32ae4000_33629</t>
        </is>
      </c>
      <c r="AG2552" t="inlineStr">
        <is>
          <t>OK</t>
        </is>
      </c>
      <c r="AH2552" t="inlineStr">
        <is>
          <t>2025-07-02 20:21:56</t>
        </is>
      </c>
      <c r="AI2552" t="inlineStr">
        <is>
          <t>2dea52d1789dbc2c3c784b18002f6f8d</t>
        </is>
      </c>
      <c r="AJ2552" t="inlineStr">
        <is>
          <t>2025-07-02</t>
        </is>
      </c>
      <c r="AK2552" t="inlineStr">
        <is>
          <t>3</t>
        </is>
      </c>
      <c r="AL2552" t="inlineStr">
        <is>
          <t>---</t>
        </is>
      </c>
      <c r="AM2552" t="inlineStr">
        <is>
          <t>1</t>
        </is>
      </c>
      <c r="AN2552" t="inlineStr">
        <is>
          <t>---</t>
        </is>
      </c>
      <c r="AO2552" t="inlineStr">
        <is>
          <t>1</t>
        </is>
      </c>
      <c r="AP2552" t="inlineStr">
        <is>
          <t>0</t>
        </is>
      </c>
      <c r="AQ2552" t="inlineStr">
        <is>
          <t>---</t>
        </is>
      </c>
      <c r="AR2552" t="inlineStr">
        <is>
          <t>---</t>
        </is>
      </c>
      <c r="AS2552" t="inlineStr">
        <is>
          <t>---</t>
        </is>
      </c>
      <c r="AT2552" t="inlineStr"/>
      <c r="AU2552" t="inlineStr">
        <is>
          <t>---</t>
        </is>
      </c>
      <c r="AV2552" t="inlineStr">
        <is>
          <t>---</t>
        </is>
      </c>
      <c r="AW2552" t="inlineStr">
        <is>
          <t>---</t>
        </is>
      </c>
      <c r="AX2552" t="inlineStr">
        <is>
          <t>---</t>
        </is>
      </c>
      <c r="AY2552" t="inlineStr">
        <is>
          <t>---</t>
        </is>
      </c>
      <c r="AZ2552" t="inlineStr">
        <is>
          <t>---</t>
        </is>
      </c>
      <c r="BA2552" t="inlineStr">
        <is>
          <t>2dea52d1789dbc2c3c784b18002f6f8d</t>
        </is>
      </c>
      <c r="BB2552" t="inlineStr">
        <is>
          <t>http://openrosa.org/formdesigner/0B48E039-1E80-49A7-AC24-732B6E788E39</t>
        </is>
      </c>
      <c r="BC2552" t="inlineStr">
        <is>
          <t>Ration et autres visites</t>
        </is>
      </c>
      <c r="BD2552" t="inlineStr">
        <is>
          <t>CommCare Android, version "2.57.0"(472003). App v16173. CommCare Version 2.57.0. Build 472003, built on: 2025-04-18</t>
        </is>
      </c>
      <c r="BE2552" t="inlineStr">
        <is>
          <t>commcare_6f11ce87-99a9-46e8-b6bd-276036be1616</t>
        </is>
      </c>
      <c r="BF2552" t="inlineStr">
        <is>
          <t>19.5541715 -71.7316004 0.69 87.6</t>
        </is>
      </c>
      <c r="BG2552" t="inlineStr">
        <is>
          <t>f13d8149fc6d39ebe86af18272310ff9</t>
        </is>
      </c>
      <c r="BH2552" t="inlineStr">
        <is>
          <t>e80e5bb19d0d4d1e94c8a1a966fa7d8f</t>
        </is>
      </c>
      <c r="BI2552" t="inlineStr">
        <is>
          <t>15246</t>
        </is>
      </c>
      <c r="BJ2552" t="inlineStr">
        <is>
          <t>XFormInstance</t>
        </is>
      </c>
      <c r="BK2552" t="inlineStr">
        <is>
          <t>a0297308582511f09168835943b03572</t>
        </is>
      </c>
      <c r="BL2552" t="b">
        <v>0</v>
      </c>
      <c r="BM2552" t="inlineStr">
        <is>
          <t>---</t>
        </is>
      </c>
      <c r="BN2552" t="inlineStr">
        <is>
          <t>200.113.238.214</t>
        </is>
      </c>
      <c r="BO2552" t="inlineStr">
        <is>
          <t>Loudjina Valcin</t>
        </is>
      </c>
    </row>
    <row r="2553">
      <c r="A2553" t="inlineStr">
        <is>
          <t>2551</t>
        </is>
      </c>
      <c r="B2553" t="inlineStr">
        <is>
          <t>a871521d-02ee-4416-a3c2-cea4259df928</t>
        </is>
      </c>
      <c r="C2553" t="inlineStr">
        <is>
          <t>2025-07-02</t>
        </is>
      </c>
      <c r="D2553" t="inlineStr">
        <is>
          <t>3</t>
        </is>
      </c>
      <c r="E2553" t="inlineStr">
        <is>
          <t>---</t>
        </is>
      </c>
      <c r="F2553" t="inlineStr">
        <is>
          <t>1</t>
        </is>
      </c>
      <c r="G2553" t="inlineStr">
        <is>
          <t>---</t>
        </is>
      </c>
      <c r="H2553" t="inlineStr">
        <is>
          <t>1</t>
        </is>
      </c>
      <c r="I2553" t="inlineStr">
        <is>
          <t>1</t>
        </is>
      </c>
      <c r="J2553" t="inlineStr"/>
      <c r="K2553" t="inlineStr">
        <is>
          <t>---</t>
        </is>
      </c>
      <c r="L2553" t="inlineStr">
        <is>
          <t>---</t>
        </is>
      </c>
      <c r="M2553" t="inlineStr">
        <is>
          <t>---</t>
        </is>
      </c>
      <c r="N2553" t="inlineStr">
        <is>
          <t>---</t>
        </is>
      </c>
      <c r="O2553" t="inlineStr">
        <is>
          <t>---</t>
        </is>
      </c>
      <c r="P2553" t="inlineStr">
        <is>
          <t>---</t>
        </is>
      </c>
      <c r="Q2553" t="inlineStr">
        <is>
          <t>---</t>
        </is>
      </c>
      <c r="R2553" t="inlineStr"/>
      <c r="S2553" t="inlineStr"/>
      <c r="T2553" t="inlineStr"/>
      <c r="U2553" t="inlineStr"/>
      <c r="V2553" t="inlineStr"/>
      <c r="W2553" t="inlineStr"/>
      <c r="X2553" t="inlineStr">
        <is>
          <t>CAP/CMSO/ST03025</t>
        </is>
      </c>
      <c r="Y2553" t="inlineStr">
        <is>
          <t>CAP/CMSO/ST03025</t>
        </is>
      </c>
      <c r="Z2553" t="inlineStr">
        <is>
          <t>2025-07-02 20:22:36</t>
        </is>
      </c>
      <c r="AA2553" t="inlineStr">
        <is>
          <t>2025-07-02 20:22:23</t>
        </is>
      </c>
      <c r="AB2553" t="inlineStr">
        <is>
          <t>1rose</t>
        </is>
      </c>
      <c r="AC2553" t="inlineStr">
        <is>
          <t>2025-07-03 20:15:44</t>
        </is>
      </c>
      <c r="AD2553" s="1" t="inlineStr">
        <is>
          <t>https://www.commcarehq.org/a/caris-test/reports/form_data/a871521d-02ee-4416-a3c2-cea4259df928/</t>
        </is>
      </c>
      <c r="AE2553" t="inlineStr">
        <is>
          <t>---</t>
        </is>
      </c>
      <c r="AF2553" t="inlineStr">
        <is>
          <t>3c5a623af057e23a32ae4000_128701</t>
        </is>
      </c>
      <c r="AG2553" t="inlineStr">
        <is>
          <t>OK</t>
        </is>
      </c>
      <c r="AH2553" t="inlineStr">
        <is>
          <t>2025-07-02 20:22:36</t>
        </is>
      </c>
      <c r="AI2553" t="inlineStr">
        <is>
          <t>2dea52d1789dbc2c3c784b18002f6f8d</t>
        </is>
      </c>
      <c r="AJ2553" t="inlineStr">
        <is>
          <t>2025-07-02</t>
        </is>
      </c>
      <c r="AK2553" t="inlineStr">
        <is>
          <t>3</t>
        </is>
      </c>
      <c r="AL2553" t="inlineStr">
        <is>
          <t>---</t>
        </is>
      </c>
      <c r="AM2553" t="inlineStr">
        <is>
          <t>1</t>
        </is>
      </c>
      <c r="AN2553" t="inlineStr">
        <is>
          <t>---</t>
        </is>
      </c>
      <c r="AO2553" t="inlineStr">
        <is>
          <t>1</t>
        </is>
      </c>
      <c r="AP2553" t="inlineStr">
        <is>
          <t>1</t>
        </is>
      </c>
      <c r="AQ2553" t="inlineStr"/>
      <c r="AR2553" t="inlineStr"/>
      <c r="AS2553" t="inlineStr"/>
      <c r="AT2553" t="inlineStr"/>
      <c r="AU2553" t="inlineStr">
        <is>
          <t>---</t>
        </is>
      </c>
      <c r="AV2553" t="inlineStr">
        <is>
          <t>---</t>
        </is>
      </c>
      <c r="AW2553" t="inlineStr">
        <is>
          <t>---</t>
        </is>
      </c>
      <c r="AX2553" t="inlineStr">
        <is>
          <t>---</t>
        </is>
      </c>
      <c r="AY2553" t="inlineStr">
        <is>
          <t>---</t>
        </is>
      </c>
      <c r="AZ2553" t="inlineStr">
        <is>
          <t>---</t>
        </is>
      </c>
      <c r="BA2553" t="inlineStr">
        <is>
          <t>2dea52d1789dbc2c3c784b18002f6f8d</t>
        </is>
      </c>
      <c r="BB2553" t="inlineStr">
        <is>
          <t>http://openrosa.org/formdesigner/0B48E039-1E80-49A7-AC24-732B6E788E39</t>
        </is>
      </c>
      <c r="BC2553" t="inlineStr">
        <is>
          <t>Ration et autres visites</t>
        </is>
      </c>
      <c r="BD2553" t="inlineStr">
        <is>
          <t>CommCare Android, version "2.57.0"(472003). App v16173. CommCare Version 2.57.0. Build 472003, built on: 2025-04-18</t>
        </is>
      </c>
      <c r="BE2553" t="inlineStr">
        <is>
          <t>commcare_6f11ce87-99a9-46e8-b6bd-276036be1616</t>
        </is>
      </c>
      <c r="BF2553" t="inlineStr">
        <is>
          <t>19.5523292 -71.7338108 0.69 8.83</t>
        </is>
      </c>
      <c r="BG2553" t="inlineStr">
        <is>
          <t>f13d8149fc6d39ebe86af18272310ff9</t>
        </is>
      </c>
      <c r="BH2553" t="inlineStr">
        <is>
          <t>e80e5bb19d0d4d1e94c8a1a966fa7d8f</t>
        </is>
      </c>
      <c r="BI2553" t="inlineStr">
        <is>
          <t>15246</t>
        </is>
      </c>
      <c r="BJ2553" t="inlineStr">
        <is>
          <t>XFormInstance</t>
        </is>
      </c>
      <c r="BK2553" t="inlineStr">
        <is>
          <t>a0297308582511f09168835943b03572</t>
        </is>
      </c>
      <c r="BL2553" t="b">
        <v>0</v>
      </c>
      <c r="BM2553" t="inlineStr">
        <is>
          <t>---</t>
        </is>
      </c>
      <c r="BN2553" t="inlineStr">
        <is>
          <t>200.113.238.214</t>
        </is>
      </c>
      <c r="BO2553" t="inlineStr">
        <is>
          <t>Loudiana Toussaint</t>
        </is>
      </c>
    </row>
    <row r="2554">
      <c r="A2554" t="inlineStr">
        <is>
          <t>2552</t>
        </is>
      </c>
      <c r="B2554" t="inlineStr">
        <is>
          <t>1654d242-e3a7-46dc-8773-d68b2a325b51</t>
        </is>
      </c>
      <c r="C2554" t="inlineStr">
        <is>
          <t>2025-07-04</t>
        </is>
      </c>
      <c r="D2554" t="inlineStr">
        <is>
          <t>3</t>
        </is>
      </c>
      <c r="E2554" t="inlineStr">
        <is>
          <t>---</t>
        </is>
      </c>
      <c r="F2554" t="inlineStr">
        <is>
          <t>0</t>
        </is>
      </c>
      <c r="G2554" t="inlineStr">
        <is>
          <t>---</t>
        </is>
      </c>
      <c r="H2554" t="inlineStr">
        <is>
          <t>1</t>
        </is>
      </c>
      <c r="I2554" t="inlineStr">
        <is>
          <t>1</t>
        </is>
      </c>
      <c r="J2554" t="inlineStr">
        <is>
          <t>1</t>
        </is>
      </c>
      <c r="K2554" t="inlineStr">
        <is>
          <t>---</t>
        </is>
      </c>
      <c r="L2554" t="inlineStr">
        <is>
          <t>---</t>
        </is>
      </c>
      <c r="M2554" t="inlineStr">
        <is>
          <t>---</t>
        </is>
      </c>
      <c r="N2554" t="inlineStr">
        <is>
          <t>---</t>
        </is>
      </c>
      <c r="O2554" t="inlineStr">
        <is>
          <t>---</t>
        </is>
      </c>
      <c r="P2554" t="inlineStr">
        <is>
          <t>---</t>
        </is>
      </c>
      <c r="Q2554" t="inlineStr">
        <is>
          <t>---</t>
        </is>
      </c>
      <c r="R2554" t="inlineStr"/>
      <c r="S2554" t="inlineStr">
        <is>
          <t>41.7</t>
        </is>
      </c>
      <c r="T2554" t="inlineStr"/>
      <c r="U2554" t="inlineStr"/>
      <c r="V2554" t="inlineStr"/>
      <c r="W2554" t="inlineStr">
        <is>
          <t>19.5572335 -71.7342068 -0.3 14.33</t>
        </is>
      </c>
      <c r="X2554" t="inlineStr">
        <is>
          <t>CAP/CMSO/ST02064</t>
        </is>
      </c>
      <c r="Y2554" t="inlineStr">
        <is>
          <t>CAP/CMSO/ST02064</t>
        </is>
      </c>
      <c r="Z2554" t="inlineStr">
        <is>
          <t>2025-07-04 17:34:14</t>
        </is>
      </c>
      <c r="AA2554" t="inlineStr">
        <is>
          <t>2025-07-04 17:33:50</t>
        </is>
      </c>
      <c r="AB2554" t="inlineStr">
        <is>
          <t>1rose</t>
        </is>
      </c>
      <c r="AC2554" t="inlineStr">
        <is>
          <t>2025-07-04 20:10:13</t>
        </is>
      </c>
      <c r="AD2554" s="1" t="inlineStr">
        <is>
          <t>https://www.commcarehq.org/a/caris-test/reports/form_data/1654d242-e3a7-46dc-8773-d68b2a325b51/</t>
        </is>
      </c>
      <c r="AE2554" t="inlineStr">
        <is>
          <t>---</t>
        </is>
      </c>
      <c r="AF2554" t="inlineStr">
        <is>
          <t>3c5a623af057e23a32ae4000_30517</t>
        </is>
      </c>
      <c r="AG2554" t="inlineStr">
        <is>
          <t>OK</t>
        </is>
      </c>
      <c r="AH2554" t="inlineStr">
        <is>
          <t>2025-07-04 17:34:14</t>
        </is>
      </c>
      <c r="AI2554" t="inlineStr">
        <is>
          <t>2dea52d1789dbc2c3c784b18002f6f8d</t>
        </is>
      </c>
      <c r="AJ2554" t="inlineStr">
        <is>
          <t>2025-07-04</t>
        </is>
      </c>
      <c r="AK2554" t="inlineStr">
        <is>
          <t>3</t>
        </is>
      </c>
      <c r="AL2554" t="inlineStr">
        <is>
          <t>---</t>
        </is>
      </c>
      <c r="AM2554" t="inlineStr">
        <is>
          <t>0</t>
        </is>
      </c>
      <c r="AN2554" t="inlineStr">
        <is>
          <t>---</t>
        </is>
      </c>
      <c r="AO2554" t="inlineStr">
        <is>
          <t>1</t>
        </is>
      </c>
      <c r="AP2554" t="inlineStr">
        <is>
          <t>1</t>
        </is>
      </c>
      <c r="AQ2554" t="inlineStr"/>
      <c r="AR2554" t="inlineStr">
        <is>
          <t>41.7</t>
        </is>
      </c>
      <c r="AS2554" t="inlineStr"/>
      <c r="AT2554" t="inlineStr">
        <is>
          <t>19.5572335 -71.7342068 -0.3 14.33</t>
        </is>
      </c>
      <c r="AU2554" t="inlineStr">
        <is>
          <t>---</t>
        </is>
      </c>
      <c r="AV2554" t="inlineStr">
        <is>
          <t>---</t>
        </is>
      </c>
      <c r="AW2554" t="inlineStr">
        <is>
          <t>---</t>
        </is>
      </c>
      <c r="AX2554" t="inlineStr">
        <is>
          <t>---</t>
        </is>
      </c>
      <c r="AY2554" t="inlineStr">
        <is>
          <t>---</t>
        </is>
      </c>
      <c r="AZ2554" t="inlineStr">
        <is>
          <t>---</t>
        </is>
      </c>
      <c r="BA2554" t="inlineStr">
        <is>
          <t>2dea52d1789dbc2c3c784b18002f6f8d</t>
        </is>
      </c>
      <c r="BB2554" t="inlineStr">
        <is>
          <t>http://openrosa.org/formdesigner/0B48E039-1E80-49A7-AC24-732B6E788E39</t>
        </is>
      </c>
      <c r="BC2554" t="inlineStr">
        <is>
          <t>Ration et autres visites</t>
        </is>
      </c>
      <c r="BD2554" t="inlineStr">
        <is>
          <t>CommCare Android, version "2.57.0"(472003). App v16173. CommCare Version 2.57.0. Build 472003, built on: 2025-04-18</t>
        </is>
      </c>
      <c r="BE2554" t="inlineStr">
        <is>
          <t>commcare_6f11ce87-99a9-46e8-b6bd-276036be1616</t>
        </is>
      </c>
      <c r="BF2554" t="inlineStr">
        <is>
          <t>19.5571843 -71.7341527 -0.3 9.19</t>
        </is>
      </c>
      <c r="BG2554" t="inlineStr">
        <is>
          <t>f13d8149fc6d39ebe86af18272310ff9</t>
        </is>
      </c>
      <c r="BH2554" t="inlineStr">
        <is>
          <t>e80e5bb19d0d4d1e94c8a1a966fa7d8f</t>
        </is>
      </c>
      <c r="BI2554" t="inlineStr">
        <is>
          <t>15246</t>
        </is>
      </c>
      <c r="BJ2554" t="inlineStr">
        <is>
          <t>XFormInstance</t>
        </is>
      </c>
      <c r="BK2554" t="inlineStr">
        <is>
          <t>a0297308582511f09168835943b03572</t>
        </is>
      </c>
      <c r="BL2554" t="b">
        <v>0</v>
      </c>
      <c r="BM2554" t="inlineStr">
        <is>
          <t>---</t>
        </is>
      </c>
      <c r="BN2554" t="inlineStr">
        <is>
          <t>200.113.215.0</t>
        </is>
      </c>
      <c r="BO2554" t="inlineStr">
        <is>
          <t>Keïsha Jean Baptiste</t>
        </is>
      </c>
    </row>
    <row r="2555">
      <c r="A2555" t="inlineStr">
        <is>
          <t>2553</t>
        </is>
      </c>
      <c r="B2555" t="inlineStr">
        <is>
          <t>d36db1d4-e374-486a-82f9-8a18ff99d1d0</t>
        </is>
      </c>
      <c r="C2555" t="inlineStr">
        <is>
          <t>2025-07-04</t>
        </is>
      </c>
      <c r="D2555" t="inlineStr">
        <is>
          <t>3</t>
        </is>
      </c>
      <c r="E2555" t="inlineStr">
        <is>
          <t>---</t>
        </is>
      </c>
      <c r="F2555" t="inlineStr">
        <is>
          <t>0</t>
        </is>
      </c>
      <c r="G2555" t="inlineStr">
        <is>
          <t>---</t>
        </is>
      </c>
      <c r="H2555" t="inlineStr">
        <is>
          <t>1</t>
        </is>
      </c>
      <c r="I2555" t="inlineStr">
        <is>
          <t>0</t>
        </is>
      </c>
      <c r="J2555" t="inlineStr">
        <is>
          <t>---</t>
        </is>
      </c>
      <c r="K2555" t="inlineStr">
        <is>
          <t>---</t>
        </is>
      </c>
      <c r="L2555" t="inlineStr">
        <is>
          <t>---</t>
        </is>
      </c>
      <c r="M2555" t="inlineStr">
        <is>
          <t>---</t>
        </is>
      </c>
      <c r="N2555" t="inlineStr">
        <is>
          <t>---</t>
        </is>
      </c>
      <c r="O2555" t="inlineStr">
        <is>
          <t>---</t>
        </is>
      </c>
      <c r="P2555" t="inlineStr">
        <is>
          <t>---</t>
        </is>
      </c>
      <c r="Q2555" t="inlineStr">
        <is>
          <t>---</t>
        </is>
      </c>
      <c r="R2555" t="inlineStr">
        <is>
          <t>---</t>
        </is>
      </c>
      <c r="S2555" t="inlineStr">
        <is>
          <t>---</t>
        </is>
      </c>
      <c r="T2555" t="inlineStr">
        <is>
          <t>---</t>
        </is>
      </c>
      <c r="U2555" t="inlineStr">
        <is>
          <t>---</t>
        </is>
      </c>
      <c r="V2555" t="inlineStr">
        <is>
          <t>---</t>
        </is>
      </c>
      <c r="W2555" t="inlineStr">
        <is>
          <t>19.5541585 -71.7351133 -0.3 7.3</t>
        </is>
      </c>
      <c r="X2555" t="inlineStr">
        <is>
          <t>CAP/CMSO/ST02273</t>
        </is>
      </c>
      <c r="Y2555" t="inlineStr">
        <is>
          <t>CAP/CMSO/ST02273</t>
        </is>
      </c>
      <c r="Z2555" t="inlineStr">
        <is>
          <t>2025-07-04 17:39:08</t>
        </is>
      </c>
      <c r="AA2555" t="inlineStr">
        <is>
          <t>2025-07-04 17:38:55</t>
        </is>
      </c>
      <c r="AB2555" t="inlineStr">
        <is>
          <t>1rose</t>
        </is>
      </c>
      <c r="AC2555" t="inlineStr">
        <is>
          <t>2025-07-04 20:10:25</t>
        </is>
      </c>
      <c r="AD2555" s="1" t="inlineStr">
        <is>
          <t>https://www.commcarehq.org/a/caris-test/reports/form_data/d36db1d4-e374-486a-82f9-8a18ff99d1d0/</t>
        </is>
      </c>
      <c r="AE2555" t="inlineStr">
        <is>
          <t>---</t>
        </is>
      </c>
      <c r="AF2555" t="inlineStr">
        <is>
          <t>3c5a623af057e23a32ae4000_35636</t>
        </is>
      </c>
      <c r="AG2555" t="inlineStr">
        <is>
          <t>OK</t>
        </is>
      </c>
      <c r="AH2555" t="inlineStr">
        <is>
          <t>2025-07-04 17:39:08</t>
        </is>
      </c>
      <c r="AI2555" t="inlineStr">
        <is>
          <t>2dea52d1789dbc2c3c784b18002f6f8d</t>
        </is>
      </c>
      <c r="AJ2555" t="inlineStr">
        <is>
          <t>2025-07-04</t>
        </is>
      </c>
      <c r="AK2555" t="inlineStr">
        <is>
          <t>3</t>
        </is>
      </c>
      <c r="AL2555" t="inlineStr">
        <is>
          <t>---</t>
        </is>
      </c>
      <c r="AM2555" t="inlineStr">
        <is>
          <t>0</t>
        </is>
      </c>
      <c r="AN2555" t="inlineStr">
        <is>
          <t>---</t>
        </is>
      </c>
      <c r="AO2555" t="inlineStr">
        <is>
          <t>1</t>
        </is>
      </c>
      <c r="AP2555" t="inlineStr">
        <is>
          <t>0</t>
        </is>
      </c>
      <c r="AQ2555" t="inlineStr">
        <is>
          <t>---</t>
        </is>
      </c>
      <c r="AR2555" t="inlineStr">
        <is>
          <t>---</t>
        </is>
      </c>
      <c r="AS2555" t="inlineStr">
        <is>
          <t>---</t>
        </is>
      </c>
      <c r="AT2555" t="inlineStr">
        <is>
          <t>19.5541585 -71.7351133 -0.3 7.3</t>
        </is>
      </c>
      <c r="AU2555" t="inlineStr">
        <is>
          <t>---</t>
        </is>
      </c>
      <c r="AV2555" t="inlineStr">
        <is>
          <t>---</t>
        </is>
      </c>
      <c r="AW2555" t="inlineStr">
        <is>
          <t>---</t>
        </is>
      </c>
      <c r="AX2555" t="inlineStr">
        <is>
          <t>---</t>
        </is>
      </c>
      <c r="AY2555" t="inlineStr">
        <is>
          <t>---</t>
        </is>
      </c>
      <c r="AZ2555" t="inlineStr">
        <is>
          <t>---</t>
        </is>
      </c>
      <c r="BA2555" t="inlineStr">
        <is>
          <t>2dea52d1789dbc2c3c784b18002f6f8d</t>
        </is>
      </c>
      <c r="BB2555" t="inlineStr">
        <is>
          <t>http://openrosa.org/formdesigner/0B48E039-1E80-49A7-AC24-732B6E788E39</t>
        </is>
      </c>
      <c r="BC2555" t="inlineStr">
        <is>
          <t>Ration et autres visites</t>
        </is>
      </c>
      <c r="BD2555" t="inlineStr">
        <is>
          <t>CommCare Android, version "2.57.0"(472003). App v16173. CommCare Version 2.57.0. Build 472003, built on: 2025-04-18</t>
        </is>
      </c>
      <c r="BE2555" t="inlineStr">
        <is>
          <t>commcare_6f11ce87-99a9-46e8-b6bd-276036be1616</t>
        </is>
      </c>
      <c r="BF2555" t="inlineStr">
        <is>
          <t>19.5541595 -71.7351123 -0.3 7.9</t>
        </is>
      </c>
      <c r="BG2555" t="inlineStr">
        <is>
          <t>f13d8149fc6d39ebe86af18272310ff9</t>
        </is>
      </c>
      <c r="BH2555" t="inlineStr">
        <is>
          <t>e80e5bb19d0d4d1e94c8a1a966fa7d8f</t>
        </is>
      </c>
      <c r="BI2555" t="inlineStr">
        <is>
          <t>15246</t>
        </is>
      </c>
      <c r="BJ2555" t="inlineStr">
        <is>
          <t>XFormInstance</t>
        </is>
      </c>
      <c r="BK2555" t="inlineStr">
        <is>
          <t>a0297308582511f09168835943b03572</t>
        </is>
      </c>
      <c r="BL2555" t="b">
        <v>0</v>
      </c>
      <c r="BM2555" t="inlineStr">
        <is>
          <t>---</t>
        </is>
      </c>
      <c r="BN2555" t="inlineStr">
        <is>
          <t>200.113.215.0</t>
        </is>
      </c>
      <c r="BO2555" t="inlineStr">
        <is>
          <t>Woudeley Calistin</t>
        </is>
      </c>
    </row>
    <row r="2556">
      <c r="A2556" t="inlineStr">
        <is>
          <t>2554</t>
        </is>
      </c>
      <c r="B2556" t="inlineStr">
        <is>
          <t>b3e8c5ee-8157-42db-ad8e-e905ab6adf87</t>
        </is>
      </c>
      <c r="C2556" t="inlineStr">
        <is>
          <t>2025-07-04</t>
        </is>
      </c>
      <c r="D2556" t="inlineStr">
        <is>
          <t>3</t>
        </is>
      </c>
      <c r="E2556" t="inlineStr">
        <is>
          <t>---</t>
        </is>
      </c>
      <c r="F2556" t="inlineStr">
        <is>
          <t>0</t>
        </is>
      </c>
      <c r="G2556" t="inlineStr">
        <is>
          <t>---</t>
        </is>
      </c>
      <c r="H2556" t="inlineStr">
        <is>
          <t>1</t>
        </is>
      </c>
      <c r="I2556" t="inlineStr">
        <is>
          <t>1</t>
        </is>
      </c>
      <c r="J2556" t="inlineStr">
        <is>
          <t>1</t>
        </is>
      </c>
      <c r="K2556" t="inlineStr">
        <is>
          <t>---</t>
        </is>
      </c>
      <c r="L2556" t="inlineStr">
        <is>
          <t>---</t>
        </is>
      </c>
      <c r="M2556" t="inlineStr">
        <is>
          <t>---</t>
        </is>
      </c>
      <c r="N2556" t="inlineStr">
        <is>
          <t>---</t>
        </is>
      </c>
      <c r="O2556" t="inlineStr">
        <is>
          <t>---</t>
        </is>
      </c>
      <c r="P2556" t="inlineStr">
        <is>
          <t>---</t>
        </is>
      </c>
      <c r="Q2556" t="inlineStr">
        <is>
          <t>---</t>
        </is>
      </c>
      <c r="R2556" t="inlineStr"/>
      <c r="S2556" t="inlineStr">
        <is>
          <t>32.7</t>
        </is>
      </c>
      <c r="T2556" t="inlineStr"/>
      <c r="U2556" t="inlineStr"/>
      <c r="V2556" t="inlineStr"/>
      <c r="W2556" t="inlineStr">
        <is>
          <t>19.5556391 -71.7328429 -0.3 9.0</t>
        </is>
      </c>
      <c r="X2556" t="inlineStr">
        <is>
          <t>CAP/CMSO/00165</t>
        </is>
      </c>
      <c r="Y2556" t="inlineStr">
        <is>
          <t>CAP/CMSO/00165</t>
        </is>
      </c>
      <c r="Z2556" t="inlineStr">
        <is>
          <t>2025-07-04 17:45:16</t>
        </is>
      </c>
      <c r="AA2556" t="inlineStr">
        <is>
          <t>2025-07-04 17:44:56</t>
        </is>
      </c>
      <c r="AB2556" t="inlineStr">
        <is>
          <t>1rose</t>
        </is>
      </c>
      <c r="AC2556" t="inlineStr">
        <is>
          <t>2025-07-04 20:11:05</t>
        </is>
      </c>
      <c r="AD2556" s="1" t="inlineStr">
        <is>
          <t>https://www.commcarehq.org/a/caris-test/reports/form_data/b3e8c5ee-8157-42db-ad8e-e905ab6adf87/</t>
        </is>
      </c>
      <c r="AE2556" t="inlineStr">
        <is>
          <t>---</t>
        </is>
      </c>
      <c r="AF2556" t="inlineStr">
        <is>
          <t>3c5a623af057e23a32ae4000_24344</t>
        </is>
      </c>
      <c r="AG2556" t="inlineStr">
        <is>
          <t>OK</t>
        </is>
      </c>
      <c r="AH2556" t="inlineStr">
        <is>
          <t>2025-07-04 17:45:16</t>
        </is>
      </c>
      <c r="AI2556" t="inlineStr">
        <is>
          <t>2dea52d1789dbc2c3c784b18002f6f8d</t>
        </is>
      </c>
      <c r="AJ2556" t="inlineStr">
        <is>
          <t>2025-07-04</t>
        </is>
      </c>
      <c r="AK2556" t="inlineStr">
        <is>
          <t>3</t>
        </is>
      </c>
      <c r="AL2556" t="inlineStr">
        <is>
          <t>---</t>
        </is>
      </c>
      <c r="AM2556" t="inlineStr">
        <is>
          <t>0</t>
        </is>
      </c>
      <c r="AN2556" t="inlineStr">
        <is>
          <t>---</t>
        </is>
      </c>
      <c r="AO2556" t="inlineStr">
        <is>
          <t>1</t>
        </is>
      </c>
      <c r="AP2556" t="inlineStr">
        <is>
          <t>1</t>
        </is>
      </c>
      <c r="AQ2556" t="inlineStr"/>
      <c r="AR2556" t="inlineStr">
        <is>
          <t>32.7</t>
        </is>
      </c>
      <c r="AS2556" t="inlineStr"/>
      <c r="AT2556" t="inlineStr">
        <is>
          <t>19.5556391 -71.7328429 -0.3 9.0</t>
        </is>
      </c>
      <c r="AU2556" t="inlineStr">
        <is>
          <t>---</t>
        </is>
      </c>
      <c r="AV2556" t="inlineStr">
        <is>
          <t>---</t>
        </is>
      </c>
      <c r="AW2556" t="inlineStr">
        <is>
          <t>---</t>
        </is>
      </c>
      <c r="AX2556" t="inlineStr">
        <is>
          <t>---</t>
        </is>
      </c>
      <c r="AY2556" t="inlineStr">
        <is>
          <t>---</t>
        </is>
      </c>
      <c r="AZ2556" t="inlineStr">
        <is>
          <t>---</t>
        </is>
      </c>
      <c r="BA2556" t="inlineStr">
        <is>
          <t>2dea52d1789dbc2c3c784b18002f6f8d</t>
        </is>
      </c>
      <c r="BB2556" t="inlineStr">
        <is>
          <t>http://openrosa.org/formdesigner/0B48E039-1E80-49A7-AC24-732B6E788E39</t>
        </is>
      </c>
      <c r="BC2556" t="inlineStr">
        <is>
          <t>Ration et autres visites</t>
        </is>
      </c>
      <c r="BD2556" t="inlineStr">
        <is>
          <t>CommCare Android, version "2.57.0"(472003). App v16173. CommCare Version 2.57.0. Build 472003, built on: 2025-04-18</t>
        </is>
      </c>
      <c r="BE2556" t="inlineStr">
        <is>
          <t>commcare_6f11ce87-99a9-46e8-b6bd-276036be1616</t>
        </is>
      </c>
      <c r="BF2556" t="inlineStr">
        <is>
          <t>19.5556391 -71.7328429 -0.3 9.0</t>
        </is>
      </c>
      <c r="BG2556" t="inlineStr">
        <is>
          <t>f13d8149fc6d39ebe86af18272310ff9</t>
        </is>
      </c>
      <c r="BH2556" t="inlineStr">
        <is>
          <t>e80e5bb19d0d4d1e94c8a1a966fa7d8f</t>
        </is>
      </c>
      <c r="BI2556" t="inlineStr">
        <is>
          <t>15246</t>
        </is>
      </c>
      <c r="BJ2556" t="inlineStr">
        <is>
          <t>XFormInstance</t>
        </is>
      </c>
      <c r="BK2556" t="inlineStr">
        <is>
          <t>a0297308582511f09168835943b03572</t>
        </is>
      </c>
      <c r="BL2556" t="b">
        <v>0</v>
      </c>
      <c r="BM2556" t="inlineStr">
        <is>
          <t>---</t>
        </is>
      </c>
      <c r="BN2556" t="inlineStr">
        <is>
          <t>200.113.215.0</t>
        </is>
      </c>
      <c r="BO2556" t="inlineStr">
        <is>
          <t>Landie Sene</t>
        </is>
      </c>
    </row>
    <row r="2557">
      <c r="A2557" t="inlineStr">
        <is>
          <t>2555</t>
        </is>
      </c>
      <c r="B2557" t="inlineStr">
        <is>
          <t>7e8d3c52-48bc-4da5-9927-5097c0a1ee44</t>
        </is>
      </c>
      <c r="C2557" t="inlineStr">
        <is>
          <t>2025-06-26</t>
        </is>
      </c>
      <c r="D2557" t="inlineStr">
        <is>
          <t>10</t>
        </is>
      </c>
      <c r="E2557" t="inlineStr">
        <is>
          <t>---</t>
        </is>
      </c>
      <c r="F2557" t="inlineStr">
        <is>
          <t>1</t>
        </is>
      </c>
      <c r="G2557" t="inlineStr">
        <is>
          <t>---</t>
        </is>
      </c>
      <c r="H2557" t="inlineStr">
        <is>
          <t>1</t>
        </is>
      </c>
      <c r="I2557" t="inlineStr">
        <is>
          <t>1</t>
        </is>
      </c>
      <c r="J2557" t="inlineStr">
        <is>
          <t>2</t>
        </is>
      </c>
      <c r="K2557" t="inlineStr">
        <is>
          <t>---</t>
        </is>
      </c>
      <c r="L2557" t="inlineStr">
        <is>
          <t>---</t>
        </is>
      </c>
      <c r="M2557" t="inlineStr">
        <is>
          <t>---</t>
        </is>
      </c>
      <c r="N2557" t="inlineStr">
        <is>
          <t>---</t>
        </is>
      </c>
      <c r="O2557" t="inlineStr">
        <is>
          <t>---</t>
        </is>
      </c>
      <c r="P2557" t="inlineStr">
        <is>
          <t>---</t>
        </is>
      </c>
      <c r="Q2557" t="inlineStr">
        <is>
          <t>---</t>
        </is>
      </c>
      <c r="R2557" t="inlineStr">
        <is>
          <t>9.3</t>
        </is>
      </c>
      <c r="S2557" t="inlineStr">
        <is>
          <t>6.0</t>
        </is>
      </c>
      <c r="T2557" t="inlineStr">
        <is>
          <t>73.0</t>
        </is>
      </c>
      <c r="U2557">
        <f>HYPERLINK("https://www.commcarehq.org/a/caris-test/api/form_attachment/v1/7e8d3c52-48bc-4da5-9927-5097c0a1ee44/1751589760143.heic")</f>
        <v/>
      </c>
      <c r="V2557" t="inlineStr"/>
      <c r="W2557" t="inlineStr"/>
      <c r="X2557" t="inlineStr">
        <is>
          <t>PAP/GCHO/ST08960</t>
        </is>
      </c>
      <c r="Y2557" t="inlineStr">
        <is>
          <t>PAP/GCHO/ST08960</t>
        </is>
      </c>
      <c r="Z2557" t="inlineStr">
        <is>
          <t>2025-07-04 00:42:49</t>
        </is>
      </c>
      <c r="AA2557" t="inlineStr">
        <is>
          <t>2025-07-04 00:40:00</t>
        </is>
      </c>
      <c r="AB2557" t="inlineStr">
        <is>
          <t>2nathalie</t>
        </is>
      </c>
      <c r="AC2557" t="inlineStr">
        <is>
          <t>2025-07-06 00:08:20</t>
        </is>
      </c>
      <c r="AD2557" s="1" t="inlineStr">
        <is>
          <t>https://www.commcarehq.org/a/caris-test/reports/form_data/7e8d3c52-48bc-4da5-9927-5097c0a1ee44/</t>
        </is>
      </c>
      <c r="AE2557" t="inlineStr">
        <is>
          <t>---</t>
        </is>
      </c>
      <c r="AF2557" t="inlineStr">
        <is>
          <t>3c5a623af057e23a32ae4000_209323</t>
        </is>
      </c>
      <c r="AG2557" t="inlineStr">
        <is>
          <t>---</t>
        </is>
      </c>
      <c r="AH2557" t="inlineStr">
        <is>
          <t>2025-07-04 00:42:49</t>
        </is>
      </c>
      <c r="AI2557" t="inlineStr">
        <is>
          <t>3c7e14bc31cb425997c89e194bb7c839</t>
        </is>
      </c>
      <c r="AJ2557" t="inlineStr">
        <is>
          <t>2025-06-26</t>
        </is>
      </c>
      <c r="AK2557" t="inlineStr">
        <is>
          <t>10</t>
        </is>
      </c>
      <c r="AL2557" t="inlineStr">
        <is>
          <t>---</t>
        </is>
      </c>
      <c r="AM2557" t="inlineStr">
        <is>
          <t>1</t>
        </is>
      </c>
      <c r="AN2557" t="inlineStr">
        <is>
          <t>---</t>
        </is>
      </c>
      <c r="AO2557" t="inlineStr">
        <is>
          <t>1</t>
        </is>
      </c>
      <c r="AP2557" t="inlineStr">
        <is>
          <t>1</t>
        </is>
      </c>
      <c r="AQ2557" t="inlineStr">
        <is>
          <t>9.3</t>
        </is>
      </c>
      <c r="AR2557" t="inlineStr">
        <is>
          <t>6</t>
        </is>
      </c>
      <c r="AS2557" t="inlineStr">
        <is>
          <t>73</t>
        </is>
      </c>
      <c r="AT2557" t="inlineStr"/>
      <c r="AU2557" t="inlineStr">
        <is>
          <t>---</t>
        </is>
      </c>
      <c r="AV2557" t="inlineStr">
        <is>
          <t>---</t>
        </is>
      </c>
      <c r="AW2557" t="inlineStr">
        <is>
          <t>---</t>
        </is>
      </c>
      <c r="AX2557" t="inlineStr">
        <is>
          <t>---</t>
        </is>
      </c>
      <c r="AY2557" t="inlineStr">
        <is>
          <t>---</t>
        </is>
      </c>
      <c r="AZ2557" t="inlineStr">
        <is>
          <t>---</t>
        </is>
      </c>
      <c r="BA2557" t="inlineStr">
        <is>
          <t>3c7e14bc31cb425997c89e194bb7c839</t>
        </is>
      </c>
      <c r="BB2557" t="inlineStr">
        <is>
          <t>http://openrosa.org/formdesigner/0B48E039-1E80-49A7-AC24-732B6E788E39</t>
        </is>
      </c>
      <c r="BC2557" t="inlineStr">
        <is>
          <t>Ration et autres visites</t>
        </is>
      </c>
      <c r="BD2557" t="inlineStr">
        <is>
          <t>CommCare Android, version "2.57.0"(474404). App v16173. CommCare Version 2.57.0. Build 474404, built on: 2025-06-25</t>
        </is>
      </c>
      <c r="BE2557" t="inlineStr">
        <is>
          <t>commcare_647f84a5-f6ee-472f-a5d6-09fe1d167e6e</t>
        </is>
      </c>
      <c r="BF2557" t="inlineStr"/>
      <c r="BG2557" t="inlineStr">
        <is>
          <t>f13d8149fc6d39ebe86af18272310ff9</t>
        </is>
      </c>
      <c r="BH2557" t="inlineStr">
        <is>
          <t>e80e5bb19d0d4d1e94c8a1a966fa7d8f</t>
        </is>
      </c>
      <c r="BI2557" t="inlineStr">
        <is>
          <t>15246</t>
        </is>
      </c>
      <c r="BJ2557" t="inlineStr">
        <is>
          <t>XFormInstance</t>
        </is>
      </c>
      <c r="BK2557" t="inlineStr">
        <is>
          <t>5fa76810575a11f0bb0edf8044126b4a</t>
        </is>
      </c>
      <c r="BL2557" t="b">
        <v>0</v>
      </c>
      <c r="BM2557" t="inlineStr">
        <is>
          <t>---</t>
        </is>
      </c>
      <c r="BN2557" t="inlineStr">
        <is>
          <t>200.113.214.135</t>
        </is>
      </c>
      <c r="BO2557" t="inlineStr">
        <is>
          <t>---</t>
        </is>
      </c>
    </row>
    <row r="2558">
      <c r="A2558" t="inlineStr">
        <is>
          <t>2556</t>
        </is>
      </c>
      <c r="B2558" t="inlineStr">
        <is>
          <t>d4a00630-6e70-4943-9eda-4cf1496bd694</t>
        </is>
      </c>
      <c r="C2558" t="inlineStr">
        <is>
          <t>2025-07-01</t>
        </is>
      </c>
      <c r="D2558" t="inlineStr">
        <is>
          <t>10</t>
        </is>
      </c>
      <c r="E2558" t="inlineStr">
        <is>
          <t>---</t>
        </is>
      </c>
      <c r="F2558" t="inlineStr">
        <is>
          <t>1</t>
        </is>
      </c>
      <c r="G2558" t="inlineStr">
        <is>
          <t>---</t>
        </is>
      </c>
      <c r="H2558" t="inlineStr">
        <is>
          <t>1</t>
        </is>
      </c>
      <c r="I2558" t="inlineStr">
        <is>
          <t>1</t>
        </is>
      </c>
      <c r="J2558" t="inlineStr">
        <is>
          <t>2</t>
        </is>
      </c>
      <c r="K2558" t="inlineStr">
        <is>
          <t>---</t>
        </is>
      </c>
      <c r="L2558" t="inlineStr">
        <is>
          <t>---</t>
        </is>
      </c>
      <c r="M2558" t="inlineStr">
        <is>
          <t>---</t>
        </is>
      </c>
      <c r="N2558" t="inlineStr">
        <is>
          <t>---</t>
        </is>
      </c>
      <c r="O2558" t="inlineStr">
        <is>
          <t>---</t>
        </is>
      </c>
      <c r="P2558" t="inlineStr">
        <is>
          <t>---</t>
        </is>
      </c>
      <c r="Q2558" t="inlineStr">
        <is>
          <t>---</t>
        </is>
      </c>
      <c r="R2558" t="inlineStr">
        <is>
          <t>9.5</t>
        </is>
      </c>
      <c r="S2558" t="inlineStr">
        <is>
          <t>6.2</t>
        </is>
      </c>
      <c r="T2558" t="inlineStr">
        <is>
          <t>75.0</t>
        </is>
      </c>
      <c r="U2558">
        <f>HYPERLINK("https://www.commcarehq.org/a/caris-test/api/form_attachment/v1/d4a00630-6e70-4943-9eda-4cf1496bd694/1751589856041.heic")</f>
        <v/>
      </c>
      <c r="V2558" t="inlineStr"/>
      <c r="W2558" t="inlineStr"/>
      <c r="X2558" t="inlineStr">
        <is>
          <t>PAP/GCHO/ST08960</t>
        </is>
      </c>
      <c r="Y2558" t="inlineStr">
        <is>
          <t>PAP/GCHO/ST08960</t>
        </is>
      </c>
      <c r="Z2558" t="inlineStr">
        <is>
          <t>2025-07-04 00:44:22</t>
        </is>
      </c>
      <c r="AA2558" t="inlineStr">
        <is>
          <t>2025-07-04 00:43:11</t>
        </is>
      </c>
      <c r="AB2558" t="inlineStr">
        <is>
          <t>2nathalie</t>
        </is>
      </c>
      <c r="AC2558" t="inlineStr">
        <is>
          <t>2025-07-06 00:08:36</t>
        </is>
      </c>
      <c r="AD2558" s="1" t="inlineStr">
        <is>
          <t>https://www.commcarehq.org/a/caris-test/reports/form_data/d4a00630-6e70-4943-9eda-4cf1496bd694/</t>
        </is>
      </c>
      <c r="AE2558" t="inlineStr">
        <is>
          <t>---</t>
        </is>
      </c>
      <c r="AF2558" t="inlineStr">
        <is>
          <t>3c5a623af057e23a32ae4000_209323</t>
        </is>
      </c>
      <c r="AG2558" t="inlineStr">
        <is>
          <t>---</t>
        </is>
      </c>
      <c r="AH2558" t="inlineStr">
        <is>
          <t>2025-07-04 00:44:22</t>
        </is>
      </c>
      <c r="AI2558" t="inlineStr">
        <is>
          <t>3c7e14bc31cb425997c89e194bb7c839</t>
        </is>
      </c>
      <c r="AJ2558" t="inlineStr">
        <is>
          <t>2025-07-01</t>
        </is>
      </c>
      <c r="AK2558" t="inlineStr">
        <is>
          <t>10</t>
        </is>
      </c>
      <c r="AL2558" t="inlineStr">
        <is>
          <t>---</t>
        </is>
      </c>
      <c r="AM2558" t="inlineStr">
        <is>
          <t>1</t>
        </is>
      </c>
      <c r="AN2558" t="inlineStr">
        <is>
          <t>---</t>
        </is>
      </c>
      <c r="AO2558" t="inlineStr">
        <is>
          <t>1</t>
        </is>
      </c>
      <c r="AP2558" t="inlineStr">
        <is>
          <t>1</t>
        </is>
      </c>
      <c r="AQ2558" t="inlineStr">
        <is>
          <t>9.5</t>
        </is>
      </c>
      <c r="AR2558" t="inlineStr">
        <is>
          <t>6.2</t>
        </is>
      </c>
      <c r="AS2558" t="inlineStr">
        <is>
          <t>75</t>
        </is>
      </c>
      <c r="AT2558" t="inlineStr"/>
      <c r="AU2558" t="inlineStr">
        <is>
          <t>---</t>
        </is>
      </c>
      <c r="AV2558" t="inlineStr">
        <is>
          <t>---</t>
        </is>
      </c>
      <c r="AW2558" t="inlineStr">
        <is>
          <t>---</t>
        </is>
      </c>
      <c r="AX2558" t="inlineStr">
        <is>
          <t>---</t>
        </is>
      </c>
      <c r="AY2558" t="inlineStr">
        <is>
          <t>---</t>
        </is>
      </c>
      <c r="AZ2558" t="inlineStr">
        <is>
          <t>---</t>
        </is>
      </c>
      <c r="BA2558" t="inlineStr">
        <is>
          <t>3c7e14bc31cb425997c89e194bb7c839</t>
        </is>
      </c>
      <c r="BB2558" t="inlineStr">
        <is>
          <t>http://openrosa.org/formdesigner/0B48E039-1E80-49A7-AC24-732B6E788E39</t>
        </is>
      </c>
      <c r="BC2558" t="inlineStr">
        <is>
          <t>Ration et autres visites</t>
        </is>
      </c>
      <c r="BD2558" t="inlineStr">
        <is>
          <t>CommCare Android, version "2.57.0"(474404). App v16173. CommCare Version 2.57.0. Build 474404, built on: 2025-06-25</t>
        </is>
      </c>
      <c r="BE2558" t="inlineStr">
        <is>
          <t>commcare_647f84a5-f6ee-472f-a5d6-09fe1d167e6e</t>
        </is>
      </c>
      <c r="BF2558" t="inlineStr"/>
      <c r="BG2558" t="inlineStr">
        <is>
          <t>f13d8149fc6d39ebe86af18272310ff9</t>
        </is>
      </c>
      <c r="BH2558" t="inlineStr">
        <is>
          <t>e80e5bb19d0d4d1e94c8a1a966fa7d8f</t>
        </is>
      </c>
      <c r="BI2558" t="inlineStr">
        <is>
          <t>15246</t>
        </is>
      </c>
      <c r="BJ2558" t="inlineStr">
        <is>
          <t>XFormInstance</t>
        </is>
      </c>
      <c r="BK2558" t="inlineStr">
        <is>
          <t>5fa76810575a11f0bb0edf8044126b4a</t>
        </is>
      </c>
      <c r="BL2558" t="b">
        <v>0</v>
      </c>
      <c r="BM2558" t="inlineStr">
        <is>
          <t>---</t>
        </is>
      </c>
      <c r="BN2558" t="inlineStr">
        <is>
          <t>200.113.214.135</t>
        </is>
      </c>
      <c r="BO2558" t="inlineStr">
        <is>
          <t>---</t>
        </is>
      </c>
    </row>
    <row r="2559">
      <c r="A2559" t="inlineStr">
        <is>
          <t>2557</t>
        </is>
      </c>
      <c r="B2559" t="inlineStr">
        <is>
          <t>795e2d21-0844-4aed-8eaf-03baaffa59c2</t>
        </is>
      </c>
      <c r="C2559" t="inlineStr">
        <is>
          <t>2025-07-01</t>
        </is>
      </c>
      <c r="D2559" t="inlineStr">
        <is>
          <t>10</t>
        </is>
      </c>
      <c r="E2559" t="inlineStr">
        <is>
          <t>---</t>
        </is>
      </c>
      <c r="F2559" t="inlineStr">
        <is>
          <t>1</t>
        </is>
      </c>
      <c r="G2559" t="inlineStr">
        <is>
          <t>---</t>
        </is>
      </c>
      <c r="H2559" t="inlineStr">
        <is>
          <t>1</t>
        </is>
      </c>
      <c r="I2559" t="inlineStr">
        <is>
          <t>1</t>
        </is>
      </c>
      <c r="J2559" t="inlineStr">
        <is>
          <t>2</t>
        </is>
      </c>
      <c r="K2559" t="inlineStr">
        <is>
          <t>---</t>
        </is>
      </c>
      <c r="L2559" t="inlineStr">
        <is>
          <t>---</t>
        </is>
      </c>
      <c r="M2559" t="inlineStr">
        <is>
          <t>---</t>
        </is>
      </c>
      <c r="N2559" t="inlineStr">
        <is>
          <t>---</t>
        </is>
      </c>
      <c r="O2559" t="inlineStr">
        <is>
          <t>---</t>
        </is>
      </c>
      <c r="P2559" t="inlineStr">
        <is>
          <t>---</t>
        </is>
      </c>
      <c r="Q2559" t="inlineStr">
        <is>
          <t>---</t>
        </is>
      </c>
      <c r="R2559" t="inlineStr"/>
      <c r="S2559" t="inlineStr">
        <is>
          <t>30.0</t>
        </is>
      </c>
      <c r="T2559" t="inlineStr">
        <is>
          <t>126.0</t>
        </is>
      </c>
      <c r="U2559">
        <f>HYPERLINK("https://www.commcarehq.org/a/caris-test/api/form_attachment/v1/795e2d21-0844-4aed-8eaf-03baaffa59c2/1751418728177.jpg")</f>
        <v/>
      </c>
      <c r="V2559" t="inlineStr"/>
      <c r="W2559" t="inlineStr"/>
      <c r="X2559" t="inlineStr">
        <is>
          <t>PAP/HFSC/ST02939</t>
        </is>
      </c>
      <c r="Y2559" t="inlineStr">
        <is>
          <t>PAP/HFSC/ST02939</t>
        </is>
      </c>
      <c r="Z2559" t="inlineStr">
        <is>
          <t>2025-07-02 01:12:11</t>
        </is>
      </c>
      <c r="AA2559" t="inlineStr">
        <is>
          <t>2025-07-02 01:11:35</t>
        </is>
      </c>
      <c r="AB2559" t="inlineStr">
        <is>
          <t>2alphonse</t>
        </is>
      </c>
      <c r="AC2559" t="inlineStr">
        <is>
          <t>2025-07-07 15:57:57</t>
        </is>
      </c>
      <c r="AD2559" s="1" t="inlineStr">
        <is>
          <t>https://www.commcarehq.org/a/caris-test/reports/form_data/795e2d21-0844-4aed-8eaf-03baaffa59c2/</t>
        </is>
      </c>
      <c r="AE2559" t="inlineStr">
        <is>
          <t>---</t>
        </is>
      </c>
      <c r="AF2559" t="inlineStr">
        <is>
          <t>3c5a623af057e23a32ae4000_75344</t>
        </is>
      </c>
      <c r="AG2559" t="inlineStr">
        <is>
          <t>---</t>
        </is>
      </c>
      <c r="AH2559" t="inlineStr">
        <is>
          <t>2025-07-02 01:12:11</t>
        </is>
      </c>
      <c r="AI2559" t="inlineStr">
        <is>
          <t>fd24bc8fc5740ac5a5cd8e502226cc8a</t>
        </is>
      </c>
      <c r="AJ2559" t="inlineStr">
        <is>
          <t>2025-07-01</t>
        </is>
      </c>
      <c r="AK2559" t="inlineStr">
        <is>
          <t>10</t>
        </is>
      </c>
      <c r="AL2559" t="inlineStr">
        <is>
          <t>---</t>
        </is>
      </c>
      <c r="AM2559" t="inlineStr">
        <is>
          <t>1</t>
        </is>
      </c>
      <c r="AN2559" t="inlineStr">
        <is>
          <t>---</t>
        </is>
      </c>
      <c r="AO2559" t="inlineStr">
        <is>
          <t>1</t>
        </is>
      </c>
      <c r="AP2559" t="inlineStr">
        <is>
          <t>1</t>
        </is>
      </c>
      <c r="AQ2559" t="inlineStr"/>
      <c r="AR2559" t="inlineStr">
        <is>
          <t>30</t>
        </is>
      </c>
      <c r="AS2559" t="inlineStr">
        <is>
          <t>126</t>
        </is>
      </c>
      <c r="AT2559" t="inlineStr"/>
      <c r="AU2559" t="inlineStr">
        <is>
          <t>---</t>
        </is>
      </c>
      <c r="AV2559" t="inlineStr">
        <is>
          <t>---</t>
        </is>
      </c>
      <c r="AW2559" t="inlineStr">
        <is>
          <t>---</t>
        </is>
      </c>
      <c r="AX2559" t="inlineStr">
        <is>
          <t>---</t>
        </is>
      </c>
      <c r="AY2559" t="inlineStr">
        <is>
          <t>---</t>
        </is>
      </c>
      <c r="AZ2559" t="inlineStr">
        <is>
          <t>---</t>
        </is>
      </c>
      <c r="BA2559" t="inlineStr">
        <is>
          <t>fd24bc8fc5740ac5a5cd8e502226cc8a</t>
        </is>
      </c>
      <c r="BB2559" t="inlineStr">
        <is>
          <t>http://openrosa.org/formdesigner/0B48E039-1E80-49A7-AC24-732B6E788E39</t>
        </is>
      </c>
      <c r="BC2559" t="inlineStr">
        <is>
          <t>Ration et autres visites</t>
        </is>
      </c>
      <c r="BD2559" t="inlineStr">
        <is>
          <t>CommCare Android, version "2.56.1"(471796). App v16173. CommCare Version 2.56.1. Build 471796, built on: 2025-05-12</t>
        </is>
      </c>
      <c r="BE2559" t="inlineStr">
        <is>
          <t>commcare_4dc5eea2-03fb-4ae5-9faa-e7b11666bc3e</t>
        </is>
      </c>
      <c r="BF2559" t="inlineStr"/>
      <c r="BG2559" t="inlineStr">
        <is>
          <t>f13d8149fc6d39ebe86af18272310ff9</t>
        </is>
      </c>
      <c r="BH2559" t="inlineStr">
        <is>
          <t>e80e5bb19d0d4d1e94c8a1a966fa7d8f</t>
        </is>
      </c>
      <c r="BI2559" t="inlineStr">
        <is>
          <t>15246</t>
        </is>
      </c>
      <c r="BJ2559" t="inlineStr">
        <is>
          <t>XFormInstance</t>
        </is>
      </c>
      <c r="BK2559" t="inlineStr">
        <is>
          <t>1f81d46b568e11f0bb5a3339fbc0b855</t>
        </is>
      </c>
      <c r="BL2559" t="b">
        <v>0</v>
      </c>
      <c r="BM2559" t="inlineStr">
        <is>
          <t>---</t>
        </is>
      </c>
      <c r="BN2559" t="inlineStr">
        <is>
          <t>66.9.168.60</t>
        </is>
      </c>
      <c r="BO2559" t="inlineStr">
        <is>
          <t>Masson Pierrevil</t>
        </is>
      </c>
    </row>
    <row r="2560">
      <c r="A2560" t="inlineStr">
        <is>
          <t>2558</t>
        </is>
      </c>
      <c r="B2560" t="inlineStr">
        <is>
          <t>18fdbb83-6277-41a0-969a-fa5fa25d7044</t>
        </is>
      </c>
      <c r="C2560" t="inlineStr">
        <is>
          <t>2025-07-07</t>
        </is>
      </c>
      <c r="D2560" t="inlineStr">
        <is>
          <t>3</t>
        </is>
      </c>
      <c r="E2560" t="inlineStr">
        <is>
          <t>---</t>
        </is>
      </c>
      <c r="F2560" t="inlineStr">
        <is>
          <t>0</t>
        </is>
      </c>
      <c r="G2560" t="inlineStr">
        <is>
          <t>---</t>
        </is>
      </c>
      <c r="H2560" t="inlineStr">
        <is>
          <t>1</t>
        </is>
      </c>
      <c r="I2560" t="inlineStr">
        <is>
          <t>0</t>
        </is>
      </c>
      <c r="J2560" t="inlineStr">
        <is>
          <t>---</t>
        </is>
      </c>
      <c r="K2560" t="inlineStr">
        <is>
          <t>---</t>
        </is>
      </c>
      <c r="L2560" t="inlineStr">
        <is>
          <t>---</t>
        </is>
      </c>
      <c r="M2560" t="inlineStr">
        <is>
          <t>---</t>
        </is>
      </c>
      <c r="N2560" t="inlineStr">
        <is>
          <t>---</t>
        </is>
      </c>
      <c r="O2560" t="inlineStr">
        <is>
          <t>---</t>
        </is>
      </c>
      <c r="P2560" t="inlineStr">
        <is>
          <t>---</t>
        </is>
      </c>
      <c r="Q2560" t="inlineStr">
        <is>
          <t>---</t>
        </is>
      </c>
      <c r="R2560" t="inlineStr">
        <is>
          <t>---</t>
        </is>
      </c>
      <c r="S2560" t="inlineStr">
        <is>
          <t>---</t>
        </is>
      </c>
      <c r="T2560" t="inlineStr">
        <is>
          <t>---</t>
        </is>
      </c>
      <c r="U2560" t="inlineStr">
        <is>
          <t>---</t>
        </is>
      </c>
      <c r="V2560" t="inlineStr">
        <is>
          <t>---</t>
        </is>
      </c>
      <c r="W2560" t="inlineStr"/>
      <c r="X2560" t="inlineStr">
        <is>
          <t>CAP/CMSO/ST02065</t>
        </is>
      </c>
      <c r="Y2560" t="inlineStr">
        <is>
          <t>CAP/CMSO/ST02065</t>
        </is>
      </c>
      <c r="Z2560" t="inlineStr">
        <is>
          <t>2025-07-08 00:37:21</t>
        </is>
      </c>
      <c r="AA2560" t="inlineStr">
        <is>
          <t>2025-07-08 00:36:52</t>
        </is>
      </c>
      <c r="AB2560" t="inlineStr">
        <is>
          <t>1rose</t>
        </is>
      </c>
      <c r="AC2560" t="inlineStr">
        <is>
          <t>2025-07-08 00:30:27</t>
        </is>
      </c>
      <c r="AD2560" s="1" t="inlineStr">
        <is>
          <t>https://www.commcarehq.org/a/caris-test/reports/form_data/18fdbb83-6277-41a0-969a-fa5fa25d7044/</t>
        </is>
      </c>
      <c r="AE2560" t="inlineStr">
        <is>
          <t>---</t>
        </is>
      </c>
      <c r="AF2560" t="inlineStr">
        <is>
          <t>3c5a623af057e23a32ae4000_30240</t>
        </is>
      </c>
      <c r="AG2560" t="inlineStr">
        <is>
          <t>OK</t>
        </is>
      </c>
      <c r="AH2560" t="inlineStr">
        <is>
          <t>2025-07-08 00:37:21</t>
        </is>
      </c>
      <c r="AI2560" t="inlineStr">
        <is>
          <t>2dea52d1789dbc2c3c784b18002f6f8d</t>
        </is>
      </c>
      <c r="AJ2560" t="inlineStr">
        <is>
          <t>2025-07-07</t>
        </is>
      </c>
      <c r="AK2560" t="inlineStr">
        <is>
          <t>3</t>
        </is>
      </c>
      <c r="AL2560" t="inlineStr">
        <is>
          <t>---</t>
        </is>
      </c>
      <c r="AM2560" t="inlineStr">
        <is>
          <t>0</t>
        </is>
      </c>
      <c r="AN2560" t="inlineStr">
        <is>
          <t>---</t>
        </is>
      </c>
      <c r="AO2560" t="inlineStr">
        <is>
          <t>1</t>
        </is>
      </c>
      <c r="AP2560" t="inlineStr">
        <is>
          <t>0</t>
        </is>
      </c>
      <c r="AQ2560" t="inlineStr">
        <is>
          <t>---</t>
        </is>
      </c>
      <c r="AR2560" t="inlineStr">
        <is>
          <t>---</t>
        </is>
      </c>
      <c r="AS2560" t="inlineStr">
        <is>
          <t>---</t>
        </is>
      </c>
      <c r="AT2560" t="inlineStr"/>
      <c r="AU2560" t="inlineStr">
        <is>
          <t>---</t>
        </is>
      </c>
      <c r="AV2560" t="inlineStr">
        <is>
          <t>---</t>
        </is>
      </c>
      <c r="AW2560" t="inlineStr">
        <is>
          <t>---</t>
        </is>
      </c>
      <c r="AX2560" t="inlineStr">
        <is>
          <t>---</t>
        </is>
      </c>
      <c r="AY2560" t="inlineStr">
        <is>
          <t>---</t>
        </is>
      </c>
      <c r="AZ2560" t="inlineStr">
        <is>
          <t>---</t>
        </is>
      </c>
      <c r="BA2560" t="inlineStr">
        <is>
          <t>2dea52d1789dbc2c3c784b18002f6f8d</t>
        </is>
      </c>
      <c r="BB2560" t="inlineStr">
        <is>
          <t>http://openrosa.org/formdesigner/0B48E039-1E80-49A7-AC24-732B6E788E39</t>
        </is>
      </c>
      <c r="BC2560" t="inlineStr">
        <is>
          <t>Ration et autres visites</t>
        </is>
      </c>
      <c r="BD2560" t="inlineStr">
        <is>
          <t>CommCare Android, version "2.57.0"(472003). App v16173. CommCare Version 2.57.0. Build 472003, built on: 2025-04-18</t>
        </is>
      </c>
      <c r="BE2560" t="inlineStr">
        <is>
          <t>commcare_6f11ce87-99a9-46e8-b6bd-276036be1616</t>
        </is>
      </c>
      <c r="BF2560" t="inlineStr">
        <is>
          <t>19.5522442 -71.7338148 -11.0 9.41</t>
        </is>
      </c>
      <c r="BG2560" t="inlineStr">
        <is>
          <t>f13d8149fc6d39ebe86af18272310ff9</t>
        </is>
      </c>
      <c r="BH2560" t="inlineStr">
        <is>
          <t>e80e5bb19d0d4d1e94c8a1a966fa7d8f</t>
        </is>
      </c>
      <c r="BI2560" t="inlineStr">
        <is>
          <t>15246</t>
        </is>
      </c>
      <c r="BJ2560" t="inlineStr">
        <is>
          <t>XFormInstance</t>
        </is>
      </c>
      <c r="BK2560" t="inlineStr">
        <is>
          <t>7bacda225b9211f080154902f4fe8478</t>
        </is>
      </c>
      <c r="BL2560" t="b">
        <v>0</v>
      </c>
      <c r="BM2560" t="inlineStr">
        <is>
          <t>---</t>
        </is>
      </c>
      <c r="BN2560" t="inlineStr">
        <is>
          <t>200.113.230.182</t>
        </is>
      </c>
      <c r="BO2560" t="inlineStr">
        <is>
          <t>Bastien/ Jean-Baptiste  Wislin/ Wislain</t>
        </is>
      </c>
    </row>
    <row r="2561">
      <c r="A2561" t="inlineStr">
        <is>
          <t>2559</t>
        </is>
      </c>
      <c r="B2561" t="inlineStr">
        <is>
          <t>bc41e82c-6e32-4db5-b415-95a7a5a8dd09</t>
        </is>
      </c>
      <c r="C2561" t="inlineStr">
        <is>
          <t>2025-07-07</t>
        </is>
      </c>
      <c r="D2561" t="inlineStr">
        <is>
          <t>3</t>
        </is>
      </c>
      <c r="E2561" t="inlineStr">
        <is>
          <t>---</t>
        </is>
      </c>
      <c r="F2561" t="inlineStr">
        <is>
          <t>1</t>
        </is>
      </c>
      <c r="G2561" t="inlineStr">
        <is>
          <t>---</t>
        </is>
      </c>
      <c r="H2561" t="inlineStr">
        <is>
          <t>1</t>
        </is>
      </c>
      <c r="I2561" t="inlineStr">
        <is>
          <t>1</t>
        </is>
      </c>
      <c r="J2561" t="inlineStr"/>
      <c r="K2561" t="inlineStr">
        <is>
          <t>---</t>
        </is>
      </c>
      <c r="L2561" t="inlineStr">
        <is>
          <t>---</t>
        </is>
      </c>
      <c r="M2561" t="inlineStr">
        <is>
          <t>---</t>
        </is>
      </c>
      <c r="N2561" t="inlineStr">
        <is>
          <t>---</t>
        </is>
      </c>
      <c r="O2561" t="inlineStr">
        <is>
          <t>---</t>
        </is>
      </c>
      <c r="P2561" t="inlineStr">
        <is>
          <t>---</t>
        </is>
      </c>
      <c r="Q2561" t="inlineStr">
        <is>
          <t>---</t>
        </is>
      </c>
      <c r="R2561" t="inlineStr"/>
      <c r="S2561" t="inlineStr"/>
      <c r="T2561" t="inlineStr"/>
      <c r="U2561" t="inlineStr"/>
      <c r="V2561" t="inlineStr"/>
      <c r="W2561" t="inlineStr"/>
      <c r="X2561" t="inlineStr">
        <is>
          <t>CAP/CMSO/00129</t>
        </is>
      </c>
      <c r="Y2561" t="inlineStr">
        <is>
          <t>CAP/CMSO/00129</t>
        </is>
      </c>
      <c r="Z2561" t="inlineStr">
        <is>
          <t>2025-07-08 00:38:03</t>
        </is>
      </c>
      <c r="AA2561" t="inlineStr">
        <is>
          <t>2025-07-08 00:37:40</t>
        </is>
      </c>
      <c r="AB2561" t="inlineStr">
        <is>
          <t>1rose</t>
        </is>
      </c>
      <c r="AC2561" t="inlineStr">
        <is>
          <t>2025-07-08 00:31:09</t>
        </is>
      </c>
      <c r="AD2561" s="1" t="inlineStr">
        <is>
          <t>https://www.commcarehq.org/a/caris-test/reports/form_data/bc41e82c-6e32-4db5-b415-95a7a5a8dd09/</t>
        </is>
      </c>
      <c r="AE2561" t="inlineStr">
        <is>
          <t>---</t>
        </is>
      </c>
      <c r="AF2561" t="inlineStr">
        <is>
          <t>3c5a623af057e23a32ae4000_18700</t>
        </is>
      </c>
      <c r="AG2561" t="inlineStr">
        <is>
          <t>OK</t>
        </is>
      </c>
      <c r="AH2561" t="inlineStr">
        <is>
          <t>2025-07-08 00:38:03</t>
        </is>
      </c>
      <c r="AI2561" t="inlineStr">
        <is>
          <t>2dea52d1789dbc2c3c784b18002f6f8d</t>
        </is>
      </c>
      <c r="AJ2561" t="inlineStr">
        <is>
          <t>2025-07-07</t>
        </is>
      </c>
      <c r="AK2561" t="inlineStr">
        <is>
          <t>3</t>
        </is>
      </c>
      <c r="AL2561" t="inlineStr">
        <is>
          <t>---</t>
        </is>
      </c>
      <c r="AM2561" t="inlineStr">
        <is>
          <t>1</t>
        </is>
      </c>
      <c r="AN2561" t="inlineStr">
        <is>
          <t>---</t>
        </is>
      </c>
      <c r="AO2561" t="inlineStr">
        <is>
          <t>1</t>
        </is>
      </c>
      <c r="AP2561" t="inlineStr">
        <is>
          <t>1</t>
        </is>
      </c>
      <c r="AQ2561" t="inlineStr"/>
      <c r="AR2561" t="inlineStr"/>
      <c r="AS2561" t="inlineStr"/>
      <c r="AT2561" t="inlineStr"/>
      <c r="AU2561" t="inlineStr">
        <is>
          <t>---</t>
        </is>
      </c>
      <c r="AV2561" t="inlineStr">
        <is>
          <t>---</t>
        </is>
      </c>
      <c r="AW2561" t="inlineStr">
        <is>
          <t>---</t>
        </is>
      </c>
      <c r="AX2561" t="inlineStr">
        <is>
          <t>---</t>
        </is>
      </c>
      <c r="AY2561" t="inlineStr">
        <is>
          <t>---</t>
        </is>
      </c>
      <c r="AZ2561" t="inlineStr">
        <is>
          <t>---</t>
        </is>
      </c>
      <c r="BA2561" t="inlineStr">
        <is>
          <t>2dea52d1789dbc2c3c784b18002f6f8d</t>
        </is>
      </c>
      <c r="BB2561" t="inlineStr">
        <is>
          <t>http://openrosa.org/formdesigner/0B48E039-1E80-49A7-AC24-732B6E788E39</t>
        </is>
      </c>
      <c r="BC2561" t="inlineStr">
        <is>
          <t>Ration et autres visites</t>
        </is>
      </c>
      <c r="BD2561" t="inlineStr">
        <is>
          <t>CommCare Android, version "2.57.0"(472003). App v16173. CommCare Version 2.57.0. Build 472003, built on: 2025-04-18</t>
        </is>
      </c>
      <c r="BE2561" t="inlineStr">
        <is>
          <t>commcare_6f11ce87-99a9-46e8-b6bd-276036be1616</t>
        </is>
      </c>
      <c r="BF2561" t="inlineStr">
        <is>
          <t>19.5522776 -71.7338412 -17.0 9.6</t>
        </is>
      </c>
      <c r="BG2561" t="inlineStr">
        <is>
          <t>f13d8149fc6d39ebe86af18272310ff9</t>
        </is>
      </c>
      <c r="BH2561" t="inlineStr">
        <is>
          <t>e80e5bb19d0d4d1e94c8a1a966fa7d8f</t>
        </is>
      </c>
      <c r="BI2561" t="inlineStr">
        <is>
          <t>15246</t>
        </is>
      </c>
      <c r="BJ2561" t="inlineStr">
        <is>
          <t>XFormInstance</t>
        </is>
      </c>
      <c r="BK2561" t="inlineStr">
        <is>
          <t>7bacda225b9211f080154902f4fe8478</t>
        </is>
      </c>
      <c r="BL2561" t="b">
        <v>0</v>
      </c>
      <c r="BM2561" t="inlineStr">
        <is>
          <t>---</t>
        </is>
      </c>
      <c r="BN2561" t="inlineStr">
        <is>
          <t>200.113.230.182</t>
        </is>
      </c>
      <c r="BO2561" t="inlineStr">
        <is>
          <t>Livensley Bernard</t>
        </is>
      </c>
    </row>
    <row r="2562">
      <c r="A2562" t="inlineStr">
        <is>
          <t>2560</t>
        </is>
      </c>
      <c r="B2562" t="inlineStr">
        <is>
          <t>18374856-96aa-40b3-a48a-68183ce2d03b</t>
        </is>
      </c>
      <c r="C2562" t="inlineStr">
        <is>
          <t>2025-07-07</t>
        </is>
      </c>
      <c r="D2562" t="inlineStr">
        <is>
          <t>3</t>
        </is>
      </c>
      <c r="E2562" t="inlineStr">
        <is>
          <t>---</t>
        </is>
      </c>
      <c r="F2562" t="inlineStr">
        <is>
          <t>0</t>
        </is>
      </c>
      <c r="G2562" t="inlineStr">
        <is>
          <t>---</t>
        </is>
      </c>
      <c r="H2562" t="inlineStr">
        <is>
          <t>1</t>
        </is>
      </c>
      <c r="I2562" t="inlineStr">
        <is>
          <t>1</t>
        </is>
      </c>
      <c r="J2562" t="inlineStr"/>
      <c r="K2562" t="inlineStr">
        <is>
          <t>---</t>
        </is>
      </c>
      <c r="L2562" t="inlineStr">
        <is>
          <t>---</t>
        </is>
      </c>
      <c r="M2562" t="inlineStr">
        <is>
          <t>---</t>
        </is>
      </c>
      <c r="N2562" t="inlineStr">
        <is>
          <t>---</t>
        </is>
      </c>
      <c r="O2562" t="inlineStr">
        <is>
          <t>---</t>
        </is>
      </c>
      <c r="P2562" t="inlineStr">
        <is>
          <t>---</t>
        </is>
      </c>
      <c r="Q2562" t="inlineStr">
        <is>
          <t>---</t>
        </is>
      </c>
      <c r="R2562" t="inlineStr"/>
      <c r="S2562" t="inlineStr"/>
      <c r="T2562" t="inlineStr"/>
      <c r="U2562" t="inlineStr"/>
      <c r="V2562" t="inlineStr"/>
      <c r="W2562" t="inlineStr"/>
      <c r="X2562" t="inlineStr">
        <is>
          <t>CAP/CMSO/00228</t>
        </is>
      </c>
      <c r="Y2562" t="inlineStr">
        <is>
          <t>CAP/CMSO/00228</t>
        </is>
      </c>
      <c r="Z2562" t="inlineStr">
        <is>
          <t>2025-07-08 00:40:28</t>
        </is>
      </c>
      <c r="AA2562" t="inlineStr">
        <is>
          <t>2025-07-08 00:40:07</t>
        </is>
      </c>
      <c r="AB2562" t="inlineStr">
        <is>
          <t>1rose</t>
        </is>
      </c>
      <c r="AC2562" t="inlineStr">
        <is>
          <t>2025-07-08 00:33:33</t>
        </is>
      </c>
      <c r="AD2562" s="1" t="inlineStr">
        <is>
          <t>https://www.commcarehq.org/a/caris-test/reports/form_data/18374856-96aa-40b3-a48a-68183ce2d03b/</t>
        </is>
      </c>
      <c r="AE2562" t="inlineStr">
        <is>
          <t>---</t>
        </is>
      </c>
      <c r="AF2562" t="inlineStr">
        <is>
          <t>3c5a623af057e23a32ae4000_33629</t>
        </is>
      </c>
      <c r="AG2562" t="inlineStr">
        <is>
          <t>OK</t>
        </is>
      </c>
      <c r="AH2562" t="inlineStr">
        <is>
          <t>2025-07-08 00:40:28</t>
        </is>
      </c>
      <c r="AI2562" t="inlineStr">
        <is>
          <t>2dea52d1789dbc2c3c784b18002f6f8d</t>
        </is>
      </c>
      <c r="AJ2562" t="inlineStr">
        <is>
          <t>2025-07-07</t>
        </is>
      </c>
      <c r="AK2562" t="inlineStr">
        <is>
          <t>3</t>
        </is>
      </c>
      <c r="AL2562" t="inlineStr">
        <is>
          <t>---</t>
        </is>
      </c>
      <c r="AM2562" t="inlineStr">
        <is>
          <t>0</t>
        </is>
      </c>
      <c r="AN2562" t="inlineStr">
        <is>
          <t>---</t>
        </is>
      </c>
      <c r="AO2562" t="inlineStr">
        <is>
          <t>1</t>
        </is>
      </c>
      <c r="AP2562" t="inlineStr">
        <is>
          <t>1</t>
        </is>
      </c>
      <c r="AQ2562" t="inlineStr"/>
      <c r="AR2562" t="inlineStr"/>
      <c r="AS2562" t="inlineStr"/>
      <c r="AT2562" t="inlineStr"/>
      <c r="AU2562" t="inlineStr">
        <is>
          <t>---</t>
        </is>
      </c>
      <c r="AV2562" t="inlineStr">
        <is>
          <t>---</t>
        </is>
      </c>
      <c r="AW2562" t="inlineStr">
        <is>
          <t>---</t>
        </is>
      </c>
      <c r="AX2562" t="inlineStr">
        <is>
          <t>---</t>
        </is>
      </c>
      <c r="AY2562" t="inlineStr">
        <is>
          <t>---</t>
        </is>
      </c>
      <c r="AZ2562" t="inlineStr">
        <is>
          <t>---</t>
        </is>
      </c>
      <c r="BA2562" t="inlineStr">
        <is>
          <t>2dea52d1789dbc2c3c784b18002f6f8d</t>
        </is>
      </c>
      <c r="BB2562" t="inlineStr">
        <is>
          <t>http://openrosa.org/formdesigner/0B48E039-1E80-49A7-AC24-732B6E788E39</t>
        </is>
      </c>
      <c r="BC2562" t="inlineStr">
        <is>
          <t>Ration et autres visites</t>
        </is>
      </c>
      <c r="BD2562" t="inlineStr">
        <is>
          <t>CommCare Android, version "2.57.0"(472003). App v16173. CommCare Version 2.57.0. Build 472003, built on: 2025-04-18</t>
        </is>
      </c>
      <c r="BE2562" t="inlineStr">
        <is>
          <t>commcare_6f11ce87-99a9-46e8-b6bd-276036be1616</t>
        </is>
      </c>
      <c r="BF2562" t="inlineStr">
        <is>
          <t>19.5522843 -71.7339038 23.0 10.83</t>
        </is>
      </c>
      <c r="BG2562" t="inlineStr">
        <is>
          <t>f13d8149fc6d39ebe86af18272310ff9</t>
        </is>
      </c>
      <c r="BH2562" t="inlineStr">
        <is>
          <t>e80e5bb19d0d4d1e94c8a1a966fa7d8f</t>
        </is>
      </c>
      <c r="BI2562" t="inlineStr">
        <is>
          <t>15246</t>
        </is>
      </c>
      <c r="BJ2562" t="inlineStr">
        <is>
          <t>XFormInstance</t>
        </is>
      </c>
      <c r="BK2562" t="inlineStr">
        <is>
          <t>7bacda225b9211f080154902f4fe8478</t>
        </is>
      </c>
      <c r="BL2562" t="b">
        <v>0</v>
      </c>
      <c r="BM2562" t="inlineStr">
        <is>
          <t>---</t>
        </is>
      </c>
      <c r="BN2562" t="inlineStr">
        <is>
          <t>200.113.230.182</t>
        </is>
      </c>
      <c r="BO2562" t="inlineStr">
        <is>
          <t>Loudjina Valcin</t>
        </is>
      </c>
    </row>
    <row r="2563">
      <c r="A2563" t="inlineStr">
        <is>
          <t>2561</t>
        </is>
      </c>
      <c r="B2563" t="inlineStr">
        <is>
          <t>8afc2106-bb6c-422a-91eb-c10fa8f81289</t>
        </is>
      </c>
      <c r="C2563" t="inlineStr">
        <is>
          <t>2025-07-07</t>
        </is>
      </c>
      <c r="D2563" t="inlineStr">
        <is>
          <t>3</t>
        </is>
      </c>
      <c r="E2563" t="inlineStr">
        <is>
          <t>---</t>
        </is>
      </c>
      <c r="F2563" t="inlineStr">
        <is>
          <t>1</t>
        </is>
      </c>
      <c r="G2563" t="inlineStr">
        <is>
          <t>---</t>
        </is>
      </c>
      <c r="H2563" t="inlineStr">
        <is>
          <t>1</t>
        </is>
      </c>
      <c r="I2563" t="inlineStr">
        <is>
          <t>0</t>
        </is>
      </c>
      <c r="J2563" t="inlineStr">
        <is>
          <t>---</t>
        </is>
      </c>
      <c r="K2563" t="inlineStr">
        <is>
          <t>---</t>
        </is>
      </c>
      <c r="L2563" t="inlineStr">
        <is>
          <t>---</t>
        </is>
      </c>
      <c r="M2563" t="inlineStr">
        <is>
          <t>---</t>
        </is>
      </c>
      <c r="N2563" t="inlineStr">
        <is>
          <t>---</t>
        </is>
      </c>
      <c r="O2563" t="inlineStr">
        <is>
          <t>---</t>
        </is>
      </c>
      <c r="P2563" t="inlineStr">
        <is>
          <t>---</t>
        </is>
      </c>
      <c r="Q2563" t="inlineStr">
        <is>
          <t>---</t>
        </is>
      </c>
      <c r="R2563" t="inlineStr">
        <is>
          <t>---</t>
        </is>
      </c>
      <c r="S2563" t="inlineStr">
        <is>
          <t>---</t>
        </is>
      </c>
      <c r="T2563" t="inlineStr">
        <is>
          <t>---</t>
        </is>
      </c>
      <c r="U2563" t="inlineStr">
        <is>
          <t>---</t>
        </is>
      </c>
      <c r="V2563" t="inlineStr">
        <is>
          <t>---</t>
        </is>
      </c>
      <c r="W2563" t="inlineStr"/>
      <c r="X2563" t="inlineStr">
        <is>
          <t>CAP/CMSO/ST03173</t>
        </is>
      </c>
      <c r="Y2563" t="inlineStr">
        <is>
          <t>CAP/CMSO/ST03173</t>
        </is>
      </c>
      <c r="Z2563" t="inlineStr">
        <is>
          <t>2025-07-08 00:41:46</t>
        </is>
      </c>
      <c r="AA2563" t="inlineStr">
        <is>
          <t>2025-07-08 00:41:22</t>
        </is>
      </c>
      <c r="AB2563" t="inlineStr">
        <is>
          <t>1rose</t>
        </is>
      </c>
      <c r="AC2563" t="inlineStr">
        <is>
          <t>2025-07-08 00:34:51</t>
        </is>
      </c>
      <c r="AD2563" s="1" t="inlineStr">
        <is>
          <t>https://www.commcarehq.org/a/caris-test/reports/form_data/8afc2106-bb6c-422a-91eb-c10fa8f81289/</t>
        </is>
      </c>
      <c r="AE2563" t="inlineStr">
        <is>
          <t>---</t>
        </is>
      </c>
      <c r="AF2563" t="inlineStr">
        <is>
          <t>3c5a623af057e23a32ae4000_168587</t>
        </is>
      </c>
      <c r="AG2563" t="inlineStr">
        <is>
          <t>OK</t>
        </is>
      </c>
      <c r="AH2563" t="inlineStr">
        <is>
          <t>2025-07-08 00:41:46</t>
        </is>
      </c>
      <c r="AI2563" t="inlineStr">
        <is>
          <t>2dea52d1789dbc2c3c784b18002f6f8d</t>
        </is>
      </c>
      <c r="AJ2563" t="inlineStr">
        <is>
          <t>2025-07-07</t>
        </is>
      </c>
      <c r="AK2563" t="inlineStr">
        <is>
          <t>3</t>
        </is>
      </c>
      <c r="AL2563" t="inlineStr">
        <is>
          <t>---</t>
        </is>
      </c>
      <c r="AM2563" t="inlineStr">
        <is>
          <t>1</t>
        </is>
      </c>
      <c r="AN2563" t="inlineStr">
        <is>
          <t>---</t>
        </is>
      </c>
      <c r="AO2563" t="inlineStr">
        <is>
          <t>1</t>
        </is>
      </c>
      <c r="AP2563" t="inlineStr">
        <is>
          <t>0</t>
        </is>
      </c>
      <c r="AQ2563" t="inlineStr">
        <is>
          <t>---</t>
        </is>
      </c>
      <c r="AR2563" t="inlineStr">
        <is>
          <t>---</t>
        </is>
      </c>
      <c r="AS2563" t="inlineStr">
        <is>
          <t>---</t>
        </is>
      </c>
      <c r="AT2563" t="inlineStr"/>
      <c r="AU2563" t="inlineStr">
        <is>
          <t>---</t>
        </is>
      </c>
      <c r="AV2563" t="inlineStr">
        <is>
          <t>---</t>
        </is>
      </c>
      <c r="AW2563" t="inlineStr">
        <is>
          <t>---</t>
        </is>
      </c>
      <c r="AX2563" t="inlineStr">
        <is>
          <t>---</t>
        </is>
      </c>
      <c r="AY2563" t="inlineStr">
        <is>
          <t>---</t>
        </is>
      </c>
      <c r="AZ2563" t="inlineStr">
        <is>
          <t>---</t>
        </is>
      </c>
      <c r="BA2563" t="inlineStr">
        <is>
          <t>2dea52d1789dbc2c3c784b18002f6f8d</t>
        </is>
      </c>
      <c r="BB2563" t="inlineStr">
        <is>
          <t>http://openrosa.org/formdesigner/0B48E039-1E80-49A7-AC24-732B6E788E39</t>
        </is>
      </c>
      <c r="BC2563" t="inlineStr">
        <is>
          <t>Ration et autres visites</t>
        </is>
      </c>
      <c r="BD2563" t="inlineStr">
        <is>
          <t>CommCare Android, version "2.57.0"(472003). App v16173. CommCare Version 2.57.0. Build 472003, built on: 2025-04-18</t>
        </is>
      </c>
      <c r="BE2563" t="inlineStr">
        <is>
          <t>commcare_6f11ce87-99a9-46e8-b6bd-276036be1616</t>
        </is>
      </c>
      <c r="BF2563" t="inlineStr">
        <is>
          <t>19.5522301 -71.7337801 13.0 9.83</t>
        </is>
      </c>
      <c r="BG2563" t="inlineStr">
        <is>
          <t>f13d8149fc6d39ebe86af18272310ff9</t>
        </is>
      </c>
      <c r="BH2563" t="inlineStr">
        <is>
          <t>e80e5bb19d0d4d1e94c8a1a966fa7d8f</t>
        </is>
      </c>
      <c r="BI2563" t="inlineStr">
        <is>
          <t>15246</t>
        </is>
      </c>
      <c r="BJ2563" t="inlineStr">
        <is>
          <t>XFormInstance</t>
        </is>
      </c>
      <c r="BK2563" t="inlineStr">
        <is>
          <t>7bacda225b9211f080154902f4fe8478</t>
        </is>
      </c>
      <c r="BL2563" t="b">
        <v>0</v>
      </c>
      <c r="BM2563" t="inlineStr">
        <is>
          <t>---</t>
        </is>
      </c>
      <c r="BN2563" t="inlineStr">
        <is>
          <t>200.113.230.182</t>
        </is>
      </c>
      <c r="BO2563" t="inlineStr">
        <is>
          <t>katianna Charles</t>
        </is>
      </c>
    </row>
    <row r="2564">
      <c r="A2564" t="inlineStr">
        <is>
          <t>2562</t>
        </is>
      </c>
      <c r="B2564" t="inlineStr">
        <is>
          <t>a26b842b-7d04-4dd0-8501-59fcc28a633f</t>
        </is>
      </c>
      <c r="C2564" t="inlineStr">
        <is>
          <t>2025-07-03</t>
        </is>
      </c>
      <c r="D2564" t="inlineStr">
        <is>
          <t>4</t>
        </is>
      </c>
      <c r="E2564" t="inlineStr">
        <is>
          <t>Adherence</t>
        </is>
      </c>
      <c r="F2564" t="inlineStr">
        <is>
          <t>0</t>
        </is>
      </c>
      <c r="G2564" t="inlineStr">
        <is>
          <t>Adherence</t>
        </is>
      </c>
      <c r="H2564" t="inlineStr">
        <is>
          <t>1</t>
        </is>
      </c>
      <c r="I2564" t="inlineStr">
        <is>
          <t>1</t>
        </is>
      </c>
      <c r="J2564" t="inlineStr">
        <is>
          <t>1</t>
        </is>
      </c>
      <c r="K2564" t="inlineStr">
        <is>
          <t>---</t>
        </is>
      </c>
      <c r="L2564" t="inlineStr">
        <is>
          <t>---</t>
        </is>
      </c>
      <c r="M2564" t="inlineStr">
        <is>
          <t>---</t>
        </is>
      </c>
      <c r="N2564" t="inlineStr">
        <is>
          <t>---</t>
        </is>
      </c>
      <c r="O2564" t="inlineStr">
        <is>
          <t>---</t>
        </is>
      </c>
      <c r="P2564" t="inlineStr">
        <is>
          <t>---</t>
        </is>
      </c>
      <c r="Q2564" t="inlineStr">
        <is>
          <t>---</t>
        </is>
      </c>
      <c r="R2564" t="inlineStr"/>
      <c r="S2564" t="inlineStr"/>
      <c r="T2564" t="inlineStr"/>
      <c r="U2564" t="inlineStr"/>
      <c r="V2564" t="inlineStr"/>
      <c r="W2564" t="inlineStr"/>
      <c r="X2564" t="inlineStr">
        <is>
          <t>CAP/HSCM/ST04692</t>
        </is>
      </c>
      <c r="Y2564" t="inlineStr">
        <is>
          <t>CAP/HSCM/ST04692</t>
        </is>
      </c>
      <c r="Z2564" t="inlineStr">
        <is>
          <t>2025-07-04 02:02:59</t>
        </is>
      </c>
      <c r="AA2564" t="inlineStr">
        <is>
          <t>2025-07-04 02:02:04</t>
        </is>
      </c>
      <c r="AB2564" t="inlineStr">
        <is>
          <t>1fleurgile</t>
        </is>
      </c>
      <c r="AC2564" t="inlineStr">
        <is>
          <t>2025-07-08 01:14:54</t>
        </is>
      </c>
      <c r="AD2564" s="1" t="inlineStr">
        <is>
          <t>https://www.commcarehq.org/a/caris-test/reports/form_data/a26b842b-7d04-4dd0-8501-59fcc28a633f/</t>
        </is>
      </c>
      <c r="AE2564" t="inlineStr">
        <is>
          <t>---</t>
        </is>
      </c>
      <c r="AF2564" t="inlineStr">
        <is>
          <t>3c5a623af057e23a32ae4000_180038</t>
        </is>
      </c>
      <c r="AG2564" t="inlineStr">
        <is>
          <t>---</t>
        </is>
      </c>
      <c r="AH2564" t="inlineStr">
        <is>
          <t>2025-07-04 02:02:59</t>
        </is>
      </c>
      <c r="AI2564" t="inlineStr">
        <is>
          <t>9cfdf7db54419d22491b2c964b5162b3</t>
        </is>
      </c>
      <c r="AJ2564" t="inlineStr">
        <is>
          <t>2025-07-03</t>
        </is>
      </c>
      <c r="AK2564" t="inlineStr">
        <is>
          <t>4</t>
        </is>
      </c>
      <c r="AL2564" t="inlineStr">
        <is>
          <t>Adherence</t>
        </is>
      </c>
      <c r="AM2564" t="inlineStr">
        <is>
          <t>0</t>
        </is>
      </c>
      <c r="AN2564" t="inlineStr">
        <is>
          <t>Adherence</t>
        </is>
      </c>
      <c r="AO2564" t="inlineStr">
        <is>
          <t>1</t>
        </is>
      </c>
      <c r="AP2564" t="inlineStr">
        <is>
          <t>1</t>
        </is>
      </c>
      <c r="AQ2564" t="inlineStr"/>
      <c r="AR2564" t="inlineStr"/>
      <c r="AS2564" t="inlineStr"/>
      <c r="AT2564" t="inlineStr"/>
      <c r="AU2564" t="inlineStr">
        <is>
          <t>---</t>
        </is>
      </c>
      <c r="AV2564" t="inlineStr">
        <is>
          <t>---</t>
        </is>
      </c>
      <c r="AW2564" t="inlineStr">
        <is>
          <t>---</t>
        </is>
      </c>
      <c r="AX2564" t="inlineStr">
        <is>
          <t>---</t>
        </is>
      </c>
      <c r="AY2564" t="inlineStr">
        <is>
          <t>---</t>
        </is>
      </c>
      <c r="AZ2564" t="inlineStr">
        <is>
          <t>---</t>
        </is>
      </c>
      <c r="BA2564" t="inlineStr">
        <is>
          <t>9cfdf7db54419d22491b2c964b5162b3</t>
        </is>
      </c>
      <c r="BB2564" t="inlineStr">
        <is>
          <t>http://openrosa.org/formdesigner/0B48E039-1E80-49A7-AC24-732B6E788E39</t>
        </is>
      </c>
      <c r="BC2564" t="inlineStr">
        <is>
          <t>Ration et autres visites</t>
        </is>
      </c>
      <c r="BD2564" t="inlineStr">
        <is>
          <t>CommCare Android, version "2.56.1"(471796). App v16173. CommCare Version 2.56.1. Build 471796, built on: 2025-05-12</t>
        </is>
      </c>
      <c r="BE2564" t="inlineStr">
        <is>
          <t>commcare_76b456dd-7d90-498a-a785-92f136625a61</t>
        </is>
      </c>
      <c r="BF2564" t="inlineStr">
        <is>
          <t>19.7263706 -72.2201927 -26.21 9.95</t>
        </is>
      </c>
      <c r="BG2564" t="inlineStr">
        <is>
          <t>f13d8149fc6d39ebe86af18272310ff9</t>
        </is>
      </c>
      <c r="BH2564" t="inlineStr">
        <is>
          <t>e80e5bb19d0d4d1e94c8a1a966fa7d8f</t>
        </is>
      </c>
      <c r="BI2564" t="inlineStr">
        <is>
          <t>15246</t>
        </is>
      </c>
      <c r="BJ2564" t="inlineStr">
        <is>
          <t>XFormInstance</t>
        </is>
      </c>
      <c r="BK2564" t="inlineStr">
        <is>
          <t>306bdd385b9711f0b7bdbfae407e7446</t>
        </is>
      </c>
      <c r="BL2564" t="b">
        <v>0</v>
      </c>
      <c r="BM2564" t="inlineStr">
        <is>
          <t>---</t>
        </is>
      </c>
      <c r="BN2564" t="inlineStr">
        <is>
          <t>200.113.248.212</t>
        </is>
      </c>
      <c r="BO2564" t="inlineStr">
        <is>
          <t>Gesterlove Toussaint</t>
        </is>
      </c>
    </row>
    <row r="2565">
      <c r="A2565" t="inlineStr">
        <is>
          <t>2563</t>
        </is>
      </c>
      <c r="B2565" t="inlineStr">
        <is>
          <t>e0939e00-0a6f-4b3a-9dd2-150d833d86a2</t>
        </is>
      </c>
      <c r="C2565" t="inlineStr">
        <is>
          <t>2025-07-03</t>
        </is>
      </c>
      <c r="D2565" t="inlineStr">
        <is>
          <t>4</t>
        </is>
      </c>
      <c r="E2565" t="inlineStr">
        <is>
          <t>Adherence</t>
        </is>
      </c>
      <c r="F2565" t="inlineStr">
        <is>
          <t>0</t>
        </is>
      </c>
      <c r="G2565" t="inlineStr">
        <is>
          <t>Adherence</t>
        </is>
      </c>
      <c r="H2565" t="inlineStr">
        <is>
          <t>1</t>
        </is>
      </c>
      <c r="I2565" t="inlineStr">
        <is>
          <t>1</t>
        </is>
      </c>
      <c r="J2565" t="inlineStr">
        <is>
          <t>1</t>
        </is>
      </c>
      <c r="K2565" t="inlineStr">
        <is>
          <t>---</t>
        </is>
      </c>
      <c r="L2565" t="inlineStr">
        <is>
          <t>---</t>
        </is>
      </c>
      <c r="M2565" t="inlineStr">
        <is>
          <t>---</t>
        </is>
      </c>
      <c r="N2565" t="inlineStr">
        <is>
          <t>---</t>
        </is>
      </c>
      <c r="O2565" t="inlineStr">
        <is>
          <t>---</t>
        </is>
      </c>
      <c r="P2565" t="inlineStr">
        <is>
          <t>---</t>
        </is>
      </c>
      <c r="Q2565" t="inlineStr">
        <is>
          <t>---</t>
        </is>
      </c>
      <c r="R2565" t="inlineStr"/>
      <c r="S2565" t="inlineStr"/>
      <c r="T2565" t="inlineStr"/>
      <c r="U2565" t="inlineStr"/>
      <c r="V2565" t="inlineStr"/>
      <c r="W2565" t="inlineStr"/>
      <c r="X2565" t="inlineStr">
        <is>
          <t>CAP/HSCM/ST04617</t>
        </is>
      </c>
      <c r="Y2565" t="inlineStr">
        <is>
          <t>CAP/HSCM/ST04617</t>
        </is>
      </c>
      <c r="Z2565" t="inlineStr">
        <is>
          <t>2025-07-04 02:04:26</t>
        </is>
      </c>
      <c r="AA2565" t="inlineStr">
        <is>
          <t>2025-07-04 02:03:52</t>
        </is>
      </c>
      <c r="AB2565" t="inlineStr">
        <is>
          <t>1fleurgile</t>
        </is>
      </c>
      <c r="AC2565" t="inlineStr">
        <is>
          <t>2025-07-08 01:14:55</t>
        </is>
      </c>
      <c r="AD2565" s="1" t="inlineStr">
        <is>
          <t>https://www.commcarehq.org/a/caris-test/reports/form_data/e0939e00-0a6f-4b3a-9dd2-150d833d86a2/</t>
        </is>
      </c>
      <c r="AE2565" t="inlineStr">
        <is>
          <t>---</t>
        </is>
      </c>
      <c r="AF2565" t="inlineStr">
        <is>
          <t>3c5a623af057e23a32ae4000_166510</t>
        </is>
      </c>
      <c r="AG2565" t="inlineStr">
        <is>
          <t>---</t>
        </is>
      </c>
      <c r="AH2565" t="inlineStr">
        <is>
          <t>2025-07-04 02:04:26</t>
        </is>
      </c>
      <c r="AI2565" t="inlineStr">
        <is>
          <t>9cfdf7db54419d22491b2c964b5162b3</t>
        </is>
      </c>
      <c r="AJ2565" t="inlineStr">
        <is>
          <t>2025-07-03</t>
        </is>
      </c>
      <c r="AK2565" t="inlineStr">
        <is>
          <t>4</t>
        </is>
      </c>
      <c r="AL2565" t="inlineStr">
        <is>
          <t>Adherence</t>
        </is>
      </c>
      <c r="AM2565" t="inlineStr">
        <is>
          <t>0</t>
        </is>
      </c>
      <c r="AN2565" t="inlineStr">
        <is>
          <t>Adherence</t>
        </is>
      </c>
      <c r="AO2565" t="inlineStr">
        <is>
          <t>1</t>
        </is>
      </c>
      <c r="AP2565" t="inlineStr">
        <is>
          <t>1</t>
        </is>
      </c>
      <c r="AQ2565" t="inlineStr"/>
      <c r="AR2565" t="inlineStr"/>
      <c r="AS2565" t="inlineStr"/>
      <c r="AT2565" t="inlineStr"/>
      <c r="AU2565" t="inlineStr">
        <is>
          <t>---</t>
        </is>
      </c>
      <c r="AV2565" t="inlineStr">
        <is>
          <t>---</t>
        </is>
      </c>
      <c r="AW2565" t="inlineStr">
        <is>
          <t>---</t>
        </is>
      </c>
      <c r="AX2565" t="inlineStr">
        <is>
          <t>---</t>
        </is>
      </c>
      <c r="AY2565" t="inlineStr">
        <is>
          <t>---</t>
        </is>
      </c>
      <c r="AZ2565" t="inlineStr">
        <is>
          <t>---</t>
        </is>
      </c>
      <c r="BA2565" t="inlineStr">
        <is>
          <t>9cfdf7db54419d22491b2c964b5162b3</t>
        </is>
      </c>
      <c r="BB2565" t="inlineStr">
        <is>
          <t>http://openrosa.org/formdesigner/0B48E039-1E80-49A7-AC24-732B6E788E39</t>
        </is>
      </c>
      <c r="BC2565" t="inlineStr">
        <is>
          <t>Ration et autres visites</t>
        </is>
      </c>
      <c r="BD2565" t="inlineStr">
        <is>
          <t>CommCare Android, version "2.56.1"(471796). App v16173. CommCare Version 2.56.1. Build 471796, built on: 2025-05-12</t>
        </is>
      </c>
      <c r="BE2565" t="inlineStr">
        <is>
          <t>commcare_76b456dd-7d90-498a-a785-92f136625a61</t>
        </is>
      </c>
      <c r="BF2565" t="inlineStr">
        <is>
          <t>19.7265677 -72.2201753 -20.62 5.87</t>
        </is>
      </c>
      <c r="BG2565" t="inlineStr">
        <is>
          <t>f13d8149fc6d39ebe86af18272310ff9</t>
        </is>
      </c>
      <c r="BH2565" t="inlineStr">
        <is>
          <t>e80e5bb19d0d4d1e94c8a1a966fa7d8f</t>
        </is>
      </c>
      <c r="BI2565" t="inlineStr">
        <is>
          <t>15246</t>
        </is>
      </c>
      <c r="BJ2565" t="inlineStr">
        <is>
          <t>XFormInstance</t>
        </is>
      </c>
      <c r="BK2565" t="inlineStr">
        <is>
          <t>306bdd385b9711f0b7bdbfae407e7446</t>
        </is>
      </c>
      <c r="BL2565" t="b">
        <v>0</v>
      </c>
      <c r="BM2565" t="inlineStr">
        <is>
          <t>---</t>
        </is>
      </c>
      <c r="BN2565" t="inlineStr">
        <is>
          <t>200.113.248.212</t>
        </is>
      </c>
      <c r="BO2565" t="inlineStr">
        <is>
          <t>Inna St Fleur</t>
        </is>
      </c>
    </row>
    <row r="2566">
      <c r="A2566" t="inlineStr">
        <is>
          <t>2564</t>
        </is>
      </c>
      <c r="B2566" t="inlineStr">
        <is>
          <t>f8800abd-6f08-420a-9482-73ff7575a026</t>
        </is>
      </c>
      <c r="C2566" t="inlineStr">
        <is>
          <t>2025-07-04</t>
        </is>
      </c>
      <c r="D2566" t="inlineStr">
        <is>
          <t>4</t>
        </is>
      </c>
      <c r="E2566" t="inlineStr">
        <is>
          <t>Adhérence</t>
        </is>
      </c>
      <c r="F2566" t="inlineStr">
        <is>
          <t>0</t>
        </is>
      </c>
      <c r="G2566" t="inlineStr">
        <is>
          <t>Adherence</t>
        </is>
      </c>
      <c r="H2566" t="inlineStr">
        <is>
          <t>1</t>
        </is>
      </c>
      <c r="I2566" t="inlineStr">
        <is>
          <t>1</t>
        </is>
      </c>
      <c r="J2566" t="inlineStr">
        <is>
          <t>1</t>
        </is>
      </c>
      <c r="K2566" t="inlineStr">
        <is>
          <t>---</t>
        </is>
      </c>
      <c r="L2566" t="inlineStr">
        <is>
          <t>---</t>
        </is>
      </c>
      <c r="M2566" t="inlineStr">
        <is>
          <t>---</t>
        </is>
      </c>
      <c r="N2566" t="inlineStr">
        <is>
          <t>---</t>
        </is>
      </c>
      <c r="O2566" t="inlineStr">
        <is>
          <t>---</t>
        </is>
      </c>
      <c r="P2566" t="inlineStr">
        <is>
          <t>---</t>
        </is>
      </c>
      <c r="Q2566" t="inlineStr">
        <is>
          <t>---</t>
        </is>
      </c>
      <c r="R2566" t="inlineStr"/>
      <c r="S2566" t="inlineStr"/>
      <c r="T2566" t="inlineStr"/>
      <c r="U2566" t="inlineStr"/>
      <c r="V2566" t="inlineStr"/>
      <c r="W2566" t="inlineStr"/>
      <c r="X2566" t="inlineStr">
        <is>
          <t>CAP/HSCM/ST04374</t>
        </is>
      </c>
      <c r="Y2566" t="inlineStr">
        <is>
          <t>CAP/HSCM/ST04374</t>
        </is>
      </c>
      <c r="Z2566" t="inlineStr">
        <is>
          <t>2025-07-05 02:16:48</t>
        </is>
      </c>
      <c r="AA2566" t="inlineStr">
        <is>
          <t>2025-07-05 02:15:55</t>
        </is>
      </c>
      <c r="AB2566" t="inlineStr">
        <is>
          <t>1fleurgile</t>
        </is>
      </c>
      <c r="AC2566" t="inlineStr">
        <is>
          <t>2025-07-08 01:25:29</t>
        </is>
      </c>
      <c r="AD2566" s="1" t="inlineStr">
        <is>
          <t>https://www.commcarehq.org/a/caris-test/reports/form_data/f8800abd-6f08-420a-9482-73ff7575a026/</t>
        </is>
      </c>
      <c r="AE2566" t="inlineStr">
        <is>
          <t>---</t>
        </is>
      </c>
      <c r="AF2566" t="inlineStr">
        <is>
          <t>3c5a623af057e23a32ae4000_124639</t>
        </is>
      </c>
      <c r="AG2566" t="inlineStr">
        <is>
          <t>---</t>
        </is>
      </c>
      <c r="AH2566" t="inlineStr">
        <is>
          <t>2025-07-05 02:16:48</t>
        </is>
      </c>
      <c r="AI2566" t="inlineStr">
        <is>
          <t>9cfdf7db54419d22491b2c964b5162b3</t>
        </is>
      </c>
      <c r="AJ2566" t="inlineStr">
        <is>
          <t>2025-07-04</t>
        </is>
      </c>
      <c r="AK2566" t="inlineStr">
        <is>
          <t>4</t>
        </is>
      </c>
      <c r="AL2566" t="inlineStr">
        <is>
          <t>Adhérence</t>
        </is>
      </c>
      <c r="AM2566" t="inlineStr">
        <is>
          <t>0</t>
        </is>
      </c>
      <c r="AN2566" t="inlineStr">
        <is>
          <t>Adherence</t>
        </is>
      </c>
      <c r="AO2566" t="inlineStr">
        <is>
          <t>1</t>
        </is>
      </c>
      <c r="AP2566" t="inlineStr">
        <is>
          <t>1</t>
        </is>
      </c>
      <c r="AQ2566" t="inlineStr"/>
      <c r="AR2566" t="inlineStr"/>
      <c r="AS2566" t="inlineStr"/>
      <c r="AT2566" t="inlineStr"/>
      <c r="AU2566" t="inlineStr">
        <is>
          <t>---</t>
        </is>
      </c>
      <c r="AV2566" t="inlineStr">
        <is>
          <t>---</t>
        </is>
      </c>
      <c r="AW2566" t="inlineStr">
        <is>
          <t>---</t>
        </is>
      </c>
      <c r="AX2566" t="inlineStr">
        <is>
          <t>---</t>
        </is>
      </c>
      <c r="AY2566" t="inlineStr">
        <is>
          <t>---</t>
        </is>
      </c>
      <c r="AZ2566" t="inlineStr">
        <is>
          <t>---</t>
        </is>
      </c>
      <c r="BA2566" t="inlineStr">
        <is>
          <t>9cfdf7db54419d22491b2c964b5162b3</t>
        </is>
      </c>
      <c r="BB2566" t="inlineStr">
        <is>
          <t>http://openrosa.org/formdesigner/0B48E039-1E80-49A7-AC24-732B6E788E39</t>
        </is>
      </c>
      <c r="BC2566" t="inlineStr">
        <is>
          <t>Ration et autres visites</t>
        </is>
      </c>
      <c r="BD2566" t="inlineStr">
        <is>
          <t>CommCare Android, version "2.56.1"(471796). App v16173. CommCare Version 2.56.1. Build 471796, built on: 2025-05-12</t>
        </is>
      </c>
      <c r="BE2566" t="inlineStr">
        <is>
          <t>commcare_76b456dd-7d90-498a-a785-92f136625a61</t>
        </is>
      </c>
      <c r="BF2566" t="inlineStr">
        <is>
          <t>19.7266277 -72.2200764 -17.13 6.6</t>
        </is>
      </c>
      <c r="BG2566" t="inlineStr">
        <is>
          <t>f13d8149fc6d39ebe86af18272310ff9</t>
        </is>
      </c>
      <c r="BH2566" t="inlineStr">
        <is>
          <t>e80e5bb19d0d4d1e94c8a1a966fa7d8f</t>
        </is>
      </c>
      <c r="BI2566" t="inlineStr">
        <is>
          <t>15246</t>
        </is>
      </c>
      <c r="BJ2566" t="inlineStr">
        <is>
          <t>XFormInstance</t>
        </is>
      </c>
      <c r="BK2566" t="inlineStr">
        <is>
          <t>ff8760a05b9811f0b65a11d40bc29d02</t>
        </is>
      </c>
      <c r="BL2566" t="b">
        <v>0</v>
      </c>
      <c r="BM2566" t="inlineStr">
        <is>
          <t>---</t>
        </is>
      </c>
      <c r="BN2566" t="inlineStr">
        <is>
          <t>200.113.215.193</t>
        </is>
      </c>
      <c r="BO2566" t="inlineStr">
        <is>
          <t>Wandalie Pierre</t>
        </is>
      </c>
    </row>
    <row r="2567">
      <c r="A2567" t="inlineStr">
        <is>
          <t>2565</t>
        </is>
      </c>
      <c r="B2567" t="inlineStr">
        <is>
          <t>462af245-4681-4d02-bd42-730dcd390f8e</t>
        </is>
      </c>
      <c r="C2567" t="inlineStr">
        <is>
          <t>2025-07-04</t>
        </is>
      </c>
      <c r="D2567" t="inlineStr">
        <is>
          <t>4</t>
        </is>
      </c>
      <c r="E2567" t="inlineStr">
        <is>
          <t>Adherence</t>
        </is>
      </c>
      <c r="F2567" t="inlineStr">
        <is>
          <t>0</t>
        </is>
      </c>
      <c r="G2567" t="inlineStr">
        <is>
          <t>Adherence</t>
        </is>
      </c>
      <c r="H2567" t="inlineStr">
        <is>
          <t>1</t>
        </is>
      </c>
      <c r="I2567" t="inlineStr">
        <is>
          <t>1</t>
        </is>
      </c>
      <c r="J2567" t="inlineStr">
        <is>
          <t>1</t>
        </is>
      </c>
      <c r="K2567" t="inlineStr">
        <is>
          <t>---</t>
        </is>
      </c>
      <c r="L2567" t="inlineStr">
        <is>
          <t>---</t>
        </is>
      </c>
      <c r="M2567" t="inlineStr">
        <is>
          <t>---</t>
        </is>
      </c>
      <c r="N2567" t="inlineStr">
        <is>
          <t>---</t>
        </is>
      </c>
      <c r="O2567" t="inlineStr">
        <is>
          <t>---</t>
        </is>
      </c>
      <c r="P2567" t="inlineStr">
        <is>
          <t>---</t>
        </is>
      </c>
      <c r="Q2567" t="inlineStr">
        <is>
          <t>---</t>
        </is>
      </c>
      <c r="R2567" t="inlineStr"/>
      <c r="S2567" t="inlineStr"/>
      <c r="T2567" t="inlineStr"/>
      <c r="U2567" t="inlineStr"/>
      <c r="V2567" t="inlineStr"/>
      <c r="W2567" t="inlineStr"/>
      <c r="X2567" t="inlineStr">
        <is>
          <t>CAP/HSCM/SO00433</t>
        </is>
      </c>
      <c r="Y2567" t="inlineStr">
        <is>
          <t>CAP/HSCM/SO00433</t>
        </is>
      </c>
      <c r="Z2567" t="inlineStr">
        <is>
          <t>2025-07-05 02:18:18</t>
        </is>
      </c>
      <c r="AA2567" t="inlineStr">
        <is>
          <t>2025-07-05 02:17:12</t>
        </is>
      </c>
      <c r="AB2567" t="inlineStr">
        <is>
          <t>1fleurgile</t>
        </is>
      </c>
      <c r="AC2567" t="inlineStr">
        <is>
          <t>2025-07-08 01:25:30</t>
        </is>
      </c>
      <c r="AD2567" s="1" t="inlineStr">
        <is>
          <t>https://www.commcarehq.org/a/caris-test/reports/form_data/462af245-4681-4d02-bd42-730dcd390f8e/</t>
        </is>
      </c>
      <c r="AE2567" t="inlineStr">
        <is>
          <t>---</t>
        </is>
      </c>
      <c r="AF2567" t="inlineStr">
        <is>
          <t>3c5a623af057e23a32ae4000_31510</t>
        </is>
      </c>
      <c r="AG2567" t="inlineStr">
        <is>
          <t>---</t>
        </is>
      </c>
      <c r="AH2567" t="inlineStr">
        <is>
          <t>2025-07-05 02:18:18</t>
        </is>
      </c>
      <c r="AI2567" t="inlineStr">
        <is>
          <t>9cfdf7db54419d22491b2c964b5162b3</t>
        </is>
      </c>
      <c r="AJ2567" t="inlineStr">
        <is>
          <t>2025-07-04</t>
        </is>
      </c>
      <c r="AK2567" t="inlineStr">
        <is>
          <t>4</t>
        </is>
      </c>
      <c r="AL2567" t="inlineStr">
        <is>
          <t>Adherence</t>
        </is>
      </c>
      <c r="AM2567" t="inlineStr">
        <is>
          <t>0</t>
        </is>
      </c>
      <c r="AN2567" t="inlineStr">
        <is>
          <t>Adherence</t>
        </is>
      </c>
      <c r="AO2567" t="inlineStr">
        <is>
          <t>1</t>
        </is>
      </c>
      <c r="AP2567" t="inlineStr">
        <is>
          <t>1</t>
        </is>
      </c>
      <c r="AQ2567" t="inlineStr"/>
      <c r="AR2567" t="inlineStr"/>
      <c r="AS2567" t="inlineStr"/>
      <c r="AT2567" t="inlineStr"/>
      <c r="AU2567" t="inlineStr">
        <is>
          <t>---</t>
        </is>
      </c>
      <c r="AV2567" t="inlineStr">
        <is>
          <t>---</t>
        </is>
      </c>
      <c r="AW2567" t="inlineStr">
        <is>
          <t>---</t>
        </is>
      </c>
      <c r="AX2567" t="inlineStr">
        <is>
          <t>---</t>
        </is>
      </c>
      <c r="AY2567" t="inlineStr">
        <is>
          <t>---</t>
        </is>
      </c>
      <c r="AZ2567" t="inlineStr">
        <is>
          <t>---</t>
        </is>
      </c>
      <c r="BA2567" t="inlineStr">
        <is>
          <t>9cfdf7db54419d22491b2c964b5162b3</t>
        </is>
      </c>
      <c r="BB2567" t="inlineStr">
        <is>
          <t>http://openrosa.org/formdesigner/0B48E039-1E80-49A7-AC24-732B6E788E39</t>
        </is>
      </c>
      <c r="BC2567" t="inlineStr">
        <is>
          <t>Ration et autres visites</t>
        </is>
      </c>
      <c r="BD2567" t="inlineStr">
        <is>
          <t>CommCare Android, version "2.56.1"(471796). App v16173. CommCare Version 2.56.1. Build 471796, built on: 2025-05-12</t>
        </is>
      </c>
      <c r="BE2567" t="inlineStr">
        <is>
          <t>commcare_76b456dd-7d90-498a-a785-92f136625a61</t>
        </is>
      </c>
      <c r="BF2567" t="inlineStr">
        <is>
          <t>19.7264686 -72.2201373 -37.42 9.29</t>
        </is>
      </c>
      <c r="BG2567" t="inlineStr">
        <is>
          <t>f13d8149fc6d39ebe86af18272310ff9</t>
        </is>
      </c>
      <c r="BH2567" t="inlineStr">
        <is>
          <t>e80e5bb19d0d4d1e94c8a1a966fa7d8f</t>
        </is>
      </c>
      <c r="BI2567" t="inlineStr">
        <is>
          <t>15246</t>
        </is>
      </c>
      <c r="BJ2567" t="inlineStr">
        <is>
          <t>XFormInstance</t>
        </is>
      </c>
      <c r="BK2567" t="inlineStr">
        <is>
          <t>ff8760a05b9811f0b65a11d40bc29d02</t>
        </is>
      </c>
      <c r="BL2567" t="b">
        <v>0</v>
      </c>
      <c r="BM2567" t="inlineStr">
        <is>
          <t>---</t>
        </is>
      </c>
      <c r="BN2567" t="inlineStr">
        <is>
          <t>200.113.215.193</t>
        </is>
      </c>
      <c r="BO2567" t="inlineStr">
        <is>
          <t>Philippe Djaisly</t>
        </is>
      </c>
    </row>
    <row r="2568">
      <c r="A2568" t="inlineStr">
        <is>
          <t>2566</t>
        </is>
      </c>
      <c r="B2568" t="inlineStr">
        <is>
          <t>c48d433a-c1f3-4e85-b8ad-55b500252988</t>
        </is>
      </c>
      <c r="C2568" t="inlineStr">
        <is>
          <t>2025-07-04</t>
        </is>
      </c>
      <c r="D2568" t="inlineStr">
        <is>
          <t>4</t>
        </is>
      </c>
      <c r="E2568" t="inlineStr">
        <is>
          <t>Adherence</t>
        </is>
      </c>
      <c r="F2568" t="inlineStr">
        <is>
          <t>0</t>
        </is>
      </c>
      <c r="G2568" t="inlineStr">
        <is>
          <t>Adherence</t>
        </is>
      </c>
      <c r="H2568" t="inlineStr">
        <is>
          <t>1</t>
        </is>
      </c>
      <c r="I2568" t="inlineStr">
        <is>
          <t>1</t>
        </is>
      </c>
      <c r="J2568" t="inlineStr">
        <is>
          <t>1</t>
        </is>
      </c>
      <c r="K2568" t="inlineStr">
        <is>
          <t>---</t>
        </is>
      </c>
      <c r="L2568" t="inlineStr">
        <is>
          <t>---</t>
        </is>
      </c>
      <c r="M2568" t="inlineStr">
        <is>
          <t>---</t>
        </is>
      </c>
      <c r="N2568" t="inlineStr">
        <is>
          <t>---</t>
        </is>
      </c>
      <c r="O2568" t="inlineStr">
        <is>
          <t>---</t>
        </is>
      </c>
      <c r="P2568" t="inlineStr">
        <is>
          <t>---</t>
        </is>
      </c>
      <c r="Q2568" t="inlineStr">
        <is>
          <t>---</t>
        </is>
      </c>
      <c r="R2568" t="inlineStr"/>
      <c r="S2568" t="inlineStr"/>
      <c r="T2568" t="inlineStr"/>
      <c r="U2568" t="inlineStr"/>
      <c r="V2568" t="inlineStr"/>
      <c r="W2568" t="inlineStr"/>
      <c r="X2568" t="inlineStr">
        <is>
          <t>CAP/HSCM/ST04891</t>
        </is>
      </c>
      <c r="Y2568" t="inlineStr">
        <is>
          <t>CAP/HSCM/ST04891</t>
        </is>
      </c>
      <c r="Z2568" t="inlineStr">
        <is>
          <t>2025-07-05 02:19:27</t>
        </is>
      </c>
      <c r="AA2568" t="inlineStr">
        <is>
          <t>2025-07-05 02:18:43</t>
        </is>
      </c>
      <c r="AB2568" t="inlineStr">
        <is>
          <t>1fleurgile</t>
        </is>
      </c>
      <c r="AC2568" t="inlineStr">
        <is>
          <t>2025-07-08 01:25:31</t>
        </is>
      </c>
      <c r="AD2568" s="1" t="inlineStr">
        <is>
          <t>https://www.commcarehq.org/a/caris-test/reports/form_data/c48d433a-c1f3-4e85-b8ad-55b500252988/</t>
        </is>
      </c>
      <c r="AE2568" t="inlineStr">
        <is>
          <t>---</t>
        </is>
      </c>
      <c r="AF2568" t="inlineStr">
        <is>
          <t>3c5a623af057e23a32ae4000_199100</t>
        </is>
      </c>
      <c r="AG2568" t="inlineStr">
        <is>
          <t>---</t>
        </is>
      </c>
      <c r="AH2568" t="inlineStr">
        <is>
          <t>2025-07-05 02:19:27</t>
        </is>
      </c>
      <c r="AI2568" t="inlineStr">
        <is>
          <t>9cfdf7db54419d22491b2c964b5162b3</t>
        </is>
      </c>
      <c r="AJ2568" t="inlineStr">
        <is>
          <t>2025-07-04</t>
        </is>
      </c>
      <c r="AK2568" t="inlineStr">
        <is>
          <t>4</t>
        </is>
      </c>
      <c r="AL2568" t="inlineStr">
        <is>
          <t>Adherence</t>
        </is>
      </c>
      <c r="AM2568" t="inlineStr">
        <is>
          <t>0</t>
        </is>
      </c>
      <c r="AN2568" t="inlineStr">
        <is>
          <t>Adherence</t>
        </is>
      </c>
      <c r="AO2568" t="inlineStr">
        <is>
          <t>1</t>
        </is>
      </c>
      <c r="AP2568" t="inlineStr">
        <is>
          <t>1</t>
        </is>
      </c>
      <c r="AQ2568" t="inlineStr"/>
      <c r="AR2568" t="inlineStr"/>
      <c r="AS2568" t="inlineStr"/>
      <c r="AT2568" t="inlineStr"/>
      <c r="AU2568" t="inlineStr">
        <is>
          <t>---</t>
        </is>
      </c>
      <c r="AV2568" t="inlineStr">
        <is>
          <t>---</t>
        </is>
      </c>
      <c r="AW2568" t="inlineStr">
        <is>
          <t>---</t>
        </is>
      </c>
      <c r="AX2568" t="inlineStr">
        <is>
          <t>---</t>
        </is>
      </c>
      <c r="AY2568" t="inlineStr">
        <is>
          <t>---</t>
        </is>
      </c>
      <c r="AZ2568" t="inlineStr">
        <is>
          <t>---</t>
        </is>
      </c>
      <c r="BA2568" t="inlineStr">
        <is>
          <t>9cfdf7db54419d22491b2c964b5162b3</t>
        </is>
      </c>
      <c r="BB2568" t="inlineStr">
        <is>
          <t>http://openrosa.org/formdesigner/0B48E039-1E80-49A7-AC24-732B6E788E39</t>
        </is>
      </c>
      <c r="BC2568" t="inlineStr">
        <is>
          <t>Ration et autres visites</t>
        </is>
      </c>
      <c r="BD2568" t="inlineStr">
        <is>
          <t>CommCare Android, version "2.56.1"(471796). App v16173. CommCare Version 2.56.1. Build 471796, built on: 2025-05-12</t>
        </is>
      </c>
      <c r="BE2568" t="inlineStr">
        <is>
          <t>commcare_76b456dd-7d90-498a-a785-92f136625a61</t>
        </is>
      </c>
      <c r="BF2568" t="inlineStr">
        <is>
          <t>19.7265976 -72.2202534 -28.79 31.55</t>
        </is>
      </c>
      <c r="BG2568" t="inlineStr">
        <is>
          <t>f13d8149fc6d39ebe86af18272310ff9</t>
        </is>
      </c>
      <c r="BH2568" t="inlineStr">
        <is>
          <t>e80e5bb19d0d4d1e94c8a1a966fa7d8f</t>
        </is>
      </c>
      <c r="BI2568" t="inlineStr">
        <is>
          <t>15246</t>
        </is>
      </c>
      <c r="BJ2568" t="inlineStr">
        <is>
          <t>XFormInstance</t>
        </is>
      </c>
      <c r="BK2568" t="inlineStr">
        <is>
          <t>ff8760a05b9811f0b65a11d40bc29d02</t>
        </is>
      </c>
      <c r="BL2568" t="b">
        <v>0</v>
      </c>
      <c r="BM2568" t="inlineStr">
        <is>
          <t>---</t>
        </is>
      </c>
      <c r="BN2568" t="inlineStr">
        <is>
          <t>200.113.215.193</t>
        </is>
      </c>
      <c r="BO2568" t="inlineStr">
        <is>
          <t>Djouney Louis</t>
        </is>
      </c>
    </row>
    <row r="2569">
      <c r="A2569" t="inlineStr">
        <is>
          <t>2567</t>
        </is>
      </c>
      <c r="B2569" t="inlineStr">
        <is>
          <t>a12d32ea-7b1b-4dd9-ac96-7f988652e4c7</t>
        </is>
      </c>
      <c r="C2569" t="inlineStr">
        <is>
          <t>2025-07-07</t>
        </is>
      </c>
      <c r="D2569" t="inlineStr">
        <is>
          <t>4</t>
        </is>
      </c>
      <c r="E2569" t="inlineStr">
        <is>
          <t>Adherence</t>
        </is>
      </c>
      <c r="F2569" t="inlineStr">
        <is>
          <t>0</t>
        </is>
      </c>
      <c r="G2569" t="inlineStr">
        <is>
          <t>Adherence</t>
        </is>
      </c>
      <c r="H2569" t="inlineStr">
        <is>
          <t>1</t>
        </is>
      </c>
      <c r="I2569" t="inlineStr">
        <is>
          <t>0</t>
        </is>
      </c>
      <c r="J2569" t="inlineStr">
        <is>
          <t>---</t>
        </is>
      </c>
      <c r="K2569" t="inlineStr">
        <is>
          <t>---</t>
        </is>
      </c>
      <c r="L2569" t="inlineStr">
        <is>
          <t>---</t>
        </is>
      </c>
      <c r="M2569" t="inlineStr">
        <is>
          <t>---</t>
        </is>
      </c>
      <c r="N2569" t="inlineStr">
        <is>
          <t>---</t>
        </is>
      </c>
      <c r="O2569" t="inlineStr">
        <is>
          <t>---</t>
        </is>
      </c>
      <c r="P2569" t="inlineStr">
        <is>
          <t>---</t>
        </is>
      </c>
      <c r="Q2569" t="inlineStr">
        <is>
          <t>---</t>
        </is>
      </c>
      <c r="R2569" t="inlineStr">
        <is>
          <t>---</t>
        </is>
      </c>
      <c r="S2569" t="inlineStr">
        <is>
          <t>---</t>
        </is>
      </c>
      <c r="T2569" t="inlineStr">
        <is>
          <t>---</t>
        </is>
      </c>
      <c r="U2569" t="inlineStr">
        <is>
          <t>---</t>
        </is>
      </c>
      <c r="V2569" t="inlineStr">
        <is>
          <t>---</t>
        </is>
      </c>
      <c r="W2569" t="inlineStr"/>
      <c r="X2569" t="inlineStr">
        <is>
          <t>CAP/HSCM/ST04548</t>
        </is>
      </c>
      <c r="Y2569" t="inlineStr">
        <is>
          <t>CAP/HSCM/ST04548</t>
        </is>
      </c>
      <c r="Z2569" t="inlineStr">
        <is>
          <t>2025-07-08 02:24:54</t>
        </is>
      </c>
      <c r="AA2569" t="inlineStr">
        <is>
          <t>2025-07-08 02:24:18</t>
        </is>
      </c>
      <c r="AB2569" t="inlineStr">
        <is>
          <t>1fleurgile</t>
        </is>
      </c>
      <c r="AC2569" t="inlineStr">
        <is>
          <t>2025-07-08 01:36:18</t>
        </is>
      </c>
      <c r="AD2569" s="1" t="inlineStr">
        <is>
          <t>https://www.commcarehq.org/a/caris-test/reports/form_data/a12d32ea-7b1b-4dd9-ac96-7f988652e4c7/</t>
        </is>
      </c>
      <c r="AE2569" t="inlineStr">
        <is>
          <t>---</t>
        </is>
      </c>
      <c r="AF2569" t="inlineStr">
        <is>
          <t>3c5a623af057e23a32ae4000_186745</t>
        </is>
      </c>
      <c r="AG2569" t="inlineStr">
        <is>
          <t>---</t>
        </is>
      </c>
      <c r="AH2569" t="inlineStr">
        <is>
          <t>2025-07-08 02:24:54</t>
        </is>
      </c>
      <c r="AI2569" t="inlineStr">
        <is>
          <t>9cfdf7db54419d22491b2c964b5162b3</t>
        </is>
      </c>
      <c r="AJ2569" t="inlineStr">
        <is>
          <t>2025-07-07</t>
        </is>
      </c>
      <c r="AK2569" t="inlineStr">
        <is>
          <t>4</t>
        </is>
      </c>
      <c r="AL2569" t="inlineStr">
        <is>
          <t>Adherence</t>
        </is>
      </c>
      <c r="AM2569" t="inlineStr">
        <is>
          <t>0</t>
        </is>
      </c>
      <c r="AN2569" t="inlineStr">
        <is>
          <t>Adherence</t>
        </is>
      </c>
      <c r="AO2569" t="inlineStr">
        <is>
          <t>1</t>
        </is>
      </c>
      <c r="AP2569" t="inlineStr">
        <is>
          <t>0</t>
        </is>
      </c>
      <c r="AQ2569" t="inlineStr">
        <is>
          <t>---</t>
        </is>
      </c>
      <c r="AR2569" t="inlineStr">
        <is>
          <t>---</t>
        </is>
      </c>
      <c r="AS2569" t="inlineStr">
        <is>
          <t>---</t>
        </is>
      </c>
      <c r="AT2569" t="inlineStr"/>
      <c r="AU2569" t="inlineStr">
        <is>
          <t>---</t>
        </is>
      </c>
      <c r="AV2569" t="inlineStr">
        <is>
          <t>---</t>
        </is>
      </c>
      <c r="AW2569" t="inlineStr">
        <is>
          <t>---</t>
        </is>
      </c>
      <c r="AX2569" t="inlineStr">
        <is>
          <t>---</t>
        </is>
      </c>
      <c r="AY2569" t="inlineStr">
        <is>
          <t>---</t>
        </is>
      </c>
      <c r="AZ2569" t="inlineStr">
        <is>
          <t>---</t>
        </is>
      </c>
      <c r="BA2569" t="inlineStr">
        <is>
          <t>9cfdf7db54419d22491b2c964b5162b3</t>
        </is>
      </c>
      <c r="BB2569" t="inlineStr">
        <is>
          <t>http://openrosa.org/formdesigner/0B48E039-1E80-49A7-AC24-732B6E788E39</t>
        </is>
      </c>
      <c r="BC2569" t="inlineStr">
        <is>
          <t>Ration et autres visites</t>
        </is>
      </c>
      <c r="BD2569" t="inlineStr">
        <is>
          <t>CommCare Android, version "2.56.1"(471796). App v16173. CommCare Version 2.56.1. Build 471796, built on: 2025-05-12</t>
        </is>
      </c>
      <c r="BE2569" t="inlineStr">
        <is>
          <t>commcare_76b456dd-7d90-498a-a785-92f136625a61</t>
        </is>
      </c>
      <c r="BF2569" t="inlineStr">
        <is>
          <t>19.726571 -72.2201749 -21.63 9.58</t>
        </is>
      </c>
      <c r="BG2569" t="inlineStr">
        <is>
          <t>f13d8149fc6d39ebe86af18272310ff9</t>
        </is>
      </c>
      <c r="BH2569" t="inlineStr">
        <is>
          <t>e80e5bb19d0d4d1e94c8a1a966fa7d8f</t>
        </is>
      </c>
      <c r="BI2569" t="inlineStr">
        <is>
          <t>15246</t>
        </is>
      </c>
      <c r="BJ2569" t="inlineStr">
        <is>
          <t>XFormInstance</t>
        </is>
      </c>
      <c r="BK2569" t="inlineStr">
        <is>
          <t>7405c1465b9a11f09cea67f5b9467e78</t>
        </is>
      </c>
      <c r="BL2569" t="b">
        <v>0</v>
      </c>
      <c r="BM2569" t="inlineStr">
        <is>
          <t>---</t>
        </is>
      </c>
      <c r="BN2569" t="inlineStr">
        <is>
          <t>200.113.215.116</t>
        </is>
      </c>
      <c r="BO2569" t="inlineStr">
        <is>
          <t>Roderlie Orusen</t>
        </is>
      </c>
    </row>
    <row r="2570">
      <c r="A2570" t="inlineStr">
        <is>
          <t>2568</t>
        </is>
      </c>
      <c r="B2570" t="inlineStr">
        <is>
          <t>9cf433fc-5c96-41b8-948f-9a9956c5ac00</t>
        </is>
      </c>
      <c r="C2570" t="inlineStr">
        <is>
          <t>2025-07-07</t>
        </is>
      </c>
      <c r="D2570" t="inlineStr">
        <is>
          <t>4</t>
        </is>
      </c>
      <c r="E2570" t="inlineStr">
        <is>
          <t>Suivi adherence</t>
        </is>
      </c>
      <c r="F2570" t="inlineStr">
        <is>
          <t>0</t>
        </is>
      </c>
      <c r="G2570" t="inlineStr">
        <is>
          <t>Adherence</t>
        </is>
      </c>
      <c r="H2570" t="inlineStr">
        <is>
          <t>1</t>
        </is>
      </c>
      <c r="I2570" t="inlineStr">
        <is>
          <t>0</t>
        </is>
      </c>
      <c r="J2570" t="inlineStr">
        <is>
          <t>---</t>
        </is>
      </c>
      <c r="K2570" t="inlineStr">
        <is>
          <t>---</t>
        </is>
      </c>
      <c r="L2570" t="inlineStr">
        <is>
          <t>---</t>
        </is>
      </c>
      <c r="M2570" t="inlineStr">
        <is>
          <t>---</t>
        </is>
      </c>
      <c r="N2570" t="inlineStr">
        <is>
          <t>---</t>
        </is>
      </c>
      <c r="O2570" t="inlineStr">
        <is>
          <t>---</t>
        </is>
      </c>
      <c r="P2570" t="inlineStr">
        <is>
          <t>---</t>
        </is>
      </c>
      <c r="Q2570" t="inlineStr">
        <is>
          <t>---</t>
        </is>
      </c>
      <c r="R2570" t="inlineStr">
        <is>
          <t>---</t>
        </is>
      </c>
      <c r="S2570" t="inlineStr">
        <is>
          <t>---</t>
        </is>
      </c>
      <c r="T2570" t="inlineStr">
        <is>
          <t>---</t>
        </is>
      </c>
      <c r="U2570" t="inlineStr">
        <is>
          <t>---</t>
        </is>
      </c>
      <c r="V2570" t="inlineStr">
        <is>
          <t>---</t>
        </is>
      </c>
      <c r="W2570" t="inlineStr"/>
      <c r="X2570" t="inlineStr">
        <is>
          <t>CAP/HSCM/ST00311</t>
        </is>
      </c>
      <c r="Y2570" t="inlineStr">
        <is>
          <t>CAP/HSCM/ST00311</t>
        </is>
      </c>
      <c r="Z2570" t="inlineStr">
        <is>
          <t>2025-07-08 02:26:56</t>
        </is>
      </c>
      <c r="AA2570" t="inlineStr">
        <is>
          <t>2025-07-08 02:25:55</t>
        </is>
      </c>
      <c r="AB2570" t="inlineStr">
        <is>
          <t>1fleurgile</t>
        </is>
      </c>
      <c r="AC2570" t="inlineStr">
        <is>
          <t>2025-07-08 01:36:18</t>
        </is>
      </c>
      <c r="AD2570" s="1" t="inlineStr">
        <is>
          <t>https://www.commcarehq.org/a/caris-test/reports/form_data/9cf433fc-5c96-41b8-948f-9a9956c5ac00/</t>
        </is>
      </c>
      <c r="AE2570" t="inlineStr">
        <is>
          <t>---</t>
        </is>
      </c>
      <c r="AF2570" t="inlineStr">
        <is>
          <t>fcaac65e2a1d488fbc6c79600227ef0d</t>
        </is>
      </c>
      <c r="AG2570" t="inlineStr">
        <is>
          <t>---</t>
        </is>
      </c>
      <c r="AH2570" t="inlineStr">
        <is>
          <t>2025-07-08 02:26:56</t>
        </is>
      </c>
      <c r="AI2570" t="inlineStr">
        <is>
          <t>9cfdf7db54419d22491b2c964b5162b3</t>
        </is>
      </c>
      <c r="AJ2570" t="inlineStr">
        <is>
          <t>2025-07-07</t>
        </is>
      </c>
      <c r="AK2570" t="inlineStr">
        <is>
          <t>4</t>
        </is>
      </c>
      <c r="AL2570" t="inlineStr">
        <is>
          <t>Suivi adherence</t>
        </is>
      </c>
      <c r="AM2570" t="inlineStr">
        <is>
          <t>0</t>
        </is>
      </c>
      <c r="AN2570" t="inlineStr">
        <is>
          <t>Adherence</t>
        </is>
      </c>
      <c r="AO2570" t="inlineStr">
        <is>
          <t>1</t>
        </is>
      </c>
      <c r="AP2570" t="inlineStr">
        <is>
          <t>0</t>
        </is>
      </c>
      <c r="AQ2570" t="inlineStr">
        <is>
          <t>---</t>
        </is>
      </c>
      <c r="AR2570" t="inlineStr">
        <is>
          <t>---</t>
        </is>
      </c>
      <c r="AS2570" t="inlineStr">
        <is>
          <t>---</t>
        </is>
      </c>
      <c r="AT2570" t="inlineStr"/>
      <c r="AU2570" t="inlineStr">
        <is>
          <t>---</t>
        </is>
      </c>
      <c r="AV2570" t="inlineStr">
        <is>
          <t>---</t>
        </is>
      </c>
      <c r="AW2570" t="inlineStr">
        <is>
          <t>---</t>
        </is>
      </c>
      <c r="AX2570" t="inlineStr">
        <is>
          <t>---</t>
        </is>
      </c>
      <c r="AY2570" t="inlineStr">
        <is>
          <t>---</t>
        </is>
      </c>
      <c r="AZ2570" t="inlineStr">
        <is>
          <t>---</t>
        </is>
      </c>
      <c r="BA2570" t="inlineStr">
        <is>
          <t>9cfdf7db54419d22491b2c964b5162b3</t>
        </is>
      </c>
      <c r="BB2570" t="inlineStr">
        <is>
          <t>http://openrosa.org/formdesigner/0B48E039-1E80-49A7-AC24-732B6E788E39</t>
        </is>
      </c>
      <c r="BC2570" t="inlineStr">
        <is>
          <t>Ration et autres visites</t>
        </is>
      </c>
      <c r="BD2570" t="inlineStr">
        <is>
          <t>CommCare Android, version "2.56.1"(471796). App v16173. CommCare Version 2.56.1. Build 471796, built on: 2025-05-12</t>
        </is>
      </c>
      <c r="BE2570" t="inlineStr">
        <is>
          <t>commcare_76b456dd-7d90-498a-a785-92f136625a61</t>
        </is>
      </c>
      <c r="BF2570" t="inlineStr">
        <is>
          <t>19.7265196 -72.2201109 -21.7 9.98</t>
        </is>
      </c>
      <c r="BG2570" t="inlineStr">
        <is>
          <t>f13d8149fc6d39ebe86af18272310ff9</t>
        </is>
      </c>
      <c r="BH2570" t="inlineStr">
        <is>
          <t>e80e5bb19d0d4d1e94c8a1a966fa7d8f</t>
        </is>
      </c>
      <c r="BI2570" t="inlineStr">
        <is>
          <t>15246</t>
        </is>
      </c>
      <c r="BJ2570" t="inlineStr">
        <is>
          <t>XFormInstance</t>
        </is>
      </c>
      <c r="BK2570" t="inlineStr">
        <is>
          <t>7405c1465b9a11f09cea67f5b9467e78</t>
        </is>
      </c>
      <c r="BL2570" t="b">
        <v>0</v>
      </c>
      <c r="BM2570" t="inlineStr">
        <is>
          <t>---</t>
        </is>
      </c>
      <c r="BN2570" t="inlineStr">
        <is>
          <t>200.113.215.116</t>
        </is>
      </c>
      <c r="BO2570" t="inlineStr">
        <is>
          <t>MIDELINE NOEL</t>
        </is>
      </c>
    </row>
    <row r="2571">
      <c r="A2571" t="inlineStr">
        <is>
          <t>2569</t>
        </is>
      </c>
      <c r="B2571" t="inlineStr">
        <is>
          <t>f58e43c2-bff3-4672-9a08-2cf87145e70b</t>
        </is>
      </c>
      <c r="C2571" t="inlineStr">
        <is>
          <t>2025-07-08</t>
        </is>
      </c>
      <c r="D2571" t="inlineStr">
        <is>
          <t>4</t>
        </is>
      </c>
      <c r="E2571" t="inlineStr">
        <is>
          <t>Livraison de lunettes</t>
        </is>
      </c>
      <c r="F2571" t="inlineStr">
        <is>
          <t>1</t>
        </is>
      </c>
      <c r="G2571" t="inlineStr">
        <is>
          <t>pour planifier la visite</t>
        </is>
      </c>
      <c r="H2571" t="inlineStr">
        <is>
          <t>1</t>
        </is>
      </c>
      <c r="I2571" t="inlineStr">
        <is>
          <t>1</t>
        </is>
      </c>
      <c r="J2571" t="inlineStr">
        <is>
          <t>1</t>
        </is>
      </c>
      <c r="K2571" t="inlineStr">
        <is>
          <t>---</t>
        </is>
      </c>
      <c r="L2571" t="inlineStr">
        <is>
          <t>---</t>
        </is>
      </c>
      <c r="M2571" t="inlineStr">
        <is>
          <t>---</t>
        </is>
      </c>
      <c r="N2571" t="inlineStr">
        <is>
          <t>---</t>
        </is>
      </c>
      <c r="O2571" t="inlineStr">
        <is>
          <t>---</t>
        </is>
      </c>
      <c r="P2571" t="inlineStr">
        <is>
          <t>---</t>
        </is>
      </c>
      <c r="Q2571" t="inlineStr">
        <is>
          <t>---</t>
        </is>
      </c>
      <c r="R2571" t="inlineStr">
        <is>
          <t>14.7</t>
        </is>
      </c>
      <c r="S2571" t="inlineStr">
        <is>
          <t>24.2</t>
        </is>
      </c>
      <c r="T2571" t="inlineStr">
        <is>
          <t>126.0</t>
        </is>
      </c>
      <c r="U2571">
        <f>HYPERLINK("https://www.commcarehq.org/a/caris-test/api/form_attachment/v1/f58e43c2-bff3-4672-9a08-2cf87145e70b/1751976779921.jpg")</f>
        <v/>
      </c>
      <c r="V2571" t="inlineStr"/>
      <c r="W2571" t="inlineStr"/>
      <c r="X2571" t="inlineStr">
        <is>
          <t>PAP/NPFS/ST02837</t>
        </is>
      </c>
      <c r="Y2571" t="inlineStr">
        <is>
          <t>PAP/NPFS/ST02837</t>
        </is>
      </c>
      <c r="Z2571" t="inlineStr">
        <is>
          <t>2025-07-08 12:13:08</t>
        </is>
      </c>
      <c r="AA2571" t="inlineStr">
        <is>
          <t>2025-07-08 12:11:02</t>
        </is>
      </c>
      <c r="AB2571" t="inlineStr">
        <is>
          <t>2christelle</t>
        </is>
      </c>
      <c r="AC2571" t="inlineStr">
        <is>
          <t>2025-07-08 12:13:18</t>
        </is>
      </c>
      <c r="AD2571" s="1" t="inlineStr">
        <is>
          <t>https://www.commcarehq.org/a/caris-test/reports/form_data/f58e43c2-bff3-4672-9a08-2cf87145e70b/</t>
        </is>
      </c>
      <c r="AE2571" t="inlineStr">
        <is>
          <t>---</t>
        </is>
      </c>
      <c r="AF2571" t="inlineStr">
        <is>
          <t>3c5a623af057e23a32ae4000_32896</t>
        </is>
      </c>
      <c r="AG2571" t="inlineStr">
        <is>
          <t>---</t>
        </is>
      </c>
      <c r="AH2571" t="inlineStr">
        <is>
          <t>2025-07-08 12:13:08</t>
        </is>
      </c>
      <c r="AI2571" t="inlineStr">
        <is>
          <t>246df32431d94e4a97fb5b1b8bef6b0e</t>
        </is>
      </c>
      <c r="AJ2571" t="inlineStr">
        <is>
          <t>2025-07-08</t>
        </is>
      </c>
      <c r="AK2571" t="inlineStr">
        <is>
          <t>4</t>
        </is>
      </c>
      <c r="AL2571" t="inlineStr">
        <is>
          <t>Livraison de lunettes</t>
        </is>
      </c>
      <c r="AM2571" t="inlineStr">
        <is>
          <t>1</t>
        </is>
      </c>
      <c r="AN2571" t="inlineStr">
        <is>
          <t>pour planifier la visite</t>
        </is>
      </c>
      <c r="AO2571" t="inlineStr">
        <is>
          <t>1</t>
        </is>
      </c>
      <c r="AP2571" t="inlineStr">
        <is>
          <t>1</t>
        </is>
      </c>
      <c r="AQ2571" t="inlineStr">
        <is>
          <t>14.7</t>
        </is>
      </c>
      <c r="AR2571" t="inlineStr">
        <is>
          <t>24.2</t>
        </is>
      </c>
      <c r="AS2571" t="inlineStr">
        <is>
          <t>126</t>
        </is>
      </c>
      <c r="AT2571" t="inlineStr"/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---</t>
        </is>
      </c>
      <c r="AY2571" t="inlineStr">
        <is>
          <t>---</t>
        </is>
      </c>
      <c r="AZ2571" t="inlineStr">
        <is>
          <t>---</t>
        </is>
      </c>
      <c r="BA2571" t="inlineStr">
        <is>
          <t>246df32431d94e4a97fb5b1b8bef6b0e</t>
        </is>
      </c>
      <c r="BB2571" t="inlineStr">
        <is>
          <t>http://openrosa.org/formdesigner/0B48E039-1E80-49A7-AC24-732B6E788E39</t>
        </is>
      </c>
      <c r="BC2571" t="inlineStr">
        <is>
          <t>Ration et autres visites</t>
        </is>
      </c>
      <c r="BD2571" t="inlineStr">
        <is>
          <t>CommCare Android, version "2.57.1"(474458). App v16173. CommCare Version 2.57.1. Build 474458, built on: 2025-07-03</t>
        </is>
      </c>
      <c r="BE2571" t="inlineStr">
        <is>
          <t>commcare_95f1782f-8426-4434-b328-8386bbd0e352</t>
        </is>
      </c>
      <c r="BF2571" t="inlineStr">
        <is>
          <t>18.5065027 -72.277274 0.0 100.0</t>
        </is>
      </c>
      <c r="BG2571" t="inlineStr">
        <is>
          <t>f13d8149fc6d39ebe86af18272310ff9</t>
        </is>
      </c>
      <c r="BH2571" t="inlineStr">
        <is>
          <t>e80e5bb19d0d4d1e94c8a1a966fa7d8f</t>
        </is>
      </c>
      <c r="BI2571" t="inlineStr">
        <is>
          <t>15246</t>
        </is>
      </c>
      <c r="BJ2571" t="inlineStr">
        <is>
          <t>XFormInstance</t>
        </is>
      </c>
      <c r="BK2571" t="inlineStr">
        <is>
          <t>93e059fe5bf411f09fdf9db6a7f6994f</t>
        </is>
      </c>
      <c r="BL2571" t="b">
        <v>0</v>
      </c>
      <c r="BM2571" t="inlineStr">
        <is>
          <t>---</t>
        </is>
      </c>
      <c r="BN2571" t="inlineStr">
        <is>
          <t>200.113.251.87</t>
        </is>
      </c>
      <c r="BO2571" t="inlineStr">
        <is>
          <t>Junia Rose Sejour Lafontant</t>
        </is>
      </c>
    </row>
    <row r="2572">
      <c r="A2572" t="inlineStr">
        <is>
          <t>2570</t>
        </is>
      </c>
      <c r="B2572" t="inlineStr">
        <is>
          <t>8fc3fcfe-7fd5-440e-a694-44353197bd8b</t>
        </is>
      </c>
      <c r="C2572" t="inlineStr">
        <is>
          <t>2025-07-02</t>
        </is>
      </c>
      <c r="D2572" t="inlineStr">
        <is>
          <t>4</t>
        </is>
      </c>
      <c r="E2572" t="inlineStr">
        <is>
          <t>Livraison de medicament(ARV)</t>
        </is>
      </c>
      <c r="F2572" t="inlineStr">
        <is>
          <t>1</t>
        </is>
      </c>
      <c r="G2572" t="inlineStr">
        <is>
          <t>Oui.</t>
        </is>
      </c>
      <c r="H2572" t="inlineStr">
        <is>
          <t>1</t>
        </is>
      </c>
      <c r="I2572" t="inlineStr">
        <is>
          <t>1</t>
        </is>
      </c>
      <c r="J2572" t="inlineStr"/>
      <c r="K2572" t="inlineStr">
        <is>
          <t>---</t>
        </is>
      </c>
      <c r="L2572" t="inlineStr">
        <is>
          <t>---</t>
        </is>
      </c>
      <c r="M2572" t="inlineStr">
        <is>
          <t>---</t>
        </is>
      </c>
      <c r="N2572" t="inlineStr">
        <is>
          <t>---</t>
        </is>
      </c>
      <c r="O2572" t="inlineStr">
        <is>
          <t>---</t>
        </is>
      </c>
      <c r="P2572" t="inlineStr">
        <is>
          <t>---</t>
        </is>
      </c>
      <c r="Q2572" t="inlineStr">
        <is>
          <t>---</t>
        </is>
      </c>
      <c r="R2572" t="inlineStr"/>
      <c r="S2572" t="inlineStr"/>
      <c r="T2572" t="inlineStr"/>
      <c r="U2572" t="inlineStr"/>
      <c r="V2572" t="inlineStr"/>
      <c r="W2572" t="inlineStr"/>
      <c r="X2572" t="inlineStr">
        <is>
          <t>PAP/HOFP/ST00908</t>
        </is>
      </c>
      <c r="Y2572" t="inlineStr">
        <is>
          <t>PAP/HOFP/ST00908</t>
        </is>
      </c>
      <c r="Z2572" t="inlineStr">
        <is>
          <t>2025-07-02 12:53:06</t>
        </is>
      </c>
      <c r="AA2572" t="inlineStr">
        <is>
          <t>2025-07-02 12:51:56</t>
        </is>
      </c>
      <c r="AB2572" t="inlineStr">
        <is>
          <t>2paulette</t>
        </is>
      </c>
      <c r="AC2572" t="inlineStr">
        <is>
          <t>2025-07-08 14:36:43</t>
        </is>
      </c>
      <c r="AD2572" s="1" t="inlineStr">
        <is>
          <t>https://www.commcarehq.org/a/caris-test/reports/form_data/8fc3fcfe-7fd5-440e-a694-44353197bd8b/</t>
        </is>
      </c>
      <c r="AE2572" t="inlineStr">
        <is>
          <t>---</t>
        </is>
      </c>
      <c r="AF2572" t="inlineStr">
        <is>
          <t>b09c6e456c704127a008a63b7aa3bd7a</t>
        </is>
      </c>
      <c r="AG2572" t="inlineStr">
        <is>
          <t>---</t>
        </is>
      </c>
      <c r="AH2572" t="inlineStr">
        <is>
          <t>2025-07-02 12:53:06</t>
        </is>
      </c>
      <c r="AI2572" t="inlineStr">
        <is>
          <t>e219d21e6ff4490790269c5de8767b64</t>
        </is>
      </c>
      <c r="AJ2572" t="inlineStr">
        <is>
          <t>2025-07-02</t>
        </is>
      </c>
      <c r="AK2572" t="inlineStr">
        <is>
          <t>4</t>
        </is>
      </c>
      <c r="AL2572" t="inlineStr">
        <is>
          <t>Livraison de medicament(ARV)</t>
        </is>
      </c>
      <c r="AM2572" t="inlineStr">
        <is>
          <t>1</t>
        </is>
      </c>
      <c r="AN2572" t="inlineStr">
        <is>
          <t>Oui.</t>
        </is>
      </c>
      <c r="AO2572" t="inlineStr">
        <is>
          <t>1</t>
        </is>
      </c>
      <c r="AP2572" t="inlineStr">
        <is>
          <t>1</t>
        </is>
      </c>
      <c r="AQ2572" t="inlineStr"/>
      <c r="AR2572" t="inlineStr"/>
      <c r="AS2572" t="inlineStr"/>
      <c r="AT2572" t="inlineStr"/>
      <c r="AU2572" t="inlineStr">
        <is>
          <t>---</t>
        </is>
      </c>
      <c r="AV2572" t="inlineStr">
        <is>
          <t>---</t>
        </is>
      </c>
      <c r="AW2572" t="inlineStr">
        <is>
          <t>---</t>
        </is>
      </c>
      <c r="AX2572" t="inlineStr">
        <is>
          <t>---</t>
        </is>
      </c>
      <c r="AY2572" t="inlineStr">
        <is>
          <t>---</t>
        </is>
      </c>
      <c r="AZ2572" t="inlineStr">
        <is>
          <t>---</t>
        </is>
      </c>
      <c r="BA2572" t="inlineStr">
        <is>
          <t>e219d21e6ff4490790269c5de8767b64</t>
        </is>
      </c>
      <c r="BB2572" t="inlineStr">
        <is>
          <t>http://openrosa.org/formdesigner/0B48E039-1E80-49A7-AC24-732B6E788E39</t>
        </is>
      </c>
      <c r="BC2572" t="inlineStr">
        <is>
          <t>Ration et autres visites</t>
        </is>
      </c>
      <c r="BD2572" t="inlineStr">
        <is>
          <t>CommCare Android, version "2.57.0"(474404). App v16173. CommCare Version 2.57.0. Build 474404, built on: 2025-06-25</t>
        </is>
      </c>
      <c r="BE2572" t="inlineStr">
        <is>
          <t>commcare_128eeb89-2b69-45ca-a0c0-a60a042eb53e</t>
        </is>
      </c>
      <c r="BF2572" t="inlineStr"/>
      <c r="BG2572" t="inlineStr">
        <is>
          <t>f13d8149fc6d39ebe86af18272310ff9</t>
        </is>
      </c>
      <c r="BH2572" t="inlineStr">
        <is>
          <t>e80e5bb19d0d4d1e94c8a1a966fa7d8f</t>
        </is>
      </c>
      <c r="BI2572" t="inlineStr">
        <is>
          <t>15246</t>
        </is>
      </c>
      <c r="BJ2572" t="inlineStr">
        <is>
          <t>XFormInstance</t>
        </is>
      </c>
      <c r="BK2572" t="inlineStr">
        <is>
          <t>5ea2b6485b3011f0bf7783577ca95792</t>
        </is>
      </c>
      <c r="BL2572" t="b">
        <v>0</v>
      </c>
      <c r="BM2572" t="inlineStr">
        <is>
          <t>---</t>
        </is>
      </c>
      <c r="BN2572" t="inlineStr">
        <is>
          <t>200.113.253.139</t>
        </is>
      </c>
      <c r="BO2572" t="inlineStr">
        <is>
          <t>Tania Occeus</t>
        </is>
      </c>
    </row>
    <row r="2573">
      <c r="A2573" t="inlineStr">
        <is>
          <t>2571</t>
        </is>
      </c>
      <c r="B2573" t="inlineStr">
        <is>
          <t>b16ca997-0bcb-4476-acbf-b249c9940fde</t>
        </is>
      </c>
      <c r="C2573" t="inlineStr">
        <is>
          <t>2025-07-08</t>
        </is>
      </c>
      <c r="D2573" t="inlineStr">
        <is>
          <t>3</t>
        </is>
      </c>
      <c r="E2573" t="inlineStr">
        <is>
          <t>---</t>
        </is>
      </c>
      <c r="F2573" t="inlineStr">
        <is>
          <t>0</t>
        </is>
      </c>
      <c r="G2573" t="inlineStr">
        <is>
          <t>---</t>
        </is>
      </c>
      <c r="H2573" t="inlineStr">
        <is>
          <t>1</t>
        </is>
      </c>
      <c r="I2573" t="inlineStr">
        <is>
          <t>0</t>
        </is>
      </c>
      <c r="J2573" t="inlineStr">
        <is>
          <t>---</t>
        </is>
      </c>
      <c r="K2573" t="inlineStr">
        <is>
          <t>---</t>
        </is>
      </c>
      <c r="L2573" t="inlineStr">
        <is>
          <t>---</t>
        </is>
      </c>
      <c r="M2573" t="inlineStr">
        <is>
          <t>---</t>
        </is>
      </c>
      <c r="N2573" t="inlineStr">
        <is>
          <t>---</t>
        </is>
      </c>
      <c r="O2573" t="inlineStr">
        <is>
          <t>---</t>
        </is>
      </c>
      <c r="P2573" t="inlineStr">
        <is>
          <t>---</t>
        </is>
      </c>
      <c r="Q2573" t="inlineStr">
        <is>
          <t>---</t>
        </is>
      </c>
      <c r="R2573" t="inlineStr">
        <is>
          <t>---</t>
        </is>
      </c>
      <c r="S2573" t="inlineStr">
        <is>
          <t>---</t>
        </is>
      </c>
      <c r="T2573" t="inlineStr">
        <is>
          <t>---</t>
        </is>
      </c>
      <c r="U2573" t="inlineStr">
        <is>
          <t>---</t>
        </is>
      </c>
      <c r="V2573" t="inlineStr">
        <is>
          <t>---</t>
        </is>
      </c>
      <c r="W2573" t="inlineStr"/>
      <c r="X2573" t="inlineStr">
        <is>
          <t>CAP/CALT/ST00972</t>
        </is>
      </c>
      <c r="Y2573" t="inlineStr">
        <is>
          <t>CAP/CALT/ST00972</t>
        </is>
      </c>
      <c r="Z2573" t="inlineStr">
        <is>
          <t>2025-07-08 23:49:08</t>
        </is>
      </c>
      <c r="AA2573" t="inlineStr">
        <is>
          <t>2025-07-08 23:48:59</t>
        </is>
      </c>
      <c r="AB2573" t="inlineStr">
        <is>
          <t>1irania</t>
        </is>
      </c>
      <c r="AC2573" t="inlineStr">
        <is>
          <t>2025-07-08 23:49:08</t>
        </is>
      </c>
      <c r="AD2573" s="1" t="inlineStr">
        <is>
          <t>https://www.commcarehq.org/a/caris-test/reports/form_data/b16ca997-0bcb-4476-acbf-b249c9940fde/</t>
        </is>
      </c>
      <c r="AE2573" t="inlineStr">
        <is>
          <t>---</t>
        </is>
      </c>
      <c r="AF2573" t="inlineStr">
        <is>
          <t>3c5a623af057e23a32ae4000_26422</t>
        </is>
      </c>
      <c r="AG2573" t="inlineStr">
        <is>
          <t>OK</t>
        </is>
      </c>
      <c r="AH2573" t="inlineStr">
        <is>
          <t>2025-07-08 23:49:08</t>
        </is>
      </c>
      <c r="AI2573" t="inlineStr">
        <is>
          <t>42a82b7de9e609ae71648670ad4c56aa</t>
        </is>
      </c>
      <c r="AJ2573" t="inlineStr">
        <is>
          <t>2025-07-08</t>
        </is>
      </c>
      <c r="AK2573" t="inlineStr">
        <is>
          <t>3</t>
        </is>
      </c>
      <c r="AL2573" t="inlineStr">
        <is>
          <t>---</t>
        </is>
      </c>
      <c r="AM2573" t="inlineStr">
        <is>
          <t>0</t>
        </is>
      </c>
      <c r="AN2573" t="inlineStr">
        <is>
          <t>---</t>
        </is>
      </c>
      <c r="AO2573" t="inlineStr">
        <is>
          <t>1</t>
        </is>
      </c>
      <c r="AP2573" t="inlineStr">
        <is>
          <t>0</t>
        </is>
      </c>
      <c r="AQ2573" t="inlineStr">
        <is>
          <t>---</t>
        </is>
      </c>
      <c r="AR2573" t="inlineStr">
        <is>
          <t>---</t>
        </is>
      </c>
      <c r="AS2573" t="inlineStr">
        <is>
          <t>---</t>
        </is>
      </c>
      <c r="AT2573" t="inlineStr"/>
      <c r="AU2573" t="inlineStr">
        <is>
          <t>---</t>
        </is>
      </c>
      <c r="AV2573" t="inlineStr">
        <is>
          <t>---</t>
        </is>
      </c>
      <c r="AW2573" t="inlineStr">
        <is>
          <t>---</t>
        </is>
      </c>
      <c r="AX2573" t="inlineStr">
        <is>
          <t>---</t>
        </is>
      </c>
      <c r="AY2573" t="inlineStr">
        <is>
          <t>---</t>
        </is>
      </c>
      <c r="AZ2573" t="inlineStr">
        <is>
          <t>---</t>
        </is>
      </c>
      <c r="BA2573" t="inlineStr">
        <is>
          <t>42a82b7de9e609ae71648670ad4c56aa</t>
        </is>
      </c>
      <c r="BB2573" t="inlineStr">
        <is>
          <t>http://openrosa.org/formdesigner/0B48E039-1E80-49A7-AC24-732B6E788E39</t>
        </is>
      </c>
      <c r="BC2573" t="inlineStr">
        <is>
          <t>Ration et autres visites</t>
        </is>
      </c>
      <c r="BD2573" t="inlineStr">
        <is>
          <t>CommCare Android, version "2.57.0"(472005). App v16173. CommCare Version 2.57.0. Build 472005, built on: 2025-05-09</t>
        </is>
      </c>
      <c r="BE2573" t="inlineStr">
        <is>
          <t>commcare_810115cc-52c5-4875-8fe9-3d267d1618b9</t>
        </is>
      </c>
      <c r="BF2573" t="inlineStr">
        <is>
          <t>19.6163269 -72.0275251 8.19 11.9</t>
        </is>
      </c>
      <c r="BG2573" t="inlineStr">
        <is>
          <t>f13d8149fc6d39ebe86af18272310ff9</t>
        </is>
      </c>
      <c r="BH2573" t="inlineStr">
        <is>
          <t>e80e5bb19d0d4d1e94c8a1a966fa7d8f</t>
        </is>
      </c>
      <c r="BI2573" t="inlineStr">
        <is>
          <t>15246</t>
        </is>
      </c>
      <c r="BJ2573" t="inlineStr">
        <is>
          <t>XFormInstance</t>
        </is>
      </c>
      <c r="BK2573" t="inlineStr">
        <is>
          <t>bbbee95c5c5511f08fec63d7680469fa</t>
        </is>
      </c>
      <c r="BL2573" t="b">
        <v>0</v>
      </c>
      <c r="BM2573" t="inlineStr">
        <is>
          <t>---</t>
        </is>
      </c>
      <c r="BN2573" t="inlineStr">
        <is>
          <t>200.113.253.95</t>
        </is>
      </c>
      <c r="BO2573" t="inlineStr">
        <is>
          <t>Milandie Jean</t>
        </is>
      </c>
    </row>
    <row r="2574">
      <c r="A2574" t="inlineStr">
        <is>
          <t>2572</t>
        </is>
      </c>
      <c r="B2574" t="inlineStr">
        <is>
          <t>f948d646-5aab-4937-8777-5e1ccb72e291</t>
        </is>
      </c>
      <c r="C2574" t="inlineStr">
        <is>
          <t>2025-07-08</t>
        </is>
      </c>
      <c r="D2574" t="inlineStr">
        <is>
          <t>3</t>
        </is>
      </c>
      <c r="E2574" t="inlineStr">
        <is>
          <t>---</t>
        </is>
      </c>
      <c r="F2574" t="inlineStr">
        <is>
          <t>0</t>
        </is>
      </c>
      <c r="G2574" t="inlineStr">
        <is>
          <t>---</t>
        </is>
      </c>
      <c r="H2574" t="inlineStr">
        <is>
          <t>1</t>
        </is>
      </c>
      <c r="I2574" t="inlineStr">
        <is>
          <t>1</t>
        </is>
      </c>
      <c r="J2574" t="inlineStr">
        <is>
          <t>1</t>
        </is>
      </c>
      <c r="K2574" t="inlineStr">
        <is>
          <t>---</t>
        </is>
      </c>
      <c r="L2574" t="inlineStr">
        <is>
          <t>---</t>
        </is>
      </c>
      <c r="M2574" t="inlineStr">
        <is>
          <t>---</t>
        </is>
      </c>
      <c r="N2574" t="inlineStr">
        <is>
          <t>---</t>
        </is>
      </c>
      <c r="O2574" t="inlineStr">
        <is>
          <t>---</t>
        </is>
      </c>
      <c r="P2574" t="inlineStr">
        <is>
          <t>---</t>
        </is>
      </c>
      <c r="Q2574" t="inlineStr">
        <is>
          <t>---</t>
        </is>
      </c>
      <c r="R2574" t="inlineStr"/>
      <c r="S2574" t="inlineStr">
        <is>
          <t>36.9</t>
        </is>
      </c>
      <c r="T2574" t="inlineStr"/>
      <c r="U2574" t="inlineStr"/>
      <c r="V2574" t="inlineStr"/>
      <c r="W2574" t="inlineStr"/>
      <c r="X2574" t="inlineStr">
        <is>
          <t>CAP/HSCM/ST01601</t>
        </is>
      </c>
      <c r="Y2574" t="inlineStr">
        <is>
          <t>CAP/HSCM/ST01601</t>
        </is>
      </c>
      <c r="Z2574" t="inlineStr">
        <is>
          <t>2025-07-08 23:53:03</t>
        </is>
      </c>
      <c r="AA2574" t="inlineStr">
        <is>
          <t>2025-07-08 23:52:41</t>
        </is>
      </c>
      <c r="AB2574" t="inlineStr">
        <is>
          <t>1irania</t>
        </is>
      </c>
      <c r="AC2574" t="inlineStr">
        <is>
          <t>2025-07-08 23:53:03</t>
        </is>
      </c>
      <c r="AD2574" s="1" t="inlineStr">
        <is>
          <t>https://www.commcarehq.org/a/caris-test/reports/form_data/f948d646-5aab-4937-8777-5e1ccb72e291/</t>
        </is>
      </c>
      <c r="AE2574" t="inlineStr">
        <is>
          <t>---</t>
        </is>
      </c>
      <c r="AF2574" t="inlineStr">
        <is>
          <t>ee31ad5266864bffac0c2a5dd1ef5d4c</t>
        </is>
      </c>
      <c r="AG2574" t="inlineStr">
        <is>
          <t>OK</t>
        </is>
      </c>
      <c r="AH2574" t="inlineStr">
        <is>
          <t>2025-07-08 23:53:03</t>
        </is>
      </c>
      <c r="AI2574" t="inlineStr">
        <is>
          <t>42a82b7de9e609ae71648670ad4c56aa</t>
        </is>
      </c>
      <c r="AJ2574" t="inlineStr">
        <is>
          <t>2025-07-08</t>
        </is>
      </c>
      <c r="AK2574" t="inlineStr">
        <is>
          <t>3</t>
        </is>
      </c>
      <c r="AL2574" t="inlineStr">
        <is>
          <t>---</t>
        </is>
      </c>
      <c r="AM2574" t="inlineStr">
        <is>
          <t>0</t>
        </is>
      </c>
      <c r="AN2574" t="inlineStr">
        <is>
          <t>---</t>
        </is>
      </c>
      <c r="AO2574" t="inlineStr">
        <is>
          <t>1</t>
        </is>
      </c>
      <c r="AP2574" t="inlineStr">
        <is>
          <t>1</t>
        </is>
      </c>
      <c r="AQ2574" t="inlineStr"/>
      <c r="AR2574" t="inlineStr">
        <is>
          <t>36.9</t>
        </is>
      </c>
      <c r="AS2574" t="inlineStr"/>
      <c r="AT2574" t="inlineStr"/>
      <c r="AU2574" t="inlineStr">
        <is>
          <t>---</t>
        </is>
      </c>
      <c r="AV2574" t="inlineStr">
        <is>
          <t>---</t>
        </is>
      </c>
      <c r="AW2574" t="inlineStr">
        <is>
          <t>---</t>
        </is>
      </c>
      <c r="AX2574" t="inlineStr">
        <is>
          <t>---</t>
        </is>
      </c>
      <c r="AY2574" t="inlineStr">
        <is>
          <t>---</t>
        </is>
      </c>
      <c r="AZ2574" t="inlineStr">
        <is>
          <t>---</t>
        </is>
      </c>
      <c r="BA2574" t="inlineStr">
        <is>
          <t>42a82b7de9e609ae71648670ad4c56aa</t>
        </is>
      </c>
      <c r="BB2574" t="inlineStr">
        <is>
          <t>http://openrosa.org/formdesigner/0B48E039-1E80-49A7-AC24-732B6E788E39</t>
        </is>
      </c>
      <c r="BC2574" t="inlineStr">
        <is>
          <t>Ration et autres visites</t>
        </is>
      </c>
      <c r="BD2574" t="inlineStr">
        <is>
          <t>CommCare Android, version "2.57.0"(472005). App v16173. CommCare Version 2.57.0. Build 472005, built on: 2025-05-09</t>
        </is>
      </c>
      <c r="BE2574" t="inlineStr">
        <is>
          <t>commcare_810115cc-52c5-4875-8fe9-3d267d1618b9</t>
        </is>
      </c>
      <c r="BF2574" t="inlineStr">
        <is>
          <t>19.6163142 -72.0275387 8.19 8.58</t>
        </is>
      </c>
      <c r="BG2574" t="inlineStr">
        <is>
          <t>f13d8149fc6d39ebe86af18272310ff9</t>
        </is>
      </c>
      <c r="BH2574" t="inlineStr">
        <is>
          <t>e80e5bb19d0d4d1e94c8a1a966fa7d8f</t>
        </is>
      </c>
      <c r="BI2574" t="inlineStr">
        <is>
          <t>15246</t>
        </is>
      </c>
      <c r="BJ2574" t="inlineStr">
        <is>
          <t>XFormInstance</t>
        </is>
      </c>
      <c r="BK2574" t="inlineStr">
        <is>
          <t>bbbee95c5c5511f08fec63d7680469fa</t>
        </is>
      </c>
      <c r="BL2574" t="b">
        <v>0</v>
      </c>
      <c r="BM2574" t="inlineStr">
        <is>
          <t>---</t>
        </is>
      </c>
      <c r="BN2574" t="inlineStr">
        <is>
          <t>200.113.253.95</t>
        </is>
      </c>
      <c r="BO2574" t="inlineStr">
        <is>
          <t>Prince Kervetz Charles</t>
        </is>
      </c>
    </row>
    <row r="2575">
      <c r="A2575" t="inlineStr">
        <is>
          <t>2573</t>
        </is>
      </c>
      <c r="B2575" t="inlineStr">
        <is>
          <t>fc9d77c3-ee31-4159-9a46-9e8a8033c4e2</t>
        </is>
      </c>
      <c r="C2575" t="inlineStr">
        <is>
          <t>2025-07-08</t>
        </is>
      </c>
      <c r="D2575" t="inlineStr">
        <is>
          <t>4</t>
        </is>
      </c>
      <c r="E2575" t="inlineStr">
        <is>
          <t>Adherence</t>
        </is>
      </c>
      <c r="F2575" t="inlineStr">
        <is>
          <t>1</t>
        </is>
      </c>
      <c r="G2575" t="inlineStr">
        <is>
          <t>Adhérence</t>
        </is>
      </c>
      <c r="H2575" t="inlineStr">
        <is>
          <t>1</t>
        </is>
      </c>
      <c r="I2575" t="inlineStr">
        <is>
          <t>1</t>
        </is>
      </c>
      <c r="J2575" t="inlineStr">
        <is>
          <t>1</t>
        </is>
      </c>
      <c r="K2575" t="inlineStr">
        <is>
          <t>---</t>
        </is>
      </c>
      <c r="L2575" t="inlineStr">
        <is>
          <t>---</t>
        </is>
      </c>
      <c r="M2575" t="inlineStr">
        <is>
          <t>---</t>
        </is>
      </c>
      <c r="N2575" t="inlineStr">
        <is>
          <t>---</t>
        </is>
      </c>
      <c r="O2575" t="inlineStr">
        <is>
          <t>---</t>
        </is>
      </c>
      <c r="P2575" t="inlineStr">
        <is>
          <t>---</t>
        </is>
      </c>
      <c r="Q2575" t="inlineStr">
        <is>
          <t>---</t>
        </is>
      </c>
      <c r="R2575" t="inlineStr"/>
      <c r="S2575" t="inlineStr"/>
      <c r="T2575" t="inlineStr"/>
      <c r="U2575" t="inlineStr"/>
      <c r="V2575" t="inlineStr"/>
      <c r="W2575" t="inlineStr"/>
      <c r="X2575" t="inlineStr">
        <is>
          <t>CAP/HSCM/ST03720</t>
        </is>
      </c>
      <c r="Y2575" t="inlineStr">
        <is>
          <t>CAP/HSCM/ST03720</t>
        </is>
      </c>
      <c r="Z2575" t="inlineStr">
        <is>
          <t>2025-07-09 00:13:03</t>
        </is>
      </c>
      <c r="AA2575" t="inlineStr">
        <is>
          <t>2025-07-09 00:12:11</t>
        </is>
      </c>
      <c r="AB2575" t="inlineStr">
        <is>
          <t>1fleurgile</t>
        </is>
      </c>
      <c r="AC2575" t="inlineStr">
        <is>
          <t>2025-07-08 23:53:39</t>
        </is>
      </c>
      <c r="AD2575" s="1" t="inlineStr">
        <is>
          <t>https://www.commcarehq.org/a/caris-test/reports/form_data/fc9d77c3-ee31-4159-9a46-9e8a8033c4e2/</t>
        </is>
      </c>
      <c r="AE2575" t="inlineStr">
        <is>
          <t>---</t>
        </is>
      </c>
      <c r="AF2575" t="inlineStr">
        <is>
          <t>3c5a623af057e23a32ae4000_40411</t>
        </is>
      </c>
      <c r="AG2575" t="inlineStr">
        <is>
          <t>---</t>
        </is>
      </c>
      <c r="AH2575" t="inlineStr">
        <is>
          <t>2025-07-09 00:13:03</t>
        </is>
      </c>
      <c r="AI2575" t="inlineStr">
        <is>
          <t>9cfdf7db54419d22491b2c964b5162b3</t>
        </is>
      </c>
      <c r="AJ2575" t="inlineStr">
        <is>
          <t>2025-07-08</t>
        </is>
      </c>
      <c r="AK2575" t="inlineStr">
        <is>
          <t>4</t>
        </is>
      </c>
      <c r="AL2575" t="inlineStr">
        <is>
          <t>Adherence</t>
        </is>
      </c>
      <c r="AM2575" t="inlineStr">
        <is>
          <t>1</t>
        </is>
      </c>
      <c r="AN2575" t="inlineStr">
        <is>
          <t>Adhérence</t>
        </is>
      </c>
      <c r="AO2575" t="inlineStr">
        <is>
          <t>1</t>
        </is>
      </c>
      <c r="AP2575" t="inlineStr">
        <is>
          <t>1</t>
        </is>
      </c>
      <c r="AQ2575" t="inlineStr"/>
      <c r="AR2575" t="inlineStr"/>
      <c r="AS2575" t="inlineStr"/>
      <c r="AT2575" t="inlineStr"/>
      <c r="AU2575" t="inlineStr">
        <is>
          <t>---</t>
        </is>
      </c>
      <c r="AV2575" t="inlineStr">
        <is>
          <t>---</t>
        </is>
      </c>
      <c r="AW2575" t="inlineStr">
        <is>
          <t>---</t>
        </is>
      </c>
      <c r="AX2575" t="inlineStr">
        <is>
          <t>---</t>
        </is>
      </c>
      <c r="AY2575" t="inlineStr">
        <is>
          <t>---</t>
        </is>
      </c>
      <c r="AZ2575" t="inlineStr">
        <is>
          <t>---</t>
        </is>
      </c>
      <c r="BA2575" t="inlineStr">
        <is>
          <t>9cfdf7db54419d22491b2c964b5162b3</t>
        </is>
      </c>
      <c r="BB2575" t="inlineStr">
        <is>
          <t>http://openrosa.org/formdesigner/0B48E039-1E80-49A7-AC24-732B6E788E39</t>
        </is>
      </c>
      <c r="BC2575" t="inlineStr">
        <is>
          <t>Ration et autres visites</t>
        </is>
      </c>
      <c r="BD2575" t="inlineStr">
        <is>
          <t>CommCare Android, version "2.56.1"(471796). App v16173. CommCare Version 2.56.1. Build 471796, built on: 2025-05-12</t>
        </is>
      </c>
      <c r="BE2575" t="inlineStr">
        <is>
          <t>commcare_76b456dd-7d90-498a-a785-92f136625a61</t>
        </is>
      </c>
      <c r="BF2575" t="inlineStr">
        <is>
          <t>19.7246923 -72.22472 0.0 2099.99</t>
        </is>
      </c>
      <c r="BG2575" t="inlineStr">
        <is>
          <t>f13d8149fc6d39ebe86af18272310ff9</t>
        </is>
      </c>
      <c r="BH2575" t="inlineStr">
        <is>
          <t>e80e5bb19d0d4d1e94c8a1a966fa7d8f</t>
        </is>
      </c>
      <c r="BI2575" t="inlineStr">
        <is>
          <t>15246</t>
        </is>
      </c>
      <c r="BJ2575" t="inlineStr">
        <is>
          <t>XFormInstance</t>
        </is>
      </c>
      <c r="BK2575" t="inlineStr">
        <is>
          <t>fc1d918e5b9b11f0aeb54f89a452030e</t>
        </is>
      </c>
      <c r="BL2575" t="b">
        <v>0</v>
      </c>
      <c r="BM2575" t="inlineStr">
        <is>
          <t>---</t>
        </is>
      </c>
      <c r="BN2575" t="inlineStr">
        <is>
          <t>200.113.248.192</t>
        </is>
      </c>
      <c r="BO2575" t="inlineStr">
        <is>
          <t>Colas Kensie Love</t>
        </is>
      </c>
    </row>
    <row r="2576">
      <c r="A2576" t="inlineStr">
        <is>
          <t>2574</t>
        </is>
      </c>
      <c r="B2576" t="inlineStr">
        <is>
          <t>8a004a61-50c3-4c0d-b3db-c013aa0b54d3</t>
        </is>
      </c>
      <c r="C2576" t="inlineStr">
        <is>
          <t>2025-07-08</t>
        </is>
      </c>
      <c r="D2576" t="inlineStr">
        <is>
          <t>4</t>
        </is>
      </c>
      <c r="E2576" t="inlineStr">
        <is>
          <t>Adherence</t>
        </is>
      </c>
      <c r="F2576" t="inlineStr">
        <is>
          <t>0</t>
        </is>
      </c>
      <c r="G2576" t="inlineStr">
        <is>
          <t>Suivi adherence</t>
        </is>
      </c>
      <c r="H2576" t="inlineStr">
        <is>
          <t>0</t>
        </is>
      </c>
      <c r="I2576" t="inlineStr">
        <is>
          <t>0</t>
        </is>
      </c>
      <c r="J2576" t="inlineStr">
        <is>
          <t>---</t>
        </is>
      </c>
      <c r="K2576" t="inlineStr">
        <is>
          <t>---</t>
        </is>
      </c>
      <c r="L2576" t="inlineStr">
        <is>
          <t>---</t>
        </is>
      </c>
      <c r="M2576" t="inlineStr">
        <is>
          <t>---</t>
        </is>
      </c>
      <c r="N2576" t="inlineStr">
        <is>
          <t>---</t>
        </is>
      </c>
      <c r="O2576" t="inlineStr">
        <is>
          <t>---</t>
        </is>
      </c>
      <c r="P2576" t="inlineStr">
        <is>
          <t>---</t>
        </is>
      </c>
      <c r="Q2576" t="inlineStr">
        <is>
          <t>---</t>
        </is>
      </c>
      <c r="R2576" t="inlineStr">
        <is>
          <t>---</t>
        </is>
      </c>
      <c r="S2576" t="inlineStr">
        <is>
          <t>---</t>
        </is>
      </c>
      <c r="T2576" t="inlineStr">
        <is>
          <t>---</t>
        </is>
      </c>
      <c r="U2576" t="inlineStr">
        <is>
          <t>---</t>
        </is>
      </c>
      <c r="V2576" t="inlineStr">
        <is>
          <t>---</t>
        </is>
      </c>
      <c r="W2576" t="inlineStr"/>
      <c r="X2576" t="inlineStr">
        <is>
          <t>CAP/HSCM/ST02371</t>
        </is>
      </c>
      <c r="Y2576" t="inlineStr">
        <is>
          <t>CAP/HSCM/ST02371</t>
        </is>
      </c>
      <c r="Z2576" t="inlineStr">
        <is>
          <t>2025-07-09 00:14:13</t>
        </is>
      </c>
      <c r="AA2576" t="inlineStr">
        <is>
          <t>2025-07-09 00:13:21</t>
        </is>
      </c>
      <c r="AB2576" t="inlineStr">
        <is>
          <t>1fleurgile</t>
        </is>
      </c>
      <c r="AC2576" t="inlineStr">
        <is>
          <t>2025-07-08 23:53:40</t>
        </is>
      </c>
      <c r="AD2576" s="1" t="inlineStr">
        <is>
          <t>https://www.commcarehq.org/a/caris-test/reports/form_data/8a004a61-50c3-4c0d-b3db-c013aa0b54d3/</t>
        </is>
      </c>
      <c r="AE2576" t="inlineStr">
        <is>
          <t>---</t>
        </is>
      </c>
      <c r="AF2576" t="inlineStr">
        <is>
          <t>2965a3ebc77444b7a3f3697ec874858e</t>
        </is>
      </c>
      <c r="AG2576" t="inlineStr">
        <is>
          <t>---</t>
        </is>
      </c>
      <c r="AH2576" t="inlineStr">
        <is>
          <t>2025-07-09 00:14:13</t>
        </is>
      </c>
      <c r="AI2576" t="inlineStr">
        <is>
          <t>9cfdf7db54419d22491b2c964b5162b3</t>
        </is>
      </c>
      <c r="AJ2576" t="inlineStr">
        <is>
          <t>2025-07-08</t>
        </is>
      </c>
      <c r="AK2576" t="inlineStr">
        <is>
          <t>4</t>
        </is>
      </c>
      <c r="AL2576" t="inlineStr">
        <is>
          <t>Adherence</t>
        </is>
      </c>
      <c r="AM2576" t="inlineStr">
        <is>
          <t>0</t>
        </is>
      </c>
      <c r="AN2576" t="inlineStr">
        <is>
          <t>Suivi adherence</t>
        </is>
      </c>
      <c r="AO2576" t="inlineStr">
        <is>
          <t>0</t>
        </is>
      </c>
      <c r="AP2576" t="inlineStr">
        <is>
          <t>0</t>
        </is>
      </c>
      <c r="AQ2576" t="inlineStr">
        <is>
          <t>---</t>
        </is>
      </c>
      <c r="AR2576" t="inlineStr">
        <is>
          <t>---</t>
        </is>
      </c>
      <c r="AS2576" t="inlineStr">
        <is>
          <t>---</t>
        </is>
      </c>
      <c r="AT2576" t="inlineStr"/>
      <c r="AU2576" t="inlineStr">
        <is>
          <t>---</t>
        </is>
      </c>
      <c r="AV2576" t="inlineStr">
        <is>
          <t>---</t>
        </is>
      </c>
      <c r="AW2576" t="inlineStr">
        <is>
          <t>---</t>
        </is>
      </c>
      <c r="AX2576" t="inlineStr">
        <is>
          <t>---</t>
        </is>
      </c>
      <c r="AY2576" t="inlineStr">
        <is>
          <t>---</t>
        </is>
      </c>
      <c r="AZ2576" t="inlineStr">
        <is>
          <t>---</t>
        </is>
      </c>
      <c r="BA2576" t="inlineStr">
        <is>
          <t>9cfdf7db54419d22491b2c964b5162b3</t>
        </is>
      </c>
      <c r="BB2576" t="inlineStr">
        <is>
          <t>http://openrosa.org/formdesigner/0B48E039-1E80-49A7-AC24-732B6E788E39</t>
        </is>
      </c>
      <c r="BC2576" t="inlineStr">
        <is>
          <t>Ration et autres visites</t>
        </is>
      </c>
      <c r="BD2576" t="inlineStr">
        <is>
          <t>CommCare Android, version "2.56.1"(471796). App v16173. CommCare Version 2.56.1. Build 471796, built on: 2025-05-12</t>
        </is>
      </c>
      <c r="BE2576" t="inlineStr">
        <is>
          <t>commcare_76b456dd-7d90-498a-a785-92f136625a61</t>
        </is>
      </c>
      <c r="BF2576" t="inlineStr">
        <is>
          <t>19.7246923 -72.22472 0.0 2099.99</t>
        </is>
      </c>
      <c r="BG2576" t="inlineStr">
        <is>
          <t>f13d8149fc6d39ebe86af18272310ff9</t>
        </is>
      </c>
      <c r="BH2576" t="inlineStr">
        <is>
          <t>e80e5bb19d0d4d1e94c8a1a966fa7d8f</t>
        </is>
      </c>
      <c r="BI2576" t="inlineStr">
        <is>
          <t>15246</t>
        </is>
      </c>
      <c r="BJ2576" t="inlineStr">
        <is>
          <t>XFormInstance</t>
        </is>
      </c>
      <c r="BK2576" t="inlineStr">
        <is>
          <t>fc1d918e5b9b11f0aeb54f89a452030e</t>
        </is>
      </c>
      <c r="BL2576" t="b">
        <v>0</v>
      </c>
      <c r="BM2576" t="inlineStr">
        <is>
          <t>---</t>
        </is>
      </c>
      <c r="BN2576" t="inlineStr">
        <is>
          <t>200.113.248.192</t>
        </is>
      </c>
      <c r="BO2576" t="inlineStr">
        <is>
          <t>Modeline Lucien</t>
        </is>
      </c>
    </row>
    <row r="2577">
      <c r="A2577" t="inlineStr">
        <is>
          <t>2575</t>
        </is>
      </c>
      <c r="B2577" t="inlineStr">
        <is>
          <t>ca85aba6-d982-4233-9617-7e31dc028309</t>
        </is>
      </c>
      <c r="C2577" t="inlineStr">
        <is>
          <t>2025-07-08</t>
        </is>
      </c>
      <c r="D2577" t="inlineStr">
        <is>
          <t>3</t>
        </is>
      </c>
      <c r="E2577" t="inlineStr">
        <is>
          <t>---</t>
        </is>
      </c>
      <c r="F2577" t="inlineStr">
        <is>
          <t>0</t>
        </is>
      </c>
      <c r="G2577" t="inlineStr">
        <is>
          <t>---</t>
        </is>
      </c>
      <c r="H2577" t="inlineStr">
        <is>
          <t>1</t>
        </is>
      </c>
      <c r="I2577" t="inlineStr">
        <is>
          <t>1</t>
        </is>
      </c>
      <c r="J2577" t="inlineStr">
        <is>
          <t>1</t>
        </is>
      </c>
      <c r="K2577" t="inlineStr">
        <is>
          <t>---</t>
        </is>
      </c>
      <c r="L2577" t="inlineStr">
        <is>
          <t>---</t>
        </is>
      </c>
      <c r="M2577" t="inlineStr">
        <is>
          <t>---</t>
        </is>
      </c>
      <c r="N2577" t="inlineStr">
        <is>
          <t>---</t>
        </is>
      </c>
      <c r="O2577" t="inlineStr">
        <is>
          <t>---</t>
        </is>
      </c>
      <c r="P2577" t="inlineStr">
        <is>
          <t>---</t>
        </is>
      </c>
      <c r="Q2577" t="inlineStr">
        <is>
          <t>---</t>
        </is>
      </c>
      <c r="R2577" t="inlineStr"/>
      <c r="S2577" t="inlineStr"/>
      <c r="T2577" t="inlineStr"/>
      <c r="U2577" t="inlineStr"/>
      <c r="V2577" t="inlineStr"/>
      <c r="W2577" t="inlineStr"/>
      <c r="X2577" t="inlineStr">
        <is>
          <t>GRO/HAMG/00059</t>
        </is>
      </c>
      <c r="Y2577" t="inlineStr">
        <is>
          <t>GRO/HAMG/00059</t>
        </is>
      </c>
      <c r="Z2577" t="inlineStr">
        <is>
          <t>2025-07-09 20:32:18</t>
        </is>
      </c>
      <c r="AA2577" t="inlineStr">
        <is>
          <t>2025-07-09 20:31:38</t>
        </is>
      </c>
      <c r="AB2577" t="inlineStr">
        <is>
          <t>6norvilus</t>
        </is>
      </c>
      <c r="AC2577" t="inlineStr">
        <is>
          <t>2025-07-09 20:20:13</t>
        </is>
      </c>
      <c r="AD2577" s="1" t="inlineStr">
        <is>
          <t>https://www.commcarehq.org/a/caris-test/reports/form_data/ca85aba6-d982-4233-9617-7e31dc028309/</t>
        </is>
      </c>
      <c r="AE2577" t="inlineStr">
        <is>
          <t>---</t>
        </is>
      </c>
      <c r="AF2577" t="inlineStr">
        <is>
          <t>aa80a01f9ddc4c34b8b3b588284c09d2</t>
        </is>
      </c>
      <c r="AG2577" t="inlineStr">
        <is>
          <t>OK</t>
        </is>
      </c>
      <c r="AH2577" t="inlineStr">
        <is>
          <t>2025-07-09 20:32:18</t>
        </is>
      </c>
      <c r="AI2577" t="inlineStr">
        <is>
          <t>60825dc3d2144612a8c0588bc9c618f4</t>
        </is>
      </c>
      <c r="AJ2577" t="inlineStr">
        <is>
          <t>2025-07-08</t>
        </is>
      </c>
      <c r="AK2577" t="inlineStr">
        <is>
          <t>3</t>
        </is>
      </c>
      <c r="AL2577" t="inlineStr">
        <is>
          <t>---</t>
        </is>
      </c>
      <c r="AM2577" t="inlineStr">
        <is>
          <t>0</t>
        </is>
      </c>
      <c r="AN2577" t="inlineStr">
        <is>
          <t>---</t>
        </is>
      </c>
      <c r="AO2577" t="inlineStr">
        <is>
          <t>1</t>
        </is>
      </c>
      <c r="AP2577" t="inlineStr">
        <is>
          <t>1</t>
        </is>
      </c>
      <c r="AQ2577" t="inlineStr"/>
      <c r="AR2577" t="inlineStr"/>
      <c r="AS2577" t="inlineStr"/>
      <c r="AT2577" t="inlineStr"/>
      <c r="AU2577" t="inlineStr">
        <is>
          <t>---</t>
        </is>
      </c>
      <c r="AV2577" t="inlineStr">
        <is>
          <t>---</t>
        </is>
      </c>
      <c r="AW2577" t="inlineStr">
        <is>
          <t>---</t>
        </is>
      </c>
      <c r="AX2577" t="inlineStr">
        <is>
          <t>---</t>
        </is>
      </c>
      <c r="AY2577" t="inlineStr">
        <is>
          <t>---</t>
        </is>
      </c>
      <c r="AZ2577" t="inlineStr">
        <is>
          <t>---</t>
        </is>
      </c>
      <c r="BA2577" t="inlineStr">
        <is>
          <t>60825dc3d2144612a8c0588bc9c618f4</t>
        </is>
      </c>
      <c r="BB2577" t="inlineStr">
        <is>
          <t>http://openrosa.org/formdesigner/0B48E039-1E80-49A7-AC24-732B6E788E39</t>
        </is>
      </c>
      <c r="BC2577" t="inlineStr">
        <is>
          <t>Ration et autres visites</t>
        </is>
      </c>
      <c r="BD2577" t="inlineStr">
        <is>
          <t>CommCare Android, version "2.57.0"(474404). App v16173. CommCare Version 2.57.0. Build 474404, built on: 2025-06-25</t>
        </is>
      </c>
      <c r="BE2577" t="inlineStr">
        <is>
          <t>commcare_52f6c027-3e99-4ba4-b769-4cad75051ed2</t>
        </is>
      </c>
      <c r="BF2577" t="inlineStr"/>
      <c r="BG2577" t="inlineStr">
        <is>
          <t>f13d8149fc6d39ebe86af18272310ff9</t>
        </is>
      </c>
      <c r="BH2577" t="inlineStr">
        <is>
          <t>e80e5bb19d0d4d1e94c8a1a966fa7d8f</t>
        </is>
      </c>
      <c r="BI2577" t="inlineStr">
        <is>
          <t>15246</t>
        </is>
      </c>
      <c r="BJ2577" t="inlineStr">
        <is>
          <t>XFormInstance</t>
        </is>
      </c>
      <c r="BK2577" t="inlineStr">
        <is>
          <t>4d8c857856b711f0bb5e3339fbc0b855</t>
        </is>
      </c>
      <c r="BL2577" t="b">
        <v>0</v>
      </c>
      <c r="BM2577" t="inlineStr">
        <is>
          <t>---</t>
        </is>
      </c>
      <c r="BN2577" t="inlineStr">
        <is>
          <t>200.113.253.11</t>
        </is>
      </c>
      <c r="BO2577" t="inlineStr">
        <is>
          <t>Alberson Jeune</t>
        </is>
      </c>
    </row>
    <row r="2578">
      <c r="A2578" t="inlineStr">
        <is>
          <t>2576</t>
        </is>
      </c>
      <c r="B2578" t="inlineStr">
        <is>
          <t>643df760-dcee-4a11-b31a-3f492cb58514</t>
        </is>
      </c>
      <c r="C2578" t="inlineStr">
        <is>
          <t>2025-07-08</t>
        </is>
      </c>
      <c r="D2578" t="inlineStr">
        <is>
          <t>3</t>
        </is>
      </c>
      <c r="E2578" t="inlineStr">
        <is>
          <t>---</t>
        </is>
      </c>
      <c r="F2578" t="inlineStr">
        <is>
          <t>0</t>
        </is>
      </c>
      <c r="G2578" t="inlineStr">
        <is>
          <t>---</t>
        </is>
      </c>
      <c r="H2578" t="inlineStr">
        <is>
          <t>1</t>
        </is>
      </c>
      <c r="I2578" t="inlineStr">
        <is>
          <t>1</t>
        </is>
      </c>
      <c r="J2578" t="inlineStr">
        <is>
          <t>1</t>
        </is>
      </c>
      <c r="K2578" t="inlineStr">
        <is>
          <t>---</t>
        </is>
      </c>
      <c r="L2578" t="inlineStr">
        <is>
          <t>---</t>
        </is>
      </c>
      <c r="M2578" t="inlineStr">
        <is>
          <t>---</t>
        </is>
      </c>
      <c r="N2578" t="inlineStr">
        <is>
          <t>---</t>
        </is>
      </c>
      <c r="O2578" t="inlineStr">
        <is>
          <t>---</t>
        </is>
      </c>
      <c r="P2578" t="inlineStr">
        <is>
          <t>---</t>
        </is>
      </c>
      <c r="Q2578" t="inlineStr">
        <is>
          <t>---</t>
        </is>
      </c>
      <c r="R2578" t="inlineStr"/>
      <c r="S2578" t="inlineStr"/>
      <c r="T2578" t="inlineStr"/>
      <c r="U2578" t="inlineStr"/>
      <c r="V2578" t="inlineStr"/>
      <c r="W2578" t="inlineStr"/>
      <c r="X2578" t="inlineStr">
        <is>
          <t>GRO/HAMG/ST01762</t>
        </is>
      </c>
      <c r="Y2578" t="inlineStr">
        <is>
          <t>GRO/HAMG/ST01762</t>
        </is>
      </c>
      <c r="Z2578" t="inlineStr">
        <is>
          <t>2025-07-09 20:32:58</t>
        </is>
      </c>
      <c r="AA2578" t="inlineStr">
        <is>
          <t>2025-07-09 20:32:34</t>
        </is>
      </c>
      <c r="AB2578" t="inlineStr">
        <is>
          <t>6norvilus</t>
        </is>
      </c>
      <c r="AC2578" t="inlineStr">
        <is>
          <t>2025-07-09 20:21:03</t>
        </is>
      </c>
      <c r="AD2578" s="1" t="inlineStr">
        <is>
          <t>https://www.commcarehq.org/a/caris-test/reports/form_data/643df760-dcee-4a11-b31a-3f492cb58514/</t>
        </is>
      </c>
      <c r="AE2578" t="inlineStr">
        <is>
          <t>---</t>
        </is>
      </c>
      <c r="AF2578" t="inlineStr">
        <is>
          <t>3c5a623af057e23a32ae4000_17686</t>
        </is>
      </c>
      <c r="AG2578" t="inlineStr">
        <is>
          <t>OK</t>
        </is>
      </c>
      <c r="AH2578" t="inlineStr">
        <is>
          <t>2025-07-09 20:32:58</t>
        </is>
      </c>
      <c r="AI2578" t="inlineStr">
        <is>
          <t>60825dc3d2144612a8c0588bc9c618f4</t>
        </is>
      </c>
      <c r="AJ2578" t="inlineStr">
        <is>
          <t>2025-07-08</t>
        </is>
      </c>
      <c r="AK2578" t="inlineStr">
        <is>
          <t>3</t>
        </is>
      </c>
      <c r="AL2578" t="inlineStr">
        <is>
          <t>---</t>
        </is>
      </c>
      <c r="AM2578" t="inlineStr">
        <is>
          <t>0</t>
        </is>
      </c>
      <c r="AN2578" t="inlineStr">
        <is>
          <t>---</t>
        </is>
      </c>
      <c r="AO2578" t="inlineStr">
        <is>
          <t>1</t>
        </is>
      </c>
      <c r="AP2578" t="inlineStr">
        <is>
          <t>1</t>
        </is>
      </c>
      <c r="AQ2578" t="inlineStr"/>
      <c r="AR2578" t="inlineStr"/>
      <c r="AS2578" t="inlineStr"/>
      <c r="AT2578" t="inlineStr"/>
      <c r="AU2578" t="inlineStr">
        <is>
          <t>---</t>
        </is>
      </c>
      <c r="AV2578" t="inlineStr">
        <is>
          <t>---</t>
        </is>
      </c>
      <c r="AW2578" t="inlineStr">
        <is>
          <t>---</t>
        </is>
      </c>
      <c r="AX2578" t="inlineStr">
        <is>
          <t>---</t>
        </is>
      </c>
      <c r="AY2578" t="inlineStr">
        <is>
          <t>---</t>
        </is>
      </c>
      <c r="AZ2578" t="inlineStr">
        <is>
          <t>---</t>
        </is>
      </c>
      <c r="BA2578" t="inlineStr">
        <is>
          <t>60825dc3d2144612a8c0588bc9c618f4</t>
        </is>
      </c>
      <c r="BB2578" t="inlineStr">
        <is>
          <t>http://openrosa.org/formdesigner/0B48E039-1E80-49A7-AC24-732B6E788E39</t>
        </is>
      </c>
      <c r="BC2578" t="inlineStr">
        <is>
          <t>Ration et autres visites</t>
        </is>
      </c>
      <c r="BD2578" t="inlineStr">
        <is>
          <t>CommCare Android, version "2.57.0"(474404). App v16173. CommCare Version 2.57.0. Build 474404, built on: 2025-06-25</t>
        </is>
      </c>
      <c r="BE2578" t="inlineStr">
        <is>
          <t>commcare_52f6c027-3e99-4ba4-b769-4cad75051ed2</t>
        </is>
      </c>
      <c r="BF2578" t="inlineStr"/>
      <c r="BG2578" t="inlineStr">
        <is>
          <t>f13d8149fc6d39ebe86af18272310ff9</t>
        </is>
      </c>
      <c r="BH2578" t="inlineStr">
        <is>
          <t>e80e5bb19d0d4d1e94c8a1a966fa7d8f</t>
        </is>
      </c>
      <c r="BI2578" t="inlineStr">
        <is>
          <t>15246</t>
        </is>
      </c>
      <c r="BJ2578" t="inlineStr">
        <is>
          <t>XFormInstance</t>
        </is>
      </c>
      <c r="BK2578" t="inlineStr">
        <is>
          <t>4d8c857856b711f0bb5e3339fbc0b855</t>
        </is>
      </c>
      <c r="BL2578" t="b">
        <v>0</v>
      </c>
      <c r="BM2578" t="inlineStr">
        <is>
          <t>---</t>
        </is>
      </c>
      <c r="BN2578" t="inlineStr">
        <is>
          <t>200.113.253.11</t>
        </is>
      </c>
      <c r="BO2578" t="inlineStr">
        <is>
          <t>CLERVENSON ALEXANDRE</t>
        </is>
      </c>
    </row>
    <row r="2579">
      <c r="A2579" t="inlineStr">
        <is>
          <t>2577</t>
        </is>
      </c>
      <c r="B2579" t="inlineStr">
        <is>
          <t>675d51ef-1189-4ded-b8f4-2292a5502c3d</t>
        </is>
      </c>
      <c r="C2579" t="inlineStr">
        <is>
          <t>2025-07-08</t>
        </is>
      </c>
      <c r="D2579" t="inlineStr">
        <is>
          <t>3</t>
        </is>
      </c>
      <c r="E2579" t="inlineStr">
        <is>
          <t>---</t>
        </is>
      </c>
      <c r="F2579" t="inlineStr">
        <is>
          <t>0</t>
        </is>
      </c>
      <c r="G2579" t="inlineStr">
        <is>
          <t>---</t>
        </is>
      </c>
      <c r="H2579" t="inlineStr">
        <is>
          <t>1</t>
        </is>
      </c>
      <c r="I2579" t="inlineStr">
        <is>
          <t>0</t>
        </is>
      </c>
      <c r="J2579" t="inlineStr">
        <is>
          <t>---</t>
        </is>
      </c>
      <c r="K2579" t="inlineStr">
        <is>
          <t>---</t>
        </is>
      </c>
      <c r="L2579" t="inlineStr">
        <is>
          <t>---</t>
        </is>
      </c>
      <c r="M2579" t="inlineStr">
        <is>
          <t>---</t>
        </is>
      </c>
      <c r="N2579" t="inlineStr">
        <is>
          <t>---</t>
        </is>
      </c>
      <c r="O2579" t="inlineStr">
        <is>
          <t>---</t>
        </is>
      </c>
      <c r="P2579" t="inlineStr">
        <is>
          <t>---</t>
        </is>
      </c>
      <c r="Q2579" t="inlineStr">
        <is>
          <t>---</t>
        </is>
      </c>
      <c r="R2579" t="inlineStr">
        <is>
          <t>---</t>
        </is>
      </c>
      <c r="S2579" t="inlineStr">
        <is>
          <t>---</t>
        </is>
      </c>
      <c r="T2579" t="inlineStr">
        <is>
          <t>---</t>
        </is>
      </c>
      <c r="U2579" t="inlineStr">
        <is>
          <t>---</t>
        </is>
      </c>
      <c r="V2579" t="inlineStr">
        <is>
          <t>---</t>
        </is>
      </c>
      <c r="W2579" t="inlineStr"/>
      <c r="X2579" t="inlineStr">
        <is>
          <t>GRO/HAMG/ST01088</t>
        </is>
      </c>
      <c r="Y2579" t="inlineStr">
        <is>
          <t>GRO/HAMG/ST01088</t>
        </is>
      </c>
      <c r="Z2579" t="inlineStr">
        <is>
          <t>2025-07-09 20:34:04</t>
        </is>
      </c>
      <c r="AA2579" t="inlineStr">
        <is>
          <t>2025-07-09 20:33:49</t>
        </is>
      </c>
      <c r="AB2579" t="inlineStr">
        <is>
          <t>6norvilus</t>
        </is>
      </c>
      <c r="AC2579" t="inlineStr">
        <is>
          <t>2025-07-09 20:21:56</t>
        </is>
      </c>
      <c r="AD2579" s="1" t="inlineStr">
        <is>
          <t>https://www.commcarehq.org/a/caris-test/reports/form_data/675d51ef-1189-4ded-b8f4-2292a5502c3d/</t>
        </is>
      </c>
      <c r="AE2579" t="inlineStr">
        <is>
          <t>---</t>
        </is>
      </c>
      <c r="AF2579" t="inlineStr">
        <is>
          <t>3c5a623af057e23a32ae4000_14169</t>
        </is>
      </c>
      <c r="AG2579" t="inlineStr">
        <is>
          <t>OK</t>
        </is>
      </c>
      <c r="AH2579" t="inlineStr">
        <is>
          <t>2025-07-09 20:34:04</t>
        </is>
      </c>
      <c r="AI2579" t="inlineStr">
        <is>
          <t>60825dc3d2144612a8c0588bc9c618f4</t>
        </is>
      </c>
      <c r="AJ2579" t="inlineStr">
        <is>
          <t>2025-07-08</t>
        </is>
      </c>
      <c r="AK2579" t="inlineStr">
        <is>
          <t>3</t>
        </is>
      </c>
      <c r="AL2579" t="inlineStr">
        <is>
          <t>---</t>
        </is>
      </c>
      <c r="AM2579" t="inlineStr">
        <is>
          <t>0</t>
        </is>
      </c>
      <c r="AN2579" t="inlineStr">
        <is>
          <t>---</t>
        </is>
      </c>
      <c r="AO2579" t="inlineStr">
        <is>
          <t>1</t>
        </is>
      </c>
      <c r="AP2579" t="inlineStr">
        <is>
          <t>0</t>
        </is>
      </c>
      <c r="AQ2579" t="inlineStr">
        <is>
          <t>---</t>
        </is>
      </c>
      <c r="AR2579" t="inlineStr">
        <is>
          <t>---</t>
        </is>
      </c>
      <c r="AS2579" t="inlineStr">
        <is>
          <t>---</t>
        </is>
      </c>
      <c r="AT2579" t="inlineStr"/>
      <c r="AU2579" t="inlineStr">
        <is>
          <t>---</t>
        </is>
      </c>
      <c r="AV2579" t="inlineStr">
        <is>
          <t>---</t>
        </is>
      </c>
      <c r="AW2579" t="inlineStr">
        <is>
          <t>---</t>
        </is>
      </c>
      <c r="AX2579" t="inlineStr">
        <is>
          <t>---</t>
        </is>
      </c>
      <c r="AY2579" t="inlineStr">
        <is>
          <t>---</t>
        </is>
      </c>
      <c r="AZ2579" t="inlineStr">
        <is>
          <t>---</t>
        </is>
      </c>
      <c r="BA2579" t="inlineStr">
        <is>
          <t>60825dc3d2144612a8c0588bc9c618f4</t>
        </is>
      </c>
      <c r="BB2579" t="inlineStr">
        <is>
          <t>http://openrosa.org/formdesigner/0B48E039-1E80-49A7-AC24-732B6E788E39</t>
        </is>
      </c>
      <c r="BC2579" t="inlineStr">
        <is>
          <t>Ration et autres visites</t>
        </is>
      </c>
      <c r="BD2579" t="inlineStr">
        <is>
          <t>CommCare Android, version "2.57.0"(474404). App v16173. CommCare Version 2.57.0. Build 474404, built on: 2025-06-25</t>
        </is>
      </c>
      <c r="BE2579" t="inlineStr">
        <is>
          <t>commcare_52f6c027-3e99-4ba4-b769-4cad75051ed2</t>
        </is>
      </c>
      <c r="BF2579" t="inlineStr"/>
      <c r="BG2579" t="inlineStr">
        <is>
          <t>f13d8149fc6d39ebe86af18272310ff9</t>
        </is>
      </c>
      <c r="BH2579" t="inlineStr">
        <is>
          <t>e80e5bb19d0d4d1e94c8a1a966fa7d8f</t>
        </is>
      </c>
      <c r="BI2579" t="inlineStr">
        <is>
          <t>15246</t>
        </is>
      </c>
      <c r="BJ2579" t="inlineStr">
        <is>
          <t>XFormInstance</t>
        </is>
      </c>
      <c r="BK2579" t="inlineStr">
        <is>
          <t>4d8c857856b711f0bb5e3339fbc0b855</t>
        </is>
      </c>
      <c r="BL2579" t="b">
        <v>0</v>
      </c>
      <c r="BM2579" t="inlineStr">
        <is>
          <t>---</t>
        </is>
      </c>
      <c r="BN2579" t="inlineStr">
        <is>
          <t>200.113.253.11</t>
        </is>
      </c>
      <c r="BO2579" t="inlineStr">
        <is>
          <t>Rose Mafka/Marphca Jean/Louis-Charles</t>
        </is>
      </c>
    </row>
    <row r="2580">
      <c r="A2580" t="inlineStr">
        <is>
          <t>2578</t>
        </is>
      </c>
      <c r="B2580" t="inlineStr">
        <is>
          <t>74781601-69e4-408e-bb5c-b75e2d375a7e</t>
        </is>
      </c>
      <c r="C2580" t="inlineStr">
        <is>
          <t>2025-07-08</t>
        </is>
      </c>
      <c r="D2580" t="inlineStr">
        <is>
          <t>3</t>
        </is>
      </c>
      <c r="E2580" t="inlineStr">
        <is>
          <t>---</t>
        </is>
      </c>
      <c r="F2580" t="inlineStr">
        <is>
          <t>0</t>
        </is>
      </c>
      <c r="G2580" t="inlineStr">
        <is>
          <t>---</t>
        </is>
      </c>
      <c r="H2580" t="inlineStr">
        <is>
          <t>1</t>
        </is>
      </c>
      <c r="I2580" t="inlineStr">
        <is>
          <t>1</t>
        </is>
      </c>
      <c r="J2580" t="inlineStr"/>
      <c r="K2580" t="inlineStr">
        <is>
          <t>---</t>
        </is>
      </c>
      <c r="L2580" t="inlineStr">
        <is>
          <t>---</t>
        </is>
      </c>
      <c r="M2580" t="inlineStr">
        <is>
          <t>---</t>
        </is>
      </c>
      <c r="N2580" t="inlineStr">
        <is>
          <t>---</t>
        </is>
      </c>
      <c r="O2580" t="inlineStr">
        <is>
          <t>---</t>
        </is>
      </c>
      <c r="P2580" t="inlineStr">
        <is>
          <t>---</t>
        </is>
      </c>
      <c r="Q2580" t="inlineStr">
        <is>
          <t>---</t>
        </is>
      </c>
      <c r="R2580" t="inlineStr"/>
      <c r="S2580" t="inlineStr"/>
      <c r="T2580" t="inlineStr"/>
      <c r="U2580" t="inlineStr"/>
      <c r="V2580" t="inlineStr"/>
      <c r="W2580" t="inlineStr"/>
      <c r="X2580" t="inlineStr">
        <is>
          <t>GRO/HAMG/ST02212</t>
        </is>
      </c>
      <c r="Y2580" t="inlineStr">
        <is>
          <t>GRO/HAMG/ST02212</t>
        </is>
      </c>
      <c r="Z2580" t="inlineStr">
        <is>
          <t>2025-07-09 20:38:22</t>
        </is>
      </c>
      <c r="AA2580" t="inlineStr">
        <is>
          <t>2025-07-09 20:38:07</t>
        </is>
      </c>
      <c r="AB2580" t="inlineStr">
        <is>
          <t>6norvilus</t>
        </is>
      </c>
      <c r="AC2580" t="inlineStr">
        <is>
          <t>2025-07-09 20:26:14</t>
        </is>
      </c>
      <c r="AD2580" s="1" t="inlineStr">
        <is>
          <t>https://www.commcarehq.org/a/caris-test/reports/form_data/74781601-69e4-408e-bb5c-b75e2d375a7e/</t>
        </is>
      </c>
      <c r="AE2580" t="inlineStr">
        <is>
          <t>---</t>
        </is>
      </c>
      <c r="AF2580" t="inlineStr">
        <is>
          <t>3c5a623af057e23a32ae4000_30117</t>
        </is>
      </c>
      <c r="AG2580" t="inlineStr">
        <is>
          <t>OK</t>
        </is>
      </c>
      <c r="AH2580" t="inlineStr">
        <is>
          <t>2025-07-09 20:38:22</t>
        </is>
      </c>
      <c r="AI2580" t="inlineStr">
        <is>
          <t>60825dc3d2144612a8c0588bc9c618f4</t>
        </is>
      </c>
      <c r="AJ2580" t="inlineStr">
        <is>
          <t>2025-07-08</t>
        </is>
      </c>
      <c r="AK2580" t="inlineStr">
        <is>
          <t>3</t>
        </is>
      </c>
      <c r="AL2580" t="inlineStr">
        <is>
          <t>---</t>
        </is>
      </c>
      <c r="AM2580" t="inlineStr">
        <is>
          <t>0</t>
        </is>
      </c>
      <c r="AN2580" t="inlineStr">
        <is>
          <t>---</t>
        </is>
      </c>
      <c r="AO2580" t="inlineStr">
        <is>
          <t>1</t>
        </is>
      </c>
      <c r="AP2580" t="inlineStr">
        <is>
          <t>1</t>
        </is>
      </c>
      <c r="AQ2580" t="inlineStr"/>
      <c r="AR2580" t="inlineStr"/>
      <c r="AS2580" t="inlineStr"/>
      <c r="AT2580" t="inlineStr"/>
      <c r="AU2580" t="inlineStr">
        <is>
          <t>---</t>
        </is>
      </c>
      <c r="AV2580" t="inlineStr">
        <is>
          <t>---</t>
        </is>
      </c>
      <c r="AW2580" t="inlineStr">
        <is>
          <t>---</t>
        </is>
      </c>
      <c r="AX2580" t="inlineStr">
        <is>
          <t>---</t>
        </is>
      </c>
      <c r="AY2580" t="inlineStr">
        <is>
          <t>---</t>
        </is>
      </c>
      <c r="AZ2580" t="inlineStr">
        <is>
          <t>---</t>
        </is>
      </c>
      <c r="BA2580" t="inlineStr">
        <is>
          <t>60825dc3d2144612a8c0588bc9c618f4</t>
        </is>
      </c>
      <c r="BB2580" t="inlineStr">
        <is>
          <t>http://openrosa.org/formdesigner/0B48E039-1E80-49A7-AC24-732B6E788E39</t>
        </is>
      </c>
      <c r="BC2580" t="inlineStr">
        <is>
          <t>Ration et autres visites</t>
        </is>
      </c>
      <c r="BD2580" t="inlineStr">
        <is>
          <t>CommCare Android, version "2.57.0"(474404). App v16173. CommCare Version 2.57.0. Build 474404, built on: 2025-06-25</t>
        </is>
      </c>
      <c r="BE2580" t="inlineStr">
        <is>
          <t>commcare_52f6c027-3e99-4ba4-b769-4cad75051ed2</t>
        </is>
      </c>
      <c r="BF2580" t="inlineStr"/>
      <c r="BG2580" t="inlineStr">
        <is>
          <t>f13d8149fc6d39ebe86af18272310ff9</t>
        </is>
      </c>
      <c r="BH2580" t="inlineStr">
        <is>
          <t>e80e5bb19d0d4d1e94c8a1a966fa7d8f</t>
        </is>
      </c>
      <c r="BI2580" t="inlineStr">
        <is>
          <t>15246</t>
        </is>
      </c>
      <c r="BJ2580" t="inlineStr">
        <is>
          <t>XFormInstance</t>
        </is>
      </c>
      <c r="BK2580" t="inlineStr">
        <is>
          <t>4d8c857856b711f0bb5e3339fbc0b855</t>
        </is>
      </c>
      <c r="BL2580" t="b">
        <v>0</v>
      </c>
      <c r="BM2580" t="inlineStr">
        <is>
          <t>---</t>
        </is>
      </c>
      <c r="BN2580" t="inlineStr">
        <is>
          <t>200.113.253.11</t>
        </is>
      </c>
      <c r="BO2580" t="inlineStr">
        <is>
          <t>Tasienne/exavier Toussaint/tafaline</t>
        </is>
      </c>
    </row>
    <row r="2581">
      <c r="A2581" t="inlineStr">
        <is>
          <t>2579</t>
        </is>
      </c>
      <c r="B2581" t="inlineStr">
        <is>
          <t>daec9502-04fb-4ee4-935f-a427dca18cc6</t>
        </is>
      </c>
      <c r="C2581" t="inlineStr">
        <is>
          <t>2025-07-09</t>
        </is>
      </c>
      <c r="D2581" t="inlineStr">
        <is>
          <t>10</t>
        </is>
      </c>
      <c r="E2581" t="inlineStr">
        <is>
          <t>---</t>
        </is>
      </c>
      <c r="F2581" t="inlineStr">
        <is>
          <t>1</t>
        </is>
      </c>
      <c r="G2581" t="inlineStr">
        <is>
          <t>---</t>
        </is>
      </c>
      <c r="H2581" t="inlineStr">
        <is>
          <t>1</t>
        </is>
      </c>
      <c r="I2581" t="inlineStr">
        <is>
          <t>1</t>
        </is>
      </c>
      <c r="J2581" t="inlineStr">
        <is>
          <t>2</t>
        </is>
      </c>
      <c r="K2581" t="inlineStr">
        <is>
          <t>---</t>
        </is>
      </c>
      <c r="L2581" t="inlineStr">
        <is>
          <t>---</t>
        </is>
      </c>
      <c r="M2581" t="inlineStr">
        <is>
          <t>---</t>
        </is>
      </c>
      <c r="N2581" t="inlineStr">
        <is>
          <t>---</t>
        </is>
      </c>
      <c r="O2581" t="inlineStr">
        <is>
          <t>---</t>
        </is>
      </c>
      <c r="P2581" t="inlineStr">
        <is>
          <t>---</t>
        </is>
      </c>
      <c r="Q2581" t="inlineStr">
        <is>
          <t>---</t>
        </is>
      </c>
      <c r="R2581" t="inlineStr"/>
      <c r="S2581" t="inlineStr"/>
      <c r="T2581" t="inlineStr"/>
      <c r="U2581" t="inlineStr"/>
      <c r="V2581" t="inlineStr"/>
      <c r="W2581" t="inlineStr"/>
      <c r="X2581" t="inlineStr">
        <is>
          <t>CAP/HSCM/ST04898</t>
        </is>
      </c>
      <c r="Y2581" t="inlineStr">
        <is>
          <t>CAP/HSCM/ST04898</t>
        </is>
      </c>
      <c r="Z2581" t="inlineStr">
        <is>
          <t>2025-07-09 12:32:36</t>
        </is>
      </c>
      <c r="AA2581" t="inlineStr">
        <is>
          <t>2025-07-09 12:31:39</t>
        </is>
      </c>
      <c r="AB2581" t="inlineStr">
        <is>
          <t>1fleurgile</t>
        </is>
      </c>
      <c r="AC2581" t="inlineStr">
        <is>
          <t>2025-07-10 11:46:43</t>
        </is>
      </c>
      <c r="AD2581" s="1" t="inlineStr">
        <is>
          <t>https://www.commcarehq.org/a/caris-test/reports/form_data/daec9502-04fb-4ee4-935f-a427dca18cc6/</t>
        </is>
      </c>
      <c r="AE2581" t="inlineStr">
        <is>
          <t>---</t>
        </is>
      </c>
      <c r="AF2581" t="inlineStr">
        <is>
          <t>3c5a623af057e23a32ae4000_195442</t>
        </is>
      </c>
      <c r="AG2581" t="inlineStr">
        <is>
          <t>---</t>
        </is>
      </c>
      <c r="AH2581" t="inlineStr">
        <is>
          <t>2025-07-09 12:32:36</t>
        </is>
      </c>
      <c r="AI2581" t="inlineStr">
        <is>
          <t>9cfdf7db54419d22491b2c964b5162b3</t>
        </is>
      </c>
      <c r="AJ2581" t="inlineStr">
        <is>
          <t>2025-07-09</t>
        </is>
      </c>
      <c r="AK2581" t="inlineStr">
        <is>
          <t>10</t>
        </is>
      </c>
      <c r="AL2581" t="inlineStr">
        <is>
          <t>---</t>
        </is>
      </c>
      <c r="AM2581" t="inlineStr">
        <is>
          <t>1</t>
        </is>
      </c>
      <c r="AN2581" t="inlineStr">
        <is>
          <t>---</t>
        </is>
      </c>
      <c r="AO2581" t="inlineStr">
        <is>
          <t>1</t>
        </is>
      </c>
      <c r="AP2581" t="inlineStr">
        <is>
          <t>1</t>
        </is>
      </c>
      <c r="AQ2581" t="inlineStr"/>
      <c r="AR2581" t="inlineStr"/>
      <c r="AS2581" t="inlineStr"/>
      <c r="AT2581" t="inlineStr"/>
      <c r="AU2581" t="inlineStr">
        <is>
          <t>---</t>
        </is>
      </c>
      <c r="AV2581" t="inlineStr">
        <is>
          <t>---</t>
        </is>
      </c>
      <c r="AW2581" t="inlineStr">
        <is>
          <t>---</t>
        </is>
      </c>
      <c r="AX2581" t="inlineStr">
        <is>
          <t>---</t>
        </is>
      </c>
      <c r="AY2581" t="inlineStr">
        <is>
          <t>---</t>
        </is>
      </c>
      <c r="AZ2581" t="inlineStr">
        <is>
          <t>---</t>
        </is>
      </c>
      <c r="BA2581" t="inlineStr">
        <is>
          <t>9cfdf7db54419d22491b2c964b5162b3</t>
        </is>
      </c>
      <c r="BB2581" t="inlineStr">
        <is>
          <t>http://openrosa.org/formdesigner/0B48E039-1E80-49A7-AC24-732B6E788E39</t>
        </is>
      </c>
      <c r="BC2581" t="inlineStr">
        <is>
          <t>Ration et autres visites</t>
        </is>
      </c>
      <c r="BD2581" t="inlineStr">
        <is>
          <t>CommCare Android, version "2.57.0"(474021). App v16173. CommCare Version 2.57.0. Build 474021, built on: 2025-06-13</t>
        </is>
      </c>
      <c r="BE2581" t="inlineStr">
        <is>
          <t>commcare_76b456dd-7d90-498a-a785-92f136625a61</t>
        </is>
      </c>
      <c r="BF2581" t="inlineStr">
        <is>
          <t>19.7264767 -72.2201295 -17.15 20.43</t>
        </is>
      </c>
      <c r="BG2581" t="inlineStr">
        <is>
          <t>f13d8149fc6d39ebe86af18272310ff9</t>
        </is>
      </c>
      <c r="BH2581" t="inlineStr">
        <is>
          <t>e80e5bb19d0d4d1e94c8a1a966fa7d8f</t>
        </is>
      </c>
      <c r="BI2581" t="inlineStr">
        <is>
          <t>15246</t>
        </is>
      </c>
      <c r="BJ2581" t="inlineStr">
        <is>
          <t>XFormInstance</t>
        </is>
      </c>
      <c r="BK2581" t="inlineStr">
        <is>
          <t>9cc980fe5d7f11f08883bb829d198955</t>
        </is>
      </c>
      <c r="BL2581" t="b">
        <v>0</v>
      </c>
      <c r="BM2581" t="inlineStr">
        <is>
          <t>---</t>
        </is>
      </c>
      <c r="BN2581" t="inlineStr">
        <is>
          <t>200.113.238.143</t>
        </is>
      </c>
      <c r="BO2581" t="inlineStr">
        <is>
          <t>Christella Cherenfant</t>
        </is>
      </c>
    </row>
    <row r="2582">
      <c r="A2582" t="inlineStr">
        <is>
          <t>2580</t>
        </is>
      </c>
      <c r="B2582" t="inlineStr">
        <is>
          <t>0605180f-2377-4e3f-a450-48c178d0cf2d</t>
        </is>
      </c>
      <c r="C2582" t="inlineStr">
        <is>
          <t>2025-07-09</t>
        </is>
      </c>
      <c r="D2582" t="inlineStr">
        <is>
          <t>4</t>
        </is>
      </c>
      <c r="E2582" t="inlineStr">
        <is>
          <t>Adhérence</t>
        </is>
      </c>
      <c r="F2582" t="inlineStr">
        <is>
          <t>0</t>
        </is>
      </c>
      <c r="G2582" t="inlineStr">
        <is>
          <t>Adherence</t>
        </is>
      </c>
      <c r="H2582" t="inlineStr">
        <is>
          <t>1</t>
        </is>
      </c>
      <c r="I2582" t="inlineStr">
        <is>
          <t>1</t>
        </is>
      </c>
      <c r="J2582" t="inlineStr">
        <is>
          <t>1</t>
        </is>
      </c>
      <c r="K2582" t="inlineStr">
        <is>
          <t>---</t>
        </is>
      </c>
      <c r="L2582" t="inlineStr">
        <is>
          <t>---</t>
        </is>
      </c>
      <c r="M2582" t="inlineStr">
        <is>
          <t>---</t>
        </is>
      </c>
      <c r="N2582" t="inlineStr">
        <is>
          <t>---</t>
        </is>
      </c>
      <c r="O2582" t="inlineStr">
        <is>
          <t>---</t>
        </is>
      </c>
      <c r="P2582" t="inlineStr">
        <is>
          <t>---</t>
        </is>
      </c>
      <c r="Q2582" t="inlineStr">
        <is>
          <t>---</t>
        </is>
      </c>
      <c r="R2582" t="inlineStr"/>
      <c r="S2582" t="inlineStr"/>
      <c r="T2582" t="inlineStr"/>
      <c r="U2582" t="inlineStr"/>
      <c r="V2582" t="inlineStr"/>
      <c r="W2582" t="inlineStr"/>
      <c r="X2582" t="inlineStr">
        <is>
          <t>CAP/HSCM/ST04969</t>
        </is>
      </c>
      <c r="Y2582" t="inlineStr">
        <is>
          <t>CAP/HSCM/ST04969</t>
        </is>
      </c>
      <c r="Z2582" t="inlineStr">
        <is>
          <t>2025-07-09 12:35:49</t>
        </is>
      </c>
      <c r="AA2582" t="inlineStr">
        <is>
          <t>2025-07-09 12:35:01</t>
        </is>
      </c>
      <c r="AB2582" t="inlineStr">
        <is>
          <t>1fleurgile</t>
        </is>
      </c>
      <c r="AC2582" t="inlineStr">
        <is>
          <t>2025-07-10 11:46:44</t>
        </is>
      </c>
      <c r="AD2582" s="1" t="inlineStr">
        <is>
          <t>https://www.commcarehq.org/a/caris-test/reports/form_data/0605180f-2377-4e3f-a450-48c178d0cf2d/</t>
        </is>
      </c>
      <c r="AE2582" t="inlineStr">
        <is>
          <t>---</t>
        </is>
      </c>
      <c r="AF2582" t="inlineStr">
        <is>
          <t>3c5a623af057e23a32ae4000_203330</t>
        </is>
      </c>
      <c r="AG2582" t="inlineStr">
        <is>
          <t>---</t>
        </is>
      </c>
      <c r="AH2582" t="inlineStr">
        <is>
          <t>2025-07-09 12:35:49</t>
        </is>
      </c>
      <c r="AI2582" t="inlineStr">
        <is>
          <t>9cfdf7db54419d22491b2c964b5162b3</t>
        </is>
      </c>
      <c r="AJ2582" t="inlineStr">
        <is>
          <t>2025-07-09</t>
        </is>
      </c>
      <c r="AK2582" t="inlineStr">
        <is>
          <t>4</t>
        </is>
      </c>
      <c r="AL2582" t="inlineStr">
        <is>
          <t>Adhérence</t>
        </is>
      </c>
      <c r="AM2582" t="inlineStr">
        <is>
          <t>0</t>
        </is>
      </c>
      <c r="AN2582" t="inlineStr">
        <is>
          <t>Adherence</t>
        </is>
      </c>
      <c r="AO2582" t="inlineStr">
        <is>
          <t>1</t>
        </is>
      </c>
      <c r="AP2582" t="inlineStr">
        <is>
          <t>1</t>
        </is>
      </c>
      <c r="AQ2582" t="inlineStr"/>
      <c r="AR2582" t="inlineStr"/>
      <c r="AS2582" t="inlineStr"/>
      <c r="AT2582" t="inlineStr"/>
      <c r="AU2582" t="inlineStr">
        <is>
          <t>---</t>
        </is>
      </c>
      <c r="AV2582" t="inlineStr">
        <is>
          <t>---</t>
        </is>
      </c>
      <c r="AW2582" t="inlineStr">
        <is>
          <t>---</t>
        </is>
      </c>
      <c r="AX2582" t="inlineStr">
        <is>
          <t>---</t>
        </is>
      </c>
      <c r="AY2582" t="inlineStr">
        <is>
          <t>---</t>
        </is>
      </c>
      <c r="AZ2582" t="inlineStr">
        <is>
          <t>---</t>
        </is>
      </c>
      <c r="BA2582" t="inlineStr">
        <is>
          <t>9cfdf7db54419d22491b2c964b5162b3</t>
        </is>
      </c>
      <c r="BB2582" t="inlineStr">
        <is>
          <t>http://openrosa.org/formdesigner/0B48E039-1E80-49A7-AC24-732B6E788E39</t>
        </is>
      </c>
      <c r="BC2582" t="inlineStr">
        <is>
          <t>Ration et autres visites</t>
        </is>
      </c>
      <c r="BD2582" t="inlineStr">
        <is>
          <t>CommCare Android, version "2.57.0"(474021). App v16173. CommCare Version 2.57.0. Build 474021, built on: 2025-06-13</t>
        </is>
      </c>
      <c r="BE2582" t="inlineStr">
        <is>
          <t>commcare_76b456dd-7d90-498a-a785-92f136625a61</t>
        </is>
      </c>
      <c r="BF2582" t="inlineStr">
        <is>
          <t>19.7263555 -72.2199582 4.52 8.28</t>
        </is>
      </c>
      <c r="BG2582" t="inlineStr">
        <is>
          <t>f13d8149fc6d39ebe86af18272310ff9</t>
        </is>
      </c>
      <c r="BH2582" t="inlineStr">
        <is>
          <t>e80e5bb19d0d4d1e94c8a1a966fa7d8f</t>
        </is>
      </c>
      <c r="BI2582" t="inlineStr">
        <is>
          <t>15246</t>
        </is>
      </c>
      <c r="BJ2582" t="inlineStr">
        <is>
          <t>XFormInstance</t>
        </is>
      </c>
      <c r="BK2582" t="inlineStr">
        <is>
          <t>9cc980fe5d7f11f08883bb829d198955</t>
        </is>
      </c>
      <c r="BL2582" t="b">
        <v>0</v>
      </c>
      <c r="BM2582" t="inlineStr">
        <is>
          <t>---</t>
        </is>
      </c>
      <c r="BN2582" t="inlineStr">
        <is>
          <t>200.113.238.143</t>
        </is>
      </c>
      <c r="BO2582" t="inlineStr">
        <is>
          <t>Stanley Quely Pierre</t>
        </is>
      </c>
    </row>
    <row r="2583">
      <c r="A2583" t="inlineStr">
        <is>
          <t>2581</t>
        </is>
      </c>
      <c r="B2583" t="inlineStr">
        <is>
          <t>3435176d-7d76-4d6a-8d20-d6b6644305e3</t>
        </is>
      </c>
      <c r="C2583" t="inlineStr">
        <is>
          <t>2025-07-09</t>
        </is>
      </c>
      <c r="D2583" t="inlineStr">
        <is>
          <t>4</t>
        </is>
      </c>
      <c r="E2583" t="inlineStr">
        <is>
          <t>Adherence</t>
        </is>
      </c>
      <c r="F2583" t="inlineStr">
        <is>
          <t>0</t>
        </is>
      </c>
      <c r="G2583" t="inlineStr">
        <is>
          <t>Adherence</t>
        </is>
      </c>
      <c r="H2583" t="inlineStr">
        <is>
          <t>1</t>
        </is>
      </c>
      <c r="I2583" t="inlineStr">
        <is>
          <t>1</t>
        </is>
      </c>
      <c r="J2583" t="inlineStr"/>
      <c r="K2583" t="inlineStr">
        <is>
          <t>---</t>
        </is>
      </c>
      <c r="L2583" t="inlineStr">
        <is>
          <t>---</t>
        </is>
      </c>
      <c r="M2583" t="inlineStr">
        <is>
          <t>---</t>
        </is>
      </c>
      <c r="N2583" t="inlineStr">
        <is>
          <t>---</t>
        </is>
      </c>
      <c r="O2583" t="inlineStr">
        <is>
          <t>---</t>
        </is>
      </c>
      <c r="P2583" t="inlineStr">
        <is>
          <t>---</t>
        </is>
      </c>
      <c r="Q2583" t="inlineStr">
        <is>
          <t>---</t>
        </is>
      </c>
      <c r="R2583" t="inlineStr"/>
      <c r="S2583" t="inlineStr"/>
      <c r="T2583" t="inlineStr"/>
      <c r="U2583" t="inlineStr"/>
      <c r="V2583" t="inlineStr"/>
      <c r="W2583" t="inlineStr"/>
      <c r="X2583" t="inlineStr">
        <is>
          <t>CAP/HSCM/ST04828</t>
        </is>
      </c>
      <c r="Y2583" t="inlineStr">
        <is>
          <t>CAP/HSCM/ST04828</t>
        </is>
      </c>
      <c r="Z2583" t="inlineStr">
        <is>
          <t>2025-07-09 12:43:11</t>
        </is>
      </c>
      <c r="AA2583" t="inlineStr">
        <is>
          <t>2025-07-09 12:42:11</t>
        </is>
      </c>
      <c r="AB2583" t="inlineStr">
        <is>
          <t>1fleurgile</t>
        </is>
      </c>
      <c r="AC2583" t="inlineStr">
        <is>
          <t>2025-07-10 11:46:47</t>
        </is>
      </c>
      <c r="AD2583" s="1" t="inlineStr">
        <is>
          <t>https://www.commcarehq.org/a/caris-test/reports/form_data/3435176d-7d76-4d6a-8d20-d6b6644305e3/</t>
        </is>
      </c>
      <c r="AE2583" t="inlineStr">
        <is>
          <t>---</t>
        </is>
      </c>
      <c r="AF2583" t="inlineStr">
        <is>
          <t>3c5a623af057e23a32ae4000_188593</t>
        </is>
      </c>
      <c r="AG2583" t="inlineStr">
        <is>
          <t>---</t>
        </is>
      </c>
      <c r="AH2583" t="inlineStr">
        <is>
          <t>2025-07-09 12:43:11</t>
        </is>
      </c>
      <c r="AI2583" t="inlineStr">
        <is>
          <t>9cfdf7db54419d22491b2c964b5162b3</t>
        </is>
      </c>
      <c r="AJ2583" t="inlineStr">
        <is>
          <t>2025-07-09</t>
        </is>
      </c>
      <c r="AK2583" t="inlineStr">
        <is>
          <t>4</t>
        </is>
      </c>
      <c r="AL2583" t="inlineStr">
        <is>
          <t>Adherence</t>
        </is>
      </c>
      <c r="AM2583" t="inlineStr">
        <is>
          <t>0</t>
        </is>
      </c>
      <c r="AN2583" t="inlineStr">
        <is>
          <t>Adherence</t>
        </is>
      </c>
      <c r="AO2583" t="inlineStr">
        <is>
          <t>1</t>
        </is>
      </c>
      <c r="AP2583" t="inlineStr">
        <is>
          <t>1</t>
        </is>
      </c>
      <c r="AQ2583" t="inlineStr"/>
      <c r="AR2583" t="inlineStr"/>
      <c r="AS2583" t="inlineStr"/>
      <c r="AT2583" t="inlineStr"/>
      <c r="AU2583" t="inlineStr">
        <is>
          <t>---</t>
        </is>
      </c>
      <c r="AV2583" t="inlineStr">
        <is>
          <t>---</t>
        </is>
      </c>
      <c r="AW2583" t="inlineStr">
        <is>
          <t>---</t>
        </is>
      </c>
      <c r="AX2583" t="inlineStr">
        <is>
          <t>---</t>
        </is>
      </c>
      <c r="AY2583" t="inlineStr">
        <is>
          <t>---</t>
        </is>
      </c>
      <c r="AZ2583" t="inlineStr">
        <is>
          <t>---</t>
        </is>
      </c>
      <c r="BA2583" t="inlineStr">
        <is>
          <t>9cfdf7db54419d22491b2c964b5162b3</t>
        </is>
      </c>
      <c r="BB2583" t="inlineStr">
        <is>
          <t>http://openrosa.org/formdesigner/0B48E039-1E80-49A7-AC24-732B6E788E39</t>
        </is>
      </c>
      <c r="BC2583" t="inlineStr">
        <is>
          <t>Ration et autres visites</t>
        </is>
      </c>
      <c r="BD2583" t="inlineStr">
        <is>
          <t>CommCare Android, version "2.57.0"(474021). App v16173. CommCare Version 2.57.0. Build 474021, built on: 2025-06-13</t>
        </is>
      </c>
      <c r="BE2583" t="inlineStr">
        <is>
          <t>commcare_76b456dd-7d90-498a-a785-92f136625a61</t>
        </is>
      </c>
      <c r="BF2583" t="inlineStr">
        <is>
          <t>19.7265846 -72.2201541 -32.02 14.74</t>
        </is>
      </c>
      <c r="BG2583" t="inlineStr">
        <is>
          <t>f13d8149fc6d39ebe86af18272310ff9</t>
        </is>
      </c>
      <c r="BH2583" t="inlineStr">
        <is>
          <t>e80e5bb19d0d4d1e94c8a1a966fa7d8f</t>
        </is>
      </c>
      <c r="BI2583" t="inlineStr">
        <is>
          <t>15246</t>
        </is>
      </c>
      <c r="BJ2583" t="inlineStr">
        <is>
          <t>XFormInstance</t>
        </is>
      </c>
      <c r="BK2583" t="inlineStr">
        <is>
          <t>9cc980fe5d7f11f08883bb829d198955</t>
        </is>
      </c>
      <c r="BL2583" t="b">
        <v>0</v>
      </c>
      <c r="BM2583" t="inlineStr">
        <is>
          <t>---</t>
        </is>
      </c>
      <c r="BN2583" t="inlineStr">
        <is>
          <t>200.113.238.143</t>
        </is>
      </c>
      <c r="BO2583" t="inlineStr">
        <is>
          <t>Jorvensly Etienne</t>
        </is>
      </c>
    </row>
    <row r="2584">
      <c r="A2584" t="inlineStr">
        <is>
          <t>2582</t>
        </is>
      </c>
      <c r="B2584" t="inlineStr">
        <is>
          <t>2d26d221-e0c3-495a-b5ef-f8bc3f37003b</t>
        </is>
      </c>
      <c r="C2584" t="inlineStr">
        <is>
          <t>2025-07-10</t>
        </is>
      </c>
      <c r="D2584" t="inlineStr">
        <is>
          <t>4</t>
        </is>
      </c>
      <c r="E2584" t="inlineStr">
        <is>
          <t>Perdu de vue</t>
        </is>
      </c>
      <c r="F2584" t="inlineStr">
        <is>
          <t>1</t>
        </is>
      </c>
      <c r="G2584" t="inlineStr">
        <is>
          <t>Non trouvé</t>
        </is>
      </c>
      <c r="H2584" t="inlineStr">
        <is>
          <t>1</t>
        </is>
      </c>
      <c r="I2584" t="inlineStr">
        <is>
          <t>1</t>
        </is>
      </c>
      <c r="J2584" t="inlineStr">
        <is>
          <t>1</t>
        </is>
      </c>
      <c r="K2584" t="inlineStr">
        <is>
          <t>---</t>
        </is>
      </c>
      <c r="L2584" t="inlineStr">
        <is>
          <t>---</t>
        </is>
      </c>
      <c r="M2584" t="inlineStr">
        <is>
          <t>---</t>
        </is>
      </c>
      <c r="N2584" t="inlineStr">
        <is>
          <t>---</t>
        </is>
      </c>
      <c r="O2584" t="inlineStr">
        <is>
          <t>---</t>
        </is>
      </c>
      <c r="P2584" t="inlineStr">
        <is>
          <t>---</t>
        </is>
      </c>
      <c r="Q2584" t="inlineStr">
        <is>
          <t>---</t>
        </is>
      </c>
      <c r="R2584" t="inlineStr"/>
      <c r="S2584" t="inlineStr"/>
      <c r="T2584" t="inlineStr"/>
      <c r="U2584" t="inlineStr"/>
      <c r="V2584" t="inlineStr"/>
      <c r="W2584" t="inlineStr">
        <is>
          <t>18.5096117 -72.2893053 369.8 149.6</t>
        </is>
      </c>
      <c r="X2584" t="inlineStr">
        <is>
          <t>PAP/HOCH/ST00496</t>
        </is>
      </c>
      <c r="Y2584" t="inlineStr">
        <is>
          <t>PAP/HOCH/ST00496</t>
        </is>
      </c>
      <c r="Z2584" t="inlineStr">
        <is>
          <t>2025-07-10 16:18:42</t>
        </is>
      </c>
      <c r="AA2584" t="inlineStr">
        <is>
          <t>2025-07-10 16:17:38</t>
        </is>
      </c>
      <c r="AB2584" t="inlineStr">
        <is>
          <t>2paulette</t>
        </is>
      </c>
      <c r="AC2584" t="inlineStr">
        <is>
          <t>2025-07-10 16:19:14</t>
        </is>
      </c>
      <c r="AD2584" s="1" t="inlineStr">
        <is>
          <t>https://www.commcarehq.org/a/caris-test/reports/form_data/2d26d221-e0c3-495a-b5ef-f8bc3f37003b/</t>
        </is>
      </c>
      <c r="AE2584" t="inlineStr">
        <is>
          <t>---</t>
        </is>
      </c>
      <c r="AF2584" t="inlineStr">
        <is>
          <t>3c5a623af057e23a32ae4000_190539</t>
        </is>
      </c>
      <c r="AG2584" t="inlineStr">
        <is>
          <t>---</t>
        </is>
      </c>
      <c r="AH2584" t="inlineStr">
        <is>
          <t>2025-07-10 16:18:42</t>
        </is>
      </c>
      <c r="AI2584" t="inlineStr">
        <is>
          <t>e219d21e6ff4490790269c5de8767b64</t>
        </is>
      </c>
      <c r="AJ2584" t="inlineStr">
        <is>
          <t>2025-07-10</t>
        </is>
      </c>
      <c r="AK2584" t="inlineStr">
        <is>
          <t>4</t>
        </is>
      </c>
      <c r="AL2584" t="inlineStr">
        <is>
          <t>Perdu de vue</t>
        </is>
      </c>
      <c r="AM2584" t="inlineStr">
        <is>
          <t>1</t>
        </is>
      </c>
      <c r="AN2584" t="inlineStr">
        <is>
          <t>Non trouvé</t>
        </is>
      </c>
      <c r="AO2584" t="inlineStr">
        <is>
          <t>1</t>
        </is>
      </c>
      <c r="AP2584" t="inlineStr">
        <is>
          <t>1</t>
        </is>
      </c>
      <c r="AQ2584" t="inlineStr"/>
      <c r="AR2584" t="inlineStr"/>
      <c r="AS2584" t="inlineStr"/>
      <c r="AT2584" t="inlineStr">
        <is>
          <t>18.5096117 -72.2893053 369.8 149.6</t>
        </is>
      </c>
      <c r="AU2584" t="inlineStr">
        <is>
          <t>---</t>
        </is>
      </c>
      <c r="AV2584" t="inlineStr">
        <is>
          <t>---</t>
        </is>
      </c>
      <c r="AW2584" t="inlineStr">
        <is>
          <t>---</t>
        </is>
      </c>
      <c r="AX2584" t="inlineStr">
        <is>
          <t>---</t>
        </is>
      </c>
      <c r="AY2584" t="inlineStr">
        <is>
          <t>---</t>
        </is>
      </c>
      <c r="AZ2584" t="inlineStr">
        <is>
          <t>---</t>
        </is>
      </c>
      <c r="BA2584" t="inlineStr">
        <is>
          <t>e219d21e6ff4490790269c5de8767b64</t>
        </is>
      </c>
      <c r="BB2584" t="inlineStr">
        <is>
          <t>http://openrosa.org/formdesigner/0B48E039-1E80-49A7-AC24-732B6E788E39</t>
        </is>
      </c>
      <c r="BC2584" t="inlineStr">
        <is>
          <t>Ration et autres visites</t>
        </is>
      </c>
      <c r="BD2584" t="inlineStr">
        <is>
          <t>CommCare Android, version "2.57.0"(474404). App v16173. CommCare Version 2.57.0. Build 474404, built on: 2025-06-25</t>
        </is>
      </c>
      <c r="BE2584" t="inlineStr">
        <is>
          <t>commcare_128eeb89-2b69-45ca-a0c0-a60a042eb53e</t>
        </is>
      </c>
      <c r="BF2584" t="inlineStr">
        <is>
          <t>18.5089591 -72.2936218 477.6 142.5</t>
        </is>
      </c>
      <c r="BG2584" t="inlineStr">
        <is>
          <t>f13d8149fc6d39ebe86af18272310ff9</t>
        </is>
      </c>
      <c r="BH2584" t="inlineStr">
        <is>
          <t>e80e5bb19d0d4d1e94c8a1a966fa7d8f</t>
        </is>
      </c>
      <c r="BI2584" t="inlineStr">
        <is>
          <t>15246</t>
        </is>
      </c>
      <c r="BJ2584" t="inlineStr">
        <is>
          <t>XFormInstance</t>
        </is>
      </c>
      <c r="BK2584" t="inlineStr">
        <is>
          <t>f9bae7ee5c0811f09c3885f721127287</t>
        </is>
      </c>
      <c r="BL2584" t="b">
        <v>0</v>
      </c>
      <c r="BM2584" t="inlineStr">
        <is>
          <t>---</t>
        </is>
      </c>
      <c r="BN2584" t="inlineStr">
        <is>
          <t>200.113.253.236</t>
        </is>
      </c>
      <c r="BO2584" t="inlineStr">
        <is>
          <t>---</t>
        </is>
      </c>
    </row>
    <row r="2585">
      <c r="A2585" t="inlineStr">
        <is>
          <t>2583</t>
        </is>
      </c>
      <c r="B2585" t="inlineStr">
        <is>
          <t>7e3807ac-891d-48cf-9360-fdece2e3d88b</t>
        </is>
      </c>
      <c r="C2585" t="inlineStr">
        <is>
          <t>2025-07-10</t>
        </is>
      </c>
      <c r="D2585" t="inlineStr">
        <is>
          <t>4</t>
        </is>
      </c>
      <c r="E2585" t="inlineStr">
        <is>
          <t>Renforcement d'adherence</t>
        </is>
      </c>
      <c r="F2585" t="inlineStr">
        <is>
          <t>1</t>
        </is>
      </c>
      <c r="G2585" t="inlineStr">
        <is>
          <t>Non Disponible</t>
        </is>
      </c>
      <c r="H2585" t="inlineStr">
        <is>
          <t>1</t>
        </is>
      </c>
      <c r="I2585" t="inlineStr">
        <is>
          <t>1</t>
        </is>
      </c>
      <c r="J2585" t="inlineStr"/>
      <c r="K2585" t="inlineStr">
        <is>
          <t>---</t>
        </is>
      </c>
      <c r="L2585" t="inlineStr">
        <is>
          <t>---</t>
        </is>
      </c>
      <c r="M2585" t="inlineStr">
        <is>
          <t>---</t>
        </is>
      </c>
      <c r="N2585" t="inlineStr">
        <is>
          <t>---</t>
        </is>
      </c>
      <c r="O2585" t="inlineStr">
        <is>
          <t>---</t>
        </is>
      </c>
      <c r="P2585" t="inlineStr">
        <is>
          <t>---</t>
        </is>
      </c>
      <c r="Q2585" t="inlineStr">
        <is>
          <t>---</t>
        </is>
      </c>
      <c r="R2585" t="inlineStr"/>
      <c r="S2585" t="inlineStr"/>
      <c r="T2585" t="inlineStr"/>
      <c r="U2585" t="inlineStr"/>
      <c r="V2585" t="inlineStr"/>
      <c r="W2585" t="inlineStr"/>
      <c r="X2585" t="inlineStr">
        <is>
          <t>PIG/HOBP/00164</t>
        </is>
      </c>
      <c r="Y2585" t="inlineStr">
        <is>
          <t>PIG/HOBP/00164</t>
        </is>
      </c>
      <c r="Z2585" t="inlineStr">
        <is>
          <t>2025-07-10 21:40:11</t>
        </is>
      </c>
      <c r="AA2585" t="inlineStr">
        <is>
          <t>2025-07-10 21:39:12</t>
        </is>
      </c>
      <c r="AB2585" t="inlineStr">
        <is>
          <t>1ketly</t>
        </is>
      </c>
      <c r="AC2585" t="inlineStr">
        <is>
          <t>2025-07-10 21:40:11</t>
        </is>
      </c>
      <c r="AD2585" s="1" t="inlineStr">
        <is>
          <t>https://www.commcarehq.org/a/caris-test/reports/form_data/7e3807ac-891d-48cf-9360-fdece2e3d88b/</t>
        </is>
      </c>
      <c r="AE2585" t="inlineStr">
        <is>
          <t>---</t>
        </is>
      </c>
      <c r="AF2585" t="inlineStr">
        <is>
          <t>3c5a623af057e23a32ae4000_23932</t>
        </is>
      </c>
      <c r="AG2585" t="inlineStr">
        <is>
          <t>---</t>
        </is>
      </c>
      <c r="AH2585" t="inlineStr">
        <is>
          <t>2025-07-10 21:40:11</t>
        </is>
      </c>
      <c r="AI2585" t="inlineStr">
        <is>
          <t>a75dfcb32c444e83a4857eabadf7dd0f</t>
        </is>
      </c>
      <c r="AJ2585" t="inlineStr">
        <is>
          <t>2025-07-10</t>
        </is>
      </c>
      <c r="AK2585" t="inlineStr">
        <is>
          <t>4</t>
        </is>
      </c>
      <c r="AL2585" t="inlineStr">
        <is>
          <t>Renforcement d'adherence</t>
        </is>
      </c>
      <c r="AM2585" t="inlineStr">
        <is>
          <t>1</t>
        </is>
      </c>
      <c r="AN2585" t="inlineStr">
        <is>
          <t>Non Disponible</t>
        </is>
      </c>
      <c r="AO2585" t="inlineStr">
        <is>
          <t>1</t>
        </is>
      </c>
      <c r="AP2585" t="inlineStr">
        <is>
          <t>1</t>
        </is>
      </c>
      <c r="AQ2585" t="inlineStr"/>
      <c r="AR2585" t="inlineStr"/>
      <c r="AS2585" t="inlineStr"/>
      <c r="AT2585" t="inlineStr"/>
      <c r="AU2585" t="inlineStr">
        <is>
          <t>---</t>
        </is>
      </c>
      <c r="AV2585" t="inlineStr">
        <is>
          <t>---</t>
        </is>
      </c>
      <c r="AW2585" t="inlineStr">
        <is>
          <t>---</t>
        </is>
      </c>
      <c r="AX2585" t="inlineStr">
        <is>
          <t>---</t>
        </is>
      </c>
      <c r="AY2585" t="inlineStr">
        <is>
          <t>---</t>
        </is>
      </c>
      <c r="AZ2585" t="inlineStr">
        <is>
          <t>---</t>
        </is>
      </c>
      <c r="BA2585" t="inlineStr">
        <is>
          <t>a75dfcb32c444e83a4857eabadf7dd0f</t>
        </is>
      </c>
      <c r="BB2585" t="inlineStr">
        <is>
          <t>http://openrosa.org/formdesigner/0B48E039-1E80-49A7-AC24-732B6E788E39</t>
        </is>
      </c>
      <c r="BC2585" t="inlineStr">
        <is>
          <t>Ration et autres visites</t>
        </is>
      </c>
      <c r="BD2585" t="inlineStr">
        <is>
          <t>CommCare Android, version "2.57.1"(474458). App v16173. CommCare Version 2.57.1. Build 474458, built on: 2025-07-03</t>
        </is>
      </c>
      <c r="BE2585" t="inlineStr">
        <is>
          <t>commcare_173380f7-b37d-43d8-ba2b-b49ceb66cb2e</t>
        </is>
      </c>
      <c r="BF2585" t="inlineStr">
        <is>
          <t>19.4387006 -72.2048483 386.0 9.83</t>
        </is>
      </c>
      <c r="BG2585" t="inlineStr">
        <is>
          <t>f13d8149fc6d39ebe86af18272310ff9</t>
        </is>
      </c>
      <c r="BH2585" t="inlineStr">
        <is>
          <t>e80e5bb19d0d4d1e94c8a1a966fa7d8f</t>
        </is>
      </c>
      <c r="BI2585" t="inlineStr">
        <is>
          <t>15246</t>
        </is>
      </c>
      <c r="BJ2585" t="inlineStr">
        <is>
          <t>XFormInstance</t>
        </is>
      </c>
      <c r="BK2585" t="inlineStr">
        <is>
          <t>350e7f9e5dd611f0ac331f0fc62f1900</t>
        </is>
      </c>
      <c r="BL2585" t="b">
        <v>0</v>
      </c>
      <c r="BM2585" t="inlineStr">
        <is>
          <t>---</t>
        </is>
      </c>
      <c r="BN2585" t="inlineStr">
        <is>
          <t>200.113.238.20</t>
        </is>
      </c>
      <c r="BO2585" t="inlineStr">
        <is>
          <t>mervil Jn Tony</t>
        </is>
      </c>
    </row>
    <row r="2586">
      <c r="A2586" t="inlineStr">
        <is>
          <t>2584</t>
        </is>
      </c>
      <c r="B2586" t="inlineStr">
        <is>
          <t>817d0940-1613-46a9-8b81-b545405b865d</t>
        </is>
      </c>
      <c r="C2586" t="inlineStr">
        <is>
          <t>2025-07-10</t>
        </is>
      </c>
      <c r="D2586" t="inlineStr">
        <is>
          <t>4</t>
        </is>
      </c>
      <c r="E2586" t="inlineStr">
        <is>
          <t>Suivi d'adherence</t>
        </is>
      </c>
      <c r="F2586" t="inlineStr">
        <is>
          <t>0</t>
        </is>
      </c>
      <c r="G2586" t="inlineStr">
        <is>
          <t>Pas de telephone</t>
        </is>
      </c>
      <c r="H2586" t="inlineStr">
        <is>
          <t>1</t>
        </is>
      </c>
      <c r="I2586" t="inlineStr">
        <is>
          <t>1</t>
        </is>
      </c>
      <c r="J2586" t="inlineStr"/>
      <c r="K2586" t="inlineStr">
        <is>
          <t>---</t>
        </is>
      </c>
      <c r="L2586" t="inlineStr">
        <is>
          <t>---</t>
        </is>
      </c>
      <c r="M2586" t="inlineStr">
        <is>
          <t>---</t>
        </is>
      </c>
      <c r="N2586" t="inlineStr">
        <is>
          <t>---</t>
        </is>
      </c>
      <c r="O2586" t="inlineStr">
        <is>
          <t>---</t>
        </is>
      </c>
      <c r="P2586" t="inlineStr">
        <is>
          <t>---</t>
        </is>
      </c>
      <c r="Q2586" t="inlineStr">
        <is>
          <t>---</t>
        </is>
      </c>
      <c r="R2586" t="inlineStr"/>
      <c r="S2586" t="inlineStr"/>
      <c r="T2586" t="inlineStr"/>
      <c r="U2586" t="inlineStr"/>
      <c r="V2586" t="inlineStr"/>
      <c r="W2586" t="inlineStr"/>
      <c r="X2586" t="inlineStr">
        <is>
          <t>PIG/CSSR/ST00976</t>
        </is>
      </c>
      <c r="Y2586" t="inlineStr">
        <is>
          <t>PIG/CSSR/ST00976</t>
        </is>
      </c>
      <c r="Z2586" t="inlineStr">
        <is>
          <t>2025-07-10 21:41:04</t>
        </is>
      </c>
      <c r="AA2586" t="inlineStr">
        <is>
          <t>2025-07-10 21:40:27</t>
        </is>
      </c>
      <c r="AB2586" t="inlineStr">
        <is>
          <t>1ketly</t>
        </is>
      </c>
      <c r="AC2586" t="inlineStr">
        <is>
          <t>2025-07-10 21:41:05</t>
        </is>
      </c>
      <c r="AD2586" s="1" t="inlineStr">
        <is>
          <t>https://www.commcarehq.org/a/caris-test/reports/form_data/817d0940-1613-46a9-8b81-b545405b865d/</t>
        </is>
      </c>
      <c r="AE2586" t="inlineStr">
        <is>
          <t>---</t>
        </is>
      </c>
      <c r="AF2586" t="inlineStr">
        <is>
          <t>3c5a623af057e23a32ae4000_194353</t>
        </is>
      </c>
      <c r="AG2586" t="inlineStr">
        <is>
          <t>---</t>
        </is>
      </c>
      <c r="AH2586" t="inlineStr">
        <is>
          <t>2025-07-10 21:41:04</t>
        </is>
      </c>
      <c r="AI2586" t="inlineStr">
        <is>
          <t>a75dfcb32c444e83a4857eabadf7dd0f</t>
        </is>
      </c>
      <c r="AJ2586" t="inlineStr">
        <is>
          <t>2025-07-10</t>
        </is>
      </c>
      <c r="AK2586" t="inlineStr">
        <is>
          <t>4</t>
        </is>
      </c>
      <c r="AL2586" t="inlineStr">
        <is>
          <t>Suivi d'adherence</t>
        </is>
      </c>
      <c r="AM2586" t="inlineStr">
        <is>
          <t>0</t>
        </is>
      </c>
      <c r="AN2586" t="inlineStr">
        <is>
          <t>Pas de telephone</t>
        </is>
      </c>
      <c r="AO2586" t="inlineStr">
        <is>
          <t>1</t>
        </is>
      </c>
      <c r="AP2586" t="inlineStr">
        <is>
          <t>1</t>
        </is>
      </c>
      <c r="AQ2586" t="inlineStr"/>
      <c r="AR2586" t="inlineStr"/>
      <c r="AS2586" t="inlineStr"/>
      <c r="AT2586" t="inlineStr"/>
      <c r="AU2586" t="inlineStr">
        <is>
          <t>---</t>
        </is>
      </c>
      <c r="AV2586" t="inlineStr">
        <is>
          <t>---</t>
        </is>
      </c>
      <c r="AW2586" t="inlineStr">
        <is>
          <t>---</t>
        </is>
      </c>
      <c r="AX2586" t="inlineStr">
        <is>
          <t>---</t>
        </is>
      </c>
      <c r="AY2586" t="inlineStr">
        <is>
          <t>---</t>
        </is>
      </c>
      <c r="AZ2586" t="inlineStr">
        <is>
          <t>---</t>
        </is>
      </c>
      <c r="BA2586" t="inlineStr">
        <is>
          <t>a75dfcb32c444e83a4857eabadf7dd0f</t>
        </is>
      </c>
      <c r="BB2586" t="inlineStr">
        <is>
          <t>http://openrosa.org/formdesigner/0B48E039-1E80-49A7-AC24-732B6E788E39</t>
        </is>
      </c>
      <c r="BC2586" t="inlineStr">
        <is>
          <t>Ration et autres visites</t>
        </is>
      </c>
      <c r="BD2586" t="inlineStr">
        <is>
          <t>CommCare Android, version "2.57.1"(474458). App v16173. CommCare Version 2.57.1. Build 474458, built on: 2025-07-03</t>
        </is>
      </c>
      <c r="BE2586" t="inlineStr">
        <is>
          <t>commcare_173380f7-b37d-43d8-ba2b-b49ceb66cb2e</t>
        </is>
      </c>
      <c r="BF2586" t="inlineStr">
        <is>
          <t>19.4388382 -72.2048492 362.0 9.83</t>
        </is>
      </c>
      <c r="BG2586" t="inlineStr">
        <is>
          <t>f13d8149fc6d39ebe86af18272310ff9</t>
        </is>
      </c>
      <c r="BH2586" t="inlineStr">
        <is>
          <t>e80e5bb19d0d4d1e94c8a1a966fa7d8f</t>
        </is>
      </c>
      <c r="BI2586" t="inlineStr">
        <is>
          <t>15246</t>
        </is>
      </c>
      <c r="BJ2586" t="inlineStr">
        <is>
          <t>XFormInstance</t>
        </is>
      </c>
      <c r="BK2586" t="inlineStr">
        <is>
          <t>350e7f9e5dd611f0ac331f0fc62f1900</t>
        </is>
      </c>
      <c r="BL2586" t="b">
        <v>0</v>
      </c>
      <c r="BM2586" t="inlineStr">
        <is>
          <t>---</t>
        </is>
      </c>
      <c r="BN2586" t="inlineStr">
        <is>
          <t>200.113.238.20</t>
        </is>
      </c>
      <c r="BO2586" t="inlineStr">
        <is>
          <t>Djainalie Mondesir</t>
        </is>
      </c>
    </row>
    <row r="2587">
      <c r="A2587" t="inlineStr">
        <is>
          <t>2585</t>
        </is>
      </c>
      <c r="B2587" t="inlineStr">
        <is>
          <t>90078b9f-6376-4124-8867-8379fb556fbb</t>
        </is>
      </c>
      <c r="C2587" t="inlineStr">
        <is>
          <t>2025-07-10</t>
        </is>
      </c>
      <c r="D2587" t="inlineStr">
        <is>
          <t>4</t>
        </is>
      </c>
      <c r="E2587" t="inlineStr">
        <is>
          <t>arv</t>
        </is>
      </c>
      <c r="F2587" t="inlineStr">
        <is>
          <t>1</t>
        </is>
      </c>
      <c r="G2587" t="inlineStr">
        <is>
          <t>arv pour 6 mois</t>
        </is>
      </c>
      <c r="H2587" t="inlineStr">
        <is>
          <t>1</t>
        </is>
      </c>
      <c r="I2587" t="inlineStr">
        <is>
          <t>1</t>
        </is>
      </c>
      <c r="J2587" t="inlineStr">
        <is>
          <t>2</t>
        </is>
      </c>
      <c r="K2587" t="inlineStr">
        <is>
          <t>---</t>
        </is>
      </c>
      <c r="L2587" t="inlineStr">
        <is>
          <t>---</t>
        </is>
      </c>
      <c r="M2587" t="inlineStr">
        <is>
          <t>---</t>
        </is>
      </c>
      <c r="N2587" t="inlineStr">
        <is>
          <t>---</t>
        </is>
      </c>
      <c r="O2587" t="inlineStr">
        <is>
          <t>---</t>
        </is>
      </c>
      <c r="P2587" t="inlineStr">
        <is>
          <t>---</t>
        </is>
      </c>
      <c r="Q2587" t="inlineStr">
        <is>
          <t>---</t>
        </is>
      </c>
      <c r="R2587" t="inlineStr"/>
      <c r="S2587" t="inlineStr">
        <is>
          <t>25.0</t>
        </is>
      </c>
      <c r="T2587" t="inlineStr">
        <is>
          <t>137.0</t>
        </is>
      </c>
      <c r="U2587">
        <f>HYPERLINK("https://www.commcarehq.org/a/caris-test/api/form_attachment/v1/90078b9f-6376-4124-8867-8379fb556fbb/1752197487446.heic")</f>
        <v/>
      </c>
      <c r="V2587" t="inlineStr"/>
      <c r="W2587" t="inlineStr"/>
      <c r="X2587" t="inlineStr">
        <is>
          <t>PAP/GCHO/ST08039</t>
        </is>
      </c>
      <c r="Y2587" t="inlineStr">
        <is>
          <t>PAP/GCHO/ST08039</t>
        </is>
      </c>
      <c r="Z2587" t="inlineStr">
        <is>
          <t>2025-07-11 01:31:36</t>
        </is>
      </c>
      <c r="AA2587" t="inlineStr">
        <is>
          <t>2025-07-11 01:30:41</t>
        </is>
      </c>
      <c r="AB2587" t="inlineStr">
        <is>
          <t>2nathalie</t>
        </is>
      </c>
      <c r="AC2587" t="inlineStr">
        <is>
          <t>2025-07-11 02:21:02</t>
        </is>
      </c>
      <c r="AD2587" s="1" t="inlineStr">
        <is>
          <t>https://www.commcarehq.org/a/caris-test/reports/form_data/90078b9f-6376-4124-8867-8379fb556fbb/</t>
        </is>
      </c>
      <c r="AE2587" t="inlineStr">
        <is>
          <t>---</t>
        </is>
      </c>
      <c r="AF2587" t="inlineStr">
        <is>
          <t>3c5a623af057e23a32ae4000_110398</t>
        </is>
      </c>
      <c r="AG2587" t="inlineStr">
        <is>
          <t>---</t>
        </is>
      </c>
      <c r="AH2587" t="inlineStr">
        <is>
          <t>2025-07-11 01:31:36</t>
        </is>
      </c>
      <c r="AI2587" t="inlineStr">
        <is>
          <t>3c7e14bc31cb425997c89e194bb7c839</t>
        </is>
      </c>
      <c r="AJ2587" t="inlineStr">
        <is>
          <t>2025-07-10</t>
        </is>
      </c>
      <c r="AK2587" t="inlineStr">
        <is>
          <t>4</t>
        </is>
      </c>
      <c r="AL2587" t="inlineStr">
        <is>
          <t>arv</t>
        </is>
      </c>
      <c r="AM2587" t="inlineStr">
        <is>
          <t>1</t>
        </is>
      </c>
      <c r="AN2587" t="inlineStr">
        <is>
          <t>arv pour 6 mois</t>
        </is>
      </c>
      <c r="AO2587" t="inlineStr">
        <is>
          <t>1</t>
        </is>
      </c>
      <c r="AP2587" t="inlineStr">
        <is>
          <t>1</t>
        </is>
      </c>
      <c r="AQ2587" t="inlineStr"/>
      <c r="AR2587" t="inlineStr">
        <is>
          <t>25</t>
        </is>
      </c>
      <c r="AS2587" t="inlineStr">
        <is>
          <t>137</t>
        </is>
      </c>
      <c r="AT2587" t="inlineStr"/>
      <c r="AU2587" t="inlineStr">
        <is>
          <t>---</t>
        </is>
      </c>
      <c r="AV2587" t="inlineStr">
        <is>
          <t>---</t>
        </is>
      </c>
      <c r="AW2587" t="inlineStr">
        <is>
          <t>---</t>
        </is>
      </c>
      <c r="AX2587" t="inlineStr">
        <is>
          <t>---</t>
        </is>
      </c>
      <c r="AY2587" t="inlineStr">
        <is>
          <t>---</t>
        </is>
      </c>
      <c r="AZ2587" t="inlineStr">
        <is>
          <t>---</t>
        </is>
      </c>
      <c r="BA2587" t="inlineStr">
        <is>
          <t>3c7e14bc31cb425997c89e194bb7c839</t>
        </is>
      </c>
      <c r="BB2587" t="inlineStr">
        <is>
          <t>http://openrosa.org/formdesigner/0B48E039-1E80-49A7-AC24-732B6E788E39</t>
        </is>
      </c>
      <c r="BC2587" t="inlineStr">
        <is>
          <t>Ration et autres visites</t>
        </is>
      </c>
      <c r="BD2587" t="inlineStr">
        <is>
          <t>CommCare Android, version "2.57.0"(474404). App v16173. CommCare Version 2.57.0. Build 474404, built on: 2025-06-25</t>
        </is>
      </c>
      <c r="BE2587" t="inlineStr">
        <is>
          <t>commcare_647f84a5-f6ee-472f-a5d6-09fe1d167e6e</t>
        </is>
      </c>
      <c r="BF2587" t="inlineStr"/>
      <c r="BG2587" t="inlineStr">
        <is>
          <t>f13d8149fc6d39ebe86af18272310ff9</t>
        </is>
      </c>
      <c r="BH2587" t="inlineStr">
        <is>
          <t>e80e5bb19d0d4d1e94c8a1a966fa7d8f</t>
        </is>
      </c>
      <c r="BI2587" t="inlineStr">
        <is>
          <t>15246</t>
        </is>
      </c>
      <c r="BJ2587" t="inlineStr">
        <is>
          <t>XFormInstance</t>
        </is>
      </c>
      <c r="BK2587" t="inlineStr">
        <is>
          <t>5fa76810575a11f0bb0edf8044126b4a</t>
        </is>
      </c>
      <c r="BL2587" t="b">
        <v>0</v>
      </c>
      <c r="BM2587" t="inlineStr">
        <is>
          <t>---</t>
        </is>
      </c>
      <c r="BN2587" t="inlineStr">
        <is>
          <t>200.113.214.0</t>
        </is>
      </c>
      <c r="BO2587" t="inlineStr">
        <is>
          <t>Christella Appolon</t>
        </is>
      </c>
    </row>
    <row r="2588">
      <c r="A2588" t="inlineStr">
        <is>
          <t>2586</t>
        </is>
      </c>
      <c r="B2588" t="inlineStr">
        <is>
          <t>adfcce03-5ab9-4bf1-a5eb-b6e8e490a079</t>
        </is>
      </c>
      <c r="C2588" t="inlineStr">
        <is>
          <t>2025-07-11</t>
        </is>
      </c>
      <c r="D2588" t="inlineStr">
        <is>
          <t>3</t>
        </is>
      </c>
      <c r="E2588" t="inlineStr">
        <is>
          <t>---</t>
        </is>
      </c>
      <c r="F2588" t="inlineStr">
        <is>
          <t>0</t>
        </is>
      </c>
      <c r="G2588" t="inlineStr">
        <is>
          <t>---</t>
        </is>
      </c>
      <c r="H2588" t="inlineStr">
        <is>
          <t>1</t>
        </is>
      </c>
      <c r="I2588" t="inlineStr">
        <is>
          <t>0</t>
        </is>
      </c>
      <c r="J2588" t="inlineStr">
        <is>
          <t>---</t>
        </is>
      </c>
      <c r="K2588" t="inlineStr">
        <is>
          <t>---</t>
        </is>
      </c>
      <c r="L2588" t="inlineStr">
        <is>
          <t>---</t>
        </is>
      </c>
      <c r="M2588" t="inlineStr">
        <is>
          <t>---</t>
        </is>
      </c>
      <c r="N2588" t="inlineStr">
        <is>
          <t>---</t>
        </is>
      </c>
      <c r="O2588" t="inlineStr">
        <is>
          <t>---</t>
        </is>
      </c>
      <c r="P2588" t="inlineStr">
        <is>
          <t>---</t>
        </is>
      </c>
      <c r="Q2588" t="inlineStr">
        <is>
          <t>---</t>
        </is>
      </c>
      <c r="R2588" t="inlineStr">
        <is>
          <t>---</t>
        </is>
      </c>
      <c r="S2588" t="inlineStr">
        <is>
          <t>---</t>
        </is>
      </c>
      <c r="T2588" t="inlineStr">
        <is>
          <t>---</t>
        </is>
      </c>
      <c r="U2588" t="inlineStr">
        <is>
          <t>---</t>
        </is>
      </c>
      <c r="V2588" t="inlineStr">
        <is>
          <t>---</t>
        </is>
      </c>
      <c r="W2588" t="inlineStr">
        <is>
          <t>19.6359768 -71.9593118 -32.91 4.9</t>
        </is>
      </c>
      <c r="X2588" t="inlineStr">
        <is>
          <t>CAP/CSLT/ST00334</t>
        </is>
      </c>
      <c r="Y2588" t="inlineStr">
        <is>
          <t>CAP/CSLT/ST00334</t>
        </is>
      </c>
      <c r="Z2588" t="inlineStr">
        <is>
          <t>2025-07-11 13:15:53</t>
        </is>
      </c>
      <c r="AA2588" t="inlineStr">
        <is>
          <t>2025-07-11 13:14:52</t>
        </is>
      </c>
      <c r="AB2588" t="inlineStr">
        <is>
          <t>1irania</t>
        </is>
      </c>
      <c r="AC2588" t="inlineStr">
        <is>
          <t>2025-07-11 13:15:54</t>
        </is>
      </c>
      <c r="AD2588" s="1" t="inlineStr">
        <is>
          <t>https://www.commcarehq.org/a/caris-test/reports/form_data/adfcce03-5ab9-4bf1-a5eb-b6e8e490a079/</t>
        </is>
      </c>
      <c r="AE2588" t="inlineStr">
        <is>
          <t>---</t>
        </is>
      </c>
      <c r="AF2588" t="inlineStr">
        <is>
          <t>3c5a623af057e23a32ae4000_18939</t>
        </is>
      </c>
      <c r="AG2588" t="inlineStr">
        <is>
          <t>OK</t>
        </is>
      </c>
      <c r="AH2588" t="inlineStr">
        <is>
          <t>2025-07-11 13:15:53</t>
        </is>
      </c>
      <c r="AI2588" t="inlineStr">
        <is>
          <t>42a82b7de9e609ae71648670ad4c56aa</t>
        </is>
      </c>
      <c r="AJ2588" t="inlineStr">
        <is>
          <t>2025-07-11</t>
        </is>
      </c>
      <c r="AK2588" t="inlineStr">
        <is>
          <t>3</t>
        </is>
      </c>
      <c r="AL2588" t="inlineStr">
        <is>
          <t>---</t>
        </is>
      </c>
      <c r="AM2588" t="inlineStr">
        <is>
          <t>0</t>
        </is>
      </c>
      <c r="AN2588" t="inlineStr">
        <is>
          <t>---</t>
        </is>
      </c>
      <c r="AO2588" t="inlineStr">
        <is>
          <t>1</t>
        </is>
      </c>
      <c r="AP2588" t="inlineStr">
        <is>
          <t>0</t>
        </is>
      </c>
      <c r="AQ2588" t="inlineStr">
        <is>
          <t>---</t>
        </is>
      </c>
      <c r="AR2588" t="inlineStr">
        <is>
          <t>---</t>
        </is>
      </c>
      <c r="AS2588" t="inlineStr">
        <is>
          <t>---</t>
        </is>
      </c>
      <c r="AT2588" t="inlineStr">
        <is>
          <t>19.6359768 -71.9593118 -32.91 4.9</t>
        </is>
      </c>
      <c r="AU2588" t="inlineStr">
        <is>
          <t>---</t>
        </is>
      </c>
      <c r="AV2588" t="inlineStr">
        <is>
          <t>---</t>
        </is>
      </c>
      <c r="AW2588" t="inlineStr">
        <is>
          <t>---</t>
        </is>
      </c>
      <c r="AX2588" t="inlineStr">
        <is>
          <t>---</t>
        </is>
      </c>
      <c r="AY2588" t="inlineStr">
        <is>
          <t>---</t>
        </is>
      </c>
      <c r="AZ2588" t="inlineStr">
        <is>
          <t>---</t>
        </is>
      </c>
      <c r="BA2588" t="inlineStr">
        <is>
          <t>42a82b7de9e609ae71648670ad4c56aa</t>
        </is>
      </c>
      <c r="BB2588" t="inlineStr">
        <is>
          <t>http://openrosa.org/formdesigner/0B48E039-1E80-49A7-AC24-732B6E788E39</t>
        </is>
      </c>
      <c r="BC2588" t="inlineStr">
        <is>
          <t>Ration et autres visites</t>
        </is>
      </c>
      <c r="BD2588" t="inlineStr">
        <is>
          <t>CommCare Android, version "2.57.0"(472005). App v16173. CommCare Version 2.57.0. Build 472005, built on: 2025-05-09</t>
        </is>
      </c>
      <c r="BE2588" t="inlineStr">
        <is>
          <t>commcare_810115cc-52c5-4875-8fe9-3d267d1618b9</t>
        </is>
      </c>
      <c r="BF2588" t="inlineStr">
        <is>
          <t>19.6370857 -71.9594329 12.0 9.5</t>
        </is>
      </c>
      <c r="BG2588" t="inlineStr">
        <is>
          <t>f13d8149fc6d39ebe86af18272310ff9</t>
        </is>
      </c>
      <c r="BH2588" t="inlineStr">
        <is>
          <t>e80e5bb19d0d4d1e94c8a1a966fa7d8f</t>
        </is>
      </c>
      <c r="BI2588" t="inlineStr">
        <is>
          <t>15246</t>
        </is>
      </c>
      <c r="BJ2588" t="inlineStr">
        <is>
          <t>XFormInstance</t>
        </is>
      </c>
      <c r="BK2588" t="inlineStr">
        <is>
          <t>d46fcf5c5e5811f0b391e7bd2669a9e5</t>
        </is>
      </c>
      <c r="BL2588" t="b">
        <v>0</v>
      </c>
      <c r="BM2588" t="inlineStr">
        <is>
          <t>---</t>
        </is>
      </c>
      <c r="BN2588" t="inlineStr">
        <is>
          <t>200.113.214.221</t>
        </is>
      </c>
      <c r="BO2588" t="inlineStr">
        <is>
          <t>Dieudelyn Lamarre</t>
        </is>
      </c>
    </row>
    <row r="2589">
      <c r="A2589" t="inlineStr">
        <is>
          <t>2587</t>
        </is>
      </c>
      <c r="B2589" t="inlineStr">
        <is>
          <t>51a7e01f-2dc8-4a49-914c-29c60178e03a</t>
        </is>
      </c>
      <c r="C2589" t="inlineStr">
        <is>
          <t>2025-07-11</t>
        </is>
      </c>
      <c r="D2589" t="inlineStr">
        <is>
          <t>3</t>
        </is>
      </c>
      <c r="E2589" t="inlineStr">
        <is>
          <t>---</t>
        </is>
      </c>
      <c r="F2589" t="inlineStr">
        <is>
          <t>0</t>
        </is>
      </c>
      <c r="G2589" t="inlineStr">
        <is>
          <t>---</t>
        </is>
      </c>
      <c r="H2589" t="inlineStr">
        <is>
          <t>1</t>
        </is>
      </c>
      <c r="I2589" t="inlineStr">
        <is>
          <t>1</t>
        </is>
      </c>
      <c r="J2589" t="inlineStr">
        <is>
          <t>1</t>
        </is>
      </c>
      <c r="K2589" t="inlineStr">
        <is>
          <t>---</t>
        </is>
      </c>
      <c r="L2589" t="inlineStr">
        <is>
          <t>---</t>
        </is>
      </c>
      <c r="M2589" t="inlineStr">
        <is>
          <t>---</t>
        </is>
      </c>
      <c r="N2589" t="inlineStr">
        <is>
          <t>---</t>
        </is>
      </c>
      <c r="O2589" t="inlineStr">
        <is>
          <t>---</t>
        </is>
      </c>
      <c r="P2589" t="inlineStr">
        <is>
          <t>---</t>
        </is>
      </c>
      <c r="Q2589" t="inlineStr">
        <is>
          <t>---</t>
        </is>
      </c>
      <c r="R2589" t="inlineStr"/>
      <c r="S2589" t="inlineStr">
        <is>
          <t>26.8</t>
        </is>
      </c>
      <c r="T2589" t="inlineStr"/>
      <c r="U2589">
        <f>HYPERLINK("https://www.commcarehq.org/a/caris-test/api/form_attachment/v1/51a7e01f-2dc8-4a49-914c-29c60178e03a/1752240122152.jpg")</f>
        <v/>
      </c>
      <c r="V2589">
        <f>HYPERLINK("https://www.commcarehq.org/a/caris-test/api/form_attachment/v1/51a7e01f-2dc8-4a49-914c-29c60178e03a/1752240266930.jpg")</f>
        <v/>
      </c>
      <c r="W2589" t="inlineStr">
        <is>
          <t>19.6330702 -71.9599215 -32.91 4.8</t>
        </is>
      </c>
      <c r="X2589" t="inlineStr">
        <is>
          <t>CAP/CSLT/ST00693</t>
        </is>
      </c>
      <c r="Y2589" t="inlineStr">
        <is>
          <t>CAP/CSLT/ST00693</t>
        </is>
      </c>
      <c r="Z2589" t="inlineStr">
        <is>
          <t>2025-07-11 13:24:33</t>
        </is>
      </c>
      <c r="AA2589" t="inlineStr">
        <is>
          <t>2025-07-11 13:17:56</t>
        </is>
      </c>
      <c r="AB2589" t="inlineStr">
        <is>
          <t>1irania</t>
        </is>
      </c>
      <c r="AC2589" t="inlineStr">
        <is>
          <t>2025-07-11 13:24:36</t>
        </is>
      </c>
      <c r="AD2589" s="1" t="inlineStr">
        <is>
          <t>https://www.commcarehq.org/a/caris-test/reports/form_data/51a7e01f-2dc8-4a49-914c-29c60178e03a/</t>
        </is>
      </c>
      <c r="AE2589" t="inlineStr">
        <is>
          <t>---</t>
        </is>
      </c>
      <c r="AF2589" t="inlineStr">
        <is>
          <t>3c5a623af057e23a32ae4000_50693</t>
        </is>
      </c>
      <c r="AG2589" t="inlineStr">
        <is>
          <t>OK</t>
        </is>
      </c>
      <c r="AH2589" t="inlineStr">
        <is>
          <t>2025-07-11 13:24:33</t>
        </is>
      </c>
      <c r="AI2589" t="inlineStr">
        <is>
          <t>42a82b7de9e609ae71648670ad4c56aa</t>
        </is>
      </c>
      <c r="AJ2589" t="inlineStr">
        <is>
          <t>2025-07-11</t>
        </is>
      </c>
      <c r="AK2589" t="inlineStr">
        <is>
          <t>3</t>
        </is>
      </c>
      <c r="AL2589" t="inlineStr">
        <is>
          <t>---</t>
        </is>
      </c>
      <c r="AM2589" t="inlineStr">
        <is>
          <t>0</t>
        </is>
      </c>
      <c r="AN2589" t="inlineStr">
        <is>
          <t>---</t>
        </is>
      </c>
      <c r="AO2589" t="inlineStr">
        <is>
          <t>1</t>
        </is>
      </c>
      <c r="AP2589" t="inlineStr">
        <is>
          <t>1</t>
        </is>
      </c>
      <c r="AQ2589" t="inlineStr"/>
      <c r="AR2589" t="inlineStr">
        <is>
          <t>26.8</t>
        </is>
      </c>
      <c r="AS2589" t="inlineStr"/>
      <c r="AT2589" t="inlineStr">
        <is>
          <t>19.6330702 -71.9599215 -32.91 4.8</t>
        </is>
      </c>
      <c r="AU2589" t="inlineStr">
        <is>
          <t>---</t>
        </is>
      </c>
      <c r="AV2589" t="inlineStr">
        <is>
          <t>---</t>
        </is>
      </c>
      <c r="AW2589" t="inlineStr">
        <is>
          <t>---</t>
        </is>
      </c>
      <c r="AX2589" t="inlineStr">
        <is>
          <t>---</t>
        </is>
      </c>
      <c r="AY2589" t="inlineStr">
        <is>
          <t>---</t>
        </is>
      </c>
      <c r="AZ2589" t="inlineStr">
        <is>
          <t>---</t>
        </is>
      </c>
      <c r="BA2589" t="inlineStr">
        <is>
          <t>42a82b7de9e609ae71648670ad4c56aa</t>
        </is>
      </c>
      <c r="BB2589" t="inlineStr">
        <is>
          <t>http://openrosa.org/formdesigner/0B48E039-1E80-49A7-AC24-732B6E788E39</t>
        </is>
      </c>
      <c r="BC2589" t="inlineStr">
        <is>
          <t>Ration et autres visites</t>
        </is>
      </c>
      <c r="BD2589" t="inlineStr">
        <is>
          <t>CommCare Android, version "2.57.0"(472005). App v16173. CommCare Version 2.57.0. Build 472005, built on: 2025-05-09</t>
        </is>
      </c>
      <c r="BE2589" t="inlineStr">
        <is>
          <t>commcare_810115cc-52c5-4875-8fe9-3d267d1618b9</t>
        </is>
      </c>
      <c r="BF2589" t="inlineStr">
        <is>
          <t>19.6342021 -71.9597258 -32.91 8.5</t>
        </is>
      </c>
      <c r="BG2589" t="inlineStr">
        <is>
          <t>f13d8149fc6d39ebe86af18272310ff9</t>
        </is>
      </c>
      <c r="BH2589" t="inlineStr">
        <is>
          <t>e80e5bb19d0d4d1e94c8a1a966fa7d8f</t>
        </is>
      </c>
      <c r="BI2589" t="inlineStr">
        <is>
          <t>15246</t>
        </is>
      </c>
      <c r="BJ2589" t="inlineStr">
        <is>
          <t>XFormInstance</t>
        </is>
      </c>
      <c r="BK2589" t="inlineStr">
        <is>
          <t>d46fcf5c5e5811f0b391e7bd2669a9e5</t>
        </is>
      </c>
      <c r="BL2589" t="b">
        <v>0</v>
      </c>
      <c r="BM2589" t="inlineStr">
        <is>
          <t>---</t>
        </is>
      </c>
      <c r="BN2589" t="inlineStr">
        <is>
          <t>200.113.214.221</t>
        </is>
      </c>
      <c r="BO2589" t="inlineStr">
        <is>
          <t>Wood kendly Jean</t>
        </is>
      </c>
    </row>
    <row r="2590">
      <c r="A2590" t="inlineStr">
        <is>
          <t>2588</t>
        </is>
      </c>
      <c r="B2590" t="inlineStr">
        <is>
          <t>1d25184b-a25c-4a88-b5e0-60d090b900b6</t>
        </is>
      </c>
      <c r="C2590" t="inlineStr">
        <is>
          <t>2025-07-11</t>
        </is>
      </c>
      <c r="D2590" t="inlineStr">
        <is>
          <t>3</t>
        </is>
      </c>
      <c r="E2590" t="inlineStr">
        <is>
          <t>---</t>
        </is>
      </c>
      <c r="F2590" t="inlineStr">
        <is>
          <t>0</t>
        </is>
      </c>
      <c r="G2590" t="inlineStr">
        <is>
          <t>---</t>
        </is>
      </c>
      <c r="H2590" t="inlineStr">
        <is>
          <t>1</t>
        </is>
      </c>
      <c r="I2590" t="inlineStr">
        <is>
          <t>0</t>
        </is>
      </c>
      <c r="J2590" t="inlineStr">
        <is>
          <t>---</t>
        </is>
      </c>
      <c r="K2590" t="inlineStr">
        <is>
          <t>---</t>
        </is>
      </c>
      <c r="L2590" t="inlineStr">
        <is>
          <t>---</t>
        </is>
      </c>
      <c r="M2590" t="inlineStr">
        <is>
          <t>---</t>
        </is>
      </c>
      <c r="N2590" t="inlineStr">
        <is>
          <t>---</t>
        </is>
      </c>
      <c r="O2590" t="inlineStr">
        <is>
          <t>---</t>
        </is>
      </c>
      <c r="P2590" t="inlineStr">
        <is>
          <t>---</t>
        </is>
      </c>
      <c r="Q2590" t="inlineStr">
        <is>
          <t>---</t>
        </is>
      </c>
      <c r="R2590" t="inlineStr">
        <is>
          <t>---</t>
        </is>
      </c>
      <c r="S2590" t="inlineStr">
        <is>
          <t>---</t>
        </is>
      </c>
      <c r="T2590" t="inlineStr">
        <is>
          <t>---</t>
        </is>
      </c>
      <c r="U2590" t="inlineStr">
        <is>
          <t>---</t>
        </is>
      </c>
      <c r="V2590" t="inlineStr">
        <is>
          <t>---</t>
        </is>
      </c>
      <c r="W2590" t="inlineStr">
        <is>
          <t>19.6329144 -71.9610412 -32.91 9.0</t>
        </is>
      </c>
      <c r="X2590" t="inlineStr">
        <is>
          <t>CAP/CSLT/ST00393</t>
        </is>
      </c>
      <c r="Y2590" t="inlineStr">
        <is>
          <t>CAP/CSLT/ST00393</t>
        </is>
      </c>
      <c r="Z2590" t="inlineStr">
        <is>
          <t>2025-07-11 13:29:29</t>
        </is>
      </c>
      <c r="AA2590" t="inlineStr">
        <is>
          <t>2025-07-11 13:29:15</t>
        </is>
      </c>
      <c r="AB2590" t="inlineStr">
        <is>
          <t>1irania</t>
        </is>
      </c>
      <c r="AC2590" t="inlineStr">
        <is>
          <t>2025-07-11 13:29:30</t>
        </is>
      </c>
      <c r="AD2590" s="1" t="inlineStr">
        <is>
          <t>https://www.commcarehq.org/a/caris-test/reports/form_data/1d25184b-a25c-4a88-b5e0-60d090b900b6/</t>
        </is>
      </c>
      <c r="AE2590" t="inlineStr">
        <is>
          <t>---</t>
        </is>
      </c>
      <c r="AF2590" t="inlineStr">
        <is>
          <t>3c5a623af057e23a32ae4000_50699</t>
        </is>
      </c>
      <c r="AG2590" t="inlineStr">
        <is>
          <t>OK</t>
        </is>
      </c>
      <c r="AH2590" t="inlineStr">
        <is>
          <t>2025-07-11 13:29:29</t>
        </is>
      </c>
      <c r="AI2590" t="inlineStr">
        <is>
          <t>42a82b7de9e609ae71648670ad4c56aa</t>
        </is>
      </c>
      <c r="AJ2590" t="inlineStr">
        <is>
          <t>2025-07-11</t>
        </is>
      </c>
      <c r="AK2590" t="inlineStr">
        <is>
          <t>3</t>
        </is>
      </c>
      <c r="AL2590" t="inlineStr">
        <is>
          <t>---</t>
        </is>
      </c>
      <c r="AM2590" t="inlineStr">
        <is>
          <t>0</t>
        </is>
      </c>
      <c r="AN2590" t="inlineStr">
        <is>
          <t>---</t>
        </is>
      </c>
      <c r="AO2590" t="inlineStr">
        <is>
          <t>1</t>
        </is>
      </c>
      <c r="AP2590" t="inlineStr">
        <is>
          <t>0</t>
        </is>
      </c>
      <c r="AQ2590" t="inlineStr">
        <is>
          <t>---</t>
        </is>
      </c>
      <c r="AR2590" t="inlineStr">
        <is>
          <t>---</t>
        </is>
      </c>
      <c r="AS2590" t="inlineStr">
        <is>
          <t>---</t>
        </is>
      </c>
      <c r="AT2590" t="inlineStr">
        <is>
          <t>19.6329144 -71.9610412 -32.91 9.0</t>
        </is>
      </c>
      <c r="AU2590" t="inlineStr">
        <is>
          <t>---</t>
        </is>
      </c>
      <c r="AV2590" t="inlineStr">
        <is>
          <t>---</t>
        </is>
      </c>
      <c r="AW2590" t="inlineStr">
        <is>
          <t>---</t>
        </is>
      </c>
      <c r="AX2590" t="inlineStr">
        <is>
          <t>---</t>
        </is>
      </c>
      <c r="AY2590" t="inlineStr">
        <is>
          <t>---</t>
        </is>
      </c>
      <c r="AZ2590" t="inlineStr">
        <is>
          <t>---</t>
        </is>
      </c>
      <c r="BA2590" t="inlineStr">
        <is>
          <t>42a82b7de9e609ae71648670ad4c56aa</t>
        </is>
      </c>
      <c r="BB2590" t="inlineStr">
        <is>
          <t>http://openrosa.org/formdesigner/0B48E039-1E80-49A7-AC24-732B6E788E39</t>
        </is>
      </c>
      <c r="BC2590" t="inlineStr">
        <is>
          <t>Ration et autres visites</t>
        </is>
      </c>
      <c r="BD2590" t="inlineStr">
        <is>
          <t>CommCare Android, version "2.57.0"(472005). App v16173. CommCare Version 2.57.0. Build 472005, built on: 2025-05-09</t>
        </is>
      </c>
      <c r="BE2590" t="inlineStr">
        <is>
          <t>commcare_810115cc-52c5-4875-8fe9-3d267d1618b9</t>
        </is>
      </c>
      <c r="BF2590" t="inlineStr">
        <is>
          <t>19.6329008 -71.9610224 -32.91 10.0</t>
        </is>
      </c>
      <c r="BG2590" t="inlineStr">
        <is>
          <t>f13d8149fc6d39ebe86af18272310ff9</t>
        </is>
      </c>
      <c r="BH2590" t="inlineStr">
        <is>
          <t>e80e5bb19d0d4d1e94c8a1a966fa7d8f</t>
        </is>
      </c>
      <c r="BI2590" t="inlineStr">
        <is>
          <t>15246</t>
        </is>
      </c>
      <c r="BJ2590" t="inlineStr">
        <is>
          <t>XFormInstance</t>
        </is>
      </c>
      <c r="BK2590" t="inlineStr">
        <is>
          <t>d46fcf5c5e5811f0b391e7bd2669a9e5</t>
        </is>
      </c>
      <c r="BL2590" t="b">
        <v>0</v>
      </c>
      <c r="BM2590" t="inlineStr">
        <is>
          <t>---</t>
        </is>
      </c>
      <c r="BN2590" t="inlineStr">
        <is>
          <t>200.113.214.221</t>
        </is>
      </c>
      <c r="BO2590" t="inlineStr">
        <is>
          <t>Kervensly Joseph</t>
        </is>
      </c>
    </row>
    <row r="2591">
      <c r="A2591" t="inlineStr">
        <is>
          <t>2589</t>
        </is>
      </c>
      <c r="B2591" t="inlineStr">
        <is>
          <t>6f5b7a9c-d365-4b4c-a29b-195f8fcf06bb</t>
        </is>
      </c>
      <c r="C2591" t="inlineStr">
        <is>
          <t>2025-07-11</t>
        </is>
      </c>
      <c r="D2591" t="inlineStr">
        <is>
          <t>3</t>
        </is>
      </c>
      <c r="E2591" t="inlineStr">
        <is>
          <t>---</t>
        </is>
      </c>
      <c r="F2591" t="inlineStr">
        <is>
          <t>0</t>
        </is>
      </c>
      <c r="G2591" t="inlineStr">
        <is>
          <t>---</t>
        </is>
      </c>
      <c r="H2591" t="inlineStr">
        <is>
          <t>1</t>
        </is>
      </c>
      <c r="I2591" t="inlineStr">
        <is>
          <t>1</t>
        </is>
      </c>
      <c r="J2591" t="inlineStr">
        <is>
          <t>1</t>
        </is>
      </c>
      <c r="K2591" t="inlineStr">
        <is>
          <t>---</t>
        </is>
      </c>
      <c r="L2591" t="inlineStr">
        <is>
          <t>---</t>
        </is>
      </c>
      <c r="M2591" t="inlineStr">
        <is>
          <t>---</t>
        </is>
      </c>
      <c r="N2591" t="inlineStr">
        <is>
          <t>---</t>
        </is>
      </c>
      <c r="O2591" t="inlineStr">
        <is>
          <t>---</t>
        </is>
      </c>
      <c r="P2591" t="inlineStr">
        <is>
          <t>---</t>
        </is>
      </c>
      <c r="Q2591" t="inlineStr">
        <is>
          <t>---</t>
        </is>
      </c>
      <c r="R2591" t="inlineStr"/>
      <c r="S2591" t="inlineStr">
        <is>
          <t>29.0</t>
        </is>
      </c>
      <c r="T2591" t="inlineStr"/>
      <c r="U2591">
        <f>HYPERLINK("https://www.commcarehq.org/a/caris-test/api/form_attachment/v1/6f5b7a9c-d365-4b4c-a29b-195f8fcf06bb/1752240871425.jpg")</f>
        <v/>
      </c>
      <c r="V2591">
        <f>HYPERLINK("https://www.commcarehq.org/a/caris-test/api/form_attachment/v1/6f5b7a9c-d365-4b4c-a29b-195f8fcf06bb/1752240894616.jpg")</f>
        <v/>
      </c>
      <c r="W2591" t="inlineStr">
        <is>
          <t>19.6314572 -71.9590284 1.0 4.59</t>
        </is>
      </c>
      <c r="X2591" t="inlineStr">
        <is>
          <t>CAP/CSLT/S00397</t>
        </is>
      </c>
      <c r="Y2591" t="inlineStr">
        <is>
          <t>CAP/CSLT/S00397</t>
        </is>
      </c>
      <c r="Z2591" t="inlineStr">
        <is>
          <t>2025-07-11 13:34:58</t>
        </is>
      </c>
      <c r="AA2591" t="inlineStr">
        <is>
          <t>2025-07-11 13:33:44</t>
        </is>
      </c>
      <c r="AB2591" t="inlineStr">
        <is>
          <t>1irania</t>
        </is>
      </c>
      <c r="AC2591" t="inlineStr">
        <is>
          <t>2025-07-11 13:34:59</t>
        </is>
      </c>
      <c r="AD2591" s="1" t="inlineStr">
        <is>
          <t>https://www.commcarehq.org/a/caris-test/reports/form_data/6f5b7a9c-d365-4b4c-a29b-195f8fcf06bb/</t>
        </is>
      </c>
      <c r="AE2591" t="inlineStr">
        <is>
          <t>---</t>
        </is>
      </c>
      <c r="AF2591" t="inlineStr">
        <is>
          <t>3c5a623af057e23a32ae4000_28246</t>
        </is>
      </c>
      <c r="AG2591" t="inlineStr">
        <is>
          <t>OK</t>
        </is>
      </c>
      <c r="AH2591" t="inlineStr">
        <is>
          <t>2025-07-11 13:34:58</t>
        </is>
      </c>
      <c r="AI2591" t="inlineStr">
        <is>
          <t>42a82b7de9e609ae71648670ad4c56aa</t>
        </is>
      </c>
      <c r="AJ2591" t="inlineStr">
        <is>
          <t>2025-07-11</t>
        </is>
      </c>
      <c r="AK2591" t="inlineStr">
        <is>
          <t>3</t>
        </is>
      </c>
      <c r="AL2591" t="inlineStr">
        <is>
          <t>---</t>
        </is>
      </c>
      <c r="AM2591" t="inlineStr">
        <is>
          <t>0</t>
        </is>
      </c>
      <c r="AN2591" t="inlineStr">
        <is>
          <t>---</t>
        </is>
      </c>
      <c r="AO2591" t="inlineStr">
        <is>
          <t>1</t>
        </is>
      </c>
      <c r="AP2591" t="inlineStr">
        <is>
          <t>1</t>
        </is>
      </c>
      <c r="AQ2591" t="inlineStr"/>
      <c r="AR2591" t="inlineStr">
        <is>
          <t>29</t>
        </is>
      </c>
      <c r="AS2591" t="inlineStr"/>
      <c r="AT2591" t="inlineStr">
        <is>
          <t>19.6314572 -71.9590284 1.0 4.59</t>
        </is>
      </c>
      <c r="AU2591" t="inlineStr">
        <is>
          <t>---</t>
        </is>
      </c>
      <c r="AV2591" t="inlineStr">
        <is>
          <t>---</t>
        </is>
      </c>
      <c r="AW2591" t="inlineStr">
        <is>
          <t>---</t>
        </is>
      </c>
      <c r="AX2591" t="inlineStr">
        <is>
          <t>---</t>
        </is>
      </c>
      <c r="AY2591" t="inlineStr">
        <is>
          <t>---</t>
        </is>
      </c>
      <c r="AZ2591" t="inlineStr">
        <is>
          <t>---</t>
        </is>
      </c>
      <c r="BA2591" t="inlineStr">
        <is>
          <t>42a82b7de9e609ae71648670ad4c56aa</t>
        </is>
      </c>
      <c r="BB2591" t="inlineStr">
        <is>
          <t>http://openrosa.org/formdesigner/0B48E039-1E80-49A7-AC24-732B6E788E39</t>
        </is>
      </c>
      <c r="BC2591" t="inlineStr">
        <is>
          <t>Ration et autres visites</t>
        </is>
      </c>
      <c r="BD2591" t="inlineStr">
        <is>
          <t>CommCare Android, version "2.57.0"(472005). App v16173. CommCare Version 2.57.0. Build 472005, built on: 2025-05-09</t>
        </is>
      </c>
      <c r="BE2591" t="inlineStr">
        <is>
          <t>commcare_810115cc-52c5-4875-8fe9-3d267d1618b9</t>
        </is>
      </c>
      <c r="BF2591" t="inlineStr">
        <is>
          <t>19.6314469 -71.9590508 -32.91 9.4</t>
        </is>
      </c>
      <c r="BG2591" t="inlineStr">
        <is>
          <t>f13d8149fc6d39ebe86af18272310ff9</t>
        </is>
      </c>
      <c r="BH2591" t="inlineStr">
        <is>
          <t>e80e5bb19d0d4d1e94c8a1a966fa7d8f</t>
        </is>
      </c>
      <c r="BI2591" t="inlineStr">
        <is>
          <t>15246</t>
        </is>
      </c>
      <c r="BJ2591" t="inlineStr">
        <is>
          <t>XFormInstance</t>
        </is>
      </c>
      <c r="BK2591" t="inlineStr">
        <is>
          <t>d46fcf5c5e5811f0b391e7bd2669a9e5</t>
        </is>
      </c>
      <c r="BL2591" t="b">
        <v>0</v>
      </c>
      <c r="BM2591" t="inlineStr">
        <is>
          <t>---</t>
        </is>
      </c>
      <c r="BN2591" t="inlineStr">
        <is>
          <t>200.113.214.221</t>
        </is>
      </c>
      <c r="BO2591" t="inlineStr">
        <is>
          <t>Saintilmond Naika</t>
        </is>
      </c>
    </row>
    <row r="2592">
      <c r="A2592" t="inlineStr">
        <is>
          <t>2590</t>
        </is>
      </c>
      <c r="B2592" t="inlineStr">
        <is>
          <t>b14a8f3b-ed7b-4c44-a993-edc549b6196a</t>
        </is>
      </c>
      <c r="C2592" t="inlineStr">
        <is>
          <t>2025-07-11</t>
        </is>
      </c>
      <c r="D2592" t="inlineStr">
        <is>
          <t>4</t>
        </is>
      </c>
      <c r="E2592" t="inlineStr">
        <is>
          <t>absent en club</t>
        </is>
      </c>
      <c r="F2592" t="inlineStr">
        <is>
          <t>0</t>
        </is>
      </c>
      <c r="G2592" t="inlineStr">
        <is>
          <t>.</t>
        </is>
      </c>
      <c r="H2592" t="inlineStr">
        <is>
          <t>1</t>
        </is>
      </c>
      <c r="I2592" t="inlineStr">
        <is>
          <t>0</t>
        </is>
      </c>
      <c r="J2592" t="inlineStr">
        <is>
          <t>---</t>
        </is>
      </c>
      <c r="K2592" t="inlineStr">
        <is>
          <t>---</t>
        </is>
      </c>
      <c r="L2592" t="inlineStr">
        <is>
          <t>---</t>
        </is>
      </c>
      <c r="M2592" t="inlineStr">
        <is>
          <t>---</t>
        </is>
      </c>
      <c r="N2592" t="inlineStr">
        <is>
          <t>---</t>
        </is>
      </c>
      <c r="O2592" t="inlineStr">
        <is>
          <t>---</t>
        </is>
      </c>
      <c r="P2592" t="inlineStr">
        <is>
          <t>---</t>
        </is>
      </c>
      <c r="Q2592" t="inlineStr">
        <is>
          <t>---</t>
        </is>
      </c>
      <c r="R2592" t="inlineStr">
        <is>
          <t>---</t>
        </is>
      </c>
      <c r="S2592" t="inlineStr">
        <is>
          <t>---</t>
        </is>
      </c>
      <c r="T2592" t="inlineStr">
        <is>
          <t>---</t>
        </is>
      </c>
      <c r="U2592" t="inlineStr">
        <is>
          <t>---</t>
        </is>
      </c>
      <c r="V2592" t="inlineStr">
        <is>
          <t>---</t>
        </is>
      </c>
      <c r="W2592" t="inlineStr">
        <is>
          <t>19.5458759 -71.7415842 3.59 9.0</t>
        </is>
      </c>
      <c r="X2592" t="inlineStr">
        <is>
          <t>CAP/CMSO/00129</t>
        </is>
      </c>
      <c r="Y2592" t="inlineStr">
        <is>
          <t>CAP/CMSO/00129</t>
        </is>
      </c>
      <c r="Z2592" t="inlineStr">
        <is>
          <t>2025-07-11 16:07:48</t>
        </is>
      </c>
      <c r="AA2592" t="inlineStr">
        <is>
          <t>2025-07-11 16:07:15</t>
        </is>
      </c>
      <c r="AB2592" t="inlineStr">
        <is>
          <t>1rose</t>
        </is>
      </c>
      <c r="AC2592" t="inlineStr">
        <is>
          <t>2025-07-11 16:00:52</t>
        </is>
      </c>
      <c r="AD2592" s="1" t="inlineStr">
        <is>
          <t>https://www.commcarehq.org/a/caris-test/reports/form_data/b14a8f3b-ed7b-4c44-a993-edc549b6196a/</t>
        </is>
      </c>
      <c r="AE2592" t="inlineStr">
        <is>
          <t>---</t>
        </is>
      </c>
      <c r="AF2592" t="inlineStr">
        <is>
          <t>3c5a623af057e23a32ae4000_18700</t>
        </is>
      </c>
      <c r="AG2592" t="inlineStr">
        <is>
          <t>---</t>
        </is>
      </c>
      <c r="AH2592" t="inlineStr">
        <is>
          <t>2025-07-11 16:07:48</t>
        </is>
      </c>
      <c r="AI2592" t="inlineStr">
        <is>
          <t>2dea52d1789dbc2c3c784b18002f6f8d</t>
        </is>
      </c>
      <c r="AJ2592" t="inlineStr">
        <is>
          <t>2025-07-11</t>
        </is>
      </c>
      <c r="AK2592" t="inlineStr">
        <is>
          <t>4</t>
        </is>
      </c>
      <c r="AL2592" t="inlineStr">
        <is>
          <t>absent en club</t>
        </is>
      </c>
      <c r="AM2592" t="inlineStr">
        <is>
          <t>0</t>
        </is>
      </c>
      <c r="AN2592" t="inlineStr">
        <is>
          <t>.</t>
        </is>
      </c>
      <c r="AO2592" t="inlineStr">
        <is>
          <t>1</t>
        </is>
      </c>
      <c r="AP2592" t="inlineStr">
        <is>
          <t>0</t>
        </is>
      </c>
      <c r="AQ2592" t="inlineStr">
        <is>
          <t>---</t>
        </is>
      </c>
      <c r="AR2592" t="inlineStr">
        <is>
          <t>---</t>
        </is>
      </c>
      <c r="AS2592" t="inlineStr">
        <is>
          <t>---</t>
        </is>
      </c>
      <c r="AT2592" t="inlineStr">
        <is>
          <t>19.5458759 -71.7415842 3.59 9.0</t>
        </is>
      </c>
      <c r="AU2592" t="inlineStr">
        <is>
          <t>---</t>
        </is>
      </c>
      <c r="AV2592" t="inlineStr">
        <is>
          <t>---</t>
        </is>
      </c>
      <c r="AW2592" t="inlineStr">
        <is>
          <t>---</t>
        </is>
      </c>
      <c r="AX2592" t="inlineStr">
        <is>
          <t>---</t>
        </is>
      </c>
      <c r="AY2592" t="inlineStr">
        <is>
          <t>---</t>
        </is>
      </c>
      <c r="AZ2592" t="inlineStr">
        <is>
          <t>---</t>
        </is>
      </c>
      <c r="BA2592" t="inlineStr">
        <is>
          <t>2dea52d1789dbc2c3c784b18002f6f8d</t>
        </is>
      </c>
      <c r="BB2592" t="inlineStr">
        <is>
          <t>http://openrosa.org/formdesigner/0B48E039-1E80-49A7-AC24-732B6E788E39</t>
        </is>
      </c>
      <c r="BC2592" t="inlineStr">
        <is>
          <t>Ration et autres visites</t>
        </is>
      </c>
      <c r="BD2592" t="inlineStr">
        <is>
          <t>CommCare Android, version "2.57.0"(472003). App v16173. CommCare Version 2.57.0. Build 472003, built on: 2025-04-18</t>
        </is>
      </c>
      <c r="BE2592" t="inlineStr">
        <is>
          <t>commcare_6f11ce87-99a9-46e8-b6bd-276036be1616</t>
        </is>
      </c>
      <c r="BF2592" t="inlineStr">
        <is>
          <t>19.5458938 -71.7415766 3.59 9.4</t>
        </is>
      </c>
      <c r="BG2592" t="inlineStr">
        <is>
          <t>f13d8149fc6d39ebe86af18272310ff9</t>
        </is>
      </c>
      <c r="BH2592" t="inlineStr">
        <is>
          <t>e80e5bb19d0d4d1e94c8a1a966fa7d8f</t>
        </is>
      </c>
      <c r="BI2592" t="inlineStr">
        <is>
          <t>15246</t>
        </is>
      </c>
      <c r="BJ2592" t="inlineStr">
        <is>
          <t>XFormInstance</t>
        </is>
      </c>
      <c r="BK2592" t="inlineStr">
        <is>
          <t>d4e269465e5711f0b916233eef5e95cd</t>
        </is>
      </c>
      <c r="BL2592" t="b">
        <v>0</v>
      </c>
      <c r="BM2592" t="inlineStr">
        <is>
          <t>---</t>
        </is>
      </c>
      <c r="BN2592" t="inlineStr">
        <is>
          <t>200.113.234.66</t>
        </is>
      </c>
      <c r="BO2592" t="inlineStr">
        <is>
          <t>Livensley Bernard</t>
        </is>
      </c>
    </row>
    <row r="2593">
      <c r="A2593" t="inlineStr">
        <is>
          <t>2591</t>
        </is>
      </c>
      <c r="B2593" t="inlineStr">
        <is>
          <t>a3ef3b80-4164-401b-ad04-9775dd42696c</t>
        </is>
      </c>
      <c r="C2593" t="inlineStr">
        <is>
          <t>2025-07-11</t>
        </is>
      </c>
      <c r="D2593" t="inlineStr">
        <is>
          <t>4</t>
        </is>
      </c>
      <c r="E2593" t="inlineStr">
        <is>
          <t>absent club</t>
        </is>
      </c>
      <c r="F2593" t="inlineStr">
        <is>
          <t>0</t>
        </is>
      </c>
      <c r="G2593" t="inlineStr">
        <is>
          <t>.</t>
        </is>
      </c>
      <c r="H2593" t="inlineStr">
        <is>
          <t>1</t>
        </is>
      </c>
      <c r="I2593" t="inlineStr">
        <is>
          <t>0</t>
        </is>
      </c>
      <c r="J2593" t="inlineStr">
        <is>
          <t>---</t>
        </is>
      </c>
      <c r="K2593" t="inlineStr">
        <is>
          <t>---</t>
        </is>
      </c>
      <c r="L2593" t="inlineStr">
        <is>
          <t>---</t>
        </is>
      </c>
      <c r="M2593" t="inlineStr">
        <is>
          <t>---</t>
        </is>
      </c>
      <c r="N2593" t="inlineStr">
        <is>
          <t>---</t>
        </is>
      </c>
      <c r="O2593" t="inlineStr">
        <is>
          <t>---</t>
        </is>
      </c>
      <c r="P2593" t="inlineStr">
        <is>
          <t>---</t>
        </is>
      </c>
      <c r="Q2593" t="inlineStr">
        <is>
          <t>---</t>
        </is>
      </c>
      <c r="R2593" t="inlineStr">
        <is>
          <t>---</t>
        </is>
      </c>
      <c r="S2593" t="inlineStr">
        <is>
          <t>---</t>
        </is>
      </c>
      <c r="T2593" t="inlineStr">
        <is>
          <t>---</t>
        </is>
      </c>
      <c r="U2593" t="inlineStr">
        <is>
          <t>---</t>
        </is>
      </c>
      <c r="V2593" t="inlineStr">
        <is>
          <t>---</t>
        </is>
      </c>
      <c r="W2593" t="inlineStr"/>
      <c r="X2593" t="inlineStr">
        <is>
          <t>CAP/CMSO/ST03037</t>
        </is>
      </c>
      <c r="Y2593" t="inlineStr">
        <is>
          <t>CAP/CMSO/ST03037</t>
        </is>
      </c>
      <c r="Z2593" t="inlineStr">
        <is>
          <t>2025-07-11 16:47:29</t>
        </is>
      </c>
      <c r="AA2593" t="inlineStr">
        <is>
          <t>2025-07-11 16:47:02</t>
        </is>
      </c>
      <c r="AB2593" t="inlineStr">
        <is>
          <t>1rose</t>
        </is>
      </c>
      <c r="AC2593" t="inlineStr">
        <is>
          <t>2025-07-11 16:40:32</t>
        </is>
      </c>
      <c r="AD2593" s="1" t="inlineStr">
        <is>
          <t>https://www.commcarehq.org/a/caris-test/reports/form_data/a3ef3b80-4164-401b-ad04-9775dd42696c/</t>
        </is>
      </c>
      <c r="AE2593" t="inlineStr">
        <is>
          <t>---</t>
        </is>
      </c>
      <c r="AF2593" t="inlineStr">
        <is>
          <t>3c5a623af057e23a32ae4000_128708</t>
        </is>
      </c>
      <c r="AG2593" t="inlineStr">
        <is>
          <t>---</t>
        </is>
      </c>
      <c r="AH2593" t="inlineStr">
        <is>
          <t>2025-07-11 16:47:29</t>
        </is>
      </c>
      <c r="AI2593" t="inlineStr">
        <is>
          <t>2dea52d1789dbc2c3c784b18002f6f8d</t>
        </is>
      </c>
      <c r="AJ2593" t="inlineStr">
        <is>
          <t>2025-07-11</t>
        </is>
      </c>
      <c r="AK2593" t="inlineStr">
        <is>
          <t>4</t>
        </is>
      </c>
      <c r="AL2593" t="inlineStr">
        <is>
          <t>absent club</t>
        </is>
      </c>
      <c r="AM2593" t="inlineStr">
        <is>
          <t>0</t>
        </is>
      </c>
      <c r="AN2593" t="inlineStr">
        <is>
          <t>.</t>
        </is>
      </c>
      <c r="AO2593" t="inlineStr">
        <is>
          <t>1</t>
        </is>
      </c>
      <c r="AP2593" t="inlineStr">
        <is>
          <t>0</t>
        </is>
      </c>
      <c r="AQ2593" t="inlineStr">
        <is>
          <t>---</t>
        </is>
      </c>
      <c r="AR2593" t="inlineStr">
        <is>
          <t>---</t>
        </is>
      </c>
      <c r="AS2593" t="inlineStr">
        <is>
          <t>---</t>
        </is>
      </c>
      <c r="AT2593" t="inlineStr"/>
      <c r="AU2593" t="inlineStr">
        <is>
          <t>---</t>
        </is>
      </c>
      <c r="AV2593" t="inlineStr">
        <is>
          <t>---</t>
        </is>
      </c>
      <c r="AW2593" t="inlineStr">
        <is>
          <t>---</t>
        </is>
      </c>
      <c r="AX2593" t="inlineStr">
        <is>
          <t>---</t>
        </is>
      </c>
      <c r="AY2593" t="inlineStr">
        <is>
          <t>---</t>
        </is>
      </c>
      <c r="AZ2593" t="inlineStr">
        <is>
          <t>---</t>
        </is>
      </c>
      <c r="BA2593" t="inlineStr">
        <is>
          <t>2dea52d1789dbc2c3c784b18002f6f8d</t>
        </is>
      </c>
      <c r="BB2593" t="inlineStr">
        <is>
          <t>http://openrosa.org/formdesigner/0B48E039-1E80-49A7-AC24-732B6E788E39</t>
        </is>
      </c>
      <c r="BC2593" t="inlineStr">
        <is>
          <t>Ration et autres visites</t>
        </is>
      </c>
      <c r="BD2593" t="inlineStr">
        <is>
          <t>CommCare Android, version "2.57.0"(472003). App v16173. CommCare Version 2.57.0. Build 472003, built on: 2025-04-18</t>
        </is>
      </c>
      <c r="BE2593" t="inlineStr">
        <is>
          <t>commcare_6f11ce87-99a9-46e8-b6bd-276036be1616</t>
        </is>
      </c>
      <c r="BF2593" t="inlineStr">
        <is>
          <t>19.5449181 -71.7267465 4.8 9.3</t>
        </is>
      </c>
      <c r="BG2593" t="inlineStr">
        <is>
          <t>f13d8149fc6d39ebe86af18272310ff9</t>
        </is>
      </c>
      <c r="BH2593" t="inlineStr">
        <is>
          <t>e80e5bb19d0d4d1e94c8a1a966fa7d8f</t>
        </is>
      </c>
      <c r="BI2593" t="inlineStr">
        <is>
          <t>15246</t>
        </is>
      </c>
      <c r="BJ2593" t="inlineStr">
        <is>
          <t>XFormInstance</t>
        </is>
      </c>
      <c r="BK2593" t="inlineStr">
        <is>
          <t>d4e269465e5711f0b916233eef5e95cd</t>
        </is>
      </c>
      <c r="BL2593" t="b">
        <v>0</v>
      </c>
      <c r="BM2593" t="inlineStr">
        <is>
          <t>---</t>
        </is>
      </c>
      <c r="BN2593" t="inlineStr">
        <is>
          <t>200.113.234.66</t>
        </is>
      </c>
      <c r="BO2593" t="inlineStr">
        <is>
          <t>Esaie Saint Vil</t>
        </is>
      </c>
    </row>
    <row r="2594">
      <c r="A2594" t="inlineStr">
        <is>
          <t>2592</t>
        </is>
      </c>
      <c r="B2594" t="inlineStr">
        <is>
          <t>9c0bbe10-f4fe-47c1-ac82-9740e5c03bef</t>
        </is>
      </c>
      <c r="C2594" t="inlineStr">
        <is>
          <t>2025-07-10</t>
        </is>
      </c>
      <c r="D2594" t="inlineStr">
        <is>
          <t>3</t>
        </is>
      </c>
      <c r="E2594" t="inlineStr">
        <is>
          <t>---</t>
        </is>
      </c>
      <c r="F2594" t="inlineStr">
        <is>
          <t>0</t>
        </is>
      </c>
      <c r="G2594" t="inlineStr">
        <is>
          <t>---</t>
        </is>
      </c>
      <c r="H2594" t="inlineStr">
        <is>
          <t>1</t>
        </is>
      </c>
      <c r="I2594" t="inlineStr">
        <is>
          <t>0</t>
        </is>
      </c>
      <c r="J2594" t="inlineStr">
        <is>
          <t>---</t>
        </is>
      </c>
      <c r="K2594" t="inlineStr">
        <is>
          <t>---</t>
        </is>
      </c>
      <c r="L2594" t="inlineStr">
        <is>
          <t>---</t>
        </is>
      </c>
      <c r="M2594" t="inlineStr">
        <is>
          <t>---</t>
        </is>
      </c>
      <c r="N2594" t="inlineStr">
        <is>
          <t>---</t>
        </is>
      </c>
      <c r="O2594" t="inlineStr">
        <is>
          <t>---</t>
        </is>
      </c>
      <c r="P2594" t="inlineStr">
        <is>
          <t>---</t>
        </is>
      </c>
      <c r="Q2594" t="inlineStr">
        <is>
          <t>---</t>
        </is>
      </c>
      <c r="R2594" t="inlineStr">
        <is>
          <t>---</t>
        </is>
      </c>
      <c r="S2594" t="inlineStr">
        <is>
          <t>---</t>
        </is>
      </c>
      <c r="T2594" t="inlineStr">
        <is>
          <t>---</t>
        </is>
      </c>
      <c r="U2594" t="inlineStr">
        <is>
          <t>---</t>
        </is>
      </c>
      <c r="V2594" t="inlineStr">
        <is>
          <t>---</t>
        </is>
      </c>
      <c r="W2594" t="inlineStr"/>
      <c r="X2594" t="inlineStr">
        <is>
          <t>PAP/NPFS/ST02580</t>
        </is>
      </c>
      <c r="Y2594" t="inlineStr">
        <is>
          <t>PAP/NPFS/ST02580</t>
        </is>
      </c>
      <c r="Z2594" t="inlineStr">
        <is>
          <t>2025-07-10 17:02:42</t>
        </is>
      </c>
      <c r="AA2594" t="inlineStr">
        <is>
          <t>2025-07-10 17:02:27</t>
        </is>
      </c>
      <c r="AB2594" t="inlineStr">
        <is>
          <t>2christelle</t>
        </is>
      </c>
      <c r="AC2594" t="inlineStr">
        <is>
          <t>2025-07-12 11:19:09</t>
        </is>
      </c>
      <c r="AD2594" s="1" t="inlineStr">
        <is>
          <t>https://www.commcarehq.org/a/caris-test/reports/form_data/9c0bbe10-f4fe-47c1-ac82-9740e5c03bef/</t>
        </is>
      </c>
      <c r="AE2594" t="inlineStr">
        <is>
          <t>---</t>
        </is>
      </c>
      <c r="AF2594" t="inlineStr">
        <is>
          <t>3c5a623af057e23a32ae4000_25070</t>
        </is>
      </c>
      <c r="AG2594" t="inlineStr">
        <is>
          <t>OK</t>
        </is>
      </c>
      <c r="AH2594" t="inlineStr">
        <is>
          <t>2025-07-10 17:02:42</t>
        </is>
      </c>
      <c r="AI2594" t="inlineStr">
        <is>
          <t>246df32431d94e4a97fb5b1b8bef6b0e</t>
        </is>
      </c>
      <c r="AJ2594" t="inlineStr">
        <is>
          <t>2025-07-10</t>
        </is>
      </c>
      <c r="AK2594" t="inlineStr">
        <is>
          <t>3</t>
        </is>
      </c>
      <c r="AL2594" t="inlineStr">
        <is>
          <t>---</t>
        </is>
      </c>
      <c r="AM2594" t="inlineStr">
        <is>
          <t>0</t>
        </is>
      </c>
      <c r="AN2594" t="inlineStr">
        <is>
          <t>---</t>
        </is>
      </c>
      <c r="AO2594" t="inlineStr">
        <is>
          <t>1</t>
        </is>
      </c>
      <c r="AP2594" t="inlineStr">
        <is>
          <t>0</t>
        </is>
      </c>
      <c r="AQ2594" t="inlineStr">
        <is>
          <t>---</t>
        </is>
      </c>
      <c r="AR2594" t="inlineStr">
        <is>
          <t>---</t>
        </is>
      </c>
      <c r="AS2594" t="inlineStr">
        <is>
          <t>---</t>
        </is>
      </c>
      <c r="AT2594" t="inlineStr"/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inlineStr">
        <is>
          <t>---</t>
        </is>
      </c>
      <c r="BA2594" t="inlineStr">
        <is>
          <t>246df32431d94e4a97fb5b1b8bef6b0e</t>
        </is>
      </c>
      <c r="BB2594" t="inlineStr">
        <is>
          <t>http://openrosa.org/formdesigner/0B48E039-1E80-49A7-AC24-732B6E788E39</t>
        </is>
      </c>
      <c r="BC2594" t="inlineStr">
        <is>
          <t>Ration et autres visites</t>
        </is>
      </c>
      <c r="BD2594" t="inlineStr">
        <is>
          <t>CommCare Android, version "2.57.1"(474458). App v16173. CommCare Version 2.57.1. Build 474458, built on: 2025-07-03</t>
        </is>
      </c>
      <c r="BE2594" t="inlineStr">
        <is>
          <t>commcare_95f1782f-8426-4434-b328-8386bbd0e352</t>
        </is>
      </c>
      <c r="BF2594" t="inlineStr">
        <is>
          <t>18.4681959 -72.2819103 0.0 1899.99</t>
        </is>
      </c>
      <c r="BG2594" t="inlineStr">
        <is>
          <t>f13d8149fc6d39ebe86af18272310ff9</t>
        </is>
      </c>
      <c r="BH2594" t="inlineStr">
        <is>
          <t>e80e5bb19d0d4d1e94c8a1a966fa7d8f</t>
        </is>
      </c>
      <c r="BI2594" t="inlineStr">
        <is>
          <t>15246</t>
        </is>
      </c>
      <c r="BJ2594" t="inlineStr">
        <is>
          <t>XFormInstance</t>
        </is>
      </c>
      <c r="BK2594" t="inlineStr">
        <is>
          <t>93e059fe5bf411f09fdf9db6a7f6994f</t>
        </is>
      </c>
      <c r="BL2594" t="b">
        <v>0</v>
      </c>
      <c r="BM2594" t="inlineStr">
        <is>
          <t>---</t>
        </is>
      </c>
      <c r="BN2594" t="inlineStr">
        <is>
          <t>200.113.215.33</t>
        </is>
      </c>
      <c r="BO2594" t="inlineStr">
        <is>
          <t>Dieunie Chery</t>
        </is>
      </c>
    </row>
    <row r="2595">
      <c r="A2595" t="inlineStr">
        <is>
          <t>2593</t>
        </is>
      </c>
      <c r="B2595" t="inlineStr">
        <is>
          <t>04ae38f7-a4e2-4457-a65f-40e0a09b7983</t>
        </is>
      </c>
      <c r="C2595" t="inlineStr">
        <is>
          <t>2025-07-10</t>
        </is>
      </c>
      <c r="D2595" t="inlineStr">
        <is>
          <t>4</t>
        </is>
      </c>
      <c r="E2595" t="inlineStr">
        <is>
          <t>Adherence</t>
        </is>
      </c>
      <c r="F2595" t="inlineStr">
        <is>
          <t>0</t>
        </is>
      </c>
      <c r="G2595" t="inlineStr">
        <is>
          <t>Adherence</t>
        </is>
      </c>
      <c r="H2595" t="inlineStr">
        <is>
          <t>1</t>
        </is>
      </c>
      <c r="I2595" t="inlineStr">
        <is>
          <t>1</t>
        </is>
      </c>
      <c r="J2595" t="inlineStr">
        <is>
          <t>1</t>
        </is>
      </c>
      <c r="K2595" t="inlineStr">
        <is>
          <t>---</t>
        </is>
      </c>
      <c r="L2595" t="inlineStr">
        <is>
          <t>---</t>
        </is>
      </c>
      <c r="M2595" t="inlineStr">
        <is>
          <t>---</t>
        </is>
      </c>
      <c r="N2595" t="inlineStr">
        <is>
          <t>---</t>
        </is>
      </c>
      <c r="O2595" t="inlineStr">
        <is>
          <t>---</t>
        </is>
      </c>
      <c r="P2595" t="inlineStr">
        <is>
          <t>---</t>
        </is>
      </c>
      <c r="Q2595" t="inlineStr">
        <is>
          <t>---</t>
        </is>
      </c>
      <c r="R2595" t="inlineStr"/>
      <c r="S2595" t="inlineStr"/>
      <c r="T2595" t="inlineStr"/>
      <c r="U2595" t="inlineStr"/>
      <c r="V2595" t="inlineStr"/>
      <c r="W2595" t="inlineStr"/>
      <c r="X2595" t="inlineStr">
        <is>
          <t>CAP/HSCM/ST04795</t>
        </is>
      </c>
      <c r="Y2595" t="inlineStr">
        <is>
          <t>CAP/HSCM/ST04795</t>
        </is>
      </c>
      <c r="Z2595" t="inlineStr">
        <is>
          <t>2025-07-11 01:23:32</t>
        </is>
      </c>
      <c r="AA2595" t="inlineStr">
        <is>
          <t>2025-07-11 01:22:06</t>
        </is>
      </c>
      <c r="AB2595" t="inlineStr">
        <is>
          <t>1fleurgile</t>
        </is>
      </c>
      <c r="AC2595" t="inlineStr">
        <is>
          <t>2025-07-13 00:42:26</t>
        </is>
      </c>
      <c r="AD2595" s="1" t="inlineStr">
        <is>
          <t>https://www.commcarehq.org/a/caris-test/reports/form_data/04ae38f7-a4e2-4457-a65f-40e0a09b7983/</t>
        </is>
      </c>
      <c r="AE2595" t="inlineStr">
        <is>
          <t>---</t>
        </is>
      </c>
      <c r="AF2595" t="inlineStr">
        <is>
          <t>3c5a623af057e23a32ae4000_187354</t>
        </is>
      </c>
      <c r="AG2595" t="inlineStr">
        <is>
          <t>---</t>
        </is>
      </c>
      <c r="AH2595" t="inlineStr">
        <is>
          <t>2025-07-11 01:23:32</t>
        </is>
      </c>
      <c r="AI2595" t="inlineStr">
        <is>
          <t>9cfdf7db54419d22491b2c964b5162b3</t>
        </is>
      </c>
      <c r="AJ2595" t="inlineStr">
        <is>
          <t>2025-07-10</t>
        </is>
      </c>
      <c r="AK2595" t="inlineStr">
        <is>
          <t>4</t>
        </is>
      </c>
      <c r="AL2595" t="inlineStr">
        <is>
          <t>Adherence</t>
        </is>
      </c>
      <c r="AM2595" t="inlineStr">
        <is>
          <t>0</t>
        </is>
      </c>
      <c r="AN2595" t="inlineStr">
        <is>
          <t>Adherence</t>
        </is>
      </c>
      <c r="AO2595" t="inlineStr">
        <is>
          <t>1</t>
        </is>
      </c>
      <c r="AP2595" t="inlineStr">
        <is>
          <t>1</t>
        </is>
      </c>
      <c r="AQ2595" t="inlineStr"/>
      <c r="AR2595" t="inlineStr"/>
      <c r="AS2595" t="inlineStr"/>
      <c r="AT2595" t="inlineStr"/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inlineStr">
        <is>
          <t>---</t>
        </is>
      </c>
      <c r="BA2595" t="inlineStr">
        <is>
          <t>9cfdf7db54419d22491b2c964b5162b3</t>
        </is>
      </c>
      <c r="BB2595" t="inlineStr">
        <is>
          <t>http://openrosa.org/formdesigner/0B48E039-1E80-49A7-AC24-732B6E788E39</t>
        </is>
      </c>
      <c r="BC2595" t="inlineStr">
        <is>
          <t>Ration et autres visites</t>
        </is>
      </c>
      <c r="BD2595" t="inlineStr">
        <is>
          <t>CommCare Android, version "2.57.0"(474021). App v16173. CommCare Version 2.57.0. Build 474021, built on: 2025-06-13</t>
        </is>
      </c>
      <c r="BE2595" t="inlineStr">
        <is>
          <t>commcare_76b456dd-7d90-498a-a785-92f136625a61</t>
        </is>
      </c>
      <c r="BF2595" t="inlineStr">
        <is>
          <t>19.7266497 -72.2202156 -24.45 8.51</t>
        </is>
      </c>
      <c r="BG2595" t="inlineStr">
        <is>
          <t>f13d8149fc6d39ebe86af18272310ff9</t>
        </is>
      </c>
      <c r="BH2595" t="inlineStr">
        <is>
          <t>e80e5bb19d0d4d1e94c8a1a966fa7d8f</t>
        </is>
      </c>
      <c r="BI2595" t="inlineStr">
        <is>
          <t>15246</t>
        </is>
      </c>
      <c r="BJ2595" t="inlineStr">
        <is>
          <t>XFormInstance</t>
        </is>
      </c>
      <c r="BK2595" t="inlineStr">
        <is>
          <t>90df6fd45d8311f0a30921a9f95b4e09</t>
        </is>
      </c>
      <c r="BL2595" t="b">
        <v>0</v>
      </c>
      <c r="BM2595" t="inlineStr">
        <is>
          <t>---</t>
        </is>
      </c>
      <c r="BN2595" t="inlineStr">
        <is>
          <t>200.113.238.169</t>
        </is>
      </c>
      <c r="BO2595" t="inlineStr">
        <is>
          <t>Esther Pierre</t>
        </is>
      </c>
    </row>
    <row r="2596">
      <c r="A2596" t="inlineStr">
        <is>
          <t>2594</t>
        </is>
      </c>
      <c r="B2596" t="inlineStr">
        <is>
          <t>887d6368-9b4b-48a2-a414-c1c0ce9c2976</t>
        </is>
      </c>
      <c r="C2596" t="inlineStr">
        <is>
          <t>2025-07-10</t>
        </is>
      </c>
      <c r="D2596" t="inlineStr">
        <is>
          <t>4</t>
        </is>
      </c>
      <c r="E2596" t="inlineStr">
        <is>
          <t>Adherence</t>
        </is>
      </c>
      <c r="F2596" t="inlineStr">
        <is>
          <t>0</t>
        </is>
      </c>
      <c r="G2596" t="inlineStr">
        <is>
          <t>Adherence</t>
        </is>
      </c>
      <c r="H2596" t="inlineStr">
        <is>
          <t>1</t>
        </is>
      </c>
      <c r="I2596" t="inlineStr">
        <is>
          <t>1</t>
        </is>
      </c>
      <c r="J2596" t="inlineStr">
        <is>
          <t>1</t>
        </is>
      </c>
      <c r="K2596" t="inlineStr">
        <is>
          <t>---</t>
        </is>
      </c>
      <c r="L2596" t="inlineStr">
        <is>
          <t>---</t>
        </is>
      </c>
      <c r="M2596" t="inlineStr">
        <is>
          <t>---</t>
        </is>
      </c>
      <c r="N2596" t="inlineStr">
        <is>
          <t>---</t>
        </is>
      </c>
      <c r="O2596" t="inlineStr">
        <is>
          <t>---</t>
        </is>
      </c>
      <c r="P2596" t="inlineStr">
        <is>
          <t>---</t>
        </is>
      </c>
      <c r="Q2596" t="inlineStr">
        <is>
          <t>---</t>
        </is>
      </c>
      <c r="R2596" t="inlineStr"/>
      <c r="S2596" t="inlineStr"/>
      <c r="T2596" t="inlineStr"/>
      <c r="U2596" t="inlineStr"/>
      <c r="V2596" t="inlineStr"/>
      <c r="W2596" t="inlineStr"/>
      <c r="X2596" t="inlineStr">
        <is>
          <t>CAP/HSCM/ST03748</t>
        </is>
      </c>
      <c r="Y2596" t="inlineStr">
        <is>
          <t>CAP/HSCM/ST03748</t>
        </is>
      </c>
      <c r="Z2596" t="inlineStr">
        <is>
          <t>2025-07-11 01:25:05</t>
        </is>
      </c>
      <c r="AA2596" t="inlineStr">
        <is>
          <t>2025-07-11 01:24:11</t>
        </is>
      </c>
      <c r="AB2596" t="inlineStr">
        <is>
          <t>1fleurgile</t>
        </is>
      </c>
      <c r="AC2596" t="inlineStr">
        <is>
          <t>2025-07-13 00:42:28</t>
        </is>
      </c>
      <c r="AD2596" s="1" t="inlineStr">
        <is>
          <t>https://www.commcarehq.org/a/caris-test/reports/form_data/887d6368-9b4b-48a2-a414-c1c0ce9c2976/</t>
        </is>
      </c>
      <c r="AE2596" t="inlineStr">
        <is>
          <t>---</t>
        </is>
      </c>
      <c r="AF2596" t="inlineStr">
        <is>
          <t>3c5a623af057e23a32ae4000_37634</t>
        </is>
      </c>
      <c r="AG2596" t="inlineStr">
        <is>
          <t>---</t>
        </is>
      </c>
      <c r="AH2596" t="inlineStr">
        <is>
          <t>2025-07-11 01:25:05</t>
        </is>
      </c>
      <c r="AI2596" t="inlineStr">
        <is>
          <t>9cfdf7db54419d22491b2c964b5162b3</t>
        </is>
      </c>
      <c r="AJ2596" t="inlineStr">
        <is>
          <t>2025-07-10</t>
        </is>
      </c>
      <c r="AK2596" t="inlineStr">
        <is>
          <t>4</t>
        </is>
      </c>
      <c r="AL2596" t="inlineStr">
        <is>
          <t>Adherence</t>
        </is>
      </c>
      <c r="AM2596" t="inlineStr">
        <is>
          <t>0</t>
        </is>
      </c>
      <c r="AN2596" t="inlineStr">
        <is>
          <t>Adherence</t>
        </is>
      </c>
      <c r="AO2596" t="inlineStr">
        <is>
          <t>1</t>
        </is>
      </c>
      <c r="AP2596" t="inlineStr">
        <is>
          <t>1</t>
        </is>
      </c>
      <c r="AQ2596" t="inlineStr"/>
      <c r="AR2596" t="inlineStr"/>
      <c r="AS2596" t="inlineStr"/>
      <c r="AT2596" t="inlineStr"/>
      <c r="AU2596" t="inlineStr">
        <is>
          <t>---</t>
        </is>
      </c>
      <c r="AV2596" t="inlineStr">
        <is>
          <t>---</t>
        </is>
      </c>
      <c r="AW2596" t="inlineStr">
        <is>
          <t>---</t>
        </is>
      </c>
      <c r="AX2596" t="inlineStr">
        <is>
          <t>---</t>
        </is>
      </c>
      <c r="AY2596" t="inlineStr">
        <is>
          <t>---</t>
        </is>
      </c>
      <c r="AZ2596" t="inlineStr">
        <is>
          <t>---</t>
        </is>
      </c>
      <c r="BA2596" t="inlineStr">
        <is>
          <t>9cfdf7db54419d22491b2c964b5162b3</t>
        </is>
      </c>
      <c r="BB2596" t="inlineStr">
        <is>
          <t>http://openrosa.org/formdesigner/0B48E039-1E80-49A7-AC24-732B6E788E39</t>
        </is>
      </c>
      <c r="BC2596" t="inlineStr">
        <is>
          <t>Ration et autres visites</t>
        </is>
      </c>
      <c r="BD2596" t="inlineStr">
        <is>
          <t>CommCare Android, version "2.57.0"(474021). App v16173. CommCare Version 2.57.0. Build 474021, built on: 2025-06-13</t>
        </is>
      </c>
      <c r="BE2596" t="inlineStr">
        <is>
          <t>commcare_76b456dd-7d90-498a-a785-92f136625a61</t>
        </is>
      </c>
      <c r="BF2596" t="inlineStr">
        <is>
          <t>19.7266114 -72.2202185 -35.28 24.02</t>
        </is>
      </c>
      <c r="BG2596" t="inlineStr">
        <is>
          <t>f13d8149fc6d39ebe86af18272310ff9</t>
        </is>
      </c>
      <c r="BH2596" t="inlineStr">
        <is>
          <t>e80e5bb19d0d4d1e94c8a1a966fa7d8f</t>
        </is>
      </c>
      <c r="BI2596" t="inlineStr">
        <is>
          <t>15246</t>
        </is>
      </c>
      <c r="BJ2596" t="inlineStr">
        <is>
          <t>XFormInstance</t>
        </is>
      </c>
      <c r="BK2596" t="inlineStr">
        <is>
          <t>90df6fd45d8311f0a30921a9f95b4e09</t>
        </is>
      </c>
      <c r="BL2596" t="b">
        <v>0</v>
      </c>
      <c r="BM2596" t="inlineStr">
        <is>
          <t>---</t>
        </is>
      </c>
      <c r="BN2596" t="inlineStr">
        <is>
          <t>200.113.238.169</t>
        </is>
      </c>
      <c r="BO2596" t="inlineStr">
        <is>
          <t>Jean Luckson</t>
        </is>
      </c>
    </row>
    <row r="2597">
      <c r="A2597" t="inlineStr">
        <is>
          <t>2595</t>
        </is>
      </c>
      <c r="B2597" t="inlineStr">
        <is>
          <t>c6492227-3824-4b99-a609-a643b637bb4d</t>
        </is>
      </c>
      <c r="C2597" t="inlineStr">
        <is>
          <t>2025-07-11</t>
        </is>
      </c>
      <c r="D2597" t="inlineStr">
        <is>
          <t>3 4</t>
        </is>
      </c>
      <c r="E2597" t="inlineStr">
        <is>
          <t>Adherence</t>
        </is>
      </c>
      <c r="F2597" t="inlineStr">
        <is>
          <t>0</t>
        </is>
      </c>
      <c r="G2597" t="inlineStr">
        <is>
          <t>---</t>
        </is>
      </c>
      <c r="H2597" t="inlineStr">
        <is>
          <t>1</t>
        </is>
      </c>
      <c r="I2597" t="inlineStr">
        <is>
          <t>1</t>
        </is>
      </c>
      <c r="J2597" t="inlineStr">
        <is>
          <t>1</t>
        </is>
      </c>
      <c r="K2597" t="inlineStr">
        <is>
          <t>---</t>
        </is>
      </c>
      <c r="L2597" t="inlineStr">
        <is>
          <t>---</t>
        </is>
      </c>
      <c r="M2597" t="inlineStr">
        <is>
          <t>---</t>
        </is>
      </c>
      <c r="N2597" t="inlineStr">
        <is>
          <t>---</t>
        </is>
      </c>
      <c r="O2597" t="inlineStr">
        <is>
          <t>---</t>
        </is>
      </c>
      <c r="P2597" t="inlineStr">
        <is>
          <t>---</t>
        </is>
      </c>
      <c r="Q2597" t="inlineStr">
        <is>
          <t>---</t>
        </is>
      </c>
      <c r="R2597" t="inlineStr"/>
      <c r="S2597" t="inlineStr"/>
      <c r="T2597" t="inlineStr"/>
      <c r="U2597" t="inlineStr"/>
      <c r="V2597" t="inlineStr"/>
      <c r="W2597" t="inlineStr"/>
      <c r="X2597" t="inlineStr">
        <is>
          <t>CAP/HSCM/ST03724</t>
        </is>
      </c>
      <c r="Y2597" t="inlineStr">
        <is>
          <t>CAP/HSCM/ST03724</t>
        </is>
      </c>
      <c r="Z2597" t="inlineStr">
        <is>
          <t>2025-07-12 01:47:49</t>
        </is>
      </c>
      <c r="AA2597" t="inlineStr">
        <is>
          <t>2025-07-12 01:46:51</t>
        </is>
      </c>
      <c r="AB2597" t="inlineStr">
        <is>
          <t>1fleurgile</t>
        </is>
      </c>
      <c r="AC2597" t="inlineStr">
        <is>
          <t>2025-07-13 00:57:16</t>
        </is>
      </c>
      <c r="AD2597" s="1" t="inlineStr">
        <is>
          <t>https://www.commcarehq.org/a/caris-test/reports/form_data/c6492227-3824-4b99-a609-a643b637bb4d/</t>
        </is>
      </c>
      <c r="AE2597" t="inlineStr">
        <is>
          <t>---</t>
        </is>
      </c>
      <c r="AF2597" t="inlineStr">
        <is>
          <t>3c5a623af057e23a32ae4000_105929</t>
        </is>
      </c>
      <c r="AG2597" t="inlineStr">
        <is>
          <t>OK</t>
        </is>
      </c>
      <c r="AH2597" t="inlineStr">
        <is>
          <t>2025-07-12 01:47:49</t>
        </is>
      </c>
      <c r="AI2597" t="inlineStr">
        <is>
          <t>9cfdf7db54419d22491b2c964b5162b3</t>
        </is>
      </c>
      <c r="AJ2597" t="inlineStr">
        <is>
          <t>2025-07-11</t>
        </is>
      </c>
      <c r="AK2597" t="inlineStr">
        <is>
          <t>3 4</t>
        </is>
      </c>
      <c r="AL2597" t="inlineStr">
        <is>
          <t>Adherence</t>
        </is>
      </c>
      <c r="AM2597" t="inlineStr">
        <is>
          <t>0</t>
        </is>
      </c>
      <c r="AN2597" t="inlineStr">
        <is>
          <t>---</t>
        </is>
      </c>
      <c r="AO2597" t="inlineStr">
        <is>
          <t>1</t>
        </is>
      </c>
      <c r="AP2597" t="inlineStr">
        <is>
          <t>1</t>
        </is>
      </c>
      <c r="AQ2597" t="inlineStr"/>
      <c r="AR2597" t="inlineStr"/>
      <c r="AS2597" t="inlineStr"/>
      <c r="AT2597" t="inlineStr"/>
      <c r="AU2597" t="inlineStr">
        <is>
          <t>---</t>
        </is>
      </c>
      <c r="AV2597" t="inlineStr">
        <is>
          <t>---</t>
        </is>
      </c>
      <c r="AW2597" t="inlineStr">
        <is>
          <t>---</t>
        </is>
      </c>
      <c r="AX2597" t="inlineStr">
        <is>
          <t>---</t>
        </is>
      </c>
      <c r="AY2597" t="inlineStr">
        <is>
          <t>---</t>
        </is>
      </c>
      <c r="AZ2597" t="inlineStr">
        <is>
          <t>---</t>
        </is>
      </c>
      <c r="BA2597" t="inlineStr">
        <is>
          <t>9cfdf7db54419d22491b2c964b5162b3</t>
        </is>
      </c>
      <c r="BB2597" t="inlineStr">
        <is>
          <t>http://openrosa.org/formdesigner/0B48E039-1E80-49A7-AC24-732B6E788E39</t>
        </is>
      </c>
      <c r="BC2597" t="inlineStr">
        <is>
          <t>Ration et autres visites</t>
        </is>
      </c>
      <c r="BD2597" t="inlineStr">
        <is>
          <t>CommCare Android, version "2.57.0"(474021). App v16173. CommCare Version 2.57.0. Build 474021, built on: 2025-06-13</t>
        </is>
      </c>
      <c r="BE2597" t="inlineStr">
        <is>
          <t>commcare_76b456dd-7d90-498a-a785-92f136625a61</t>
        </is>
      </c>
      <c r="BF2597" t="inlineStr">
        <is>
          <t>19.7265194 -72.2202302 -29.97 9.96</t>
        </is>
      </c>
      <c r="BG2597" t="inlineStr">
        <is>
          <t>f13d8149fc6d39ebe86af18272310ff9</t>
        </is>
      </c>
      <c r="BH2597" t="inlineStr">
        <is>
          <t>e80e5bb19d0d4d1e94c8a1a966fa7d8f</t>
        </is>
      </c>
      <c r="BI2597" t="inlineStr">
        <is>
          <t>15246</t>
        </is>
      </c>
      <c r="BJ2597" t="inlineStr">
        <is>
          <t>XFormInstance</t>
        </is>
      </c>
      <c r="BK2597" t="inlineStr">
        <is>
          <t>90df6fd45d8311f0a30921a9f95b4e09</t>
        </is>
      </c>
      <c r="BL2597" t="b">
        <v>0</v>
      </c>
      <c r="BM2597" t="inlineStr">
        <is>
          <t>---</t>
        </is>
      </c>
      <c r="BN2597" t="inlineStr">
        <is>
          <t>200.113.238.11</t>
        </is>
      </c>
      <c r="BO2597" t="inlineStr">
        <is>
          <t>Daphca Jeanty</t>
        </is>
      </c>
    </row>
    <row r="2598">
      <c r="A2598" t="inlineStr">
        <is>
          <t>2596</t>
        </is>
      </c>
      <c r="B2598" t="inlineStr">
        <is>
          <t>4e4411e8-79aa-4722-abfb-c797873470b9</t>
        </is>
      </c>
      <c r="C2598" t="inlineStr">
        <is>
          <t>2025-07-11</t>
        </is>
      </c>
      <c r="D2598" t="inlineStr">
        <is>
          <t>4</t>
        </is>
      </c>
      <c r="E2598" t="inlineStr">
        <is>
          <t>Adherence</t>
        </is>
      </c>
      <c r="F2598" t="inlineStr">
        <is>
          <t>0</t>
        </is>
      </c>
      <c r="G2598" t="inlineStr">
        <is>
          <t>Adherence</t>
        </is>
      </c>
      <c r="H2598" t="inlineStr">
        <is>
          <t>1</t>
        </is>
      </c>
      <c r="I2598" t="inlineStr">
        <is>
          <t>1</t>
        </is>
      </c>
      <c r="J2598" t="inlineStr">
        <is>
          <t>1</t>
        </is>
      </c>
      <c r="K2598" t="inlineStr">
        <is>
          <t>---</t>
        </is>
      </c>
      <c r="L2598" t="inlineStr">
        <is>
          <t>---</t>
        </is>
      </c>
      <c r="M2598" t="inlineStr">
        <is>
          <t>---</t>
        </is>
      </c>
      <c r="N2598" t="inlineStr">
        <is>
          <t>---</t>
        </is>
      </c>
      <c r="O2598" t="inlineStr">
        <is>
          <t>---</t>
        </is>
      </c>
      <c r="P2598" t="inlineStr">
        <is>
          <t>---</t>
        </is>
      </c>
      <c r="Q2598" t="inlineStr">
        <is>
          <t>---</t>
        </is>
      </c>
      <c r="R2598" t="inlineStr"/>
      <c r="S2598" t="inlineStr"/>
      <c r="T2598" t="inlineStr"/>
      <c r="U2598" t="inlineStr"/>
      <c r="V2598" t="inlineStr"/>
      <c r="W2598" t="inlineStr"/>
      <c r="X2598" t="inlineStr">
        <is>
          <t>CAP/HSCM/ST05004</t>
        </is>
      </c>
      <c r="Y2598" t="inlineStr">
        <is>
          <t>CAP/HSCM/ST05004</t>
        </is>
      </c>
      <c r="Z2598" t="inlineStr">
        <is>
          <t>2025-07-12 01:49:02</t>
        </is>
      </c>
      <c r="AA2598" t="inlineStr">
        <is>
          <t>2025-07-12 01:48:25</t>
        </is>
      </c>
      <c r="AB2598" t="inlineStr">
        <is>
          <t>1fleurgile</t>
        </is>
      </c>
      <c r="AC2598" t="inlineStr">
        <is>
          <t>2025-07-13 00:57:17</t>
        </is>
      </c>
      <c r="AD2598" s="1" t="inlineStr">
        <is>
          <t>https://www.commcarehq.org/a/caris-test/reports/form_data/4e4411e8-79aa-4722-abfb-c797873470b9/</t>
        </is>
      </c>
      <c r="AE2598" t="inlineStr">
        <is>
          <t>---</t>
        </is>
      </c>
      <c r="AF2598" t="inlineStr">
        <is>
          <t>3c5a623af057e23a32ae4000_209243</t>
        </is>
      </c>
      <c r="AG2598" t="inlineStr">
        <is>
          <t>---</t>
        </is>
      </c>
      <c r="AH2598" t="inlineStr">
        <is>
          <t>2025-07-12 01:49:02</t>
        </is>
      </c>
      <c r="AI2598" t="inlineStr">
        <is>
          <t>9cfdf7db54419d22491b2c964b5162b3</t>
        </is>
      </c>
      <c r="AJ2598" t="inlineStr">
        <is>
          <t>2025-07-11</t>
        </is>
      </c>
      <c r="AK2598" t="inlineStr">
        <is>
          <t>4</t>
        </is>
      </c>
      <c r="AL2598" t="inlineStr">
        <is>
          <t>Adherence</t>
        </is>
      </c>
      <c r="AM2598" t="inlineStr">
        <is>
          <t>0</t>
        </is>
      </c>
      <c r="AN2598" t="inlineStr">
        <is>
          <t>Adherence</t>
        </is>
      </c>
      <c r="AO2598" t="inlineStr">
        <is>
          <t>1</t>
        </is>
      </c>
      <c r="AP2598" t="inlineStr">
        <is>
          <t>1</t>
        </is>
      </c>
      <c r="AQ2598" t="inlineStr"/>
      <c r="AR2598" t="inlineStr"/>
      <c r="AS2598" t="inlineStr"/>
      <c r="AT2598" t="inlineStr"/>
      <c r="AU2598" t="inlineStr">
        <is>
          <t>---</t>
        </is>
      </c>
      <c r="AV2598" t="inlineStr">
        <is>
          <t>---</t>
        </is>
      </c>
      <c r="AW2598" t="inlineStr">
        <is>
          <t>---</t>
        </is>
      </c>
      <c r="AX2598" t="inlineStr">
        <is>
          <t>---</t>
        </is>
      </c>
      <c r="AY2598" t="inlineStr">
        <is>
          <t>---</t>
        </is>
      </c>
      <c r="AZ2598" t="inlineStr">
        <is>
          <t>---</t>
        </is>
      </c>
      <c r="BA2598" t="inlineStr">
        <is>
          <t>9cfdf7db54419d22491b2c964b5162b3</t>
        </is>
      </c>
      <c r="BB2598" t="inlineStr">
        <is>
          <t>http://openrosa.org/formdesigner/0B48E039-1E80-49A7-AC24-732B6E788E39</t>
        </is>
      </c>
      <c r="BC2598" t="inlineStr">
        <is>
          <t>Ration et autres visites</t>
        </is>
      </c>
      <c r="BD2598" t="inlineStr">
        <is>
          <t>CommCare Android, version "2.57.0"(474021). App v16173. CommCare Version 2.57.0. Build 474021, built on: 2025-06-13</t>
        </is>
      </c>
      <c r="BE2598" t="inlineStr">
        <is>
          <t>commcare_76b456dd-7d90-498a-a785-92f136625a61</t>
        </is>
      </c>
      <c r="BF2598" t="inlineStr">
        <is>
          <t>19.7266904 -72.2201371 0.55 9.66</t>
        </is>
      </c>
      <c r="BG2598" t="inlineStr">
        <is>
          <t>f13d8149fc6d39ebe86af18272310ff9</t>
        </is>
      </c>
      <c r="BH2598" t="inlineStr">
        <is>
          <t>e80e5bb19d0d4d1e94c8a1a966fa7d8f</t>
        </is>
      </c>
      <c r="BI2598" t="inlineStr">
        <is>
          <t>15246</t>
        </is>
      </c>
      <c r="BJ2598" t="inlineStr">
        <is>
          <t>XFormInstance</t>
        </is>
      </c>
      <c r="BK2598" t="inlineStr">
        <is>
          <t>90df6fd45d8311f0a30921a9f95b4e09</t>
        </is>
      </c>
      <c r="BL2598" t="b">
        <v>0</v>
      </c>
      <c r="BM2598" t="inlineStr">
        <is>
          <t>---</t>
        </is>
      </c>
      <c r="BN2598" t="inlineStr">
        <is>
          <t>200.113.238.11</t>
        </is>
      </c>
      <c r="BO2598" t="inlineStr">
        <is>
          <t>Manora Orelien</t>
        </is>
      </c>
    </row>
    <row r="2599">
      <c r="A2599" t="inlineStr">
        <is>
          <t>2597</t>
        </is>
      </c>
      <c r="B2599" t="inlineStr">
        <is>
          <t>4b29732d-7736-4cf5-8cfe-7e81b7d76c2f</t>
        </is>
      </c>
      <c r="C2599" t="inlineStr">
        <is>
          <t>2025-07-07</t>
        </is>
      </c>
      <c r="D2599" t="inlineStr">
        <is>
          <t>8</t>
        </is>
      </c>
      <c r="E2599" t="inlineStr">
        <is>
          <t>---</t>
        </is>
      </c>
      <c r="F2599" t="inlineStr">
        <is>
          <t>0</t>
        </is>
      </c>
      <c r="G2599" t="inlineStr">
        <is>
          <t>---</t>
        </is>
      </c>
      <c r="H2599" t="inlineStr">
        <is>
          <t>1</t>
        </is>
      </c>
      <c r="I2599" t="inlineStr">
        <is>
          <t>0</t>
        </is>
      </c>
      <c r="J2599" t="inlineStr">
        <is>
          <t>---</t>
        </is>
      </c>
      <c r="K2599" t="inlineStr">
        <is>
          <t>---</t>
        </is>
      </c>
      <c r="L2599" t="inlineStr">
        <is>
          <t>---</t>
        </is>
      </c>
      <c r="M2599" t="inlineStr">
        <is>
          <t>---</t>
        </is>
      </c>
      <c r="N2599" t="inlineStr">
        <is>
          <t>---</t>
        </is>
      </c>
      <c r="O2599" t="inlineStr">
        <is>
          <t>---</t>
        </is>
      </c>
      <c r="P2599" t="inlineStr">
        <is>
          <t>---</t>
        </is>
      </c>
      <c r="Q2599" t="inlineStr">
        <is>
          <t>---</t>
        </is>
      </c>
      <c r="R2599" t="inlineStr">
        <is>
          <t>---</t>
        </is>
      </c>
      <c r="S2599" t="inlineStr">
        <is>
          <t>---</t>
        </is>
      </c>
      <c r="T2599" t="inlineStr">
        <is>
          <t>---</t>
        </is>
      </c>
      <c r="U2599" t="inlineStr">
        <is>
          <t>---</t>
        </is>
      </c>
      <c r="V2599" t="inlineStr">
        <is>
          <t>---</t>
        </is>
      </c>
      <c r="W2599" t="inlineStr"/>
      <c r="X2599" t="inlineStr">
        <is>
          <t>GON/CSKS/PED00342</t>
        </is>
      </c>
      <c r="Y2599" t="inlineStr">
        <is>
          <t>GON/CSKS/PED00342</t>
        </is>
      </c>
      <c r="Z2599" t="inlineStr">
        <is>
          <t>2025-07-13 20:29:58</t>
        </is>
      </c>
      <c r="AA2599" t="inlineStr">
        <is>
          <t>2025-07-13 20:29:34</t>
        </is>
      </c>
      <c r="AB2599" t="inlineStr">
        <is>
          <t>6dorena</t>
        </is>
      </c>
      <c r="AC2599" t="inlineStr">
        <is>
          <t>2025-07-13 19:29:58</t>
        </is>
      </c>
      <c r="AD2599" s="1" t="inlineStr">
        <is>
          <t>https://www.commcarehq.org/a/caris-test/reports/form_data/4b29732d-7736-4cf5-8cfe-7e81b7d76c2f/</t>
        </is>
      </c>
      <c r="AE2599" t="inlineStr">
        <is>
          <t>---</t>
        </is>
      </c>
      <c r="AF2599" t="inlineStr">
        <is>
          <t>3c5a623af057e23a32ae4000_177708</t>
        </is>
      </c>
      <c r="AG2599" t="inlineStr">
        <is>
          <t>---</t>
        </is>
      </c>
      <c r="AH2599" t="inlineStr">
        <is>
          <t>2025-07-13 20:29:58</t>
        </is>
      </c>
      <c r="AI2599" t="inlineStr">
        <is>
          <t>3964b2205a0f20868524be13aab0b786</t>
        </is>
      </c>
      <c r="AJ2599" t="inlineStr">
        <is>
          <t>2025-07-07</t>
        </is>
      </c>
      <c r="AK2599" t="inlineStr">
        <is>
          <t>8</t>
        </is>
      </c>
      <c r="AL2599" t="inlineStr">
        <is>
          <t>---</t>
        </is>
      </c>
      <c r="AM2599" t="inlineStr">
        <is>
          <t>0</t>
        </is>
      </c>
      <c r="AN2599" t="inlineStr">
        <is>
          <t>---</t>
        </is>
      </c>
      <c r="AO2599" t="inlineStr">
        <is>
          <t>1</t>
        </is>
      </c>
      <c r="AP2599" t="inlineStr">
        <is>
          <t>0</t>
        </is>
      </c>
      <c r="AQ2599" t="inlineStr">
        <is>
          <t>---</t>
        </is>
      </c>
      <c r="AR2599" t="inlineStr">
        <is>
          <t>---</t>
        </is>
      </c>
      <c r="AS2599" t="inlineStr">
        <is>
          <t>---</t>
        </is>
      </c>
      <c r="AT2599" t="inlineStr"/>
      <c r="AU2599" t="inlineStr">
        <is>
          <t>---</t>
        </is>
      </c>
      <c r="AV2599" t="inlineStr">
        <is>
          <t>---</t>
        </is>
      </c>
      <c r="AW2599" t="inlineStr">
        <is>
          <t>---</t>
        </is>
      </c>
      <c r="AX2599" t="inlineStr">
        <is>
          <t>---</t>
        </is>
      </c>
      <c r="AY2599" t="inlineStr">
        <is>
          <t>---</t>
        </is>
      </c>
      <c r="AZ2599" t="inlineStr">
        <is>
          <t>---</t>
        </is>
      </c>
      <c r="BA2599" t="inlineStr">
        <is>
          <t>3964b2205a0f20868524be13aab0b786</t>
        </is>
      </c>
      <c r="BB2599" t="inlineStr">
        <is>
          <t>http://openrosa.org/formdesigner/0B48E039-1E80-49A7-AC24-732B6E788E39</t>
        </is>
      </c>
      <c r="BC2599" t="inlineStr">
        <is>
          <t>Ration et autres visites</t>
        </is>
      </c>
      <c r="BD2599" t="inlineStr">
        <is>
          <t>CommCare Android, version "2.57.0"(474021). App v16173. CommCare Version 2.57.0. Build 474021, built on: 2025-06-13</t>
        </is>
      </c>
      <c r="BE2599" t="inlineStr">
        <is>
          <t>commcare_8bfa4fa8-c694-426a-969e-07ff9318179f</t>
        </is>
      </c>
      <c r="BF2599" t="inlineStr"/>
      <c r="BG2599" t="inlineStr">
        <is>
          <t>f13d8149fc6d39ebe86af18272310ff9</t>
        </is>
      </c>
      <c r="BH2599" t="inlineStr">
        <is>
          <t>e80e5bb19d0d4d1e94c8a1a966fa7d8f</t>
        </is>
      </c>
      <c r="BI2599" t="inlineStr">
        <is>
          <t>15246</t>
        </is>
      </c>
      <c r="BJ2599" t="inlineStr">
        <is>
          <t>XFormInstance</t>
        </is>
      </c>
      <c r="BK2599" t="inlineStr">
        <is>
          <t>53e47f14601e11f09912f1c046751726</t>
        </is>
      </c>
      <c r="BL2599" t="b">
        <v>0</v>
      </c>
      <c r="BM2599" t="inlineStr">
        <is>
          <t>---</t>
        </is>
      </c>
      <c r="BN2599" t="inlineStr">
        <is>
          <t>200.113.253.164</t>
        </is>
      </c>
      <c r="BO2599" t="inlineStr">
        <is>
          <t>Vanessa Valencia</t>
        </is>
      </c>
    </row>
    <row r="2600">
      <c r="A2600" t="inlineStr">
        <is>
          <t>2598</t>
        </is>
      </c>
      <c r="B2600" t="inlineStr">
        <is>
          <t>208970b9-1c33-43d6-baa0-c2fcde5caef0</t>
        </is>
      </c>
      <c r="C2600" t="inlineStr">
        <is>
          <t>2025-07-07</t>
        </is>
      </c>
      <c r="D2600" t="inlineStr">
        <is>
          <t>3</t>
        </is>
      </c>
      <c r="E2600" t="inlineStr">
        <is>
          <t>---</t>
        </is>
      </c>
      <c r="F2600" t="inlineStr">
        <is>
          <t>0</t>
        </is>
      </c>
      <c r="G2600" t="inlineStr">
        <is>
          <t>---</t>
        </is>
      </c>
      <c r="H2600" t="inlineStr">
        <is>
          <t>1</t>
        </is>
      </c>
      <c r="I2600" t="inlineStr">
        <is>
          <t>1</t>
        </is>
      </c>
      <c r="J2600" t="inlineStr">
        <is>
          <t>1</t>
        </is>
      </c>
      <c r="K2600" t="inlineStr">
        <is>
          <t>---</t>
        </is>
      </c>
      <c r="L2600" t="inlineStr">
        <is>
          <t>---</t>
        </is>
      </c>
      <c r="M2600" t="inlineStr">
        <is>
          <t>---</t>
        </is>
      </c>
      <c r="N2600" t="inlineStr">
        <is>
          <t>---</t>
        </is>
      </c>
      <c r="O2600" t="inlineStr">
        <is>
          <t>---</t>
        </is>
      </c>
      <c r="P2600" t="inlineStr">
        <is>
          <t>---</t>
        </is>
      </c>
      <c r="Q2600" t="inlineStr">
        <is>
          <t>---</t>
        </is>
      </c>
      <c r="R2600" t="inlineStr"/>
      <c r="S2600" t="inlineStr"/>
      <c r="T2600" t="inlineStr"/>
      <c r="U2600" t="inlineStr"/>
      <c r="V2600" t="inlineStr"/>
      <c r="W2600" t="inlineStr"/>
      <c r="X2600" t="inlineStr">
        <is>
          <t>LIM/HOSJ/ST02611</t>
        </is>
      </c>
      <c r="Y2600" t="inlineStr">
        <is>
          <t>LIM/HOSJ/ST02611</t>
        </is>
      </c>
      <c r="Z2600" t="inlineStr">
        <is>
          <t>2025-07-07 13:22:06</t>
        </is>
      </c>
      <c r="AA2600" t="inlineStr">
        <is>
          <t>2025-07-07 13:21:49</t>
        </is>
      </c>
      <c r="AB2600" t="inlineStr">
        <is>
          <t>1pierre</t>
        </is>
      </c>
      <c r="AC2600" t="inlineStr">
        <is>
          <t>2025-07-14 13:27:10</t>
        </is>
      </c>
      <c r="AD2600" s="1" t="inlineStr">
        <is>
          <t>https://www.commcarehq.org/a/caris-test/reports/form_data/208970b9-1c33-43d6-baa0-c2fcde5caef0/</t>
        </is>
      </c>
      <c r="AE2600" t="inlineStr">
        <is>
          <t>---</t>
        </is>
      </c>
      <c r="AF2600" t="inlineStr">
        <is>
          <t>3c5a623af057e23a32ae4000_32978</t>
        </is>
      </c>
      <c r="AG2600" t="inlineStr">
        <is>
          <t>OK</t>
        </is>
      </c>
      <c r="AH2600" t="inlineStr">
        <is>
          <t>2025-07-07 13:22:06</t>
        </is>
      </c>
      <c r="AI2600" t="inlineStr">
        <is>
          <t>045b1f386b2c56b3c3cb2962ea440b8b</t>
        </is>
      </c>
      <c r="AJ2600" t="inlineStr">
        <is>
          <t>2025-07-07</t>
        </is>
      </c>
      <c r="AK2600" t="inlineStr">
        <is>
          <t>3</t>
        </is>
      </c>
      <c r="AL2600" t="inlineStr">
        <is>
          <t>---</t>
        </is>
      </c>
      <c r="AM2600" t="inlineStr">
        <is>
          <t>0</t>
        </is>
      </c>
      <c r="AN2600" t="inlineStr">
        <is>
          <t>---</t>
        </is>
      </c>
      <c r="AO2600" t="inlineStr">
        <is>
          <t>1</t>
        </is>
      </c>
      <c r="AP2600" t="inlineStr">
        <is>
          <t>1</t>
        </is>
      </c>
      <c r="AQ2600" t="inlineStr"/>
      <c r="AR2600" t="inlineStr"/>
      <c r="AS2600" t="inlineStr"/>
      <c r="AT2600" t="inlineStr"/>
      <c r="AU2600" t="inlineStr">
        <is>
          <t>---</t>
        </is>
      </c>
      <c r="AV2600" t="inlineStr">
        <is>
          <t>---</t>
        </is>
      </c>
      <c r="AW2600" t="inlineStr">
        <is>
          <t>---</t>
        </is>
      </c>
      <c r="AX2600" t="inlineStr">
        <is>
          <t>---</t>
        </is>
      </c>
      <c r="AY2600" t="inlineStr">
        <is>
          <t>---</t>
        </is>
      </c>
      <c r="AZ2600" t="inlineStr">
        <is>
          <t>---</t>
        </is>
      </c>
      <c r="BA2600" t="inlineStr">
        <is>
          <t>045b1f386b2c56b3c3cb2962ea440b8b</t>
        </is>
      </c>
      <c r="BB2600" t="inlineStr">
        <is>
          <t>http://openrosa.org/formdesigner/0B48E039-1E80-49A7-AC24-732B6E788E39</t>
        </is>
      </c>
      <c r="BC2600" t="inlineStr">
        <is>
          <t>Ration et autres visites</t>
        </is>
      </c>
      <c r="BD2600" t="inlineStr">
        <is>
          <t>CommCare Android, version "2.57.0"(472005). App v16173. CommCare Version 2.57.0. Build 472005, built on: 2025-05-09</t>
        </is>
      </c>
      <c r="BE2600" t="inlineStr">
        <is>
          <t>commcare_05d78f59-ebda-491c-89b8-6c42bab0e02e</t>
        </is>
      </c>
      <c r="BF2600" t="inlineStr"/>
      <c r="BG2600" t="inlineStr">
        <is>
          <t>f13d8149fc6d39ebe86af18272310ff9</t>
        </is>
      </c>
      <c r="BH2600" t="inlineStr">
        <is>
          <t>e80e5bb19d0d4d1e94c8a1a966fa7d8f</t>
        </is>
      </c>
      <c r="BI2600" t="inlineStr">
        <is>
          <t>15246</t>
        </is>
      </c>
      <c r="BJ2600" t="inlineStr">
        <is>
          <t>XFormInstance</t>
        </is>
      </c>
      <c r="BK2600" t="inlineStr">
        <is>
          <t>1909369860b211f098d683330a7b75c3</t>
        </is>
      </c>
      <c r="BL2600" t="b">
        <v>0</v>
      </c>
      <c r="BM2600" t="inlineStr">
        <is>
          <t>---</t>
        </is>
      </c>
      <c r="BN2600" t="inlineStr">
        <is>
          <t>190.115.174.218</t>
        </is>
      </c>
      <c r="BO2600" t="inlineStr">
        <is>
          <t>Rose Kerline Clervil</t>
        </is>
      </c>
    </row>
    <row r="2601">
      <c r="A2601" t="inlineStr">
        <is>
          <t>2599</t>
        </is>
      </c>
      <c r="B2601" t="inlineStr">
        <is>
          <t>2c069b5f-e587-4cd2-afa8-cc1d4849add8</t>
        </is>
      </c>
      <c r="C2601" t="inlineStr">
        <is>
          <t>2025-07-07</t>
        </is>
      </c>
      <c r="D2601" t="inlineStr">
        <is>
          <t>3</t>
        </is>
      </c>
      <c r="E2601" t="inlineStr">
        <is>
          <t>---</t>
        </is>
      </c>
      <c r="F2601" t="inlineStr">
        <is>
          <t>0</t>
        </is>
      </c>
      <c r="G2601" t="inlineStr">
        <is>
          <t>---</t>
        </is>
      </c>
      <c r="H2601" t="inlineStr">
        <is>
          <t>1</t>
        </is>
      </c>
      <c r="I2601" t="inlineStr">
        <is>
          <t>1</t>
        </is>
      </c>
      <c r="J2601" t="inlineStr">
        <is>
          <t>1</t>
        </is>
      </c>
      <c r="K2601" t="inlineStr">
        <is>
          <t>---</t>
        </is>
      </c>
      <c r="L2601" t="inlineStr">
        <is>
          <t>---</t>
        </is>
      </c>
      <c r="M2601" t="inlineStr">
        <is>
          <t>---</t>
        </is>
      </c>
      <c r="N2601" t="inlineStr">
        <is>
          <t>---</t>
        </is>
      </c>
      <c r="O2601" t="inlineStr">
        <is>
          <t>---</t>
        </is>
      </c>
      <c r="P2601" t="inlineStr">
        <is>
          <t>---</t>
        </is>
      </c>
      <c r="Q2601" t="inlineStr">
        <is>
          <t>---</t>
        </is>
      </c>
      <c r="R2601" t="inlineStr"/>
      <c r="S2601" t="inlineStr"/>
      <c r="T2601" t="inlineStr"/>
      <c r="U2601" t="inlineStr"/>
      <c r="V2601" t="inlineStr"/>
      <c r="W2601" t="inlineStr"/>
      <c r="X2601" t="inlineStr">
        <is>
          <t>CAP/CMCD/ST00753</t>
        </is>
      </c>
      <c r="Y2601" t="inlineStr">
        <is>
          <t>CAP/CMCD/ST00753</t>
        </is>
      </c>
      <c r="Z2601" t="inlineStr">
        <is>
          <t>2025-07-07 13:22:38</t>
        </is>
      </c>
      <c r="AA2601" t="inlineStr">
        <is>
          <t>2025-07-07 13:22:27</t>
        </is>
      </c>
      <c r="AB2601" t="inlineStr">
        <is>
          <t>1pierre</t>
        </is>
      </c>
      <c r="AC2601" t="inlineStr">
        <is>
          <t>2025-07-14 13:27:42</t>
        </is>
      </c>
      <c r="AD2601" s="1" t="inlineStr">
        <is>
          <t>https://www.commcarehq.org/a/caris-test/reports/form_data/2c069b5f-e587-4cd2-afa8-cc1d4849add8/</t>
        </is>
      </c>
      <c r="AE2601" t="inlineStr">
        <is>
          <t>---</t>
        </is>
      </c>
      <c r="AF2601" t="inlineStr">
        <is>
          <t>3c5a623af057e23a32ae4000_26731</t>
        </is>
      </c>
      <c r="AG2601" t="inlineStr">
        <is>
          <t>OK</t>
        </is>
      </c>
      <c r="AH2601" t="inlineStr">
        <is>
          <t>2025-07-07 13:22:38</t>
        </is>
      </c>
      <c r="AI2601" t="inlineStr">
        <is>
          <t>045b1f386b2c56b3c3cb2962ea440b8b</t>
        </is>
      </c>
      <c r="AJ2601" t="inlineStr">
        <is>
          <t>2025-07-07</t>
        </is>
      </c>
      <c r="AK2601" t="inlineStr">
        <is>
          <t>3</t>
        </is>
      </c>
      <c r="AL2601" t="inlineStr">
        <is>
          <t>---</t>
        </is>
      </c>
      <c r="AM2601" t="inlineStr">
        <is>
          <t>0</t>
        </is>
      </c>
      <c r="AN2601" t="inlineStr">
        <is>
          <t>---</t>
        </is>
      </c>
      <c r="AO2601" t="inlineStr">
        <is>
          <t>1</t>
        </is>
      </c>
      <c r="AP2601" t="inlineStr">
        <is>
          <t>1</t>
        </is>
      </c>
      <c r="AQ2601" t="inlineStr"/>
      <c r="AR2601" t="inlineStr"/>
      <c r="AS2601" t="inlineStr"/>
      <c r="AT2601" t="inlineStr"/>
      <c r="AU2601" t="inlineStr">
        <is>
          <t>---</t>
        </is>
      </c>
      <c r="AV2601" t="inlineStr">
        <is>
          <t>---</t>
        </is>
      </c>
      <c r="AW2601" t="inlineStr">
        <is>
          <t>---</t>
        </is>
      </c>
      <c r="AX2601" t="inlineStr">
        <is>
          <t>---</t>
        </is>
      </c>
      <c r="AY2601" t="inlineStr">
        <is>
          <t>---</t>
        </is>
      </c>
      <c r="AZ2601" t="inlineStr">
        <is>
          <t>---</t>
        </is>
      </c>
      <c r="BA2601" t="inlineStr">
        <is>
          <t>045b1f386b2c56b3c3cb2962ea440b8b</t>
        </is>
      </c>
      <c r="BB2601" t="inlineStr">
        <is>
          <t>http://openrosa.org/formdesigner/0B48E039-1E80-49A7-AC24-732B6E788E39</t>
        </is>
      </c>
      <c r="BC2601" t="inlineStr">
        <is>
          <t>Ration et autres visites</t>
        </is>
      </c>
      <c r="BD2601" t="inlineStr">
        <is>
          <t>CommCare Android, version "2.57.0"(472005). App v16173. CommCare Version 2.57.0. Build 472005, built on: 2025-05-09</t>
        </is>
      </c>
      <c r="BE2601" t="inlineStr">
        <is>
          <t>commcare_05d78f59-ebda-491c-89b8-6c42bab0e02e</t>
        </is>
      </c>
      <c r="BF2601" t="inlineStr"/>
      <c r="BG2601" t="inlineStr">
        <is>
          <t>f13d8149fc6d39ebe86af18272310ff9</t>
        </is>
      </c>
      <c r="BH2601" t="inlineStr">
        <is>
          <t>e80e5bb19d0d4d1e94c8a1a966fa7d8f</t>
        </is>
      </c>
      <c r="BI2601" t="inlineStr">
        <is>
          <t>15246</t>
        </is>
      </c>
      <c r="BJ2601" t="inlineStr">
        <is>
          <t>XFormInstance</t>
        </is>
      </c>
      <c r="BK2601" t="inlineStr">
        <is>
          <t>1909369860b211f098d683330a7b75c3</t>
        </is>
      </c>
      <c r="BL2601" t="b">
        <v>0</v>
      </c>
      <c r="BM2601" t="inlineStr">
        <is>
          <t>---</t>
        </is>
      </c>
      <c r="BN2601" t="inlineStr">
        <is>
          <t>190.115.174.218</t>
        </is>
      </c>
      <c r="BO2601" t="inlineStr">
        <is>
          <t>Yesnaida Chery</t>
        </is>
      </c>
    </row>
    <row r="2602">
      <c r="A2602" t="inlineStr">
        <is>
          <t>2600</t>
        </is>
      </c>
      <c r="B2602" t="inlineStr">
        <is>
          <t>3503ab9c-3ac5-4855-b894-55069b314be0</t>
        </is>
      </c>
      <c r="C2602" t="inlineStr">
        <is>
          <t>2025-07-07</t>
        </is>
      </c>
      <c r="D2602" t="inlineStr">
        <is>
          <t>3</t>
        </is>
      </c>
      <c r="E2602" t="inlineStr">
        <is>
          <t>---</t>
        </is>
      </c>
      <c r="F2602" t="inlineStr">
        <is>
          <t>0</t>
        </is>
      </c>
      <c r="G2602" t="inlineStr">
        <is>
          <t>---</t>
        </is>
      </c>
      <c r="H2602" t="inlineStr">
        <is>
          <t>1</t>
        </is>
      </c>
      <c r="I2602" t="inlineStr">
        <is>
          <t>1</t>
        </is>
      </c>
      <c r="J2602" t="inlineStr">
        <is>
          <t>1</t>
        </is>
      </c>
      <c r="K2602" t="inlineStr">
        <is>
          <t>---</t>
        </is>
      </c>
      <c r="L2602" t="inlineStr">
        <is>
          <t>---</t>
        </is>
      </c>
      <c r="M2602" t="inlineStr">
        <is>
          <t>---</t>
        </is>
      </c>
      <c r="N2602" t="inlineStr">
        <is>
          <t>---</t>
        </is>
      </c>
      <c r="O2602" t="inlineStr">
        <is>
          <t>---</t>
        </is>
      </c>
      <c r="P2602" t="inlineStr">
        <is>
          <t>---</t>
        </is>
      </c>
      <c r="Q2602" t="inlineStr">
        <is>
          <t>---</t>
        </is>
      </c>
      <c r="R2602" t="inlineStr"/>
      <c r="S2602" t="inlineStr"/>
      <c r="T2602" t="inlineStr"/>
      <c r="U2602" t="inlineStr"/>
      <c r="V2602" t="inlineStr"/>
      <c r="W2602" t="inlineStr"/>
      <c r="X2602" t="inlineStr">
        <is>
          <t>CAP/CMCD/PED00066</t>
        </is>
      </c>
      <c r="Y2602" t="inlineStr">
        <is>
          <t>CAP/CMCD/PED00066</t>
        </is>
      </c>
      <c r="Z2602" t="inlineStr">
        <is>
          <t>2025-07-07 13:23:06</t>
        </is>
      </c>
      <c r="AA2602" t="inlineStr">
        <is>
          <t>2025-07-07 13:22:53</t>
        </is>
      </c>
      <c r="AB2602" t="inlineStr">
        <is>
          <t>1pierre</t>
        </is>
      </c>
      <c r="AC2602" t="inlineStr">
        <is>
          <t>2025-07-14 13:27:59</t>
        </is>
      </c>
      <c r="AD2602" s="1" t="inlineStr">
        <is>
          <t>https://www.commcarehq.org/a/caris-test/reports/form_data/3503ab9c-3ac5-4855-b894-55069b314be0/</t>
        </is>
      </c>
      <c r="AE2602" t="inlineStr">
        <is>
          <t>---</t>
        </is>
      </c>
      <c r="AF2602" t="inlineStr">
        <is>
          <t>50eb6c9bd3ab4417813bf11b28ced68b</t>
        </is>
      </c>
      <c r="AG2602" t="inlineStr">
        <is>
          <t>OK</t>
        </is>
      </c>
      <c r="AH2602" t="inlineStr">
        <is>
          <t>2025-07-07 13:23:06</t>
        </is>
      </c>
      <c r="AI2602" t="inlineStr">
        <is>
          <t>045b1f386b2c56b3c3cb2962ea440b8b</t>
        </is>
      </c>
      <c r="AJ2602" t="inlineStr">
        <is>
          <t>2025-07-07</t>
        </is>
      </c>
      <c r="AK2602" t="inlineStr">
        <is>
          <t>3</t>
        </is>
      </c>
      <c r="AL2602" t="inlineStr">
        <is>
          <t>---</t>
        </is>
      </c>
      <c r="AM2602" t="inlineStr">
        <is>
          <t>0</t>
        </is>
      </c>
      <c r="AN2602" t="inlineStr">
        <is>
          <t>---</t>
        </is>
      </c>
      <c r="AO2602" t="inlineStr">
        <is>
          <t>1</t>
        </is>
      </c>
      <c r="AP2602" t="inlineStr">
        <is>
          <t>1</t>
        </is>
      </c>
      <c r="AQ2602" t="inlineStr"/>
      <c r="AR2602" t="inlineStr"/>
      <c r="AS2602" t="inlineStr"/>
      <c r="AT2602" t="inlineStr"/>
      <c r="AU2602" t="inlineStr">
        <is>
          <t>---</t>
        </is>
      </c>
      <c r="AV2602" t="inlineStr">
        <is>
          <t>---</t>
        </is>
      </c>
      <c r="AW2602" t="inlineStr">
        <is>
          <t>---</t>
        </is>
      </c>
      <c r="AX2602" t="inlineStr">
        <is>
          <t>---</t>
        </is>
      </c>
      <c r="AY2602" t="inlineStr">
        <is>
          <t>---</t>
        </is>
      </c>
      <c r="AZ2602" t="inlineStr">
        <is>
          <t>---</t>
        </is>
      </c>
      <c r="BA2602" t="inlineStr">
        <is>
          <t>045b1f386b2c56b3c3cb2962ea440b8b</t>
        </is>
      </c>
      <c r="BB2602" t="inlineStr">
        <is>
          <t>http://openrosa.org/formdesigner/0B48E039-1E80-49A7-AC24-732B6E788E39</t>
        </is>
      </c>
      <c r="BC2602" t="inlineStr">
        <is>
          <t>Ration et autres visites</t>
        </is>
      </c>
      <c r="BD2602" t="inlineStr">
        <is>
          <t>CommCare Android, version "2.57.0"(472005). App v16173. CommCare Version 2.57.0. Build 472005, built on: 2025-05-09</t>
        </is>
      </c>
      <c r="BE2602" t="inlineStr">
        <is>
          <t>commcare_05d78f59-ebda-491c-89b8-6c42bab0e02e</t>
        </is>
      </c>
      <c r="BF2602" t="inlineStr"/>
      <c r="BG2602" t="inlineStr">
        <is>
          <t>f13d8149fc6d39ebe86af18272310ff9</t>
        </is>
      </c>
      <c r="BH2602" t="inlineStr">
        <is>
          <t>e80e5bb19d0d4d1e94c8a1a966fa7d8f</t>
        </is>
      </c>
      <c r="BI2602" t="inlineStr">
        <is>
          <t>15246</t>
        </is>
      </c>
      <c r="BJ2602" t="inlineStr">
        <is>
          <t>XFormInstance</t>
        </is>
      </c>
      <c r="BK2602" t="inlineStr">
        <is>
          <t>1909369860b211f098d683330a7b75c3</t>
        </is>
      </c>
      <c r="BL2602" t="b">
        <v>0</v>
      </c>
      <c r="BM2602" t="inlineStr">
        <is>
          <t>---</t>
        </is>
      </c>
      <c r="BN2602" t="inlineStr">
        <is>
          <t>190.115.174.218</t>
        </is>
      </c>
      <c r="BO2602" t="inlineStr">
        <is>
          <t>Garvensly Magustin</t>
        </is>
      </c>
    </row>
    <row r="2603">
      <c r="A2603" t="inlineStr">
        <is>
          <t>2601</t>
        </is>
      </c>
      <c r="B2603" t="inlineStr">
        <is>
          <t>73334d84-cf70-48c5-80dc-e979d6c3a63b</t>
        </is>
      </c>
      <c r="C2603" t="inlineStr">
        <is>
          <t>2025-07-07</t>
        </is>
      </c>
      <c r="D2603" t="inlineStr">
        <is>
          <t>3</t>
        </is>
      </c>
      <c r="E2603" t="inlineStr">
        <is>
          <t>---</t>
        </is>
      </c>
      <c r="F2603" t="inlineStr">
        <is>
          <t>0</t>
        </is>
      </c>
      <c r="G2603" t="inlineStr">
        <is>
          <t>---</t>
        </is>
      </c>
      <c r="H2603" t="inlineStr">
        <is>
          <t>1</t>
        </is>
      </c>
      <c r="I2603" t="inlineStr">
        <is>
          <t>1</t>
        </is>
      </c>
      <c r="J2603" t="inlineStr">
        <is>
          <t>1</t>
        </is>
      </c>
      <c r="K2603" t="inlineStr">
        <is>
          <t>---</t>
        </is>
      </c>
      <c r="L2603" t="inlineStr">
        <is>
          <t>---</t>
        </is>
      </c>
      <c r="M2603" t="inlineStr">
        <is>
          <t>---</t>
        </is>
      </c>
      <c r="N2603" t="inlineStr">
        <is>
          <t>---</t>
        </is>
      </c>
      <c r="O2603" t="inlineStr">
        <is>
          <t>---</t>
        </is>
      </c>
      <c r="P2603" t="inlineStr">
        <is>
          <t>---</t>
        </is>
      </c>
      <c r="Q2603" t="inlineStr">
        <is>
          <t>---</t>
        </is>
      </c>
      <c r="R2603" t="inlineStr"/>
      <c r="S2603" t="inlineStr"/>
      <c r="T2603" t="inlineStr"/>
      <c r="U2603" t="inlineStr"/>
      <c r="V2603" t="inlineStr"/>
      <c r="W2603" t="inlineStr"/>
      <c r="X2603" t="inlineStr">
        <is>
          <t>CAP/CMCD/ST01254</t>
        </is>
      </c>
      <c r="Y2603" t="inlineStr">
        <is>
          <t>CAP/CMCD/ST01254</t>
        </is>
      </c>
      <c r="Z2603" t="inlineStr">
        <is>
          <t>2025-07-07 13:23:35</t>
        </is>
      </c>
      <c r="AA2603" t="inlineStr">
        <is>
          <t>2025-07-07 13:23:21</t>
        </is>
      </c>
      <c r="AB2603" t="inlineStr">
        <is>
          <t>1pierre</t>
        </is>
      </c>
      <c r="AC2603" t="inlineStr">
        <is>
          <t>2025-07-14 13:29:38</t>
        </is>
      </c>
      <c r="AD2603" s="1" t="inlineStr">
        <is>
          <t>https://www.commcarehq.org/a/caris-test/reports/form_data/73334d84-cf70-48c5-80dc-e979d6c3a63b/</t>
        </is>
      </c>
      <c r="AE2603" t="inlineStr">
        <is>
          <t>---</t>
        </is>
      </c>
      <c r="AF2603" t="inlineStr">
        <is>
          <t>3c5a623af057e23a32ae4000_49240</t>
        </is>
      </c>
      <c r="AG2603" t="inlineStr">
        <is>
          <t>OK</t>
        </is>
      </c>
      <c r="AH2603" t="inlineStr">
        <is>
          <t>2025-07-07 13:23:35</t>
        </is>
      </c>
      <c r="AI2603" t="inlineStr">
        <is>
          <t>045b1f386b2c56b3c3cb2962ea440b8b</t>
        </is>
      </c>
      <c r="AJ2603" t="inlineStr">
        <is>
          <t>2025-07-07</t>
        </is>
      </c>
      <c r="AK2603" t="inlineStr">
        <is>
          <t>3</t>
        </is>
      </c>
      <c r="AL2603" t="inlineStr">
        <is>
          <t>---</t>
        </is>
      </c>
      <c r="AM2603" t="inlineStr">
        <is>
          <t>0</t>
        </is>
      </c>
      <c r="AN2603" t="inlineStr">
        <is>
          <t>---</t>
        </is>
      </c>
      <c r="AO2603" t="inlineStr">
        <is>
          <t>1</t>
        </is>
      </c>
      <c r="AP2603" t="inlineStr">
        <is>
          <t>1</t>
        </is>
      </c>
      <c r="AQ2603" t="inlineStr"/>
      <c r="AR2603" t="inlineStr"/>
      <c r="AS2603" t="inlineStr"/>
      <c r="AT2603" t="inlineStr"/>
      <c r="AU2603" t="inlineStr">
        <is>
          <t>---</t>
        </is>
      </c>
      <c r="AV2603" t="inlineStr">
        <is>
          <t>---</t>
        </is>
      </c>
      <c r="AW2603" t="inlineStr">
        <is>
          <t>---</t>
        </is>
      </c>
      <c r="AX2603" t="inlineStr">
        <is>
          <t>---</t>
        </is>
      </c>
      <c r="AY2603" t="inlineStr">
        <is>
          <t>---</t>
        </is>
      </c>
      <c r="AZ2603" t="inlineStr">
        <is>
          <t>---</t>
        </is>
      </c>
      <c r="BA2603" t="inlineStr">
        <is>
          <t>045b1f386b2c56b3c3cb2962ea440b8b</t>
        </is>
      </c>
      <c r="BB2603" t="inlineStr">
        <is>
          <t>http://openrosa.org/formdesigner/0B48E039-1E80-49A7-AC24-732B6E788E39</t>
        </is>
      </c>
      <c r="BC2603" t="inlineStr">
        <is>
          <t>Ration et autres visites</t>
        </is>
      </c>
      <c r="BD2603" t="inlineStr">
        <is>
          <t>CommCare Android, version "2.57.0"(472005). App v16173. CommCare Version 2.57.0. Build 472005, built on: 2025-05-09</t>
        </is>
      </c>
      <c r="BE2603" t="inlineStr">
        <is>
          <t>commcare_05d78f59-ebda-491c-89b8-6c42bab0e02e</t>
        </is>
      </c>
      <c r="BF2603" t="inlineStr"/>
      <c r="BG2603" t="inlineStr">
        <is>
          <t>f13d8149fc6d39ebe86af18272310ff9</t>
        </is>
      </c>
      <c r="BH2603" t="inlineStr">
        <is>
          <t>e80e5bb19d0d4d1e94c8a1a966fa7d8f</t>
        </is>
      </c>
      <c r="BI2603" t="inlineStr">
        <is>
          <t>15246</t>
        </is>
      </c>
      <c r="BJ2603" t="inlineStr">
        <is>
          <t>XFormInstance</t>
        </is>
      </c>
      <c r="BK2603" t="inlineStr">
        <is>
          <t>1909369860b211f098d683330a7b75c3</t>
        </is>
      </c>
      <c r="BL2603" t="b">
        <v>0</v>
      </c>
      <c r="BM2603" t="inlineStr">
        <is>
          <t>---</t>
        </is>
      </c>
      <c r="BN2603" t="inlineStr">
        <is>
          <t>190.115.174.218</t>
        </is>
      </c>
      <c r="BO2603" t="inlineStr">
        <is>
          <t>Kerby Sylfain</t>
        </is>
      </c>
    </row>
    <row r="2604">
      <c r="A2604" t="inlineStr">
        <is>
          <t>2602</t>
        </is>
      </c>
      <c r="B2604" t="inlineStr">
        <is>
          <t>9ba68533-6870-489d-b978-5f1d0beee4b8</t>
        </is>
      </c>
      <c r="C2604" t="inlineStr">
        <is>
          <t>2025-07-08</t>
        </is>
      </c>
      <c r="D2604" t="inlineStr">
        <is>
          <t>3</t>
        </is>
      </c>
      <c r="E2604" t="inlineStr">
        <is>
          <t>---</t>
        </is>
      </c>
      <c r="F2604" t="inlineStr">
        <is>
          <t>0</t>
        </is>
      </c>
      <c r="G2604" t="inlineStr">
        <is>
          <t>---</t>
        </is>
      </c>
      <c r="H2604" t="inlineStr">
        <is>
          <t>1</t>
        </is>
      </c>
      <c r="I2604" t="inlineStr">
        <is>
          <t>1</t>
        </is>
      </c>
      <c r="J2604" t="inlineStr">
        <is>
          <t>1</t>
        </is>
      </c>
      <c r="K2604" t="inlineStr">
        <is>
          <t>---</t>
        </is>
      </c>
      <c r="L2604" t="inlineStr">
        <is>
          <t>---</t>
        </is>
      </c>
      <c r="M2604" t="inlineStr">
        <is>
          <t>---</t>
        </is>
      </c>
      <c r="N2604" t="inlineStr">
        <is>
          <t>---</t>
        </is>
      </c>
      <c r="O2604" t="inlineStr">
        <is>
          <t>---</t>
        </is>
      </c>
      <c r="P2604" t="inlineStr">
        <is>
          <t>---</t>
        </is>
      </c>
      <c r="Q2604" t="inlineStr">
        <is>
          <t>---</t>
        </is>
      </c>
      <c r="R2604" t="inlineStr"/>
      <c r="S2604" t="inlineStr"/>
      <c r="T2604" t="inlineStr"/>
      <c r="U2604" t="inlineStr"/>
      <c r="V2604" t="inlineStr"/>
      <c r="W2604" t="inlineStr"/>
      <c r="X2604" t="inlineStr">
        <is>
          <t>CAP/CMCD/ST01651</t>
        </is>
      </c>
      <c r="Y2604" t="inlineStr">
        <is>
          <t>CAP/CMCD/ST01651</t>
        </is>
      </c>
      <c r="Z2604" t="inlineStr">
        <is>
          <t>2025-07-08 13:31:37</t>
        </is>
      </c>
      <c r="AA2604" t="inlineStr">
        <is>
          <t>2025-07-08 13:31:18</t>
        </is>
      </c>
      <c r="AB2604" t="inlineStr">
        <is>
          <t>1pierre</t>
        </is>
      </c>
      <c r="AC2604" t="inlineStr">
        <is>
          <t>2025-07-14 13:32:07</t>
        </is>
      </c>
      <c r="AD2604" s="1" t="inlineStr">
        <is>
          <t>https://www.commcarehq.org/a/caris-test/reports/form_data/9ba68533-6870-489d-b978-5f1d0beee4b8/</t>
        </is>
      </c>
      <c r="AE2604" t="inlineStr">
        <is>
          <t>---</t>
        </is>
      </c>
      <c r="AF2604" t="inlineStr">
        <is>
          <t>3c5a623af057e23a32ae4000_182597</t>
        </is>
      </c>
      <c r="AG2604" t="inlineStr">
        <is>
          <t>OK</t>
        </is>
      </c>
      <c r="AH2604" t="inlineStr">
        <is>
          <t>2025-07-08 13:31:37</t>
        </is>
      </c>
      <c r="AI2604" t="inlineStr">
        <is>
          <t>045b1f386b2c56b3c3cb2962ea440b8b</t>
        </is>
      </c>
      <c r="AJ2604" t="inlineStr">
        <is>
          <t>2025-07-08</t>
        </is>
      </c>
      <c r="AK2604" t="inlineStr">
        <is>
          <t>3</t>
        </is>
      </c>
      <c r="AL2604" t="inlineStr">
        <is>
          <t>---</t>
        </is>
      </c>
      <c r="AM2604" t="inlineStr">
        <is>
          <t>0</t>
        </is>
      </c>
      <c r="AN2604" t="inlineStr">
        <is>
          <t>---</t>
        </is>
      </c>
      <c r="AO2604" t="inlineStr">
        <is>
          <t>1</t>
        </is>
      </c>
      <c r="AP2604" t="inlineStr">
        <is>
          <t>1</t>
        </is>
      </c>
      <c r="AQ2604" t="inlineStr"/>
      <c r="AR2604" t="inlineStr"/>
      <c r="AS2604" t="inlineStr"/>
      <c r="AT2604" t="inlineStr"/>
      <c r="AU2604" t="inlineStr">
        <is>
          <t>---</t>
        </is>
      </c>
      <c r="AV2604" t="inlineStr">
        <is>
          <t>---</t>
        </is>
      </c>
      <c r="AW2604" t="inlineStr">
        <is>
          <t>---</t>
        </is>
      </c>
      <c r="AX2604" t="inlineStr">
        <is>
          <t>---</t>
        </is>
      </c>
      <c r="AY2604" t="inlineStr">
        <is>
          <t>---</t>
        </is>
      </c>
      <c r="AZ2604" t="inlineStr">
        <is>
          <t>---</t>
        </is>
      </c>
      <c r="BA2604" t="inlineStr">
        <is>
          <t>045b1f386b2c56b3c3cb2962ea440b8b</t>
        </is>
      </c>
      <c r="BB2604" t="inlineStr">
        <is>
          <t>http://openrosa.org/formdesigner/0B48E039-1E80-49A7-AC24-732B6E788E39</t>
        </is>
      </c>
      <c r="BC2604" t="inlineStr">
        <is>
          <t>Ration et autres visites</t>
        </is>
      </c>
      <c r="BD2604" t="inlineStr">
        <is>
          <t>CommCare Android, version "2.57.0"(472005). App v16173. CommCare Version 2.57.0. Build 472005, built on: 2025-05-09</t>
        </is>
      </c>
      <c r="BE2604" t="inlineStr">
        <is>
          <t>commcare_05d78f59-ebda-491c-89b8-6c42bab0e02e</t>
        </is>
      </c>
      <c r="BF2604" t="inlineStr"/>
      <c r="BG2604" t="inlineStr">
        <is>
          <t>f13d8149fc6d39ebe86af18272310ff9</t>
        </is>
      </c>
      <c r="BH2604" t="inlineStr">
        <is>
          <t>e80e5bb19d0d4d1e94c8a1a966fa7d8f</t>
        </is>
      </c>
      <c r="BI2604" t="inlineStr">
        <is>
          <t>15246</t>
        </is>
      </c>
      <c r="BJ2604" t="inlineStr">
        <is>
          <t>XFormInstance</t>
        </is>
      </c>
      <c r="BK2604" t="inlineStr">
        <is>
          <t>9c19164460b611f094886bee0d5e2c97</t>
        </is>
      </c>
      <c r="BL2604" t="b">
        <v>0</v>
      </c>
      <c r="BM2604" t="inlineStr">
        <is>
          <t>---</t>
        </is>
      </c>
      <c r="BN2604" t="inlineStr">
        <is>
          <t>190.115.174.218</t>
        </is>
      </c>
      <c r="BO2604" t="inlineStr">
        <is>
          <t>Daveson Destin</t>
        </is>
      </c>
    </row>
    <row r="2605">
      <c r="A2605" t="inlineStr">
        <is>
          <t>2603</t>
        </is>
      </c>
      <c r="B2605" t="inlineStr">
        <is>
          <t>324e2d84-06b4-4008-972d-f33d262daa8a</t>
        </is>
      </c>
      <c r="C2605" t="inlineStr">
        <is>
          <t>2025-07-08</t>
        </is>
      </c>
      <c r="D2605" t="inlineStr">
        <is>
          <t>3</t>
        </is>
      </c>
      <c r="E2605" t="inlineStr">
        <is>
          <t>---</t>
        </is>
      </c>
      <c r="F2605" t="inlineStr">
        <is>
          <t>0</t>
        </is>
      </c>
      <c r="G2605" t="inlineStr">
        <is>
          <t>---</t>
        </is>
      </c>
      <c r="H2605" t="inlineStr">
        <is>
          <t>1</t>
        </is>
      </c>
      <c r="I2605" t="inlineStr">
        <is>
          <t>1</t>
        </is>
      </c>
      <c r="J2605" t="inlineStr">
        <is>
          <t>1</t>
        </is>
      </c>
      <c r="K2605" t="inlineStr">
        <is>
          <t>---</t>
        </is>
      </c>
      <c r="L2605" t="inlineStr">
        <is>
          <t>---</t>
        </is>
      </c>
      <c r="M2605" t="inlineStr">
        <is>
          <t>---</t>
        </is>
      </c>
      <c r="N2605" t="inlineStr">
        <is>
          <t>---</t>
        </is>
      </c>
      <c r="O2605" t="inlineStr">
        <is>
          <t>---</t>
        </is>
      </c>
      <c r="P2605" t="inlineStr">
        <is>
          <t>---</t>
        </is>
      </c>
      <c r="Q2605" t="inlineStr">
        <is>
          <t>---</t>
        </is>
      </c>
      <c r="R2605" t="inlineStr"/>
      <c r="S2605" t="inlineStr"/>
      <c r="T2605" t="inlineStr"/>
      <c r="U2605" t="inlineStr"/>
      <c r="V2605" t="inlineStr"/>
      <c r="W2605" t="inlineStr"/>
      <c r="X2605" t="inlineStr">
        <is>
          <t>CAP/CMCD/PED00035</t>
        </is>
      </c>
      <c r="Y2605" t="inlineStr">
        <is>
          <t>CAP/CMCD/PED00035</t>
        </is>
      </c>
      <c r="Z2605" t="inlineStr">
        <is>
          <t>2025-07-08 13:38:23</t>
        </is>
      </c>
      <c r="AA2605" t="inlineStr">
        <is>
          <t>2025-07-08 13:38:14</t>
        </is>
      </c>
      <c r="AB2605" t="inlineStr">
        <is>
          <t>1pierre</t>
        </is>
      </c>
      <c r="AC2605" t="inlineStr">
        <is>
          <t>2025-07-14 13:39:37</t>
        </is>
      </c>
      <c r="AD2605" s="1" t="inlineStr">
        <is>
          <t>https://www.commcarehq.org/a/caris-test/reports/form_data/324e2d84-06b4-4008-972d-f33d262daa8a/</t>
        </is>
      </c>
      <c r="AE2605" t="inlineStr">
        <is>
          <t>---</t>
        </is>
      </c>
      <c r="AF2605" t="inlineStr">
        <is>
          <t>2f7a8ab599c9413bb1f55f1d274ebd50</t>
        </is>
      </c>
      <c r="AG2605" t="inlineStr">
        <is>
          <t>OK</t>
        </is>
      </c>
      <c r="AH2605" t="inlineStr">
        <is>
          <t>2025-07-08 13:38:23</t>
        </is>
      </c>
      <c r="AI2605" t="inlineStr">
        <is>
          <t>045b1f386b2c56b3c3cb2962ea440b8b</t>
        </is>
      </c>
      <c r="AJ2605" t="inlineStr">
        <is>
          <t>2025-07-08</t>
        </is>
      </c>
      <c r="AK2605" t="inlineStr">
        <is>
          <t>3</t>
        </is>
      </c>
      <c r="AL2605" t="inlineStr">
        <is>
          <t>---</t>
        </is>
      </c>
      <c r="AM2605" t="inlineStr">
        <is>
          <t>0</t>
        </is>
      </c>
      <c r="AN2605" t="inlineStr">
        <is>
          <t>---</t>
        </is>
      </c>
      <c r="AO2605" t="inlineStr">
        <is>
          <t>1</t>
        </is>
      </c>
      <c r="AP2605" t="inlineStr">
        <is>
          <t>1</t>
        </is>
      </c>
      <c r="AQ2605" t="inlineStr"/>
      <c r="AR2605" t="inlineStr"/>
      <c r="AS2605" t="inlineStr"/>
      <c r="AT2605" t="inlineStr"/>
      <c r="AU2605" t="inlineStr">
        <is>
          <t>---</t>
        </is>
      </c>
      <c r="AV2605" t="inlineStr">
        <is>
          <t>---</t>
        </is>
      </c>
      <c r="AW2605" t="inlineStr">
        <is>
          <t>---</t>
        </is>
      </c>
      <c r="AX2605" t="inlineStr">
        <is>
          <t>---</t>
        </is>
      </c>
      <c r="AY2605" t="inlineStr">
        <is>
          <t>---</t>
        </is>
      </c>
      <c r="AZ2605" t="inlineStr">
        <is>
          <t>---</t>
        </is>
      </c>
      <c r="BA2605" t="inlineStr">
        <is>
          <t>045b1f386b2c56b3c3cb2962ea440b8b</t>
        </is>
      </c>
      <c r="BB2605" t="inlineStr">
        <is>
          <t>http://openrosa.org/formdesigner/0B48E039-1E80-49A7-AC24-732B6E788E39</t>
        </is>
      </c>
      <c r="BC2605" t="inlineStr">
        <is>
          <t>Ration et autres visites</t>
        </is>
      </c>
      <c r="BD2605" t="inlineStr">
        <is>
          <t>CommCare Android, version "2.57.0"(472005). App v16173. CommCare Version 2.57.0. Build 472005, built on: 2025-05-09</t>
        </is>
      </c>
      <c r="BE2605" t="inlineStr">
        <is>
          <t>commcare_05d78f59-ebda-491c-89b8-6c42bab0e02e</t>
        </is>
      </c>
      <c r="BF2605" t="inlineStr"/>
      <c r="BG2605" t="inlineStr">
        <is>
          <t>f13d8149fc6d39ebe86af18272310ff9</t>
        </is>
      </c>
      <c r="BH2605" t="inlineStr">
        <is>
          <t>e80e5bb19d0d4d1e94c8a1a966fa7d8f</t>
        </is>
      </c>
      <c r="BI2605" t="inlineStr">
        <is>
          <t>15246</t>
        </is>
      </c>
      <c r="BJ2605" t="inlineStr">
        <is>
          <t>XFormInstance</t>
        </is>
      </c>
      <c r="BK2605" t="inlineStr">
        <is>
          <t>9c19164460b611f094886bee0d5e2c97</t>
        </is>
      </c>
      <c r="BL2605" t="b">
        <v>0</v>
      </c>
      <c r="BM2605" t="inlineStr">
        <is>
          <t>---</t>
        </is>
      </c>
      <c r="BN2605" t="inlineStr">
        <is>
          <t>190.115.174.244</t>
        </is>
      </c>
      <c r="BO2605" t="inlineStr">
        <is>
          <t>Jovens Mondestin</t>
        </is>
      </c>
    </row>
    <row r="2606">
      <c r="A2606" t="inlineStr">
        <is>
          <t>2604</t>
        </is>
      </c>
      <c r="B2606" t="inlineStr">
        <is>
          <t>df0bb7b2-1c16-49af-a300-111f03de6f11</t>
        </is>
      </c>
      <c r="C2606" t="inlineStr">
        <is>
          <t>2025-07-09</t>
        </is>
      </c>
      <c r="D2606" t="inlineStr">
        <is>
          <t>3</t>
        </is>
      </c>
      <c r="E2606" t="inlineStr">
        <is>
          <t>---</t>
        </is>
      </c>
      <c r="F2606" t="inlineStr">
        <is>
          <t>0</t>
        </is>
      </c>
      <c r="G2606" t="inlineStr">
        <is>
          <t>---</t>
        </is>
      </c>
      <c r="H2606" t="inlineStr">
        <is>
          <t>1</t>
        </is>
      </c>
      <c r="I2606" t="inlineStr">
        <is>
          <t>1</t>
        </is>
      </c>
      <c r="J2606" t="inlineStr">
        <is>
          <t>1</t>
        </is>
      </c>
      <c r="K2606" t="inlineStr">
        <is>
          <t>---</t>
        </is>
      </c>
      <c r="L2606" t="inlineStr">
        <is>
          <t>---</t>
        </is>
      </c>
      <c r="M2606" t="inlineStr">
        <is>
          <t>---</t>
        </is>
      </c>
      <c r="N2606" t="inlineStr">
        <is>
          <t>---</t>
        </is>
      </c>
      <c r="O2606" t="inlineStr">
        <is>
          <t>---</t>
        </is>
      </c>
      <c r="P2606" t="inlineStr">
        <is>
          <t>---</t>
        </is>
      </c>
      <c r="Q2606" t="inlineStr">
        <is>
          <t>---</t>
        </is>
      </c>
      <c r="R2606" t="inlineStr"/>
      <c r="S2606" t="inlineStr"/>
      <c r="T2606" t="inlineStr"/>
      <c r="U2606" t="inlineStr"/>
      <c r="V2606" t="inlineStr"/>
      <c r="W2606" t="inlineStr"/>
      <c r="X2606" t="inlineStr">
        <is>
          <t>CAP/CMCD/ST00907</t>
        </is>
      </c>
      <c r="Y2606" t="inlineStr">
        <is>
          <t>CAP/CMCD/ST00907</t>
        </is>
      </c>
      <c r="Z2606" t="inlineStr">
        <is>
          <t>2025-07-09 13:39:29</t>
        </is>
      </c>
      <c r="AA2606" t="inlineStr">
        <is>
          <t>2025-07-09 13:39:15</t>
        </is>
      </c>
      <c r="AB2606" t="inlineStr">
        <is>
          <t>1pierre</t>
        </is>
      </c>
      <c r="AC2606" t="inlineStr">
        <is>
          <t>2025-07-14 13:39:37</t>
        </is>
      </c>
      <c r="AD2606" s="1" t="inlineStr">
        <is>
          <t>https://www.commcarehq.org/a/caris-test/reports/form_data/df0bb7b2-1c16-49af-a300-111f03de6f11/</t>
        </is>
      </c>
      <c r="AE2606" t="inlineStr">
        <is>
          <t>---</t>
        </is>
      </c>
      <c r="AF2606" t="inlineStr">
        <is>
          <t>3c5a623af057e23a32ae4000_30617</t>
        </is>
      </c>
      <c r="AG2606" t="inlineStr">
        <is>
          <t>OK</t>
        </is>
      </c>
      <c r="AH2606" t="inlineStr">
        <is>
          <t>2025-07-09 13:39:29</t>
        </is>
      </c>
      <c r="AI2606" t="inlineStr">
        <is>
          <t>045b1f386b2c56b3c3cb2962ea440b8b</t>
        </is>
      </c>
      <c r="AJ2606" t="inlineStr">
        <is>
          <t>2025-07-09</t>
        </is>
      </c>
      <c r="AK2606" t="inlineStr">
        <is>
          <t>3</t>
        </is>
      </c>
      <c r="AL2606" t="inlineStr">
        <is>
          <t>---</t>
        </is>
      </c>
      <c r="AM2606" t="inlineStr">
        <is>
          <t>0</t>
        </is>
      </c>
      <c r="AN2606" t="inlineStr">
        <is>
          <t>---</t>
        </is>
      </c>
      <c r="AO2606" t="inlineStr">
        <is>
          <t>1</t>
        </is>
      </c>
      <c r="AP2606" t="inlineStr">
        <is>
          <t>1</t>
        </is>
      </c>
      <c r="AQ2606" t="inlineStr"/>
      <c r="AR2606" t="inlineStr"/>
      <c r="AS2606" t="inlineStr"/>
      <c r="AT2606" t="inlineStr"/>
      <c r="AU2606" t="inlineStr">
        <is>
          <t>---</t>
        </is>
      </c>
      <c r="AV2606" t="inlineStr">
        <is>
          <t>---</t>
        </is>
      </c>
      <c r="AW2606" t="inlineStr">
        <is>
          <t>---</t>
        </is>
      </c>
      <c r="AX2606" t="inlineStr">
        <is>
          <t>---</t>
        </is>
      </c>
      <c r="AY2606" t="inlineStr">
        <is>
          <t>---</t>
        </is>
      </c>
      <c r="AZ2606" t="inlineStr">
        <is>
          <t>---</t>
        </is>
      </c>
      <c r="BA2606" t="inlineStr">
        <is>
          <t>045b1f386b2c56b3c3cb2962ea440b8b</t>
        </is>
      </c>
      <c r="BB2606" t="inlineStr">
        <is>
          <t>http://openrosa.org/formdesigner/0B48E039-1E80-49A7-AC24-732B6E788E39</t>
        </is>
      </c>
      <c r="BC2606" t="inlineStr">
        <is>
          <t>Ration et autres visites</t>
        </is>
      </c>
      <c r="BD2606" t="inlineStr">
        <is>
          <t>CommCare Android, version "2.57.0"(472005). App v16173. CommCare Version 2.57.0. Build 472005, built on: 2025-05-09</t>
        </is>
      </c>
      <c r="BE2606" t="inlineStr">
        <is>
          <t>commcare_05d78f59-ebda-491c-89b8-6c42bab0e02e</t>
        </is>
      </c>
      <c r="BF2606" t="inlineStr"/>
      <c r="BG2606" t="inlineStr">
        <is>
          <t>f13d8149fc6d39ebe86af18272310ff9</t>
        </is>
      </c>
      <c r="BH2606" t="inlineStr">
        <is>
          <t>e80e5bb19d0d4d1e94c8a1a966fa7d8f</t>
        </is>
      </c>
      <c r="BI2606" t="inlineStr">
        <is>
          <t>15246</t>
        </is>
      </c>
      <c r="BJ2606" t="inlineStr">
        <is>
          <t>XFormInstance</t>
        </is>
      </c>
      <c r="BK2606" t="inlineStr">
        <is>
          <t>9c19164460b611f094886bee0d5e2c97</t>
        </is>
      </c>
      <c r="BL2606" t="b">
        <v>0</v>
      </c>
      <c r="BM2606" t="inlineStr">
        <is>
          <t>---</t>
        </is>
      </c>
      <c r="BN2606" t="inlineStr">
        <is>
          <t>190.115.174.244</t>
        </is>
      </c>
      <c r="BO2606" t="inlineStr">
        <is>
          <t>Godson Valbrun</t>
        </is>
      </c>
    </row>
    <row r="2607">
      <c r="A2607" t="inlineStr">
        <is>
          <t>2605</t>
        </is>
      </c>
      <c r="B2607" t="inlineStr">
        <is>
          <t>197bae3e-2cee-4204-8162-e5703555995a</t>
        </is>
      </c>
      <c r="C2607" t="inlineStr">
        <is>
          <t>2025-07-09</t>
        </is>
      </c>
      <c r="D2607" t="inlineStr">
        <is>
          <t>3</t>
        </is>
      </c>
      <c r="E2607" t="inlineStr">
        <is>
          <t>---</t>
        </is>
      </c>
      <c r="F2607" t="inlineStr">
        <is>
          <t>0</t>
        </is>
      </c>
      <c r="G2607" t="inlineStr">
        <is>
          <t>---</t>
        </is>
      </c>
      <c r="H2607" t="inlineStr">
        <is>
          <t>1</t>
        </is>
      </c>
      <c r="I2607" t="inlineStr">
        <is>
          <t>1</t>
        </is>
      </c>
      <c r="J2607" t="inlineStr">
        <is>
          <t>1</t>
        </is>
      </c>
      <c r="K2607" t="inlineStr">
        <is>
          <t>---</t>
        </is>
      </c>
      <c r="L2607" t="inlineStr">
        <is>
          <t>---</t>
        </is>
      </c>
      <c r="M2607" t="inlineStr">
        <is>
          <t>---</t>
        </is>
      </c>
      <c r="N2607" t="inlineStr">
        <is>
          <t>---</t>
        </is>
      </c>
      <c r="O2607" t="inlineStr">
        <is>
          <t>---</t>
        </is>
      </c>
      <c r="P2607" t="inlineStr">
        <is>
          <t>---</t>
        </is>
      </c>
      <c r="Q2607" t="inlineStr">
        <is>
          <t>---</t>
        </is>
      </c>
      <c r="R2607" t="inlineStr"/>
      <c r="S2607" t="inlineStr"/>
      <c r="T2607" t="inlineStr"/>
      <c r="U2607" t="inlineStr"/>
      <c r="V2607" t="inlineStr"/>
      <c r="W2607" t="inlineStr"/>
      <c r="X2607" t="inlineStr">
        <is>
          <t>CAP/CMCD/PED00126</t>
        </is>
      </c>
      <c r="Y2607" t="inlineStr">
        <is>
          <t>CAP/CMCD/PED00126</t>
        </is>
      </c>
      <c r="Z2607" t="inlineStr">
        <is>
          <t>2025-07-09 13:41:17</t>
        </is>
      </c>
      <c r="AA2607" t="inlineStr">
        <is>
          <t>2025-07-09 13:41:05</t>
        </is>
      </c>
      <c r="AB2607" t="inlineStr">
        <is>
          <t>1pierre</t>
        </is>
      </c>
      <c r="AC2607" t="inlineStr">
        <is>
          <t>2025-07-14 13:41:24</t>
        </is>
      </c>
      <c r="AD2607" s="1" t="inlineStr">
        <is>
          <t>https://www.commcarehq.org/a/caris-test/reports/form_data/197bae3e-2cee-4204-8162-e5703555995a/</t>
        </is>
      </c>
      <c r="AE2607" t="inlineStr">
        <is>
          <t>---</t>
        </is>
      </c>
      <c r="AF2607" t="inlineStr">
        <is>
          <t>3c5a623af057e23a32ae4000_24166</t>
        </is>
      </c>
      <c r="AG2607" t="inlineStr">
        <is>
          <t>OK</t>
        </is>
      </c>
      <c r="AH2607" t="inlineStr">
        <is>
          <t>2025-07-09 13:41:17</t>
        </is>
      </c>
      <c r="AI2607" t="inlineStr">
        <is>
          <t>045b1f386b2c56b3c3cb2962ea440b8b</t>
        </is>
      </c>
      <c r="AJ2607" t="inlineStr">
        <is>
          <t>2025-07-09</t>
        </is>
      </c>
      <c r="AK2607" t="inlineStr">
        <is>
          <t>3</t>
        </is>
      </c>
      <c r="AL2607" t="inlineStr">
        <is>
          <t>---</t>
        </is>
      </c>
      <c r="AM2607" t="inlineStr">
        <is>
          <t>0</t>
        </is>
      </c>
      <c r="AN2607" t="inlineStr">
        <is>
          <t>---</t>
        </is>
      </c>
      <c r="AO2607" t="inlineStr">
        <is>
          <t>1</t>
        </is>
      </c>
      <c r="AP2607" t="inlineStr">
        <is>
          <t>1</t>
        </is>
      </c>
      <c r="AQ2607" t="inlineStr"/>
      <c r="AR2607" t="inlineStr"/>
      <c r="AS2607" t="inlineStr"/>
      <c r="AT2607" t="inlineStr"/>
      <c r="AU2607" t="inlineStr">
        <is>
          <t>---</t>
        </is>
      </c>
      <c r="AV2607" t="inlineStr">
        <is>
          <t>---</t>
        </is>
      </c>
      <c r="AW2607" t="inlineStr">
        <is>
          <t>---</t>
        </is>
      </c>
      <c r="AX2607" t="inlineStr">
        <is>
          <t>---</t>
        </is>
      </c>
      <c r="AY2607" t="inlineStr">
        <is>
          <t>---</t>
        </is>
      </c>
      <c r="AZ2607" t="inlineStr">
        <is>
          <t>---</t>
        </is>
      </c>
      <c r="BA2607" t="inlineStr">
        <is>
          <t>045b1f386b2c56b3c3cb2962ea440b8b</t>
        </is>
      </c>
      <c r="BB2607" t="inlineStr">
        <is>
          <t>http://openrosa.org/formdesigner/0B48E039-1E80-49A7-AC24-732B6E788E39</t>
        </is>
      </c>
      <c r="BC2607" t="inlineStr">
        <is>
          <t>Ration et autres visites</t>
        </is>
      </c>
      <c r="BD2607" t="inlineStr">
        <is>
          <t>CommCare Android, version "2.57.0"(472005). App v16173. CommCare Version 2.57.0. Build 472005, built on: 2025-05-09</t>
        </is>
      </c>
      <c r="BE2607" t="inlineStr">
        <is>
          <t>commcare_05d78f59-ebda-491c-89b8-6c42bab0e02e</t>
        </is>
      </c>
      <c r="BF2607" t="inlineStr"/>
      <c r="BG2607" t="inlineStr">
        <is>
          <t>f13d8149fc6d39ebe86af18272310ff9</t>
        </is>
      </c>
      <c r="BH2607" t="inlineStr">
        <is>
          <t>e80e5bb19d0d4d1e94c8a1a966fa7d8f</t>
        </is>
      </c>
      <c r="BI2607" t="inlineStr">
        <is>
          <t>15246</t>
        </is>
      </c>
      <c r="BJ2607" t="inlineStr">
        <is>
          <t>XFormInstance</t>
        </is>
      </c>
      <c r="BK2607" t="inlineStr">
        <is>
          <t>ff4439a060b711f09b820b008aecf225</t>
        </is>
      </c>
      <c r="BL2607" t="b">
        <v>0</v>
      </c>
      <c r="BM2607" t="inlineStr">
        <is>
          <t>---</t>
        </is>
      </c>
      <c r="BN2607" t="inlineStr">
        <is>
          <t>190.115.174.244</t>
        </is>
      </c>
      <c r="BO2607" t="inlineStr">
        <is>
          <t>Kendy Lazarre</t>
        </is>
      </c>
    </row>
    <row r="2608">
      <c r="A2608" t="inlineStr">
        <is>
          <t>2606</t>
        </is>
      </c>
      <c r="B2608" t="inlineStr">
        <is>
          <t>7e3addea-55f1-420a-b690-3b1b2035809e</t>
        </is>
      </c>
      <c r="C2608" t="inlineStr">
        <is>
          <t>2025-07-10</t>
        </is>
      </c>
      <c r="D2608" t="inlineStr">
        <is>
          <t>3</t>
        </is>
      </c>
      <c r="E2608" t="inlineStr">
        <is>
          <t>---</t>
        </is>
      </c>
      <c r="F2608" t="inlineStr">
        <is>
          <t>0</t>
        </is>
      </c>
      <c r="G2608" t="inlineStr">
        <is>
          <t>---</t>
        </is>
      </c>
      <c r="H2608" t="inlineStr">
        <is>
          <t>1</t>
        </is>
      </c>
      <c r="I2608" t="inlineStr">
        <is>
          <t>1</t>
        </is>
      </c>
      <c r="J2608" t="inlineStr">
        <is>
          <t>1</t>
        </is>
      </c>
      <c r="K2608" t="inlineStr">
        <is>
          <t>---</t>
        </is>
      </c>
      <c r="L2608" t="inlineStr">
        <is>
          <t>---</t>
        </is>
      </c>
      <c r="M2608" t="inlineStr">
        <is>
          <t>---</t>
        </is>
      </c>
      <c r="N2608" t="inlineStr">
        <is>
          <t>---</t>
        </is>
      </c>
      <c r="O2608" t="inlineStr">
        <is>
          <t>---</t>
        </is>
      </c>
      <c r="P2608" t="inlineStr">
        <is>
          <t>---</t>
        </is>
      </c>
      <c r="Q2608" t="inlineStr">
        <is>
          <t>---</t>
        </is>
      </c>
      <c r="R2608" t="inlineStr"/>
      <c r="S2608" t="inlineStr"/>
      <c r="T2608" t="inlineStr"/>
      <c r="U2608" t="inlineStr"/>
      <c r="V2608" t="inlineStr"/>
      <c r="W2608" t="inlineStr"/>
      <c r="X2608" t="inlineStr">
        <is>
          <t>CAP/CMCD/ST00984</t>
        </is>
      </c>
      <c r="Y2608" t="inlineStr">
        <is>
          <t>CAP/CMCD/ST00984</t>
        </is>
      </c>
      <c r="Z2608" t="inlineStr">
        <is>
          <t>2025-07-10 13:47:24</t>
        </is>
      </c>
      <c r="AA2608" t="inlineStr">
        <is>
          <t>2025-07-10 13:47:10</t>
        </is>
      </c>
      <c r="AB2608" t="inlineStr">
        <is>
          <t>1pierre</t>
        </is>
      </c>
      <c r="AC2608" t="inlineStr">
        <is>
          <t>2025-07-14 13:47:31</t>
        </is>
      </c>
      <c r="AD2608" s="1" t="inlineStr">
        <is>
          <t>https://www.commcarehq.org/a/caris-test/reports/form_data/7e3addea-55f1-420a-b690-3b1b2035809e/</t>
        </is>
      </c>
      <c r="AE2608" t="inlineStr">
        <is>
          <t>---</t>
        </is>
      </c>
      <c r="AF2608" t="inlineStr">
        <is>
          <t>3c5a623af057e23a32ae4000_35812</t>
        </is>
      </c>
      <c r="AG2608" t="inlineStr">
        <is>
          <t>OK</t>
        </is>
      </c>
      <c r="AH2608" t="inlineStr">
        <is>
          <t>2025-07-10 13:47:24</t>
        </is>
      </c>
      <c r="AI2608" t="inlineStr">
        <is>
          <t>045b1f386b2c56b3c3cb2962ea440b8b</t>
        </is>
      </c>
      <c r="AJ2608" t="inlineStr">
        <is>
          <t>2025-07-10</t>
        </is>
      </c>
      <c r="AK2608" t="inlineStr">
        <is>
          <t>3</t>
        </is>
      </c>
      <c r="AL2608" t="inlineStr">
        <is>
          <t>---</t>
        </is>
      </c>
      <c r="AM2608" t="inlineStr">
        <is>
          <t>0</t>
        </is>
      </c>
      <c r="AN2608" t="inlineStr">
        <is>
          <t>---</t>
        </is>
      </c>
      <c r="AO2608" t="inlineStr">
        <is>
          <t>1</t>
        </is>
      </c>
      <c r="AP2608" t="inlineStr">
        <is>
          <t>1</t>
        </is>
      </c>
      <c r="AQ2608" t="inlineStr"/>
      <c r="AR2608" t="inlineStr"/>
      <c r="AS2608" t="inlineStr"/>
      <c r="AT2608" t="inlineStr"/>
      <c r="AU2608" t="inlineStr">
        <is>
          <t>---</t>
        </is>
      </c>
      <c r="AV2608" t="inlineStr">
        <is>
          <t>---</t>
        </is>
      </c>
      <c r="AW2608" t="inlineStr">
        <is>
          <t>---</t>
        </is>
      </c>
      <c r="AX2608" t="inlineStr">
        <is>
          <t>---</t>
        </is>
      </c>
      <c r="AY2608" t="inlineStr">
        <is>
          <t>---</t>
        </is>
      </c>
      <c r="AZ2608" t="inlineStr">
        <is>
          <t>---</t>
        </is>
      </c>
      <c r="BA2608" t="inlineStr">
        <is>
          <t>045b1f386b2c56b3c3cb2962ea440b8b</t>
        </is>
      </c>
      <c r="BB2608" t="inlineStr">
        <is>
          <t>http://openrosa.org/formdesigner/0B48E039-1E80-49A7-AC24-732B6E788E39</t>
        </is>
      </c>
      <c r="BC2608" t="inlineStr">
        <is>
          <t>Ration et autres visites</t>
        </is>
      </c>
      <c r="BD2608" t="inlineStr">
        <is>
          <t>CommCare Android, version "2.57.0"(472005). App v16173. CommCare Version 2.57.0. Build 472005, built on: 2025-05-09</t>
        </is>
      </c>
      <c r="BE2608" t="inlineStr">
        <is>
          <t>commcare_05d78f59-ebda-491c-89b8-6c42bab0e02e</t>
        </is>
      </c>
      <c r="BF2608" t="inlineStr"/>
      <c r="BG2608" t="inlineStr">
        <is>
          <t>f13d8149fc6d39ebe86af18272310ff9</t>
        </is>
      </c>
      <c r="BH2608" t="inlineStr">
        <is>
          <t>e80e5bb19d0d4d1e94c8a1a966fa7d8f</t>
        </is>
      </c>
      <c r="BI2608" t="inlineStr">
        <is>
          <t>15246</t>
        </is>
      </c>
      <c r="BJ2608" t="inlineStr">
        <is>
          <t>XFormInstance</t>
        </is>
      </c>
      <c r="BK2608" t="inlineStr">
        <is>
          <t>f9c87ca660b811f0908b6d96f0c83184</t>
        </is>
      </c>
      <c r="BL2608" t="b">
        <v>0</v>
      </c>
      <c r="BM2608" t="inlineStr">
        <is>
          <t>---</t>
        </is>
      </c>
      <c r="BN2608" t="inlineStr">
        <is>
          <t>190.115.174.244</t>
        </is>
      </c>
      <c r="BO2608" t="inlineStr">
        <is>
          <t>Darline Joseph</t>
        </is>
      </c>
    </row>
    <row r="2609">
      <c r="A2609" t="inlineStr">
        <is>
          <t>2607</t>
        </is>
      </c>
      <c r="B2609" t="inlineStr">
        <is>
          <t>1e10956a-66e3-49da-ace2-1c6c49824c40</t>
        </is>
      </c>
      <c r="C2609" t="inlineStr">
        <is>
          <t>2025-07-11</t>
        </is>
      </c>
      <c r="D2609" t="inlineStr">
        <is>
          <t>3 10</t>
        </is>
      </c>
      <c r="E2609" t="inlineStr">
        <is>
          <t>---</t>
        </is>
      </c>
      <c r="F2609" t="inlineStr">
        <is>
          <t>0</t>
        </is>
      </c>
      <c r="G2609" t="inlineStr">
        <is>
          <t>---</t>
        </is>
      </c>
      <c r="H2609" t="inlineStr">
        <is>
          <t>1</t>
        </is>
      </c>
      <c r="I2609" t="inlineStr">
        <is>
          <t>1</t>
        </is>
      </c>
      <c r="J2609" t="inlineStr">
        <is>
          <t>1</t>
        </is>
      </c>
      <c r="K2609" t="inlineStr">
        <is>
          <t>---</t>
        </is>
      </c>
      <c r="L2609" t="inlineStr">
        <is>
          <t>---</t>
        </is>
      </c>
      <c r="M2609" t="inlineStr">
        <is>
          <t>---</t>
        </is>
      </c>
      <c r="N2609" t="inlineStr">
        <is>
          <t>---</t>
        </is>
      </c>
      <c r="O2609" t="inlineStr">
        <is>
          <t>---</t>
        </is>
      </c>
      <c r="P2609" t="inlineStr">
        <is>
          <t>---</t>
        </is>
      </c>
      <c r="Q2609" t="inlineStr">
        <is>
          <t>---</t>
        </is>
      </c>
      <c r="R2609" t="inlineStr"/>
      <c r="S2609" t="inlineStr"/>
      <c r="T2609" t="inlineStr"/>
      <c r="U2609" t="inlineStr"/>
      <c r="V2609" t="inlineStr"/>
      <c r="W2609" t="inlineStr"/>
      <c r="X2609" t="inlineStr">
        <is>
          <t>LIM/HOSJ/ST00899</t>
        </is>
      </c>
      <c r="Y2609" t="inlineStr">
        <is>
          <t>LIM/HOSJ/ST00899</t>
        </is>
      </c>
      <c r="Z2609" t="inlineStr">
        <is>
          <t>2025-07-11 13:57:58</t>
        </is>
      </c>
      <c r="AA2609" t="inlineStr">
        <is>
          <t>2025-07-11 13:57:31</t>
        </is>
      </c>
      <c r="AB2609" t="inlineStr">
        <is>
          <t>1pierre</t>
        </is>
      </c>
      <c r="AC2609" t="inlineStr">
        <is>
          <t>2025-07-14 13:58:04</t>
        </is>
      </c>
      <c r="AD2609" s="1" t="inlineStr">
        <is>
          <t>https://www.commcarehq.org/a/caris-test/reports/form_data/1e10956a-66e3-49da-ace2-1c6c49824c40/</t>
        </is>
      </c>
      <c r="AE2609" t="inlineStr">
        <is>
          <t>---</t>
        </is>
      </c>
      <c r="AF2609" t="inlineStr">
        <is>
          <t>fbabb9734d424282ac926d4d4e49d65b</t>
        </is>
      </c>
      <c r="AG2609" t="inlineStr">
        <is>
          <t>OK</t>
        </is>
      </c>
      <c r="AH2609" t="inlineStr">
        <is>
          <t>2025-07-11 13:57:58</t>
        </is>
      </c>
      <c r="AI2609" t="inlineStr">
        <is>
          <t>045b1f386b2c56b3c3cb2962ea440b8b</t>
        </is>
      </c>
      <c r="AJ2609" t="inlineStr">
        <is>
          <t>2025-07-11</t>
        </is>
      </c>
      <c r="AK2609" t="inlineStr">
        <is>
          <t>3 10</t>
        </is>
      </c>
      <c r="AL2609" t="inlineStr">
        <is>
          <t>---</t>
        </is>
      </c>
      <c r="AM2609" t="inlineStr">
        <is>
          <t>0</t>
        </is>
      </c>
      <c r="AN2609" t="inlineStr">
        <is>
          <t>---</t>
        </is>
      </c>
      <c r="AO2609" t="inlineStr">
        <is>
          <t>1</t>
        </is>
      </c>
      <c r="AP2609" t="inlineStr">
        <is>
          <t>1</t>
        </is>
      </c>
      <c r="AQ2609" t="inlineStr"/>
      <c r="AR2609" t="inlineStr"/>
      <c r="AS2609" t="inlineStr"/>
      <c r="AT2609" t="inlineStr"/>
      <c r="AU2609" t="inlineStr">
        <is>
          <t>---</t>
        </is>
      </c>
      <c r="AV2609" t="inlineStr">
        <is>
          <t>---</t>
        </is>
      </c>
      <c r="AW2609" t="inlineStr">
        <is>
          <t>---</t>
        </is>
      </c>
      <c r="AX2609" t="inlineStr">
        <is>
          <t>---</t>
        </is>
      </c>
      <c r="AY2609" t="inlineStr">
        <is>
          <t>---</t>
        </is>
      </c>
      <c r="AZ2609" t="inlineStr">
        <is>
          <t>---</t>
        </is>
      </c>
      <c r="BA2609" t="inlineStr">
        <is>
          <t>045b1f386b2c56b3c3cb2962ea440b8b</t>
        </is>
      </c>
      <c r="BB2609" t="inlineStr">
        <is>
          <t>http://openrosa.org/formdesigner/0B48E039-1E80-49A7-AC24-732B6E788E39</t>
        </is>
      </c>
      <c r="BC2609" t="inlineStr">
        <is>
          <t>Ration et autres visites</t>
        </is>
      </c>
      <c r="BD2609" t="inlineStr">
        <is>
          <t>CommCare Android, version "2.57.0"(472005). App v16173. CommCare Version 2.57.0. Build 472005, built on: 2025-05-09</t>
        </is>
      </c>
      <c r="BE2609" t="inlineStr">
        <is>
          <t>commcare_05d78f59-ebda-491c-89b8-6c42bab0e02e</t>
        </is>
      </c>
      <c r="BF2609" t="inlineStr"/>
      <c r="BG2609" t="inlineStr">
        <is>
          <t>f13d8149fc6d39ebe86af18272310ff9</t>
        </is>
      </c>
      <c r="BH2609" t="inlineStr">
        <is>
          <t>e80e5bb19d0d4d1e94c8a1a966fa7d8f</t>
        </is>
      </c>
      <c r="BI2609" t="inlineStr">
        <is>
          <t>15246</t>
        </is>
      </c>
      <c r="BJ2609" t="inlineStr">
        <is>
          <t>XFormInstance</t>
        </is>
      </c>
      <c r="BK2609" t="inlineStr">
        <is>
          <t>33b21bec60ba11f08c26df2b0c66d0c2</t>
        </is>
      </c>
      <c r="BL2609" t="b">
        <v>0</v>
      </c>
      <c r="BM2609" t="inlineStr">
        <is>
          <t>---</t>
        </is>
      </c>
      <c r="BN2609" t="inlineStr">
        <is>
          <t>190.115.174.244</t>
        </is>
      </c>
      <c r="BO2609" t="inlineStr">
        <is>
          <t>Lourde Mika Laurent</t>
        </is>
      </c>
    </row>
    <row r="2610">
      <c r="A2610" t="inlineStr">
        <is>
          <t>2608</t>
        </is>
      </c>
      <c r="B2610" t="inlineStr">
        <is>
          <t>66184a4b-ca95-4747-a5e7-b2994bdf7539</t>
        </is>
      </c>
      <c r="C2610" t="inlineStr">
        <is>
          <t>2025-07-11</t>
        </is>
      </c>
      <c r="D2610" t="inlineStr">
        <is>
          <t>3 10</t>
        </is>
      </c>
      <c r="E2610" t="inlineStr">
        <is>
          <t>---</t>
        </is>
      </c>
      <c r="F2610" t="inlineStr">
        <is>
          <t>0</t>
        </is>
      </c>
      <c r="G2610" t="inlineStr">
        <is>
          <t>---</t>
        </is>
      </c>
      <c r="H2610" t="inlineStr">
        <is>
          <t>1</t>
        </is>
      </c>
      <c r="I2610" t="inlineStr">
        <is>
          <t>1</t>
        </is>
      </c>
      <c r="J2610" t="inlineStr">
        <is>
          <t>2</t>
        </is>
      </c>
      <c r="K2610" t="inlineStr">
        <is>
          <t>---</t>
        </is>
      </c>
      <c r="L2610" t="inlineStr">
        <is>
          <t>---</t>
        </is>
      </c>
      <c r="M2610" t="inlineStr">
        <is>
          <t>---</t>
        </is>
      </c>
      <c r="N2610" t="inlineStr">
        <is>
          <t>---</t>
        </is>
      </c>
      <c r="O2610" t="inlineStr">
        <is>
          <t>---</t>
        </is>
      </c>
      <c r="P2610" t="inlineStr">
        <is>
          <t>---</t>
        </is>
      </c>
      <c r="Q2610" t="inlineStr">
        <is>
          <t>---</t>
        </is>
      </c>
      <c r="R2610" t="inlineStr"/>
      <c r="S2610" t="inlineStr"/>
      <c r="T2610" t="inlineStr"/>
      <c r="U2610" t="inlineStr"/>
      <c r="V2610" t="inlineStr"/>
      <c r="W2610" t="inlineStr"/>
      <c r="X2610" t="inlineStr">
        <is>
          <t>LIM/HOSJ/SO00083</t>
        </is>
      </c>
      <c r="Y2610" t="inlineStr">
        <is>
          <t>LIM/HOSJ/SO00083</t>
        </is>
      </c>
      <c r="Z2610" t="inlineStr">
        <is>
          <t>2025-07-11 13:58:40</t>
        </is>
      </c>
      <c r="AA2610" t="inlineStr">
        <is>
          <t>2025-07-11 13:58:17</t>
        </is>
      </c>
      <c r="AB2610" t="inlineStr">
        <is>
          <t>1pierre</t>
        </is>
      </c>
      <c r="AC2610" t="inlineStr">
        <is>
          <t>2025-07-14 13:58:52</t>
        </is>
      </c>
      <c r="AD2610" s="1" t="inlineStr">
        <is>
          <t>https://www.commcarehq.org/a/caris-test/reports/form_data/66184a4b-ca95-4747-a5e7-b2994bdf7539/</t>
        </is>
      </c>
      <c r="AE2610" t="inlineStr">
        <is>
          <t>---</t>
        </is>
      </c>
      <c r="AF2610" t="inlineStr">
        <is>
          <t>178370b12c664115a31c631cb73987d9</t>
        </is>
      </c>
      <c r="AG2610" t="inlineStr">
        <is>
          <t>OK</t>
        </is>
      </c>
      <c r="AH2610" t="inlineStr">
        <is>
          <t>2025-07-11 13:58:40</t>
        </is>
      </c>
      <c r="AI2610" t="inlineStr">
        <is>
          <t>045b1f386b2c56b3c3cb2962ea440b8b</t>
        </is>
      </c>
      <c r="AJ2610" t="inlineStr">
        <is>
          <t>2025-07-11</t>
        </is>
      </c>
      <c r="AK2610" t="inlineStr">
        <is>
          <t>3 10</t>
        </is>
      </c>
      <c r="AL2610" t="inlineStr">
        <is>
          <t>---</t>
        </is>
      </c>
      <c r="AM2610" t="inlineStr">
        <is>
          <t>0</t>
        </is>
      </c>
      <c r="AN2610" t="inlineStr">
        <is>
          <t>---</t>
        </is>
      </c>
      <c r="AO2610" t="inlineStr">
        <is>
          <t>1</t>
        </is>
      </c>
      <c r="AP2610" t="inlineStr">
        <is>
          <t>1</t>
        </is>
      </c>
      <c r="AQ2610" t="inlineStr"/>
      <c r="AR2610" t="inlineStr"/>
      <c r="AS2610" t="inlineStr"/>
      <c r="AT2610" t="inlineStr"/>
      <c r="AU2610" t="inlineStr">
        <is>
          <t>---</t>
        </is>
      </c>
      <c r="AV2610" t="inlineStr">
        <is>
          <t>---</t>
        </is>
      </c>
      <c r="AW2610" t="inlineStr">
        <is>
          <t>---</t>
        </is>
      </c>
      <c r="AX2610" t="inlineStr">
        <is>
          <t>---</t>
        </is>
      </c>
      <c r="AY2610" t="inlineStr">
        <is>
          <t>---</t>
        </is>
      </c>
      <c r="AZ2610" t="inlineStr">
        <is>
          <t>---</t>
        </is>
      </c>
      <c r="BA2610" t="inlineStr">
        <is>
          <t>045b1f386b2c56b3c3cb2962ea440b8b</t>
        </is>
      </c>
      <c r="BB2610" t="inlineStr">
        <is>
          <t>http://openrosa.org/formdesigner/0B48E039-1E80-49A7-AC24-732B6E788E39</t>
        </is>
      </c>
      <c r="BC2610" t="inlineStr">
        <is>
          <t>Ration et autres visites</t>
        </is>
      </c>
      <c r="BD2610" t="inlineStr">
        <is>
          <t>CommCare Android, version "2.57.0"(472005). App v16173. CommCare Version 2.57.0. Build 472005, built on: 2025-05-09</t>
        </is>
      </c>
      <c r="BE2610" t="inlineStr">
        <is>
          <t>commcare_05d78f59-ebda-491c-89b8-6c42bab0e02e</t>
        </is>
      </c>
      <c r="BF2610" t="inlineStr"/>
      <c r="BG2610" t="inlineStr">
        <is>
          <t>f13d8149fc6d39ebe86af18272310ff9</t>
        </is>
      </c>
      <c r="BH2610" t="inlineStr">
        <is>
          <t>e80e5bb19d0d4d1e94c8a1a966fa7d8f</t>
        </is>
      </c>
      <c r="BI2610" t="inlineStr">
        <is>
          <t>15246</t>
        </is>
      </c>
      <c r="BJ2610" t="inlineStr">
        <is>
          <t>XFormInstance</t>
        </is>
      </c>
      <c r="BK2610" t="inlineStr">
        <is>
          <t>33b21bec60ba11f08c26df2b0c66d0c2</t>
        </is>
      </c>
      <c r="BL2610" t="b">
        <v>0</v>
      </c>
      <c r="BM2610" t="inlineStr">
        <is>
          <t>---</t>
        </is>
      </c>
      <c r="BN2610" t="inlineStr">
        <is>
          <t>190.115.174.244</t>
        </is>
      </c>
      <c r="BO2610" t="inlineStr">
        <is>
          <t>Jessika Ciceron</t>
        </is>
      </c>
    </row>
    <row r="2611">
      <c r="A2611" t="inlineStr">
        <is>
          <t>2609</t>
        </is>
      </c>
      <c r="B2611" t="inlineStr">
        <is>
          <t>76283b77-cfe6-41cc-9e86-2bddf58bc132</t>
        </is>
      </c>
      <c r="C2611" t="inlineStr">
        <is>
          <t>2025-07-10</t>
        </is>
      </c>
      <c r="D2611" t="inlineStr">
        <is>
          <t>4</t>
        </is>
      </c>
      <c r="E2611" t="inlineStr">
        <is>
          <t>absent en club</t>
        </is>
      </c>
      <c r="F2611" t="inlineStr">
        <is>
          <t>1</t>
        </is>
      </c>
      <c r="G2611" t="inlineStr">
        <is>
          <t>.</t>
        </is>
      </c>
      <c r="H2611" t="inlineStr">
        <is>
          <t>1</t>
        </is>
      </c>
      <c r="I2611" t="inlineStr">
        <is>
          <t>0</t>
        </is>
      </c>
      <c r="J2611" t="inlineStr">
        <is>
          <t>---</t>
        </is>
      </c>
      <c r="K2611" t="inlineStr">
        <is>
          <t>---</t>
        </is>
      </c>
      <c r="L2611" t="inlineStr">
        <is>
          <t>---</t>
        </is>
      </c>
      <c r="M2611" t="inlineStr">
        <is>
          <t>---</t>
        </is>
      </c>
      <c r="N2611" t="inlineStr">
        <is>
          <t>---</t>
        </is>
      </c>
      <c r="O2611" t="inlineStr">
        <is>
          <t>---</t>
        </is>
      </c>
      <c r="P2611" t="inlineStr">
        <is>
          <t>---</t>
        </is>
      </c>
      <c r="Q2611" t="inlineStr">
        <is>
          <t>---</t>
        </is>
      </c>
      <c r="R2611" t="inlineStr">
        <is>
          <t>---</t>
        </is>
      </c>
      <c r="S2611" t="inlineStr">
        <is>
          <t>---</t>
        </is>
      </c>
      <c r="T2611" t="inlineStr">
        <is>
          <t>---</t>
        </is>
      </c>
      <c r="U2611" t="inlineStr">
        <is>
          <t>---</t>
        </is>
      </c>
      <c r="V2611" t="inlineStr">
        <is>
          <t>---</t>
        </is>
      </c>
      <c r="W2611" t="inlineStr"/>
      <c r="X2611" t="inlineStr">
        <is>
          <t>CAP/CMSO/ST03037</t>
        </is>
      </c>
      <c r="Y2611" t="inlineStr">
        <is>
          <t>CAP/CMSO/ST03037</t>
        </is>
      </c>
      <c r="Z2611" t="inlineStr">
        <is>
          <t>2025-07-10 14:05:57</t>
        </is>
      </c>
      <c r="AA2611" t="inlineStr">
        <is>
          <t>2025-07-10 14:05:23</t>
        </is>
      </c>
      <c r="AB2611" t="inlineStr">
        <is>
          <t>1rose</t>
        </is>
      </c>
      <c r="AC2611" t="inlineStr">
        <is>
          <t>2025-07-14 13:58:58</t>
        </is>
      </c>
      <c r="AD2611" s="1" t="inlineStr">
        <is>
          <t>https://www.commcarehq.org/a/caris-test/reports/form_data/76283b77-cfe6-41cc-9e86-2bddf58bc132/</t>
        </is>
      </c>
      <c r="AE2611" t="inlineStr">
        <is>
          <t>---</t>
        </is>
      </c>
      <c r="AF2611" t="inlineStr">
        <is>
          <t>3c5a623af057e23a32ae4000_128708</t>
        </is>
      </c>
      <c r="AG2611" t="inlineStr">
        <is>
          <t>---</t>
        </is>
      </c>
      <c r="AH2611" t="inlineStr">
        <is>
          <t>2025-07-10 14:05:57</t>
        </is>
      </c>
      <c r="AI2611" t="inlineStr">
        <is>
          <t>2dea52d1789dbc2c3c784b18002f6f8d</t>
        </is>
      </c>
      <c r="AJ2611" t="inlineStr">
        <is>
          <t>2025-07-10</t>
        </is>
      </c>
      <c r="AK2611" t="inlineStr">
        <is>
          <t>4</t>
        </is>
      </c>
      <c r="AL2611" t="inlineStr">
        <is>
          <t>absent en club</t>
        </is>
      </c>
      <c r="AM2611" t="inlineStr">
        <is>
          <t>1</t>
        </is>
      </c>
      <c r="AN2611" t="inlineStr">
        <is>
          <t>.</t>
        </is>
      </c>
      <c r="AO2611" t="inlineStr">
        <is>
          <t>1</t>
        </is>
      </c>
      <c r="AP2611" t="inlineStr">
        <is>
          <t>0</t>
        </is>
      </c>
      <c r="AQ2611" t="inlineStr">
        <is>
          <t>---</t>
        </is>
      </c>
      <c r="AR2611" t="inlineStr">
        <is>
          <t>---</t>
        </is>
      </c>
      <c r="AS2611" t="inlineStr">
        <is>
          <t>---</t>
        </is>
      </c>
      <c r="AT2611" t="inlineStr"/>
      <c r="AU2611" t="inlineStr">
        <is>
          <t>---</t>
        </is>
      </c>
      <c r="AV2611" t="inlineStr">
        <is>
          <t>---</t>
        </is>
      </c>
      <c r="AW2611" t="inlineStr">
        <is>
          <t>---</t>
        </is>
      </c>
      <c r="AX2611" t="inlineStr">
        <is>
          <t>---</t>
        </is>
      </c>
      <c r="AY2611" t="inlineStr">
        <is>
          <t>---</t>
        </is>
      </c>
      <c r="AZ2611" t="inlineStr">
        <is>
          <t>---</t>
        </is>
      </c>
      <c r="BA2611" t="inlineStr">
        <is>
          <t>2dea52d1789dbc2c3c784b18002f6f8d</t>
        </is>
      </c>
      <c r="BB2611" t="inlineStr">
        <is>
          <t>http://openrosa.org/formdesigner/0B48E039-1E80-49A7-AC24-732B6E788E39</t>
        </is>
      </c>
      <c r="BC2611" t="inlineStr">
        <is>
          <t>Ration et autres visites</t>
        </is>
      </c>
      <c r="BD2611" t="inlineStr">
        <is>
          <t>CommCare Android, version "2.57.0"(472003). App v16173. CommCare Version 2.57.0. Build 472003, built on: 2025-04-18</t>
        </is>
      </c>
      <c r="BE2611" t="inlineStr">
        <is>
          <t>commcare_6f11ce87-99a9-46e8-b6bd-276036be1616</t>
        </is>
      </c>
      <c r="BF2611" t="inlineStr">
        <is>
          <t>19.7506064 -72.213959 39.29 20.5</t>
        </is>
      </c>
      <c r="BG2611" t="inlineStr">
        <is>
          <t>f13d8149fc6d39ebe86af18272310ff9</t>
        </is>
      </c>
      <c r="BH2611" t="inlineStr">
        <is>
          <t>e80e5bb19d0d4d1e94c8a1a966fa7d8f</t>
        </is>
      </c>
      <c r="BI2611" t="inlineStr">
        <is>
          <t>15246</t>
        </is>
      </c>
      <c r="BJ2611" t="inlineStr">
        <is>
          <t>XFormInstance</t>
        </is>
      </c>
      <c r="BK2611" t="inlineStr">
        <is>
          <t>692a6c7a60ba11f0902a7baf17422383</t>
        </is>
      </c>
      <c r="BL2611" t="b">
        <v>0</v>
      </c>
      <c r="BM2611" t="inlineStr">
        <is>
          <t>---</t>
        </is>
      </c>
      <c r="BN2611" t="inlineStr">
        <is>
          <t>66.9.168.131</t>
        </is>
      </c>
      <c r="BO2611" t="inlineStr">
        <is>
          <t>Esaie Saint Vil</t>
        </is>
      </c>
    </row>
    <row r="2612">
      <c r="A2612" t="inlineStr">
        <is>
          <t>2610</t>
        </is>
      </c>
      <c r="B2612" t="inlineStr">
        <is>
          <t>6c7a2ce8-86fa-44d5-8a81-4866c0adeed6</t>
        </is>
      </c>
      <c r="C2612" t="inlineStr">
        <is>
          <t>2025-07-11</t>
        </is>
      </c>
      <c r="D2612" t="inlineStr">
        <is>
          <t>3 10</t>
        </is>
      </c>
      <c r="E2612" t="inlineStr">
        <is>
          <t>---</t>
        </is>
      </c>
      <c r="F2612" t="inlineStr">
        <is>
          <t>1</t>
        </is>
      </c>
      <c r="G2612" t="inlineStr">
        <is>
          <t>---</t>
        </is>
      </c>
      <c r="H2612" t="inlineStr">
        <is>
          <t>0</t>
        </is>
      </c>
      <c r="I2612" t="inlineStr">
        <is>
          <t>1</t>
        </is>
      </c>
      <c r="J2612" t="inlineStr">
        <is>
          <t>2</t>
        </is>
      </c>
      <c r="K2612" t="inlineStr">
        <is>
          <t>---</t>
        </is>
      </c>
      <c r="L2612" t="inlineStr">
        <is>
          <t>---</t>
        </is>
      </c>
      <c r="M2612" t="inlineStr">
        <is>
          <t>---</t>
        </is>
      </c>
      <c r="N2612" t="inlineStr">
        <is>
          <t>---</t>
        </is>
      </c>
      <c r="O2612" t="inlineStr">
        <is>
          <t>---</t>
        </is>
      </c>
      <c r="P2612" t="inlineStr">
        <is>
          <t>---</t>
        </is>
      </c>
      <c r="Q2612" t="inlineStr">
        <is>
          <t>---</t>
        </is>
      </c>
      <c r="R2612" t="inlineStr"/>
      <c r="S2612" t="inlineStr"/>
      <c r="T2612" t="inlineStr"/>
      <c r="U2612" t="inlineStr"/>
      <c r="V2612" t="inlineStr"/>
      <c r="W2612" t="inlineStr"/>
      <c r="X2612" t="inlineStr">
        <is>
          <t>LIM/HOSJ/ST03181</t>
        </is>
      </c>
      <c r="Y2612" t="inlineStr">
        <is>
          <t>LIM/HOSJ/ST03181</t>
        </is>
      </c>
      <c r="Z2612" t="inlineStr">
        <is>
          <t>2025-07-11 14:00:31</t>
        </is>
      </c>
      <c r="AA2612" t="inlineStr">
        <is>
          <t>2025-07-11 14:00:11</t>
        </is>
      </c>
      <c r="AB2612" t="inlineStr">
        <is>
          <t>1pierre</t>
        </is>
      </c>
      <c r="AC2612" t="inlineStr">
        <is>
          <t>2025-07-14 14:00:37</t>
        </is>
      </c>
      <c r="AD2612" s="1" t="inlineStr">
        <is>
          <t>https://www.commcarehq.org/a/caris-test/reports/form_data/6c7a2ce8-86fa-44d5-8a81-4866c0adeed6/</t>
        </is>
      </c>
      <c r="AE2612" t="inlineStr">
        <is>
          <t>---</t>
        </is>
      </c>
      <c r="AF2612" t="inlineStr">
        <is>
          <t>3c5a623af057e23a32ae4000_187244</t>
        </is>
      </c>
      <c r="AG2612" t="inlineStr">
        <is>
          <t>OK</t>
        </is>
      </c>
      <c r="AH2612" t="inlineStr">
        <is>
          <t>2025-07-11 14:00:31</t>
        </is>
      </c>
      <c r="AI2612" t="inlineStr">
        <is>
          <t>045b1f386b2c56b3c3cb2962ea440b8b</t>
        </is>
      </c>
      <c r="AJ2612" t="inlineStr">
        <is>
          <t>2025-07-11</t>
        </is>
      </c>
      <c r="AK2612" t="inlineStr">
        <is>
          <t>3 10</t>
        </is>
      </c>
      <c r="AL2612" t="inlineStr">
        <is>
          <t>---</t>
        </is>
      </c>
      <c r="AM2612" t="inlineStr">
        <is>
          <t>1</t>
        </is>
      </c>
      <c r="AN2612" t="inlineStr">
        <is>
          <t>---</t>
        </is>
      </c>
      <c r="AO2612" t="inlineStr">
        <is>
          <t>0</t>
        </is>
      </c>
      <c r="AP2612" t="inlineStr">
        <is>
          <t>1</t>
        </is>
      </c>
      <c r="AQ2612" t="inlineStr"/>
      <c r="AR2612" t="inlineStr"/>
      <c r="AS2612" t="inlineStr"/>
      <c r="AT2612" t="inlineStr"/>
      <c r="AU2612" t="inlineStr">
        <is>
          <t>---</t>
        </is>
      </c>
      <c r="AV2612" t="inlineStr">
        <is>
          <t>---</t>
        </is>
      </c>
      <c r="AW2612" t="inlineStr">
        <is>
          <t>---</t>
        </is>
      </c>
      <c r="AX2612" t="inlineStr">
        <is>
          <t>---</t>
        </is>
      </c>
      <c r="AY2612" t="inlineStr">
        <is>
          <t>---</t>
        </is>
      </c>
      <c r="AZ2612" t="inlineStr">
        <is>
          <t>---</t>
        </is>
      </c>
      <c r="BA2612" t="inlineStr">
        <is>
          <t>045b1f386b2c56b3c3cb2962ea440b8b</t>
        </is>
      </c>
      <c r="BB2612" t="inlineStr">
        <is>
          <t>http://openrosa.org/formdesigner/0B48E039-1E80-49A7-AC24-732B6E788E39</t>
        </is>
      </c>
      <c r="BC2612" t="inlineStr">
        <is>
          <t>Ration et autres visites</t>
        </is>
      </c>
      <c r="BD2612" t="inlineStr">
        <is>
          <t>CommCare Android, version "2.57.0"(472005). App v16173. CommCare Version 2.57.0. Build 472005, built on: 2025-05-09</t>
        </is>
      </c>
      <c r="BE2612" t="inlineStr">
        <is>
          <t>commcare_05d78f59-ebda-491c-89b8-6c42bab0e02e</t>
        </is>
      </c>
      <c r="BF2612" t="inlineStr"/>
      <c r="BG2612" t="inlineStr">
        <is>
          <t>f13d8149fc6d39ebe86af18272310ff9</t>
        </is>
      </c>
      <c r="BH2612" t="inlineStr">
        <is>
          <t>e80e5bb19d0d4d1e94c8a1a966fa7d8f</t>
        </is>
      </c>
      <c r="BI2612" t="inlineStr">
        <is>
          <t>15246</t>
        </is>
      </c>
      <c r="BJ2612" t="inlineStr">
        <is>
          <t>XFormInstance</t>
        </is>
      </c>
      <c r="BK2612" t="inlineStr">
        <is>
          <t>33b21bec60ba11f08c26df2b0c66d0c2</t>
        </is>
      </c>
      <c r="BL2612" t="b">
        <v>0</v>
      </c>
      <c r="BM2612" t="inlineStr">
        <is>
          <t>---</t>
        </is>
      </c>
      <c r="BN2612" t="inlineStr">
        <is>
          <t>190.115.174.244</t>
        </is>
      </c>
      <c r="BO2612" t="inlineStr">
        <is>
          <t>Etienne Francisca</t>
        </is>
      </c>
    </row>
    <row r="2613">
      <c r="A2613" t="inlineStr">
        <is>
          <t>2611</t>
        </is>
      </c>
      <c r="B2613" t="inlineStr">
        <is>
          <t>f8391bf3-15f4-42e2-8fad-fdad328d3091</t>
        </is>
      </c>
      <c r="C2613" t="inlineStr">
        <is>
          <t>2025-07-11</t>
        </is>
      </c>
      <c r="D2613" t="inlineStr">
        <is>
          <t>3</t>
        </is>
      </c>
      <c r="E2613" t="inlineStr">
        <is>
          <t>---</t>
        </is>
      </c>
      <c r="F2613" t="inlineStr">
        <is>
          <t>0</t>
        </is>
      </c>
      <c r="G2613" t="inlineStr">
        <is>
          <t>---</t>
        </is>
      </c>
      <c r="H2613" t="inlineStr">
        <is>
          <t>1</t>
        </is>
      </c>
      <c r="I2613" t="inlineStr">
        <is>
          <t>1</t>
        </is>
      </c>
      <c r="J2613" t="inlineStr">
        <is>
          <t>1</t>
        </is>
      </c>
      <c r="K2613" t="inlineStr">
        <is>
          <t>---</t>
        </is>
      </c>
      <c r="L2613" t="inlineStr">
        <is>
          <t>---</t>
        </is>
      </c>
      <c r="M2613" t="inlineStr">
        <is>
          <t>---</t>
        </is>
      </c>
      <c r="N2613" t="inlineStr">
        <is>
          <t>---</t>
        </is>
      </c>
      <c r="O2613" t="inlineStr">
        <is>
          <t>---</t>
        </is>
      </c>
      <c r="P2613" t="inlineStr">
        <is>
          <t>---</t>
        </is>
      </c>
      <c r="Q2613" t="inlineStr">
        <is>
          <t>---</t>
        </is>
      </c>
      <c r="R2613" t="inlineStr"/>
      <c r="S2613" t="inlineStr"/>
      <c r="T2613" t="inlineStr"/>
      <c r="U2613" t="inlineStr"/>
      <c r="V2613" t="inlineStr"/>
      <c r="W2613" t="inlineStr"/>
      <c r="X2613" t="inlineStr">
        <is>
          <t>LIM/HOSJ/ST01925</t>
        </is>
      </c>
      <c r="Y2613" t="inlineStr">
        <is>
          <t>LIM/HOSJ/ST01925</t>
        </is>
      </c>
      <c r="Z2613" t="inlineStr">
        <is>
          <t>2025-07-11 14:02:15</t>
        </is>
      </c>
      <c r="AA2613" t="inlineStr">
        <is>
          <t>2025-07-11 14:02:04</t>
        </is>
      </c>
      <c r="AB2613" t="inlineStr">
        <is>
          <t>1pierre</t>
        </is>
      </c>
      <c r="AC2613" t="inlineStr">
        <is>
          <t>2025-07-14 14:02:22</t>
        </is>
      </c>
      <c r="AD2613" s="1" t="inlineStr">
        <is>
          <t>https://www.commcarehq.org/a/caris-test/reports/form_data/f8391bf3-15f4-42e2-8fad-fdad328d3091/</t>
        </is>
      </c>
      <c r="AE2613" t="inlineStr">
        <is>
          <t>---</t>
        </is>
      </c>
      <c r="AF2613" t="inlineStr">
        <is>
          <t>3c5a623af057e23a32ae4000_30652</t>
        </is>
      </c>
      <c r="AG2613" t="inlineStr">
        <is>
          <t>OK</t>
        </is>
      </c>
      <c r="AH2613" t="inlineStr">
        <is>
          <t>2025-07-11 14:02:15</t>
        </is>
      </c>
      <c r="AI2613" t="inlineStr">
        <is>
          <t>045b1f386b2c56b3c3cb2962ea440b8b</t>
        </is>
      </c>
      <c r="AJ2613" t="inlineStr">
        <is>
          <t>2025-07-11</t>
        </is>
      </c>
      <c r="AK2613" t="inlineStr">
        <is>
          <t>3</t>
        </is>
      </c>
      <c r="AL2613" t="inlineStr">
        <is>
          <t>---</t>
        </is>
      </c>
      <c r="AM2613" t="inlineStr">
        <is>
          <t>0</t>
        </is>
      </c>
      <c r="AN2613" t="inlineStr">
        <is>
          <t>---</t>
        </is>
      </c>
      <c r="AO2613" t="inlineStr">
        <is>
          <t>1</t>
        </is>
      </c>
      <c r="AP2613" t="inlineStr">
        <is>
          <t>1</t>
        </is>
      </c>
      <c r="AQ2613" t="inlineStr"/>
      <c r="AR2613" t="inlineStr"/>
      <c r="AS2613" t="inlineStr"/>
      <c r="AT2613" t="inlineStr"/>
      <c r="AU2613" t="inlineStr">
        <is>
          <t>---</t>
        </is>
      </c>
      <c r="AV2613" t="inlineStr">
        <is>
          <t>---</t>
        </is>
      </c>
      <c r="AW2613" t="inlineStr">
        <is>
          <t>---</t>
        </is>
      </c>
      <c r="AX2613" t="inlineStr">
        <is>
          <t>---</t>
        </is>
      </c>
      <c r="AY2613" t="inlineStr">
        <is>
          <t>---</t>
        </is>
      </c>
      <c r="AZ2613" t="inlineStr">
        <is>
          <t>---</t>
        </is>
      </c>
      <c r="BA2613" t="inlineStr">
        <is>
          <t>045b1f386b2c56b3c3cb2962ea440b8b</t>
        </is>
      </c>
      <c r="BB2613" t="inlineStr">
        <is>
          <t>http://openrosa.org/formdesigner/0B48E039-1E80-49A7-AC24-732B6E788E39</t>
        </is>
      </c>
      <c r="BC2613" t="inlineStr">
        <is>
          <t>Ration et autres visites</t>
        </is>
      </c>
      <c r="BD2613" t="inlineStr">
        <is>
          <t>CommCare Android, version "2.57.0"(472005). App v16173. CommCare Version 2.57.0. Build 472005, built on: 2025-05-09</t>
        </is>
      </c>
      <c r="BE2613" t="inlineStr">
        <is>
          <t>commcare_05d78f59-ebda-491c-89b8-6c42bab0e02e</t>
        </is>
      </c>
      <c r="BF2613" t="inlineStr"/>
      <c r="BG2613" t="inlineStr">
        <is>
          <t>f13d8149fc6d39ebe86af18272310ff9</t>
        </is>
      </c>
      <c r="BH2613" t="inlineStr">
        <is>
          <t>e80e5bb19d0d4d1e94c8a1a966fa7d8f</t>
        </is>
      </c>
      <c r="BI2613" t="inlineStr">
        <is>
          <t>15246</t>
        </is>
      </c>
      <c r="BJ2613" t="inlineStr">
        <is>
          <t>XFormInstance</t>
        </is>
      </c>
      <c r="BK2613" t="inlineStr">
        <is>
          <t>33b21bec60ba11f08c26df2b0c66d0c2</t>
        </is>
      </c>
      <c r="BL2613" t="b">
        <v>0</v>
      </c>
      <c r="BM2613" t="inlineStr">
        <is>
          <t>---</t>
        </is>
      </c>
      <c r="BN2613" t="inlineStr">
        <is>
          <t>190.115.174.244</t>
        </is>
      </c>
      <c r="BO2613" t="inlineStr">
        <is>
          <t>Lunise Lima</t>
        </is>
      </c>
    </row>
    <row r="2614">
      <c r="A2614" t="inlineStr">
        <is>
          <t>2612</t>
        </is>
      </c>
      <c r="B2614" t="inlineStr">
        <is>
          <t>92bd3919-66be-4ef0-bc42-8dae03a6fd21</t>
        </is>
      </c>
      <c r="C2614" t="inlineStr">
        <is>
          <t>2025-07-11</t>
        </is>
      </c>
      <c r="D2614" t="inlineStr">
        <is>
          <t>3</t>
        </is>
      </c>
      <c r="E2614" t="inlineStr">
        <is>
          <t>---</t>
        </is>
      </c>
      <c r="F2614" t="inlineStr">
        <is>
          <t>0</t>
        </is>
      </c>
      <c r="G2614" t="inlineStr">
        <is>
          <t>---</t>
        </is>
      </c>
      <c r="H2614" t="inlineStr">
        <is>
          <t>1</t>
        </is>
      </c>
      <c r="I2614" t="inlineStr">
        <is>
          <t>0</t>
        </is>
      </c>
      <c r="J2614" t="inlineStr">
        <is>
          <t>---</t>
        </is>
      </c>
      <c r="K2614" t="inlineStr">
        <is>
          <t>---</t>
        </is>
      </c>
      <c r="L2614" t="inlineStr">
        <is>
          <t>---</t>
        </is>
      </c>
      <c r="M2614" t="inlineStr">
        <is>
          <t>---</t>
        </is>
      </c>
      <c r="N2614" t="inlineStr">
        <is>
          <t>---</t>
        </is>
      </c>
      <c r="O2614" t="inlineStr">
        <is>
          <t>---</t>
        </is>
      </c>
      <c r="P2614" t="inlineStr">
        <is>
          <t>---</t>
        </is>
      </c>
      <c r="Q2614" t="inlineStr">
        <is>
          <t>---</t>
        </is>
      </c>
      <c r="R2614" t="inlineStr">
        <is>
          <t>---</t>
        </is>
      </c>
      <c r="S2614" t="inlineStr">
        <is>
          <t>---</t>
        </is>
      </c>
      <c r="T2614" t="inlineStr">
        <is>
          <t>---</t>
        </is>
      </c>
      <c r="U2614" t="inlineStr">
        <is>
          <t>---</t>
        </is>
      </c>
      <c r="V2614" t="inlineStr">
        <is>
          <t>---</t>
        </is>
      </c>
      <c r="W2614" t="inlineStr"/>
      <c r="X2614" t="inlineStr">
        <is>
          <t>LIM/HOSJ/SO00301</t>
        </is>
      </c>
      <c r="Y2614" t="inlineStr">
        <is>
          <t>LIM/HOSJ/SO00301</t>
        </is>
      </c>
      <c r="Z2614" t="inlineStr">
        <is>
          <t>2025-07-11 14:03:28</t>
        </is>
      </c>
      <c r="AA2614" t="inlineStr">
        <is>
          <t>2025-07-11 14:03:16</t>
        </is>
      </c>
      <c r="AB2614" t="inlineStr">
        <is>
          <t>1pierre</t>
        </is>
      </c>
      <c r="AC2614" t="inlineStr">
        <is>
          <t>2025-07-14 14:03:34</t>
        </is>
      </c>
      <c r="AD2614" s="1" t="inlineStr">
        <is>
          <t>https://www.commcarehq.org/a/caris-test/reports/form_data/92bd3919-66be-4ef0-bc42-8dae03a6fd21/</t>
        </is>
      </c>
      <c r="AE2614" t="inlineStr">
        <is>
          <t>---</t>
        </is>
      </c>
      <c r="AF2614" t="inlineStr">
        <is>
          <t>3c5a623af057e23a32ae4000_23578</t>
        </is>
      </c>
      <c r="AG2614" t="inlineStr">
        <is>
          <t>OK</t>
        </is>
      </c>
      <c r="AH2614" t="inlineStr">
        <is>
          <t>2025-07-11 14:03:28</t>
        </is>
      </c>
      <c r="AI2614" t="inlineStr">
        <is>
          <t>045b1f386b2c56b3c3cb2962ea440b8b</t>
        </is>
      </c>
      <c r="AJ2614" t="inlineStr">
        <is>
          <t>2025-07-11</t>
        </is>
      </c>
      <c r="AK2614" t="inlineStr">
        <is>
          <t>3</t>
        </is>
      </c>
      <c r="AL2614" t="inlineStr">
        <is>
          <t>---</t>
        </is>
      </c>
      <c r="AM2614" t="inlineStr">
        <is>
          <t>0</t>
        </is>
      </c>
      <c r="AN2614" t="inlineStr">
        <is>
          <t>---</t>
        </is>
      </c>
      <c r="AO2614" t="inlineStr">
        <is>
          <t>1</t>
        </is>
      </c>
      <c r="AP2614" t="inlineStr">
        <is>
          <t>0</t>
        </is>
      </c>
      <c r="AQ2614" t="inlineStr">
        <is>
          <t>---</t>
        </is>
      </c>
      <c r="AR2614" t="inlineStr">
        <is>
          <t>---</t>
        </is>
      </c>
      <c r="AS2614" t="inlineStr">
        <is>
          <t>---</t>
        </is>
      </c>
      <c r="AT2614" t="inlineStr"/>
      <c r="AU2614" t="inlineStr">
        <is>
          <t>---</t>
        </is>
      </c>
      <c r="AV2614" t="inlineStr">
        <is>
          <t>---</t>
        </is>
      </c>
      <c r="AW2614" t="inlineStr">
        <is>
          <t>---</t>
        </is>
      </c>
      <c r="AX2614" t="inlineStr">
        <is>
          <t>---</t>
        </is>
      </c>
      <c r="AY2614" t="inlineStr">
        <is>
          <t>---</t>
        </is>
      </c>
      <c r="AZ2614" t="inlineStr">
        <is>
          <t>---</t>
        </is>
      </c>
      <c r="BA2614" t="inlineStr">
        <is>
          <t>045b1f386b2c56b3c3cb2962ea440b8b</t>
        </is>
      </c>
      <c r="BB2614" t="inlineStr">
        <is>
          <t>http://openrosa.org/formdesigner/0B48E039-1E80-49A7-AC24-732B6E788E39</t>
        </is>
      </c>
      <c r="BC2614" t="inlineStr">
        <is>
          <t>Ration et autres visites</t>
        </is>
      </c>
      <c r="BD2614" t="inlineStr">
        <is>
          <t>CommCare Android, version "2.57.0"(472005). App v16173. CommCare Version 2.57.0. Build 472005, built on: 2025-05-09</t>
        </is>
      </c>
      <c r="BE2614" t="inlineStr">
        <is>
          <t>commcare_05d78f59-ebda-491c-89b8-6c42bab0e02e</t>
        </is>
      </c>
      <c r="BF2614" t="inlineStr"/>
      <c r="BG2614" t="inlineStr">
        <is>
          <t>f13d8149fc6d39ebe86af18272310ff9</t>
        </is>
      </c>
      <c r="BH2614" t="inlineStr">
        <is>
          <t>e80e5bb19d0d4d1e94c8a1a966fa7d8f</t>
        </is>
      </c>
      <c r="BI2614" t="inlineStr">
        <is>
          <t>15246</t>
        </is>
      </c>
      <c r="BJ2614" t="inlineStr">
        <is>
          <t>XFormInstance</t>
        </is>
      </c>
      <c r="BK2614" t="inlineStr">
        <is>
          <t>33b21bec60ba11f08c26df2b0c66d0c2</t>
        </is>
      </c>
      <c r="BL2614" t="b">
        <v>0</v>
      </c>
      <c r="BM2614" t="inlineStr">
        <is>
          <t>---</t>
        </is>
      </c>
      <c r="BN2614" t="inlineStr">
        <is>
          <t>190.115.174.244</t>
        </is>
      </c>
      <c r="BO2614" t="inlineStr">
        <is>
          <t>Calistin Maudenica</t>
        </is>
      </c>
    </row>
    <row r="2615">
      <c r="A2615" t="inlineStr">
        <is>
          <t>2613</t>
        </is>
      </c>
      <c r="B2615" t="inlineStr">
        <is>
          <t>1eb53b42-5710-41e0-9e32-db7a92c2c3f5</t>
        </is>
      </c>
      <c r="C2615" t="inlineStr">
        <is>
          <t>2025-07-11</t>
        </is>
      </c>
      <c r="D2615" t="inlineStr">
        <is>
          <t>3</t>
        </is>
      </c>
      <c r="E2615" t="inlineStr">
        <is>
          <t>---</t>
        </is>
      </c>
      <c r="F2615" t="inlineStr">
        <is>
          <t>0</t>
        </is>
      </c>
      <c r="G2615" t="inlineStr">
        <is>
          <t>---</t>
        </is>
      </c>
      <c r="H2615" t="inlineStr">
        <is>
          <t>1</t>
        </is>
      </c>
      <c r="I2615" t="inlineStr">
        <is>
          <t>0</t>
        </is>
      </c>
      <c r="J2615" t="inlineStr">
        <is>
          <t>---</t>
        </is>
      </c>
      <c r="K2615" t="inlineStr">
        <is>
          <t>---</t>
        </is>
      </c>
      <c r="L2615" t="inlineStr">
        <is>
          <t>---</t>
        </is>
      </c>
      <c r="M2615" t="inlineStr">
        <is>
          <t>---</t>
        </is>
      </c>
      <c r="N2615" t="inlineStr">
        <is>
          <t>---</t>
        </is>
      </c>
      <c r="O2615" t="inlineStr">
        <is>
          <t>---</t>
        </is>
      </c>
      <c r="P2615" t="inlineStr">
        <is>
          <t>---</t>
        </is>
      </c>
      <c r="Q2615" t="inlineStr">
        <is>
          <t>---</t>
        </is>
      </c>
      <c r="R2615" t="inlineStr">
        <is>
          <t>---</t>
        </is>
      </c>
      <c r="S2615" t="inlineStr">
        <is>
          <t>---</t>
        </is>
      </c>
      <c r="T2615" t="inlineStr">
        <is>
          <t>---</t>
        </is>
      </c>
      <c r="U2615" t="inlineStr">
        <is>
          <t>---</t>
        </is>
      </c>
      <c r="V2615" t="inlineStr">
        <is>
          <t>---</t>
        </is>
      </c>
      <c r="W2615" t="inlineStr"/>
      <c r="X2615" t="inlineStr">
        <is>
          <t>LIM/HOSJ/ST01997</t>
        </is>
      </c>
      <c r="Y2615" t="inlineStr">
        <is>
          <t>LIM/HOSJ/ST01997</t>
        </is>
      </c>
      <c r="Z2615" t="inlineStr">
        <is>
          <t>2025-07-11 14:04:05</t>
        </is>
      </c>
      <c r="AA2615" t="inlineStr">
        <is>
          <t>2025-07-11 14:03:54</t>
        </is>
      </c>
      <c r="AB2615" t="inlineStr">
        <is>
          <t>1pierre</t>
        </is>
      </c>
      <c r="AC2615" t="inlineStr">
        <is>
          <t>2025-07-14 14:04:12</t>
        </is>
      </c>
      <c r="AD2615" s="1" t="inlineStr">
        <is>
          <t>https://www.commcarehq.org/a/caris-test/reports/form_data/1eb53b42-5710-41e0-9e32-db7a92c2c3f5/</t>
        </is>
      </c>
      <c r="AE2615" t="inlineStr">
        <is>
          <t>---</t>
        </is>
      </c>
      <c r="AF2615" t="inlineStr">
        <is>
          <t>3c5a623af057e23a32ae4000_21432</t>
        </is>
      </c>
      <c r="AG2615" t="inlineStr">
        <is>
          <t>OK</t>
        </is>
      </c>
      <c r="AH2615" t="inlineStr">
        <is>
          <t>2025-07-11 14:04:05</t>
        </is>
      </c>
      <c r="AI2615" t="inlineStr">
        <is>
          <t>045b1f386b2c56b3c3cb2962ea440b8b</t>
        </is>
      </c>
      <c r="AJ2615" t="inlineStr">
        <is>
          <t>2025-07-11</t>
        </is>
      </c>
      <c r="AK2615" t="inlineStr">
        <is>
          <t>3</t>
        </is>
      </c>
      <c r="AL2615" t="inlineStr">
        <is>
          <t>---</t>
        </is>
      </c>
      <c r="AM2615" t="inlineStr">
        <is>
          <t>0</t>
        </is>
      </c>
      <c r="AN2615" t="inlineStr">
        <is>
          <t>---</t>
        </is>
      </c>
      <c r="AO2615" t="inlineStr">
        <is>
          <t>1</t>
        </is>
      </c>
      <c r="AP2615" t="inlineStr">
        <is>
          <t>0</t>
        </is>
      </c>
      <c r="AQ2615" t="inlineStr">
        <is>
          <t>---</t>
        </is>
      </c>
      <c r="AR2615" t="inlineStr">
        <is>
          <t>---</t>
        </is>
      </c>
      <c r="AS2615" t="inlineStr">
        <is>
          <t>---</t>
        </is>
      </c>
      <c r="AT2615" t="inlineStr"/>
      <c r="AU2615" t="inlineStr">
        <is>
          <t>---</t>
        </is>
      </c>
      <c r="AV2615" t="inlineStr">
        <is>
          <t>---</t>
        </is>
      </c>
      <c r="AW2615" t="inlineStr">
        <is>
          <t>---</t>
        </is>
      </c>
      <c r="AX2615" t="inlineStr">
        <is>
          <t>---</t>
        </is>
      </c>
      <c r="AY2615" t="inlineStr">
        <is>
          <t>---</t>
        </is>
      </c>
      <c r="AZ2615" t="inlineStr">
        <is>
          <t>---</t>
        </is>
      </c>
      <c r="BA2615" t="inlineStr">
        <is>
          <t>045b1f386b2c56b3c3cb2962ea440b8b</t>
        </is>
      </c>
      <c r="BB2615" t="inlineStr">
        <is>
          <t>http://openrosa.org/formdesigner/0B48E039-1E80-49A7-AC24-732B6E788E39</t>
        </is>
      </c>
      <c r="BC2615" t="inlineStr">
        <is>
          <t>Ration et autres visites</t>
        </is>
      </c>
      <c r="BD2615" t="inlineStr">
        <is>
          <t>CommCare Android, version "2.57.0"(472005). App v16173. CommCare Version 2.57.0. Build 472005, built on: 2025-05-09</t>
        </is>
      </c>
      <c r="BE2615" t="inlineStr">
        <is>
          <t>commcare_05d78f59-ebda-491c-89b8-6c42bab0e02e</t>
        </is>
      </c>
      <c r="BF2615" t="inlineStr"/>
      <c r="BG2615" t="inlineStr">
        <is>
          <t>f13d8149fc6d39ebe86af18272310ff9</t>
        </is>
      </c>
      <c r="BH2615" t="inlineStr">
        <is>
          <t>e80e5bb19d0d4d1e94c8a1a966fa7d8f</t>
        </is>
      </c>
      <c r="BI2615" t="inlineStr">
        <is>
          <t>15246</t>
        </is>
      </c>
      <c r="BJ2615" t="inlineStr">
        <is>
          <t>XFormInstance</t>
        </is>
      </c>
      <c r="BK2615" t="inlineStr">
        <is>
          <t>33b21bec60ba11f08c26df2b0c66d0c2</t>
        </is>
      </c>
      <c r="BL2615" t="b">
        <v>0</v>
      </c>
      <c r="BM2615" t="inlineStr">
        <is>
          <t>---</t>
        </is>
      </c>
      <c r="BN2615" t="inlineStr">
        <is>
          <t>190.115.174.244</t>
        </is>
      </c>
      <c r="BO2615" t="inlineStr">
        <is>
          <t>Herode Calistin</t>
        </is>
      </c>
    </row>
    <row r="2616">
      <c r="A2616" t="inlineStr">
        <is>
          <t>2614</t>
        </is>
      </c>
      <c r="B2616" t="inlineStr">
        <is>
          <t>8d55a4bd-937e-4e71-ad79-837872ecef40</t>
        </is>
      </c>
      <c r="C2616" t="inlineStr">
        <is>
          <t>2025-07-11</t>
        </is>
      </c>
      <c r="D2616" t="inlineStr">
        <is>
          <t>3</t>
        </is>
      </c>
      <c r="E2616" t="inlineStr">
        <is>
          <t>---</t>
        </is>
      </c>
      <c r="F2616" t="inlineStr">
        <is>
          <t>0</t>
        </is>
      </c>
      <c r="G2616" t="inlineStr">
        <is>
          <t>---</t>
        </is>
      </c>
      <c r="H2616" t="inlineStr">
        <is>
          <t>1</t>
        </is>
      </c>
      <c r="I2616" t="inlineStr">
        <is>
          <t>1</t>
        </is>
      </c>
      <c r="J2616" t="inlineStr">
        <is>
          <t>1</t>
        </is>
      </c>
      <c r="K2616" t="inlineStr">
        <is>
          <t>---</t>
        </is>
      </c>
      <c r="L2616" t="inlineStr">
        <is>
          <t>---</t>
        </is>
      </c>
      <c r="M2616" t="inlineStr">
        <is>
          <t>---</t>
        </is>
      </c>
      <c r="N2616" t="inlineStr">
        <is>
          <t>---</t>
        </is>
      </c>
      <c r="O2616" t="inlineStr">
        <is>
          <t>---</t>
        </is>
      </c>
      <c r="P2616" t="inlineStr">
        <is>
          <t>---</t>
        </is>
      </c>
      <c r="Q2616" t="inlineStr">
        <is>
          <t>---</t>
        </is>
      </c>
      <c r="R2616" t="inlineStr"/>
      <c r="S2616" t="inlineStr"/>
      <c r="T2616" t="inlineStr"/>
      <c r="U2616" t="inlineStr"/>
      <c r="V2616" t="inlineStr"/>
      <c r="W2616" t="inlineStr"/>
      <c r="X2616" t="inlineStr">
        <is>
          <t>LIM/HOSJ/ST01956</t>
        </is>
      </c>
      <c r="Y2616" t="inlineStr">
        <is>
          <t>LIM/HOSJ/ST01956</t>
        </is>
      </c>
      <c r="Z2616" t="inlineStr">
        <is>
          <t>2025-07-11 14:04:42</t>
        </is>
      </c>
      <c r="AA2616" t="inlineStr">
        <is>
          <t>2025-07-11 14:04:27</t>
        </is>
      </c>
      <c r="AB2616" t="inlineStr">
        <is>
          <t>1pierre</t>
        </is>
      </c>
      <c r="AC2616" t="inlineStr">
        <is>
          <t>2025-07-14 14:04:49</t>
        </is>
      </c>
      <c r="AD2616" s="1" t="inlineStr">
        <is>
          <t>https://www.commcarehq.org/a/caris-test/reports/form_data/8d55a4bd-937e-4e71-ad79-837872ecef40/</t>
        </is>
      </c>
      <c r="AE2616" t="inlineStr">
        <is>
          <t>---</t>
        </is>
      </c>
      <c r="AF2616" t="inlineStr">
        <is>
          <t>c26a6b57-a218-4dbd-ba4b-d20c46a3305b</t>
        </is>
      </c>
      <c r="AG2616" t="inlineStr">
        <is>
          <t>OK</t>
        </is>
      </c>
      <c r="AH2616" t="inlineStr">
        <is>
          <t>2025-07-11 14:04:42</t>
        </is>
      </c>
      <c r="AI2616" t="inlineStr">
        <is>
          <t>045b1f386b2c56b3c3cb2962ea440b8b</t>
        </is>
      </c>
      <c r="AJ2616" t="inlineStr">
        <is>
          <t>2025-07-11</t>
        </is>
      </c>
      <c r="AK2616" t="inlineStr">
        <is>
          <t>3</t>
        </is>
      </c>
      <c r="AL2616" t="inlineStr">
        <is>
          <t>---</t>
        </is>
      </c>
      <c r="AM2616" t="inlineStr">
        <is>
          <t>0</t>
        </is>
      </c>
      <c r="AN2616" t="inlineStr">
        <is>
          <t>---</t>
        </is>
      </c>
      <c r="AO2616" t="inlineStr">
        <is>
          <t>1</t>
        </is>
      </c>
      <c r="AP2616" t="inlineStr">
        <is>
          <t>1</t>
        </is>
      </c>
      <c r="AQ2616" t="inlineStr"/>
      <c r="AR2616" t="inlineStr"/>
      <c r="AS2616" t="inlineStr"/>
      <c r="AT2616" t="inlineStr"/>
      <c r="AU2616" t="inlineStr">
        <is>
          <t>---</t>
        </is>
      </c>
      <c r="AV2616" t="inlineStr">
        <is>
          <t>---</t>
        </is>
      </c>
      <c r="AW2616" t="inlineStr">
        <is>
          <t>---</t>
        </is>
      </c>
      <c r="AX2616" t="inlineStr">
        <is>
          <t>---</t>
        </is>
      </c>
      <c r="AY2616" t="inlineStr">
        <is>
          <t>---</t>
        </is>
      </c>
      <c r="AZ2616" t="inlineStr">
        <is>
          <t>---</t>
        </is>
      </c>
      <c r="BA2616" t="inlineStr">
        <is>
          <t>045b1f386b2c56b3c3cb2962ea440b8b</t>
        </is>
      </c>
      <c r="BB2616" t="inlineStr">
        <is>
          <t>http://openrosa.org/formdesigner/0B48E039-1E80-49A7-AC24-732B6E788E39</t>
        </is>
      </c>
      <c r="BC2616" t="inlineStr">
        <is>
          <t>Ration et autres visites</t>
        </is>
      </c>
      <c r="BD2616" t="inlineStr">
        <is>
          <t>CommCare Android, version "2.57.0"(472005). App v16173. CommCare Version 2.57.0. Build 472005, built on: 2025-05-09</t>
        </is>
      </c>
      <c r="BE2616" t="inlineStr">
        <is>
          <t>commcare_05d78f59-ebda-491c-89b8-6c42bab0e02e</t>
        </is>
      </c>
      <c r="BF2616" t="inlineStr"/>
      <c r="BG2616" t="inlineStr">
        <is>
          <t>f13d8149fc6d39ebe86af18272310ff9</t>
        </is>
      </c>
      <c r="BH2616" t="inlineStr">
        <is>
          <t>e80e5bb19d0d4d1e94c8a1a966fa7d8f</t>
        </is>
      </c>
      <c r="BI2616" t="inlineStr">
        <is>
          <t>15246</t>
        </is>
      </c>
      <c r="BJ2616" t="inlineStr">
        <is>
          <t>XFormInstance</t>
        </is>
      </c>
      <c r="BK2616" t="inlineStr">
        <is>
          <t>33b21bec60ba11f08c26df2b0c66d0c2</t>
        </is>
      </c>
      <c r="BL2616" t="b">
        <v>0</v>
      </c>
      <c r="BM2616" t="inlineStr">
        <is>
          <t>---</t>
        </is>
      </c>
      <c r="BN2616" t="inlineStr">
        <is>
          <t>190.115.174.244</t>
        </is>
      </c>
      <c r="BO2616" t="inlineStr">
        <is>
          <t>Aldine Joseph</t>
        </is>
      </c>
    </row>
    <row r="2617">
      <c r="A2617" t="inlineStr">
        <is>
          <t>2615</t>
        </is>
      </c>
      <c r="B2617" t="inlineStr">
        <is>
          <t>705d13e9-1562-418b-a2f4-de21e482a0a8</t>
        </is>
      </c>
      <c r="C2617" t="inlineStr">
        <is>
          <t>2025-07-11</t>
        </is>
      </c>
      <c r="D2617" t="inlineStr">
        <is>
          <t>3</t>
        </is>
      </c>
      <c r="E2617" t="inlineStr">
        <is>
          <t>---</t>
        </is>
      </c>
      <c r="F2617" t="inlineStr">
        <is>
          <t>0</t>
        </is>
      </c>
      <c r="G2617" t="inlineStr">
        <is>
          <t>---</t>
        </is>
      </c>
      <c r="H2617" t="inlineStr">
        <is>
          <t>1</t>
        </is>
      </c>
      <c r="I2617" t="inlineStr">
        <is>
          <t>1</t>
        </is>
      </c>
      <c r="J2617" t="inlineStr">
        <is>
          <t>1</t>
        </is>
      </c>
      <c r="K2617" t="inlineStr">
        <is>
          <t>---</t>
        </is>
      </c>
      <c r="L2617" t="inlineStr">
        <is>
          <t>---</t>
        </is>
      </c>
      <c r="M2617" t="inlineStr">
        <is>
          <t>---</t>
        </is>
      </c>
      <c r="N2617" t="inlineStr">
        <is>
          <t>---</t>
        </is>
      </c>
      <c r="O2617" t="inlineStr">
        <is>
          <t>---</t>
        </is>
      </c>
      <c r="P2617" t="inlineStr">
        <is>
          <t>---</t>
        </is>
      </c>
      <c r="Q2617" t="inlineStr">
        <is>
          <t>---</t>
        </is>
      </c>
      <c r="R2617" t="inlineStr"/>
      <c r="S2617" t="inlineStr"/>
      <c r="T2617" t="inlineStr"/>
      <c r="U2617" t="inlineStr"/>
      <c r="V2617" t="inlineStr"/>
      <c r="W2617" t="inlineStr"/>
      <c r="X2617" t="inlineStr">
        <is>
          <t>LIM/HOSJ/ST02369</t>
        </is>
      </c>
      <c r="Y2617" t="inlineStr">
        <is>
          <t>LIM/HOSJ/ST02369</t>
        </is>
      </c>
      <c r="Z2617" t="inlineStr">
        <is>
          <t>2025-07-11 14:05:49</t>
        </is>
      </c>
      <c r="AA2617" t="inlineStr">
        <is>
          <t>2025-07-11 14:05:33</t>
        </is>
      </c>
      <c r="AB2617" t="inlineStr">
        <is>
          <t>1pierre</t>
        </is>
      </c>
      <c r="AC2617" t="inlineStr">
        <is>
          <t>2025-07-14 14:05:56</t>
        </is>
      </c>
      <c r="AD2617" s="1" t="inlineStr">
        <is>
          <t>https://www.commcarehq.org/a/caris-test/reports/form_data/705d13e9-1562-418b-a2f4-de21e482a0a8/</t>
        </is>
      </c>
      <c r="AE2617" t="inlineStr">
        <is>
          <t>---</t>
        </is>
      </c>
      <c r="AF2617" t="inlineStr">
        <is>
          <t>3c5a623af057e23a32ae4000_29805</t>
        </is>
      </c>
      <c r="AG2617" t="inlineStr">
        <is>
          <t>OK</t>
        </is>
      </c>
      <c r="AH2617" t="inlineStr">
        <is>
          <t>2025-07-11 14:05:49</t>
        </is>
      </c>
      <c r="AI2617" t="inlineStr">
        <is>
          <t>045b1f386b2c56b3c3cb2962ea440b8b</t>
        </is>
      </c>
      <c r="AJ2617" t="inlineStr">
        <is>
          <t>2025-07-11</t>
        </is>
      </c>
      <c r="AK2617" t="inlineStr">
        <is>
          <t>3</t>
        </is>
      </c>
      <c r="AL2617" t="inlineStr">
        <is>
          <t>---</t>
        </is>
      </c>
      <c r="AM2617" t="inlineStr">
        <is>
          <t>0</t>
        </is>
      </c>
      <c r="AN2617" t="inlineStr">
        <is>
          <t>---</t>
        </is>
      </c>
      <c r="AO2617" t="inlineStr">
        <is>
          <t>1</t>
        </is>
      </c>
      <c r="AP2617" t="inlineStr">
        <is>
          <t>1</t>
        </is>
      </c>
      <c r="AQ2617" t="inlineStr"/>
      <c r="AR2617" t="inlineStr"/>
      <c r="AS2617" t="inlineStr"/>
      <c r="AT2617" t="inlineStr"/>
      <c r="AU2617" t="inlineStr">
        <is>
          <t>---</t>
        </is>
      </c>
      <c r="AV2617" t="inlineStr">
        <is>
          <t>---</t>
        </is>
      </c>
      <c r="AW2617" t="inlineStr">
        <is>
          <t>---</t>
        </is>
      </c>
      <c r="AX2617" t="inlineStr">
        <is>
          <t>---</t>
        </is>
      </c>
      <c r="AY2617" t="inlineStr">
        <is>
          <t>---</t>
        </is>
      </c>
      <c r="AZ2617" t="inlineStr">
        <is>
          <t>---</t>
        </is>
      </c>
      <c r="BA2617" t="inlineStr">
        <is>
          <t>045b1f386b2c56b3c3cb2962ea440b8b</t>
        </is>
      </c>
      <c r="BB2617" t="inlineStr">
        <is>
          <t>http://openrosa.org/formdesigner/0B48E039-1E80-49A7-AC24-732B6E788E39</t>
        </is>
      </c>
      <c r="BC2617" t="inlineStr">
        <is>
          <t>Ration et autres visites</t>
        </is>
      </c>
      <c r="BD2617" t="inlineStr">
        <is>
          <t>CommCare Android, version "2.57.0"(472005). App v16173. CommCare Version 2.57.0. Build 472005, built on: 2025-05-09</t>
        </is>
      </c>
      <c r="BE2617" t="inlineStr">
        <is>
          <t>commcare_05d78f59-ebda-491c-89b8-6c42bab0e02e</t>
        </is>
      </c>
      <c r="BF2617" t="inlineStr"/>
      <c r="BG2617" t="inlineStr">
        <is>
          <t>f13d8149fc6d39ebe86af18272310ff9</t>
        </is>
      </c>
      <c r="BH2617" t="inlineStr">
        <is>
          <t>e80e5bb19d0d4d1e94c8a1a966fa7d8f</t>
        </is>
      </c>
      <c r="BI2617" t="inlineStr">
        <is>
          <t>15246</t>
        </is>
      </c>
      <c r="BJ2617" t="inlineStr">
        <is>
          <t>XFormInstance</t>
        </is>
      </c>
      <c r="BK2617" t="inlineStr">
        <is>
          <t>33b21bec60ba11f08c26df2b0c66d0c2</t>
        </is>
      </c>
      <c r="BL2617" t="b">
        <v>0</v>
      </c>
      <c r="BM2617" t="inlineStr">
        <is>
          <t>---</t>
        </is>
      </c>
      <c r="BN2617" t="inlineStr">
        <is>
          <t>190.115.174.244</t>
        </is>
      </c>
      <c r="BO2617" t="inlineStr">
        <is>
          <t>Guesly Joseph</t>
        </is>
      </c>
    </row>
    <row r="2618">
      <c r="A2618" t="inlineStr">
        <is>
          <t>2616</t>
        </is>
      </c>
      <c r="B2618" t="inlineStr">
        <is>
          <t>2a201292-4bfb-44b7-8fb1-94e8387eff08</t>
        </is>
      </c>
      <c r="C2618" t="inlineStr">
        <is>
          <t>2025-07-11</t>
        </is>
      </c>
      <c r="D2618" t="inlineStr">
        <is>
          <t>3</t>
        </is>
      </c>
      <c r="E2618" t="inlineStr">
        <is>
          <t>---</t>
        </is>
      </c>
      <c r="F2618" t="inlineStr">
        <is>
          <t>0</t>
        </is>
      </c>
      <c r="G2618" t="inlineStr">
        <is>
          <t>---</t>
        </is>
      </c>
      <c r="H2618" t="inlineStr">
        <is>
          <t>1</t>
        </is>
      </c>
      <c r="I2618" t="inlineStr">
        <is>
          <t>1</t>
        </is>
      </c>
      <c r="J2618" t="inlineStr">
        <is>
          <t>1</t>
        </is>
      </c>
      <c r="K2618" t="inlineStr">
        <is>
          <t>---</t>
        </is>
      </c>
      <c r="L2618" t="inlineStr">
        <is>
          <t>---</t>
        </is>
      </c>
      <c r="M2618" t="inlineStr">
        <is>
          <t>---</t>
        </is>
      </c>
      <c r="N2618" t="inlineStr">
        <is>
          <t>---</t>
        </is>
      </c>
      <c r="O2618" t="inlineStr">
        <is>
          <t>---</t>
        </is>
      </c>
      <c r="P2618" t="inlineStr">
        <is>
          <t>---</t>
        </is>
      </c>
      <c r="Q2618" t="inlineStr">
        <is>
          <t>---</t>
        </is>
      </c>
      <c r="R2618" t="inlineStr"/>
      <c r="S2618" t="inlineStr"/>
      <c r="T2618" t="inlineStr"/>
      <c r="U2618" t="inlineStr"/>
      <c r="V2618" t="inlineStr"/>
      <c r="W2618" t="inlineStr"/>
      <c r="X2618" t="inlineStr">
        <is>
          <t>LIM/HOSJ/SO01076</t>
        </is>
      </c>
      <c r="Y2618" t="inlineStr">
        <is>
          <t>LIM/HOSJ/SO01076</t>
        </is>
      </c>
      <c r="Z2618" t="inlineStr">
        <is>
          <t>2025-07-11 14:06:41</t>
        </is>
      </c>
      <c r="AA2618" t="inlineStr">
        <is>
          <t>2025-07-11 14:06:25</t>
        </is>
      </c>
      <c r="AB2618" t="inlineStr">
        <is>
          <t>1pierre</t>
        </is>
      </c>
      <c r="AC2618" t="inlineStr">
        <is>
          <t>2025-07-14 14:06:51</t>
        </is>
      </c>
      <c r="AD2618" s="1" t="inlineStr">
        <is>
          <t>https://www.commcarehq.org/a/caris-test/reports/form_data/2a201292-4bfb-44b7-8fb1-94e8387eff08/</t>
        </is>
      </c>
      <c r="AE2618" t="inlineStr">
        <is>
          <t>---</t>
        </is>
      </c>
      <c r="AF2618" t="inlineStr">
        <is>
          <t>2cba54afae10402d9c9bb7c6d9bf81bd</t>
        </is>
      </c>
      <c r="AG2618" t="inlineStr">
        <is>
          <t>OK</t>
        </is>
      </c>
      <c r="AH2618" t="inlineStr">
        <is>
          <t>2025-07-11 14:06:41</t>
        </is>
      </c>
      <c r="AI2618" t="inlineStr">
        <is>
          <t>045b1f386b2c56b3c3cb2962ea440b8b</t>
        </is>
      </c>
      <c r="AJ2618" t="inlineStr">
        <is>
          <t>2025-07-11</t>
        </is>
      </c>
      <c r="AK2618" t="inlineStr">
        <is>
          <t>3</t>
        </is>
      </c>
      <c r="AL2618" t="inlineStr">
        <is>
          <t>---</t>
        </is>
      </c>
      <c r="AM2618" t="inlineStr">
        <is>
          <t>0</t>
        </is>
      </c>
      <c r="AN2618" t="inlineStr">
        <is>
          <t>---</t>
        </is>
      </c>
      <c r="AO2618" t="inlineStr">
        <is>
          <t>1</t>
        </is>
      </c>
      <c r="AP2618" t="inlineStr">
        <is>
          <t>1</t>
        </is>
      </c>
      <c r="AQ2618" t="inlineStr"/>
      <c r="AR2618" t="inlineStr"/>
      <c r="AS2618" t="inlineStr"/>
      <c r="AT2618" t="inlineStr"/>
      <c r="AU2618" t="inlineStr">
        <is>
          <t>---</t>
        </is>
      </c>
      <c r="AV2618" t="inlineStr">
        <is>
          <t>---</t>
        </is>
      </c>
      <c r="AW2618" t="inlineStr">
        <is>
          <t>---</t>
        </is>
      </c>
      <c r="AX2618" t="inlineStr">
        <is>
          <t>---</t>
        </is>
      </c>
      <c r="AY2618" t="inlineStr">
        <is>
          <t>---</t>
        </is>
      </c>
      <c r="AZ2618" t="inlineStr">
        <is>
          <t>---</t>
        </is>
      </c>
      <c r="BA2618" t="inlineStr">
        <is>
          <t>045b1f386b2c56b3c3cb2962ea440b8b</t>
        </is>
      </c>
      <c r="BB2618" t="inlineStr">
        <is>
          <t>http://openrosa.org/formdesigner/0B48E039-1E80-49A7-AC24-732B6E788E39</t>
        </is>
      </c>
      <c r="BC2618" t="inlineStr">
        <is>
          <t>Ration et autres visites</t>
        </is>
      </c>
      <c r="BD2618" t="inlineStr">
        <is>
          <t>CommCare Android, version "2.57.0"(472005). App v16173. CommCare Version 2.57.0. Build 472005, built on: 2025-05-09</t>
        </is>
      </c>
      <c r="BE2618" t="inlineStr">
        <is>
          <t>commcare_05d78f59-ebda-491c-89b8-6c42bab0e02e</t>
        </is>
      </c>
      <c r="BF2618" t="inlineStr"/>
      <c r="BG2618" t="inlineStr">
        <is>
          <t>f13d8149fc6d39ebe86af18272310ff9</t>
        </is>
      </c>
      <c r="BH2618" t="inlineStr">
        <is>
          <t>e80e5bb19d0d4d1e94c8a1a966fa7d8f</t>
        </is>
      </c>
      <c r="BI2618" t="inlineStr">
        <is>
          <t>15246</t>
        </is>
      </c>
      <c r="BJ2618" t="inlineStr">
        <is>
          <t>XFormInstance</t>
        </is>
      </c>
      <c r="BK2618" t="inlineStr">
        <is>
          <t>33b21bec60ba11f08c26df2b0c66d0c2</t>
        </is>
      </c>
      <c r="BL2618" t="b">
        <v>0</v>
      </c>
      <c r="BM2618" t="inlineStr">
        <is>
          <t>---</t>
        </is>
      </c>
      <c r="BN2618" t="inlineStr">
        <is>
          <t>190.115.174.244</t>
        </is>
      </c>
      <c r="BO2618" t="inlineStr">
        <is>
          <t>Nathalie Ambroise</t>
        </is>
      </c>
    </row>
    <row r="2619">
      <c r="A2619" t="inlineStr">
        <is>
          <t>2617</t>
        </is>
      </c>
      <c r="B2619" t="inlineStr">
        <is>
          <t>087bf29c-28e8-4a98-a45b-625b554857aa</t>
        </is>
      </c>
      <c r="C2619" t="inlineStr">
        <is>
          <t>2025-07-11</t>
        </is>
      </c>
      <c r="D2619" t="inlineStr">
        <is>
          <t>3</t>
        </is>
      </c>
      <c r="E2619" t="inlineStr">
        <is>
          <t>---</t>
        </is>
      </c>
      <c r="F2619" t="inlineStr">
        <is>
          <t>0</t>
        </is>
      </c>
      <c r="G2619" t="inlineStr">
        <is>
          <t>---</t>
        </is>
      </c>
      <c r="H2619" t="inlineStr">
        <is>
          <t>1</t>
        </is>
      </c>
      <c r="I2619" t="inlineStr">
        <is>
          <t>1</t>
        </is>
      </c>
      <c r="J2619" t="inlineStr">
        <is>
          <t>1</t>
        </is>
      </c>
      <c r="K2619" t="inlineStr">
        <is>
          <t>---</t>
        </is>
      </c>
      <c r="L2619" t="inlineStr">
        <is>
          <t>---</t>
        </is>
      </c>
      <c r="M2619" t="inlineStr">
        <is>
          <t>---</t>
        </is>
      </c>
      <c r="N2619" t="inlineStr">
        <is>
          <t>---</t>
        </is>
      </c>
      <c r="O2619" t="inlineStr">
        <is>
          <t>---</t>
        </is>
      </c>
      <c r="P2619" t="inlineStr">
        <is>
          <t>---</t>
        </is>
      </c>
      <c r="Q2619" t="inlineStr">
        <is>
          <t>---</t>
        </is>
      </c>
      <c r="R2619" t="inlineStr"/>
      <c r="S2619" t="inlineStr"/>
      <c r="T2619" t="inlineStr"/>
      <c r="U2619" t="inlineStr"/>
      <c r="V2619" t="inlineStr"/>
      <c r="W2619" t="inlineStr"/>
      <c r="X2619" t="inlineStr">
        <is>
          <t>LIM/HOSJ/SO00248</t>
        </is>
      </c>
      <c r="Y2619" t="inlineStr">
        <is>
          <t>LIM/HOSJ/SO00248</t>
        </is>
      </c>
      <c r="Z2619" t="inlineStr">
        <is>
          <t>2025-07-11 14:12:15</t>
        </is>
      </c>
      <c r="AA2619" t="inlineStr">
        <is>
          <t>2025-07-11 14:12:03</t>
        </is>
      </c>
      <c r="AB2619" t="inlineStr">
        <is>
          <t>1pierre</t>
        </is>
      </c>
      <c r="AC2619" t="inlineStr">
        <is>
          <t>2025-07-14 14:12:21</t>
        </is>
      </c>
      <c r="AD2619" s="1" t="inlineStr">
        <is>
          <t>https://www.commcarehq.org/a/caris-test/reports/form_data/087bf29c-28e8-4a98-a45b-625b554857aa/</t>
        </is>
      </c>
      <c r="AE2619" t="inlineStr">
        <is>
          <t>---</t>
        </is>
      </c>
      <c r="AF2619" t="inlineStr">
        <is>
          <t>3c5a623af057e23a32ae4000_16653</t>
        </is>
      </c>
      <c r="AG2619" t="inlineStr">
        <is>
          <t>OK</t>
        </is>
      </c>
      <c r="AH2619" t="inlineStr">
        <is>
          <t>2025-07-11 14:12:15</t>
        </is>
      </c>
      <c r="AI2619" t="inlineStr">
        <is>
          <t>045b1f386b2c56b3c3cb2962ea440b8b</t>
        </is>
      </c>
      <c r="AJ2619" t="inlineStr">
        <is>
          <t>2025-07-11</t>
        </is>
      </c>
      <c r="AK2619" t="inlineStr">
        <is>
          <t>3</t>
        </is>
      </c>
      <c r="AL2619" t="inlineStr">
        <is>
          <t>---</t>
        </is>
      </c>
      <c r="AM2619" t="inlineStr">
        <is>
          <t>0</t>
        </is>
      </c>
      <c r="AN2619" t="inlineStr">
        <is>
          <t>---</t>
        </is>
      </c>
      <c r="AO2619" t="inlineStr">
        <is>
          <t>1</t>
        </is>
      </c>
      <c r="AP2619" t="inlineStr">
        <is>
          <t>1</t>
        </is>
      </c>
      <c r="AQ2619" t="inlineStr"/>
      <c r="AR2619" t="inlineStr"/>
      <c r="AS2619" t="inlineStr"/>
      <c r="AT2619" t="inlineStr"/>
      <c r="AU2619" t="inlineStr">
        <is>
          <t>---</t>
        </is>
      </c>
      <c r="AV2619" t="inlineStr">
        <is>
          <t>---</t>
        </is>
      </c>
      <c r="AW2619" t="inlineStr">
        <is>
          <t>---</t>
        </is>
      </c>
      <c r="AX2619" t="inlineStr">
        <is>
          <t>---</t>
        </is>
      </c>
      <c r="AY2619" t="inlineStr">
        <is>
          <t>---</t>
        </is>
      </c>
      <c r="AZ2619" t="inlineStr">
        <is>
          <t>---</t>
        </is>
      </c>
      <c r="BA2619" t="inlineStr">
        <is>
          <t>045b1f386b2c56b3c3cb2962ea440b8b</t>
        </is>
      </c>
      <c r="BB2619" t="inlineStr">
        <is>
          <t>http://openrosa.org/formdesigner/0B48E039-1E80-49A7-AC24-732B6E788E39</t>
        </is>
      </c>
      <c r="BC2619" t="inlineStr">
        <is>
          <t>Ration et autres visites</t>
        </is>
      </c>
      <c r="BD2619" t="inlineStr">
        <is>
          <t>CommCare Android, version "2.57.0"(472005). App v16173. CommCare Version 2.57.0. Build 472005, built on: 2025-05-09</t>
        </is>
      </c>
      <c r="BE2619" t="inlineStr">
        <is>
          <t>commcare_05d78f59-ebda-491c-89b8-6c42bab0e02e</t>
        </is>
      </c>
      <c r="BF2619" t="inlineStr"/>
      <c r="BG2619" t="inlineStr">
        <is>
          <t>f13d8149fc6d39ebe86af18272310ff9</t>
        </is>
      </c>
      <c r="BH2619" t="inlineStr">
        <is>
          <t>e80e5bb19d0d4d1e94c8a1a966fa7d8f</t>
        </is>
      </c>
      <c r="BI2619" t="inlineStr">
        <is>
          <t>15246</t>
        </is>
      </c>
      <c r="BJ2619" t="inlineStr">
        <is>
          <t>XFormInstance</t>
        </is>
      </c>
      <c r="BK2619" t="inlineStr">
        <is>
          <t>33b21bec60ba11f08c26df2b0c66d0c2</t>
        </is>
      </c>
      <c r="BL2619" t="b">
        <v>0</v>
      </c>
      <c r="BM2619" t="inlineStr">
        <is>
          <t>---</t>
        </is>
      </c>
      <c r="BN2619" t="inlineStr">
        <is>
          <t>190.115.174.244</t>
        </is>
      </c>
      <c r="BO2619" t="inlineStr">
        <is>
          <t>Edilson Ambroise</t>
        </is>
      </c>
    </row>
    <row r="2620">
      <c r="A2620" t="inlineStr">
        <is>
          <t>2618</t>
        </is>
      </c>
      <c r="B2620" t="inlineStr">
        <is>
          <t>6fb2133c-e1cc-4bda-975c-d0ce6224bcf9</t>
        </is>
      </c>
      <c r="C2620" t="inlineStr">
        <is>
          <t>2025-07-10</t>
        </is>
      </c>
      <c r="D2620" t="inlineStr">
        <is>
          <t>4</t>
        </is>
      </c>
      <c r="E2620" t="inlineStr">
        <is>
          <t>absent en club</t>
        </is>
      </c>
      <c r="F2620" t="inlineStr">
        <is>
          <t>1</t>
        </is>
      </c>
      <c r="G2620" t="inlineStr">
        <is>
          <t>.</t>
        </is>
      </c>
      <c r="H2620" t="inlineStr">
        <is>
          <t>1</t>
        </is>
      </c>
      <c r="I2620" t="inlineStr">
        <is>
          <t>0</t>
        </is>
      </c>
      <c r="J2620" t="inlineStr">
        <is>
          <t>---</t>
        </is>
      </c>
      <c r="K2620" t="inlineStr">
        <is>
          <t>---</t>
        </is>
      </c>
      <c r="L2620" t="inlineStr">
        <is>
          <t>---</t>
        </is>
      </c>
      <c r="M2620" t="inlineStr">
        <is>
          <t>---</t>
        </is>
      </c>
      <c r="N2620" t="inlineStr">
        <is>
          <t>---</t>
        </is>
      </c>
      <c r="O2620" t="inlineStr">
        <is>
          <t>---</t>
        </is>
      </c>
      <c r="P2620" t="inlineStr">
        <is>
          <t>---</t>
        </is>
      </c>
      <c r="Q2620" t="inlineStr">
        <is>
          <t>---</t>
        </is>
      </c>
      <c r="R2620" t="inlineStr">
        <is>
          <t>---</t>
        </is>
      </c>
      <c r="S2620" t="inlineStr">
        <is>
          <t>---</t>
        </is>
      </c>
      <c r="T2620" t="inlineStr">
        <is>
          <t>---</t>
        </is>
      </c>
      <c r="U2620" t="inlineStr">
        <is>
          <t>---</t>
        </is>
      </c>
      <c r="V2620" t="inlineStr">
        <is>
          <t>---</t>
        </is>
      </c>
      <c r="W2620" t="inlineStr"/>
      <c r="X2620" t="inlineStr">
        <is>
          <t>CAP/CMSO/00129</t>
        </is>
      </c>
      <c r="Y2620" t="inlineStr">
        <is>
          <t>CAP/CMSO/00129</t>
        </is>
      </c>
      <c r="Z2620" t="inlineStr">
        <is>
          <t>2025-07-10 14:08:07</t>
        </is>
      </c>
      <c r="AA2620" t="inlineStr">
        <is>
          <t>2025-07-10 14:07:27</t>
        </is>
      </c>
      <c r="AB2620" t="inlineStr">
        <is>
          <t>1rose</t>
        </is>
      </c>
      <c r="AC2620" t="inlineStr">
        <is>
          <t>2025-07-14 14:40:50</t>
        </is>
      </c>
      <c r="AD2620" s="1" t="inlineStr">
        <is>
          <t>https://www.commcarehq.org/a/caris-test/reports/form_data/6fb2133c-e1cc-4bda-975c-d0ce6224bcf9/</t>
        </is>
      </c>
      <c r="AE2620" t="inlineStr">
        <is>
          <t>---</t>
        </is>
      </c>
      <c r="AF2620" t="inlineStr">
        <is>
          <t>3c5a623af057e23a32ae4000_18700</t>
        </is>
      </c>
      <c r="AG2620" t="inlineStr">
        <is>
          <t>---</t>
        </is>
      </c>
      <c r="AH2620" t="inlineStr">
        <is>
          <t>2025-07-10 14:08:07</t>
        </is>
      </c>
      <c r="AI2620" t="inlineStr">
        <is>
          <t>2dea52d1789dbc2c3c784b18002f6f8d</t>
        </is>
      </c>
      <c r="AJ2620" t="inlineStr">
        <is>
          <t>2025-07-10</t>
        </is>
      </c>
      <c r="AK2620" t="inlineStr">
        <is>
          <t>4</t>
        </is>
      </c>
      <c r="AL2620" t="inlineStr">
        <is>
          <t>absent en club</t>
        </is>
      </c>
      <c r="AM2620" t="inlineStr">
        <is>
          <t>1</t>
        </is>
      </c>
      <c r="AN2620" t="inlineStr">
        <is>
          <t>.</t>
        </is>
      </c>
      <c r="AO2620" t="inlineStr">
        <is>
          <t>1</t>
        </is>
      </c>
      <c r="AP2620" t="inlineStr">
        <is>
          <t>0</t>
        </is>
      </c>
      <c r="AQ2620" t="inlineStr">
        <is>
          <t>---</t>
        </is>
      </c>
      <c r="AR2620" t="inlineStr">
        <is>
          <t>---</t>
        </is>
      </c>
      <c r="AS2620" t="inlineStr">
        <is>
          <t>---</t>
        </is>
      </c>
      <c r="AT2620" t="inlineStr"/>
      <c r="AU2620" t="inlineStr">
        <is>
          <t>---</t>
        </is>
      </c>
      <c r="AV2620" t="inlineStr">
        <is>
          <t>---</t>
        </is>
      </c>
      <c r="AW2620" t="inlineStr">
        <is>
          <t>---</t>
        </is>
      </c>
      <c r="AX2620" t="inlineStr">
        <is>
          <t>---</t>
        </is>
      </c>
      <c r="AY2620" t="inlineStr">
        <is>
          <t>---</t>
        </is>
      </c>
      <c r="AZ2620" t="inlineStr">
        <is>
          <t>---</t>
        </is>
      </c>
      <c r="BA2620" t="inlineStr">
        <is>
          <t>2dea52d1789dbc2c3c784b18002f6f8d</t>
        </is>
      </c>
      <c r="BB2620" t="inlineStr">
        <is>
          <t>http://openrosa.org/formdesigner/0B48E039-1E80-49A7-AC24-732B6E788E39</t>
        </is>
      </c>
      <c r="BC2620" t="inlineStr">
        <is>
          <t>Ration et autres visites</t>
        </is>
      </c>
      <c r="BD2620" t="inlineStr">
        <is>
          <t>CommCare Android, version "2.57.0"(472003). App v16173. CommCare Version 2.57.0. Build 472003, built on: 2025-04-18</t>
        </is>
      </c>
      <c r="BE2620" t="inlineStr">
        <is>
          <t>commcare_6f11ce87-99a9-46e8-b6bd-276036be1616</t>
        </is>
      </c>
      <c r="BF2620" t="inlineStr">
        <is>
          <t>19.7506875 -72.2140676 39.29 13.9</t>
        </is>
      </c>
      <c r="BG2620" t="inlineStr">
        <is>
          <t>f13d8149fc6d39ebe86af18272310ff9</t>
        </is>
      </c>
      <c r="BH2620" t="inlineStr">
        <is>
          <t>e80e5bb19d0d4d1e94c8a1a966fa7d8f</t>
        </is>
      </c>
      <c r="BI2620" t="inlineStr">
        <is>
          <t>15246</t>
        </is>
      </c>
      <c r="BJ2620" t="inlineStr">
        <is>
          <t>XFormInstance</t>
        </is>
      </c>
      <c r="BK2620" t="inlineStr">
        <is>
          <t>692a6c7a60ba11f0902a7baf17422383</t>
        </is>
      </c>
      <c r="BL2620" t="b">
        <v>0</v>
      </c>
      <c r="BM2620" t="inlineStr">
        <is>
          <t>---</t>
        </is>
      </c>
      <c r="BN2620" t="inlineStr">
        <is>
          <t>66.9.168.131</t>
        </is>
      </c>
      <c r="BO2620" t="inlineStr">
        <is>
          <t>Livensley Bernard</t>
        </is>
      </c>
    </row>
    <row r="2621">
      <c r="A2621" t="inlineStr">
        <is>
          <t>2619</t>
        </is>
      </c>
      <c r="B2621" t="inlineStr">
        <is>
          <t>5adb9b73-952e-45dc-a548-889fcaa40f80</t>
        </is>
      </c>
      <c r="C2621" t="inlineStr">
        <is>
          <t>2025-07-15</t>
        </is>
      </c>
      <c r="D2621" t="inlineStr">
        <is>
          <t>3</t>
        </is>
      </c>
      <c r="E2621" t="inlineStr">
        <is>
          <t>---</t>
        </is>
      </c>
      <c r="F2621" t="inlineStr">
        <is>
          <t>0</t>
        </is>
      </c>
      <c r="G2621" t="inlineStr">
        <is>
          <t>---</t>
        </is>
      </c>
      <c r="H2621" t="inlineStr">
        <is>
          <t>1</t>
        </is>
      </c>
      <c r="I2621" t="inlineStr">
        <is>
          <t>1</t>
        </is>
      </c>
      <c r="J2621" t="inlineStr">
        <is>
          <t>1</t>
        </is>
      </c>
      <c r="K2621" t="inlineStr">
        <is>
          <t>---</t>
        </is>
      </c>
      <c r="L2621" t="inlineStr">
        <is>
          <t>---</t>
        </is>
      </c>
      <c r="M2621" t="inlineStr">
        <is>
          <t>---</t>
        </is>
      </c>
      <c r="N2621" t="inlineStr">
        <is>
          <t>---</t>
        </is>
      </c>
      <c r="O2621" t="inlineStr">
        <is>
          <t>---</t>
        </is>
      </c>
      <c r="P2621" t="inlineStr">
        <is>
          <t>---</t>
        </is>
      </c>
      <c r="Q2621" t="inlineStr">
        <is>
          <t>---</t>
        </is>
      </c>
      <c r="R2621" t="inlineStr"/>
      <c r="S2621" t="inlineStr">
        <is>
          <t>36.5</t>
        </is>
      </c>
      <c r="T2621" t="inlineStr"/>
      <c r="U2621" t="inlineStr"/>
      <c r="V2621" t="inlineStr"/>
      <c r="W2621" t="inlineStr">
        <is>
          <t>19.6123339 -72.0291398 13.4 15.58</t>
        </is>
      </c>
      <c r="X2621" t="inlineStr">
        <is>
          <t>CAP/CALT/ST01099</t>
        </is>
      </c>
      <c r="Y2621" t="inlineStr">
        <is>
          <t>CAP/CALT/ST01099</t>
        </is>
      </c>
      <c r="Z2621" t="inlineStr">
        <is>
          <t>2025-07-15 17:46:30</t>
        </is>
      </c>
      <c r="AA2621" t="inlineStr">
        <is>
          <t>2025-07-15 13:19:48</t>
        </is>
      </c>
      <c r="AB2621" t="inlineStr">
        <is>
          <t>1irania</t>
        </is>
      </c>
      <c r="AC2621" t="inlineStr">
        <is>
          <t>2025-07-15 17:46:31</t>
        </is>
      </c>
      <c r="AD2621" s="1" t="inlineStr">
        <is>
          <t>https://www.commcarehq.org/a/caris-test/reports/form_data/5adb9b73-952e-45dc-a548-889fcaa40f80/</t>
        </is>
      </c>
      <c r="AE2621" t="inlineStr">
        <is>
          <t>---</t>
        </is>
      </c>
      <c r="AF2621" t="inlineStr">
        <is>
          <t>3c5a623af057e23a32ae4000_31570</t>
        </is>
      </c>
      <c r="AG2621" t="inlineStr">
        <is>
          <t>OK</t>
        </is>
      </c>
      <c r="AH2621" t="inlineStr">
        <is>
          <t>2025-07-15 17:46:30</t>
        </is>
      </c>
      <c r="AI2621" t="inlineStr">
        <is>
          <t>42a82b7de9e609ae71648670ad4c56aa</t>
        </is>
      </c>
      <c r="AJ2621" t="inlineStr">
        <is>
          <t>2025-07-15</t>
        </is>
      </c>
      <c r="AK2621" t="inlineStr">
        <is>
          <t>3</t>
        </is>
      </c>
      <c r="AL2621" t="inlineStr">
        <is>
          <t>---</t>
        </is>
      </c>
      <c r="AM2621" t="inlineStr">
        <is>
          <t>0</t>
        </is>
      </c>
      <c r="AN2621" t="inlineStr">
        <is>
          <t>---</t>
        </is>
      </c>
      <c r="AO2621" t="inlineStr">
        <is>
          <t>1</t>
        </is>
      </c>
      <c r="AP2621" t="inlineStr">
        <is>
          <t>1</t>
        </is>
      </c>
      <c r="AQ2621" t="inlineStr"/>
      <c r="AR2621" t="inlineStr">
        <is>
          <t>36.5</t>
        </is>
      </c>
      <c r="AS2621" t="inlineStr"/>
      <c r="AT2621" t="inlineStr">
        <is>
          <t>19.6123339 -72.0291398 13.4 15.58</t>
        </is>
      </c>
      <c r="AU2621" t="inlineStr">
        <is>
          <t>---</t>
        </is>
      </c>
      <c r="AV2621" t="inlineStr">
        <is>
          <t>---</t>
        </is>
      </c>
      <c r="AW2621" t="inlineStr">
        <is>
          <t>---</t>
        </is>
      </c>
      <c r="AX2621" t="inlineStr">
        <is>
          <t>---</t>
        </is>
      </c>
      <c r="AY2621" t="inlineStr">
        <is>
          <t>---</t>
        </is>
      </c>
      <c r="AZ2621" t="inlineStr">
        <is>
          <t>---</t>
        </is>
      </c>
      <c r="BA2621" t="inlineStr">
        <is>
          <t>42a82b7de9e609ae71648670ad4c56aa</t>
        </is>
      </c>
      <c r="BB2621" t="inlineStr">
        <is>
          <t>http://openrosa.org/formdesigner/0B48E039-1E80-49A7-AC24-732B6E788E39</t>
        </is>
      </c>
      <c r="BC2621" t="inlineStr">
        <is>
          <t>Ration et autres visites</t>
        </is>
      </c>
      <c r="BD2621" t="inlineStr">
        <is>
          <t>CommCare Android, version "2.57.0"(474021). App v16173. CommCare Version 2.57.0. Build 474021, built on: 2025-06-13</t>
        </is>
      </c>
      <c r="BE2621" t="inlineStr">
        <is>
          <t>commcare_810115cc-52c5-4875-8fe9-3d267d1618b9</t>
        </is>
      </c>
      <c r="BF2621" t="inlineStr">
        <is>
          <t>19.6125569 -72.0294232 13.3 9.0</t>
        </is>
      </c>
      <c r="BG2621" t="inlineStr">
        <is>
          <t>f13d8149fc6d39ebe86af18272310ff9</t>
        </is>
      </c>
      <c r="BH2621" t="inlineStr">
        <is>
          <t>e80e5bb19d0d4d1e94c8a1a966fa7d8f</t>
        </is>
      </c>
      <c r="BI2621" t="inlineStr">
        <is>
          <t>15246</t>
        </is>
      </c>
      <c r="BJ2621" t="inlineStr">
        <is>
          <t>XFormInstance</t>
        </is>
      </c>
      <c r="BK2621" t="inlineStr">
        <is>
          <t>e070997a60c011f0abd0612325421718</t>
        </is>
      </c>
      <c r="BL2621" t="b">
        <v>0</v>
      </c>
      <c r="BM2621" t="inlineStr">
        <is>
          <t>---</t>
        </is>
      </c>
      <c r="BN2621" t="inlineStr">
        <is>
          <t>200.113.253.5</t>
        </is>
      </c>
      <c r="BO2621" t="inlineStr">
        <is>
          <t>ROOBENDJY GEORGES</t>
        </is>
      </c>
    </row>
    <row r="2622">
      <c r="A2622" t="inlineStr">
        <is>
          <t>2620</t>
        </is>
      </c>
      <c r="B2622" t="inlineStr">
        <is>
          <t>aff1cfc9-58f2-4e44-82fe-991217203d21</t>
        </is>
      </c>
      <c r="C2622" t="inlineStr">
        <is>
          <t>2025-07-15</t>
        </is>
      </c>
      <c r="D2622" t="inlineStr">
        <is>
          <t>3</t>
        </is>
      </c>
      <c r="E2622" t="inlineStr">
        <is>
          <t>---</t>
        </is>
      </c>
      <c r="F2622" t="inlineStr">
        <is>
          <t>0</t>
        </is>
      </c>
      <c r="G2622" t="inlineStr">
        <is>
          <t>---</t>
        </is>
      </c>
      <c r="H2622" t="inlineStr">
        <is>
          <t>1</t>
        </is>
      </c>
      <c r="I2622" t="inlineStr">
        <is>
          <t>1</t>
        </is>
      </c>
      <c r="J2622" t="inlineStr">
        <is>
          <t>1</t>
        </is>
      </c>
      <c r="K2622" t="inlineStr">
        <is>
          <t>---</t>
        </is>
      </c>
      <c r="L2622" t="inlineStr">
        <is>
          <t>---</t>
        </is>
      </c>
      <c r="M2622" t="inlineStr">
        <is>
          <t>---</t>
        </is>
      </c>
      <c r="N2622" t="inlineStr">
        <is>
          <t>---</t>
        </is>
      </c>
      <c r="O2622" t="inlineStr">
        <is>
          <t>---</t>
        </is>
      </c>
      <c r="P2622" t="inlineStr">
        <is>
          <t>---</t>
        </is>
      </c>
      <c r="Q2622" t="inlineStr">
        <is>
          <t>---</t>
        </is>
      </c>
      <c r="R2622" t="inlineStr"/>
      <c r="S2622" t="inlineStr">
        <is>
          <t>47.2</t>
        </is>
      </c>
      <c r="T2622" t="inlineStr"/>
      <c r="U2622" t="inlineStr"/>
      <c r="V2622" t="inlineStr"/>
      <c r="W2622" t="inlineStr"/>
      <c r="X2622" t="inlineStr">
        <is>
          <t>CAP/CALT/ST01584</t>
        </is>
      </c>
      <c r="Y2622" t="inlineStr">
        <is>
          <t>CAP/CALT/ST01584</t>
        </is>
      </c>
      <c r="Z2622" t="inlineStr">
        <is>
          <t>2025-07-15 17:49:51</t>
        </is>
      </c>
      <c r="AA2622" t="inlineStr">
        <is>
          <t>2025-07-15 17:49:29</t>
        </is>
      </c>
      <c r="AB2622" t="inlineStr">
        <is>
          <t>1irania</t>
        </is>
      </c>
      <c r="AC2622" t="inlineStr">
        <is>
          <t>2025-07-15 17:49:52</t>
        </is>
      </c>
      <c r="AD2622" s="1" t="inlineStr">
        <is>
          <t>https://www.commcarehq.org/a/caris-test/reports/form_data/aff1cfc9-58f2-4e44-82fe-991217203d21/</t>
        </is>
      </c>
      <c r="AE2622" t="inlineStr">
        <is>
          <t>---</t>
        </is>
      </c>
      <c r="AF2622" t="inlineStr">
        <is>
          <t>3c5a623af057e23a32ae4000_47390</t>
        </is>
      </c>
      <c r="AG2622" t="inlineStr">
        <is>
          <t>OK</t>
        </is>
      </c>
      <c r="AH2622" t="inlineStr">
        <is>
          <t>2025-07-15 17:49:51</t>
        </is>
      </c>
      <c r="AI2622" t="inlineStr">
        <is>
          <t>42a82b7de9e609ae71648670ad4c56aa</t>
        </is>
      </c>
      <c r="AJ2622" t="inlineStr">
        <is>
          <t>2025-07-15</t>
        </is>
      </c>
      <c r="AK2622" t="inlineStr">
        <is>
          <t>3</t>
        </is>
      </c>
      <c r="AL2622" t="inlineStr">
        <is>
          <t>---</t>
        </is>
      </c>
      <c r="AM2622" t="inlineStr">
        <is>
          <t>0</t>
        </is>
      </c>
      <c r="AN2622" t="inlineStr">
        <is>
          <t>---</t>
        </is>
      </c>
      <c r="AO2622" t="inlineStr">
        <is>
          <t>1</t>
        </is>
      </c>
      <c r="AP2622" t="inlineStr">
        <is>
          <t>1</t>
        </is>
      </c>
      <c r="AQ2622" t="inlineStr"/>
      <c r="AR2622" t="inlineStr">
        <is>
          <t>47.2</t>
        </is>
      </c>
      <c r="AS2622" t="inlineStr"/>
      <c r="AT2622" t="inlineStr"/>
      <c r="AU2622" t="inlineStr">
        <is>
          <t>---</t>
        </is>
      </c>
      <c r="AV2622" t="inlineStr">
        <is>
          <t>---</t>
        </is>
      </c>
      <c r="AW2622" t="inlineStr">
        <is>
          <t>---</t>
        </is>
      </c>
      <c r="AX2622" t="inlineStr">
        <is>
          <t>---</t>
        </is>
      </c>
      <c r="AY2622" t="inlineStr">
        <is>
          <t>---</t>
        </is>
      </c>
      <c r="AZ2622" t="inlineStr">
        <is>
          <t>---</t>
        </is>
      </c>
      <c r="BA2622" t="inlineStr">
        <is>
          <t>42a82b7de9e609ae71648670ad4c56aa</t>
        </is>
      </c>
      <c r="BB2622" t="inlineStr">
        <is>
          <t>http://openrosa.org/formdesigner/0B48E039-1E80-49A7-AC24-732B6E788E39</t>
        </is>
      </c>
      <c r="BC2622" t="inlineStr">
        <is>
          <t>Ration et autres visites</t>
        </is>
      </c>
      <c r="BD2622" t="inlineStr">
        <is>
          <t>CommCare Android, version "2.57.0"(474021). App v16173. CommCare Version 2.57.0. Build 474021, built on: 2025-06-13</t>
        </is>
      </c>
      <c r="BE2622" t="inlineStr">
        <is>
          <t>commcare_810115cc-52c5-4875-8fe9-3d267d1618b9</t>
        </is>
      </c>
      <c r="BF2622" t="inlineStr">
        <is>
          <t>19.6124248 -72.02671 11.7 9.91</t>
        </is>
      </c>
      <c r="BG2622" t="inlineStr">
        <is>
          <t>f13d8149fc6d39ebe86af18272310ff9</t>
        </is>
      </c>
      <c r="BH2622" t="inlineStr">
        <is>
          <t>e80e5bb19d0d4d1e94c8a1a966fa7d8f</t>
        </is>
      </c>
      <c r="BI2622" t="inlineStr">
        <is>
          <t>15246</t>
        </is>
      </c>
      <c r="BJ2622" t="inlineStr">
        <is>
          <t>XFormInstance</t>
        </is>
      </c>
      <c r="BK2622" t="inlineStr">
        <is>
          <t>e070997a60c011f0abd0612325421718</t>
        </is>
      </c>
      <c r="BL2622" t="b">
        <v>0</v>
      </c>
      <c r="BM2622" t="inlineStr">
        <is>
          <t>---</t>
        </is>
      </c>
      <c r="BN2622" t="inlineStr">
        <is>
          <t>200.113.253.5</t>
        </is>
      </c>
      <c r="BO2622" t="inlineStr">
        <is>
          <t>Milandiana Firmin</t>
        </is>
      </c>
    </row>
    <row r="2623">
      <c r="A2623" t="inlineStr">
        <is>
          <t>2621</t>
        </is>
      </c>
      <c r="B2623" t="inlineStr">
        <is>
          <t>fe810acc-c1e2-42ed-a702-8dde842c5190</t>
        </is>
      </c>
      <c r="C2623" t="inlineStr">
        <is>
          <t>2025-07-15</t>
        </is>
      </c>
      <c r="D2623" t="inlineStr">
        <is>
          <t>3</t>
        </is>
      </c>
      <c r="E2623" t="inlineStr">
        <is>
          <t>---</t>
        </is>
      </c>
      <c r="F2623" t="inlineStr">
        <is>
          <t>0</t>
        </is>
      </c>
      <c r="G2623" t="inlineStr">
        <is>
          <t>---</t>
        </is>
      </c>
      <c r="H2623" t="inlineStr">
        <is>
          <t>1</t>
        </is>
      </c>
      <c r="I2623" t="inlineStr">
        <is>
          <t>0</t>
        </is>
      </c>
      <c r="J2623" t="inlineStr">
        <is>
          <t>---</t>
        </is>
      </c>
      <c r="K2623" t="inlineStr">
        <is>
          <t>---</t>
        </is>
      </c>
      <c r="L2623" t="inlineStr">
        <is>
          <t>---</t>
        </is>
      </c>
      <c r="M2623" t="inlineStr">
        <is>
          <t>---</t>
        </is>
      </c>
      <c r="N2623" t="inlineStr">
        <is>
          <t>---</t>
        </is>
      </c>
      <c r="O2623" t="inlineStr">
        <is>
          <t>---</t>
        </is>
      </c>
      <c r="P2623" t="inlineStr">
        <is>
          <t>---</t>
        </is>
      </c>
      <c r="Q2623" t="inlineStr">
        <is>
          <t>---</t>
        </is>
      </c>
      <c r="R2623" t="inlineStr">
        <is>
          <t>---</t>
        </is>
      </c>
      <c r="S2623" t="inlineStr">
        <is>
          <t>---</t>
        </is>
      </c>
      <c r="T2623" t="inlineStr">
        <is>
          <t>---</t>
        </is>
      </c>
      <c r="U2623" t="inlineStr">
        <is>
          <t>---</t>
        </is>
      </c>
      <c r="V2623" t="inlineStr">
        <is>
          <t>---</t>
        </is>
      </c>
      <c r="W2623" t="inlineStr"/>
      <c r="X2623" t="inlineStr">
        <is>
          <t>CAP/CALT/ST01201</t>
        </is>
      </c>
      <c r="Y2623" t="inlineStr">
        <is>
          <t>CAP/CALT/ST01201</t>
        </is>
      </c>
      <c r="Z2623" t="inlineStr">
        <is>
          <t>2025-07-15 17:52:06</t>
        </is>
      </c>
      <c r="AA2623" t="inlineStr">
        <is>
          <t>2025-07-15 17:51:49</t>
        </is>
      </c>
      <c r="AB2623" t="inlineStr">
        <is>
          <t>1irania</t>
        </is>
      </c>
      <c r="AC2623" t="inlineStr">
        <is>
          <t>2025-07-15 17:52:07</t>
        </is>
      </c>
      <c r="AD2623" s="1" t="inlineStr">
        <is>
          <t>https://www.commcarehq.org/a/caris-test/reports/form_data/fe810acc-c1e2-42ed-a702-8dde842c5190/</t>
        </is>
      </c>
      <c r="AE2623" t="inlineStr">
        <is>
          <t>---</t>
        </is>
      </c>
      <c r="AF2623" t="inlineStr">
        <is>
          <t>3c5a623af057e23a32ae4000_31378</t>
        </is>
      </c>
      <c r="AG2623" t="inlineStr">
        <is>
          <t>OK</t>
        </is>
      </c>
      <c r="AH2623" t="inlineStr">
        <is>
          <t>2025-07-15 17:52:06</t>
        </is>
      </c>
      <c r="AI2623" t="inlineStr">
        <is>
          <t>42a82b7de9e609ae71648670ad4c56aa</t>
        </is>
      </c>
      <c r="AJ2623" t="inlineStr">
        <is>
          <t>2025-07-15</t>
        </is>
      </c>
      <c r="AK2623" t="inlineStr">
        <is>
          <t>3</t>
        </is>
      </c>
      <c r="AL2623" t="inlineStr">
        <is>
          <t>---</t>
        </is>
      </c>
      <c r="AM2623" t="inlineStr">
        <is>
          <t>0</t>
        </is>
      </c>
      <c r="AN2623" t="inlineStr">
        <is>
          <t>---</t>
        </is>
      </c>
      <c r="AO2623" t="inlineStr">
        <is>
          <t>1</t>
        </is>
      </c>
      <c r="AP2623" t="inlineStr">
        <is>
          <t>0</t>
        </is>
      </c>
      <c r="AQ2623" t="inlineStr">
        <is>
          <t>---</t>
        </is>
      </c>
      <c r="AR2623" t="inlineStr">
        <is>
          <t>---</t>
        </is>
      </c>
      <c r="AS2623" t="inlineStr">
        <is>
          <t>---</t>
        </is>
      </c>
      <c r="AT2623" t="inlineStr"/>
      <c r="AU2623" t="inlineStr">
        <is>
          <t>---</t>
        </is>
      </c>
      <c r="AV2623" t="inlineStr">
        <is>
          <t>---</t>
        </is>
      </c>
      <c r="AW2623" t="inlineStr">
        <is>
          <t>---</t>
        </is>
      </c>
      <c r="AX2623" t="inlineStr">
        <is>
          <t>---</t>
        </is>
      </c>
      <c r="AY2623" t="inlineStr">
        <is>
          <t>---</t>
        </is>
      </c>
      <c r="AZ2623" t="inlineStr">
        <is>
          <t>---</t>
        </is>
      </c>
      <c r="BA2623" t="inlineStr">
        <is>
          <t>42a82b7de9e609ae71648670ad4c56aa</t>
        </is>
      </c>
      <c r="BB2623" t="inlineStr">
        <is>
          <t>http://openrosa.org/formdesigner/0B48E039-1E80-49A7-AC24-732B6E788E39</t>
        </is>
      </c>
      <c r="BC2623" t="inlineStr">
        <is>
          <t>Ration et autres visites</t>
        </is>
      </c>
      <c r="BD2623" t="inlineStr">
        <is>
          <t>CommCare Android, version "2.57.0"(474021). App v16173. CommCare Version 2.57.0. Build 474021, built on: 2025-06-13</t>
        </is>
      </c>
      <c r="BE2623" t="inlineStr">
        <is>
          <t>commcare_810115cc-52c5-4875-8fe9-3d267d1618b9</t>
        </is>
      </c>
      <c r="BF2623" t="inlineStr">
        <is>
          <t>19.6124258 -72.0266912 11.7 10.9</t>
        </is>
      </c>
      <c r="BG2623" t="inlineStr">
        <is>
          <t>f13d8149fc6d39ebe86af18272310ff9</t>
        </is>
      </c>
      <c r="BH2623" t="inlineStr">
        <is>
          <t>e80e5bb19d0d4d1e94c8a1a966fa7d8f</t>
        </is>
      </c>
      <c r="BI2623" t="inlineStr">
        <is>
          <t>15246</t>
        </is>
      </c>
      <c r="BJ2623" t="inlineStr">
        <is>
          <t>XFormInstance</t>
        </is>
      </c>
      <c r="BK2623" t="inlineStr">
        <is>
          <t>e070997a60c011f0abd0612325421718</t>
        </is>
      </c>
      <c r="BL2623" t="b">
        <v>0</v>
      </c>
      <c r="BM2623" t="inlineStr">
        <is>
          <t>---</t>
        </is>
      </c>
      <c r="BN2623" t="inlineStr">
        <is>
          <t>200.113.253.5</t>
        </is>
      </c>
      <c r="BO2623" t="inlineStr">
        <is>
          <t>JOHANE Noel Petima</t>
        </is>
      </c>
    </row>
    <row r="2624">
      <c r="A2624" t="inlineStr">
        <is>
          <t>2622</t>
        </is>
      </c>
      <c r="B2624" t="inlineStr">
        <is>
          <t>e95bf6b8-16aa-45a7-9961-8d9032e61c1b</t>
        </is>
      </c>
      <c r="C2624" t="inlineStr">
        <is>
          <t>2025-07-15</t>
        </is>
      </c>
      <c r="D2624" t="inlineStr">
        <is>
          <t>3</t>
        </is>
      </c>
      <c r="E2624" t="inlineStr">
        <is>
          <t>---</t>
        </is>
      </c>
      <c r="F2624" t="inlineStr">
        <is>
          <t>1</t>
        </is>
      </c>
      <c r="G2624" t="inlineStr">
        <is>
          <t>---</t>
        </is>
      </c>
      <c r="H2624" t="inlineStr">
        <is>
          <t>1</t>
        </is>
      </c>
      <c r="I2624" t="inlineStr">
        <is>
          <t>1</t>
        </is>
      </c>
      <c r="J2624" t="inlineStr">
        <is>
          <t>1</t>
        </is>
      </c>
      <c r="K2624" t="inlineStr">
        <is>
          <t>---</t>
        </is>
      </c>
      <c r="L2624" t="inlineStr">
        <is>
          <t>---</t>
        </is>
      </c>
      <c r="M2624" t="inlineStr">
        <is>
          <t>---</t>
        </is>
      </c>
      <c r="N2624" t="inlineStr">
        <is>
          <t>---</t>
        </is>
      </c>
      <c r="O2624" t="inlineStr">
        <is>
          <t>---</t>
        </is>
      </c>
      <c r="P2624" t="inlineStr">
        <is>
          <t>---</t>
        </is>
      </c>
      <c r="Q2624" t="inlineStr">
        <is>
          <t>---</t>
        </is>
      </c>
      <c r="R2624" t="inlineStr"/>
      <c r="S2624" t="inlineStr"/>
      <c r="T2624" t="inlineStr"/>
      <c r="U2624" t="inlineStr"/>
      <c r="V2624" t="inlineStr"/>
      <c r="W2624" t="inlineStr"/>
      <c r="X2624" t="inlineStr">
        <is>
          <t>PIG/HOBP/ST01514</t>
        </is>
      </c>
      <c r="Y2624" t="inlineStr">
        <is>
          <t>PIG/HOBP/ST01514</t>
        </is>
      </c>
      <c r="Z2624" t="inlineStr">
        <is>
          <t>2025-07-15 20:33:44</t>
        </is>
      </c>
      <c r="AA2624" t="inlineStr">
        <is>
          <t>2025-07-15 20:33:21</t>
        </is>
      </c>
      <c r="AB2624" t="inlineStr">
        <is>
          <t>1ketly</t>
        </is>
      </c>
      <c r="AC2624" t="inlineStr">
        <is>
          <t>2025-07-15 20:33:46</t>
        </is>
      </c>
      <c r="AD2624" s="1" t="inlineStr">
        <is>
          <t>https://www.commcarehq.org/a/caris-test/reports/form_data/e95bf6b8-16aa-45a7-9961-8d9032e61c1b/</t>
        </is>
      </c>
      <c r="AE2624" t="inlineStr">
        <is>
          <t>---</t>
        </is>
      </c>
      <c r="AF2624" t="inlineStr">
        <is>
          <t>3c5a623af057e23a32ae4000_106551</t>
        </is>
      </c>
      <c r="AG2624" t="inlineStr">
        <is>
          <t>OK</t>
        </is>
      </c>
      <c r="AH2624" t="inlineStr">
        <is>
          <t>2025-07-15 20:33:44</t>
        </is>
      </c>
      <c r="AI2624" t="inlineStr">
        <is>
          <t>a75dfcb32c444e83a4857eabadf7dd0f</t>
        </is>
      </c>
      <c r="AJ2624" t="inlineStr">
        <is>
          <t>2025-07-15</t>
        </is>
      </c>
      <c r="AK2624" t="inlineStr">
        <is>
          <t>3</t>
        </is>
      </c>
      <c r="AL2624" t="inlineStr">
        <is>
          <t>---</t>
        </is>
      </c>
      <c r="AM2624" t="inlineStr">
        <is>
          <t>1</t>
        </is>
      </c>
      <c r="AN2624" t="inlineStr">
        <is>
          <t>---</t>
        </is>
      </c>
      <c r="AO2624" t="inlineStr">
        <is>
          <t>1</t>
        </is>
      </c>
      <c r="AP2624" t="inlineStr">
        <is>
          <t>1</t>
        </is>
      </c>
      <c r="AQ2624" t="inlineStr"/>
      <c r="AR2624" t="inlineStr"/>
      <c r="AS2624" t="inlineStr"/>
      <c r="AT2624" t="inlineStr"/>
      <c r="AU2624" t="inlineStr">
        <is>
          <t>---</t>
        </is>
      </c>
      <c r="AV2624" t="inlineStr">
        <is>
          <t>---</t>
        </is>
      </c>
      <c r="AW2624" t="inlineStr">
        <is>
          <t>---</t>
        </is>
      </c>
      <c r="AX2624" t="inlineStr">
        <is>
          <t>---</t>
        </is>
      </c>
      <c r="AY2624" t="inlineStr">
        <is>
          <t>---</t>
        </is>
      </c>
      <c r="AZ2624" t="inlineStr">
        <is>
          <t>---</t>
        </is>
      </c>
      <c r="BA2624" t="inlineStr">
        <is>
          <t>a75dfcb32c444e83a4857eabadf7dd0f</t>
        </is>
      </c>
      <c r="BB2624" t="inlineStr">
        <is>
          <t>http://openrosa.org/formdesigner/0B48E039-1E80-49A7-AC24-732B6E788E39</t>
        </is>
      </c>
      <c r="BC2624" t="inlineStr">
        <is>
          <t>Ration et autres visites</t>
        </is>
      </c>
      <c r="BD2624" t="inlineStr">
        <is>
          <t>CommCare Android, version "2.57.1"(474458). App v16173. CommCare Version 2.57.1. Build 474458, built on: 2025-07-03</t>
        </is>
      </c>
      <c r="BE2624" t="inlineStr">
        <is>
          <t>commcare_173380f7-b37d-43d8-ba2b-b49ceb66cb2e</t>
        </is>
      </c>
      <c r="BF2624" t="inlineStr">
        <is>
          <t>19.7182107 -72.2428874 -11.0 10.0</t>
        </is>
      </c>
      <c r="BG2624" t="inlineStr">
        <is>
          <t>f13d8149fc6d39ebe86af18272310ff9</t>
        </is>
      </c>
      <c r="BH2624" t="inlineStr">
        <is>
          <t>e80e5bb19d0d4d1e94c8a1a966fa7d8f</t>
        </is>
      </c>
      <c r="BI2624" t="inlineStr">
        <is>
          <t>15246</t>
        </is>
      </c>
      <c r="BJ2624" t="inlineStr">
        <is>
          <t>XFormInstance</t>
        </is>
      </c>
      <c r="BK2624" t="inlineStr">
        <is>
          <t>506e27e860ca11f0b85ae981b3f6f2c3</t>
        </is>
      </c>
      <c r="BL2624" t="b">
        <v>0</v>
      </c>
      <c r="BM2624" t="inlineStr">
        <is>
          <t>---</t>
        </is>
      </c>
      <c r="BN2624" t="inlineStr">
        <is>
          <t>200.113.215.152</t>
        </is>
      </c>
      <c r="BO2624" t="inlineStr">
        <is>
          <t>Nerline Benjamin</t>
        </is>
      </c>
    </row>
    <row r="2625">
      <c r="A2625" t="inlineStr">
        <is>
          <t>2623</t>
        </is>
      </c>
      <c r="B2625" t="inlineStr">
        <is>
          <t>82bcd454-e2ac-4705-a8c5-75741644ae97</t>
        </is>
      </c>
      <c r="C2625" t="inlineStr">
        <is>
          <t>2025-07-15</t>
        </is>
      </c>
      <c r="D2625" t="inlineStr">
        <is>
          <t>3</t>
        </is>
      </c>
      <c r="E2625" t="inlineStr">
        <is>
          <t>---</t>
        </is>
      </c>
      <c r="F2625" t="inlineStr">
        <is>
          <t>0</t>
        </is>
      </c>
      <c r="G2625" t="inlineStr">
        <is>
          <t>---</t>
        </is>
      </c>
      <c r="H2625" t="inlineStr">
        <is>
          <t>1</t>
        </is>
      </c>
      <c r="I2625" t="inlineStr">
        <is>
          <t>1</t>
        </is>
      </c>
      <c r="J2625" t="inlineStr">
        <is>
          <t>1</t>
        </is>
      </c>
      <c r="K2625" t="inlineStr">
        <is>
          <t>---</t>
        </is>
      </c>
      <c r="L2625" t="inlineStr">
        <is>
          <t>---</t>
        </is>
      </c>
      <c r="M2625" t="inlineStr">
        <is>
          <t>---</t>
        </is>
      </c>
      <c r="N2625" t="inlineStr">
        <is>
          <t>---</t>
        </is>
      </c>
      <c r="O2625" t="inlineStr">
        <is>
          <t>---</t>
        </is>
      </c>
      <c r="P2625" t="inlineStr">
        <is>
          <t>---</t>
        </is>
      </c>
      <c r="Q2625" t="inlineStr">
        <is>
          <t>---</t>
        </is>
      </c>
      <c r="R2625" t="inlineStr"/>
      <c r="S2625" t="inlineStr"/>
      <c r="T2625" t="inlineStr"/>
      <c r="U2625" t="inlineStr"/>
      <c r="V2625" t="inlineStr"/>
      <c r="W2625" t="inlineStr"/>
      <c r="X2625" t="inlineStr">
        <is>
          <t>CAP/CMBV/ST01577</t>
        </is>
      </c>
      <c r="Y2625" t="inlineStr">
        <is>
          <t>CAP/CMBV/ST01577</t>
        </is>
      </c>
      <c r="Z2625" t="inlineStr">
        <is>
          <t>2025-07-16 00:22:00</t>
        </is>
      </c>
      <c r="AA2625" t="inlineStr">
        <is>
          <t>2025-07-16 00:21:48</t>
        </is>
      </c>
      <c r="AB2625" t="inlineStr">
        <is>
          <t>1pierre</t>
        </is>
      </c>
      <c r="AC2625" t="inlineStr">
        <is>
          <t>2025-07-16 00:22:07</t>
        </is>
      </c>
      <c r="AD2625" s="1" t="inlineStr">
        <is>
          <t>https://www.commcarehq.org/a/caris-test/reports/form_data/82bcd454-e2ac-4705-a8c5-75741644ae97/</t>
        </is>
      </c>
      <c r="AE2625" t="inlineStr">
        <is>
          <t>---</t>
        </is>
      </c>
      <c r="AF2625" t="inlineStr">
        <is>
          <t>ffee1e174ca44c69b9c02d6d7808f893</t>
        </is>
      </c>
      <c r="AG2625" t="inlineStr">
        <is>
          <t>OK</t>
        </is>
      </c>
      <c r="AH2625" t="inlineStr">
        <is>
          <t>2025-07-16 00:22:00</t>
        </is>
      </c>
      <c r="AI2625" t="inlineStr">
        <is>
          <t>045b1f386b2c56b3c3cb2962ea440b8b</t>
        </is>
      </c>
      <c r="AJ2625" t="inlineStr">
        <is>
          <t>2025-07-15</t>
        </is>
      </c>
      <c r="AK2625" t="inlineStr">
        <is>
          <t>3</t>
        </is>
      </c>
      <c r="AL2625" t="inlineStr">
        <is>
          <t>---</t>
        </is>
      </c>
      <c r="AM2625" t="inlineStr">
        <is>
          <t>0</t>
        </is>
      </c>
      <c r="AN2625" t="inlineStr">
        <is>
          <t>---</t>
        </is>
      </c>
      <c r="AO2625" t="inlineStr">
        <is>
          <t>1</t>
        </is>
      </c>
      <c r="AP2625" t="inlineStr">
        <is>
          <t>1</t>
        </is>
      </c>
      <c r="AQ2625" t="inlineStr"/>
      <c r="AR2625" t="inlineStr"/>
      <c r="AS2625" t="inlineStr"/>
      <c r="AT2625" t="inlineStr"/>
      <c r="AU2625" t="inlineStr">
        <is>
          <t>---</t>
        </is>
      </c>
      <c r="AV2625" t="inlineStr">
        <is>
          <t>---</t>
        </is>
      </c>
      <c r="AW2625" t="inlineStr">
        <is>
          <t>---</t>
        </is>
      </c>
      <c r="AX2625" t="inlineStr">
        <is>
          <t>---</t>
        </is>
      </c>
      <c r="AY2625" t="inlineStr">
        <is>
          <t>---</t>
        </is>
      </c>
      <c r="AZ2625" t="inlineStr">
        <is>
          <t>---</t>
        </is>
      </c>
      <c r="BA2625" t="inlineStr">
        <is>
          <t>045b1f386b2c56b3c3cb2962ea440b8b</t>
        </is>
      </c>
      <c r="BB2625" t="inlineStr">
        <is>
          <t>http://openrosa.org/formdesigner/0B48E039-1E80-49A7-AC24-732B6E788E39</t>
        </is>
      </c>
      <c r="BC2625" t="inlineStr">
        <is>
          <t>Ration et autres visites</t>
        </is>
      </c>
      <c r="BD2625" t="inlineStr">
        <is>
          <t>CommCare Android, version "2.57.0"(472005). App v16173. CommCare Version 2.57.0. Build 472005, built on: 2025-05-09</t>
        </is>
      </c>
      <c r="BE2625" t="inlineStr">
        <is>
          <t>commcare_05d78f59-ebda-491c-89b8-6c42bab0e02e</t>
        </is>
      </c>
      <c r="BF2625" t="inlineStr"/>
      <c r="BG2625" t="inlineStr">
        <is>
          <t>f13d8149fc6d39ebe86af18272310ff9</t>
        </is>
      </c>
      <c r="BH2625" t="inlineStr">
        <is>
          <t>e80e5bb19d0d4d1e94c8a1a966fa7d8f</t>
        </is>
      </c>
      <c r="BI2625" t="inlineStr">
        <is>
          <t>15246</t>
        </is>
      </c>
      <c r="BJ2625" t="inlineStr">
        <is>
          <t>XFormInstance</t>
        </is>
      </c>
      <c r="BK2625" t="inlineStr">
        <is>
          <t>a3f319fa618311f0b36947f7b534ca87</t>
        </is>
      </c>
      <c r="BL2625" t="b">
        <v>0</v>
      </c>
      <c r="BM2625" t="inlineStr">
        <is>
          <t>---</t>
        </is>
      </c>
      <c r="BN2625" t="inlineStr">
        <is>
          <t>200.113.238.18</t>
        </is>
      </c>
      <c r="BO2625" t="inlineStr">
        <is>
          <t>Rose Kerline Alexis</t>
        </is>
      </c>
    </row>
    <row r="2626">
      <c r="A2626" t="inlineStr">
        <is>
          <t>2624</t>
        </is>
      </c>
      <c r="B2626" t="inlineStr">
        <is>
          <t>974e52b2-0900-4b12-a6bc-3385735396fb</t>
        </is>
      </c>
      <c r="C2626" t="inlineStr">
        <is>
          <t>2025-07-08</t>
        </is>
      </c>
      <c r="D2626" t="inlineStr">
        <is>
          <t>4</t>
        </is>
      </c>
      <c r="E2626" t="inlineStr">
        <is>
          <t>visite swivi</t>
        </is>
      </c>
      <c r="F2626" t="inlineStr">
        <is>
          <t>1</t>
        </is>
      </c>
      <c r="G2626" t="inlineStr">
        <is>
          <t>oui</t>
        </is>
      </c>
      <c r="H2626" t="inlineStr">
        <is>
          <t>1</t>
        </is>
      </c>
      <c r="I2626" t="inlineStr">
        <is>
          <t>1</t>
        </is>
      </c>
      <c r="J2626" t="inlineStr">
        <is>
          <t>1</t>
        </is>
      </c>
      <c r="K2626" t="inlineStr">
        <is>
          <t>---</t>
        </is>
      </c>
      <c r="L2626" t="inlineStr">
        <is>
          <t>---</t>
        </is>
      </c>
      <c r="M2626" t="inlineStr">
        <is>
          <t>---</t>
        </is>
      </c>
      <c r="N2626" t="inlineStr">
        <is>
          <t>---</t>
        </is>
      </c>
      <c r="O2626" t="inlineStr">
        <is>
          <t>---</t>
        </is>
      </c>
      <c r="P2626" t="inlineStr">
        <is>
          <t>---</t>
        </is>
      </c>
      <c r="Q2626" t="inlineStr">
        <is>
          <t>---</t>
        </is>
      </c>
      <c r="R2626" t="inlineStr"/>
      <c r="S2626" t="inlineStr">
        <is>
          <t>44.0</t>
        </is>
      </c>
      <c r="T2626" t="inlineStr"/>
      <c r="U2626" t="inlineStr"/>
      <c r="V2626" t="inlineStr"/>
      <c r="W2626" t="inlineStr"/>
      <c r="X2626" t="inlineStr">
        <is>
          <t>STM/CSPP/ST01088</t>
        </is>
      </c>
      <c r="Y2626" t="inlineStr">
        <is>
          <t>STM/CSPP/ST01088</t>
        </is>
      </c>
      <c r="Z2626" t="inlineStr">
        <is>
          <t>2025-07-13 17:49:31</t>
        </is>
      </c>
      <c r="AA2626" t="inlineStr">
        <is>
          <t>2025-07-13 17:48:23</t>
        </is>
      </c>
      <c r="AB2626" t="inlineStr">
        <is>
          <t>2cleonie</t>
        </is>
      </c>
      <c r="AC2626" t="inlineStr">
        <is>
          <t>2025-07-16 00:35:41</t>
        </is>
      </c>
      <c r="AD2626" s="1" t="inlineStr">
        <is>
          <t>https://www.commcarehq.org/a/caris-test/reports/form_data/974e52b2-0900-4b12-a6bc-3385735396fb/</t>
        </is>
      </c>
      <c r="AE2626" t="inlineStr">
        <is>
          <t>---</t>
        </is>
      </c>
      <c r="AF2626" t="inlineStr">
        <is>
          <t>3c5a623af057e23a32ae4000_26969</t>
        </is>
      </c>
      <c r="AG2626" t="inlineStr">
        <is>
          <t>---</t>
        </is>
      </c>
      <c r="AH2626" t="inlineStr">
        <is>
          <t>2025-07-13 17:49:31</t>
        </is>
      </c>
      <c r="AI2626" t="inlineStr">
        <is>
          <t>cf61c4aba3da4fd3be73b20d2dbdf9af</t>
        </is>
      </c>
      <c r="AJ2626" t="inlineStr">
        <is>
          <t>2025-07-08</t>
        </is>
      </c>
      <c r="AK2626" t="inlineStr">
        <is>
          <t>4</t>
        </is>
      </c>
      <c r="AL2626" t="inlineStr">
        <is>
          <t>visite swivi</t>
        </is>
      </c>
      <c r="AM2626" t="inlineStr">
        <is>
          <t>1</t>
        </is>
      </c>
      <c r="AN2626" t="inlineStr">
        <is>
          <t>oui</t>
        </is>
      </c>
      <c r="AO2626" t="inlineStr">
        <is>
          <t>1</t>
        </is>
      </c>
      <c r="AP2626" t="inlineStr">
        <is>
          <t>1</t>
        </is>
      </c>
      <c r="AQ2626" t="inlineStr"/>
      <c r="AR2626" t="inlineStr">
        <is>
          <t>44</t>
        </is>
      </c>
      <c r="AS2626" t="inlineStr"/>
      <c r="AT2626" t="inlineStr"/>
      <c r="AU2626" t="inlineStr">
        <is>
          <t>---</t>
        </is>
      </c>
      <c r="AV2626" t="inlineStr">
        <is>
          <t>---</t>
        </is>
      </c>
      <c r="AW2626" t="inlineStr">
        <is>
          <t>---</t>
        </is>
      </c>
      <c r="AX2626" t="inlineStr">
        <is>
          <t>---</t>
        </is>
      </c>
      <c r="AY2626" t="inlineStr">
        <is>
          <t>---</t>
        </is>
      </c>
      <c r="AZ2626" t="inlineStr">
        <is>
          <t>---</t>
        </is>
      </c>
      <c r="BA2626" t="inlineStr">
        <is>
          <t>cf61c4aba3da4fd3be73b20d2dbdf9af</t>
        </is>
      </c>
      <c r="BB2626" t="inlineStr">
        <is>
          <t>http://openrosa.org/formdesigner/0B48E039-1E80-49A7-AC24-732B6E788E39</t>
        </is>
      </c>
      <c r="BC2626" t="inlineStr">
        <is>
          <t>Ration et autres visites</t>
        </is>
      </c>
      <c r="BD2626" t="inlineStr">
        <is>
          <t>CommCare Android, version "2.57.0"(474021). App v16173. CommCare Version 2.57.0. Build 474021, built on: 2025-06-13</t>
        </is>
      </c>
      <c r="BE2626" t="inlineStr">
        <is>
          <t>commcare_4b89fcce-8d3a-4e6a-838c-ef337e1b2f53</t>
        </is>
      </c>
      <c r="BF2626" t="inlineStr"/>
      <c r="BG2626" t="inlineStr">
        <is>
          <t>f13d8149fc6d39ebe86af18272310ff9</t>
        </is>
      </c>
      <c r="BH2626" t="inlineStr">
        <is>
          <t>e80e5bb19d0d4d1e94c8a1a966fa7d8f</t>
        </is>
      </c>
      <c r="BI2626" t="inlineStr">
        <is>
          <t>15246</t>
        </is>
      </c>
      <c r="BJ2626" t="inlineStr">
        <is>
          <t>XFormInstance</t>
        </is>
      </c>
      <c r="BK2626" t="inlineStr">
        <is>
          <t>a997b034555b11f0bb2e3339fbc0b855</t>
        </is>
      </c>
      <c r="BL2626" t="b">
        <v>0</v>
      </c>
      <c r="BM2626" t="inlineStr">
        <is>
          <t>---</t>
        </is>
      </c>
      <c r="BN2626" t="inlineStr">
        <is>
          <t>190.115.177.51</t>
        </is>
      </c>
      <c r="BO2626" t="inlineStr">
        <is>
          <t>Daphkar joseph</t>
        </is>
      </c>
    </row>
    <row r="2627">
      <c r="A2627" t="inlineStr">
        <is>
          <t>2625</t>
        </is>
      </c>
      <c r="B2627" t="inlineStr">
        <is>
          <t>76ac9926-76f3-4767-a17f-42c502cc39d4</t>
        </is>
      </c>
      <c r="C2627" t="inlineStr">
        <is>
          <t>2025-07-08</t>
        </is>
      </c>
      <c r="D2627" t="inlineStr">
        <is>
          <t>4</t>
        </is>
      </c>
      <c r="E2627" t="inlineStr">
        <is>
          <t>suivi</t>
        </is>
      </c>
      <c r="F2627" t="inlineStr">
        <is>
          <t>1</t>
        </is>
      </c>
      <c r="G2627" t="inlineStr">
        <is>
          <t>oui</t>
        </is>
      </c>
      <c r="H2627" t="inlineStr">
        <is>
          <t>1</t>
        </is>
      </c>
      <c r="I2627" t="inlineStr">
        <is>
          <t>1</t>
        </is>
      </c>
      <c r="J2627" t="inlineStr">
        <is>
          <t>1</t>
        </is>
      </c>
      <c r="K2627" t="inlineStr">
        <is>
          <t>---</t>
        </is>
      </c>
      <c r="L2627" t="inlineStr">
        <is>
          <t>---</t>
        </is>
      </c>
      <c r="M2627" t="inlineStr">
        <is>
          <t>---</t>
        </is>
      </c>
      <c r="N2627" t="inlineStr">
        <is>
          <t>---</t>
        </is>
      </c>
      <c r="O2627" t="inlineStr">
        <is>
          <t>---</t>
        </is>
      </c>
      <c r="P2627" t="inlineStr">
        <is>
          <t>---</t>
        </is>
      </c>
      <c r="Q2627" t="inlineStr">
        <is>
          <t>---</t>
        </is>
      </c>
      <c r="R2627" t="inlineStr"/>
      <c r="S2627" t="inlineStr">
        <is>
          <t>27.1</t>
        </is>
      </c>
      <c r="T2627" t="inlineStr"/>
      <c r="U2627" t="inlineStr"/>
      <c r="V2627" t="inlineStr"/>
      <c r="W2627" t="inlineStr"/>
      <c r="X2627" t="inlineStr">
        <is>
          <t>STM/CSPP/ST01063</t>
        </is>
      </c>
      <c r="Y2627" t="inlineStr">
        <is>
          <t>STM/CSPP/ST01063</t>
        </is>
      </c>
      <c r="Z2627" t="inlineStr">
        <is>
          <t>2025-07-13 17:50:52</t>
        </is>
      </c>
      <c r="AA2627" t="inlineStr">
        <is>
          <t>2025-07-13 17:50:22</t>
        </is>
      </c>
      <c r="AB2627" t="inlineStr">
        <is>
          <t>2cleonie</t>
        </is>
      </c>
      <c r="AC2627" t="inlineStr">
        <is>
          <t>2025-07-16 00:35:41</t>
        </is>
      </c>
      <c r="AD2627" s="1" t="inlineStr">
        <is>
          <t>https://www.commcarehq.org/a/caris-test/reports/form_data/76ac9926-76f3-4767-a17f-42c502cc39d4/</t>
        </is>
      </c>
      <c r="AE2627" t="inlineStr">
        <is>
          <t>---</t>
        </is>
      </c>
      <c r="AF2627" t="inlineStr">
        <is>
          <t>3c5a623af057e23a32ae4000_26601</t>
        </is>
      </c>
      <c r="AG2627" t="inlineStr">
        <is>
          <t>---</t>
        </is>
      </c>
      <c r="AH2627" t="inlineStr">
        <is>
          <t>2025-07-13 17:50:52</t>
        </is>
      </c>
      <c r="AI2627" t="inlineStr">
        <is>
          <t>cf61c4aba3da4fd3be73b20d2dbdf9af</t>
        </is>
      </c>
      <c r="AJ2627" t="inlineStr">
        <is>
          <t>2025-07-08</t>
        </is>
      </c>
      <c r="AK2627" t="inlineStr">
        <is>
          <t>4</t>
        </is>
      </c>
      <c r="AL2627" t="inlineStr">
        <is>
          <t>suivi</t>
        </is>
      </c>
      <c r="AM2627" t="inlineStr">
        <is>
          <t>1</t>
        </is>
      </c>
      <c r="AN2627" t="inlineStr">
        <is>
          <t>oui</t>
        </is>
      </c>
      <c r="AO2627" t="inlineStr">
        <is>
          <t>1</t>
        </is>
      </c>
      <c r="AP2627" t="inlineStr">
        <is>
          <t>1</t>
        </is>
      </c>
      <c r="AQ2627" t="inlineStr"/>
      <c r="AR2627" t="inlineStr">
        <is>
          <t>27.1</t>
        </is>
      </c>
      <c r="AS2627" t="inlineStr"/>
      <c r="AT2627" t="inlineStr"/>
      <c r="AU2627" t="inlineStr">
        <is>
          <t>---</t>
        </is>
      </c>
      <c r="AV2627" t="inlineStr">
        <is>
          <t>---</t>
        </is>
      </c>
      <c r="AW2627" t="inlineStr">
        <is>
          <t>---</t>
        </is>
      </c>
      <c r="AX2627" t="inlineStr">
        <is>
          <t>---</t>
        </is>
      </c>
      <c r="AY2627" t="inlineStr">
        <is>
          <t>---</t>
        </is>
      </c>
      <c r="AZ2627" t="inlineStr">
        <is>
          <t>---</t>
        </is>
      </c>
      <c r="BA2627" t="inlineStr">
        <is>
          <t>cf61c4aba3da4fd3be73b20d2dbdf9af</t>
        </is>
      </c>
      <c r="BB2627" t="inlineStr">
        <is>
          <t>http://openrosa.org/formdesigner/0B48E039-1E80-49A7-AC24-732B6E788E39</t>
        </is>
      </c>
      <c r="BC2627" t="inlineStr">
        <is>
          <t>Ration et autres visites</t>
        </is>
      </c>
      <c r="BD2627" t="inlineStr">
        <is>
          <t>CommCare Android, version "2.57.0"(474021). App v16173. CommCare Version 2.57.0. Build 474021, built on: 2025-06-13</t>
        </is>
      </c>
      <c r="BE2627" t="inlineStr">
        <is>
          <t>commcare_4b89fcce-8d3a-4e6a-838c-ef337e1b2f53</t>
        </is>
      </c>
      <c r="BF2627" t="inlineStr"/>
      <c r="BG2627" t="inlineStr">
        <is>
          <t>f13d8149fc6d39ebe86af18272310ff9</t>
        </is>
      </c>
      <c r="BH2627" t="inlineStr">
        <is>
          <t>e80e5bb19d0d4d1e94c8a1a966fa7d8f</t>
        </is>
      </c>
      <c r="BI2627" t="inlineStr">
        <is>
          <t>15246</t>
        </is>
      </c>
      <c r="BJ2627" t="inlineStr">
        <is>
          <t>XFormInstance</t>
        </is>
      </c>
      <c r="BK2627" t="inlineStr">
        <is>
          <t>a997b034555b11f0bb2e3339fbc0b855</t>
        </is>
      </c>
      <c r="BL2627" t="b">
        <v>0</v>
      </c>
      <c r="BM2627" t="inlineStr">
        <is>
          <t>---</t>
        </is>
      </c>
      <c r="BN2627" t="inlineStr">
        <is>
          <t>190.115.177.51</t>
        </is>
      </c>
      <c r="BO2627" t="inlineStr">
        <is>
          <t>Medfatson Joseph</t>
        </is>
      </c>
    </row>
    <row r="2628">
      <c r="A2628" t="inlineStr">
        <is>
          <t>2626</t>
        </is>
      </c>
      <c r="B2628" t="inlineStr">
        <is>
          <t>79d884dc-f5c0-4dea-808d-a6be30e63b1c</t>
        </is>
      </c>
      <c r="C2628" t="inlineStr">
        <is>
          <t>2025-07-11</t>
        </is>
      </c>
      <c r="D2628" t="inlineStr">
        <is>
          <t>4</t>
        </is>
      </c>
      <c r="E2628" t="inlineStr">
        <is>
          <t>visite swivi</t>
        </is>
      </c>
      <c r="F2628" t="inlineStr">
        <is>
          <t>1</t>
        </is>
      </c>
      <c r="G2628" t="inlineStr">
        <is>
          <t>oui</t>
        </is>
      </c>
      <c r="H2628" t="inlineStr">
        <is>
          <t>1</t>
        </is>
      </c>
      <c r="I2628" t="inlineStr">
        <is>
          <t>1</t>
        </is>
      </c>
      <c r="J2628" t="inlineStr">
        <is>
          <t>1</t>
        </is>
      </c>
      <c r="K2628" t="inlineStr">
        <is>
          <t>---</t>
        </is>
      </c>
      <c r="L2628" t="inlineStr">
        <is>
          <t>---</t>
        </is>
      </c>
      <c r="M2628" t="inlineStr">
        <is>
          <t>---</t>
        </is>
      </c>
      <c r="N2628" t="inlineStr">
        <is>
          <t>---</t>
        </is>
      </c>
      <c r="O2628" t="inlineStr">
        <is>
          <t>---</t>
        </is>
      </c>
      <c r="P2628" t="inlineStr">
        <is>
          <t>---</t>
        </is>
      </c>
      <c r="Q2628" t="inlineStr">
        <is>
          <t>---</t>
        </is>
      </c>
      <c r="R2628" t="inlineStr">
        <is>
          <t>12.3</t>
        </is>
      </c>
      <c r="S2628" t="inlineStr">
        <is>
          <t>9.5</t>
        </is>
      </c>
      <c r="T2628" t="inlineStr"/>
      <c r="U2628" t="inlineStr"/>
      <c r="V2628" t="inlineStr"/>
      <c r="W2628" t="inlineStr"/>
      <c r="X2628" t="inlineStr">
        <is>
          <t>MON/POZS/ST00878</t>
        </is>
      </c>
      <c r="Y2628" t="inlineStr">
        <is>
          <t>MON/POZS/ST00878</t>
        </is>
      </c>
      <c r="Z2628" t="inlineStr">
        <is>
          <t>2025-07-13 17:51:48</t>
        </is>
      </c>
      <c r="AA2628" t="inlineStr">
        <is>
          <t>2025-07-13 17:51:06</t>
        </is>
      </c>
      <c r="AB2628" t="inlineStr">
        <is>
          <t>2cleonie</t>
        </is>
      </c>
      <c r="AC2628" t="inlineStr">
        <is>
          <t>2025-07-16 00:35:42</t>
        </is>
      </c>
      <c r="AD2628" s="1" t="inlineStr">
        <is>
          <t>https://www.commcarehq.org/a/caris-test/reports/form_data/79d884dc-f5c0-4dea-808d-a6be30e63b1c/</t>
        </is>
      </c>
      <c r="AE2628" t="inlineStr">
        <is>
          <t>---</t>
        </is>
      </c>
      <c r="AF2628" t="inlineStr">
        <is>
          <t>3c5a623af057e23a32ae4000_129772</t>
        </is>
      </c>
      <c r="AG2628" t="inlineStr">
        <is>
          <t>---</t>
        </is>
      </c>
      <c r="AH2628" t="inlineStr">
        <is>
          <t>2025-07-13 17:51:48</t>
        </is>
      </c>
      <c r="AI2628" t="inlineStr">
        <is>
          <t>cf61c4aba3da4fd3be73b20d2dbdf9af</t>
        </is>
      </c>
      <c r="AJ2628" t="inlineStr">
        <is>
          <t>2025-07-11</t>
        </is>
      </c>
      <c r="AK2628" t="inlineStr">
        <is>
          <t>4</t>
        </is>
      </c>
      <c r="AL2628" t="inlineStr">
        <is>
          <t>visite swivi</t>
        </is>
      </c>
      <c r="AM2628" t="inlineStr">
        <is>
          <t>1</t>
        </is>
      </c>
      <c r="AN2628" t="inlineStr">
        <is>
          <t>oui</t>
        </is>
      </c>
      <c r="AO2628" t="inlineStr">
        <is>
          <t>1</t>
        </is>
      </c>
      <c r="AP2628" t="inlineStr">
        <is>
          <t>1</t>
        </is>
      </c>
      <c r="AQ2628" t="inlineStr">
        <is>
          <t>12.3</t>
        </is>
      </c>
      <c r="AR2628" t="inlineStr">
        <is>
          <t>9.5</t>
        </is>
      </c>
      <c r="AS2628" t="inlineStr"/>
      <c r="AT2628" t="inlineStr"/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inlineStr">
        <is>
          <t>---</t>
        </is>
      </c>
      <c r="BA2628" t="inlineStr">
        <is>
          <t>cf61c4aba3da4fd3be73b20d2dbdf9af</t>
        </is>
      </c>
      <c r="BB2628" t="inlineStr">
        <is>
          <t>http://openrosa.org/formdesigner/0B48E039-1E80-49A7-AC24-732B6E788E39</t>
        </is>
      </c>
      <c r="BC2628" t="inlineStr">
        <is>
          <t>Ration et autres visites</t>
        </is>
      </c>
      <c r="BD2628" t="inlineStr">
        <is>
          <t>CommCare Android, version "2.57.0"(474021). App v16173. CommCare Version 2.57.0. Build 474021, built on: 2025-06-13</t>
        </is>
      </c>
      <c r="BE2628" t="inlineStr">
        <is>
          <t>commcare_4b89fcce-8d3a-4e6a-838c-ef337e1b2f53</t>
        </is>
      </c>
      <c r="BF2628" t="inlineStr"/>
      <c r="BG2628" t="inlineStr">
        <is>
          <t>f13d8149fc6d39ebe86af18272310ff9</t>
        </is>
      </c>
      <c r="BH2628" t="inlineStr">
        <is>
          <t>e80e5bb19d0d4d1e94c8a1a966fa7d8f</t>
        </is>
      </c>
      <c r="BI2628" t="inlineStr">
        <is>
          <t>15246</t>
        </is>
      </c>
      <c r="BJ2628" t="inlineStr">
        <is>
          <t>XFormInstance</t>
        </is>
      </c>
      <c r="BK2628" t="inlineStr">
        <is>
          <t>a997b034555b11f0bb2e3339fbc0b855</t>
        </is>
      </c>
      <c r="BL2628" t="b">
        <v>0</v>
      </c>
      <c r="BM2628" t="inlineStr">
        <is>
          <t>---</t>
        </is>
      </c>
      <c r="BN2628" t="inlineStr">
        <is>
          <t>190.115.177.51</t>
        </is>
      </c>
      <c r="BO2628" t="inlineStr">
        <is>
          <t>Ruthneydjee Merilus</t>
        </is>
      </c>
    </row>
    <row r="2629">
      <c r="A2629" t="inlineStr">
        <is>
          <t>2627</t>
        </is>
      </c>
      <c r="B2629" t="inlineStr">
        <is>
          <t>2c85cba3-314b-4389-9056-a852828b6874</t>
        </is>
      </c>
      <c r="C2629" t="inlineStr">
        <is>
          <t>2025-07-15</t>
        </is>
      </c>
      <c r="D2629" t="inlineStr">
        <is>
          <t>3</t>
        </is>
      </c>
      <c r="E2629" t="inlineStr">
        <is>
          <t>---</t>
        </is>
      </c>
      <c r="F2629" t="inlineStr">
        <is>
          <t>1</t>
        </is>
      </c>
      <c r="G2629" t="inlineStr">
        <is>
          <t>---</t>
        </is>
      </c>
      <c r="H2629" t="inlineStr">
        <is>
          <t>1</t>
        </is>
      </c>
      <c r="I2629" t="inlineStr">
        <is>
          <t>1</t>
        </is>
      </c>
      <c r="J2629" t="inlineStr">
        <is>
          <t>1</t>
        </is>
      </c>
      <c r="K2629" t="inlineStr">
        <is>
          <t>---</t>
        </is>
      </c>
      <c r="L2629" t="inlineStr">
        <is>
          <t>---</t>
        </is>
      </c>
      <c r="M2629" t="inlineStr">
        <is>
          <t>---</t>
        </is>
      </c>
      <c r="N2629" t="inlineStr">
        <is>
          <t>---</t>
        </is>
      </c>
      <c r="O2629" t="inlineStr">
        <is>
          <t>---</t>
        </is>
      </c>
      <c r="P2629" t="inlineStr">
        <is>
          <t>---</t>
        </is>
      </c>
      <c r="Q2629" t="inlineStr">
        <is>
          <t>---</t>
        </is>
      </c>
      <c r="R2629" t="inlineStr"/>
      <c r="S2629" t="inlineStr"/>
      <c r="T2629" t="inlineStr"/>
      <c r="U2629" t="inlineStr"/>
      <c r="V2629" t="inlineStr"/>
      <c r="W2629" t="inlineStr"/>
      <c r="X2629" t="inlineStr">
        <is>
          <t>CAP/HSCM/ST04125</t>
        </is>
      </c>
      <c r="Y2629" t="inlineStr">
        <is>
          <t>CAP/HSCM/ST04125</t>
        </is>
      </c>
      <c r="Z2629" t="inlineStr">
        <is>
          <t>2025-07-16 02:20:30</t>
        </is>
      </c>
      <c r="AA2629" t="inlineStr">
        <is>
          <t>2025-07-16 02:20:04</t>
        </is>
      </c>
      <c r="AB2629" t="inlineStr">
        <is>
          <t>1fleurgile</t>
        </is>
      </c>
      <c r="AC2629" t="inlineStr">
        <is>
          <t>2025-07-16 01:30:43</t>
        </is>
      </c>
      <c r="AD2629" s="1" t="inlineStr">
        <is>
          <t>https://www.commcarehq.org/a/caris-test/reports/form_data/2c85cba3-314b-4389-9056-a852828b6874/</t>
        </is>
      </c>
      <c r="AE2629" t="inlineStr">
        <is>
          <t>---</t>
        </is>
      </c>
      <c r="AF2629" t="inlineStr">
        <is>
          <t>3c5a623af057e23a32ae4000_194440</t>
        </is>
      </c>
      <c r="AG2629" t="inlineStr">
        <is>
          <t>OK</t>
        </is>
      </c>
      <c r="AH2629" t="inlineStr">
        <is>
          <t>2025-07-16 02:20:30</t>
        </is>
      </c>
      <c r="AI2629" t="inlineStr">
        <is>
          <t>9cfdf7db54419d22491b2c964b5162b3</t>
        </is>
      </c>
      <c r="AJ2629" t="inlineStr">
        <is>
          <t>2025-07-15</t>
        </is>
      </c>
      <c r="AK2629" t="inlineStr">
        <is>
          <t>3</t>
        </is>
      </c>
      <c r="AL2629" t="inlineStr">
        <is>
          <t>---</t>
        </is>
      </c>
      <c r="AM2629" t="inlineStr">
        <is>
          <t>1</t>
        </is>
      </c>
      <c r="AN2629" t="inlineStr">
        <is>
          <t>---</t>
        </is>
      </c>
      <c r="AO2629" t="inlineStr">
        <is>
          <t>1</t>
        </is>
      </c>
      <c r="AP2629" t="inlineStr">
        <is>
          <t>1</t>
        </is>
      </c>
      <c r="AQ2629" t="inlineStr"/>
      <c r="AR2629" t="inlineStr"/>
      <c r="AS2629" t="inlineStr"/>
      <c r="AT2629" t="inlineStr"/>
      <c r="AU2629" t="inlineStr">
        <is>
          <t>---</t>
        </is>
      </c>
      <c r="AV2629" t="inlineStr">
        <is>
          <t>---</t>
        </is>
      </c>
      <c r="AW2629" t="inlineStr">
        <is>
          <t>---</t>
        </is>
      </c>
      <c r="AX2629" t="inlineStr">
        <is>
          <t>---</t>
        </is>
      </c>
      <c r="AY2629" t="inlineStr">
        <is>
          <t>---</t>
        </is>
      </c>
      <c r="AZ2629" t="inlineStr">
        <is>
          <t>---</t>
        </is>
      </c>
      <c r="BA2629" t="inlineStr">
        <is>
          <t>9cfdf7db54419d22491b2c964b5162b3</t>
        </is>
      </c>
      <c r="BB2629" t="inlineStr">
        <is>
          <t>http://openrosa.org/formdesigner/0B48E039-1E80-49A7-AC24-732B6E788E39</t>
        </is>
      </c>
      <c r="BC2629" t="inlineStr">
        <is>
          <t>Ration et autres visites</t>
        </is>
      </c>
      <c r="BD2629" t="inlineStr">
        <is>
          <t>CommCare Android, version "2.57.0"(474021). App v16173. CommCare Version 2.57.0. Build 474021, built on: 2025-06-13</t>
        </is>
      </c>
      <c r="BE2629" t="inlineStr">
        <is>
          <t>commcare_76b456dd-7d90-498a-a785-92f136625a61</t>
        </is>
      </c>
      <c r="BF2629" t="inlineStr">
        <is>
          <t>19.7246923 -72.22472 0.0 2099.99</t>
        </is>
      </c>
      <c r="BG2629" t="inlineStr">
        <is>
          <t>f13d8149fc6d39ebe86af18272310ff9</t>
        </is>
      </c>
      <c r="BH2629" t="inlineStr">
        <is>
          <t>e80e5bb19d0d4d1e94c8a1a966fa7d8f</t>
        </is>
      </c>
      <c r="BI2629" t="inlineStr">
        <is>
          <t>15246</t>
        </is>
      </c>
      <c r="BJ2629" t="inlineStr">
        <is>
          <t>XFormInstance</t>
        </is>
      </c>
      <c r="BK2629" t="inlineStr">
        <is>
          <t>8e910e1460c011f08ddb8924e66983ba</t>
        </is>
      </c>
      <c r="BL2629" t="b">
        <v>0</v>
      </c>
      <c r="BM2629" t="inlineStr">
        <is>
          <t>---</t>
        </is>
      </c>
      <c r="BN2629" t="inlineStr">
        <is>
          <t>200.113.215.96</t>
        </is>
      </c>
      <c r="BO2629" t="inlineStr">
        <is>
          <t>Christlove Pierre</t>
        </is>
      </c>
    </row>
    <row r="2630">
      <c r="A2630" t="inlineStr">
        <is>
          <t>2628</t>
        </is>
      </c>
      <c r="B2630" t="inlineStr">
        <is>
          <t>88e5e6b9-af4c-4ba7-96a9-d0afb3c6fa49</t>
        </is>
      </c>
      <c r="C2630" t="inlineStr">
        <is>
          <t>2025-07-15</t>
        </is>
      </c>
      <c r="D2630" t="inlineStr">
        <is>
          <t>3</t>
        </is>
      </c>
      <c r="E2630" t="inlineStr">
        <is>
          <t>---</t>
        </is>
      </c>
      <c r="F2630" t="inlineStr">
        <is>
          <t>0</t>
        </is>
      </c>
      <c r="G2630" t="inlineStr">
        <is>
          <t>---</t>
        </is>
      </c>
      <c r="H2630" t="inlineStr">
        <is>
          <t>1</t>
        </is>
      </c>
      <c r="I2630" t="inlineStr">
        <is>
          <t>1</t>
        </is>
      </c>
      <c r="J2630" t="inlineStr">
        <is>
          <t>1</t>
        </is>
      </c>
      <c r="K2630" t="inlineStr">
        <is>
          <t>---</t>
        </is>
      </c>
      <c r="L2630" t="inlineStr">
        <is>
          <t>---</t>
        </is>
      </c>
      <c r="M2630" t="inlineStr">
        <is>
          <t>---</t>
        </is>
      </c>
      <c r="N2630" t="inlineStr">
        <is>
          <t>---</t>
        </is>
      </c>
      <c r="O2630" t="inlineStr">
        <is>
          <t>---</t>
        </is>
      </c>
      <c r="P2630" t="inlineStr">
        <is>
          <t>---</t>
        </is>
      </c>
      <c r="Q2630" t="inlineStr">
        <is>
          <t>---</t>
        </is>
      </c>
      <c r="R2630" t="inlineStr"/>
      <c r="S2630" t="inlineStr"/>
      <c r="T2630" t="inlineStr"/>
      <c r="U2630" t="inlineStr"/>
      <c r="V2630" t="inlineStr"/>
      <c r="W2630" t="inlineStr"/>
      <c r="X2630" t="inlineStr">
        <is>
          <t>CAP/HSCM/ST01785</t>
        </is>
      </c>
      <c r="Y2630" t="inlineStr">
        <is>
          <t>CAP/HSCM/ST01785</t>
        </is>
      </c>
      <c r="Z2630" t="inlineStr">
        <is>
          <t>2025-07-16 02:21:16</t>
        </is>
      </c>
      <c r="AA2630" t="inlineStr">
        <is>
          <t>2025-07-16 02:20:49</t>
        </is>
      </c>
      <c r="AB2630" t="inlineStr">
        <is>
          <t>1fleurgile</t>
        </is>
      </c>
      <c r="AC2630" t="inlineStr">
        <is>
          <t>2025-07-16 01:30:43</t>
        </is>
      </c>
      <c r="AD2630" s="1" t="inlineStr">
        <is>
          <t>https://www.commcarehq.org/a/caris-test/reports/form_data/88e5e6b9-af4c-4ba7-96a9-d0afb3c6fa49/</t>
        </is>
      </c>
      <c r="AE2630" t="inlineStr">
        <is>
          <t>---</t>
        </is>
      </c>
      <c r="AF2630" t="inlineStr">
        <is>
          <t>2ace157e778141ceaba74c77a6311ad4</t>
        </is>
      </c>
      <c r="AG2630" t="inlineStr">
        <is>
          <t>OK</t>
        </is>
      </c>
      <c r="AH2630" t="inlineStr">
        <is>
          <t>2025-07-16 02:21:16</t>
        </is>
      </c>
      <c r="AI2630" t="inlineStr">
        <is>
          <t>9cfdf7db54419d22491b2c964b5162b3</t>
        </is>
      </c>
      <c r="AJ2630" t="inlineStr">
        <is>
          <t>2025-07-15</t>
        </is>
      </c>
      <c r="AK2630" t="inlineStr">
        <is>
          <t>3</t>
        </is>
      </c>
      <c r="AL2630" t="inlineStr">
        <is>
          <t>---</t>
        </is>
      </c>
      <c r="AM2630" t="inlineStr">
        <is>
          <t>0</t>
        </is>
      </c>
      <c r="AN2630" t="inlineStr">
        <is>
          <t>---</t>
        </is>
      </c>
      <c r="AO2630" t="inlineStr">
        <is>
          <t>1</t>
        </is>
      </c>
      <c r="AP2630" t="inlineStr">
        <is>
          <t>1</t>
        </is>
      </c>
      <c r="AQ2630" t="inlineStr"/>
      <c r="AR2630" t="inlineStr"/>
      <c r="AS2630" t="inlineStr"/>
      <c r="AT2630" t="inlineStr"/>
      <c r="AU2630" t="inlineStr">
        <is>
          <t>---</t>
        </is>
      </c>
      <c r="AV2630" t="inlineStr">
        <is>
          <t>---</t>
        </is>
      </c>
      <c r="AW2630" t="inlineStr">
        <is>
          <t>---</t>
        </is>
      </c>
      <c r="AX2630" t="inlineStr">
        <is>
          <t>---</t>
        </is>
      </c>
      <c r="AY2630" t="inlineStr">
        <is>
          <t>---</t>
        </is>
      </c>
      <c r="AZ2630" t="inlineStr">
        <is>
          <t>---</t>
        </is>
      </c>
      <c r="BA2630" t="inlineStr">
        <is>
          <t>9cfdf7db54419d22491b2c964b5162b3</t>
        </is>
      </c>
      <c r="BB2630" t="inlineStr">
        <is>
          <t>http://openrosa.org/formdesigner/0B48E039-1E80-49A7-AC24-732B6E788E39</t>
        </is>
      </c>
      <c r="BC2630" t="inlineStr">
        <is>
          <t>Ration et autres visites</t>
        </is>
      </c>
      <c r="BD2630" t="inlineStr">
        <is>
          <t>CommCare Android, version "2.57.0"(474021). App v16173. CommCare Version 2.57.0. Build 474021, built on: 2025-06-13</t>
        </is>
      </c>
      <c r="BE2630" t="inlineStr">
        <is>
          <t>commcare_76b456dd-7d90-498a-a785-92f136625a61</t>
        </is>
      </c>
      <c r="BF2630" t="inlineStr">
        <is>
          <t>19.7246923 -72.22472 0.0 2099.99</t>
        </is>
      </c>
      <c r="BG2630" t="inlineStr">
        <is>
          <t>f13d8149fc6d39ebe86af18272310ff9</t>
        </is>
      </c>
      <c r="BH2630" t="inlineStr">
        <is>
          <t>e80e5bb19d0d4d1e94c8a1a966fa7d8f</t>
        </is>
      </c>
      <c r="BI2630" t="inlineStr">
        <is>
          <t>15246</t>
        </is>
      </c>
      <c r="BJ2630" t="inlineStr">
        <is>
          <t>XFormInstance</t>
        </is>
      </c>
      <c r="BK2630" t="inlineStr">
        <is>
          <t>8e910e1460c011f08ddb8924e66983ba</t>
        </is>
      </c>
      <c r="BL2630" t="b">
        <v>0</v>
      </c>
      <c r="BM2630" t="inlineStr">
        <is>
          <t>---</t>
        </is>
      </c>
      <c r="BN2630" t="inlineStr">
        <is>
          <t>200.113.215.96</t>
        </is>
      </c>
      <c r="BO2630" t="inlineStr">
        <is>
          <t>Louvensky Voltaire</t>
        </is>
      </c>
    </row>
    <row r="2631">
      <c r="A2631" t="inlineStr">
        <is>
          <t>2629</t>
        </is>
      </c>
      <c r="B2631" t="inlineStr">
        <is>
          <t>69eff5cd-332e-4362-ab21-635d00960ebd</t>
        </is>
      </c>
      <c r="C2631" t="inlineStr">
        <is>
          <t>2025-07-15</t>
        </is>
      </c>
      <c r="D2631" t="inlineStr">
        <is>
          <t>3</t>
        </is>
      </c>
      <c r="E2631" t="inlineStr">
        <is>
          <t>---</t>
        </is>
      </c>
      <c r="F2631" t="inlineStr">
        <is>
          <t>0</t>
        </is>
      </c>
      <c r="G2631" t="inlineStr">
        <is>
          <t>---</t>
        </is>
      </c>
      <c r="H2631" t="inlineStr">
        <is>
          <t>1</t>
        </is>
      </c>
      <c r="I2631" t="inlineStr">
        <is>
          <t>1</t>
        </is>
      </c>
      <c r="J2631" t="inlineStr"/>
      <c r="K2631" t="inlineStr">
        <is>
          <t>---</t>
        </is>
      </c>
      <c r="L2631" t="inlineStr">
        <is>
          <t>---</t>
        </is>
      </c>
      <c r="M2631" t="inlineStr">
        <is>
          <t>---</t>
        </is>
      </c>
      <c r="N2631" t="inlineStr">
        <is>
          <t>---</t>
        </is>
      </c>
      <c r="O2631" t="inlineStr">
        <is>
          <t>---</t>
        </is>
      </c>
      <c r="P2631" t="inlineStr">
        <is>
          <t>---</t>
        </is>
      </c>
      <c r="Q2631" t="inlineStr">
        <is>
          <t>---</t>
        </is>
      </c>
      <c r="R2631" t="inlineStr"/>
      <c r="S2631" t="inlineStr"/>
      <c r="T2631" t="inlineStr"/>
      <c r="U2631" t="inlineStr"/>
      <c r="V2631" t="inlineStr"/>
      <c r="W2631" t="inlineStr"/>
      <c r="X2631" t="inlineStr">
        <is>
          <t>CAP/HSCM/ST02309</t>
        </is>
      </c>
      <c r="Y2631" t="inlineStr">
        <is>
          <t>CAP/HSCM/ST02309</t>
        </is>
      </c>
      <c r="Z2631" t="inlineStr">
        <is>
          <t>2025-07-16 02:21:55</t>
        </is>
      </c>
      <c r="AA2631" t="inlineStr">
        <is>
          <t>2025-07-16 02:21:45</t>
        </is>
      </c>
      <c r="AB2631" t="inlineStr">
        <is>
          <t>1fleurgile</t>
        </is>
      </c>
      <c r="AC2631" t="inlineStr">
        <is>
          <t>2025-07-16 01:30:44</t>
        </is>
      </c>
      <c r="AD2631" s="1" t="inlineStr">
        <is>
          <t>https://www.commcarehq.org/a/caris-test/reports/form_data/69eff5cd-332e-4362-ab21-635d00960ebd/</t>
        </is>
      </c>
      <c r="AE2631" t="inlineStr">
        <is>
          <t>---</t>
        </is>
      </c>
      <c r="AF2631" t="inlineStr">
        <is>
          <t>6a02e87957764a6c9f8532cbca759be9</t>
        </is>
      </c>
      <c r="AG2631" t="inlineStr">
        <is>
          <t>OK</t>
        </is>
      </c>
      <c r="AH2631" t="inlineStr">
        <is>
          <t>2025-07-16 02:21:55</t>
        </is>
      </c>
      <c r="AI2631" t="inlineStr">
        <is>
          <t>9cfdf7db54419d22491b2c964b5162b3</t>
        </is>
      </c>
      <c r="AJ2631" t="inlineStr">
        <is>
          <t>2025-07-15</t>
        </is>
      </c>
      <c r="AK2631" t="inlineStr">
        <is>
          <t>3</t>
        </is>
      </c>
      <c r="AL2631" t="inlineStr">
        <is>
          <t>---</t>
        </is>
      </c>
      <c r="AM2631" t="inlineStr">
        <is>
          <t>0</t>
        </is>
      </c>
      <c r="AN2631" t="inlineStr">
        <is>
          <t>---</t>
        </is>
      </c>
      <c r="AO2631" t="inlineStr">
        <is>
          <t>1</t>
        </is>
      </c>
      <c r="AP2631" t="inlineStr">
        <is>
          <t>1</t>
        </is>
      </c>
      <c r="AQ2631" t="inlineStr"/>
      <c r="AR2631" t="inlineStr"/>
      <c r="AS2631" t="inlineStr"/>
      <c r="AT2631" t="inlineStr"/>
      <c r="AU2631" t="inlineStr">
        <is>
          <t>---</t>
        </is>
      </c>
      <c r="AV2631" t="inlineStr">
        <is>
          <t>---</t>
        </is>
      </c>
      <c r="AW2631" t="inlineStr">
        <is>
          <t>---</t>
        </is>
      </c>
      <c r="AX2631" t="inlineStr">
        <is>
          <t>---</t>
        </is>
      </c>
      <c r="AY2631" t="inlineStr">
        <is>
          <t>---</t>
        </is>
      </c>
      <c r="AZ2631" t="inlineStr">
        <is>
          <t>---</t>
        </is>
      </c>
      <c r="BA2631" t="inlineStr">
        <is>
          <t>9cfdf7db54419d22491b2c964b5162b3</t>
        </is>
      </c>
      <c r="BB2631" t="inlineStr">
        <is>
          <t>http://openrosa.org/formdesigner/0B48E039-1E80-49A7-AC24-732B6E788E39</t>
        </is>
      </c>
      <c r="BC2631" t="inlineStr">
        <is>
          <t>Ration et autres visites</t>
        </is>
      </c>
      <c r="BD2631" t="inlineStr">
        <is>
          <t>CommCare Android, version "2.57.0"(474021). App v16173. CommCare Version 2.57.0. Build 474021, built on: 2025-06-13</t>
        </is>
      </c>
      <c r="BE2631" t="inlineStr">
        <is>
          <t>commcare_76b456dd-7d90-498a-a785-92f136625a61</t>
        </is>
      </c>
      <c r="BF2631" t="inlineStr">
        <is>
          <t>19.7246923 -72.22472 0.0 2099.99</t>
        </is>
      </c>
      <c r="BG2631" t="inlineStr">
        <is>
          <t>f13d8149fc6d39ebe86af18272310ff9</t>
        </is>
      </c>
      <c r="BH2631" t="inlineStr">
        <is>
          <t>e80e5bb19d0d4d1e94c8a1a966fa7d8f</t>
        </is>
      </c>
      <c r="BI2631" t="inlineStr">
        <is>
          <t>15246</t>
        </is>
      </c>
      <c r="BJ2631" t="inlineStr">
        <is>
          <t>XFormInstance</t>
        </is>
      </c>
      <c r="BK2631" t="inlineStr">
        <is>
          <t>8e910e1460c011f08ddb8924e66983ba</t>
        </is>
      </c>
      <c r="BL2631" t="b">
        <v>0</v>
      </c>
      <c r="BM2631" t="inlineStr">
        <is>
          <t>---</t>
        </is>
      </c>
      <c r="BN2631" t="inlineStr">
        <is>
          <t>200.113.215.96</t>
        </is>
      </c>
      <c r="BO2631" t="inlineStr">
        <is>
          <t>Witchana Dolcine</t>
        </is>
      </c>
    </row>
    <row r="2632">
      <c r="A2632" t="inlineStr">
        <is>
          <t>2630</t>
        </is>
      </c>
      <c r="B2632" t="inlineStr">
        <is>
          <t>ea8207e8-b072-46fd-a5a7-260945fd92ae</t>
        </is>
      </c>
      <c r="C2632" t="inlineStr">
        <is>
          <t>2025-07-16</t>
        </is>
      </c>
      <c r="D2632" t="inlineStr">
        <is>
          <t>3</t>
        </is>
      </c>
      <c r="E2632" t="inlineStr">
        <is>
          <t>---</t>
        </is>
      </c>
      <c r="F2632" t="inlineStr">
        <is>
          <t>1</t>
        </is>
      </c>
      <c r="G2632" t="inlineStr">
        <is>
          <t>---</t>
        </is>
      </c>
      <c r="H2632" t="inlineStr">
        <is>
          <t>1</t>
        </is>
      </c>
      <c r="I2632" t="inlineStr">
        <is>
          <t>1</t>
        </is>
      </c>
      <c r="J2632" t="inlineStr">
        <is>
          <t>1</t>
        </is>
      </c>
      <c r="K2632" t="inlineStr">
        <is>
          <t>---</t>
        </is>
      </c>
      <c r="L2632" t="inlineStr">
        <is>
          <t>---</t>
        </is>
      </c>
      <c r="M2632" t="inlineStr">
        <is>
          <t>---</t>
        </is>
      </c>
      <c r="N2632" t="inlineStr">
        <is>
          <t>---</t>
        </is>
      </c>
      <c r="O2632" t="inlineStr">
        <is>
          <t>---</t>
        </is>
      </c>
      <c r="P2632" t="inlineStr">
        <is>
          <t>---</t>
        </is>
      </c>
      <c r="Q2632" t="inlineStr">
        <is>
          <t>---</t>
        </is>
      </c>
      <c r="R2632" t="inlineStr"/>
      <c r="S2632" t="inlineStr"/>
      <c r="T2632" t="inlineStr"/>
      <c r="U2632" t="inlineStr"/>
      <c r="V2632" t="inlineStr"/>
      <c r="W2632" t="inlineStr"/>
      <c r="X2632" t="inlineStr">
        <is>
          <t>CAP/HSCM/ST02791</t>
        </is>
      </c>
      <c r="Y2632" t="inlineStr">
        <is>
          <t>CAP/HSCM/ST02791</t>
        </is>
      </c>
      <c r="Z2632" t="inlineStr">
        <is>
          <t>2025-07-17 01:28:07</t>
        </is>
      </c>
      <c r="AA2632" t="inlineStr">
        <is>
          <t>2025-07-17 01:27:01</t>
        </is>
      </c>
      <c r="AB2632" t="inlineStr">
        <is>
          <t>1fleurgile</t>
        </is>
      </c>
      <c r="AC2632" t="inlineStr">
        <is>
          <t>2025-07-17 00:41:39</t>
        </is>
      </c>
      <c r="AD2632" s="1" t="inlineStr">
        <is>
          <t>https://www.commcarehq.org/a/caris-test/reports/form_data/ea8207e8-b072-46fd-a5a7-260945fd92ae/</t>
        </is>
      </c>
      <c r="AE2632" t="inlineStr">
        <is>
          <t>---</t>
        </is>
      </c>
      <c r="AF2632" t="inlineStr">
        <is>
          <t>2871fb4d8abc4675a4d878e175acada6</t>
        </is>
      </c>
      <c r="AG2632" t="inlineStr">
        <is>
          <t>OK</t>
        </is>
      </c>
      <c r="AH2632" t="inlineStr">
        <is>
          <t>2025-07-17 01:28:07</t>
        </is>
      </c>
      <c r="AI2632" t="inlineStr">
        <is>
          <t>9cfdf7db54419d22491b2c964b5162b3</t>
        </is>
      </c>
      <c r="AJ2632" t="inlineStr">
        <is>
          <t>2025-07-16</t>
        </is>
      </c>
      <c r="AK2632" t="inlineStr">
        <is>
          <t>3</t>
        </is>
      </c>
      <c r="AL2632" t="inlineStr">
        <is>
          <t>---</t>
        </is>
      </c>
      <c r="AM2632" t="inlineStr">
        <is>
          <t>1</t>
        </is>
      </c>
      <c r="AN2632" t="inlineStr">
        <is>
          <t>---</t>
        </is>
      </c>
      <c r="AO2632" t="inlineStr">
        <is>
          <t>1</t>
        </is>
      </c>
      <c r="AP2632" t="inlineStr">
        <is>
          <t>1</t>
        </is>
      </c>
      <c r="AQ2632" t="inlineStr"/>
      <c r="AR2632" t="inlineStr"/>
      <c r="AS2632" t="inlineStr"/>
      <c r="AT2632" t="inlineStr"/>
      <c r="AU2632" t="inlineStr">
        <is>
          <t>---</t>
        </is>
      </c>
      <c r="AV2632" t="inlineStr">
        <is>
          <t>---</t>
        </is>
      </c>
      <c r="AW2632" t="inlineStr">
        <is>
          <t>---</t>
        </is>
      </c>
      <c r="AX2632" t="inlineStr">
        <is>
          <t>---</t>
        </is>
      </c>
      <c r="AY2632" t="inlineStr">
        <is>
          <t>---</t>
        </is>
      </c>
      <c r="AZ2632" t="inlineStr">
        <is>
          <t>---</t>
        </is>
      </c>
      <c r="BA2632" t="inlineStr">
        <is>
          <t>9cfdf7db54419d22491b2c964b5162b3</t>
        </is>
      </c>
      <c r="BB2632" t="inlineStr">
        <is>
          <t>http://openrosa.org/formdesigner/0B48E039-1E80-49A7-AC24-732B6E788E39</t>
        </is>
      </c>
      <c r="BC2632" t="inlineStr">
        <is>
          <t>Ration et autres visites</t>
        </is>
      </c>
      <c r="BD2632" t="inlineStr">
        <is>
          <t>CommCare Android, version "2.57.0"(474021). App v16173. CommCare Version 2.57.0. Build 474021, built on: 2025-06-13</t>
        </is>
      </c>
      <c r="BE2632" t="inlineStr">
        <is>
          <t>commcare_76b456dd-7d90-498a-a785-92f136625a61</t>
        </is>
      </c>
      <c r="BF2632" t="inlineStr">
        <is>
          <t>19.7246923 -72.22472 0.0 2099.99</t>
        </is>
      </c>
      <c r="BG2632" t="inlineStr">
        <is>
          <t>f13d8149fc6d39ebe86af18272310ff9</t>
        </is>
      </c>
      <c r="BH2632" t="inlineStr">
        <is>
          <t>e80e5bb19d0d4d1e94c8a1a966fa7d8f</t>
        </is>
      </c>
      <c r="BI2632" t="inlineStr">
        <is>
          <t>15246</t>
        </is>
      </c>
      <c r="BJ2632" t="inlineStr">
        <is>
          <t>XFormInstance</t>
        </is>
      </c>
      <c r="BK2632" t="inlineStr">
        <is>
          <t>c0ca447862a411f0973d8fe26cffa200</t>
        </is>
      </c>
      <c r="BL2632" t="b">
        <v>0</v>
      </c>
      <c r="BM2632" t="inlineStr">
        <is>
          <t>---</t>
        </is>
      </c>
      <c r="BN2632" t="inlineStr">
        <is>
          <t>200.113.215.2</t>
        </is>
      </c>
      <c r="BO2632" t="inlineStr">
        <is>
          <t>Mackenson/Dave Joseph</t>
        </is>
      </c>
    </row>
    <row r="2633">
      <c r="A2633" t="inlineStr">
        <is>
          <t>2631</t>
        </is>
      </c>
      <c r="B2633" t="inlineStr">
        <is>
          <t>cb42f487-a913-4480-90ef-006e14615ac7</t>
        </is>
      </c>
      <c r="C2633" t="inlineStr">
        <is>
          <t>2025-07-16</t>
        </is>
      </c>
      <c r="D2633" t="inlineStr">
        <is>
          <t>3</t>
        </is>
      </c>
      <c r="E2633" t="inlineStr">
        <is>
          <t>---</t>
        </is>
      </c>
      <c r="F2633" t="inlineStr">
        <is>
          <t>0</t>
        </is>
      </c>
      <c r="G2633" t="inlineStr">
        <is>
          <t>---</t>
        </is>
      </c>
      <c r="H2633" t="inlineStr">
        <is>
          <t>1</t>
        </is>
      </c>
      <c r="I2633" t="inlineStr">
        <is>
          <t>1</t>
        </is>
      </c>
      <c r="J2633" t="inlineStr">
        <is>
          <t>1</t>
        </is>
      </c>
      <c r="K2633" t="inlineStr">
        <is>
          <t>---</t>
        </is>
      </c>
      <c r="L2633" t="inlineStr">
        <is>
          <t>---</t>
        </is>
      </c>
      <c r="M2633" t="inlineStr">
        <is>
          <t>---</t>
        </is>
      </c>
      <c r="N2633" t="inlineStr">
        <is>
          <t>---</t>
        </is>
      </c>
      <c r="O2633" t="inlineStr">
        <is>
          <t>---</t>
        </is>
      </c>
      <c r="P2633" t="inlineStr">
        <is>
          <t>---</t>
        </is>
      </c>
      <c r="Q2633" t="inlineStr">
        <is>
          <t>---</t>
        </is>
      </c>
      <c r="R2633" t="inlineStr"/>
      <c r="S2633" t="inlineStr"/>
      <c r="T2633" t="inlineStr"/>
      <c r="U2633" t="inlineStr"/>
      <c r="V2633" t="inlineStr"/>
      <c r="W2633" t="inlineStr"/>
      <c r="X2633" t="inlineStr">
        <is>
          <t>CAP/HSCM/ST04362</t>
        </is>
      </c>
      <c r="Y2633" t="inlineStr">
        <is>
          <t>CAP/HSCM/ST04362</t>
        </is>
      </c>
      <c r="Z2633" t="inlineStr">
        <is>
          <t>2025-07-17 01:28:45</t>
        </is>
      </c>
      <c r="AA2633" t="inlineStr">
        <is>
          <t>2025-07-17 01:28:30</t>
        </is>
      </c>
      <c r="AB2633" t="inlineStr">
        <is>
          <t>1fleurgile</t>
        </is>
      </c>
      <c r="AC2633" t="inlineStr">
        <is>
          <t>2025-07-17 00:41:40</t>
        </is>
      </c>
      <c r="AD2633" s="1" t="inlineStr">
        <is>
          <t>https://www.commcarehq.org/a/caris-test/reports/form_data/cb42f487-a913-4480-90ef-006e14615ac7/</t>
        </is>
      </c>
      <c r="AE2633" t="inlineStr">
        <is>
          <t>---</t>
        </is>
      </c>
      <c r="AF2633" t="inlineStr">
        <is>
          <t>3c5a623af057e23a32ae4000_104283</t>
        </is>
      </c>
      <c r="AG2633" t="inlineStr">
        <is>
          <t>OK</t>
        </is>
      </c>
      <c r="AH2633" t="inlineStr">
        <is>
          <t>2025-07-17 01:28:45</t>
        </is>
      </c>
      <c r="AI2633" t="inlineStr">
        <is>
          <t>9cfdf7db54419d22491b2c964b5162b3</t>
        </is>
      </c>
      <c r="AJ2633" t="inlineStr">
        <is>
          <t>2025-07-16</t>
        </is>
      </c>
      <c r="AK2633" t="inlineStr">
        <is>
          <t>3</t>
        </is>
      </c>
      <c r="AL2633" t="inlineStr">
        <is>
          <t>---</t>
        </is>
      </c>
      <c r="AM2633" t="inlineStr">
        <is>
          <t>0</t>
        </is>
      </c>
      <c r="AN2633" t="inlineStr">
        <is>
          <t>---</t>
        </is>
      </c>
      <c r="AO2633" t="inlineStr">
        <is>
          <t>1</t>
        </is>
      </c>
      <c r="AP2633" t="inlineStr">
        <is>
          <t>1</t>
        </is>
      </c>
      <c r="AQ2633" t="inlineStr"/>
      <c r="AR2633" t="inlineStr"/>
      <c r="AS2633" t="inlineStr"/>
      <c r="AT2633" t="inlineStr"/>
      <c r="AU2633" t="inlineStr">
        <is>
          <t>---</t>
        </is>
      </c>
      <c r="AV2633" t="inlineStr">
        <is>
          <t>---</t>
        </is>
      </c>
      <c r="AW2633" t="inlineStr">
        <is>
          <t>---</t>
        </is>
      </c>
      <c r="AX2633" t="inlineStr">
        <is>
          <t>---</t>
        </is>
      </c>
      <c r="AY2633" t="inlineStr">
        <is>
          <t>---</t>
        </is>
      </c>
      <c r="AZ2633" t="inlineStr">
        <is>
          <t>---</t>
        </is>
      </c>
      <c r="BA2633" t="inlineStr">
        <is>
          <t>9cfdf7db54419d22491b2c964b5162b3</t>
        </is>
      </c>
      <c r="BB2633" t="inlineStr">
        <is>
          <t>http://openrosa.org/formdesigner/0B48E039-1E80-49A7-AC24-732B6E788E39</t>
        </is>
      </c>
      <c r="BC2633" t="inlineStr">
        <is>
          <t>Ration et autres visites</t>
        </is>
      </c>
      <c r="BD2633" t="inlineStr">
        <is>
          <t>CommCare Android, version "2.57.0"(474021). App v16173. CommCare Version 2.57.0. Build 474021, built on: 2025-06-13</t>
        </is>
      </c>
      <c r="BE2633" t="inlineStr">
        <is>
          <t>commcare_76b456dd-7d90-498a-a785-92f136625a61</t>
        </is>
      </c>
      <c r="BF2633" t="inlineStr">
        <is>
          <t>19.7246923 -72.22472 0.0 2099.99</t>
        </is>
      </c>
      <c r="BG2633" t="inlineStr">
        <is>
          <t>f13d8149fc6d39ebe86af18272310ff9</t>
        </is>
      </c>
      <c r="BH2633" t="inlineStr">
        <is>
          <t>e80e5bb19d0d4d1e94c8a1a966fa7d8f</t>
        </is>
      </c>
      <c r="BI2633" t="inlineStr">
        <is>
          <t>15246</t>
        </is>
      </c>
      <c r="BJ2633" t="inlineStr">
        <is>
          <t>XFormInstance</t>
        </is>
      </c>
      <c r="BK2633" t="inlineStr">
        <is>
          <t>c0ca447862a411f0973d8fe26cffa200</t>
        </is>
      </c>
      <c r="BL2633" t="b">
        <v>0</v>
      </c>
      <c r="BM2633" t="inlineStr">
        <is>
          <t>---</t>
        </is>
      </c>
      <c r="BN2633" t="inlineStr">
        <is>
          <t>200.113.215.2</t>
        </is>
      </c>
      <c r="BO2633" t="inlineStr">
        <is>
          <t>Edwige Gracia</t>
        </is>
      </c>
    </row>
    <row r="2634">
      <c r="A2634" t="inlineStr">
        <is>
          <t>2632</t>
        </is>
      </c>
      <c r="B2634" t="inlineStr">
        <is>
          <t>ad90fdc8-4c92-4548-aeb9-f1fb520a0a95</t>
        </is>
      </c>
      <c r="C2634" t="inlineStr">
        <is>
          <t>2025-07-16</t>
        </is>
      </c>
      <c r="D2634" t="inlineStr">
        <is>
          <t>3</t>
        </is>
      </c>
      <c r="E2634" t="inlineStr">
        <is>
          <t>---</t>
        </is>
      </c>
      <c r="F2634" t="inlineStr">
        <is>
          <t>1</t>
        </is>
      </c>
      <c r="G2634" t="inlineStr">
        <is>
          <t>---</t>
        </is>
      </c>
      <c r="H2634" t="inlineStr">
        <is>
          <t>1</t>
        </is>
      </c>
      <c r="I2634" t="inlineStr">
        <is>
          <t>1</t>
        </is>
      </c>
      <c r="J2634" t="inlineStr">
        <is>
          <t>1</t>
        </is>
      </c>
      <c r="K2634" t="inlineStr">
        <is>
          <t>---</t>
        </is>
      </c>
      <c r="L2634" t="inlineStr">
        <is>
          <t>---</t>
        </is>
      </c>
      <c r="M2634" t="inlineStr">
        <is>
          <t>---</t>
        </is>
      </c>
      <c r="N2634" t="inlineStr">
        <is>
          <t>---</t>
        </is>
      </c>
      <c r="O2634" t="inlineStr">
        <is>
          <t>---</t>
        </is>
      </c>
      <c r="P2634" t="inlineStr">
        <is>
          <t>---</t>
        </is>
      </c>
      <c r="Q2634" t="inlineStr">
        <is>
          <t>---</t>
        </is>
      </c>
      <c r="R2634" t="inlineStr"/>
      <c r="S2634" t="inlineStr"/>
      <c r="T2634" t="inlineStr"/>
      <c r="U2634" t="inlineStr"/>
      <c r="V2634" t="inlineStr"/>
      <c r="W2634" t="inlineStr"/>
      <c r="X2634" t="inlineStr">
        <is>
          <t>CAP/CDSF/AJ1114R</t>
        </is>
      </c>
      <c r="Y2634" t="inlineStr">
        <is>
          <t>CAP/CDSF/AJ1114R</t>
        </is>
      </c>
      <c r="Z2634" t="inlineStr">
        <is>
          <t>2025-07-17 01:29:19</t>
        </is>
      </c>
      <c r="AA2634" t="inlineStr">
        <is>
          <t>2025-07-17 01:28:58</t>
        </is>
      </c>
      <c r="AB2634" t="inlineStr">
        <is>
          <t>1fleurgile</t>
        </is>
      </c>
      <c r="AC2634" t="inlineStr">
        <is>
          <t>2025-07-17 00:41:41</t>
        </is>
      </c>
      <c r="AD2634" s="1" t="inlineStr">
        <is>
          <t>https://www.commcarehq.org/a/caris-test/reports/form_data/ad90fdc8-4c92-4548-aeb9-f1fb520a0a95/</t>
        </is>
      </c>
      <c r="AE2634" t="inlineStr">
        <is>
          <t>---</t>
        </is>
      </c>
      <c r="AF2634" t="inlineStr">
        <is>
          <t>3c5a623af057e23a32ae4000_16769</t>
        </is>
      </c>
      <c r="AG2634" t="inlineStr">
        <is>
          <t>OK</t>
        </is>
      </c>
      <c r="AH2634" t="inlineStr">
        <is>
          <t>2025-07-17 01:29:19</t>
        </is>
      </c>
      <c r="AI2634" t="inlineStr">
        <is>
          <t>9cfdf7db54419d22491b2c964b5162b3</t>
        </is>
      </c>
      <c r="AJ2634" t="inlineStr">
        <is>
          <t>2025-07-16</t>
        </is>
      </c>
      <c r="AK2634" t="inlineStr">
        <is>
          <t>3</t>
        </is>
      </c>
      <c r="AL2634" t="inlineStr">
        <is>
          <t>---</t>
        </is>
      </c>
      <c r="AM2634" t="inlineStr">
        <is>
          <t>1</t>
        </is>
      </c>
      <c r="AN2634" t="inlineStr">
        <is>
          <t>---</t>
        </is>
      </c>
      <c r="AO2634" t="inlineStr">
        <is>
          <t>1</t>
        </is>
      </c>
      <c r="AP2634" t="inlineStr">
        <is>
          <t>1</t>
        </is>
      </c>
      <c r="AQ2634" t="inlineStr"/>
      <c r="AR2634" t="inlineStr"/>
      <c r="AS2634" t="inlineStr"/>
      <c r="AT2634" t="inlineStr"/>
      <c r="AU2634" t="inlineStr">
        <is>
          <t>---</t>
        </is>
      </c>
      <c r="AV2634" t="inlineStr">
        <is>
          <t>---</t>
        </is>
      </c>
      <c r="AW2634" t="inlineStr">
        <is>
          <t>---</t>
        </is>
      </c>
      <c r="AX2634" t="inlineStr">
        <is>
          <t>---</t>
        </is>
      </c>
      <c r="AY2634" t="inlineStr">
        <is>
          <t>---</t>
        </is>
      </c>
      <c r="AZ2634" t="inlineStr">
        <is>
          <t>---</t>
        </is>
      </c>
      <c r="BA2634" t="inlineStr">
        <is>
          <t>9cfdf7db54419d22491b2c964b5162b3</t>
        </is>
      </c>
      <c r="BB2634" t="inlineStr">
        <is>
          <t>http://openrosa.org/formdesigner/0B48E039-1E80-49A7-AC24-732B6E788E39</t>
        </is>
      </c>
      <c r="BC2634" t="inlineStr">
        <is>
          <t>Ration et autres visites</t>
        </is>
      </c>
      <c r="BD2634" t="inlineStr">
        <is>
          <t>CommCare Android, version "2.57.0"(474021). App v16173. CommCare Version 2.57.0. Build 474021, built on: 2025-06-13</t>
        </is>
      </c>
      <c r="BE2634" t="inlineStr">
        <is>
          <t>commcare_76b456dd-7d90-498a-a785-92f136625a61</t>
        </is>
      </c>
      <c r="BF2634" t="inlineStr">
        <is>
          <t>19.7246923 -72.22472 0.0 2099.99</t>
        </is>
      </c>
      <c r="BG2634" t="inlineStr">
        <is>
          <t>f13d8149fc6d39ebe86af18272310ff9</t>
        </is>
      </c>
      <c r="BH2634" t="inlineStr">
        <is>
          <t>e80e5bb19d0d4d1e94c8a1a966fa7d8f</t>
        </is>
      </c>
      <c r="BI2634" t="inlineStr">
        <is>
          <t>15246</t>
        </is>
      </c>
      <c r="BJ2634" t="inlineStr">
        <is>
          <t>XFormInstance</t>
        </is>
      </c>
      <c r="BK2634" t="inlineStr">
        <is>
          <t>c0ca447862a411f0973d8fe26cffa200</t>
        </is>
      </c>
      <c r="BL2634" t="b">
        <v>0</v>
      </c>
      <c r="BM2634" t="inlineStr">
        <is>
          <t>---</t>
        </is>
      </c>
      <c r="BN2634" t="inlineStr">
        <is>
          <t>200.113.215.2</t>
        </is>
      </c>
      <c r="BO2634" t="inlineStr">
        <is>
          <t>Asline Joseph</t>
        </is>
      </c>
    </row>
    <row r="2635">
      <c r="A2635" t="inlineStr">
        <is>
          <t>2633</t>
        </is>
      </c>
      <c r="B2635" t="inlineStr">
        <is>
          <t>a9e14292-fb5c-43f9-81e1-bc4e5b3f44e4</t>
        </is>
      </c>
      <c r="C2635" t="inlineStr">
        <is>
          <t>2025-07-16</t>
        </is>
      </c>
      <c r="D2635" t="inlineStr">
        <is>
          <t>3</t>
        </is>
      </c>
      <c r="E2635" t="inlineStr">
        <is>
          <t>---</t>
        </is>
      </c>
      <c r="F2635" t="inlineStr">
        <is>
          <t>1</t>
        </is>
      </c>
      <c r="G2635" t="inlineStr">
        <is>
          <t>---</t>
        </is>
      </c>
      <c r="H2635" t="inlineStr">
        <is>
          <t>1</t>
        </is>
      </c>
      <c r="I2635" t="inlineStr">
        <is>
          <t>1</t>
        </is>
      </c>
      <c r="J2635" t="inlineStr">
        <is>
          <t>1</t>
        </is>
      </c>
      <c r="K2635" t="inlineStr">
        <is>
          <t>---</t>
        </is>
      </c>
      <c r="L2635" t="inlineStr">
        <is>
          <t>---</t>
        </is>
      </c>
      <c r="M2635" t="inlineStr">
        <is>
          <t>---</t>
        </is>
      </c>
      <c r="N2635" t="inlineStr">
        <is>
          <t>---</t>
        </is>
      </c>
      <c r="O2635" t="inlineStr">
        <is>
          <t>---</t>
        </is>
      </c>
      <c r="P2635" t="inlineStr">
        <is>
          <t>---</t>
        </is>
      </c>
      <c r="Q2635" t="inlineStr">
        <is>
          <t>---</t>
        </is>
      </c>
      <c r="R2635" t="inlineStr"/>
      <c r="S2635" t="inlineStr"/>
      <c r="T2635" t="inlineStr"/>
      <c r="U2635" t="inlineStr"/>
      <c r="V2635" t="inlineStr"/>
      <c r="W2635" t="inlineStr"/>
      <c r="X2635" t="inlineStr">
        <is>
          <t>CAP/CMBV/ST03510</t>
        </is>
      </c>
      <c r="Y2635" t="inlineStr">
        <is>
          <t>CAP/CMBV/ST03510</t>
        </is>
      </c>
      <c r="Z2635" t="inlineStr">
        <is>
          <t>2025-07-17 01:16:47</t>
        </is>
      </c>
      <c r="AA2635" t="inlineStr">
        <is>
          <t>2025-07-17 01:16:17</t>
        </is>
      </c>
      <c r="AB2635" t="inlineStr">
        <is>
          <t>1plyviose</t>
        </is>
      </c>
      <c r="AC2635" t="inlineStr">
        <is>
          <t>2025-07-17 01:17:56</t>
        </is>
      </c>
      <c r="AD2635" s="1" t="inlineStr">
        <is>
          <t>https://www.commcarehq.org/a/caris-test/reports/form_data/a9e14292-fb5c-43f9-81e1-bc4e5b3f44e4/</t>
        </is>
      </c>
      <c r="AE2635" t="inlineStr">
        <is>
          <t>---</t>
        </is>
      </c>
      <c r="AF2635" t="inlineStr">
        <is>
          <t>3c5a623af057e23a32ae4000_180820</t>
        </is>
      </c>
      <c r="AG2635" t="inlineStr">
        <is>
          <t>OK</t>
        </is>
      </c>
      <c r="AH2635" t="inlineStr">
        <is>
          <t>2025-07-17 01:16:47</t>
        </is>
      </c>
      <c r="AI2635" t="inlineStr">
        <is>
          <t>aab7a2415e99453fbcb8ebd109e92b4f</t>
        </is>
      </c>
      <c r="AJ2635" t="inlineStr">
        <is>
          <t>2025-07-16</t>
        </is>
      </c>
      <c r="AK2635" t="inlineStr">
        <is>
          <t>3</t>
        </is>
      </c>
      <c r="AL2635" t="inlineStr">
        <is>
          <t>---</t>
        </is>
      </c>
      <c r="AM2635" t="inlineStr">
        <is>
          <t>1</t>
        </is>
      </c>
      <c r="AN2635" t="inlineStr">
        <is>
          <t>---</t>
        </is>
      </c>
      <c r="AO2635" t="inlineStr">
        <is>
          <t>1</t>
        </is>
      </c>
      <c r="AP2635" t="inlineStr">
        <is>
          <t>1</t>
        </is>
      </c>
      <c r="AQ2635" t="inlineStr"/>
      <c r="AR2635" t="inlineStr"/>
      <c r="AS2635" t="inlineStr"/>
      <c r="AT2635" t="inlineStr"/>
      <c r="AU2635" t="inlineStr">
        <is>
          <t>---</t>
        </is>
      </c>
      <c r="AV2635" t="inlineStr">
        <is>
          <t>---</t>
        </is>
      </c>
      <c r="AW2635" t="inlineStr">
        <is>
          <t>---</t>
        </is>
      </c>
      <c r="AX2635" t="inlineStr">
        <is>
          <t>---</t>
        </is>
      </c>
      <c r="AY2635" t="inlineStr">
        <is>
          <t>---</t>
        </is>
      </c>
      <c r="AZ2635" t="inlineStr">
        <is>
          <t>---</t>
        </is>
      </c>
      <c r="BA2635" t="inlineStr">
        <is>
          <t>aab7a2415e99453fbcb8ebd109e92b4f</t>
        </is>
      </c>
      <c r="BB2635" t="inlineStr">
        <is>
          <t>http://openrosa.org/formdesigner/0B48E039-1E80-49A7-AC24-732B6E788E39</t>
        </is>
      </c>
      <c r="BC2635" t="inlineStr">
        <is>
          <t>Ration et autres visites</t>
        </is>
      </c>
      <c r="BD2635" t="inlineStr">
        <is>
          <t>CommCare Android, version "2.57.0"(474021). App v16173. CommCare Version 2.57.0. Build 474021, built on: 2025-06-13</t>
        </is>
      </c>
      <c r="BE2635" t="inlineStr">
        <is>
          <t>commcare_d17d77c2-a7e5-4f4b-9b21-6b80894e9762</t>
        </is>
      </c>
      <c r="BF2635" t="inlineStr"/>
      <c r="BG2635" t="inlineStr">
        <is>
          <t>f13d8149fc6d39ebe86af18272310ff9</t>
        </is>
      </c>
      <c r="BH2635" t="inlineStr">
        <is>
          <t>e80e5bb19d0d4d1e94c8a1a966fa7d8f</t>
        </is>
      </c>
      <c r="BI2635" t="inlineStr">
        <is>
          <t>15246</t>
        </is>
      </c>
      <c r="BJ2635" t="inlineStr">
        <is>
          <t>XFormInstance</t>
        </is>
      </c>
      <c r="BK2635" t="inlineStr">
        <is>
          <t>3d76f73e62a811f0a0f4eb883020bb1b</t>
        </is>
      </c>
      <c r="BL2635" t="b">
        <v>0</v>
      </c>
      <c r="BM2635" t="inlineStr">
        <is>
          <t>---</t>
        </is>
      </c>
      <c r="BN2635" t="inlineStr">
        <is>
          <t>200.113.248.107</t>
        </is>
      </c>
      <c r="BO2635" t="inlineStr">
        <is>
          <t>Jodlyn Estivel</t>
        </is>
      </c>
    </row>
    <row r="2636">
      <c r="A2636" t="inlineStr">
        <is>
          <t>2634</t>
        </is>
      </c>
      <c r="B2636" t="inlineStr">
        <is>
          <t>f5f9d093-7c66-4c1e-9f2c-fdf6a7e36526</t>
        </is>
      </c>
      <c r="C2636" t="inlineStr">
        <is>
          <t>2025-07-16</t>
        </is>
      </c>
      <c r="D2636" t="inlineStr">
        <is>
          <t>3</t>
        </is>
      </c>
      <c r="E2636" t="inlineStr">
        <is>
          <t>---</t>
        </is>
      </c>
      <c r="F2636" t="inlineStr">
        <is>
          <t>0</t>
        </is>
      </c>
      <c r="G2636" t="inlineStr">
        <is>
          <t>---</t>
        </is>
      </c>
      <c r="H2636" t="inlineStr">
        <is>
          <t>1</t>
        </is>
      </c>
      <c r="I2636" t="inlineStr">
        <is>
          <t>1</t>
        </is>
      </c>
      <c r="J2636" t="inlineStr">
        <is>
          <t>1</t>
        </is>
      </c>
      <c r="K2636" t="inlineStr">
        <is>
          <t>---</t>
        </is>
      </c>
      <c r="L2636" t="inlineStr">
        <is>
          <t>---</t>
        </is>
      </c>
      <c r="M2636" t="inlineStr">
        <is>
          <t>---</t>
        </is>
      </c>
      <c r="N2636" t="inlineStr">
        <is>
          <t>---</t>
        </is>
      </c>
      <c r="O2636" t="inlineStr">
        <is>
          <t>---</t>
        </is>
      </c>
      <c r="P2636" t="inlineStr">
        <is>
          <t>---</t>
        </is>
      </c>
      <c r="Q2636" t="inlineStr">
        <is>
          <t>---</t>
        </is>
      </c>
      <c r="R2636" t="inlineStr"/>
      <c r="S2636" t="inlineStr"/>
      <c r="T2636" t="inlineStr"/>
      <c r="U2636" t="inlineStr"/>
      <c r="V2636" t="inlineStr"/>
      <c r="W2636" t="inlineStr"/>
      <c r="X2636" t="inlineStr">
        <is>
          <t>CAP/CDSF/ST02313</t>
        </is>
      </c>
      <c r="Y2636" t="inlineStr">
        <is>
          <t>CAP/CDSF/ST02313</t>
        </is>
      </c>
      <c r="Z2636" t="inlineStr">
        <is>
          <t>2025-07-17 01:18:01</t>
        </is>
      </c>
      <c r="AA2636" t="inlineStr">
        <is>
          <t>2025-07-17 01:17:36</t>
        </is>
      </c>
      <c r="AB2636" t="inlineStr">
        <is>
          <t>1plyviose</t>
        </is>
      </c>
      <c r="AC2636" t="inlineStr">
        <is>
          <t>2025-07-17 01:18:54</t>
        </is>
      </c>
      <c r="AD2636" s="1" t="inlineStr">
        <is>
          <t>https://www.commcarehq.org/a/caris-test/reports/form_data/f5f9d093-7c66-4c1e-9f2c-fdf6a7e36526/</t>
        </is>
      </c>
      <c r="AE2636" t="inlineStr">
        <is>
          <t>---</t>
        </is>
      </c>
      <c r="AF2636" t="inlineStr">
        <is>
          <t>3c5a623af057e23a32ae4000_35536</t>
        </is>
      </c>
      <c r="AG2636" t="inlineStr">
        <is>
          <t>OK</t>
        </is>
      </c>
      <c r="AH2636" t="inlineStr">
        <is>
          <t>2025-07-17 01:18:01</t>
        </is>
      </c>
      <c r="AI2636" t="inlineStr">
        <is>
          <t>aab7a2415e99453fbcb8ebd109e92b4f</t>
        </is>
      </c>
      <c r="AJ2636" t="inlineStr">
        <is>
          <t>2025-07-16</t>
        </is>
      </c>
      <c r="AK2636" t="inlineStr">
        <is>
          <t>3</t>
        </is>
      </c>
      <c r="AL2636" t="inlineStr">
        <is>
          <t>---</t>
        </is>
      </c>
      <c r="AM2636" t="inlineStr">
        <is>
          <t>0</t>
        </is>
      </c>
      <c r="AN2636" t="inlineStr">
        <is>
          <t>---</t>
        </is>
      </c>
      <c r="AO2636" t="inlineStr">
        <is>
          <t>1</t>
        </is>
      </c>
      <c r="AP2636" t="inlineStr">
        <is>
          <t>1</t>
        </is>
      </c>
      <c r="AQ2636" t="inlineStr"/>
      <c r="AR2636" t="inlineStr"/>
      <c r="AS2636" t="inlineStr"/>
      <c r="AT2636" t="inlineStr"/>
      <c r="AU2636" t="inlineStr">
        <is>
          <t>---</t>
        </is>
      </c>
      <c r="AV2636" t="inlineStr">
        <is>
          <t>---</t>
        </is>
      </c>
      <c r="AW2636" t="inlineStr">
        <is>
          <t>---</t>
        </is>
      </c>
      <c r="AX2636" t="inlineStr">
        <is>
          <t>---</t>
        </is>
      </c>
      <c r="AY2636" t="inlineStr">
        <is>
          <t>---</t>
        </is>
      </c>
      <c r="AZ2636" t="inlineStr">
        <is>
          <t>---</t>
        </is>
      </c>
      <c r="BA2636" t="inlineStr">
        <is>
          <t>aab7a2415e99453fbcb8ebd109e92b4f</t>
        </is>
      </c>
      <c r="BB2636" t="inlineStr">
        <is>
          <t>http://openrosa.org/formdesigner/0B48E039-1E80-49A7-AC24-732B6E788E39</t>
        </is>
      </c>
      <c r="BC2636" t="inlineStr">
        <is>
          <t>Ration et autres visites</t>
        </is>
      </c>
      <c r="BD2636" t="inlineStr">
        <is>
          <t>CommCare Android, version "2.57.0"(474021). App v16173. CommCare Version 2.57.0. Build 474021, built on: 2025-06-13</t>
        </is>
      </c>
      <c r="BE2636" t="inlineStr">
        <is>
          <t>commcare_d17d77c2-a7e5-4f4b-9b21-6b80894e9762</t>
        </is>
      </c>
      <c r="BF2636" t="inlineStr"/>
      <c r="BG2636" t="inlineStr">
        <is>
          <t>f13d8149fc6d39ebe86af18272310ff9</t>
        </is>
      </c>
      <c r="BH2636" t="inlineStr">
        <is>
          <t>e80e5bb19d0d4d1e94c8a1a966fa7d8f</t>
        </is>
      </c>
      <c r="BI2636" t="inlineStr">
        <is>
          <t>15246</t>
        </is>
      </c>
      <c r="BJ2636" t="inlineStr">
        <is>
          <t>XFormInstance</t>
        </is>
      </c>
      <c r="BK2636" t="inlineStr">
        <is>
          <t>3d76f73e62a811f0a0f4eb883020bb1b</t>
        </is>
      </c>
      <c r="BL2636" t="b">
        <v>0</v>
      </c>
      <c r="BM2636" t="inlineStr">
        <is>
          <t>---</t>
        </is>
      </c>
      <c r="BN2636" t="inlineStr">
        <is>
          <t>200.113.248.107</t>
        </is>
      </c>
      <c r="BO2636" t="inlineStr">
        <is>
          <t>Witlove Noel</t>
        </is>
      </c>
    </row>
    <row r="2637">
      <c r="A2637" t="inlineStr">
        <is>
          <t>2635</t>
        </is>
      </c>
      <c r="B2637" t="inlineStr">
        <is>
          <t>b7027e1f-8530-4fb7-9bac-3bafa1049cfe</t>
        </is>
      </c>
      <c r="C2637" t="inlineStr">
        <is>
          <t>2025-07-16</t>
        </is>
      </c>
      <c r="D2637" t="inlineStr">
        <is>
          <t>3 9</t>
        </is>
      </c>
      <c r="E2637" t="inlineStr">
        <is>
          <t>---</t>
        </is>
      </c>
      <c r="F2637" t="inlineStr">
        <is>
          <t>1</t>
        </is>
      </c>
      <c r="G2637" t="inlineStr">
        <is>
          <t>---</t>
        </is>
      </c>
      <c r="H2637" t="inlineStr">
        <is>
          <t>1</t>
        </is>
      </c>
      <c r="I2637" t="inlineStr">
        <is>
          <t>1</t>
        </is>
      </c>
      <c r="J2637" t="inlineStr">
        <is>
          <t>1</t>
        </is>
      </c>
      <c r="K2637" t="inlineStr">
        <is>
          <t>---</t>
        </is>
      </c>
      <c r="L2637" t="inlineStr">
        <is>
          <t>---</t>
        </is>
      </c>
      <c r="M2637" t="inlineStr">
        <is>
          <t>---</t>
        </is>
      </c>
      <c r="N2637" t="inlineStr">
        <is>
          <t>---</t>
        </is>
      </c>
      <c r="O2637" t="inlineStr">
        <is>
          <t>---</t>
        </is>
      </c>
      <c r="P2637" t="inlineStr">
        <is>
          <t>---</t>
        </is>
      </c>
      <c r="Q2637" t="inlineStr">
        <is>
          <t>---</t>
        </is>
      </c>
      <c r="R2637" t="inlineStr"/>
      <c r="S2637" t="inlineStr"/>
      <c r="T2637" t="inlineStr"/>
      <c r="U2637" t="inlineStr"/>
      <c r="V2637" t="inlineStr"/>
      <c r="W2637" t="inlineStr"/>
      <c r="X2637" t="inlineStr">
        <is>
          <t>CAP/CDSF/ST02882</t>
        </is>
      </c>
      <c r="Y2637" t="inlineStr">
        <is>
          <t>CAP/CDSF/ST02882</t>
        </is>
      </c>
      <c r="Z2637" t="inlineStr">
        <is>
          <t>2025-07-17 01:26:10</t>
        </is>
      </c>
      <c r="AA2637" t="inlineStr">
        <is>
          <t>2025-07-17 01:25:52</t>
        </is>
      </c>
      <c r="AB2637" t="inlineStr">
        <is>
          <t>1plyviose</t>
        </is>
      </c>
      <c r="AC2637" t="inlineStr">
        <is>
          <t>2025-07-17 01:27:04</t>
        </is>
      </c>
      <c r="AD2637" s="1" t="inlineStr">
        <is>
          <t>https://www.commcarehq.org/a/caris-test/reports/form_data/b7027e1f-8530-4fb7-9bac-3bafa1049cfe/</t>
        </is>
      </c>
      <c r="AE2637" t="inlineStr">
        <is>
          <t>---</t>
        </is>
      </c>
      <c r="AF2637" t="inlineStr">
        <is>
          <t>3c5a623af057e23a32ae4000_50647</t>
        </is>
      </c>
      <c r="AG2637" t="inlineStr">
        <is>
          <t>OK</t>
        </is>
      </c>
      <c r="AH2637" t="inlineStr">
        <is>
          <t>2025-07-17 01:26:10</t>
        </is>
      </c>
      <c r="AI2637" t="inlineStr">
        <is>
          <t>aab7a2415e99453fbcb8ebd109e92b4f</t>
        </is>
      </c>
      <c r="AJ2637" t="inlineStr">
        <is>
          <t>2025-07-16</t>
        </is>
      </c>
      <c r="AK2637" t="inlineStr">
        <is>
          <t>3 9</t>
        </is>
      </c>
      <c r="AL2637" t="inlineStr">
        <is>
          <t>---</t>
        </is>
      </c>
      <c r="AM2637" t="inlineStr">
        <is>
          <t>1</t>
        </is>
      </c>
      <c r="AN2637" t="inlineStr">
        <is>
          <t>---</t>
        </is>
      </c>
      <c r="AO2637" t="inlineStr">
        <is>
          <t>1</t>
        </is>
      </c>
      <c r="AP2637" t="inlineStr">
        <is>
          <t>1</t>
        </is>
      </c>
      <c r="AQ2637" t="inlineStr"/>
      <c r="AR2637" t="inlineStr"/>
      <c r="AS2637" t="inlineStr"/>
      <c r="AT2637" t="inlineStr"/>
      <c r="AU2637" t="inlineStr">
        <is>
          <t>---</t>
        </is>
      </c>
      <c r="AV2637" t="inlineStr">
        <is>
          <t>---</t>
        </is>
      </c>
      <c r="AW2637" t="inlineStr">
        <is>
          <t>---</t>
        </is>
      </c>
      <c r="AX2637" t="inlineStr">
        <is>
          <t>---</t>
        </is>
      </c>
      <c r="AY2637" t="inlineStr">
        <is>
          <t>---</t>
        </is>
      </c>
      <c r="AZ2637" t="inlineStr">
        <is>
          <t>---</t>
        </is>
      </c>
      <c r="BA2637" t="inlineStr">
        <is>
          <t>aab7a2415e99453fbcb8ebd109e92b4f</t>
        </is>
      </c>
      <c r="BB2637" t="inlineStr">
        <is>
          <t>http://openrosa.org/formdesigner/0B48E039-1E80-49A7-AC24-732B6E788E39</t>
        </is>
      </c>
      <c r="BC2637" t="inlineStr">
        <is>
          <t>Ration et autres visites</t>
        </is>
      </c>
      <c r="BD2637" t="inlineStr">
        <is>
          <t>CommCare Android, version "2.57.0"(474021). App v16173. CommCare Version 2.57.0. Build 474021, built on: 2025-06-13</t>
        </is>
      </c>
      <c r="BE2637" t="inlineStr">
        <is>
          <t>commcare_d17d77c2-a7e5-4f4b-9b21-6b80894e9762</t>
        </is>
      </c>
      <c r="BF2637" t="inlineStr"/>
      <c r="BG2637" t="inlineStr">
        <is>
          <t>f13d8149fc6d39ebe86af18272310ff9</t>
        </is>
      </c>
      <c r="BH2637" t="inlineStr">
        <is>
          <t>e80e5bb19d0d4d1e94c8a1a966fa7d8f</t>
        </is>
      </c>
      <c r="BI2637" t="inlineStr">
        <is>
          <t>15246</t>
        </is>
      </c>
      <c r="BJ2637" t="inlineStr">
        <is>
          <t>XFormInstance</t>
        </is>
      </c>
      <c r="BK2637" t="inlineStr">
        <is>
          <t>3d76f73e62a811f0a0f4eb883020bb1b</t>
        </is>
      </c>
      <c r="BL2637" t="b">
        <v>0</v>
      </c>
      <c r="BM2637" t="inlineStr">
        <is>
          <t>---</t>
        </is>
      </c>
      <c r="BN2637" t="inlineStr">
        <is>
          <t>200.113.248.107</t>
        </is>
      </c>
      <c r="BO2637" t="inlineStr">
        <is>
          <t>Rose-Catourcia Saint-Juste</t>
        </is>
      </c>
    </row>
    <row r="2638">
      <c r="A2638" t="inlineStr">
        <is>
          <t>2636</t>
        </is>
      </c>
      <c r="B2638" t="inlineStr">
        <is>
          <t>54338c68-313e-44c0-95b7-93e5f727fe27</t>
        </is>
      </c>
      <c r="C2638" t="inlineStr">
        <is>
          <t>2025-07-16</t>
        </is>
      </c>
      <c r="D2638" t="inlineStr">
        <is>
          <t>4</t>
        </is>
      </c>
      <c r="E2638" t="inlineStr">
        <is>
          <t>visite adherence</t>
        </is>
      </c>
      <c r="F2638" t="inlineStr">
        <is>
          <t>0</t>
        </is>
      </c>
      <c r="G2638" t="inlineStr">
        <is>
          <t>visite adherence</t>
        </is>
      </c>
      <c r="H2638" t="inlineStr">
        <is>
          <t>1</t>
        </is>
      </c>
      <c r="I2638" t="inlineStr">
        <is>
          <t>1</t>
        </is>
      </c>
      <c r="J2638" t="inlineStr">
        <is>
          <t>1</t>
        </is>
      </c>
      <c r="K2638" t="inlineStr">
        <is>
          <t>---</t>
        </is>
      </c>
      <c r="L2638" t="inlineStr">
        <is>
          <t>---</t>
        </is>
      </c>
      <c r="M2638" t="inlineStr">
        <is>
          <t>---</t>
        </is>
      </c>
      <c r="N2638" t="inlineStr">
        <is>
          <t>---</t>
        </is>
      </c>
      <c r="O2638" t="inlineStr">
        <is>
          <t>---</t>
        </is>
      </c>
      <c r="P2638" t="inlineStr">
        <is>
          <t>---</t>
        </is>
      </c>
      <c r="Q2638" t="inlineStr">
        <is>
          <t>---</t>
        </is>
      </c>
      <c r="R2638" t="inlineStr"/>
      <c r="S2638" t="inlineStr"/>
      <c r="T2638" t="inlineStr"/>
      <c r="U2638" t="inlineStr"/>
      <c r="V2638" t="inlineStr"/>
      <c r="W2638" t="inlineStr"/>
      <c r="X2638" t="inlineStr">
        <is>
          <t>GON/CSKS/ST02856</t>
        </is>
      </c>
      <c r="Y2638" t="inlineStr">
        <is>
          <t>GON/CSKS/ST02856</t>
        </is>
      </c>
      <c r="Z2638" t="inlineStr">
        <is>
          <t>2025-07-17 12:46:35</t>
        </is>
      </c>
      <c r="AA2638" t="inlineStr">
        <is>
          <t>2025-07-17 12:45:13</t>
        </is>
      </c>
      <c r="AB2638" t="inlineStr">
        <is>
          <t>6dorena</t>
        </is>
      </c>
      <c r="AC2638" t="inlineStr">
        <is>
          <t>2025-07-17 11:46:37</t>
        </is>
      </c>
      <c r="AD2638" s="1" t="inlineStr">
        <is>
          <t>https://www.commcarehq.org/a/caris-test/reports/form_data/54338c68-313e-44c0-95b7-93e5f727fe27/</t>
        </is>
      </c>
      <c r="AE2638" t="inlineStr">
        <is>
          <t>---</t>
        </is>
      </c>
      <c r="AF2638" t="inlineStr">
        <is>
          <t>3c5a623af057e23a32ae4000_180216</t>
        </is>
      </c>
      <c r="AG2638" t="inlineStr">
        <is>
          <t>---</t>
        </is>
      </c>
      <c r="AH2638" t="inlineStr">
        <is>
          <t>2025-07-17 12:46:35</t>
        </is>
      </c>
      <c r="AI2638" t="inlineStr">
        <is>
          <t>3964b2205a0f20868524be13aab0b786</t>
        </is>
      </c>
      <c r="AJ2638" t="inlineStr">
        <is>
          <t>2025-07-16</t>
        </is>
      </c>
      <c r="AK2638" t="inlineStr">
        <is>
          <t>4</t>
        </is>
      </c>
      <c r="AL2638" t="inlineStr">
        <is>
          <t>visite adherence</t>
        </is>
      </c>
      <c r="AM2638" t="inlineStr">
        <is>
          <t>0</t>
        </is>
      </c>
      <c r="AN2638" t="inlineStr">
        <is>
          <t>visite adherence</t>
        </is>
      </c>
      <c r="AO2638" t="inlineStr">
        <is>
          <t>1</t>
        </is>
      </c>
      <c r="AP2638" t="inlineStr">
        <is>
          <t>1</t>
        </is>
      </c>
      <c r="AQ2638" t="inlineStr"/>
      <c r="AR2638" t="inlineStr"/>
      <c r="AS2638" t="inlineStr"/>
      <c r="AT2638" t="inlineStr"/>
      <c r="AU2638" t="inlineStr">
        <is>
          <t>---</t>
        </is>
      </c>
      <c r="AV2638" t="inlineStr">
        <is>
          <t>---</t>
        </is>
      </c>
      <c r="AW2638" t="inlineStr">
        <is>
          <t>---</t>
        </is>
      </c>
      <c r="AX2638" t="inlineStr">
        <is>
          <t>---</t>
        </is>
      </c>
      <c r="AY2638" t="inlineStr">
        <is>
          <t>---</t>
        </is>
      </c>
      <c r="AZ2638" t="inlineStr">
        <is>
          <t>---</t>
        </is>
      </c>
      <c r="BA2638" t="inlineStr">
        <is>
          <t>3964b2205a0f20868524be13aab0b786</t>
        </is>
      </c>
      <c r="BB2638" t="inlineStr">
        <is>
          <t>http://openrosa.org/formdesigner/0B48E039-1E80-49A7-AC24-732B6E788E39</t>
        </is>
      </c>
      <c r="BC2638" t="inlineStr">
        <is>
          <t>Ration et autres visites</t>
        </is>
      </c>
      <c r="BD2638" t="inlineStr">
        <is>
          <t>CommCare Android, version "2.57.0"(474021). App v16173. CommCare Version 2.57.0. Build 474021, built on: 2025-06-13</t>
        </is>
      </c>
      <c r="BE2638" t="inlineStr">
        <is>
          <t>commcare_8bfa4fa8-c694-426a-969e-07ff9318179f</t>
        </is>
      </c>
      <c r="BF2638" t="inlineStr"/>
      <c r="BG2638" t="inlineStr">
        <is>
          <t>f13d8149fc6d39ebe86af18272310ff9</t>
        </is>
      </c>
      <c r="BH2638" t="inlineStr">
        <is>
          <t>e80e5bb19d0d4d1e94c8a1a966fa7d8f</t>
        </is>
      </c>
      <c r="BI2638" t="inlineStr">
        <is>
          <t>15246</t>
        </is>
      </c>
      <c r="BJ2638" t="inlineStr">
        <is>
          <t>XFormInstance</t>
        </is>
      </c>
      <c r="BK2638" t="inlineStr">
        <is>
          <t>98768cd0630211f0830a29ee00a9b30a</t>
        </is>
      </c>
      <c r="BL2638" t="b">
        <v>0</v>
      </c>
      <c r="BM2638" t="inlineStr">
        <is>
          <t>---</t>
        </is>
      </c>
      <c r="BN2638" t="inlineStr">
        <is>
          <t>200.113.253.199</t>
        </is>
      </c>
      <c r="BO2638" t="inlineStr">
        <is>
          <t>Killa Louisius</t>
        </is>
      </c>
    </row>
    <row r="2639">
      <c r="A2639" t="inlineStr">
        <is>
          <t>2637</t>
        </is>
      </c>
      <c r="B2639" t="inlineStr">
        <is>
          <t>f7529181-c529-4e7e-acda-3a155ecdaa60</t>
        </is>
      </c>
      <c r="C2639" t="inlineStr">
        <is>
          <t>2025-07-15</t>
        </is>
      </c>
      <c r="D2639" t="inlineStr">
        <is>
          <t>3</t>
        </is>
      </c>
      <c r="E2639" t="inlineStr">
        <is>
          <t>---</t>
        </is>
      </c>
      <c r="F2639" t="inlineStr">
        <is>
          <t>0</t>
        </is>
      </c>
      <c r="G2639" t="inlineStr">
        <is>
          <t>---</t>
        </is>
      </c>
      <c r="H2639" t="inlineStr">
        <is>
          <t>1</t>
        </is>
      </c>
      <c r="I2639" t="inlineStr">
        <is>
          <t>1</t>
        </is>
      </c>
      <c r="J2639" t="inlineStr">
        <is>
          <t>1</t>
        </is>
      </c>
      <c r="K2639" t="inlineStr">
        <is>
          <t>---</t>
        </is>
      </c>
      <c r="L2639" t="inlineStr">
        <is>
          <t>---</t>
        </is>
      </c>
      <c r="M2639" t="inlineStr">
        <is>
          <t>---</t>
        </is>
      </c>
      <c r="N2639" t="inlineStr">
        <is>
          <t>---</t>
        </is>
      </c>
      <c r="O2639" t="inlineStr">
        <is>
          <t>---</t>
        </is>
      </c>
      <c r="P2639" t="inlineStr">
        <is>
          <t>---</t>
        </is>
      </c>
      <c r="Q2639" t="inlineStr">
        <is>
          <t>---</t>
        </is>
      </c>
      <c r="R2639" t="inlineStr"/>
      <c r="S2639" t="inlineStr">
        <is>
          <t>48.6</t>
        </is>
      </c>
      <c r="T2639" t="inlineStr"/>
      <c r="U2639" t="inlineStr"/>
      <c r="V2639" t="inlineStr"/>
      <c r="W2639" t="inlineStr"/>
      <c r="X2639" t="inlineStr">
        <is>
          <t>CAP/CALT/ST00293</t>
        </is>
      </c>
      <c r="Y2639" t="inlineStr">
        <is>
          <t>CAP/CALT/ST00293</t>
        </is>
      </c>
      <c r="Z2639" t="inlineStr">
        <is>
          <t>2025-07-17 18:52:19</t>
        </is>
      </c>
      <c r="AA2639" t="inlineStr">
        <is>
          <t>2025-07-17 18:51:57</t>
        </is>
      </c>
      <c r="AB2639" t="inlineStr">
        <is>
          <t>1irania</t>
        </is>
      </c>
      <c r="AC2639" t="inlineStr">
        <is>
          <t>2025-07-17 18:52:20</t>
        </is>
      </c>
      <c r="AD2639" s="1" t="inlineStr">
        <is>
          <t>https://www.commcarehq.org/a/caris-test/reports/form_data/f7529181-c529-4e7e-acda-3a155ecdaa60/</t>
        </is>
      </c>
      <c r="AE2639" t="inlineStr">
        <is>
          <t>---</t>
        </is>
      </c>
      <c r="AF2639" t="inlineStr">
        <is>
          <t>6b3a0359df55444eb46b40474247ae13</t>
        </is>
      </c>
      <c r="AG2639" t="inlineStr">
        <is>
          <t>OK</t>
        </is>
      </c>
      <c r="AH2639" t="inlineStr">
        <is>
          <t>2025-07-17 18:52:19</t>
        </is>
      </c>
      <c r="AI2639" t="inlineStr">
        <is>
          <t>42a82b7de9e609ae71648670ad4c56aa</t>
        </is>
      </c>
      <c r="AJ2639" t="inlineStr">
        <is>
          <t>2025-07-15</t>
        </is>
      </c>
      <c r="AK2639" t="inlineStr">
        <is>
          <t>3</t>
        </is>
      </c>
      <c r="AL2639" t="inlineStr">
        <is>
          <t>---</t>
        </is>
      </c>
      <c r="AM2639" t="inlineStr">
        <is>
          <t>0</t>
        </is>
      </c>
      <c r="AN2639" t="inlineStr">
        <is>
          <t>---</t>
        </is>
      </c>
      <c r="AO2639" t="inlineStr">
        <is>
          <t>1</t>
        </is>
      </c>
      <c r="AP2639" t="inlineStr">
        <is>
          <t>1</t>
        </is>
      </c>
      <c r="AQ2639" t="inlineStr"/>
      <c r="AR2639" t="inlineStr">
        <is>
          <t>48.6</t>
        </is>
      </c>
      <c r="AS2639" t="inlineStr"/>
      <c r="AT2639" t="inlineStr"/>
      <c r="AU2639" t="inlineStr">
        <is>
          <t>---</t>
        </is>
      </c>
      <c r="AV2639" t="inlineStr">
        <is>
          <t>---</t>
        </is>
      </c>
      <c r="AW2639" t="inlineStr">
        <is>
          <t>---</t>
        </is>
      </c>
      <c r="AX2639" t="inlineStr">
        <is>
          <t>---</t>
        </is>
      </c>
      <c r="AY2639" t="inlineStr">
        <is>
          <t>---</t>
        </is>
      </c>
      <c r="AZ2639" t="inlineStr">
        <is>
          <t>---</t>
        </is>
      </c>
      <c r="BA2639" t="inlineStr">
        <is>
          <t>42a82b7de9e609ae71648670ad4c56aa</t>
        </is>
      </c>
      <c r="BB2639" t="inlineStr">
        <is>
          <t>http://openrosa.org/formdesigner/0B48E039-1E80-49A7-AC24-732B6E788E39</t>
        </is>
      </c>
      <c r="BC2639" t="inlineStr">
        <is>
          <t>Ration et autres visites</t>
        </is>
      </c>
      <c r="BD2639" t="inlineStr">
        <is>
          <t>CommCare Android, version "2.57.0"(474021). App v16173. CommCare Version 2.57.0. Build 474021, built on: 2025-06-13</t>
        </is>
      </c>
      <c r="BE2639" t="inlineStr">
        <is>
          <t>commcare_810115cc-52c5-4875-8fe9-3d267d1618b9</t>
        </is>
      </c>
      <c r="BF2639" t="inlineStr">
        <is>
          <t>19.6125095 -72.0266609 11.6 15.43</t>
        </is>
      </c>
      <c r="BG2639" t="inlineStr">
        <is>
          <t>f13d8149fc6d39ebe86af18272310ff9</t>
        </is>
      </c>
      <c r="BH2639" t="inlineStr">
        <is>
          <t>e80e5bb19d0d4d1e94c8a1a966fa7d8f</t>
        </is>
      </c>
      <c r="BI2639" t="inlineStr">
        <is>
          <t>15246</t>
        </is>
      </c>
      <c r="BJ2639" t="inlineStr">
        <is>
          <t>XFormInstance</t>
        </is>
      </c>
      <c r="BK2639" t="inlineStr">
        <is>
          <t>05110b18633f11f090afd110a8337825</t>
        </is>
      </c>
      <c r="BL2639" t="b">
        <v>0</v>
      </c>
      <c r="BM2639" t="inlineStr">
        <is>
          <t>---</t>
        </is>
      </c>
      <c r="BN2639" t="inlineStr">
        <is>
          <t>200.113.253.89</t>
        </is>
      </c>
      <c r="BO2639" t="inlineStr">
        <is>
          <t>Mikaylove Victorin</t>
        </is>
      </c>
    </row>
    <row r="2640">
      <c r="A2640" t="inlineStr">
        <is>
          <t>2638</t>
        </is>
      </c>
      <c r="B2640" t="inlineStr">
        <is>
          <t>e27497a6-1987-4d91-8c98-2c7a0cfb07e3</t>
        </is>
      </c>
      <c r="C2640" t="inlineStr">
        <is>
          <t>2025-07-17</t>
        </is>
      </c>
      <c r="D2640" t="inlineStr">
        <is>
          <t>4</t>
        </is>
      </c>
      <c r="E2640" t="inlineStr">
        <is>
          <t>Approvisonnement ARV</t>
        </is>
      </c>
      <c r="F2640" t="inlineStr">
        <is>
          <t>0</t>
        </is>
      </c>
      <c r="G2640" t="inlineStr">
        <is>
          <t>Pas de telephone</t>
        </is>
      </c>
      <c r="H2640" t="inlineStr">
        <is>
          <t>1</t>
        </is>
      </c>
      <c r="I2640" t="inlineStr">
        <is>
          <t>1</t>
        </is>
      </c>
      <c r="J2640" t="inlineStr"/>
      <c r="K2640" t="inlineStr">
        <is>
          <t>---</t>
        </is>
      </c>
      <c r="L2640" t="inlineStr">
        <is>
          <t>---</t>
        </is>
      </c>
      <c r="M2640" t="inlineStr">
        <is>
          <t>---</t>
        </is>
      </c>
      <c r="N2640" t="inlineStr">
        <is>
          <t>---</t>
        </is>
      </c>
      <c r="O2640" t="inlineStr">
        <is>
          <t>---</t>
        </is>
      </c>
      <c r="P2640" t="inlineStr">
        <is>
          <t>---</t>
        </is>
      </c>
      <c r="Q2640" t="inlineStr">
        <is>
          <t>---</t>
        </is>
      </c>
      <c r="R2640" t="inlineStr"/>
      <c r="S2640" t="inlineStr"/>
      <c r="T2640" t="inlineStr"/>
      <c r="U2640" t="inlineStr"/>
      <c r="V2640" t="inlineStr"/>
      <c r="W2640" t="inlineStr"/>
      <c r="X2640" t="inlineStr">
        <is>
          <t>PIG/CSSR/ST00938</t>
        </is>
      </c>
      <c r="Y2640" t="inlineStr">
        <is>
          <t>PIG/CSSR/ST00938</t>
        </is>
      </c>
      <c r="Z2640" t="inlineStr">
        <is>
          <t>2025-07-17 20:41:10</t>
        </is>
      </c>
      <c r="AA2640" t="inlineStr">
        <is>
          <t>2025-07-17 20:40:13</t>
        </is>
      </c>
      <c r="AB2640" t="inlineStr">
        <is>
          <t>1ketly</t>
        </is>
      </c>
      <c r="AC2640" t="inlineStr">
        <is>
          <t>2025-07-17 20:41:10</t>
        </is>
      </c>
      <c r="AD2640" s="1" t="inlineStr">
        <is>
          <t>https://www.commcarehq.org/a/caris-test/reports/form_data/e27497a6-1987-4d91-8c98-2c7a0cfb07e3/</t>
        </is>
      </c>
      <c r="AE2640" t="inlineStr">
        <is>
          <t>---</t>
        </is>
      </c>
      <c r="AF2640" t="inlineStr">
        <is>
          <t>3c5a623af057e23a32ae4000_201082</t>
        </is>
      </c>
      <c r="AG2640" t="inlineStr">
        <is>
          <t>---</t>
        </is>
      </c>
      <c r="AH2640" t="inlineStr">
        <is>
          <t>2025-07-17 20:41:10</t>
        </is>
      </c>
      <c r="AI2640" t="inlineStr">
        <is>
          <t>a75dfcb32c444e83a4857eabadf7dd0f</t>
        </is>
      </c>
      <c r="AJ2640" t="inlineStr">
        <is>
          <t>2025-07-17</t>
        </is>
      </c>
      <c r="AK2640" t="inlineStr">
        <is>
          <t>4</t>
        </is>
      </c>
      <c r="AL2640" t="inlineStr">
        <is>
          <t>Approvisonnement ARV</t>
        </is>
      </c>
      <c r="AM2640" t="inlineStr">
        <is>
          <t>0</t>
        </is>
      </c>
      <c r="AN2640" t="inlineStr">
        <is>
          <t>Pas de telephone</t>
        </is>
      </c>
      <c r="AO2640" t="inlineStr">
        <is>
          <t>1</t>
        </is>
      </c>
      <c r="AP2640" t="inlineStr">
        <is>
          <t>1</t>
        </is>
      </c>
      <c r="AQ2640" t="inlineStr"/>
      <c r="AR2640" t="inlineStr"/>
      <c r="AS2640" t="inlineStr"/>
      <c r="AT2640" t="inlineStr"/>
      <c r="AU2640" t="inlineStr">
        <is>
          <t>---</t>
        </is>
      </c>
      <c r="AV2640" t="inlineStr">
        <is>
          <t>---</t>
        </is>
      </c>
      <c r="AW2640" t="inlineStr">
        <is>
          <t>---</t>
        </is>
      </c>
      <c r="AX2640" t="inlineStr">
        <is>
          <t>---</t>
        </is>
      </c>
      <c r="AY2640" t="inlineStr">
        <is>
          <t>---</t>
        </is>
      </c>
      <c r="AZ2640" t="inlineStr">
        <is>
          <t>---</t>
        </is>
      </c>
      <c r="BA2640" t="inlineStr">
        <is>
          <t>a75dfcb32c444e83a4857eabadf7dd0f</t>
        </is>
      </c>
      <c r="BB2640" t="inlineStr">
        <is>
          <t>http://openrosa.org/formdesigner/0B48E039-1E80-49A7-AC24-732B6E788E39</t>
        </is>
      </c>
      <c r="BC2640" t="inlineStr">
        <is>
          <t>Ration et autres visites</t>
        </is>
      </c>
      <c r="BD2640" t="inlineStr">
        <is>
          <t>CommCare Android, version "2.57.1"(474458). App v16173. CommCare Version 2.57.1. Build 474458, built on: 2025-07-03</t>
        </is>
      </c>
      <c r="BE2640" t="inlineStr">
        <is>
          <t>commcare_173380f7-b37d-43d8-ba2b-b49ceb66cb2e</t>
        </is>
      </c>
      <c r="BF2640" t="inlineStr">
        <is>
          <t>19.4389506 -72.2048555 336.0 13.6</t>
        </is>
      </c>
      <c r="BG2640" t="inlineStr">
        <is>
          <t>f13d8149fc6d39ebe86af18272310ff9</t>
        </is>
      </c>
      <c r="BH2640" t="inlineStr">
        <is>
          <t>e80e5bb19d0d4d1e94c8a1a966fa7d8f</t>
        </is>
      </c>
      <c r="BI2640" t="inlineStr">
        <is>
          <t>15246</t>
        </is>
      </c>
      <c r="BJ2640" t="inlineStr">
        <is>
          <t>XFormInstance</t>
        </is>
      </c>
      <c r="BK2640" t="inlineStr">
        <is>
          <t>a31b46e4634d11f08e0ef935dd0beb27</t>
        </is>
      </c>
      <c r="BL2640" t="b">
        <v>0</v>
      </c>
      <c r="BM2640" t="inlineStr">
        <is>
          <t>---</t>
        </is>
      </c>
      <c r="BN2640" t="inlineStr">
        <is>
          <t>200.113.215.253</t>
        </is>
      </c>
      <c r="BO2640" t="inlineStr">
        <is>
          <t>Anselme Whitkerly</t>
        </is>
      </c>
    </row>
    <row r="2641">
      <c r="A2641" t="inlineStr">
        <is>
          <t>2639</t>
        </is>
      </c>
      <c r="B2641" t="inlineStr">
        <is>
          <t>0990f6d4-1f19-4072-85ff-4ee632ff2a83</t>
        </is>
      </c>
      <c r="C2641" t="inlineStr">
        <is>
          <t>2025-07-15</t>
        </is>
      </c>
      <c r="D2641" t="inlineStr">
        <is>
          <t>3</t>
        </is>
      </c>
      <c r="E2641" t="inlineStr">
        <is>
          <t>---</t>
        </is>
      </c>
      <c r="F2641" t="inlineStr">
        <is>
          <t>0</t>
        </is>
      </c>
      <c r="G2641" t="inlineStr">
        <is>
          <t>---</t>
        </is>
      </c>
      <c r="H2641" t="inlineStr">
        <is>
          <t>1</t>
        </is>
      </c>
      <c r="I2641" t="inlineStr">
        <is>
          <t>0</t>
        </is>
      </c>
      <c r="J2641" t="inlineStr">
        <is>
          <t>---</t>
        </is>
      </c>
      <c r="K2641" t="inlineStr">
        <is>
          <t>---</t>
        </is>
      </c>
      <c r="L2641" t="inlineStr">
        <is>
          <t>---</t>
        </is>
      </c>
      <c r="M2641" t="inlineStr">
        <is>
          <t>---</t>
        </is>
      </c>
      <c r="N2641" t="inlineStr">
        <is>
          <t>---</t>
        </is>
      </c>
      <c r="O2641" t="inlineStr">
        <is>
          <t>---</t>
        </is>
      </c>
      <c r="P2641" t="inlineStr">
        <is>
          <t>---</t>
        </is>
      </c>
      <c r="Q2641" t="inlineStr">
        <is>
          <t>---</t>
        </is>
      </c>
      <c r="R2641" t="inlineStr">
        <is>
          <t>---</t>
        </is>
      </c>
      <c r="S2641" t="inlineStr">
        <is>
          <t>---</t>
        </is>
      </c>
      <c r="T2641" t="inlineStr">
        <is>
          <t>---</t>
        </is>
      </c>
      <c r="U2641" t="inlineStr">
        <is>
          <t>---</t>
        </is>
      </c>
      <c r="V2641" t="inlineStr">
        <is>
          <t>---</t>
        </is>
      </c>
      <c r="W2641" t="inlineStr"/>
      <c r="X2641" t="inlineStr">
        <is>
          <t>PIL/HOEP/ST02563</t>
        </is>
      </c>
      <c r="Y2641" t="inlineStr">
        <is>
          <t>PIL/HOEP/ST02563</t>
        </is>
      </c>
      <c r="Z2641" t="inlineStr">
        <is>
          <t>2025-07-15 23:20:19</t>
        </is>
      </c>
      <c r="AA2641" t="inlineStr">
        <is>
          <t>2025-07-15 23:19:52</t>
        </is>
      </c>
      <c r="AB2641" t="inlineStr">
        <is>
          <t>1rosanie</t>
        </is>
      </c>
      <c r="AC2641" t="inlineStr">
        <is>
          <t>2025-07-17 22:33:18</t>
        </is>
      </c>
      <c r="AD2641" s="1" t="inlineStr">
        <is>
          <t>https://www.commcarehq.org/a/caris-test/reports/form_data/0990f6d4-1f19-4072-85ff-4ee632ff2a83/</t>
        </is>
      </c>
      <c r="AE2641" t="inlineStr">
        <is>
          <t>---</t>
        </is>
      </c>
      <c r="AF2641" t="inlineStr">
        <is>
          <t>3c5a623af057e23a32ae4000_37057</t>
        </is>
      </c>
      <c r="AG2641" t="inlineStr">
        <is>
          <t>OK</t>
        </is>
      </c>
      <c r="AH2641" t="inlineStr">
        <is>
          <t>2025-07-15 23:20:19</t>
        </is>
      </c>
      <c r="AI2641" t="inlineStr">
        <is>
          <t>5e76516bd70905174acf0dc60c63d0f1</t>
        </is>
      </c>
      <c r="AJ2641" t="inlineStr">
        <is>
          <t>2025-07-15</t>
        </is>
      </c>
      <c r="AK2641" t="inlineStr">
        <is>
          <t>3</t>
        </is>
      </c>
      <c r="AL2641" t="inlineStr">
        <is>
          <t>---</t>
        </is>
      </c>
      <c r="AM2641" t="inlineStr">
        <is>
          <t>0</t>
        </is>
      </c>
      <c r="AN2641" t="inlineStr">
        <is>
          <t>---</t>
        </is>
      </c>
      <c r="AO2641" t="inlineStr">
        <is>
          <t>1</t>
        </is>
      </c>
      <c r="AP2641" t="inlineStr">
        <is>
          <t>0</t>
        </is>
      </c>
      <c r="AQ2641" t="inlineStr">
        <is>
          <t>---</t>
        </is>
      </c>
      <c r="AR2641" t="inlineStr">
        <is>
          <t>---</t>
        </is>
      </c>
      <c r="AS2641" t="inlineStr">
        <is>
          <t>---</t>
        </is>
      </c>
      <c r="AT2641" t="inlineStr"/>
      <c r="AU2641" t="inlineStr">
        <is>
          <t>---</t>
        </is>
      </c>
      <c r="AV2641" t="inlineStr">
        <is>
          <t>---</t>
        </is>
      </c>
      <c r="AW2641" t="inlineStr">
        <is>
          <t>---</t>
        </is>
      </c>
      <c r="AX2641" t="inlineStr">
        <is>
          <t>---</t>
        </is>
      </c>
      <c r="AY2641" t="inlineStr">
        <is>
          <t>---</t>
        </is>
      </c>
      <c r="AZ2641" t="inlineStr">
        <is>
          <t>---</t>
        </is>
      </c>
      <c r="BA2641" t="inlineStr">
        <is>
          <t>5e76516bd70905174acf0dc60c63d0f1</t>
        </is>
      </c>
      <c r="BB2641" t="inlineStr">
        <is>
          <t>http://openrosa.org/formdesigner/0B48E039-1E80-49A7-AC24-732B6E788E39</t>
        </is>
      </c>
      <c r="BC2641" t="inlineStr">
        <is>
          <t>Ration et autres visites</t>
        </is>
      </c>
      <c r="BD2641" t="inlineStr">
        <is>
          <t>CommCare Android, version "2.57.0"(472003). App v16173. CommCare Version 2.57.0. Build 472003, built on: 2025-04-18</t>
        </is>
      </c>
      <c r="BE2641" t="inlineStr">
        <is>
          <t>commcare_09393fc7-84bd-4d12-8af4-99e7e6cc72ed</t>
        </is>
      </c>
      <c r="BF2641" t="inlineStr"/>
      <c r="BG2641" t="inlineStr">
        <is>
          <t>f13d8149fc6d39ebe86af18272310ff9</t>
        </is>
      </c>
      <c r="BH2641" t="inlineStr">
        <is>
          <t>e80e5bb19d0d4d1e94c8a1a966fa7d8f</t>
        </is>
      </c>
      <c r="BI2641" t="inlineStr">
        <is>
          <t>15246</t>
        </is>
      </c>
      <c r="BJ2641" t="inlineStr">
        <is>
          <t>XFormInstance</t>
        </is>
      </c>
      <c r="BK2641" t="inlineStr">
        <is>
          <t>85e32b6260c011f0b041fd124349432c</t>
        </is>
      </c>
      <c r="BL2641" t="b">
        <v>0</v>
      </c>
      <c r="BM2641" t="inlineStr">
        <is>
          <t>---</t>
        </is>
      </c>
      <c r="BN2641" t="inlineStr">
        <is>
          <t>190.115.177.71</t>
        </is>
      </c>
      <c r="BO2641" t="inlineStr">
        <is>
          <t>Rodeline Fleuraguste</t>
        </is>
      </c>
    </row>
    <row r="2642">
      <c r="A2642" t="inlineStr">
        <is>
          <t>2640</t>
        </is>
      </c>
      <c r="B2642" t="inlineStr">
        <is>
          <t>27998bec-bd07-4f3d-913b-416afc208d92</t>
        </is>
      </c>
      <c r="C2642" t="inlineStr">
        <is>
          <t>2025-07-15</t>
        </is>
      </c>
      <c r="D2642" t="inlineStr">
        <is>
          <t>4</t>
        </is>
      </c>
      <c r="E2642" t="inlineStr">
        <is>
          <t>suivi pour Adherence</t>
        </is>
      </c>
      <c r="F2642" t="inlineStr">
        <is>
          <t>0</t>
        </is>
      </c>
      <c r="G2642" t="inlineStr">
        <is>
          <t>suivi  Adherence</t>
        </is>
      </c>
      <c r="H2642" t="inlineStr">
        <is>
          <t>1</t>
        </is>
      </c>
      <c r="I2642" t="inlineStr">
        <is>
          <t>0</t>
        </is>
      </c>
      <c r="J2642" t="inlineStr">
        <is>
          <t>---</t>
        </is>
      </c>
      <c r="K2642" t="inlineStr">
        <is>
          <t>---</t>
        </is>
      </c>
      <c r="L2642" t="inlineStr">
        <is>
          <t>---</t>
        </is>
      </c>
      <c r="M2642" t="inlineStr">
        <is>
          <t>---</t>
        </is>
      </c>
      <c r="N2642" t="inlineStr">
        <is>
          <t>---</t>
        </is>
      </c>
      <c r="O2642" t="inlineStr">
        <is>
          <t>---</t>
        </is>
      </c>
      <c r="P2642" t="inlineStr">
        <is>
          <t>---</t>
        </is>
      </c>
      <c r="Q2642" t="inlineStr">
        <is>
          <t>---</t>
        </is>
      </c>
      <c r="R2642" t="inlineStr">
        <is>
          <t>---</t>
        </is>
      </c>
      <c r="S2642" t="inlineStr">
        <is>
          <t>---</t>
        </is>
      </c>
      <c r="T2642" t="inlineStr">
        <is>
          <t>---</t>
        </is>
      </c>
      <c r="U2642" t="inlineStr">
        <is>
          <t>---</t>
        </is>
      </c>
      <c r="V2642" t="inlineStr">
        <is>
          <t>---</t>
        </is>
      </c>
      <c r="W2642" t="inlineStr"/>
      <c r="X2642" t="inlineStr">
        <is>
          <t>PIL/HOEP/ST00694</t>
        </is>
      </c>
      <c r="Y2642" t="inlineStr">
        <is>
          <t>PIL/HOEP/ST00694</t>
        </is>
      </c>
      <c r="Z2642" t="inlineStr">
        <is>
          <t>2025-07-15 23:47:07</t>
        </is>
      </c>
      <c r="AA2642" t="inlineStr">
        <is>
          <t>2025-07-15 23:38:53</t>
        </is>
      </c>
      <c r="AB2642" t="inlineStr">
        <is>
          <t>1rosanie</t>
        </is>
      </c>
      <c r="AC2642" t="inlineStr">
        <is>
          <t>2025-07-17 22:33:22</t>
        </is>
      </c>
      <c r="AD2642" s="1" t="inlineStr">
        <is>
          <t>https://www.commcarehq.org/a/caris-test/reports/form_data/27998bec-bd07-4f3d-913b-416afc208d92/</t>
        </is>
      </c>
      <c r="AE2642" t="inlineStr">
        <is>
          <t>---</t>
        </is>
      </c>
      <c r="AF2642" t="inlineStr">
        <is>
          <t>674d1ed940e14da099505e57565f076a</t>
        </is>
      </c>
      <c r="AG2642" t="inlineStr">
        <is>
          <t>---</t>
        </is>
      </c>
      <c r="AH2642" t="inlineStr">
        <is>
          <t>2025-07-15 23:47:07</t>
        </is>
      </c>
      <c r="AI2642" t="inlineStr">
        <is>
          <t>5e76516bd70905174acf0dc60c63d0f1</t>
        </is>
      </c>
      <c r="AJ2642" t="inlineStr">
        <is>
          <t>2025-07-15</t>
        </is>
      </c>
      <c r="AK2642" t="inlineStr">
        <is>
          <t>4</t>
        </is>
      </c>
      <c r="AL2642" t="inlineStr">
        <is>
          <t>suivi pour Adherence</t>
        </is>
      </c>
      <c r="AM2642" t="inlineStr">
        <is>
          <t>0</t>
        </is>
      </c>
      <c r="AN2642" t="inlineStr">
        <is>
          <t>suivi  Adherence</t>
        </is>
      </c>
      <c r="AO2642" t="inlineStr">
        <is>
          <t>1</t>
        </is>
      </c>
      <c r="AP2642" t="inlineStr">
        <is>
          <t>0</t>
        </is>
      </c>
      <c r="AQ2642" t="inlineStr">
        <is>
          <t>---</t>
        </is>
      </c>
      <c r="AR2642" t="inlineStr">
        <is>
          <t>---</t>
        </is>
      </c>
      <c r="AS2642" t="inlineStr">
        <is>
          <t>---</t>
        </is>
      </c>
      <c r="AT2642" t="inlineStr"/>
      <c r="AU2642" t="inlineStr">
        <is>
          <t>---</t>
        </is>
      </c>
      <c r="AV2642" t="inlineStr">
        <is>
          <t>---</t>
        </is>
      </c>
      <c r="AW2642" t="inlineStr">
        <is>
          <t>---</t>
        </is>
      </c>
      <c r="AX2642" t="inlineStr">
        <is>
          <t>---</t>
        </is>
      </c>
      <c r="AY2642" t="inlineStr">
        <is>
          <t>---</t>
        </is>
      </c>
      <c r="AZ2642" t="inlineStr">
        <is>
          <t>---</t>
        </is>
      </c>
      <c r="BA2642" t="inlineStr">
        <is>
          <t>5e76516bd70905174acf0dc60c63d0f1</t>
        </is>
      </c>
      <c r="BB2642" t="inlineStr">
        <is>
          <t>http://openrosa.org/formdesigner/0B48E039-1E80-49A7-AC24-732B6E788E39</t>
        </is>
      </c>
      <c r="BC2642" t="inlineStr">
        <is>
          <t>Ration et autres visites</t>
        </is>
      </c>
      <c r="BD2642" t="inlineStr">
        <is>
          <t>CommCare Android, version "2.57.0"(472003). App v16173. CommCare Version 2.57.0. Build 472003, built on: 2025-04-18</t>
        </is>
      </c>
      <c r="BE2642" t="inlineStr">
        <is>
          <t>commcare_09393fc7-84bd-4d12-8af4-99e7e6cc72ed</t>
        </is>
      </c>
      <c r="BF2642" t="inlineStr"/>
      <c r="BG2642" t="inlineStr">
        <is>
          <t>f13d8149fc6d39ebe86af18272310ff9</t>
        </is>
      </c>
      <c r="BH2642" t="inlineStr">
        <is>
          <t>e80e5bb19d0d4d1e94c8a1a966fa7d8f</t>
        </is>
      </c>
      <c r="BI2642" t="inlineStr">
        <is>
          <t>15246</t>
        </is>
      </c>
      <c r="BJ2642" t="inlineStr">
        <is>
          <t>XFormInstance</t>
        </is>
      </c>
      <c r="BK2642" t="inlineStr">
        <is>
          <t>85e32b6260c011f0b041fd124349432c</t>
        </is>
      </c>
      <c r="BL2642" t="b">
        <v>0</v>
      </c>
      <c r="BM2642" t="inlineStr">
        <is>
          <t>---</t>
        </is>
      </c>
      <c r="BN2642" t="inlineStr">
        <is>
          <t>190.115.177.71</t>
        </is>
      </c>
      <c r="BO2642" t="inlineStr">
        <is>
          <t>Dachena Dorcé</t>
        </is>
      </c>
    </row>
    <row r="2643">
      <c r="A2643" t="inlineStr">
        <is>
          <t>2641</t>
        </is>
      </c>
      <c r="B2643" t="inlineStr">
        <is>
          <t>9c709e4f-6318-48b2-b89c-b12ecec7bc05</t>
        </is>
      </c>
      <c r="C2643" t="inlineStr">
        <is>
          <t>2025-07-15</t>
        </is>
      </c>
      <c r="D2643" t="inlineStr">
        <is>
          <t>4</t>
        </is>
      </c>
      <c r="E2643" t="inlineStr">
        <is>
          <t>suivi pour Adherence</t>
        </is>
      </c>
      <c r="F2643" t="inlineStr">
        <is>
          <t>0</t>
        </is>
      </c>
      <c r="G2643" t="inlineStr">
        <is>
          <t>suivi pour Adherence</t>
        </is>
      </c>
      <c r="H2643" t="inlineStr">
        <is>
          <t>1</t>
        </is>
      </c>
      <c r="I2643" t="inlineStr">
        <is>
          <t>0</t>
        </is>
      </c>
      <c r="J2643" t="inlineStr">
        <is>
          <t>---</t>
        </is>
      </c>
      <c r="K2643" t="inlineStr">
        <is>
          <t>---</t>
        </is>
      </c>
      <c r="L2643" t="inlineStr">
        <is>
          <t>---</t>
        </is>
      </c>
      <c r="M2643" t="inlineStr">
        <is>
          <t>---</t>
        </is>
      </c>
      <c r="N2643" t="inlineStr">
        <is>
          <t>---</t>
        </is>
      </c>
      <c r="O2643" t="inlineStr">
        <is>
          <t>---</t>
        </is>
      </c>
      <c r="P2643" t="inlineStr">
        <is>
          <t>---</t>
        </is>
      </c>
      <c r="Q2643" t="inlineStr">
        <is>
          <t>---</t>
        </is>
      </c>
      <c r="R2643" t="inlineStr">
        <is>
          <t>---</t>
        </is>
      </c>
      <c r="S2643" t="inlineStr">
        <is>
          <t>---</t>
        </is>
      </c>
      <c r="T2643" t="inlineStr">
        <is>
          <t>---</t>
        </is>
      </c>
      <c r="U2643" t="inlineStr">
        <is>
          <t>---</t>
        </is>
      </c>
      <c r="V2643" t="inlineStr">
        <is>
          <t>---</t>
        </is>
      </c>
      <c r="W2643" t="inlineStr"/>
      <c r="X2643" t="inlineStr">
        <is>
          <t>PIL/HOEP/ST01995</t>
        </is>
      </c>
      <c r="Y2643" t="inlineStr">
        <is>
          <t>PIL/HOEP/ST01995</t>
        </is>
      </c>
      <c r="Z2643" t="inlineStr">
        <is>
          <t>2025-07-15 23:51:57</t>
        </is>
      </c>
      <c r="AA2643" t="inlineStr">
        <is>
          <t>2025-07-15 23:50:50</t>
        </is>
      </c>
      <c r="AB2643" t="inlineStr">
        <is>
          <t>1rosanie</t>
        </is>
      </c>
      <c r="AC2643" t="inlineStr">
        <is>
          <t>2025-07-17 22:33:26</t>
        </is>
      </c>
      <c r="AD2643" s="1" t="inlineStr">
        <is>
          <t>https://www.commcarehq.org/a/caris-test/reports/form_data/9c709e4f-6318-48b2-b89c-b12ecec7bc05/</t>
        </is>
      </c>
      <c r="AE2643" t="inlineStr">
        <is>
          <t>---</t>
        </is>
      </c>
      <c r="AF2643" t="inlineStr">
        <is>
          <t>3c5a623af057e23a32ae4000_34615</t>
        </is>
      </c>
      <c r="AG2643" t="inlineStr">
        <is>
          <t>---</t>
        </is>
      </c>
      <c r="AH2643" t="inlineStr">
        <is>
          <t>2025-07-15 23:51:57</t>
        </is>
      </c>
      <c r="AI2643" t="inlineStr">
        <is>
          <t>5e76516bd70905174acf0dc60c63d0f1</t>
        </is>
      </c>
      <c r="AJ2643" t="inlineStr">
        <is>
          <t>2025-07-15</t>
        </is>
      </c>
      <c r="AK2643" t="inlineStr">
        <is>
          <t>4</t>
        </is>
      </c>
      <c r="AL2643" t="inlineStr">
        <is>
          <t>suivi pour Adherence</t>
        </is>
      </c>
      <c r="AM2643" t="inlineStr">
        <is>
          <t>0</t>
        </is>
      </c>
      <c r="AN2643" t="inlineStr">
        <is>
          <t>suivi pour Adherence</t>
        </is>
      </c>
      <c r="AO2643" t="inlineStr">
        <is>
          <t>1</t>
        </is>
      </c>
      <c r="AP2643" t="inlineStr">
        <is>
          <t>0</t>
        </is>
      </c>
      <c r="AQ2643" t="inlineStr">
        <is>
          <t>---</t>
        </is>
      </c>
      <c r="AR2643" t="inlineStr">
        <is>
          <t>---</t>
        </is>
      </c>
      <c r="AS2643" t="inlineStr">
        <is>
          <t>---</t>
        </is>
      </c>
      <c r="AT2643" t="inlineStr"/>
      <c r="AU2643" t="inlineStr">
        <is>
          <t>---</t>
        </is>
      </c>
      <c r="AV2643" t="inlineStr">
        <is>
          <t>---</t>
        </is>
      </c>
      <c r="AW2643" t="inlineStr">
        <is>
          <t>---</t>
        </is>
      </c>
      <c r="AX2643" t="inlineStr">
        <is>
          <t>---</t>
        </is>
      </c>
      <c r="AY2643" t="inlineStr">
        <is>
          <t>---</t>
        </is>
      </c>
      <c r="AZ2643" t="inlineStr">
        <is>
          <t>---</t>
        </is>
      </c>
      <c r="BA2643" t="inlineStr">
        <is>
          <t>5e76516bd70905174acf0dc60c63d0f1</t>
        </is>
      </c>
      <c r="BB2643" t="inlineStr">
        <is>
          <t>http://openrosa.org/formdesigner/0B48E039-1E80-49A7-AC24-732B6E788E39</t>
        </is>
      </c>
      <c r="BC2643" t="inlineStr">
        <is>
          <t>Ration et autres visites</t>
        </is>
      </c>
      <c r="BD2643" t="inlineStr">
        <is>
          <t>CommCare Android, version "2.57.0"(472003). App v16173. CommCare Version 2.57.0. Build 472003, built on: 2025-04-18</t>
        </is>
      </c>
      <c r="BE2643" t="inlineStr">
        <is>
          <t>commcare_09393fc7-84bd-4d12-8af4-99e7e6cc72ed</t>
        </is>
      </c>
      <c r="BF2643" t="inlineStr"/>
      <c r="BG2643" t="inlineStr">
        <is>
          <t>f13d8149fc6d39ebe86af18272310ff9</t>
        </is>
      </c>
      <c r="BH2643" t="inlineStr">
        <is>
          <t>e80e5bb19d0d4d1e94c8a1a966fa7d8f</t>
        </is>
      </c>
      <c r="BI2643" t="inlineStr">
        <is>
          <t>15246</t>
        </is>
      </c>
      <c r="BJ2643" t="inlineStr">
        <is>
          <t>XFormInstance</t>
        </is>
      </c>
      <c r="BK2643" t="inlineStr">
        <is>
          <t>85e32b6260c011f0b041fd124349432c</t>
        </is>
      </c>
      <c r="BL2643" t="b">
        <v>0</v>
      </c>
      <c r="BM2643" t="inlineStr">
        <is>
          <t>---</t>
        </is>
      </c>
      <c r="BN2643" t="inlineStr">
        <is>
          <t>190.115.177.71</t>
        </is>
      </c>
      <c r="BO2643" t="inlineStr">
        <is>
          <t>Dachena Raphael</t>
        </is>
      </c>
    </row>
    <row r="2644">
      <c r="A2644" t="inlineStr">
        <is>
          <t>2642</t>
        </is>
      </c>
      <c r="B2644" t="inlineStr">
        <is>
          <t>43e3e445-6fb7-4eed-9acc-4bb2ed5bffa7</t>
        </is>
      </c>
      <c r="C2644" t="inlineStr">
        <is>
          <t>2025-07-15</t>
        </is>
      </c>
      <c r="D2644" t="inlineStr">
        <is>
          <t>4</t>
        </is>
      </c>
      <c r="E2644" t="inlineStr">
        <is>
          <t>visite club pour cleonie</t>
        </is>
      </c>
      <c r="F2644" t="inlineStr">
        <is>
          <t>0</t>
        </is>
      </c>
      <c r="G2644" t="inlineStr">
        <is>
          <t>visite club pour cleonie</t>
        </is>
      </c>
      <c r="H2644" t="inlineStr">
        <is>
          <t>1</t>
        </is>
      </c>
      <c r="I2644" t="inlineStr">
        <is>
          <t>1</t>
        </is>
      </c>
      <c r="J2644" t="inlineStr">
        <is>
          <t>1</t>
        </is>
      </c>
      <c r="K2644" t="inlineStr">
        <is>
          <t>---</t>
        </is>
      </c>
      <c r="L2644" t="inlineStr">
        <is>
          <t>---</t>
        </is>
      </c>
      <c r="M2644" t="inlineStr">
        <is>
          <t>---</t>
        </is>
      </c>
      <c r="N2644" t="inlineStr">
        <is>
          <t>---</t>
        </is>
      </c>
      <c r="O2644" t="inlineStr">
        <is>
          <t>---</t>
        </is>
      </c>
      <c r="P2644" t="inlineStr">
        <is>
          <t>---</t>
        </is>
      </c>
      <c r="Q2644" t="inlineStr">
        <is>
          <t>---</t>
        </is>
      </c>
      <c r="R2644" t="inlineStr"/>
      <c r="S2644" t="inlineStr"/>
      <c r="T2644" t="inlineStr"/>
      <c r="U2644" t="inlineStr"/>
      <c r="V2644" t="inlineStr"/>
      <c r="W2644" t="inlineStr"/>
      <c r="X2644" t="inlineStr">
        <is>
          <t>PIL/HOEP/ST02195</t>
        </is>
      </c>
      <c r="Y2644" t="inlineStr">
        <is>
          <t>PIL/HOEP/ST02195</t>
        </is>
      </c>
      <c r="Z2644" t="inlineStr">
        <is>
          <t>2025-07-16 00:08:09</t>
        </is>
      </c>
      <c r="AA2644" t="inlineStr">
        <is>
          <t>2025-07-16 00:03:05</t>
        </is>
      </c>
      <c r="AB2644" t="inlineStr">
        <is>
          <t>1rosanie</t>
        </is>
      </c>
      <c r="AC2644" t="inlineStr">
        <is>
          <t>2025-07-17 22:33:29</t>
        </is>
      </c>
      <c r="AD2644" s="1" t="inlineStr">
        <is>
          <t>https://www.commcarehq.org/a/caris-test/reports/form_data/43e3e445-6fb7-4eed-9acc-4bb2ed5bffa7/</t>
        </is>
      </c>
      <c r="AE2644" t="inlineStr">
        <is>
          <t>---</t>
        </is>
      </c>
      <c r="AF2644" t="inlineStr">
        <is>
          <t>3c5a623af057e23a32ae4000_34657</t>
        </is>
      </c>
      <c r="AG2644" t="inlineStr">
        <is>
          <t>---</t>
        </is>
      </c>
      <c r="AH2644" t="inlineStr">
        <is>
          <t>2025-07-16 00:08:09</t>
        </is>
      </c>
      <c r="AI2644" t="inlineStr">
        <is>
          <t>5e76516bd70905174acf0dc60c63d0f1</t>
        </is>
      </c>
      <c r="AJ2644" t="inlineStr">
        <is>
          <t>2025-07-15</t>
        </is>
      </c>
      <c r="AK2644" t="inlineStr">
        <is>
          <t>4</t>
        </is>
      </c>
      <c r="AL2644" t="inlineStr">
        <is>
          <t>visite club pour cleonie</t>
        </is>
      </c>
      <c r="AM2644" t="inlineStr">
        <is>
          <t>0</t>
        </is>
      </c>
      <c r="AN2644" t="inlineStr">
        <is>
          <t>visite club pour cleonie</t>
        </is>
      </c>
      <c r="AO2644" t="inlineStr">
        <is>
          <t>1</t>
        </is>
      </c>
      <c r="AP2644" t="inlineStr">
        <is>
          <t>1</t>
        </is>
      </c>
      <c r="AQ2644" t="inlineStr"/>
      <c r="AR2644" t="inlineStr"/>
      <c r="AS2644" t="inlineStr"/>
      <c r="AT2644" t="inlineStr"/>
      <c r="AU2644" t="inlineStr">
        <is>
          <t>---</t>
        </is>
      </c>
      <c r="AV2644" t="inlineStr">
        <is>
          <t>---</t>
        </is>
      </c>
      <c r="AW2644" t="inlineStr">
        <is>
          <t>---</t>
        </is>
      </c>
      <c r="AX2644" t="inlineStr">
        <is>
          <t>---</t>
        </is>
      </c>
      <c r="AY2644" t="inlineStr">
        <is>
          <t>---</t>
        </is>
      </c>
      <c r="AZ2644" t="inlineStr">
        <is>
          <t>---</t>
        </is>
      </c>
      <c r="BA2644" t="inlineStr">
        <is>
          <t>5e76516bd70905174acf0dc60c63d0f1</t>
        </is>
      </c>
      <c r="BB2644" t="inlineStr">
        <is>
          <t>http://openrosa.org/formdesigner/0B48E039-1E80-49A7-AC24-732B6E788E39</t>
        </is>
      </c>
      <c r="BC2644" t="inlineStr">
        <is>
          <t>Ration et autres visites</t>
        </is>
      </c>
      <c r="BD2644" t="inlineStr">
        <is>
          <t>CommCare Android, version "2.57.0"(472003). App v16173. CommCare Version 2.57.0. Build 472003, built on: 2025-04-18</t>
        </is>
      </c>
      <c r="BE2644" t="inlineStr">
        <is>
          <t>commcare_09393fc7-84bd-4d12-8af4-99e7e6cc72ed</t>
        </is>
      </c>
      <c r="BF2644" t="inlineStr"/>
      <c r="BG2644" t="inlineStr">
        <is>
          <t>f13d8149fc6d39ebe86af18272310ff9</t>
        </is>
      </c>
      <c r="BH2644" t="inlineStr">
        <is>
          <t>e80e5bb19d0d4d1e94c8a1a966fa7d8f</t>
        </is>
      </c>
      <c r="BI2644" t="inlineStr">
        <is>
          <t>15246</t>
        </is>
      </c>
      <c r="BJ2644" t="inlineStr">
        <is>
          <t>XFormInstance</t>
        </is>
      </c>
      <c r="BK2644" t="inlineStr">
        <is>
          <t>85e32b6260c011f0b041fd124349432c</t>
        </is>
      </c>
      <c r="BL2644" t="b">
        <v>0</v>
      </c>
      <c r="BM2644" t="inlineStr">
        <is>
          <t>---</t>
        </is>
      </c>
      <c r="BN2644" t="inlineStr">
        <is>
          <t>190.115.177.71</t>
        </is>
      </c>
      <c r="BO2644" t="inlineStr">
        <is>
          <t>Jeandline Theophile</t>
        </is>
      </c>
    </row>
    <row r="2645">
      <c r="A2645" t="inlineStr">
        <is>
          <t>2643</t>
        </is>
      </c>
      <c r="B2645" t="inlineStr">
        <is>
          <t>470ca1c4-3050-4c5e-bdf2-6ddca8c85438</t>
        </is>
      </c>
      <c r="C2645" t="inlineStr">
        <is>
          <t>2025-07-16</t>
        </is>
      </c>
      <c r="D2645" t="inlineStr">
        <is>
          <t>3</t>
        </is>
      </c>
      <c r="E2645" t="inlineStr">
        <is>
          <t>---</t>
        </is>
      </c>
      <c r="F2645" t="inlineStr">
        <is>
          <t>0</t>
        </is>
      </c>
      <c r="G2645" t="inlineStr">
        <is>
          <t>---</t>
        </is>
      </c>
      <c r="H2645" t="inlineStr">
        <is>
          <t>1</t>
        </is>
      </c>
      <c r="I2645" t="inlineStr">
        <is>
          <t>1</t>
        </is>
      </c>
      <c r="J2645" t="inlineStr">
        <is>
          <t>1</t>
        </is>
      </c>
      <c r="K2645" t="inlineStr">
        <is>
          <t>---</t>
        </is>
      </c>
      <c r="L2645" t="inlineStr">
        <is>
          <t>---</t>
        </is>
      </c>
      <c r="M2645" t="inlineStr">
        <is>
          <t>---</t>
        </is>
      </c>
      <c r="N2645" t="inlineStr">
        <is>
          <t>---</t>
        </is>
      </c>
      <c r="O2645" t="inlineStr">
        <is>
          <t>---</t>
        </is>
      </c>
      <c r="P2645" t="inlineStr">
        <is>
          <t>---</t>
        </is>
      </c>
      <c r="Q2645" t="inlineStr">
        <is>
          <t>---</t>
        </is>
      </c>
      <c r="R2645" t="inlineStr"/>
      <c r="S2645" t="inlineStr">
        <is>
          <t>37.0</t>
        </is>
      </c>
      <c r="T2645" t="inlineStr"/>
      <c r="U2645" t="inlineStr"/>
      <c r="V2645" t="inlineStr"/>
      <c r="W2645" t="inlineStr"/>
      <c r="X2645" t="inlineStr">
        <is>
          <t>PIL/HOEP/ST01709</t>
        </is>
      </c>
      <c r="Y2645" t="inlineStr">
        <is>
          <t>PIL/HOEP/ST01709</t>
        </is>
      </c>
      <c r="Z2645" t="inlineStr">
        <is>
          <t>2025-07-16 19:26:43</t>
        </is>
      </c>
      <c r="AA2645" t="inlineStr">
        <is>
          <t>2025-07-16 19:25:33</t>
        </is>
      </c>
      <c r="AB2645" t="inlineStr">
        <is>
          <t>1rosanie</t>
        </is>
      </c>
      <c r="AC2645" t="inlineStr">
        <is>
          <t>2025-07-17 22:33:47</t>
        </is>
      </c>
      <c r="AD2645" s="1" t="inlineStr">
        <is>
          <t>https://www.commcarehq.org/a/caris-test/reports/form_data/470ca1c4-3050-4c5e-bdf2-6ddca8c85438/</t>
        </is>
      </c>
      <c r="AE2645" t="inlineStr">
        <is>
          <t>---</t>
        </is>
      </c>
      <c r="AF2645" t="inlineStr">
        <is>
          <t>3c5a623af057e23a32ae4000_48077</t>
        </is>
      </c>
      <c r="AG2645" t="inlineStr">
        <is>
          <t>OK</t>
        </is>
      </c>
      <c r="AH2645" t="inlineStr">
        <is>
          <t>2025-07-16 19:26:43</t>
        </is>
      </c>
      <c r="AI2645" t="inlineStr">
        <is>
          <t>5e76516bd70905174acf0dc60c63d0f1</t>
        </is>
      </c>
      <c r="AJ2645" t="inlineStr">
        <is>
          <t>2025-07-16</t>
        </is>
      </c>
      <c r="AK2645" t="inlineStr">
        <is>
          <t>3</t>
        </is>
      </c>
      <c r="AL2645" t="inlineStr">
        <is>
          <t>---</t>
        </is>
      </c>
      <c r="AM2645" t="inlineStr">
        <is>
          <t>0</t>
        </is>
      </c>
      <c r="AN2645" t="inlineStr">
        <is>
          <t>---</t>
        </is>
      </c>
      <c r="AO2645" t="inlineStr">
        <is>
          <t>1</t>
        </is>
      </c>
      <c r="AP2645" t="inlineStr">
        <is>
          <t>1</t>
        </is>
      </c>
      <c r="AQ2645" t="inlineStr"/>
      <c r="AR2645" t="inlineStr">
        <is>
          <t>37</t>
        </is>
      </c>
      <c r="AS2645" t="inlineStr"/>
      <c r="AT2645" t="inlineStr"/>
      <c r="AU2645" t="inlineStr">
        <is>
          <t>---</t>
        </is>
      </c>
      <c r="AV2645" t="inlineStr">
        <is>
          <t>---</t>
        </is>
      </c>
      <c r="AW2645" t="inlineStr">
        <is>
          <t>---</t>
        </is>
      </c>
      <c r="AX2645" t="inlineStr">
        <is>
          <t>---</t>
        </is>
      </c>
      <c r="AY2645" t="inlineStr">
        <is>
          <t>---</t>
        </is>
      </c>
      <c r="AZ2645" t="inlineStr">
        <is>
          <t>---</t>
        </is>
      </c>
      <c r="BA2645" t="inlineStr">
        <is>
          <t>5e76516bd70905174acf0dc60c63d0f1</t>
        </is>
      </c>
      <c r="BB2645" t="inlineStr">
        <is>
          <t>http://openrosa.org/formdesigner/0B48E039-1E80-49A7-AC24-732B6E788E39</t>
        </is>
      </c>
      <c r="BC2645" t="inlineStr">
        <is>
          <t>Ration et autres visites</t>
        </is>
      </c>
      <c r="BD2645" t="inlineStr">
        <is>
          <t>CommCare Android, version "2.57.0"(472003). App v16173. CommCare Version 2.57.0. Build 472003, built on: 2025-04-18</t>
        </is>
      </c>
      <c r="BE2645" t="inlineStr">
        <is>
          <t>commcare_09393fc7-84bd-4d12-8af4-99e7e6cc72ed</t>
        </is>
      </c>
      <c r="BF2645" t="inlineStr"/>
      <c r="BG2645" t="inlineStr">
        <is>
          <t>f13d8149fc6d39ebe86af18272310ff9</t>
        </is>
      </c>
      <c r="BH2645" t="inlineStr">
        <is>
          <t>e80e5bb19d0d4d1e94c8a1a966fa7d8f</t>
        </is>
      </c>
      <c r="BI2645" t="inlineStr">
        <is>
          <t>15246</t>
        </is>
      </c>
      <c r="BJ2645" t="inlineStr">
        <is>
          <t>XFormInstance</t>
        </is>
      </c>
      <c r="BK2645" t="inlineStr">
        <is>
          <t>85e32b6260c011f0b041fd124349432c</t>
        </is>
      </c>
      <c r="BL2645" t="b">
        <v>0</v>
      </c>
      <c r="BM2645" t="inlineStr">
        <is>
          <t>---</t>
        </is>
      </c>
      <c r="BN2645" t="inlineStr">
        <is>
          <t>190.115.177.71</t>
        </is>
      </c>
      <c r="BO2645" t="inlineStr">
        <is>
          <t>Archeline  Niace</t>
        </is>
      </c>
    </row>
    <row r="2646">
      <c r="A2646" t="inlineStr">
        <is>
          <t>2644</t>
        </is>
      </c>
      <c r="B2646" t="inlineStr">
        <is>
          <t>b2ebd61e-4890-4380-a4f9-cb1056c83557</t>
        </is>
      </c>
      <c r="C2646" t="inlineStr">
        <is>
          <t>2025-07-16</t>
        </is>
      </c>
      <c r="D2646" t="inlineStr">
        <is>
          <t>3</t>
        </is>
      </c>
      <c r="E2646" t="inlineStr">
        <is>
          <t>---</t>
        </is>
      </c>
      <c r="F2646" t="inlineStr">
        <is>
          <t>0</t>
        </is>
      </c>
      <c r="G2646" t="inlineStr">
        <is>
          <t>---</t>
        </is>
      </c>
      <c r="H2646" t="inlineStr">
        <is>
          <t>1</t>
        </is>
      </c>
      <c r="I2646" t="inlineStr">
        <is>
          <t>0</t>
        </is>
      </c>
      <c r="J2646" t="inlineStr">
        <is>
          <t>---</t>
        </is>
      </c>
      <c r="K2646" t="inlineStr">
        <is>
          <t>---</t>
        </is>
      </c>
      <c r="L2646" t="inlineStr">
        <is>
          <t>---</t>
        </is>
      </c>
      <c r="M2646" t="inlineStr">
        <is>
          <t>---</t>
        </is>
      </c>
      <c r="N2646" t="inlineStr">
        <is>
          <t>---</t>
        </is>
      </c>
      <c r="O2646" t="inlineStr">
        <is>
          <t>---</t>
        </is>
      </c>
      <c r="P2646" t="inlineStr">
        <is>
          <t>---</t>
        </is>
      </c>
      <c r="Q2646" t="inlineStr">
        <is>
          <t>---</t>
        </is>
      </c>
      <c r="R2646" t="inlineStr">
        <is>
          <t>---</t>
        </is>
      </c>
      <c r="S2646" t="inlineStr">
        <is>
          <t>---</t>
        </is>
      </c>
      <c r="T2646" t="inlineStr">
        <is>
          <t>---</t>
        </is>
      </c>
      <c r="U2646" t="inlineStr">
        <is>
          <t>---</t>
        </is>
      </c>
      <c r="V2646" t="inlineStr">
        <is>
          <t>---</t>
        </is>
      </c>
      <c r="W2646" t="inlineStr"/>
      <c r="X2646" t="inlineStr">
        <is>
          <t>PIL/HOEP/ST01133</t>
        </is>
      </c>
      <c r="Y2646" t="inlineStr">
        <is>
          <t>PIL/HOEP/ST01133</t>
        </is>
      </c>
      <c r="Z2646" t="inlineStr">
        <is>
          <t>2025-07-17 01:11:52</t>
        </is>
      </c>
      <c r="AA2646" t="inlineStr">
        <is>
          <t>2025-07-17 00:43:58</t>
        </is>
      </c>
      <c r="AB2646" t="inlineStr">
        <is>
          <t>1rosanie</t>
        </is>
      </c>
      <c r="AC2646" t="inlineStr">
        <is>
          <t>2025-07-17 22:38:38</t>
        </is>
      </c>
      <c r="AD2646" s="1" t="inlineStr">
        <is>
          <t>https://www.commcarehq.org/a/caris-test/reports/form_data/b2ebd61e-4890-4380-a4f9-cb1056c83557/</t>
        </is>
      </c>
      <c r="AE2646" t="inlineStr">
        <is>
          <t>---</t>
        </is>
      </c>
      <c r="AF2646" t="inlineStr">
        <is>
          <t>b693acf0dbfd4976bbbe087b82b12fef</t>
        </is>
      </c>
      <c r="AG2646" t="inlineStr">
        <is>
          <t>OK</t>
        </is>
      </c>
      <c r="AH2646" t="inlineStr">
        <is>
          <t>2025-07-17 01:11:52</t>
        </is>
      </c>
      <c r="AI2646" t="inlineStr">
        <is>
          <t>5e76516bd70905174acf0dc60c63d0f1</t>
        </is>
      </c>
      <c r="AJ2646" t="inlineStr">
        <is>
          <t>2025-07-16</t>
        </is>
      </c>
      <c r="AK2646" t="inlineStr">
        <is>
          <t>3</t>
        </is>
      </c>
      <c r="AL2646" t="inlineStr">
        <is>
          <t>---</t>
        </is>
      </c>
      <c r="AM2646" t="inlineStr">
        <is>
          <t>0</t>
        </is>
      </c>
      <c r="AN2646" t="inlineStr">
        <is>
          <t>---</t>
        </is>
      </c>
      <c r="AO2646" t="inlineStr">
        <is>
          <t>1</t>
        </is>
      </c>
      <c r="AP2646" t="inlineStr">
        <is>
          <t>0</t>
        </is>
      </c>
      <c r="AQ2646" t="inlineStr">
        <is>
          <t>---</t>
        </is>
      </c>
      <c r="AR2646" t="inlineStr">
        <is>
          <t>---</t>
        </is>
      </c>
      <c r="AS2646" t="inlineStr">
        <is>
          <t>---</t>
        </is>
      </c>
      <c r="AT2646" t="inlineStr"/>
      <c r="AU2646" t="inlineStr">
        <is>
          <t>---</t>
        </is>
      </c>
      <c r="AV2646" t="inlineStr">
        <is>
          <t>---</t>
        </is>
      </c>
      <c r="AW2646" t="inlineStr">
        <is>
          <t>---</t>
        </is>
      </c>
      <c r="AX2646" t="inlineStr">
        <is>
          <t>---</t>
        </is>
      </c>
      <c r="AY2646" t="inlineStr">
        <is>
          <t>---</t>
        </is>
      </c>
      <c r="AZ2646" t="inlineStr">
        <is>
          <t>---</t>
        </is>
      </c>
      <c r="BA2646" t="inlineStr">
        <is>
          <t>5e76516bd70905174acf0dc60c63d0f1</t>
        </is>
      </c>
      <c r="BB2646" t="inlineStr">
        <is>
          <t>http://openrosa.org/formdesigner/0B48E039-1E80-49A7-AC24-732B6E788E39</t>
        </is>
      </c>
      <c r="BC2646" t="inlineStr">
        <is>
          <t>Ration et autres visites</t>
        </is>
      </c>
      <c r="BD2646" t="inlineStr">
        <is>
          <t>CommCare Android, version "2.57.0"(472003). App v16173. CommCare Version 2.57.0. Build 472003, built on: 2025-04-18</t>
        </is>
      </c>
      <c r="BE2646" t="inlineStr">
        <is>
          <t>commcare_09393fc7-84bd-4d12-8af4-99e7e6cc72ed</t>
        </is>
      </c>
      <c r="BF2646" t="inlineStr"/>
      <c r="BG2646" t="inlineStr">
        <is>
          <t>f13d8149fc6d39ebe86af18272310ff9</t>
        </is>
      </c>
      <c r="BH2646" t="inlineStr">
        <is>
          <t>e80e5bb19d0d4d1e94c8a1a966fa7d8f</t>
        </is>
      </c>
      <c r="BI2646" t="inlineStr">
        <is>
          <t>15246</t>
        </is>
      </c>
      <c r="BJ2646" t="inlineStr">
        <is>
          <t>XFormInstance</t>
        </is>
      </c>
      <c r="BK2646" t="inlineStr">
        <is>
          <t>85e32b6260c011f0b041fd124349432c</t>
        </is>
      </c>
      <c r="BL2646" t="b">
        <v>0</v>
      </c>
      <c r="BM2646" t="inlineStr">
        <is>
          <t>---</t>
        </is>
      </c>
      <c r="BN2646" t="inlineStr">
        <is>
          <t>190.115.177.71</t>
        </is>
      </c>
      <c r="BO2646" t="inlineStr">
        <is>
          <t>Roselore Laine</t>
        </is>
      </c>
    </row>
    <row r="2647">
      <c r="A2647" t="inlineStr">
        <is>
          <t>2645</t>
        </is>
      </c>
      <c r="B2647" t="inlineStr">
        <is>
          <t>2ae40416-b126-4184-abeb-683d5f255746</t>
        </is>
      </c>
      <c r="C2647" t="inlineStr">
        <is>
          <t>2025-07-17</t>
        </is>
      </c>
      <c r="D2647" t="inlineStr">
        <is>
          <t>3</t>
        </is>
      </c>
      <c r="E2647" t="inlineStr">
        <is>
          <t>---</t>
        </is>
      </c>
      <c r="F2647" t="inlineStr">
        <is>
          <t>0</t>
        </is>
      </c>
      <c r="G2647" t="inlineStr">
        <is>
          <t>---</t>
        </is>
      </c>
      <c r="H2647" t="inlineStr">
        <is>
          <t>1</t>
        </is>
      </c>
      <c r="I2647" t="inlineStr">
        <is>
          <t>1</t>
        </is>
      </c>
      <c r="J2647" t="inlineStr">
        <is>
          <t>1</t>
        </is>
      </c>
      <c r="K2647" t="inlineStr">
        <is>
          <t>---</t>
        </is>
      </c>
      <c r="L2647" t="inlineStr">
        <is>
          <t>---</t>
        </is>
      </c>
      <c r="M2647" t="inlineStr">
        <is>
          <t>---</t>
        </is>
      </c>
      <c r="N2647" t="inlineStr">
        <is>
          <t>---</t>
        </is>
      </c>
      <c r="O2647" t="inlineStr">
        <is>
          <t>---</t>
        </is>
      </c>
      <c r="P2647" t="inlineStr">
        <is>
          <t>---</t>
        </is>
      </c>
      <c r="Q2647" t="inlineStr">
        <is>
          <t>---</t>
        </is>
      </c>
      <c r="R2647" t="inlineStr"/>
      <c r="S2647" t="inlineStr"/>
      <c r="T2647" t="inlineStr"/>
      <c r="U2647" t="inlineStr"/>
      <c r="V2647" t="inlineStr"/>
      <c r="W2647" t="inlineStr"/>
      <c r="X2647" t="inlineStr">
        <is>
          <t>PIL/HOEP/ST01328</t>
        </is>
      </c>
      <c r="Y2647" t="inlineStr">
        <is>
          <t>PIL/HOEP/ST01328</t>
        </is>
      </c>
      <c r="Z2647" t="inlineStr">
        <is>
          <t>2025-07-17 23:16:57</t>
        </is>
      </c>
      <c r="AA2647" t="inlineStr">
        <is>
          <t>2025-07-17 23:16:35</t>
        </is>
      </c>
      <c r="AB2647" t="inlineStr">
        <is>
          <t>1rosanie</t>
        </is>
      </c>
      <c r="AC2647" t="inlineStr">
        <is>
          <t>2025-07-17 22:39:24</t>
        </is>
      </c>
      <c r="AD2647" s="1" t="inlineStr">
        <is>
          <t>https://www.commcarehq.org/a/caris-test/reports/form_data/2ae40416-b126-4184-abeb-683d5f255746/</t>
        </is>
      </c>
      <c r="AE2647" t="inlineStr">
        <is>
          <t>---</t>
        </is>
      </c>
      <c r="AF2647" t="inlineStr">
        <is>
          <t>4e6e1a9f568b4337ac78ff1f7b20147f</t>
        </is>
      </c>
      <c r="AG2647" t="inlineStr">
        <is>
          <t>OK</t>
        </is>
      </c>
      <c r="AH2647" t="inlineStr">
        <is>
          <t>2025-07-17 23:16:57</t>
        </is>
      </c>
      <c r="AI2647" t="inlineStr">
        <is>
          <t>5e76516bd70905174acf0dc60c63d0f1</t>
        </is>
      </c>
      <c r="AJ2647" t="inlineStr">
        <is>
          <t>2025-07-17</t>
        </is>
      </c>
      <c r="AK2647" t="inlineStr">
        <is>
          <t>3</t>
        </is>
      </c>
      <c r="AL2647" t="inlineStr">
        <is>
          <t>---</t>
        </is>
      </c>
      <c r="AM2647" t="inlineStr">
        <is>
          <t>0</t>
        </is>
      </c>
      <c r="AN2647" t="inlineStr">
        <is>
          <t>---</t>
        </is>
      </c>
      <c r="AO2647" t="inlineStr">
        <is>
          <t>1</t>
        </is>
      </c>
      <c r="AP2647" t="inlineStr">
        <is>
          <t>1</t>
        </is>
      </c>
      <c r="AQ2647" t="inlineStr"/>
      <c r="AR2647" t="inlineStr"/>
      <c r="AS2647" t="inlineStr"/>
      <c r="AT2647" t="inlineStr"/>
      <c r="AU2647" t="inlineStr">
        <is>
          <t>---</t>
        </is>
      </c>
      <c r="AV2647" t="inlineStr">
        <is>
          <t>---</t>
        </is>
      </c>
      <c r="AW2647" t="inlineStr">
        <is>
          <t>---</t>
        </is>
      </c>
      <c r="AX2647" t="inlineStr">
        <is>
          <t>---</t>
        </is>
      </c>
      <c r="AY2647" t="inlineStr">
        <is>
          <t>---</t>
        </is>
      </c>
      <c r="AZ2647" t="inlineStr">
        <is>
          <t>---</t>
        </is>
      </c>
      <c r="BA2647" t="inlineStr">
        <is>
          <t>5e76516bd70905174acf0dc60c63d0f1</t>
        </is>
      </c>
      <c r="BB2647" t="inlineStr">
        <is>
          <t>http://openrosa.org/formdesigner/0B48E039-1E80-49A7-AC24-732B6E788E39</t>
        </is>
      </c>
      <c r="BC2647" t="inlineStr">
        <is>
          <t>Ration et autres visites</t>
        </is>
      </c>
      <c r="BD2647" t="inlineStr">
        <is>
          <t>CommCare Android, version "2.57.0"(472003). App v16173. CommCare Version 2.57.0. Build 472003, built on: 2025-04-18</t>
        </is>
      </c>
      <c r="BE2647" t="inlineStr">
        <is>
          <t>commcare_09393fc7-84bd-4d12-8af4-99e7e6cc72ed</t>
        </is>
      </c>
      <c r="BF2647" t="inlineStr"/>
      <c r="BG2647" t="inlineStr">
        <is>
          <t>f13d8149fc6d39ebe86af18272310ff9</t>
        </is>
      </c>
      <c r="BH2647" t="inlineStr">
        <is>
          <t>e80e5bb19d0d4d1e94c8a1a966fa7d8f</t>
        </is>
      </c>
      <c r="BI2647" t="inlineStr">
        <is>
          <t>15246</t>
        </is>
      </c>
      <c r="BJ2647" t="inlineStr">
        <is>
          <t>XFormInstance</t>
        </is>
      </c>
      <c r="BK2647" t="inlineStr">
        <is>
          <t>85e32b6260c011f0b041fd124349432c</t>
        </is>
      </c>
      <c r="BL2647" t="b">
        <v>0</v>
      </c>
      <c r="BM2647" t="inlineStr">
        <is>
          <t>---</t>
        </is>
      </c>
      <c r="BN2647" t="inlineStr">
        <is>
          <t>190.115.177.71</t>
        </is>
      </c>
      <c r="BO2647" t="inlineStr">
        <is>
          <t>Eveline Saincirin/Osius</t>
        </is>
      </c>
    </row>
    <row r="2648">
      <c r="A2648" t="inlineStr">
        <is>
          <t>2646</t>
        </is>
      </c>
      <c r="B2648" t="inlineStr">
        <is>
          <t>aa9307ea-0ae6-41d6-a4b4-5dbbdf06abb1</t>
        </is>
      </c>
      <c r="C2648" t="inlineStr">
        <is>
          <t>2025-07-17</t>
        </is>
      </c>
      <c r="D2648" t="inlineStr">
        <is>
          <t>4</t>
        </is>
      </c>
      <c r="E2648" t="inlineStr">
        <is>
          <t>pour Adherence</t>
        </is>
      </c>
      <c r="F2648" t="inlineStr">
        <is>
          <t>0</t>
        </is>
      </c>
      <c r="G2648" t="inlineStr">
        <is>
          <t>pour Adherence</t>
        </is>
      </c>
      <c r="H2648" t="inlineStr">
        <is>
          <t>1</t>
        </is>
      </c>
      <c r="I2648" t="inlineStr">
        <is>
          <t>1</t>
        </is>
      </c>
      <c r="J2648" t="inlineStr">
        <is>
          <t>1</t>
        </is>
      </c>
      <c r="K2648" t="inlineStr">
        <is>
          <t>---</t>
        </is>
      </c>
      <c r="L2648" t="inlineStr">
        <is>
          <t>---</t>
        </is>
      </c>
      <c r="M2648" t="inlineStr">
        <is>
          <t>---</t>
        </is>
      </c>
      <c r="N2648" t="inlineStr">
        <is>
          <t>---</t>
        </is>
      </c>
      <c r="O2648" t="inlineStr">
        <is>
          <t>---</t>
        </is>
      </c>
      <c r="P2648" t="inlineStr">
        <is>
          <t>---</t>
        </is>
      </c>
      <c r="Q2648" t="inlineStr">
        <is>
          <t>---</t>
        </is>
      </c>
      <c r="R2648" t="inlineStr"/>
      <c r="S2648" t="inlineStr"/>
      <c r="T2648" t="inlineStr"/>
      <c r="U2648" t="inlineStr"/>
      <c r="V2648" t="inlineStr"/>
      <c r="W2648" t="inlineStr"/>
      <c r="X2648" t="inlineStr">
        <is>
          <t>PIL/HOEP/ST01995</t>
        </is>
      </c>
      <c r="Y2648" t="inlineStr">
        <is>
          <t>PIL/HOEP/ST01995</t>
        </is>
      </c>
      <c r="Z2648" t="inlineStr">
        <is>
          <t>2025-07-17 23:20:22</t>
        </is>
      </c>
      <c r="AA2648" t="inlineStr">
        <is>
          <t>2025-07-17 23:18:49</t>
        </is>
      </c>
      <c r="AB2648" t="inlineStr">
        <is>
          <t>1rosanie</t>
        </is>
      </c>
      <c r="AC2648" t="inlineStr">
        <is>
          <t>2025-07-17 22:39:30</t>
        </is>
      </c>
      <c r="AD2648" s="1" t="inlineStr">
        <is>
          <t>https://www.commcarehq.org/a/caris-test/reports/form_data/aa9307ea-0ae6-41d6-a4b4-5dbbdf06abb1/</t>
        </is>
      </c>
      <c r="AE2648" t="inlineStr">
        <is>
          <t>---</t>
        </is>
      </c>
      <c r="AF2648" t="inlineStr">
        <is>
          <t>3c5a623af057e23a32ae4000_34615</t>
        </is>
      </c>
      <c r="AG2648" t="inlineStr">
        <is>
          <t>---</t>
        </is>
      </c>
      <c r="AH2648" t="inlineStr">
        <is>
          <t>2025-07-17 23:20:22</t>
        </is>
      </c>
      <c r="AI2648" t="inlineStr">
        <is>
          <t>5e76516bd70905174acf0dc60c63d0f1</t>
        </is>
      </c>
      <c r="AJ2648" t="inlineStr">
        <is>
          <t>2025-07-17</t>
        </is>
      </c>
      <c r="AK2648" t="inlineStr">
        <is>
          <t>4</t>
        </is>
      </c>
      <c r="AL2648" t="inlineStr">
        <is>
          <t>pour Adherence</t>
        </is>
      </c>
      <c r="AM2648" t="inlineStr">
        <is>
          <t>0</t>
        </is>
      </c>
      <c r="AN2648" t="inlineStr">
        <is>
          <t>pour Adherence</t>
        </is>
      </c>
      <c r="AO2648" t="inlineStr">
        <is>
          <t>1</t>
        </is>
      </c>
      <c r="AP2648" t="inlineStr">
        <is>
          <t>1</t>
        </is>
      </c>
      <c r="AQ2648" t="inlineStr"/>
      <c r="AR2648" t="inlineStr"/>
      <c r="AS2648" t="inlineStr"/>
      <c r="AT2648" t="inlineStr"/>
      <c r="AU2648" t="inlineStr">
        <is>
          <t>---</t>
        </is>
      </c>
      <c r="AV2648" t="inlineStr">
        <is>
          <t>---</t>
        </is>
      </c>
      <c r="AW2648" t="inlineStr">
        <is>
          <t>---</t>
        </is>
      </c>
      <c r="AX2648" t="inlineStr">
        <is>
          <t>---</t>
        </is>
      </c>
      <c r="AY2648" t="inlineStr">
        <is>
          <t>---</t>
        </is>
      </c>
      <c r="AZ2648" t="inlineStr">
        <is>
          <t>---</t>
        </is>
      </c>
      <c r="BA2648" t="inlineStr">
        <is>
          <t>5e76516bd70905174acf0dc60c63d0f1</t>
        </is>
      </c>
      <c r="BB2648" t="inlineStr">
        <is>
          <t>http://openrosa.org/formdesigner/0B48E039-1E80-49A7-AC24-732B6E788E39</t>
        </is>
      </c>
      <c r="BC2648" t="inlineStr">
        <is>
          <t>Ration et autres visites</t>
        </is>
      </c>
      <c r="BD2648" t="inlineStr">
        <is>
          <t>CommCare Android, version "2.57.0"(472003). App v16173. CommCare Version 2.57.0. Build 472003, built on: 2025-04-18</t>
        </is>
      </c>
      <c r="BE2648" t="inlineStr">
        <is>
          <t>commcare_09393fc7-84bd-4d12-8af4-99e7e6cc72ed</t>
        </is>
      </c>
      <c r="BF2648" t="inlineStr"/>
      <c r="BG2648" t="inlineStr">
        <is>
          <t>f13d8149fc6d39ebe86af18272310ff9</t>
        </is>
      </c>
      <c r="BH2648" t="inlineStr">
        <is>
          <t>e80e5bb19d0d4d1e94c8a1a966fa7d8f</t>
        </is>
      </c>
      <c r="BI2648" t="inlineStr">
        <is>
          <t>15246</t>
        </is>
      </c>
      <c r="BJ2648" t="inlineStr">
        <is>
          <t>XFormInstance</t>
        </is>
      </c>
      <c r="BK2648" t="inlineStr">
        <is>
          <t>85e32b6260c011f0b041fd124349432c</t>
        </is>
      </c>
      <c r="BL2648" t="b">
        <v>0</v>
      </c>
      <c r="BM2648" t="inlineStr">
        <is>
          <t>---</t>
        </is>
      </c>
      <c r="BN2648" t="inlineStr">
        <is>
          <t>190.115.177.71</t>
        </is>
      </c>
      <c r="BO2648" t="inlineStr">
        <is>
          <t>Dachena Raphael</t>
        </is>
      </c>
    </row>
    <row r="2649">
      <c r="A2649" t="inlineStr">
        <is>
          <t>2647</t>
        </is>
      </c>
      <c r="B2649" t="inlineStr">
        <is>
          <t>b9224889-9d23-4517-90a1-7e0cece28e83</t>
        </is>
      </c>
      <c r="C2649" t="inlineStr">
        <is>
          <t>2025-07-17</t>
        </is>
      </c>
      <c r="D2649" t="inlineStr">
        <is>
          <t>3</t>
        </is>
      </c>
      <c r="E2649" t="inlineStr">
        <is>
          <t>---</t>
        </is>
      </c>
      <c r="F2649" t="inlineStr">
        <is>
          <t>0</t>
        </is>
      </c>
      <c r="G2649" t="inlineStr">
        <is>
          <t>---</t>
        </is>
      </c>
      <c r="H2649" t="inlineStr">
        <is>
          <t>0</t>
        </is>
      </c>
      <c r="I2649" t="inlineStr">
        <is>
          <t>1</t>
        </is>
      </c>
      <c r="J2649" t="inlineStr">
        <is>
          <t>1</t>
        </is>
      </c>
      <c r="K2649" t="inlineStr">
        <is>
          <t>---</t>
        </is>
      </c>
      <c r="L2649" t="inlineStr">
        <is>
          <t>---</t>
        </is>
      </c>
      <c r="M2649" t="inlineStr">
        <is>
          <t>---</t>
        </is>
      </c>
      <c r="N2649" t="inlineStr">
        <is>
          <t>---</t>
        </is>
      </c>
      <c r="O2649" t="inlineStr">
        <is>
          <t>---</t>
        </is>
      </c>
      <c r="P2649" t="inlineStr">
        <is>
          <t>---</t>
        </is>
      </c>
      <c r="Q2649" t="inlineStr">
        <is>
          <t>---</t>
        </is>
      </c>
      <c r="R2649" t="inlineStr"/>
      <c r="S2649" t="inlineStr"/>
      <c r="T2649" t="inlineStr"/>
      <c r="U2649" t="inlineStr"/>
      <c r="V2649" t="inlineStr"/>
      <c r="W2649" t="inlineStr"/>
      <c r="X2649" t="inlineStr">
        <is>
          <t>PIL/HOEP/PED02172</t>
        </is>
      </c>
      <c r="Y2649" t="inlineStr">
        <is>
          <t>PIL/HOEP/PED02172</t>
        </is>
      </c>
      <c r="Z2649" t="inlineStr">
        <is>
          <t>2025-07-17 23:34:18</t>
        </is>
      </c>
      <c r="AA2649" t="inlineStr">
        <is>
          <t>2025-07-17 23:34:03</t>
        </is>
      </c>
      <c r="AB2649" t="inlineStr">
        <is>
          <t>1rosanie</t>
        </is>
      </c>
      <c r="AC2649" t="inlineStr">
        <is>
          <t>2025-07-17 22:39:33</t>
        </is>
      </c>
      <c r="AD2649" s="1" t="inlineStr">
        <is>
          <t>https://www.commcarehq.org/a/caris-test/reports/form_data/b9224889-9d23-4517-90a1-7e0cece28e83/</t>
        </is>
      </c>
      <c r="AE2649" t="inlineStr">
        <is>
          <t>---</t>
        </is>
      </c>
      <c r="AF2649" t="inlineStr">
        <is>
          <t>3c5a623af057e23a32ae4000_25594</t>
        </is>
      </c>
      <c r="AG2649" t="inlineStr">
        <is>
          <t>OK</t>
        </is>
      </c>
      <c r="AH2649" t="inlineStr">
        <is>
          <t>2025-07-17 23:34:18</t>
        </is>
      </c>
      <c r="AI2649" t="inlineStr">
        <is>
          <t>5e76516bd70905174acf0dc60c63d0f1</t>
        </is>
      </c>
      <c r="AJ2649" t="inlineStr">
        <is>
          <t>2025-07-17</t>
        </is>
      </c>
      <c r="AK2649" t="inlineStr">
        <is>
          <t>3</t>
        </is>
      </c>
      <c r="AL2649" t="inlineStr">
        <is>
          <t>---</t>
        </is>
      </c>
      <c r="AM2649" t="inlineStr">
        <is>
          <t>0</t>
        </is>
      </c>
      <c r="AN2649" t="inlineStr">
        <is>
          <t>---</t>
        </is>
      </c>
      <c r="AO2649" t="inlineStr">
        <is>
          <t>0</t>
        </is>
      </c>
      <c r="AP2649" t="inlineStr">
        <is>
          <t>1</t>
        </is>
      </c>
      <c r="AQ2649" t="inlineStr"/>
      <c r="AR2649" t="inlineStr"/>
      <c r="AS2649" t="inlineStr"/>
      <c r="AT2649" t="inlineStr"/>
      <c r="AU2649" t="inlineStr">
        <is>
          <t>---</t>
        </is>
      </c>
      <c r="AV2649" t="inlineStr">
        <is>
          <t>---</t>
        </is>
      </c>
      <c r="AW2649" t="inlineStr">
        <is>
          <t>---</t>
        </is>
      </c>
      <c r="AX2649" t="inlineStr">
        <is>
          <t>---</t>
        </is>
      </c>
      <c r="AY2649" t="inlineStr">
        <is>
          <t>---</t>
        </is>
      </c>
      <c r="AZ2649" t="inlineStr">
        <is>
          <t>---</t>
        </is>
      </c>
      <c r="BA2649" t="inlineStr">
        <is>
          <t>5e76516bd70905174acf0dc60c63d0f1</t>
        </is>
      </c>
      <c r="BB2649" t="inlineStr">
        <is>
          <t>http://openrosa.org/formdesigner/0B48E039-1E80-49A7-AC24-732B6E788E39</t>
        </is>
      </c>
      <c r="BC2649" t="inlineStr">
        <is>
          <t>Ration et autres visites</t>
        </is>
      </c>
      <c r="BD2649" t="inlineStr">
        <is>
          <t>CommCare Android, version "2.57.0"(472003). App v16173. CommCare Version 2.57.0. Build 472003, built on: 2025-04-18</t>
        </is>
      </c>
      <c r="BE2649" t="inlineStr">
        <is>
          <t>commcare_09393fc7-84bd-4d12-8af4-99e7e6cc72ed</t>
        </is>
      </c>
      <c r="BF2649" t="inlineStr"/>
      <c r="BG2649" t="inlineStr">
        <is>
          <t>f13d8149fc6d39ebe86af18272310ff9</t>
        </is>
      </c>
      <c r="BH2649" t="inlineStr">
        <is>
          <t>e80e5bb19d0d4d1e94c8a1a966fa7d8f</t>
        </is>
      </c>
      <c r="BI2649" t="inlineStr">
        <is>
          <t>15246</t>
        </is>
      </c>
      <c r="BJ2649" t="inlineStr">
        <is>
          <t>XFormInstance</t>
        </is>
      </c>
      <c r="BK2649" t="inlineStr">
        <is>
          <t>85e32b6260c011f0b041fd124349432c</t>
        </is>
      </c>
      <c r="BL2649" t="b">
        <v>0</v>
      </c>
      <c r="BM2649" t="inlineStr">
        <is>
          <t>---</t>
        </is>
      </c>
      <c r="BN2649" t="inlineStr">
        <is>
          <t>190.115.177.71</t>
        </is>
      </c>
      <c r="BO2649" t="inlineStr">
        <is>
          <t>Archyl Esther</t>
        </is>
      </c>
    </row>
    <row r="2650">
      <c r="A2650" t="inlineStr">
        <is>
          <t>2648</t>
        </is>
      </c>
      <c r="B2650" t="inlineStr">
        <is>
          <t>9a8db114-9dd1-44c5-b62a-dce2b7482efc</t>
        </is>
      </c>
      <c r="C2650" t="inlineStr">
        <is>
          <t>2025-07-17</t>
        </is>
      </c>
      <c r="D2650" t="inlineStr">
        <is>
          <t>3</t>
        </is>
      </c>
      <c r="E2650" t="inlineStr">
        <is>
          <t>---</t>
        </is>
      </c>
      <c r="F2650" t="inlineStr">
        <is>
          <t>0</t>
        </is>
      </c>
      <c r="G2650" t="inlineStr">
        <is>
          <t>---</t>
        </is>
      </c>
      <c r="H2650" t="inlineStr">
        <is>
          <t>1</t>
        </is>
      </c>
      <c r="I2650" t="inlineStr">
        <is>
          <t>1</t>
        </is>
      </c>
      <c r="J2650" t="inlineStr">
        <is>
          <t>1</t>
        </is>
      </c>
      <c r="K2650" t="inlineStr">
        <is>
          <t>---</t>
        </is>
      </c>
      <c r="L2650" t="inlineStr">
        <is>
          <t>---</t>
        </is>
      </c>
      <c r="M2650" t="inlineStr">
        <is>
          <t>---</t>
        </is>
      </c>
      <c r="N2650" t="inlineStr">
        <is>
          <t>---</t>
        </is>
      </c>
      <c r="O2650" t="inlineStr">
        <is>
          <t>---</t>
        </is>
      </c>
      <c r="P2650" t="inlineStr">
        <is>
          <t>---</t>
        </is>
      </c>
      <c r="Q2650" t="inlineStr">
        <is>
          <t>---</t>
        </is>
      </c>
      <c r="R2650" t="inlineStr"/>
      <c r="S2650" t="inlineStr"/>
      <c r="T2650" t="inlineStr"/>
      <c r="U2650" t="inlineStr"/>
      <c r="V2650" t="inlineStr"/>
      <c r="W2650" t="inlineStr"/>
      <c r="X2650" t="inlineStr">
        <is>
          <t>CAP/HSCM/ST02875</t>
        </is>
      </c>
      <c r="Y2650" t="inlineStr">
        <is>
          <t>CAP/HSCM/ST02875</t>
        </is>
      </c>
      <c r="Z2650" t="inlineStr">
        <is>
          <t>2025-07-18 03:41:18</t>
        </is>
      </c>
      <c r="AA2650" t="inlineStr">
        <is>
          <t>2025-07-18 03:41:04</t>
        </is>
      </c>
      <c r="AB2650" t="inlineStr">
        <is>
          <t>1fleurgile</t>
        </is>
      </c>
      <c r="AC2650" t="inlineStr">
        <is>
          <t>2025-07-18 03:12:05</t>
        </is>
      </c>
      <c r="AD2650" s="1" t="inlineStr">
        <is>
          <t>https://www.commcarehq.org/a/caris-test/reports/form_data/9a8db114-9dd1-44c5-b62a-dce2b7482efc/</t>
        </is>
      </c>
      <c r="AE2650" t="inlineStr">
        <is>
          <t>---</t>
        </is>
      </c>
      <c r="AF2650" t="inlineStr">
        <is>
          <t>f4319025dea446ebb550b35c834e4c17</t>
        </is>
      </c>
      <c r="AG2650" t="inlineStr">
        <is>
          <t>OK</t>
        </is>
      </c>
      <c r="AH2650" t="inlineStr">
        <is>
          <t>2025-07-18 03:41:18</t>
        </is>
      </c>
      <c r="AI2650" t="inlineStr">
        <is>
          <t>9cfdf7db54419d22491b2c964b5162b3</t>
        </is>
      </c>
      <c r="AJ2650" t="inlineStr">
        <is>
          <t>2025-07-17</t>
        </is>
      </c>
      <c r="AK2650" t="inlineStr">
        <is>
          <t>3</t>
        </is>
      </c>
      <c r="AL2650" t="inlineStr">
        <is>
          <t>---</t>
        </is>
      </c>
      <c r="AM2650" t="inlineStr">
        <is>
          <t>0</t>
        </is>
      </c>
      <c r="AN2650" t="inlineStr">
        <is>
          <t>---</t>
        </is>
      </c>
      <c r="AO2650" t="inlineStr">
        <is>
          <t>1</t>
        </is>
      </c>
      <c r="AP2650" t="inlineStr">
        <is>
          <t>1</t>
        </is>
      </c>
      <c r="AQ2650" t="inlineStr"/>
      <c r="AR2650" t="inlineStr"/>
      <c r="AS2650" t="inlineStr"/>
      <c r="AT2650" t="inlineStr"/>
      <c r="AU2650" t="inlineStr">
        <is>
          <t>---</t>
        </is>
      </c>
      <c r="AV2650" t="inlineStr">
        <is>
          <t>---</t>
        </is>
      </c>
      <c r="AW2650" t="inlineStr">
        <is>
          <t>---</t>
        </is>
      </c>
      <c r="AX2650" t="inlineStr">
        <is>
          <t>---</t>
        </is>
      </c>
      <c r="AY2650" t="inlineStr">
        <is>
          <t>---</t>
        </is>
      </c>
      <c r="AZ2650" t="inlineStr">
        <is>
          <t>---</t>
        </is>
      </c>
      <c r="BA2650" t="inlineStr">
        <is>
          <t>9cfdf7db54419d22491b2c964b5162b3</t>
        </is>
      </c>
      <c r="BB2650" t="inlineStr">
        <is>
          <t>http://openrosa.org/formdesigner/0B48E039-1E80-49A7-AC24-732B6E788E39</t>
        </is>
      </c>
      <c r="BC2650" t="inlineStr">
        <is>
          <t>Ration et autres visites</t>
        </is>
      </c>
      <c r="BD2650" t="inlineStr">
        <is>
          <t>CommCare Android, version "2.57.0"(474021). App v16173. CommCare Version 2.57.0. Build 474021, built on: 2025-06-13</t>
        </is>
      </c>
      <c r="BE2650" t="inlineStr">
        <is>
          <t>commcare_76b456dd-7d90-498a-a785-92f136625a61</t>
        </is>
      </c>
      <c r="BF2650" t="inlineStr">
        <is>
          <t>19.7246923 -72.22472 0.0 2099.99</t>
        </is>
      </c>
      <c r="BG2650" t="inlineStr">
        <is>
          <t>f13d8149fc6d39ebe86af18272310ff9</t>
        </is>
      </c>
      <c r="BH2650" t="inlineStr">
        <is>
          <t>e80e5bb19d0d4d1e94c8a1a966fa7d8f</t>
        </is>
      </c>
      <c r="BI2650" t="inlineStr">
        <is>
          <t>15246</t>
        </is>
      </c>
      <c r="BJ2650" t="inlineStr">
        <is>
          <t>XFormInstance</t>
        </is>
      </c>
      <c r="BK2650" t="inlineStr">
        <is>
          <t>dd13844e62a611f0a01db5df1c35fc4c</t>
        </is>
      </c>
      <c r="BL2650" t="b">
        <v>0</v>
      </c>
      <c r="BM2650" t="inlineStr">
        <is>
          <t>---</t>
        </is>
      </c>
      <c r="BN2650" t="inlineStr">
        <is>
          <t>200.113.215.251</t>
        </is>
      </c>
      <c r="BO2650" t="inlineStr">
        <is>
          <t>Widlyn Aristild</t>
        </is>
      </c>
    </row>
    <row r="2651">
      <c r="A2651" t="inlineStr">
        <is>
          <t>2649</t>
        </is>
      </c>
      <c r="B2651" t="inlineStr">
        <is>
          <t>7d39c635-10bc-43b4-85c9-fb0c4291a374</t>
        </is>
      </c>
      <c r="C2651" t="inlineStr">
        <is>
          <t>2025-07-17</t>
        </is>
      </c>
      <c r="D2651" t="inlineStr">
        <is>
          <t>3</t>
        </is>
      </c>
      <c r="E2651" t="inlineStr">
        <is>
          <t>---</t>
        </is>
      </c>
      <c r="F2651" t="inlineStr">
        <is>
          <t>0</t>
        </is>
      </c>
      <c r="G2651" t="inlineStr">
        <is>
          <t>---</t>
        </is>
      </c>
      <c r="H2651" t="inlineStr">
        <is>
          <t>1</t>
        </is>
      </c>
      <c r="I2651" t="inlineStr">
        <is>
          <t>1</t>
        </is>
      </c>
      <c r="J2651" t="inlineStr">
        <is>
          <t>1</t>
        </is>
      </c>
      <c r="K2651" t="inlineStr">
        <is>
          <t>---</t>
        </is>
      </c>
      <c r="L2651" t="inlineStr">
        <is>
          <t>---</t>
        </is>
      </c>
      <c r="M2651" t="inlineStr">
        <is>
          <t>---</t>
        </is>
      </c>
      <c r="N2651" t="inlineStr">
        <is>
          <t>---</t>
        </is>
      </c>
      <c r="O2651" t="inlineStr">
        <is>
          <t>---</t>
        </is>
      </c>
      <c r="P2651" t="inlineStr">
        <is>
          <t>---</t>
        </is>
      </c>
      <c r="Q2651" t="inlineStr">
        <is>
          <t>---</t>
        </is>
      </c>
      <c r="R2651" t="inlineStr"/>
      <c r="S2651" t="inlineStr"/>
      <c r="T2651" t="inlineStr"/>
      <c r="U2651" t="inlineStr"/>
      <c r="V2651" t="inlineStr"/>
      <c r="W2651" t="inlineStr"/>
      <c r="X2651" t="inlineStr">
        <is>
          <t>CAP/HSCM/ST01211</t>
        </is>
      </c>
      <c r="Y2651" t="inlineStr">
        <is>
          <t>CAP/HSCM/ST01211</t>
        </is>
      </c>
      <c r="Z2651" t="inlineStr">
        <is>
          <t>2025-07-18 03:41:58</t>
        </is>
      </c>
      <c r="AA2651" t="inlineStr">
        <is>
          <t>2025-07-18 03:41:45</t>
        </is>
      </c>
      <c r="AB2651" t="inlineStr">
        <is>
          <t>1fleurgile</t>
        </is>
      </c>
      <c r="AC2651" t="inlineStr">
        <is>
          <t>2025-07-18 03:12:06</t>
        </is>
      </c>
      <c r="AD2651" s="1" t="inlineStr">
        <is>
          <t>https://www.commcarehq.org/a/caris-test/reports/form_data/7d39c635-10bc-43b4-85c9-fb0c4291a374/</t>
        </is>
      </c>
      <c r="AE2651" t="inlineStr">
        <is>
          <t>---</t>
        </is>
      </c>
      <c r="AF2651" t="inlineStr">
        <is>
          <t>8d986b9280e64aa9869cb75de86acd44</t>
        </is>
      </c>
      <c r="AG2651" t="inlineStr">
        <is>
          <t>OK</t>
        </is>
      </c>
      <c r="AH2651" t="inlineStr">
        <is>
          <t>2025-07-18 03:41:58</t>
        </is>
      </c>
      <c r="AI2651" t="inlineStr">
        <is>
          <t>9cfdf7db54419d22491b2c964b5162b3</t>
        </is>
      </c>
      <c r="AJ2651" t="inlineStr">
        <is>
          <t>2025-07-17</t>
        </is>
      </c>
      <c r="AK2651" t="inlineStr">
        <is>
          <t>3</t>
        </is>
      </c>
      <c r="AL2651" t="inlineStr">
        <is>
          <t>---</t>
        </is>
      </c>
      <c r="AM2651" t="inlineStr">
        <is>
          <t>0</t>
        </is>
      </c>
      <c r="AN2651" t="inlineStr">
        <is>
          <t>---</t>
        </is>
      </c>
      <c r="AO2651" t="inlineStr">
        <is>
          <t>1</t>
        </is>
      </c>
      <c r="AP2651" t="inlineStr">
        <is>
          <t>1</t>
        </is>
      </c>
      <c r="AQ2651" t="inlineStr"/>
      <c r="AR2651" t="inlineStr"/>
      <c r="AS2651" t="inlineStr"/>
      <c r="AT2651" t="inlineStr"/>
      <c r="AU2651" t="inlineStr">
        <is>
          <t>---</t>
        </is>
      </c>
      <c r="AV2651" t="inlineStr">
        <is>
          <t>---</t>
        </is>
      </c>
      <c r="AW2651" t="inlineStr">
        <is>
          <t>---</t>
        </is>
      </c>
      <c r="AX2651" t="inlineStr">
        <is>
          <t>---</t>
        </is>
      </c>
      <c r="AY2651" t="inlineStr">
        <is>
          <t>---</t>
        </is>
      </c>
      <c r="AZ2651" t="inlineStr">
        <is>
          <t>---</t>
        </is>
      </c>
      <c r="BA2651" t="inlineStr">
        <is>
          <t>9cfdf7db54419d22491b2c964b5162b3</t>
        </is>
      </c>
      <c r="BB2651" t="inlineStr">
        <is>
          <t>http://openrosa.org/formdesigner/0B48E039-1E80-49A7-AC24-732B6E788E39</t>
        </is>
      </c>
      <c r="BC2651" t="inlineStr">
        <is>
          <t>Ration et autres visites</t>
        </is>
      </c>
      <c r="BD2651" t="inlineStr">
        <is>
          <t>CommCare Android, version "2.57.0"(474021). App v16173. CommCare Version 2.57.0. Build 474021, built on: 2025-06-13</t>
        </is>
      </c>
      <c r="BE2651" t="inlineStr">
        <is>
          <t>commcare_76b456dd-7d90-498a-a785-92f136625a61</t>
        </is>
      </c>
      <c r="BF2651" t="inlineStr">
        <is>
          <t>19.7246923 -72.22472 0.0 2099.99</t>
        </is>
      </c>
      <c r="BG2651" t="inlineStr">
        <is>
          <t>f13d8149fc6d39ebe86af18272310ff9</t>
        </is>
      </c>
      <c r="BH2651" t="inlineStr">
        <is>
          <t>e80e5bb19d0d4d1e94c8a1a966fa7d8f</t>
        </is>
      </c>
      <c r="BI2651" t="inlineStr">
        <is>
          <t>15246</t>
        </is>
      </c>
      <c r="BJ2651" t="inlineStr">
        <is>
          <t>XFormInstance</t>
        </is>
      </c>
      <c r="BK2651" t="inlineStr">
        <is>
          <t>dd13844e62a611f0a01db5df1c35fc4c</t>
        </is>
      </c>
      <c r="BL2651" t="b">
        <v>0</v>
      </c>
      <c r="BM2651" t="inlineStr">
        <is>
          <t>---</t>
        </is>
      </c>
      <c r="BN2651" t="inlineStr">
        <is>
          <t>200.113.215.251</t>
        </is>
      </c>
      <c r="BO2651" t="inlineStr">
        <is>
          <t>Claudson Toussaint</t>
        </is>
      </c>
    </row>
    <row r="2652">
      <c r="A2652" t="inlineStr">
        <is>
          <t>2650</t>
        </is>
      </c>
      <c r="B2652" t="inlineStr">
        <is>
          <t>96b3091b-de86-48c4-99c0-65cd918a713f</t>
        </is>
      </c>
      <c r="C2652" t="inlineStr">
        <is>
          <t>2025-07-17</t>
        </is>
      </c>
      <c r="D2652" t="inlineStr">
        <is>
          <t>3</t>
        </is>
      </c>
      <c r="E2652" t="inlineStr">
        <is>
          <t>---</t>
        </is>
      </c>
      <c r="F2652" t="inlineStr">
        <is>
          <t>0</t>
        </is>
      </c>
      <c r="G2652" t="inlineStr">
        <is>
          <t>---</t>
        </is>
      </c>
      <c r="H2652" t="inlineStr">
        <is>
          <t>1</t>
        </is>
      </c>
      <c r="I2652" t="inlineStr">
        <is>
          <t>1</t>
        </is>
      </c>
      <c r="J2652" t="inlineStr">
        <is>
          <t>1</t>
        </is>
      </c>
      <c r="K2652" t="inlineStr">
        <is>
          <t>---</t>
        </is>
      </c>
      <c r="L2652" t="inlineStr">
        <is>
          <t>---</t>
        </is>
      </c>
      <c r="M2652" t="inlineStr">
        <is>
          <t>---</t>
        </is>
      </c>
      <c r="N2652" t="inlineStr">
        <is>
          <t>---</t>
        </is>
      </c>
      <c r="O2652" t="inlineStr">
        <is>
          <t>---</t>
        </is>
      </c>
      <c r="P2652" t="inlineStr">
        <is>
          <t>---</t>
        </is>
      </c>
      <c r="Q2652" t="inlineStr">
        <is>
          <t>---</t>
        </is>
      </c>
      <c r="R2652" t="inlineStr"/>
      <c r="S2652" t="inlineStr"/>
      <c r="T2652" t="inlineStr"/>
      <c r="U2652" t="inlineStr"/>
      <c r="V2652" t="inlineStr"/>
      <c r="W2652" t="inlineStr"/>
      <c r="X2652" t="inlineStr">
        <is>
          <t>CAP/HSCM/ST01977</t>
        </is>
      </c>
      <c r="Y2652" t="inlineStr">
        <is>
          <t>CAP/HSCM/ST01977</t>
        </is>
      </c>
      <c r="Z2652" t="inlineStr">
        <is>
          <t>2025-07-18 03:42:49</t>
        </is>
      </c>
      <c r="AA2652" t="inlineStr">
        <is>
          <t>2025-07-18 03:42:36</t>
        </is>
      </c>
      <c r="AB2652" t="inlineStr">
        <is>
          <t>1fleurgile</t>
        </is>
      </c>
      <c r="AC2652" t="inlineStr">
        <is>
          <t>2025-07-18 03:12:07</t>
        </is>
      </c>
      <c r="AD2652" s="1" t="inlineStr">
        <is>
          <t>https://www.commcarehq.org/a/caris-test/reports/form_data/96b3091b-de86-48c4-99c0-65cd918a713f/</t>
        </is>
      </c>
      <c r="AE2652" t="inlineStr">
        <is>
          <t>---</t>
        </is>
      </c>
      <c r="AF2652" t="inlineStr">
        <is>
          <t>7bfcb7c7e7fc46409240d510174585eb</t>
        </is>
      </c>
      <c r="AG2652" t="inlineStr">
        <is>
          <t>OK</t>
        </is>
      </c>
      <c r="AH2652" t="inlineStr">
        <is>
          <t>2025-07-18 03:42:49</t>
        </is>
      </c>
      <c r="AI2652" t="inlineStr">
        <is>
          <t>9cfdf7db54419d22491b2c964b5162b3</t>
        </is>
      </c>
      <c r="AJ2652" t="inlineStr">
        <is>
          <t>2025-07-17</t>
        </is>
      </c>
      <c r="AK2652" t="inlineStr">
        <is>
          <t>3</t>
        </is>
      </c>
      <c r="AL2652" t="inlineStr">
        <is>
          <t>---</t>
        </is>
      </c>
      <c r="AM2652" t="inlineStr">
        <is>
          <t>0</t>
        </is>
      </c>
      <c r="AN2652" t="inlineStr">
        <is>
          <t>---</t>
        </is>
      </c>
      <c r="AO2652" t="inlineStr">
        <is>
          <t>1</t>
        </is>
      </c>
      <c r="AP2652" t="inlineStr">
        <is>
          <t>1</t>
        </is>
      </c>
      <c r="AQ2652" t="inlineStr"/>
      <c r="AR2652" t="inlineStr"/>
      <c r="AS2652" t="inlineStr"/>
      <c r="AT2652" t="inlineStr"/>
      <c r="AU2652" t="inlineStr">
        <is>
          <t>---</t>
        </is>
      </c>
      <c r="AV2652" t="inlineStr">
        <is>
          <t>---</t>
        </is>
      </c>
      <c r="AW2652" t="inlineStr">
        <is>
          <t>---</t>
        </is>
      </c>
      <c r="AX2652" t="inlineStr">
        <is>
          <t>---</t>
        </is>
      </c>
      <c r="AY2652" t="inlineStr">
        <is>
          <t>---</t>
        </is>
      </c>
      <c r="AZ2652" t="inlineStr">
        <is>
          <t>---</t>
        </is>
      </c>
      <c r="BA2652" t="inlineStr">
        <is>
          <t>9cfdf7db54419d22491b2c964b5162b3</t>
        </is>
      </c>
      <c r="BB2652" t="inlineStr">
        <is>
          <t>http://openrosa.org/formdesigner/0B48E039-1E80-49A7-AC24-732B6E788E39</t>
        </is>
      </c>
      <c r="BC2652" t="inlineStr">
        <is>
          <t>Ration et autres visites</t>
        </is>
      </c>
      <c r="BD2652" t="inlineStr">
        <is>
          <t>CommCare Android, version "2.57.0"(474021). App v16173. CommCare Version 2.57.0. Build 474021, built on: 2025-06-13</t>
        </is>
      </c>
      <c r="BE2652" t="inlineStr">
        <is>
          <t>commcare_76b456dd-7d90-498a-a785-92f136625a61</t>
        </is>
      </c>
      <c r="BF2652" t="inlineStr">
        <is>
          <t>19.7246923 -72.22472 0.0 2099.99</t>
        </is>
      </c>
      <c r="BG2652" t="inlineStr">
        <is>
          <t>f13d8149fc6d39ebe86af18272310ff9</t>
        </is>
      </c>
      <c r="BH2652" t="inlineStr">
        <is>
          <t>e80e5bb19d0d4d1e94c8a1a966fa7d8f</t>
        </is>
      </c>
      <c r="BI2652" t="inlineStr">
        <is>
          <t>15246</t>
        </is>
      </c>
      <c r="BJ2652" t="inlineStr">
        <is>
          <t>XFormInstance</t>
        </is>
      </c>
      <c r="BK2652" t="inlineStr">
        <is>
          <t>dd13844e62a611f0a01db5df1c35fc4c</t>
        </is>
      </c>
      <c r="BL2652" t="b">
        <v>0</v>
      </c>
      <c r="BM2652" t="inlineStr">
        <is>
          <t>---</t>
        </is>
      </c>
      <c r="BN2652" t="inlineStr">
        <is>
          <t>200.113.215.251</t>
        </is>
      </c>
      <c r="BO2652" t="inlineStr">
        <is>
          <t>Lovensky Orvilus</t>
        </is>
      </c>
    </row>
    <row r="2653">
      <c r="A2653" t="inlineStr">
        <is>
          <t>2651</t>
        </is>
      </c>
      <c r="B2653" t="inlineStr">
        <is>
          <t>270cca0d-4ee5-4a35-8502-304067e62b1d</t>
        </is>
      </c>
      <c r="C2653" t="inlineStr">
        <is>
          <t>2025-07-17</t>
        </is>
      </c>
      <c r="D2653" t="inlineStr">
        <is>
          <t>4</t>
        </is>
      </c>
      <c r="E2653" t="inlineStr">
        <is>
          <t>Addherence</t>
        </is>
      </c>
      <c r="F2653" t="inlineStr">
        <is>
          <t>0</t>
        </is>
      </c>
      <c r="G2653" t="inlineStr">
        <is>
          <t>Adherence</t>
        </is>
      </c>
      <c r="H2653" t="inlineStr">
        <is>
          <t>1</t>
        </is>
      </c>
      <c r="I2653" t="inlineStr">
        <is>
          <t>1</t>
        </is>
      </c>
      <c r="J2653" t="inlineStr">
        <is>
          <t>1</t>
        </is>
      </c>
      <c r="K2653" t="inlineStr">
        <is>
          <t>---</t>
        </is>
      </c>
      <c r="L2653" t="inlineStr">
        <is>
          <t>---</t>
        </is>
      </c>
      <c r="M2653" t="inlineStr">
        <is>
          <t>---</t>
        </is>
      </c>
      <c r="N2653" t="inlineStr">
        <is>
          <t>---</t>
        </is>
      </c>
      <c r="O2653" t="inlineStr">
        <is>
          <t>---</t>
        </is>
      </c>
      <c r="P2653" t="inlineStr">
        <is>
          <t>---</t>
        </is>
      </c>
      <c r="Q2653" t="inlineStr">
        <is>
          <t>---</t>
        </is>
      </c>
      <c r="R2653" t="inlineStr"/>
      <c r="S2653" t="inlineStr"/>
      <c r="T2653" t="inlineStr"/>
      <c r="U2653" t="inlineStr"/>
      <c r="V2653" t="inlineStr"/>
      <c r="W2653" t="inlineStr"/>
      <c r="X2653" t="inlineStr">
        <is>
          <t>CAP/HSCM/ST04909</t>
        </is>
      </c>
      <c r="Y2653" t="inlineStr">
        <is>
          <t>CAP/HSCM/ST04909</t>
        </is>
      </c>
      <c r="Z2653" t="inlineStr">
        <is>
          <t>2025-07-18 03:45:19</t>
        </is>
      </c>
      <c r="AA2653" t="inlineStr">
        <is>
          <t>2025-07-18 03:44:21</t>
        </is>
      </c>
      <c r="AB2653" t="inlineStr">
        <is>
          <t>1fleurgile</t>
        </is>
      </c>
      <c r="AC2653" t="inlineStr">
        <is>
          <t>2025-07-18 03:12:07</t>
        </is>
      </c>
      <c r="AD2653" s="1" t="inlineStr">
        <is>
          <t>https://www.commcarehq.org/a/caris-test/reports/form_data/270cca0d-4ee5-4a35-8502-304067e62b1d/</t>
        </is>
      </c>
      <c r="AE2653" t="inlineStr">
        <is>
          <t>---</t>
        </is>
      </c>
      <c r="AF2653" t="inlineStr">
        <is>
          <t>3c5a623af057e23a32ae4000_199578</t>
        </is>
      </c>
      <c r="AG2653" t="inlineStr">
        <is>
          <t>---</t>
        </is>
      </c>
      <c r="AH2653" t="inlineStr">
        <is>
          <t>2025-07-18 03:45:19</t>
        </is>
      </c>
      <c r="AI2653" t="inlineStr">
        <is>
          <t>9cfdf7db54419d22491b2c964b5162b3</t>
        </is>
      </c>
      <c r="AJ2653" t="inlineStr">
        <is>
          <t>2025-07-17</t>
        </is>
      </c>
      <c r="AK2653" t="inlineStr">
        <is>
          <t>4</t>
        </is>
      </c>
      <c r="AL2653" t="inlineStr">
        <is>
          <t>Addherence</t>
        </is>
      </c>
      <c r="AM2653" t="inlineStr">
        <is>
          <t>0</t>
        </is>
      </c>
      <c r="AN2653" t="inlineStr">
        <is>
          <t>Adherence</t>
        </is>
      </c>
      <c r="AO2653" t="inlineStr">
        <is>
          <t>1</t>
        </is>
      </c>
      <c r="AP2653" t="inlineStr">
        <is>
          <t>1</t>
        </is>
      </c>
      <c r="AQ2653" t="inlineStr"/>
      <c r="AR2653" t="inlineStr"/>
      <c r="AS2653" t="inlineStr"/>
      <c r="AT2653" t="inlineStr"/>
      <c r="AU2653" t="inlineStr">
        <is>
          <t>---</t>
        </is>
      </c>
      <c r="AV2653" t="inlineStr">
        <is>
          <t>---</t>
        </is>
      </c>
      <c r="AW2653" t="inlineStr">
        <is>
          <t>---</t>
        </is>
      </c>
      <c r="AX2653" t="inlineStr">
        <is>
          <t>---</t>
        </is>
      </c>
      <c r="AY2653" t="inlineStr">
        <is>
          <t>---</t>
        </is>
      </c>
      <c r="AZ2653" t="inlineStr">
        <is>
          <t>---</t>
        </is>
      </c>
      <c r="BA2653" t="inlineStr">
        <is>
          <t>9cfdf7db54419d22491b2c964b5162b3</t>
        </is>
      </c>
      <c r="BB2653" t="inlineStr">
        <is>
          <t>http://openrosa.org/formdesigner/0B48E039-1E80-49A7-AC24-732B6E788E39</t>
        </is>
      </c>
      <c r="BC2653" t="inlineStr">
        <is>
          <t>Ration et autres visites</t>
        </is>
      </c>
      <c r="BD2653" t="inlineStr">
        <is>
          <t>CommCare Android, version "2.57.0"(474021). App v16173. CommCare Version 2.57.0. Build 474021, built on: 2025-06-13</t>
        </is>
      </c>
      <c r="BE2653" t="inlineStr">
        <is>
          <t>commcare_76b456dd-7d90-498a-a785-92f136625a61</t>
        </is>
      </c>
      <c r="BF2653" t="inlineStr">
        <is>
          <t>19.7246923 -72.22472 0.0 2099.99</t>
        </is>
      </c>
      <c r="BG2653" t="inlineStr">
        <is>
          <t>f13d8149fc6d39ebe86af18272310ff9</t>
        </is>
      </c>
      <c r="BH2653" t="inlineStr">
        <is>
          <t>e80e5bb19d0d4d1e94c8a1a966fa7d8f</t>
        </is>
      </c>
      <c r="BI2653" t="inlineStr">
        <is>
          <t>15246</t>
        </is>
      </c>
      <c r="BJ2653" t="inlineStr">
        <is>
          <t>XFormInstance</t>
        </is>
      </c>
      <c r="BK2653" t="inlineStr">
        <is>
          <t>dd13844e62a611f0a01db5df1c35fc4c</t>
        </is>
      </c>
      <c r="BL2653" t="b">
        <v>0</v>
      </c>
      <c r="BM2653" t="inlineStr">
        <is>
          <t>---</t>
        </is>
      </c>
      <c r="BN2653" t="inlineStr">
        <is>
          <t>200.113.215.251</t>
        </is>
      </c>
      <c r="BO2653" t="inlineStr">
        <is>
          <t>Rebecca Luma</t>
        </is>
      </c>
    </row>
    <row r="2654">
      <c r="A2654" t="inlineStr">
        <is>
          <t>2652</t>
        </is>
      </c>
      <c r="B2654" t="inlineStr">
        <is>
          <t>7c4fa355-2627-4c9a-928d-ce2874a00986</t>
        </is>
      </c>
      <c r="C2654" t="inlineStr">
        <is>
          <t>2025-07-18</t>
        </is>
      </c>
      <c r="D2654" t="inlineStr">
        <is>
          <t>3</t>
        </is>
      </c>
      <c r="E2654" t="inlineStr">
        <is>
          <t>---</t>
        </is>
      </c>
      <c r="F2654" t="inlineStr">
        <is>
          <t>0</t>
        </is>
      </c>
      <c r="G2654" t="inlineStr">
        <is>
          <t>---</t>
        </is>
      </c>
      <c r="H2654" t="inlineStr">
        <is>
          <t>1</t>
        </is>
      </c>
      <c r="I2654" t="inlineStr">
        <is>
          <t>1</t>
        </is>
      </c>
      <c r="J2654" t="inlineStr">
        <is>
          <t>1</t>
        </is>
      </c>
      <c r="K2654" t="inlineStr">
        <is>
          <t>---</t>
        </is>
      </c>
      <c r="L2654" t="inlineStr">
        <is>
          <t>---</t>
        </is>
      </c>
      <c r="M2654" t="inlineStr">
        <is>
          <t>---</t>
        </is>
      </c>
      <c r="N2654" t="inlineStr">
        <is>
          <t>---</t>
        </is>
      </c>
      <c r="O2654" t="inlineStr">
        <is>
          <t>---</t>
        </is>
      </c>
      <c r="P2654" t="inlineStr">
        <is>
          <t>---</t>
        </is>
      </c>
      <c r="Q2654" t="inlineStr">
        <is>
          <t>---</t>
        </is>
      </c>
      <c r="R2654" t="inlineStr"/>
      <c r="S2654" t="inlineStr">
        <is>
          <t>27.5</t>
        </is>
      </c>
      <c r="T2654" t="inlineStr"/>
      <c r="U2654" t="inlineStr"/>
      <c r="V2654" t="inlineStr"/>
      <c r="W2654" t="inlineStr"/>
      <c r="X2654" t="inlineStr">
        <is>
          <t>CAP/CALT/ST01081</t>
        </is>
      </c>
      <c r="Y2654" t="inlineStr">
        <is>
          <t>CAP/CALT/ST01081</t>
        </is>
      </c>
      <c r="Z2654" t="inlineStr">
        <is>
          <t>2025-07-18 16:05:07</t>
        </is>
      </c>
      <c r="AA2654" t="inlineStr">
        <is>
          <t>2025-07-18 15:59:07</t>
        </is>
      </c>
      <c r="AB2654" t="inlineStr">
        <is>
          <t>1irania</t>
        </is>
      </c>
      <c r="AC2654" t="inlineStr">
        <is>
          <t>2025-07-18 16:05:09</t>
        </is>
      </c>
      <c r="AD2654" s="1" t="inlineStr">
        <is>
          <t>https://www.commcarehq.org/a/caris-test/reports/form_data/7c4fa355-2627-4c9a-928d-ce2874a00986/</t>
        </is>
      </c>
      <c r="AE2654" t="inlineStr">
        <is>
          <t>---</t>
        </is>
      </c>
      <c r="AF2654" t="inlineStr">
        <is>
          <t>3c5a623af057e23a32ae4000_31567</t>
        </is>
      </c>
      <c r="AG2654" t="inlineStr">
        <is>
          <t>OK</t>
        </is>
      </c>
      <c r="AH2654" t="inlineStr">
        <is>
          <t>2025-07-18 16:05:07</t>
        </is>
      </c>
      <c r="AI2654" t="inlineStr">
        <is>
          <t>42a82b7de9e609ae71648670ad4c56aa</t>
        </is>
      </c>
      <c r="AJ2654" t="inlineStr">
        <is>
          <t>2025-07-18</t>
        </is>
      </c>
      <c r="AK2654" t="inlineStr">
        <is>
          <t>3</t>
        </is>
      </c>
      <c r="AL2654" t="inlineStr">
        <is>
          <t>---</t>
        </is>
      </c>
      <c r="AM2654" t="inlineStr">
        <is>
          <t>0</t>
        </is>
      </c>
      <c r="AN2654" t="inlineStr">
        <is>
          <t>---</t>
        </is>
      </c>
      <c r="AO2654" t="inlineStr">
        <is>
          <t>1</t>
        </is>
      </c>
      <c r="AP2654" t="inlineStr">
        <is>
          <t>1</t>
        </is>
      </c>
      <c r="AQ2654" t="inlineStr"/>
      <c r="AR2654" t="inlineStr">
        <is>
          <t>27.5</t>
        </is>
      </c>
      <c r="AS2654" t="inlineStr"/>
      <c r="AT2654" t="inlineStr"/>
      <c r="AU2654" t="inlineStr">
        <is>
          <t>---</t>
        </is>
      </c>
      <c r="AV2654" t="inlineStr">
        <is>
          <t>---</t>
        </is>
      </c>
      <c r="AW2654" t="inlineStr">
        <is>
          <t>---</t>
        </is>
      </c>
      <c r="AX2654" t="inlineStr">
        <is>
          <t>---</t>
        </is>
      </c>
      <c r="AY2654" t="inlineStr">
        <is>
          <t>---</t>
        </is>
      </c>
      <c r="AZ2654" t="inlineStr">
        <is>
          <t>---</t>
        </is>
      </c>
      <c r="BA2654" t="inlineStr">
        <is>
          <t>42a82b7de9e609ae71648670ad4c56aa</t>
        </is>
      </c>
      <c r="BB2654" t="inlineStr">
        <is>
          <t>http://openrosa.org/formdesigner/0B48E039-1E80-49A7-AC24-732B6E788E39</t>
        </is>
      </c>
      <c r="BC2654" t="inlineStr">
        <is>
          <t>Ration et autres visites</t>
        </is>
      </c>
      <c r="BD2654" t="inlineStr">
        <is>
          <t>CommCare Android, version "2.57.0"(474021). App v16173. CommCare Version 2.57.0. Build 474021, built on: 2025-06-13</t>
        </is>
      </c>
      <c r="BE2654" t="inlineStr">
        <is>
          <t>commcare_810115cc-52c5-4875-8fe9-3d267d1618b9</t>
        </is>
      </c>
      <c r="BF2654" t="inlineStr">
        <is>
          <t>19.6124615 -72.0267514 11.6 9.83</t>
        </is>
      </c>
      <c r="BG2654" t="inlineStr">
        <is>
          <t>f13d8149fc6d39ebe86af18272310ff9</t>
        </is>
      </c>
      <c r="BH2654" t="inlineStr">
        <is>
          <t>e80e5bb19d0d4d1e94c8a1a966fa7d8f</t>
        </is>
      </c>
      <c r="BI2654" t="inlineStr">
        <is>
          <t>15246</t>
        </is>
      </c>
      <c r="BJ2654" t="inlineStr">
        <is>
          <t>XFormInstance</t>
        </is>
      </c>
      <c r="BK2654" t="inlineStr">
        <is>
          <t>a9e9f36863d311f0addd8f29f380d343</t>
        </is>
      </c>
      <c r="BL2654" t="b">
        <v>0</v>
      </c>
      <c r="BM2654" t="inlineStr">
        <is>
          <t>---</t>
        </is>
      </c>
      <c r="BN2654" t="inlineStr">
        <is>
          <t>200.113.253.89</t>
        </is>
      </c>
      <c r="BO2654" t="inlineStr">
        <is>
          <t>Eshka Jean Samura</t>
        </is>
      </c>
    </row>
    <row r="2655">
      <c r="A2655" t="inlineStr">
        <is>
          <t>2653</t>
        </is>
      </c>
      <c r="B2655" t="inlineStr">
        <is>
          <t>a4ebbe4f-930b-4319-a82b-d223d96fc227</t>
        </is>
      </c>
      <c r="C2655" t="inlineStr">
        <is>
          <t>2025-07-18</t>
        </is>
      </c>
      <c r="D2655" t="inlineStr">
        <is>
          <t>8</t>
        </is>
      </c>
      <c r="E2655" t="inlineStr">
        <is>
          <t>---</t>
        </is>
      </c>
      <c r="F2655" t="inlineStr">
        <is>
          <t>1</t>
        </is>
      </c>
      <c r="G2655" t="inlineStr">
        <is>
          <t>---</t>
        </is>
      </c>
      <c r="H2655" t="inlineStr">
        <is>
          <t>1</t>
        </is>
      </c>
      <c r="I2655" t="inlineStr">
        <is>
          <t>1</t>
        </is>
      </c>
      <c r="J2655" t="inlineStr">
        <is>
          <t>2</t>
        </is>
      </c>
      <c r="K2655" t="inlineStr">
        <is>
          <t>---</t>
        </is>
      </c>
      <c r="L2655" t="inlineStr">
        <is>
          <t>---</t>
        </is>
      </c>
      <c r="M2655" t="inlineStr">
        <is>
          <t>---</t>
        </is>
      </c>
      <c r="N2655" t="inlineStr">
        <is>
          <t>---</t>
        </is>
      </c>
      <c r="O2655" t="inlineStr">
        <is>
          <t>---</t>
        </is>
      </c>
      <c r="P2655" t="inlineStr">
        <is>
          <t>---</t>
        </is>
      </c>
      <c r="Q2655" t="inlineStr">
        <is>
          <t>---</t>
        </is>
      </c>
      <c r="R2655" t="inlineStr"/>
      <c r="S2655" t="inlineStr">
        <is>
          <t>44154.5</t>
        </is>
      </c>
      <c r="T2655" t="inlineStr"/>
      <c r="U2655">
        <f>HYPERLINK("https://www.commcarehq.org/a/caris-test/api/form_attachment/v1/a4ebbe4f-930b-4319-a82b-d223d96fc227/1752856795783.jpg")</f>
        <v/>
      </c>
      <c r="V2655" t="inlineStr"/>
      <c r="W2655" t="inlineStr"/>
      <c r="X2655" t="inlineStr">
        <is>
          <t>PAP/NPFS/ST02274</t>
        </is>
      </c>
      <c r="Y2655" t="inlineStr">
        <is>
          <t>PAP/NPFS/ST02274</t>
        </is>
      </c>
      <c r="Z2655" t="inlineStr">
        <is>
          <t>2025-07-18 16:40:04</t>
        </is>
      </c>
      <c r="AA2655" t="inlineStr">
        <is>
          <t>2025-07-18 16:39:04</t>
        </is>
      </c>
      <c r="AB2655" t="inlineStr">
        <is>
          <t>2christelle</t>
        </is>
      </c>
      <c r="AC2655" t="inlineStr">
        <is>
          <t>2025-07-18 16:41:20</t>
        </is>
      </c>
      <c r="AD2655" s="1" t="inlineStr">
        <is>
          <t>https://www.commcarehq.org/a/caris-test/reports/form_data/a4ebbe4f-930b-4319-a82b-d223d96fc227/</t>
        </is>
      </c>
      <c r="AE2655" t="inlineStr">
        <is>
          <t>---</t>
        </is>
      </c>
      <c r="AF2655" t="inlineStr">
        <is>
          <t>39695950c6764a078ca7e082e6b71722</t>
        </is>
      </c>
      <c r="AG2655" t="inlineStr">
        <is>
          <t>---</t>
        </is>
      </c>
      <c r="AH2655" t="inlineStr">
        <is>
          <t>2025-07-18 16:40:04</t>
        </is>
      </c>
      <c r="AI2655" t="inlineStr">
        <is>
          <t>246df32431d94e4a97fb5b1b8bef6b0e</t>
        </is>
      </c>
      <c r="AJ2655" t="inlineStr">
        <is>
          <t>2025-07-18</t>
        </is>
      </c>
      <c r="AK2655" t="inlineStr">
        <is>
          <t>8</t>
        </is>
      </c>
      <c r="AL2655" t="inlineStr">
        <is>
          <t>---</t>
        </is>
      </c>
      <c r="AM2655" t="inlineStr">
        <is>
          <t>1</t>
        </is>
      </c>
      <c r="AN2655" t="inlineStr">
        <is>
          <t>---</t>
        </is>
      </c>
      <c r="AO2655" t="inlineStr">
        <is>
          <t>1</t>
        </is>
      </c>
      <c r="AP2655" t="inlineStr">
        <is>
          <t>1</t>
        </is>
      </c>
      <c r="AQ2655" t="inlineStr"/>
      <c r="AR2655" t="inlineStr">
        <is>
          <t>44154.5</t>
        </is>
      </c>
      <c r="AS2655" t="inlineStr"/>
      <c r="AT2655" t="inlineStr"/>
      <c r="AU2655" t="inlineStr">
        <is>
          <t>---</t>
        </is>
      </c>
      <c r="AV2655" t="inlineStr">
        <is>
          <t>---</t>
        </is>
      </c>
      <c r="AW2655" t="inlineStr">
        <is>
          <t>---</t>
        </is>
      </c>
      <c r="AX2655" t="inlineStr">
        <is>
          <t>---</t>
        </is>
      </c>
      <c r="AY2655" t="inlineStr">
        <is>
          <t>---</t>
        </is>
      </c>
      <c r="AZ2655" t="inlineStr">
        <is>
          <t>---</t>
        </is>
      </c>
      <c r="BA2655" t="inlineStr">
        <is>
          <t>246df32431d94e4a97fb5b1b8bef6b0e</t>
        </is>
      </c>
      <c r="BB2655" t="inlineStr">
        <is>
          <t>http://openrosa.org/formdesigner/0B48E039-1E80-49A7-AC24-732B6E788E39</t>
        </is>
      </c>
      <c r="BC2655" t="inlineStr">
        <is>
          <t>Ration et autres visites</t>
        </is>
      </c>
      <c r="BD2655" t="inlineStr">
        <is>
          <t>CommCare Android, version "2.57.1"(474458). App v16173. CommCare Version 2.57.1. Build 474458, built on: 2025-07-03</t>
        </is>
      </c>
      <c r="BE2655" t="inlineStr">
        <is>
          <t>commcare_95f1782f-8426-4434-b328-8386bbd0e352</t>
        </is>
      </c>
      <c r="BF2655" t="inlineStr">
        <is>
          <t>18.5633376 -72.2574426 37.0 9.91</t>
        </is>
      </c>
      <c r="BG2655" t="inlineStr">
        <is>
          <t>f13d8149fc6d39ebe86af18272310ff9</t>
        </is>
      </c>
      <c r="BH2655" t="inlineStr">
        <is>
          <t>e80e5bb19d0d4d1e94c8a1a966fa7d8f</t>
        </is>
      </c>
      <c r="BI2655" t="inlineStr">
        <is>
          <t>15246</t>
        </is>
      </c>
      <c r="BJ2655" t="inlineStr">
        <is>
          <t>XFormInstance</t>
        </is>
      </c>
      <c r="BK2655" t="inlineStr">
        <is>
          <t>04de6f0c60bd11f0a26af98391fd4d25</t>
        </is>
      </c>
      <c r="BL2655" t="b">
        <v>0</v>
      </c>
      <c r="BM2655" t="inlineStr">
        <is>
          <t>---</t>
        </is>
      </c>
      <c r="BN2655" t="inlineStr">
        <is>
          <t>190.115.152.219</t>
        </is>
      </c>
      <c r="BO2655" t="inlineStr">
        <is>
          <t>Shara (Saraphina)  Caton</t>
        </is>
      </c>
    </row>
    <row r="2656">
      <c r="A2656" t="inlineStr">
        <is>
          <t>2654</t>
        </is>
      </c>
      <c r="B2656" t="inlineStr">
        <is>
          <t>ceca1a5c-2993-4fd4-9c87-cd230d547dbf</t>
        </is>
      </c>
      <c r="C2656" t="inlineStr">
        <is>
          <t>2025-07-18</t>
        </is>
      </c>
      <c r="D2656" t="inlineStr">
        <is>
          <t>4</t>
        </is>
      </c>
      <c r="E2656" t="inlineStr">
        <is>
          <t>Suivi ARV</t>
        </is>
      </c>
      <c r="F2656" t="inlineStr">
        <is>
          <t>0</t>
        </is>
      </c>
      <c r="G2656" t="inlineStr">
        <is>
          <t>Pas de téléphone disponible</t>
        </is>
      </c>
      <c r="H2656" t="inlineStr">
        <is>
          <t>1</t>
        </is>
      </c>
      <c r="I2656" t="inlineStr">
        <is>
          <t>1</t>
        </is>
      </c>
      <c r="J2656" t="inlineStr">
        <is>
          <t>2</t>
        </is>
      </c>
      <c r="K2656" t="inlineStr">
        <is>
          <t>---</t>
        </is>
      </c>
      <c r="L2656" t="inlineStr">
        <is>
          <t>---</t>
        </is>
      </c>
      <c r="M2656" t="inlineStr">
        <is>
          <t>---</t>
        </is>
      </c>
      <c r="N2656" t="inlineStr">
        <is>
          <t>---</t>
        </is>
      </c>
      <c r="O2656" t="inlineStr">
        <is>
          <t>---</t>
        </is>
      </c>
      <c r="P2656" t="inlineStr">
        <is>
          <t>---</t>
        </is>
      </c>
      <c r="Q2656" t="inlineStr">
        <is>
          <t>---</t>
        </is>
      </c>
      <c r="R2656" t="inlineStr"/>
      <c r="S2656" t="inlineStr">
        <is>
          <t>26.9</t>
        </is>
      </c>
      <c r="T2656" t="inlineStr">
        <is>
          <t>134.5</t>
        </is>
      </c>
      <c r="U2656">
        <f>HYPERLINK("https://www.commcarehq.org/a/caris-test/api/form_attachment/v1/ceca1a5c-2993-4fd4-9c87-cd230d547dbf/1752856965122.jpg")</f>
        <v/>
      </c>
      <c r="V2656" t="inlineStr"/>
      <c r="W2656" t="inlineStr"/>
      <c r="X2656" t="inlineStr">
        <is>
          <t>PAP/NPFS/ST04383</t>
        </is>
      </c>
      <c r="Y2656" t="inlineStr">
        <is>
          <t>PAP/NPFS/ST04383</t>
        </is>
      </c>
      <c r="Z2656" t="inlineStr">
        <is>
          <t>2025-07-18 16:42:56</t>
        </is>
      </c>
      <c r="AA2656" t="inlineStr">
        <is>
          <t>2025-07-18 16:40:33</t>
        </is>
      </c>
      <c r="AB2656" t="inlineStr">
        <is>
          <t>2christelle</t>
        </is>
      </c>
      <c r="AC2656" t="inlineStr">
        <is>
          <t>2025-07-18 16:43:49</t>
        </is>
      </c>
      <c r="AD2656" s="1" t="inlineStr">
        <is>
          <t>https://www.commcarehq.org/a/caris-test/reports/form_data/ceca1a5c-2993-4fd4-9c87-cd230d547dbf/</t>
        </is>
      </c>
      <c r="AE2656" t="inlineStr">
        <is>
          <t>---</t>
        </is>
      </c>
      <c r="AF2656" t="inlineStr">
        <is>
          <t>3c5a623af057e23a32ae4000_195031</t>
        </is>
      </c>
      <c r="AG2656" t="inlineStr">
        <is>
          <t>---</t>
        </is>
      </c>
      <c r="AH2656" t="inlineStr">
        <is>
          <t>2025-07-18 16:42:56</t>
        </is>
      </c>
      <c r="AI2656" t="inlineStr">
        <is>
          <t>246df32431d94e4a97fb5b1b8bef6b0e</t>
        </is>
      </c>
      <c r="AJ2656" t="inlineStr">
        <is>
          <t>2025-07-18</t>
        </is>
      </c>
      <c r="AK2656" t="inlineStr">
        <is>
          <t>4</t>
        </is>
      </c>
      <c r="AL2656" t="inlineStr">
        <is>
          <t>Suivi ARV</t>
        </is>
      </c>
      <c r="AM2656" t="inlineStr">
        <is>
          <t>0</t>
        </is>
      </c>
      <c r="AN2656" t="inlineStr">
        <is>
          <t>Pas de téléphone disponible</t>
        </is>
      </c>
      <c r="AO2656" t="inlineStr">
        <is>
          <t>1</t>
        </is>
      </c>
      <c r="AP2656" t="inlineStr">
        <is>
          <t>1</t>
        </is>
      </c>
      <c r="AQ2656" t="inlineStr"/>
      <c r="AR2656" t="inlineStr">
        <is>
          <t>26.9</t>
        </is>
      </c>
      <c r="AS2656" t="inlineStr">
        <is>
          <t>134.5</t>
        </is>
      </c>
      <c r="AT2656" t="inlineStr"/>
      <c r="AU2656" t="inlineStr">
        <is>
          <t>---</t>
        </is>
      </c>
      <c r="AV2656" t="inlineStr">
        <is>
          <t>---</t>
        </is>
      </c>
      <c r="AW2656" t="inlineStr">
        <is>
          <t>---</t>
        </is>
      </c>
      <c r="AX2656" t="inlineStr">
        <is>
          <t>---</t>
        </is>
      </c>
      <c r="AY2656" t="inlineStr">
        <is>
          <t>---</t>
        </is>
      </c>
      <c r="AZ2656" t="inlineStr">
        <is>
          <t>---</t>
        </is>
      </c>
      <c r="BA2656" t="inlineStr">
        <is>
          <t>246df32431d94e4a97fb5b1b8bef6b0e</t>
        </is>
      </c>
      <c r="BB2656" t="inlineStr">
        <is>
          <t>http://openrosa.org/formdesigner/0B48E039-1E80-49A7-AC24-732B6E788E39</t>
        </is>
      </c>
      <c r="BC2656" t="inlineStr">
        <is>
          <t>Ration et autres visites</t>
        </is>
      </c>
      <c r="BD2656" t="inlineStr">
        <is>
          <t>CommCare Android, version "2.57.1"(474458). App v16173. CommCare Version 2.57.1. Build 474458, built on: 2025-07-03</t>
        </is>
      </c>
      <c r="BE2656" t="inlineStr">
        <is>
          <t>commcare_95f1782f-8426-4434-b328-8386bbd0e352</t>
        </is>
      </c>
      <c r="BF2656" t="inlineStr">
        <is>
          <t>18.5632885 -72.2576479 38.7 10.0</t>
        </is>
      </c>
      <c r="BG2656" t="inlineStr">
        <is>
          <t>f13d8149fc6d39ebe86af18272310ff9</t>
        </is>
      </c>
      <c r="BH2656" t="inlineStr">
        <is>
          <t>e80e5bb19d0d4d1e94c8a1a966fa7d8f</t>
        </is>
      </c>
      <c r="BI2656" t="inlineStr">
        <is>
          <t>15246</t>
        </is>
      </c>
      <c r="BJ2656" t="inlineStr">
        <is>
          <t>XFormInstance</t>
        </is>
      </c>
      <c r="BK2656" t="inlineStr">
        <is>
          <t>04de6f0c60bd11f0a26af98391fd4d25</t>
        </is>
      </c>
      <c r="BL2656" t="b">
        <v>0</v>
      </c>
      <c r="BM2656" t="inlineStr">
        <is>
          <t>---</t>
        </is>
      </c>
      <c r="BN2656" t="inlineStr">
        <is>
          <t>190.115.152.219</t>
        </is>
      </c>
      <c r="BO2656" t="inlineStr">
        <is>
          <t>Fatima Joseph</t>
        </is>
      </c>
    </row>
    <row r="2657">
      <c r="A2657" t="inlineStr">
        <is>
          <t>2655</t>
        </is>
      </c>
      <c r="B2657" t="inlineStr">
        <is>
          <t>b3f68821-b079-49b6-9619-35144879bd72</t>
        </is>
      </c>
      <c r="C2657" t="inlineStr">
        <is>
          <t>2025-07-18</t>
        </is>
      </c>
      <c r="D2657" t="inlineStr">
        <is>
          <t>4</t>
        </is>
      </c>
      <c r="E2657" t="inlineStr">
        <is>
          <t>Suivi ARV</t>
        </is>
      </c>
      <c r="F2657" t="inlineStr">
        <is>
          <t>1</t>
        </is>
      </c>
      <c r="G2657" t="inlineStr">
        <is>
          <t>Pour planifier la visite</t>
        </is>
      </c>
      <c r="H2657" t="inlineStr">
        <is>
          <t>1</t>
        </is>
      </c>
      <c r="I2657" t="inlineStr">
        <is>
          <t>1</t>
        </is>
      </c>
      <c r="J2657" t="inlineStr">
        <is>
          <t>2</t>
        </is>
      </c>
      <c r="K2657" t="inlineStr">
        <is>
          <t>---</t>
        </is>
      </c>
      <c r="L2657" t="inlineStr">
        <is>
          <t>---</t>
        </is>
      </c>
      <c r="M2657" t="inlineStr">
        <is>
          <t>---</t>
        </is>
      </c>
      <c r="N2657" t="inlineStr">
        <is>
          <t>---</t>
        </is>
      </c>
      <c r="O2657" t="inlineStr">
        <is>
          <t>---</t>
        </is>
      </c>
      <c r="P2657" t="inlineStr">
        <is>
          <t>---</t>
        </is>
      </c>
      <c r="Q2657" t="inlineStr">
        <is>
          <t>---</t>
        </is>
      </c>
      <c r="R2657" t="inlineStr">
        <is>
          <t>18.6</t>
        </is>
      </c>
      <c r="S2657" t="inlineStr">
        <is>
          <t>30.9</t>
        </is>
      </c>
      <c r="T2657" t="inlineStr">
        <is>
          <t>132.0</t>
        </is>
      </c>
      <c r="U2657">
        <f>HYPERLINK("https://www.commcarehq.org/a/caris-test/api/form_attachment/v1/b3f68821-b079-49b6-9619-35144879bd72/1752857058792.jpg")</f>
        <v/>
      </c>
      <c r="V2657" t="inlineStr"/>
      <c r="W2657" t="inlineStr"/>
      <c r="X2657" t="inlineStr">
        <is>
          <t>PAP/NPFS/ST02611</t>
        </is>
      </c>
      <c r="Y2657" t="inlineStr">
        <is>
          <t>PAP/NPFS/ST02611</t>
        </is>
      </c>
      <c r="Z2657" t="inlineStr">
        <is>
          <t>2025-07-18 16:44:25</t>
        </is>
      </c>
      <c r="AA2657" t="inlineStr">
        <is>
          <t>2025-07-18 16:43:34</t>
        </is>
      </c>
      <c r="AB2657" t="inlineStr">
        <is>
          <t>2christelle</t>
        </is>
      </c>
      <c r="AC2657" t="inlineStr">
        <is>
          <t>2025-07-18 16:45:18</t>
        </is>
      </c>
      <c r="AD2657" s="1" t="inlineStr">
        <is>
          <t>https://www.commcarehq.org/a/caris-test/reports/form_data/b3f68821-b079-49b6-9619-35144879bd72/</t>
        </is>
      </c>
      <c r="AE2657" t="inlineStr">
        <is>
          <t>---</t>
        </is>
      </c>
      <c r="AF2657" t="inlineStr">
        <is>
          <t>3c5a623af057e23a32ae4000_24531</t>
        </is>
      </c>
      <c r="AG2657" t="inlineStr">
        <is>
          <t>---</t>
        </is>
      </c>
      <c r="AH2657" t="inlineStr">
        <is>
          <t>2025-07-18 16:44:25</t>
        </is>
      </c>
      <c r="AI2657" t="inlineStr">
        <is>
          <t>246df32431d94e4a97fb5b1b8bef6b0e</t>
        </is>
      </c>
      <c r="AJ2657" t="inlineStr">
        <is>
          <t>2025-07-18</t>
        </is>
      </c>
      <c r="AK2657" t="inlineStr">
        <is>
          <t>4</t>
        </is>
      </c>
      <c r="AL2657" t="inlineStr">
        <is>
          <t>Suivi ARV</t>
        </is>
      </c>
      <c r="AM2657" t="inlineStr">
        <is>
          <t>1</t>
        </is>
      </c>
      <c r="AN2657" t="inlineStr">
        <is>
          <t>Pour planifier la visite</t>
        </is>
      </c>
      <c r="AO2657" t="inlineStr">
        <is>
          <t>1</t>
        </is>
      </c>
      <c r="AP2657" t="inlineStr">
        <is>
          <t>1</t>
        </is>
      </c>
      <c r="AQ2657" t="inlineStr">
        <is>
          <t>18.6</t>
        </is>
      </c>
      <c r="AR2657" t="inlineStr">
        <is>
          <t>30.9</t>
        </is>
      </c>
      <c r="AS2657" t="inlineStr">
        <is>
          <t>132</t>
        </is>
      </c>
      <c r="AT2657" t="inlineStr"/>
      <c r="AU2657" t="inlineStr">
        <is>
          <t>---</t>
        </is>
      </c>
      <c r="AV2657" t="inlineStr">
        <is>
          <t>---</t>
        </is>
      </c>
      <c r="AW2657" t="inlineStr">
        <is>
          <t>---</t>
        </is>
      </c>
      <c r="AX2657" t="inlineStr">
        <is>
          <t>---</t>
        </is>
      </c>
      <c r="AY2657" t="inlineStr">
        <is>
          <t>---</t>
        </is>
      </c>
      <c r="AZ2657" t="inlineStr">
        <is>
          <t>---</t>
        </is>
      </c>
      <c r="BA2657" t="inlineStr">
        <is>
          <t>246df32431d94e4a97fb5b1b8bef6b0e</t>
        </is>
      </c>
      <c r="BB2657" t="inlineStr">
        <is>
          <t>http://openrosa.org/formdesigner/0B48E039-1E80-49A7-AC24-732B6E788E39</t>
        </is>
      </c>
      <c r="BC2657" t="inlineStr">
        <is>
          <t>Ration et autres visites</t>
        </is>
      </c>
      <c r="BD2657" t="inlineStr">
        <is>
          <t>CommCare Android, version "2.57.1"(474458). App v16173. CommCare Version 2.57.1. Build 474458, built on: 2025-07-03</t>
        </is>
      </c>
      <c r="BE2657" t="inlineStr">
        <is>
          <t>commcare_95f1782f-8426-4434-b328-8386bbd0e352</t>
        </is>
      </c>
      <c r="BF2657" t="inlineStr">
        <is>
          <t>18.5627208 -72.2585297 38.7 7.6</t>
        </is>
      </c>
      <c r="BG2657" t="inlineStr">
        <is>
          <t>f13d8149fc6d39ebe86af18272310ff9</t>
        </is>
      </c>
      <c r="BH2657" t="inlineStr">
        <is>
          <t>e80e5bb19d0d4d1e94c8a1a966fa7d8f</t>
        </is>
      </c>
      <c r="BI2657" t="inlineStr">
        <is>
          <t>15246</t>
        </is>
      </c>
      <c r="BJ2657" t="inlineStr">
        <is>
          <t>XFormInstance</t>
        </is>
      </c>
      <c r="BK2657" t="inlineStr">
        <is>
          <t>04de6f0c60bd11f0a26af98391fd4d25</t>
        </is>
      </c>
      <c r="BL2657" t="b">
        <v>0</v>
      </c>
      <c r="BM2657" t="inlineStr">
        <is>
          <t>---</t>
        </is>
      </c>
      <c r="BN2657" t="inlineStr">
        <is>
          <t>190.115.152.219</t>
        </is>
      </c>
      <c r="BO2657" t="inlineStr">
        <is>
          <t>Marvens Celestin</t>
        </is>
      </c>
    </row>
    <row r="2658">
      <c r="A2658" t="inlineStr">
        <is>
          <t>2656</t>
        </is>
      </c>
      <c r="B2658" t="inlineStr">
        <is>
          <t>8cef4b9d-7f9b-4a87-9a31-70f475382bf7</t>
        </is>
      </c>
      <c r="C2658" t="inlineStr">
        <is>
          <t>2025-07-18</t>
        </is>
      </c>
      <c r="D2658" t="inlineStr">
        <is>
          <t>8</t>
        </is>
      </c>
      <c r="E2658" t="inlineStr">
        <is>
          <t>---</t>
        </is>
      </c>
      <c r="F2658" t="inlineStr">
        <is>
          <t>1</t>
        </is>
      </c>
      <c r="G2658" t="inlineStr">
        <is>
          <t>---</t>
        </is>
      </c>
      <c r="H2658" t="inlineStr">
        <is>
          <t>1</t>
        </is>
      </c>
      <c r="I2658" t="inlineStr">
        <is>
          <t>1</t>
        </is>
      </c>
      <c r="J2658" t="inlineStr">
        <is>
          <t>2</t>
        </is>
      </c>
      <c r="K2658" t="inlineStr">
        <is>
          <t>---</t>
        </is>
      </c>
      <c r="L2658" t="inlineStr">
        <is>
          <t>---</t>
        </is>
      </c>
      <c r="M2658" t="inlineStr">
        <is>
          <t>---</t>
        </is>
      </c>
      <c r="N2658" t="inlineStr">
        <is>
          <t>---</t>
        </is>
      </c>
      <c r="O2658" t="inlineStr">
        <is>
          <t>---</t>
        </is>
      </c>
      <c r="P2658" t="inlineStr">
        <is>
          <t>---</t>
        </is>
      </c>
      <c r="Q2658" t="inlineStr">
        <is>
          <t>---</t>
        </is>
      </c>
      <c r="R2658" t="inlineStr">
        <is>
          <t>19.5</t>
        </is>
      </c>
      <c r="S2658" t="inlineStr">
        <is>
          <t>37.5</t>
        </is>
      </c>
      <c r="T2658" t="inlineStr">
        <is>
          <t>158.0</t>
        </is>
      </c>
      <c r="U2658">
        <f>HYPERLINK("https://www.commcarehq.org/a/caris-test/api/form_attachment/v1/8cef4b9d-7f9b-4a87-9a31-70f475382bf7/1752857171227.jpg")</f>
        <v/>
      </c>
      <c r="V2658" t="inlineStr"/>
      <c r="W2658" t="inlineStr"/>
      <c r="X2658" t="inlineStr">
        <is>
          <t>PAP/NPFS/ST02461</t>
        </is>
      </c>
      <c r="Y2658" t="inlineStr">
        <is>
          <t>PAP/NPFS/ST02461</t>
        </is>
      </c>
      <c r="Z2658" t="inlineStr">
        <is>
          <t>2025-07-18 16:46:20</t>
        </is>
      </c>
      <c r="AA2658" t="inlineStr">
        <is>
          <t>2025-07-18 16:45:03</t>
        </is>
      </c>
      <c r="AB2658" t="inlineStr">
        <is>
          <t>2christelle</t>
        </is>
      </c>
      <c r="AC2658" t="inlineStr">
        <is>
          <t>2025-07-18 16:47:12</t>
        </is>
      </c>
      <c r="AD2658" s="1" t="inlineStr">
        <is>
          <t>https://www.commcarehq.org/a/caris-test/reports/form_data/8cef4b9d-7f9b-4a87-9a31-70f475382bf7/</t>
        </is>
      </c>
      <c r="AE2658" t="inlineStr">
        <is>
          <t>---</t>
        </is>
      </c>
      <c r="AF2658" t="inlineStr">
        <is>
          <t>3c5a623af057e23a32ae4000_24687</t>
        </is>
      </c>
      <c r="AG2658" t="inlineStr">
        <is>
          <t>---</t>
        </is>
      </c>
      <c r="AH2658" t="inlineStr">
        <is>
          <t>2025-07-18 16:46:20</t>
        </is>
      </c>
      <c r="AI2658" t="inlineStr">
        <is>
          <t>246df32431d94e4a97fb5b1b8bef6b0e</t>
        </is>
      </c>
      <c r="AJ2658" t="inlineStr">
        <is>
          <t>2025-07-18</t>
        </is>
      </c>
      <c r="AK2658" t="inlineStr">
        <is>
          <t>8</t>
        </is>
      </c>
      <c r="AL2658" t="inlineStr">
        <is>
          <t>---</t>
        </is>
      </c>
      <c r="AM2658" t="inlineStr">
        <is>
          <t>1</t>
        </is>
      </c>
      <c r="AN2658" t="inlineStr">
        <is>
          <t>---</t>
        </is>
      </c>
      <c r="AO2658" t="inlineStr">
        <is>
          <t>1</t>
        </is>
      </c>
      <c r="AP2658" t="inlineStr">
        <is>
          <t>1</t>
        </is>
      </c>
      <c r="AQ2658" t="inlineStr">
        <is>
          <t>19.5</t>
        </is>
      </c>
      <c r="AR2658" t="inlineStr">
        <is>
          <t>37.5</t>
        </is>
      </c>
      <c r="AS2658" t="inlineStr">
        <is>
          <t>158</t>
        </is>
      </c>
      <c r="AT2658" t="inlineStr"/>
      <c r="AU2658" t="inlineStr">
        <is>
          <t>---</t>
        </is>
      </c>
      <c r="AV2658" t="inlineStr">
        <is>
          <t>---</t>
        </is>
      </c>
      <c r="AW2658" t="inlineStr">
        <is>
          <t>---</t>
        </is>
      </c>
      <c r="AX2658" t="inlineStr">
        <is>
          <t>---</t>
        </is>
      </c>
      <c r="AY2658" t="inlineStr">
        <is>
          <t>---</t>
        </is>
      </c>
      <c r="AZ2658" t="inlineStr">
        <is>
          <t>---</t>
        </is>
      </c>
      <c r="BA2658" t="inlineStr">
        <is>
          <t>246df32431d94e4a97fb5b1b8bef6b0e</t>
        </is>
      </c>
      <c r="BB2658" t="inlineStr">
        <is>
          <t>http://openrosa.org/formdesigner/0B48E039-1E80-49A7-AC24-732B6E788E39</t>
        </is>
      </c>
      <c r="BC2658" t="inlineStr">
        <is>
          <t>Ration et autres visites</t>
        </is>
      </c>
      <c r="BD2658" t="inlineStr">
        <is>
          <t>CommCare Android, version "2.57.1"(474458). App v16173. CommCare Version 2.57.1. Build 474458, built on: 2025-07-03</t>
        </is>
      </c>
      <c r="BE2658" t="inlineStr">
        <is>
          <t>commcare_95f1782f-8426-4434-b328-8386bbd0e352</t>
        </is>
      </c>
      <c r="BF2658" t="inlineStr">
        <is>
          <t>18.562489 -72.2588494 38.7 8.6</t>
        </is>
      </c>
      <c r="BG2658" t="inlineStr">
        <is>
          <t>f13d8149fc6d39ebe86af18272310ff9</t>
        </is>
      </c>
      <c r="BH2658" t="inlineStr">
        <is>
          <t>e80e5bb19d0d4d1e94c8a1a966fa7d8f</t>
        </is>
      </c>
      <c r="BI2658" t="inlineStr">
        <is>
          <t>15246</t>
        </is>
      </c>
      <c r="BJ2658" t="inlineStr">
        <is>
          <t>XFormInstance</t>
        </is>
      </c>
      <c r="BK2658" t="inlineStr">
        <is>
          <t>04de6f0c60bd11f0a26af98391fd4d25</t>
        </is>
      </c>
      <c r="BL2658" t="b">
        <v>0</v>
      </c>
      <c r="BM2658" t="inlineStr">
        <is>
          <t>---</t>
        </is>
      </c>
      <c r="BN2658" t="inlineStr">
        <is>
          <t>190.115.152.219</t>
        </is>
      </c>
      <c r="BO2658" t="inlineStr">
        <is>
          <t>Nahomie Lexime</t>
        </is>
      </c>
    </row>
    <row r="2659">
      <c r="A2659" t="inlineStr">
        <is>
          <t>2657</t>
        </is>
      </c>
      <c r="B2659" t="inlineStr">
        <is>
          <t>ea0fef07-a26b-48be-992f-7110894c473a</t>
        </is>
      </c>
      <c r="C2659" t="inlineStr">
        <is>
          <t>2025-07-18</t>
        </is>
      </c>
      <c r="D2659" t="inlineStr">
        <is>
          <t>4</t>
        </is>
      </c>
      <c r="E2659" t="inlineStr">
        <is>
          <t>swivi cv</t>
        </is>
      </c>
      <c r="F2659" t="inlineStr">
        <is>
          <t>1</t>
        </is>
      </c>
      <c r="G2659" t="inlineStr">
        <is>
          <t>charge virale detectable</t>
        </is>
      </c>
      <c r="H2659" t="inlineStr">
        <is>
          <t>1</t>
        </is>
      </c>
      <c r="I2659" t="inlineStr">
        <is>
          <t>0</t>
        </is>
      </c>
      <c r="J2659" t="inlineStr">
        <is>
          <t>---</t>
        </is>
      </c>
      <c r="K2659" t="inlineStr">
        <is>
          <t>---</t>
        </is>
      </c>
      <c r="L2659" t="inlineStr">
        <is>
          <t>---</t>
        </is>
      </c>
      <c r="M2659" t="inlineStr">
        <is>
          <t>---</t>
        </is>
      </c>
      <c r="N2659" t="inlineStr">
        <is>
          <t>---</t>
        </is>
      </c>
      <c r="O2659" t="inlineStr">
        <is>
          <t>---</t>
        </is>
      </c>
      <c r="P2659" t="inlineStr">
        <is>
          <t>---</t>
        </is>
      </c>
      <c r="Q2659" t="inlineStr">
        <is>
          <t>---</t>
        </is>
      </c>
      <c r="R2659" t="inlineStr">
        <is>
          <t>---</t>
        </is>
      </c>
      <c r="S2659" t="inlineStr">
        <is>
          <t>---</t>
        </is>
      </c>
      <c r="T2659" t="inlineStr">
        <is>
          <t>---</t>
        </is>
      </c>
      <c r="U2659" t="inlineStr">
        <is>
          <t>---</t>
        </is>
      </c>
      <c r="V2659" t="inlineStr">
        <is>
          <t>---</t>
        </is>
      </c>
      <c r="W2659" t="inlineStr"/>
      <c r="X2659" t="inlineStr">
        <is>
          <t>PAP/GCHO/ST06418</t>
        </is>
      </c>
      <c r="Y2659" t="inlineStr">
        <is>
          <t>PAP/GCHO/ST06418</t>
        </is>
      </c>
      <c r="Z2659" t="inlineStr">
        <is>
          <t>2025-07-18 16:52:09</t>
        </is>
      </c>
      <c r="AA2659" t="inlineStr">
        <is>
          <t>2025-07-18 16:50:42</t>
        </is>
      </c>
      <c r="AB2659" t="inlineStr">
        <is>
          <t>2nathalie</t>
        </is>
      </c>
      <c r="AC2659" t="inlineStr">
        <is>
          <t>2025-07-18 16:52:10</t>
        </is>
      </c>
      <c r="AD2659" s="1" t="inlineStr">
        <is>
          <t>https://www.commcarehq.org/a/caris-test/reports/form_data/ea0fef07-a26b-48be-992f-7110894c473a/</t>
        </is>
      </c>
      <c r="AE2659" t="inlineStr">
        <is>
          <t>---</t>
        </is>
      </c>
      <c r="AF2659" t="inlineStr">
        <is>
          <t>3c5a623af057e23a32ae4000_16508</t>
        </is>
      </c>
      <c r="AG2659" t="inlineStr">
        <is>
          <t>---</t>
        </is>
      </c>
      <c r="AH2659" t="inlineStr">
        <is>
          <t>2025-07-18 16:52:09</t>
        </is>
      </c>
      <c r="AI2659" t="inlineStr">
        <is>
          <t>3c7e14bc31cb425997c89e194bb7c839</t>
        </is>
      </c>
      <c r="AJ2659" t="inlineStr">
        <is>
          <t>2025-07-18</t>
        </is>
      </c>
      <c r="AK2659" t="inlineStr">
        <is>
          <t>4</t>
        </is>
      </c>
      <c r="AL2659" t="inlineStr">
        <is>
          <t>swivi cv</t>
        </is>
      </c>
      <c r="AM2659" t="inlineStr">
        <is>
          <t>1</t>
        </is>
      </c>
      <c r="AN2659" t="inlineStr">
        <is>
          <t>charge virale detectable</t>
        </is>
      </c>
      <c r="AO2659" t="inlineStr">
        <is>
          <t>1</t>
        </is>
      </c>
      <c r="AP2659" t="inlineStr">
        <is>
          <t>0</t>
        </is>
      </c>
      <c r="AQ2659" t="inlineStr">
        <is>
          <t>---</t>
        </is>
      </c>
      <c r="AR2659" t="inlineStr">
        <is>
          <t>---</t>
        </is>
      </c>
      <c r="AS2659" t="inlineStr">
        <is>
          <t>---</t>
        </is>
      </c>
      <c r="AT2659" t="inlineStr"/>
      <c r="AU2659" t="inlineStr">
        <is>
          <t>---</t>
        </is>
      </c>
      <c r="AV2659" t="inlineStr">
        <is>
          <t>---</t>
        </is>
      </c>
      <c r="AW2659" t="inlineStr">
        <is>
          <t>---</t>
        </is>
      </c>
      <c r="AX2659" t="inlineStr">
        <is>
          <t>---</t>
        </is>
      </c>
      <c r="AY2659" t="inlineStr">
        <is>
          <t>---</t>
        </is>
      </c>
      <c r="AZ2659" t="inlineStr">
        <is>
          <t>---</t>
        </is>
      </c>
      <c r="BA2659" t="inlineStr">
        <is>
          <t>3c7e14bc31cb425997c89e194bb7c839</t>
        </is>
      </c>
      <c r="BB2659" t="inlineStr">
        <is>
          <t>http://openrosa.org/formdesigner/0B48E039-1E80-49A7-AC24-732B6E788E39</t>
        </is>
      </c>
      <c r="BC2659" t="inlineStr">
        <is>
          <t>Ration et autres visites</t>
        </is>
      </c>
      <c r="BD2659" t="inlineStr">
        <is>
          <t>CommCare Android, version "2.57.1"(474458). App v16173. CommCare Version 2.57.1. Build 474458, built on: 2025-07-03</t>
        </is>
      </c>
      <c r="BE2659" t="inlineStr">
        <is>
          <t>commcare_647f84a5-f6ee-472f-a5d6-09fe1d167e6e</t>
        </is>
      </c>
      <c r="BF2659" t="inlineStr"/>
      <c r="BG2659" t="inlineStr">
        <is>
          <t>f13d8149fc6d39ebe86af18272310ff9</t>
        </is>
      </c>
      <c r="BH2659" t="inlineStr">
        <is>
          <t>e80e5bb19d0d4d1e94c8a1a966fa7d8f</t>
        </is>
      </c>
      <c r="BI2659" t="inlineStr">
        <is>
          <t>15246</t>
        </is>
      </c>
      <c r="BJ2659" t="inlineStr">
        <is>
          <t>XFormInstance</t>
        </is>
      </c>
      <c r="BK2659" t="inlineStr">
        <is>
          <t>93db64ce627211f084ddb98dde488896</t>
        </is>
      </c>
      <c r="BL2659" t="b">
        <v>0</v>
      </c>
      <c r="BM2659" t="inlineStr">
        <is>
          <t>---</t>
        </is>
      </c>
      <c r="BN2659" t="inlineStr">
        <is>
          <t>200.113.214.112</t>
        </is>
      </c>
      <c r="BO2659" t="inlineStr">
        <is>
          <t>Asmithe Prochette</t>
        </is>
      </c>
    </row>
    <row r="2660">
      <c r="A2660" t="inlineStr">
        <is>
          <t>2658</t>
        </is>
      </c>
      <c r="B2660" t="inlineStr">
        <is>
          <t>4fedaa9c-fab7-48f5-b3a7-a44db45a0b62</t>
        </is>
      </c>
      <c r="C2660" t="inlineStr">
        <is>
          <t>2025-07-18</t>
        </is>
      </c>
      <c r="D2660" t="inlineStr">
        <is>
          <t>4</t>
        </is>
      </c>
      <c r="E2660" t="inlineStr">
        <is>
          <t>Rendez - vous</t>
        </is>
      </c>
      <c r="F2660" t="inlineStr">
        <is>
          <t>1</t>
        </is>
      </c>
      <c r="G2660" t="inlineStr">
        <is>
          <t>Pour rappler le rendez - vous</t>
        </is>
      </c>
      <c r="H2660" t="inlineStr">
        <is>
          <t>1</t>
        </is>
      </c>
      <c r="I2660" t="inlineStr">
        <is>
          <t>1</t>
        </is>
      </c>
      <c r="J2660" t="inlineStr">
        <is>
          <t>2</t>
        </is>
      </c>
      <c r="K2660" t="inlineStr">
        <is>
          <t>---</t>
        </is>
      </c>
      <c r="L2660" t="inlineStr">
        <is>
          <t>---</t>
        </is>
      </c>
      <c r="M2660" t="inlineStr">
        <is>
          <t>---</t>
        </is>
      </c>
      <c r="N2660" t="inlineStr">
        <is>
          <t>---</t>
        </is>
      </c>
      <c r="O2660" t="inlineStr">
        <is>
          <t>---</t>
        </is>
      </c>
      <c r="P2660" t="inlineStr">
        <is>
          <t>---</t>
        </is>
      </c>
      <c r="Q2660" t="inlineStr">
        <is>
          <t>---</t>
        </is>
      </c>
      <c r="R2660" t="inlineStr"/>
      <c r="S2660" t="inlineStr">
        <is>
          <t>24.6</t>
        </is>
      </c>
      <c r="T2660" t="inlineStr">
        <is>
          <t>134.0</t>
        </is>
      </c>
      <c r="U2660">
        <f>HYPERLINK("https://www.commcarehq.org/a/caris-test/api/form_attachment/v1/4fedaa9c-fab7-48f5-b3a7-a44db45a0b62/1752857526848.jpg")</f>
        <v/>
      </c>
      <c r="V2660" t="inlineStr"/>
      <c r="W2660" t="inlineStr"/>
      <c r="X2660" t="inlineStr">
        <is>
          <t>PAP/NPFS/ST04357</t>
        </is>
      </c>
      <c r="Y2660" t="inlineStr">
        <is>
          <t>PAP/NPFS/ST04357</t>
        </is>
      </c>
      <c r="Z2660" t="inlineStr">
        <is>
          <t>2025-07-18 16:52:10</t>
        </is>
      </c>
      <c r="AA2660" t="inlineStr">
        <is>
          <t>2025-07-18 16:50:03</t>
        </is>
      </c>
      <c r="AB2660" t="inlineStr">
        <is>
          <t>2christelle</t>
        </is>
      </c>
      <c r="AC2660" t="inlineStr">
        <is>
          <t>2025-07-18 16:53:21</t>
        </is>
      </c>
      <c r="AD2660" s="1" t="inlineStr">
        <is>
          <t>https://www.commcarehq.org/a/caris-test/reports/form_data/4fedaa9c-fab7-48f5-b3a7-a44db45a0b62/</t>
        </is>
      </c>
      <c r="AE2660" t="inlineStr">
        <is>
          <t>---</t>
        </is>
      </c>
      <c r="AF2660" t="inlineStr">
        <is>
          <t>3c5a623af057e23a32ae4000_187741</t>
        </is>
      </c>
      <c r="AG2660" t="inlineStr">
        <is>
          <t>---</t>
        </is>
      </c>
      <c r="AH2660" t="inlineStr">
        <is>
          <t>2025-07-18 16:52:10</t>
        </is>
      </c>
      <c r="AI2660" t="inlineStr">
        <is>
          <t>246df32431d94e4a97fb5b1b8bef6b0e</t>
        </is>
      </c>
      <c r="AJ2660" t="inlineStr">
        <is>
          <t>2025-07-18</t>
        </is>
      </c>
      <c r="AK2660" t="inlineStr">
        <is>
          <t>4</t>
        </is>
      </c>
      <c r="AL2660" t="inlineStr">
        <is>
          <t>Rendez - vous</t>
        </is>
      </c>
      <c r="AM2660" t="inlineStr">
        <is>
          <t>1</t>
        </is>
      </c>
      <c r="AN2660" t="inlineStr">
        <is>
          <t>Pour rappler le rendez - vous</t>
        </is>
      </c>
      <c r="AO2660" t="inlineStr">
        <is>
          <t>1</t>
        </is>
      </c>
      <c r="AP2660" t="inlineStr">
        <is>
          <t>1</t>
        </is>
      </c>
      <c r="AQ2660" t="inlineStr"/>
      <c r="AR2660" t="inlineStr">
        <is>
          <t>24.6</t>
        </is>
      </c>
      <c r="AS2660" t="inlineStr">
        <is>
          <t>134</t>
        </is>
      </c>
      <c r="AT2660" t="inlineStr"/>
      <c r="AU2660" t="inlineStr">
        <is>
          <t>---</t>
        </is>
      </c>
      <c r="AV2660" t="inlineStr">
        <is>
          <t>---</t>
        </is>
      </c>
      <c r="AW2660" t="inlineStr">
        <is>
          <t>---</t>
        </is>
      </c>
      <c r="AX2660" t="inlineStr">
        <is>
          <t>---</t>
        </is>
      </c>
      <c r="AY2660" t="inlineStr">
        <is>
          <t>---</t>
        </is>
      </c>
      <c r="AZ2660" t="inlineStr">
        <is>
          <t>---</t>
        </is>
      </c>
      <c r="BA2660" t="inlineStr">
        <is>
          <t>246df32431d94e4a97fb5b1b8bef6b0e</t>
        </is>
      </c>
      <c r="BB2660" t="inlineStr">
        <is>
          <t>http://openrosa.org/formdesigner/0B48E039-1E80-49A7-AC24-732B6E788E39</t>
        </is>
      </c>
      <c r="BC2660" t="inlineStr">
        <is>
          <t>Ration et autres visites</t>
        </is>
      </c>
      <c r="BD2660" t="inlineStr">
        <is>
          <t>CommCare Android, version "2.57.1"(474458). App v16173. CommCare Version 2.57.1. Build 474458, built on: 2025-07-03</t>
        </is>
      </c>
      <c r="BE2660" t="inlineStr">
        <is>
          <t>commcare_95f1782f-8426-4434-b328-8386bbd0e352</t>
        </is>
      </c>
      <c r="BF2660" t="inlineStr">
        <is>
          <t>18.5571132 -72.25515 38.7 7.83</t>
        </is>
      </c>
      <c r="BG2660" t="inlineStr">
        <is>
          <t>f13d8149fc6d39ebe86af18272310ff9</t>
        </is>
      </c>
      <c r="BH2660" t="inlineStr">
        <is>
          <t>e80e5bb19d0d4d1e94c8a1a966fa7d8f</t>
        </is>
      </c>
      <c r="BI2660" t="inlineStr">
        <is>
          <t>15246</t>
        </is>
      </c>
      <c r="BJ2660" t="inlineStr">
        <is>
          <t>XFormInstance</t>
        </is>
      </c>
      <c r="BK2660" t="inlineStr">
        <is>
          <t>04de6f0c60bd11f0a26af98391fd4d25</t>
        </is>
      </c>
      <c r="BL2660" t="b">
        <v>0</v>
      </c>
      <c r="BM2660" t="inlineStr">
        <is>
          <t>---</t>
        </is>
      </c>
      <c r="BN2660" t="inlineStr">
        <is>
          <t>190.115.152.219</t>
        </is>
      </c>
      <c r="BO2660" t="inlineStr">
        <is>
          <t>---</t>
        </is>
      </c>
    </row>
    <row r="2661">
      <c r="A2661" t="inlineStr">
        <is>
          <t>2659</t>
        </is>
      </c>
      <c r="B2661" t="inlineStr">
        <is>
          <t>615a8da4-1c7f-480f-8453-320838872064</t>
        </is>
      </c>
      <c r="C2661" t="inlineStr">
        <is>
          <t>2025-07-18</t>
        </is>
      </c>
      <c r="D2661" t="inlineStr">
        <is>
          <t>3</t>
        </is>
      </c>
      <c r="E2661" t="inlineStr">
        <is>
          <t>---</t>
        </is>
      </c>
      <c r="F2661" t="inlineStr">
        <is>
          <t>1</t>
        </is>
      </c>
      <c r="G2661" t="inlineStr">
        <is>
          <t>---</t>
        </is>
      </c>
      <c r="H2661" t="inlineStr">
        <is>
          <t>1</t>
        </is>
      </c>
      <c r="I2661" t="inlineStr">
        <is>
          <t>1</t>
        </is>
      </c>
      <c r="J2661" t="inlineStr"/>
      <c r="K2661" t="inlineStr">
        <is>
          <t>---</t>
        </is>
      </c>
      <c r="L2661" t="inlineStr">
        <is>
          <t>---</t>
        </is>
      </c>
      <c r="M2661" t="inlineStr">
        <is>
          <t>---</t>
        </is>
      </c>
      <c r="N2661" t="inlineStr">
        <is>
          <t>---</t>
        </is>
      </c>
      <c r="O2661" t="inlineStr">
        <is>
          <t>---</t>
        </is>
      </c>
      <c r="P2661" t="inlineStr">
        <is>
          <t>---</t>
        </is>
      </c>
      <c r="Q2661" t="inlineStr">
        <is>
          <t>---</t>
        </is>
      </c>
      <c r="R2661" t="inlineStr"/>
      <c r="S2661" t="inlineStr"/>
      <c r="T2661" t="inlineStr"/>
      <c r="U2661" t="inlineStr"/>
      <c r="V2661" t="inlineStr"/>
      <c r="W2661" t="inlineStr"/>
      <c r="X2661" t="inlineStr">
        <is>
          <t>PIL/HOEP/ST00825</t>
        </is>
      </c>
      <c r="Y2661" t="inlineStr">
        <is>
          <t>PIL/HOEP/ST00825</t>
        </is>
      </c>
      <c r="Z2661" t="inlineStr">
        <is>
          <t>2025-07-18 20:01:34</t>
        </is>
      </c>
      <c r="AA2661" t="inlineStr">
        <is>
          <t>2025-07-18 20:00:30</t>
        </is>
      </c>
      <c r="AB2661" t="inlineStr">
        <is>
          <t>1rosanie</t>
        </is>
      </c>
      <c r="AC2661" t="inlineStr">
        <is>
          <t>2025-07-18 19:00:32</t>
        </is>
      </c>
      <c r="AD2661" s="1" t="inlineStr">
        <is>
          <t>https://www.commcarehq.org/a/caris-test/reports/form_data/615a8da4-1c7f-480f-8453-320838872064/</t>
        </is>
      </c>
      <c r="AE2661" t="inlineStr">
        <is>
          <t>---</t>
        </is>
      </c>
      <c r="AF2661" t="inlineStr">
        <is>
          <t>35a75715ac9a40cfbd48ce99bfebe3e8</t>
        </is>
      </c>
      <c r="AG2661" t="inlineStr">
        <is>
          <t>OK</t>
        </is>
      </c>
      <c r="AH2661" t="inlineStr">
        <is>
          <t>2025-07-18 20:01:34</t>
        </is>
      </c>
      <c r="AI2661" t="inlineStr">
        <is>
          <t>5e76516bd70905174acf0dc60c63d0f1</t>
        </is>
      </c>
      <c r="AJ2661" t="inlineStr">
        <is>
          <t>2025-07-18</t>
        </is>
      </c>
      <c r="AK2661" t="inlineStr">
        <is>
          <t>3</t>
        </is>
      </c>
      <c r="AL2661" t="inlineStr">
        <is>
          <t>---</t>
        </is>
      </c>
      <c r="AM2661" t="inlineStr">
        <is>
          <t>1</t>
        </is>
      </c>
      <c r="AN2661" t="inlineStr">
        <is>
          <t>---</t>
        </is>
      </c>
      <c r="AO2661" t="inlineStr">
        <is>
          <t>1</t>
        </is>
      </c>
      <c r="AP2661" t="inlineStr">
        <is>
          <t>1</t>
        </is>
      </c>
      <c r="AQ2661" t="inlineStr"/>
      <c r="AR2661" t="inlineStr"/>
      <c r="AS2661" t="inlineStr"/>
      <c r="AT2661" t="inlineStr"/>
      <c r="AU2661" t="inlineStr">
        <is>
          <t>---</t>
        </is>
      </c>
      <c r="AV2661" t="inlineStr">
        <is>
          <t>---</t>
        </is>
      </c>
      <c r="AW2661" t="inlineStr">
        <is>
          <t>---</t>
        </is>
      </c>
      <c r="AX2661" t="inlineStr">
        <is>
          <t>---</t>
        </is>
      </c>
      <c r="AY2661" t="inlineStr">
        <is>
          <t>---</t>
        </is>
      </c>
      <c r="AZ2661" t="inlineStr">
        <is>
          <t>---</t>
        </is>
      </c>
      <c r="BA2661" t="inlineStr">
        <is>
          <t>5e76516bd70905174acf0dc60c63d0f1</t>
        </is>
      </c>
      <c r="BB2661" t="inlineStr">
        <is>
          <t>http://openrosa.org/formdesigner/0B48E039-1E80-49A7-AC24-732B6E788E39</t>
        </is>
      </c>
      <c r="BC2661" t="inlineStr">
        <is>
          <t>Ration et autres visites</t>
        </is>
      </c>
      <c r="BD2661" t="inlineStr">
        <is>
          <t>CommCare Android, version "2.57.0"(472003). App v16173. CommCare Version 2.57.0. Build 472003, built on: 2025-04-18</t>
        </is>
      </c>
      <c r="BE2661" t="inlineStr">
        <is>
          <t>commcare_09393fc7-84bd-4d12-8af4-99e7e6cc72ed</t>
        </is>
      </c>
      <c r="BF2661" t="inlineStr"/>
      <c r="BG2661" t="inlineStr">
        <is>
          <t>f13d8149fc6d39ebe86af18272310ff9</t>
        </is>
      </c>
      <c r="BH2661" t="inlineStr">
        <is>
          <t>e80e5bb19d0d4d1e94c8a1a966fa7d8f</t>
        </is>
      </c>
      <c r="BI2661" t="inlineStr">
        <is>
          <t>15246</t>
        </is>
      </c>
      <c r="BJ2661" t="inlineStr">
        <is>
          <t>XFormInstance</t>
        </is>
      </c>
      <c r="BK2661" t="inlineStr">
        <is>
          <t>7ba607a0640811f0b14acb778935800a</t>
        </is>
      </c>
      <c r="BL2661" t="b">
        <v>0</v>
      </c>
      <c r="BM2661" t="inlineStr">
        <is>
          <t>---</t>
        </is>
      </c>
      <c r="BN2661" t="inlineStr">
        <is>
          <t>200.113.214.17</t>
        </is>
      </c>
      <c r="BO2661" t="inlineStr">
        <is>
          <t xml:space="preserve">   Charlineda Payoute</t>
        </is>
      </c>
    </row>
    <row r="2662">
      <c r="A2662" t="inlineStr">
        <is>
          <t>2660</t>
        </is>
      </c>
      <c r="B2662" t="inlineStr">
        <is>
          <t>7a66b6cb-8e38-47ce-b0f5-38b51c8a8168</t>
        </is>
      </c>
      <c r="C2662" t="inlineStr">
        <is>
          <t>2025-07-18</t>
        </is>
      </c>
      <c r="D2662" t="inlineStr">
        <is>
          <t>3 4</t>
        </is>
      </c>
      <c r="E2662" t="inlineStr">
        <is>
          <t>Approvisionement</t>
        </is>
      </c>
      <c r="F2662" t="inlineStr">
        <is>
          <t>1</t>
        </is>
      </c>
      <c r="G2662" t="inlineStr">
        <is>
          <t>---</t>
        </is>
      </c>
      <c r="H2662" t="inlineStr">
        <is>
          <t>1</t>
        </is>
      </c>
      <c r="I2662" t="inlineStr">
        <is>
          <t>1</t>
        </is>
      </c>
      <c r="J2662" t="inlineStr">
        <is>
          <t>1</t>
        </is>
      </c>
      <c r="K2662" t="inlineStr">
        <is>
          <t>---</t>
        </is>
      </c>
      <c r="L2662" t="inlineStr">
        <is>
          <t>---</t>
        </is>
      </c>
      <c r="M2662" t="inlineStr">
        <is>
          <t>---</t>
        </is>
      </c>
      <c r="N2662" t="inlineStr">
        <is>
          <t>---</t>
        </is>
      </c>
      <c r="O2662" t="inlineStr">
        <is>
          <t>---</t>
        </is>
      </c>
      <c r="P2662" t="inlineStr">
        <is>
          <t>---</t>
        </is>
      </c>
      <c r="Q2662" t="inlineStr">
        <is>
          <t>---</t>
        </is>
      </c>
      <c r="R2662" t="inlineStr"/>
      <c r="S2662" t="inlineStr"/>
      <c r="T2662" t="inlineStr"/>
      <c r="U2662" t="inlineStr"/>
      <c r="V2662" t="inlineStr"/>
      <c r="W2662" t="inlineStr"/>
      <c r="X2662" t="inlineStr">
        <is>
          <t>PIL/HOEP/ST02331</t>
        </is>
      </c>
      <c r="Y2662" t="inlineStr">
        <is>
          <t>PIL/HOEP/ST02331</t>
        </is>
      </c>
      <c r="Z2662" t="inlineStr">
        <is>
          <t>2025-07-18 20:04:23</t>
        </is>
      </c>
      <c r="AA2662" t="inlineStr">
        <is>
          <t>2025-07-18 20:03:23</t>
        </is>
      </c>
      <c r="AB2662" t="inlineStr">
        <is>
          <t>1rosanie</t>
        </is>
      </c>
      <c r="AC2662" t="inlineStr">
        <is>
          <t>2025-07-18 19:03:20</t>
        </is>
      </c>
      <c r="AD2662" s="1" t="inlineStr">
        <is>
          <t>https://www.commcarehq.org/a/caris-test/reports/form_data/7a66b6cb-8e38-47ce-b0f5-38b51c8a8168/</t>
        </is>
      </c>
      <c r="AE2662" t="inlineStr">
        <is>
          <t>---</t>
        </is>
      </c>
      <c r="AF2662" t="inlineStr">
        <is>
          <t>3c5a623af057e23a32ae4000_35802</t>
        </is>
      </c>
      <c r="AG2662" t="inlineStr">
        <is>
          <t>OK</t>
        </is>
      </c>
      <c r="AH2662" t="inlineStr">
        <is>
          <t>2025-07-18 20:04:23</t>
        </is>
      </c>
      <c r="AI2662" t="inlineStr">
        <is>
          <t>5e76516bd70905174acf0dc60c63d0f1</t>
        </is>
      </c>
      <c r="AJ2662" t="inlineStr">
        <is>
          <t>2025-07-18</t>
        </is>
      </c>
      <c r="AK2662" t="inlineStr">
        <is>
          <t>3 4</t>
        </is>
      </c>
      <c r="AL2662" t="inlineStr">
        <is>
          <t>Approvisionement</t>
        </is>
      </c>
      <c r="AM2662" t="inlineStr">
        <is>
          <t>1</t>
        </is>
      </c>
      <c r="AN2662" t="inlineStr">
        <is>
          <t>---</t>
        </is>
      </c>
      <c r="AO2662" t="inlineStr">
        <is>
          <t>1</t>
        </is>
      </c>
      <c r="AP2662" t="inlineStr">
        <is>
          <t>1</t>
        </is>
      </c>
      <c r="AQ2662" t="inlineStr"/>
      <c r="AR2662" t="inlineStr"/>
      <c r="AS2662" t="inlineStr"/>
      <c r="AT2662" t="inlineStr"/>
      <c r="AU2662" t="inlineStr">
        <is>
          <t>---</t>
        </is>
      </c>
      <c r="AV2662" t="inlineStr">
        <is>
          <t>---</t>
        </is>
      </c>
      <c r="AW2662" t="inlineStr">
        <is>
          <t>---</t>
        </is>
      </c>
      <c r="AX2662" t="inlineStr">
        <is>
          <t>---</t>
        </is>
      </c>
      <c r="AY2662" t="inlineStr">
        <is>
          <t>---</t>
        </is>
      </c>
      <c r="AZ2662" t="inlineStr">
        <is>
          <t>---</t>
        </is>
      </c>
      <c r="BA2662" t="inlineStr">
        <is>
          <t>5e76516bd70905174acf0dc60c63d0f1</t>
        </is>
      </c>
      <c r="BB2662" t="inlineStr">
        <is>
          <t>http://openrosa.org/formdesigner/0B48E039-1E80-49A7-AC24-732B6E788E39</t>
        </is>
      </c>
      <c r="BC2662" t="inlineStr">
        <is>
          <t>Ration et autres visites</t>
        </is>
      </c>
      <c r="BD2662" t="inlineStr">
        <is>
          <t>CommCare Android, version "2.57.0"(472003). App v16173. CommCare Version 2.57.0. Build 472003, built on: 2025-04-18</t>
        </is>
      </c>
      <c r="BE2662" t="inlineStr">
        <is>
          <t>commcare_09393fc7-84bd-4d12-8af4-99e7e6cc72ed</t>
        </is>
      </c>
      <c r="BF2662" t="inlineStr"/>
      <c r="BG2662" t="inlineStr">
        <is>
          <t>f13d8149fc6d39ebe86af18272310ff9</t>
        </is>
      </c>
      <c r="BH2662" t="inlineStr">
        <is>
          <t>e80e5bb19d0d4d1e94c8a1a966fa7d8f</t>
        </is>
      </c>
      <c r="BI2662" t="inlineStr">
        <is>
          <t>15246</t>
        </is>
      </c>
      <c r="BJ2662" t="inlineStr">
        <is>
          <t>XFormInstance</t>
        </is>
      </c>
      <c r="BK2662" t="inlineStr">
        <is>
          <t>7ba607a0640811f0b14acb778935800a</t>
        </is>
      </c>
      <c r="BL2662" t="b">
        <v>0</v>
      </c>
      <c r="BM2662" t="inlineStr">
        <is>
          <t>---</t>
        </is>
      </c>
      <c r="BN2662" t="inlineStr">
        <is>
          <t>200.113.214.17</t>
        </is>
      </c>
      <c r="BO2662" t="inlineStr">
        <is>
          <t>Marc- Endy Francois</t>
        </is>
      </c>
    </row>
    <row r="2663">
      <c r="A2663" t="inlineStr">
        <is>
          <t>2661</t>
        </is>
      </c>
      <c r="B2663" t="inlineStr">
        <is>
          <t>d1c3c009-ac1a-49ed-ac38-78543f61e7ab</t>
        </is>
      </c>
      <c r="C2663" t="inlineStr">
        <is>
          <t>2025-07-17</t>
        </is>
      </c>
      <c r="D2663" t="inlineStr">
        <is>
          <t>3</t>
        </is>
      </c>
      <c r="E2663" t="inlineStr">
        <is>
          <t>---</t>
        </is>
      </c>
      <c r="F2663" t="inlineStr">
        <is>
          <t>1</t>
        </is>
      </c>
      <c r="G2663" t="inlineStr">
        <is>
          <t>---</t>
        </is>
      </c>
      <c r="H2663" t="inlineStr">
        <is>
          <t>1</t>
        </is>
      </c>
      <c r="I2663" t="inlineStr">
        <is>
          <t>1</t>
        </is>
      </c>
      <c r="J2663" t="inlineStr">
        <is>
          <t>1</t>
        </is>
      </c>
      <c r="K2663" t="inlineStr">
        <is>
          <t>---</t>
        </is>
      </c>
      <c r="L2663" t="inlineStr">
        <is>
          <t>---</t>
        </is>
      </c>
      <c r="M2663" t="inlineStr">
        <is>
          <t>---</t>
        </is>
      </c>
      <c r="N2663" t="inlineStr">
        <is>
          <t>---</t>
        </is>
      </c>
      <c r="O2663" t="inlineStr">
        <is>
          <t>---</t>
        </is>
      </c>
      <c r="P2663" t="inlineStr">
        <is>
          <t>---</t>
        </is>
      </c>
      <c r="Q2663" t="inlineStr">
        <is>
          <t>---</t>
        </is>
      </c>
      <c r="R2663" t="inlineStr"/>
      <c r="S2663" t="inlineStr"/>
      <c r="T2663" t="inlineStr"/>
      <c r="U2663" t="inlineStr"/>
      <c r="V2663" t="inlineStr"/>
      <c r="W2663" t="inlineStr"/>
      <c r="X2663" t="inlineStr">
        <is>
          <t>GON/CSKS/ST01030</t>
        </is>
      </c>
      <c r="Y2663" t="inlineStr">
        <is>
          <t>GON/CSKS/ST01030</t>
        </is>
      </c>
      <c r="Z2663" t="inlineStr">
        <is>
          <t>2025-07-17 23:08:07</t>
        </is>
      </c>
      <c r="AA2663" t="inlineStr">
        <is>
          <t>2025-07-17 23:07:48</t>
        </is>
      </c>
      <c r="AB2663" t="inlineStr">
        <is>
          <t>6dorena</t>
        </is>
      </c>
      <c r="AC2663" t="inlineStr">
        <is>
          <t>2025-07-18 20:43:11</t>
        </is>
      </c>
      <c r="AD2663" s="1" t="inlineStr">
        <is>
          <t>https://www.commcarehq.org/a/caris-test/reports/form_data/d1c3c009-ac1a-49ed-ac38-78543f61e7ab/</t>
        </is>
      </c>
      <c r="AE2663" t="inlineStr">
        <is>
          <t>---</t>
        </is>
      </c>
      <c r="AF2663" t="inlineStr">
        <is>
          <t>3c5a623af057e23a32ae4000_24323</t>
        </is>
      </c>
      <c r="AG2663" t="inlineStr">
        <is>
          <t>OK</t>
        </is>
      </c>
      <c r="AH2663" t="inlineStr">
        <is>
          <t>2025-07-17 23:08:07</t>
        </is>
      </c>
      <c r="AI2663" t="inlineStr">
        <is>
          <t>3964b2205a0f20868524be13aab0b786</t>
        </is>
      </c>
      <c r="AJ2663" t="inlineStr">
        <is>
          <t>2025-07-17</t>
        </is>
      </c>
      <c r="AK2663" t="inlineStr">
        <is>
          <t>3</t>
        </is>
      </c>
      <c r="AL2663" t="inlineStr">
        <is>
          <t>---</t>
        </is>
      </c>
      <c r="AM2663" t="inlineStr">
        <is>
          <t>1</t>
        </is>
      </c>
      <c r="AN2663" t="inlineStr">
        <is>
          <t>---</t>
        </is>
      </c>
      <c r="AO2663" t="inlineStr">
        <is>
          <t>1</t>
        </is>
      </c>
      <c r="AP2663" t="inlineStr">
        <is>
          <t>1</t>
        </is>
      </c>
      <c r="AQ2663" t="inlineStr"/>
      <c r="AR2663" t="inlineStr"/>
      <c r="AS2663" t="inlineStr"/>
      <c r="AT2663" t="inlineStr"/>
      <c r="AU2663" t="inlineStr">
        <is>
          <t>---</t>
        </is>
      </c>
      <c r="AV2663" t="inlineStr">
        <is>
          <t>---</t>
        </is>
      </c>
      <c r="AW2663" t="inlineStr">
        <is>
          <t>---</t>
        </is>
      </c>
      <c r="AX2663" t="inlineStr">
        <is>
          <t>---</t>
        </is>
      </c>
      <c r="AY2663" t="inlineStr">
        <is>
          <t>---</t>
        </is>
      </c>
      <c r="AZ2663" t="inlineStr">
        <is>
          <t>---</t>
        </is>
      </c>
      <c r="BA2663" t="inlineStr">
        <is>
          <t>3964b2205a0f20868524be13aab0b786</t>
        </is>
      </c>
      <c r="BB2663" t="inlineStr">
        <is>
          <t>http://openrosa.org/formdesigner/0B48E039-1E80-49A7-AC24-732B6E788E39</t>
        </is>
      </c>
      <c r="BC2663" t="inlineStr">
        <is>
          <t>Ration et autres visites</t>
        </is>
      </c>
      <c r="BD2663" t="inlineStr">
        <is>
          <t>CommCare Android, version "2.57.0"(474021). App v16173. CommCare Version 2.57.0. Build 474021, built on: 2025-06-13</t>
        </is>
      </c>
      <c r="BE2663" t="inlineStr">
        <is>
          <t>commcare_8bfa4fa8-c694-426a-969e-07ff9318179f</t>
        </is>
      </c>
      <c r="BF2663" t="inlineStr"/>
      <c r="BG2663" t="inlineStr">
        <is>
          <t>f13d8149fc6d39ebe86af18272310ff9</t>
        </is>
      </c>
      <c r="BH2663" t="inlineStr">
        <is>
          <t>e80e5bb19d0d4d1e94c8a1a966fa7d8f</t>
        </is>
      </c>
      <c r="BI2663" t="inlineStr">
        <is>
          <t>15246</t>
        </is>
      </c>
      <c r="BJ2663" t="inlineStr">
        <is>
          <t>XFormInstance</t>
        </is>
      </c>
      <c r="BK2663" t="inlineStr">
        <is>
          <t>98768cd0630211f0830a29ee00a9b30a</t>
        </is>
      </c>
      <c r="BL2663" t="b">
        <v>0</v>
      </c>
      <c r="BM2663" t="inlineStr">
        <is>
          <t>---</t>
        </is>
      </c>
      <c r="BN2663" t="inlineStr">
        <is>
          <t>200.113.214.144</t>
        </is>
      </c>
      <c r="BO2663" t="inlineStr">
        <is>
          <t>Aimable Woodley</t>
        </is>
      </c>
    </row>
    <row r="2664">
      <c r="A2664" t="inlineStr">
        <is>
          <t>2662</t>
        </is>
      </c>
      <c r="B2664" t="inlineStr">
        <is>
          <t>6f8c3f95-88c6-4804-b547-809dcd3d69d7</t>
        </is>
      </c>
      <c r="C2664" t="inlineStr">
        <is>
          <t>2025-07-17</t>
        </is>
      </c>
      <c r="D2664" t="inlineStr">
        <is>
          <t>3</t>
        </is>
      </c>
      <c r="E2664" t="inlineStr">
        <is>
          <t>---</t>
        </is>
      </c>
      <c r="F2664" t="inlineStr">
        <is>
          <t>1</t>
        </is>
      </c>
      <c r="G2664" t="inlineStr">
        <is>
          <t>---</t>
        </is>
      </c>
      <c r="H2664" t="inlineStr">
        <is>
          <t>1</t>
        </is>
      </c>
      <c r="I2664" t="inlineStr">
        <is>
          <t>0</t>
        </is>
      </c>
      <c r="J2664" t="inlineStr">
        <is>
          <t>---</t>
        </is>
      </c>
      <c r="K2664" t="inlineStr">
        <is>
          <t>---</t>
        </is>
      </c>
      <c r="L2664" t="inlineStr">
        <is>
          <t>---</t>
        </is>
      </c>
      <c r="M2664" t="inlineStr">
        <is>
          <t>---</t>
        </is>
      </c>
      <c r="N2664" t="inlineStr">
        <is>
          <t>---</t>
        </is>
      </c>
      <c r="O2664" t="inlineStr">
        <is>
          <t>---</t>
        </is>
      </c>
      <c r="P2664" t="inlineStr">
        <is>
          <t>---</t>
        </is>
      </c>
      <c r="Q2664" t="inlineStr">
        <is>
          <t>---</t>
        </is>
      </c>
      <c r="R2664" t="inlineStr">
        <is>
          <t>---</t>
        </is>
      </c>
      <c r="S2664" t="inlineStr">
        <is>
          <t>---</t>
        </is>
      </c>
      <c r="T2664" t="inlineStr">
        <is>
          <t>---</t>
        </is>
      </c>
      <c r="U2664" t="inlineStr">
        <is>
          <t>---</t>
        </is>
      </c>
      <c r="V2664" t="inlineStr">
        <is>
          <t>---</t>
        </is>
      </c>
      <c r="W2664" t="inlineStr"/>
      <c r="X2664" t="inlineStr">
        <is>
          <t>GON/CSKS/00186</t>
        </is>
      </c>
      <c r="Y2664" t="inlineStr">
        <is>
          <t>GON/CSKS/00186</t>
        </is>
      </c>
      <c r="Z2664" t="inlineStr">
        <is>
          <t>2025-07-17 23:08:55</t>
        </is>
      </c>
      <c r="AA2664" t="inlineStr">
        <is>
          <t>2025-07-17 23:08:31</t>
        </is>
      </c>
      <c r="AB2664" t="inlineStr">
        <is>
          <t>6dorena</t>
        </is>
      </c>
      <c r="AC2664" t="inlineStr">
        <is>
          <t>2025-07-18 20:43:13</t>
        </is>
      </c>
      <c r="AD2664" s="1" t="inlineStr">
        <is>
          <t>https://www.commcarehq.org/a/caris-test/reports/form_data/6f8c3f95-88c6-4804-b547-809dcd3d69d7/</t>
        </is>
      </c>
      <c r="AE2664" t="inlineStr">
        <is>
          <t>---</t>
        </is>
      </c>
      <c r="AF2664" t="inlineStr">
        <is>
          <t>3c5a623af057e23a32ae4000_14367</t>
        </is>
      </c>
      <c r="AG2664" t="inlineStr">
        <is>
          <t>OK</t>
        </is>
      </c>
      <c r="AH2664" t="inlineStr">
        <is>
          <t>2025-07-17 23:08:55</t>
        </is>
      </c>
      <c r="AI2664" t="inlineStr">
        <is>
          <t>3964b2205a0f20868524be13aab0b786</t>
        </is>
      </c>
      <c r="AJ2664" t="inlineStr">
        <is>
          <t>2025-07-17</t>
        </is>
      </c>
      <c r="AK2664" t="inlineStr">
        <is>
          <t>3</t>
        </is>
      </c>
      <c r="AL2664" t="inlineStr">
        <is>
          <t>---</t>
        </is>
      </c>
      <c r="AM2664" t="inlineStr">
        <is>
          <t>1</t>
        </is>
      </c>
      <c r="AN2664" t="inlineStr">
        <is>
          <t>---</t>
        </is>
      </c>
      <c r="AO2664" t="inlineStr">
        <is>
          <t>1</t>
        </is>
      </c>
      <c r="AP2664" t="inlineStr">
        <is>
          <t>0</t>
        </is>
      </c>
      <c r="AQ2664" t="inlineStr">
        <is>
          <t>---</t>
        </is>
      </c>
      <c r="AR2664" t="inlineStr">
        <is>
          <t>---</t>
        </is>
      </c>
      <c r="AS2664" t="inlineStr">
        <is>
          <t>---</t>
        </is>
      </c>
      <c r="AT2664" t="inlineStr"/>
      <c r="AU2664" t="inlineStr">
        <is>
          <t>---</t>
        </is>
      </c>
      <c r="AV2664" t="inlineStr">
        <is>
          <t>---</t>
        </is>
      </c>
      <c r="AW2664" t="inlineStr">
        <is>
          <t>---</t>
        </is>
      </c>
      <c r="AX2664" t="inlineStr">
        <is>
          <t>---</t>
        </is>
      </c>
      <c r="AY2664" t="inlineStr">
        <is>
          <t>---</t>
        </is>
      </c>
      <c r="AZ2664" t="inlineStr">
        <is>
          <t>---</t>
        </is>
      </c>
      <c r="BA2664" t="inlineStr">
        <is>
          <t>3964b2205a0f20868524be13aab0b786</t>
        </is>
      </c>
      <c r="BB2664" t="inlineStr">
        <is>
          <t>http://openrosa.org/formdesigner/0B48E039-1E80-49A7-AC24-732B6E788E39</t>
        </is>
      </c>
      <c r="BC2664" t="inlineStr">
        <is>
          <t>Ration et autres visites</t>
        </is>
      </c>
      <c r="BD2664" t="inlineStr">
        <is>
          <t>CommCare Android, version "2.57.0"(474021). App v16173. CommCare Version 2.57.0. Build 474021, built on: 2025-06-13</t>
        </is>
      </c>
      <c r="BE2664" t="inlineStr">
        <is>
          <t>commcare_8bfa4fa8-c694-426a-969e-07ff9318179f</t>
        </is>
      </c>
      <c r="BF2664" t="inlineStr"/>
      <c r="BG2664" t="inlineStr">
        <is>
          <t>f13d8149fc6d39ebe86af18272310ff9</t>
        </is>
      </c>
      <c r="BH2664" t="inlineStr">
        <is>
          <t>e80e5bb19d0d4d1e94c8a1a966fa7d8f</t>
        </is>
      </c>
      <c r="BI2664" t="inlineStr">
        <is>
          <t>15246</t>
        </is>
      </c>
      <c r="BJ2664" t="inlineStr">
        <is>
          <t>XFormInstance</t>
        </is>
      </c>
      <c r="BK2664" t="inlineStr">
        <is>
          <t>98768cd0630211f0830a29ee00a9b30a</t>
        </is>
      </c>
      <c r="BL2664" t="b">
        <v>0</v>
      </c>
      <c r="BM2664" t="inlineStr">
        <is>
          <t>---</t>
        </is>
      </c>
      <c r="BN2664" t="inlineStr">
        <is>
          <t>200.113.214.144</t>
        </is>
      </c>
      <c r="BO2664" t="inlineStr">
        <is>
          <t>Edwens Jeanniton</t>
        </is>
      </c>
    </row>
    <row r="2665">
      <c r="A2665" t="inlineStr">
        <is>
          <t>2663</t>
        </is>
      </c>
      <c r="B2665" t="inlineStr">
        <is>
          <t>df5d851f-1a11-4d6f-bdbb-d7967cb7e3f8</t>
        </is>
      </c>
      <c r="C2665" t="inlineStr">
        <is>
          <t>2025-07-17</t>
        </is>
      </c>
      <c r="D2665" t="inlineStr">
        <is>
          <t>3</t>
        </is>
      </c>
      <c r="E2665" t="inlineStr">
        <is>
          <t>---</t>
        </is>
      </c>
      <c r="F2665" t="inlineStr">
        <is>
          <t>0</t>
        </is>
      </c>
      <c r="G2665" t="inlineStr">
        <is>
          <t>---</t>
        </is>
      </c>
      <c r="H2665" t="inlineStr">
        <is>
          <t>1</t>
        </is>
      </c>
      <c r="I2665" t="inlineStr">
        <is>
          <t>1</t>
        </is>
      </c>
      <c r="J2665" t="inlineStr">
        <is>
          <t>1</t>
        </is>
      </c>
      <c r="K2665" t="inlineStr">
        <is>
          <t>---</t>
        </is>
      </c>
      <c r="L2665" t="inlineStr">
        <is>
          <t>---</t>
        </is>
      </c>
      <c r="M2665" t="inlineStr">
        <is>
          <t>---</t>
        </is>
      </c>
      <c r="N2665" t="inlineStr">
        <is>
          <t>---</t>
        </is>
      </c>
      <c r="O2665" t="inlineStr">
        <is>
          <t>---</t>
        </is>
      </c>
      <c r="P2665" t="inlineStr">
        <is>
          <t>---</t>
        </is>
      </c>
      <c r="Q2665" t="inlineStr">
        <is>
          <t>---</t>
        </is>
      </c>
      <c r="R2665" t="inlineStr"/>
      <c r="S2665" t="inlineStr"/>
      <c r="T2665" t="inlineStr"/>
      <c r="U2665" t="inlineStr"/>
      <c r="V2665" t="inlineStr"/>
      <c r="W2665" t="inlineStr"/>
      <c r="X2665" t="inlineStr">
        <is>
          <t>GON/CSKS/ST00985</t>
        </is>
      </c>
      <c r="Y2665" t="inlineStr">
        <is>
          <t>GON/CSKS/ST00985</t>
        </is>
      </c>
      <c r="Z2665" t="inlineStr">
        <is>
          <t>2025-07-17 23:09:22</t>
        </is>
      </c>
      <c r="AA2665" t="inlineStr">
        <is>
          <t>2025-07-17 23:09:07</t>
        </is>
      </c>
      <c r="AB2665" t="inlineStr">
        <is>
          <t>6dorena</t>
        </is>
      </c>
      <c r="AC2665" t="inlineStr">
        <is>
          <t>2025-07-18 20:43:14</t>
        </is>
      </c>
      <c r="AD2665" s="1" t="inlineStr">
        <is>
          <t>https://www.commcarehq.org/a/caris-test/reports/form_data/df5d851f-1a11-4d6f-bdbb-d7967cb7e3f8/</t>
        </is>
      </c>
      <c r="AE2665" t="inlineStr">
        <is>
          <t>---</t>
        </is>
      </c>
      <c r="AF2665" t="inlineStr">
        <is>
          <t>3c5a623af057e23a32ae4000_23485</t>
        </is>
      </c>
      <c r="AG2665" t="inlineStr">
        <is>
          <t>OK</t>
        </is>
      </c>
      <c r="AH2665" t="inlineStr">
        <is>
          <t>2025-07-17 23:09:22</t>
        </is>
      </c>
      <c r="AI2665" t="inlineStr">
        <is>
          <t>3964b2205a0f20868524be13aab0b786</t>
        </is>
      </c>
      <c r="AJ2665" t="inlineStr">
        <is>
          <t>2025-07-17</t>
        </is>
      </c>
      <c r="AK2665" t="inlineStr">
        <is>
          <t>3</t>
        </is>
      </c>
      <c r="AL2665" t="inlineStr">
        <is>
          <t>---</t>
        </is>
      </c>
      <c r="AM2665" t="inlineStr">
        <is>
          <t>0</t>
        </is>
      </c>
      <c r="AN2665" t="inlineStr">
        <is>
          <t>---</t>
        </is>
      </c>
      <c r="AO2665" t="inlineStr">
        <is>
          <t>1</t>
        </is>
      </c>
      <c r="AP2665" t="inlineStr">
        <is>
          <t>1</t>
        </is>
      </c>
      <c r="AQ2665" t="inlineStr"/>
      <c r="AR2665" t="inlineStr"/>
      <c r="AS2665" t="inlineStr"/>
      <c r="AT2665" t="inlineStr"/>
      <c r="AU2665" t="inlineStr">
        <is>
          <t>---</t>
        </is>
      </c>
      <c r="AV2665" t="inlineStr">
        <is>
          <t>---</t>
        </is>
      </c>
      <c r="AW2665" t="inlineStr">
        <is>
          <t>---</t>
        </is>
      </c>
      <c r="AX2665" t="inlineStr">
        <is>
          <t>---</t>
        </is>
      </c>
      <c r="AY2665" t="inlineStr">
        <is>
          <t>---</t>
        </is>
      </c>
      <c r="AZ2665" t="inlineStr">
        <is>
          <t>---</t>
        </is>
      </c>
      <c r="BA2665" t="inlineStr">
        <is>
          <t>3964b2205a0f20868524be13aab0b786</t>
        </is>
      </c>
      <c r="BB2665" t="inlineStr">
        <is>
          <t>http://openrosa.org/formdesigner/0B48E039-1E80-49A7-AC24-732B6E788E39</t>
        </is>
      </c>
      <c r="BC2665" t="inlineStr">
        <is>
          <t>Ration et autres visites</t>
        </is>
      </c>
      <c r="BD2665" t="inlineStr">
        <is>
          <t>CommCare Android, version "2.57.0"(474021). App v16173. CommCare Version 2.57.0. Build 474021, built on: 2025-06-13</t>
        </is>
      </c>
      <c r="BE2665" t="inlineStr">
        <is>
          <t>commcare_8bfa4fa8-c694-426a-969e-07ff9318179f</t>
        </is>
      </c>
      <c r="BF2665" t="inlineStr"/>
      <c r="BG2665" t="inlineStr">
        <is>
          <t>f13d8149fc6d39ebe86af18272310ff9</t>
        </is>
      </c>
      <c r="BH2665" t="inlineStr">
        <is>
          <t>e80e5bb19d0d4d1e94c8a1a966fa7d8f</t>
        </is>
      </c>
      <c r="BI2665" t="inlineStr">
        <is>
          <t>15246</t>
        </is>
      </c>
      <c r="BJ2665" t="inlineStr">
        <is>
          <t>XFormInstance</t>
        </is>
      </c>
      <c r="BK2665" t="inlineStr">
        <is>
          <t>98768cd0630211f0830a29ee00a9b30a</t>
        </is>
      </c>
      <c r="BL2665" t="b">
        <v>0</v>
      </c>
      <c r="BM2665" t="inlineStr">
        <is>
          <t>---</t>
        </is>
      </c>
      <c r="BN2665" t="inlineStr">
        <is>
          <t>200.113.214.144</t>
        </is>
      </c>
      <c r="BO2665" t="inlineStr">
        <is>
          <t>Gessica/Jessikar Delphin</t>
        </is>
      </c>
    </row>
    <row r="2666">
      <c r="A2666" t="inlineStr">
        <is>
          <t>2664</t>
        </is>
      </c>
      <c r="B2666" t="inlineStr">
        <is>
          <t>973c5051-554a-4f84-8ed1-5b556e4bb720</t>
        </is>
      </c>
      <c r="C2666" t="inlineStr">
        <is>
          <t>2025-07-17</t>
        </is>
      </c>
      <c r="D2666" t="inlineStr">
        <is>
          <t>3</t>
        </is>
      </c>
      <c r="E2666" t="inlineStr">
        <is>
          <t>---</t>
        </is>
      </c>
      <c r="F2666" t="inlineStr">
        <is>
          <t>0</t>
        </is>
      </c>
      <c r="G2666" t="inlineStr">
        <is>
          <t>---</t>
        </is>
      </c>
      <c r="H2666" t="inlineStr">
        <is>
          <t>1</t>
        </is>
      </c>
      <c r="I2666" t="inlineStr">
        <is>
          <t>1</t>
        </is>
      </c>
      <c r="J2666" t="inlineStr">
        <is>
          <t>1</t>
        </is>
      </c>
      <c r="K2666" t="inlineStr">
        <is>
          <t>---</t>
        </is>
      </c>
      <c r="L2666" t="inlineStr">
        <is>
          <t>---</t>
        </is>
      </c>
      <c r="M2666" t="inlineStr">
        <is>
          <t>---</t>
        </is>
      </c>
      <c r="N2666" t="inlineStr">
        <is>
          <t>---</t>
        </is>
      </c>
      <c r="O2666" t="inlineStr">
        <is>
          <t>---</t>
        </is>
      </c>
      <c r="P2666" t="inlineStr">
        <is>
          <t>---</t>
        </is>
      </c>
      <c r="Q2666" t="inlineStr">
        <is>
          <t>---</t>
        </is>
      </c>
      <c r="R2666" t="inlineStr"/>
      <c r="S2666" t="inlineStr"/>
      <c r="T2666" t="inlineStr"/>
      <c r="U2666" t="inlineStr"/>
      <c r="V2666" t="inlineStr"/>
      <c r="W2666" t="inlineStr"/>
      <c r="X2666" t="inlineStr">
        <is>
          <t>GON/CSKS/ST00485</t>
        </is>
      </c>
      <c r="Y2666" t="inlineStr">
        <is>
          <t>GON/CSKS/ST00485</t>
        </is>
      </c>
      <c r="Z2666" t="inlineStr">
        <is>
          <t>2025-07-17 23:09:53</t>
        </is>
      </c>
      <c r="AA2666" t="inlineStr">
        <is>
          <t>2025-07-17 23:09:41</t>
        </is>
      </c>
      <c r="AB2666" t="inlineStr">
        <is>
          <t>6dorena</t>
        </is>
      </c>
      <c r="AC2666" t="inlineStr">
        <is>
          <t>2025-07-18 20:43:15</t>
        </is>
      </c>
      <c r="AD2666" s="1" t="inlineStr">
        <is>
          <t>https://www.commcarehq.org/a/caris-test/reports/form_data/973c5051-554a-4f84-8ed1-5b556e4bb720/</t>
        </is>
      </c>
      <c r="AE2666" t="inlineStr">
        <is>
          <t>---</t>
        </is>
      </c>
      <c r="AF2666" t="inlineStr">
        <is>
          <t>3c5a623af057e23a32ae4000_17491</t>
        </is>
      </c>
      <c r="AG2666" t="inlineStr">
        <is>
          <t>OK</t>
        </is>
      </c>
      <c r="AH2666" t="inlineStr">
        <is>
          <t>2025-07-17 23:09:53</t>
        </is>
      </c>
      <c r="AI2666" t="inlineStr">
        <is>
          <t>3964b2205a0f20868524be13aab0b786</t>
        </is>
      </c>
      <c r="AJ2666" t="inlineStr">
        <is>
          <t>2025-07-17</t>
        </is>
      </c>
      <c r="AK2666" t="inlineStr">
        <is>
          <t>3</t>
        </is>
      </c>
      <c r="AL2666" t="inlineStr">
        <is>
          <t>---</t>
        </is>
      </c>
      <c r="AM2666" t="inlineStr">
        <is>
          <t>0</t>
        </is>
      </c>
      <c r="AN2666" t="inlineStr">
        <is>
          <t>---</t>
        </is>
      </c>
      <c r="AO2666" t="inlineStr">
        <is>
          <t>1</t>
        </is>
      </c>
      <c r="AP2666" t="inlineStr">
        <is>
          <t>1</t>
        </is>
      </c>
      <c r="AQ2666" t="inlineStr"/>
      <c r="AR2666" t="inlineStr"/>
      <c r="AS2666" t="inlineStr"/>
      <c r="AT2666" t="inlineStr"/>
      <c r="AU2666" t="inlineStr">
        <is>
          <t>---</t>
        </is>
      </c>
      <c r="AV2666" t="inlineStr">
        <is>
          <t>---</t>
        </is>
      </c>
      <c r="AW2666" t="inlineStr">
        <is>
          <t>---</t>
        </is>
      </c>
      <c r="AX2666" t="inlineStr">
        <is>
          <t>---</t>
        </is>
      </c>
      <c r="AY2666" t="inlineStr">
        <is>
          <t>---</t>
        </is>
      </c>
      <c r="AZ2666" t="inlineStr">
        <is>
          <t>---</t>
        </is>
      </c>
      <c r="BA2666" t="inlineStr">
        <is>
          <t>3964b2205a0f20868524be13aab0b786</t>
        </is>
      </c>
      <c r="BB2666" t="inlineStr">
        <is>
          <t>http://openrosa.org/formdesigner/0B48E039-1E80-49A7-AC24-732B6E788E39</t>
        </is>
      </c>
      <c r="BC2666" t="inlineStr">
        <is>
          <t>Ration et autres visites</t>
        </is>
      </c>
      <c r="BD2666" t="inlineStr">
        <is>
          <t>CommCare Android, version "2.57.0"(474021). App v16173. CommCare Version 2.57.0. Build 474021, built on: 2025-06-13</t>
        </is>
      </c>
      <c r="BE2666" t="inlineStr">
        <is>
          <t>commcare_8bfa4fa8-c694-426a-969e-07ff9318179f</t>
        </is>
      </c>
      <c r="BF2666" t="inlineStr"/>
      <c r="BG2666" t="inlineStr">
        <is>
          <t>f13d8149fc6d39ebe86af18272310ff9</t>
        </is>
      </c>
      <c r="BH2666" t="inlineStr">
        <is>
          <t>e80e5bb19d0d4d1e94c8a1a966fa7d8f</t>
        </is>
      </c>
      <c r="BI2666" t="inlineStr">
        <is>
          <t>15246</t>
        </is>
      </c>
      <c r="BJ2666" t="inlineStr">
        <is>
          <t>XFormInstance</t>
        </is>
      </c>
      <c r="BK2666" t="inlineStr">
        <is>
          <t>98768cd0630211f0830a29ee00a9b30a</t>
        </is>
      </c>
      <c r="BL2666" t="b">
        <v>0</v>
      </c>
      <c r="BM2666" t="inlineStr">
        <is>
          <t>---</t>
        </is>
      </c>
      <c r="BN2666" t="inlineStr">
        <is>
          <t>200.113.214.144</t>
        </is>
      </c>
      <c r="BO2666" t="inlineStr">
        <is>
          <t>SHAELDINE JEAN</t>
        </is>
      </c>
    </row>
    <row r="2667">
      <c r="A2667" t="inlineStr">
        <is>
          <t>2665</t>
        </is>
      </c>
      <c r="B2667" t="inlineStr">
        <is>
          <t>37bbea53-1688-496b-a4ce-2bbffda88e84</t>
        </is>
      </c>
      <c r="C2667" t="inlineStr">
        <is>
          <t>2025-07-17</t>
        </is>
      </c>
      <c r="D2667" t="inlineStr">
        <is>
          <t>3</t>
        </is>
      </c>
      <c r="E2667" t="inlineStr">
        <is>
          <t>---</t>
        </is>
      </c>
      <c r="F2667" t="inlineStr">
        <is>
          <t>0</t>
        </is>
      </c>
      <c r="G2667" t="inlineStr">
        <is>
          <t>---</t>
        </is>
      </c>
      <c r="H2667" t="inlineStr">
        <is>
          <t>1</t>
        </is>
      </c>
      <c r="I2667" t="inlineStr">
        <is>
          <t>1</t>
        </is>
      </c>
      <c r="J2667" t="inlineStr">
        <is>
          <t>1</t>
        </is>
      </c>
      <c r="K2667" t="inlineStr">
        <is>
          <t>---</t>
        </is>
      </c>
      <c r="L2667" t="inlineStr">
        <is>
          <t>---</t>
        </is>
      </c>
      <c r="M2667" t="inlineStr">
        <is>
          <t>---</t>
        </is>
      </c>
      <c r="N2667" t="inlineStr">
        <is>
          <t>---</t>
        </is>
      </c>
      <c r="O2667" t="inlineStr">
        <is>
          <t>---</t>
        </is>
      </c>
      <c r="P2667" t="inlineStr">
        <is>
          <t>---</t>
        </is>
      </c>
      <c r="Q2667" t="inlineStr">
        <is>
          <t>---</t>
        </is>
      </c>
      <c r="R2667" t="inlineStr"/>
      <c r="S2667" t="inlineStr"/>
      <c r="T2667" t="inlineStr"/>
      <c r="U2667" t="inlineStr"/>
      <c r="V2667" t="inlineStr"/>
      <c r="W2667" t="inlineStr"/>
      <c r="X2667" t="inlineStr">
        <is>
          <t>GON/CSKS/ST02650</t>
        </is>
      </c>
      <c r="Y2667" t="inlineStr">
        <is>
          <t>GON/CSKS/ST02650</t>
        </is>
      </c>
      <c r="Z2667" t="inlineStr">
        <is>
          <t>2025-07-17 23:10:40</t>
        </is>
      </c>
      <c r="AA2667" t="inlineStr">
        <is>
          <t>2025-07-17 23:10:26</t>
        </is>
      </c>
      <c r="AB2667" t="inlineStr">
        <is>
          <t>6dorena</t>
        </is>
      </c>
      <c r="AC2667" t="inlineStr">
        <is>
          <t>2025-07-18 20:43:17</t>
        </is>
      </c>
      <c r="AD2667" s="1" t="inlineStr">
        <is>
          <t>https://www.commcarehq.org/a/caris-test/reports/form_data/37bbea53-1688-496b-a4ce-2bbffda88e84/</t>
        </is>
      </c>
      <c r="AE2667" t="inlineStr">
        <is>
          <t>---</t>
        </is>
      </c>
      <c r="AF2667" t="inlineStr">
        <is>
          <t>3c5a623af057e23a32ae4000_135235</t>
        </is>
      </c>
      <c r="AG2667" t="inlineStr">
        <is>
          <t>OK</t>
        </is>
      </c>
      <c r="AH2667" t="inlineStr">
        <is>
          <t>2025-07-17 23:10:40</t>
        </is>
      </c>
      <c r="AI2667" t="inlineStr">
        <is>
          <t>3964b2205a0f20868524be13aab0b786</t>
        </is>
      </c>
      <c r="AJ2667" t="inlineStr">
        <is>
          <t>2025-07-17</t>
        </is>
      </c>
      <c r="AK2667" t="inlineStr">
        <is>
          <t>3</t>
        </is>
      </c>
      <c r="AL2667" t="inlineStr">
        <is>
          <t>---</t>
        </is>
      </c>
      <c r="AM2667" t="inlineStr">
        <is>
          <t>0</t>
        </is>
      </c>
      <c r="AN2667" t="inlineStr">
        <is>
          <t>---</t>
        </is>
      </c>
      <c r="AO2667" t="inlineStr">
        <is>
          <t>1</t>
        </is>
      </c>
      <c r="AP2667" t="inlineStr">
        <is>
          <t>1</t>
        </is>
      </c>
      <c r="AQ2667" t="inlineStr"/>
      <c r="AR2667" t="inlineStr"/>
      <c r="AS2667" t="inlineStr"/>
      <c r="AT2667" t="inlineStr"/>
      <c r="AU2667" t="inlineStr">
        <is>
          <t>---</t>
        </is>
      </c>
      <c r="AV2667" t="inlineStr">
        <is>
          <t>---</t>
        </is>
      </c>
      <c r="AW2667" t="inlineStr">
        <is>
          <t>---</t>
        </is>
      </c>
      <c r="AX2667" t="inlineStr">
        <is>
          <t>---</t>
        </is>
      </c>
      <c r="AY2667" t="inlineStr">
        <is>
          <t>---</t>
        </is>
      </c>
      <c r="AZ2667" t="inlineStr">
        <is>
          <t>---</t>
        </is>
      </c>
      <c r="BA2667" t="inlineStr">
        <is>
          <t>3964b2205a0f20868524be13aab0b786</t>
        </is>
      </c>
      <c r="BB2667" t="inlineStr">
        <is>
          <t>http://openrosa.org/formdesigner/0B48E039-1E80-49A7-AC24-732B6E788E39</t>
        </is>
      </c>
      <c r="BC2667" t="inlineStr">
        <is>
          <t>Ration et autres visites</t>
        </is>
      </c>
      <c r="BD2667" t="inlineStr">
        <is>
          <t>CommCare Android, version "2.57.0"(474021). App v16173. CommCare Version 2.57.0. Build 474021, built on: 2025-06-13</t>
        </is>
      </c>
      <c r="BE2667" t="inlineStr">
        <is>
          <t>commcare_8bfa4fa8-c694-426a-969e-07ff9318179f</t>
        </is>
      </c>
      <c r="BF2667" t="inlineStr"/>
      <c r="BG2667" t="inlineStr">
        <is>
          <t>f13d8149fc6d39ebe86af18272310ff9</t>
        </is>
      </c>
      <c r="BH2667" t="inlineStr">
        <is>
          <t>e80e5bb19d0d4d1e94c8a1a966fa7d8f</t>
        </is>
      </c>
      <c r="BI2667" t="inlineStr">
        <is>
          <t>15246</t>
        </is>
      </c>
      <c r="BJ2667" t="inlineStr">
        <is>
          <t>XFormInstance</t>
        </is>
      </c>
      <c r="BK2667" t="inlineStr">
        <is>
          <t>98768cd0630211f0830a29ee00a9b30a</t>
        </is>
      </c>
      <c r="BL2667" t="b">
        <v>0</v>
      </c>
      <c r="BM2667" t="inlineStr">
        <is>
          <t>---</t>
        </is>
      </c>
      <c r="BN2667" t="inlineStr">
        <is>
          <t>200.113.214.144</t>
        </is>
      </c>
      <c r="BO2667" t="inlineStr">
        <is>
          <t>Augustin Youdeline</t>
        </is>
      </c>
    </row>
    <row r="2668">
      <c r="A2668" t="inlineStr">
        <is>
          <t>2666</t>
        </is>
      </c>
      <c r="B2668" t="inlineStr">
        <is>
          <t>79e190a6-b077-401c-bb47-b9846228334a</t>
        </is>
      </c>
      <c r="C2668" t="inlineStr">
        <is>
          <t>2025-07-17</t>
        </is>
      </c>
      <c r="D2668" t="inlineStr">
        <is>
          <t>3</t>
        </is>
      </c>
      <c r="E2668" t="inlineStr">
        <is>
          <t>---</t>
        </is>
      </c>
      <c r="F2668" t="inlineStr">
        <is>
          <t>0</t>
        </is>
      </c>
      <c r="G2668" t="inlineStr">
        <is>
          <t>---</t>
        </is>
      </c>
      <c r="H2668" t="inlineStr">
        <is>
          <t>1</t>
        </is>
      </c>
      <c r="I2668" t="inlineStr">
        <is>
          <t>0</t>
        </is>
      </c>
      <c r="J2668" t="inlineStr">
        <is>
          <t>---</t>
        </is>
      </c>
      <c r="K2668" t="inlineStr">
        <is>
          <t>---</t>
        </is>
      </c>
      <c r="L2668" t="inlineStr">
        <is>
          <t>---</t>
        </is>
      </c>
      <c r="M2668" t="inlineStr">
        <is>
          <t>---</t>
        </is>
      </c>
      <c r="N2668" t="inlineStr">
        <is>
          <t>---</t>
        </is>
      </c>
      <c r="O2668" t="inlineStr">
        <is>
          <t>---</t>
        </is>
      </c>
      <c r="P2668" t="inlineStr">
        <is>
          <t>---</t>
        </is>
      </c>
      <c r="Q2668" t="inlineStr">
        <is>
          <t>---</t>
        </is>
      </c>
      <c r="R2668" t="inlineStr">
        <is>
          <t>---</t>
        </is>
      </c>
      <c r="S2668" t="inlineStr">
        <is>
          <t>---</t>
        </is>
      </c>
      <c r="T2668" t="inlineStr">
        <is>
          <t>---</t>
        </is>
      </c>
      <c r="U2668" t="inlineStr">
        <is>
          <t>---</t>
        </is>
      </c>
      <c r="V2668" t="inlineStr">
        <is>
          <t>---</t>
        </is>
      </c>
      <c r="W2668" t="inlineStr"/>
      <c r="X2668" t="inlineStr">
        <is>
          <t>GON/CSKS/ST01497</t>
        </is>
      </c>
      <c r="Y2668" t="inlineStr">
        <is>
          <t>GON/CSKS/ST01497</t>
        </is>
      </c>
      <c r="Z2668" t="inlineStr">
        <is>
          <t>2025-07-17 23:11:07</t>
        </is>
      </c>
      <c r="AA2668" t="inlineStr">
        <is>
          <t>2025-07-17 23:10:54</t>
        </is>
      </c>
      <c r="AB2668" t="inlineStr">
        <is>
          <t>6dorena</t>
        </is>
      </c>
      <c r="AC2668" t="inlineStr">
        <is>
          <t>2025-07-18 20:43:19</t>
        </is>
      </c>
      <c r="AD2668" s="1" t="inlineStr">
        <is>
          <t>https://www.commcarehq.org/a/caris-test/reports/form_data/79e190a6-b077-401c-bb47-b9846228334a/</t>
        </is>
      </c>
      <c r="AE2668" t="inlineStr">
        <is>
          <t>---</t>
        </is>
      </c>
      <c r="AF2668" t="inlineStr">
        <is>
          <t>3c5a623af057e23a32ae4000_33868</t>
        </is>
      </c>
      <c r="AG2668" t="inlineStr">
        <is>
          <t>OK</t>
        </is>
      </c>
      <c r="AH2668" t="inlineStr">
        <is>
          <t>2025-07-17 23:11:07</t>
        </is>
      </c>
      <c r="AI2668" t="inlineStr">
        <is>
          <t>3964b2205a0f20868524be13aab0b786</t>
        </is>
      </c>
      <c r="AJ2668" t="inlineStr">
        <is>
          <t>2025-07-17</t>
        </is>
      </c>
      <c r="AK2668" t="inlineStr">
        <is>
          <t>3</t>
        </is>
      </c>
      <c r="AL2668" t="inlineStr">
        <is>
          <t>---</t>
        </is>
      </c>
      <c r="AM2668" t="inlineStr">
        <is>
          <t>0</t>
        </is>
      </c>
      <c r="AN2668" t="inlineStr">
        <is>
          <t>---</t>
        </is>
      </c>
      <c r="AO2668" t="inlineStr">
        <is>
          <t>1</t>
        </is>
      </c>
      <c r="AP2668" t="inlineStr">
        <is>
          <t>0</t>
        </is>
      </c>
      <c r="AQ2668" t="inlineStr">
        <is>
          <t>---</t>
        </is>
      </c>
      <c r="AR2668" t="inlineStr">
        <is>
          <t>---</t>
        </is>
      </c>
      <c r="AS2668" t="inlineStr">
        <is>
          <t>---</t>
        </is>
      </c>
      <c r="AT2668" t="inlineStr"/>
      <c r="AU2668" t="inlineStr">
        <is>
          <t>---</t>
        </is>
      </c>
      <c r="AV2668" t="inlineStr">
        <is>
          <t>---</t>
        </is>
      </c>
      <c r="AW2668" t="inlineStr">
        <is>
          <t>---</t>
        </is>
      </c>
      <c r="AX2668" t="inlineStr">
        <is>
          <t>---</t>
        </is>
      </c>
      <c r="AY2668" t="inlineStr">
        <is>
          <t>---</t>
        </is>
      </c>
      <c r="AZ2668" t="inlineStr">
        <is>
          <t>---</t>
        </is>
      </c>
      <c r="BA2668" t="inlineStr">
        <is>
          <t>3964b2205a0f20868524be13aab0b786</t>
        </is>
      </c>
      <c r="BB2668" t="inlineStr">
        <is>
          <t>http://openrosa.org/formdesigner/0B48E039-1E80-49A7-AC24-732B6E788E39</t>
        </is>
      </c>
      <c r="BC2668" t="inlineStr">
        <is>
          <t>Ration et autres visites</t>
        </is>
      </c>
      <c r="BD2668" t="inlineStr">
        <is>
          <t>CommCare Android, version "2.57.0"(474021). App v16173. CommCare Version 2.57.0. Build 474021, built on: 2025-06-13</t>
        </is>
      </c>
      <c r="BE2668" t="inlineStr">
        <is>
          <t>commcare_8bfa4fa8-c694-426a-969e-07ff9318179f</t>
        </is>
      </c>
      <c r="BF2668" t="inlineStr"/>
      <c r="BG2668" t="inlineStr">
        <is>
          <t>f13d8149fc6d39ebe86af18272310ff9</t>
        </is>
      </c>
      <c r="BH2668" t="inlineStr">
        <is>
          <t>e80e5bb19d0d4d1e94c8a1a966fa7d8f</t>
        </is>
      </c>
      <c r="BI2668" t="inlineStr">
        <is>
          <t>15246</t>
        </is>
      </c>
      <c r="BJ2668" t="inlineStr">
        <is>
          <t>XFormInstance</t>
        </is>
      </c>
      <c r="BK2668" t="inlineStr">
        <is>
          <t>98768cd0630211f0830a29ee00a9b30a</t>
        </is>
      </c>
      <c r="BL2668" t="b">
        <v>0</v>
      </c>
      <c r="BM2668" t="inlineStr">
        <is>
          <t>---</t>
        </is>
      </c>
      <c r="BN2668" t="inlineStr">
        <is>
          <t>200.113.214.144</t>
        </is>
      </c>
      <c r="BO2668" t="inlineStr">
        <is>
          <t>Miguelson Etienne</t>
        </is>
      </c>
    </row>
    <row r="2669">
      <c r="A2669" t="inlineStr">
        <is>
          <t>2667</t>
        </is>
      </c>
      <c r="B2669" t="inlineStr">
        <is>
          <t>dd1534e9-bc73-43b0-8138-4ea11df2706e</t>
        </is>
      </c>
      <c r="C2669" t="inlineStr">
        <is>
          <t>2025-07-17</t>
        </is>
      </c>
      <c r="D2669" t="inlineStr">
        <is>
          <t>3</t>
        </is>
      </c>
      <c r="E2669" t="inlineStr">
        <is>
          <t>---</t>
        </is>
      </c>
      <c r="F2669" t="inlineStr">
        <is>
          <t>0</t>
        </is>
      </c>
      <c r="G2669" t="inlineStr">
        <is>
          <t>---</t>
        </is>
      </c>
      <c r="H2669" t="inlineStr">
        <is>
          <t>1</t>
        </is>
      </c>
      <c r="I2669" t="inlineStr">
        <is>
          <t>1</t>
        </is>
      </c>
      <c r="J2669" t="inlineStr">
        <is>
          <t>1</t>
        </is>
      </c>
      <c r="K2669" t="inlineStr">
        <is>
          <t>---</t>
        </is>
      </c>
      <c r="L2669" t="inlineStr">
        <is>
          <t>---</t>
        </is>
      </c>
      <c r="M2669" t="inlineStr">
        <is>
          <t>---</t>
        </is>
      </c>
      <c r="N2669" t="inlineStr">
        <is>
          <t>---</t>
        </is>
      </c>
      <c r="O2669" t="inlineStr">
        <is>
          <t>---</t>
        </is>
      </c>
      <c r="P2669" t="inlineStr">
        <is>
          <t>---</t>
        </is>
      </c>
      <c r="Q2669" t="inlineStr">
        <is>
          <t>---</t>
        </is>
      </c>
      <c r="R2669" t="inlineStr"/>
      <c r="S2669" t="inlineStr"/>
      <c r="T2669" t="inlineStr"/>
      <c r="U2669" t="inlineStr"/>
      <c r="V2669" t="inlineStr"/>
      <c r="W2669" t="inlineStr"/>
      <c r="X2669" t="inlineStr">
        <is>
          <t>GON/CSKS/ST01939</t>
        </is>
      </c>
      <c r="Y2669" t="inlineStr">
        <is>
          <t>GON/CSKS/ST01939</t>
        </is>
      </c>
      <c r="Z2669" t="inlineStr">
        <is>
          <t>2025-07-17 23:11:48</t>
        </is>
      </c>
      <c r="AA2669" t="inlineStr">
        <is>
          <t>2025-07-17 23:11:33</t>
        </is>
      </c>
      <c r="AB2669" t="inlineStr">
        <is>
          <t>6dorena</t>
        </is>
      </c>
      <c r="AC2669" t="inlineStr">
        <is>
          <t>2025-07-18 20:43:23</t>
        </is>
      </c>
      <c r="AD2669" s="1" t="inlineStr">
        <is>
          <t>https://www.commcarehq.org/a/caris-test/reports/form_data/dd1534e9-bc73-43b0-8138-4ea11df2706e/</t>
        </is>
      </c>
      <c r="AE2669" t="inlineStr">
        <is>
          <t>---</t>
        </is>
      </c>
      <c r="AF2669" t="inlineStr">
        <is>
          <t>3c5a623af057e23a32ae4000_45672</t>
        </is>
      </c>
      <c r="AG2669" t="inlineStr">
        <is>
          <t>OK</t>
        </is>
      </c>
      <c r="AH2669" t="inlineStr">
        <is>
          <t>2025-07-17 23:11:48</t>
        </is>
      </c>
      <c r="AI2669" t="inlineStr">
        <is>
          <t>3964b2205a0f20868524be13aab0b786</t>
        </is>
      </c>
      <c r="AJ2669" t="inlineStr">
        <is>
          <t>2025-07-17</t>
        </is>
      </c>
      <c r="AK2669" t="inlineStr">
        <is>
          <t>3</t>
        </is>
      </c>
      <c r="AL2669" t="inlineStr">
        <is>
          <t>---</t>
        </is>
      </c>
      <c r="AM2669" t="inlineStr">
        <is>
          <t>0</t>
        </is>
      </c>
      <c r="AN2669" t="inlineStr">
        <is>
          <t>---</t>
        </is>
      </c>
      <c r="AO2669" t="inlineStr">
        <is>
          <t>1</t>
        </is>
      </c>
      <c r="AP2669" t="inlineStr">
        <is>
          <t>1</t>
        </is>
      </c>
      <c r="AQ2669" t="inlineStr"/>
      <c r="AR2669" t="inlineStr"/>
      <c r="AS2669" t="inlineStr"/>
      <c r="AT2669" t="inlineStr"/>
      <c r="AU2669" t="inlineStr">
        <is>
          <t>---</t>
        </is>
      </c>
      <c r="AV2669" t="inlineStr">
        <is>
          <t>---</t>
        </is>
      </c>
      <c r="AW2669" t="inlineStr">
        <is>
          <t>---</t>
        </is>
      </c>
      <c r="AX2669" t="inlineStr">
        <is>
          <t>---</t>
        </is>
      </c>
      <c r="AY2669" t="inlineStr">
        <is>
          <t>---</t>
        </is>
      </c>
      <c r="AZ2669" t="inlineStr">
        <is>
          <t>---</t>
        </is>
      </c>
      <c r="BA2669" t="inlineStr">
        <is>
          <t>3964b2205a0f20868524be13aab0b786</t>
        </is>
      </c>
      <c r="BB2669" t="inlineStr">
        <is>
          <t>http://openrosa.org/formdesigner/0B48E039-1E80-49A7-AC24-732B6E788E39</t>
        </is>
      </c>
      <c r="BC2669" t="inlineStr">
        <is>
          <t>Ration et autres visites</t>
        </is>
      </c>
      <c r="BD2669" t="inlineStr">
        <is>
          <t>CommCare Android, version "2.57.0"(474021). App v16173. CommCare Version 2.57.0. Build 474021, built on: 2025-06-13</t>
        </is>
      </c>
      <c r="BE2669" t="inlineStr">
        <is>
          <t>commcare_8bfa4fa8-c694-426a-969e-07ff9318179f</t>
        </is>
      </c>
      <c r="BF2669" t="inlineStr"/>
      <c r="BG2669" t="inlineStr">
        <is>
          <t>f13d8149fc6d39ebe86af18272310ff9</t>
        </is>
      </c>
      <c r="BH2669" t="inlineStr">
        <is>
          <t>e80e5bb19d0d4d1e94c8a1a966fa7d8f</t>
        </is>
      </c>
      <c r="BI2669" t="inlineStr">
        <is>
          <t>15246</t>
        </is>
      </c>
      <c r="BJ2669" t="inlineStr">
        <is>
          <t>XFormInstance</t>
        </is>
      </c>
      <c r="BK2669" t="inlineStr">
        <is>
          <t>98768cd0630211f0830a29ee00a9b30a</t>
        </is>
      </c>
      <c r="BL2669" t="b">
        <v>0</v>
      </c>
      <c r="BM2669" t="inlineStr">
        <is>
          <t>---</t>
        </is>
      </c>
      <c r="BN2669" t="inlineStr">
        <is>
          <t>200.113.214.144</t>
        </is>
      </c>
      <c r="BO2669" t="inlineStr">
        <is>
          <t>Quinsberley Arelus</t>
        </is>
      </c>
    </row>
    <row r="2670">
      <c r="A2670" t="inlineStr">
        <is>
          <t>2668</t>
        </is>
      </c>
      <c r="B2670" t="inlineStr">
        <is>
          <t>d05fb288-20fb-411f-9af5-bab8c5faa03f</t>
        </is>
      </c>
      <c r="C2670" t="inlineStr">
        <is>
          <t>2025-07-17</t>
        </is>
      </c>
      <c r="D2670" t="inlineStr">
        <is>
          <t>3</t>
        </is>
      </c>
      <c r="E2670" t="inlineStr">
        <is>
          <t>---</t>
        </is>
      </c>
      <c r="F2670" t="inlineStr">
        <is>
          <t>0</t>
        </is>
      </c>
      <c r="G2670" t="inlineStr">
        <is>
          <t>---</t>
        </is>
      </c>
      <c r="H2670" t="inlineStr">
        <is>
          <t>1</t>
        </is>
      </c>
      <c r="I2670" t="inlineStr">
        <is>
          <t>1</t>
        </is>
      </c>
      <c r="J2670" t="inlineStr">
        <is>
          <t>1</t>
        </is>
      </c>
      <c r="K2670" t="inlineStr">
        <is>
          <t>---</t>
        </is>
      </c>
      <c r="L2670" t="inlineStr">
        <is>
          <t>---</t>
        </is>
      </c>
      <c r="M2670" t="inlineStr">
        <is>
          <t>---</t>
        </is>
      </c>
      <c r="N2670" t="inlineStr">
        <is>
          <t>---</t>
        </is>
      </c>
      <c r="O2670" t="inlineStr">
        <is>
          <t>---</t>
        </is>
      </c>
      <c r="P2670" t="inlineStr">
        <is>
          <t>---</t>
        </is>
      </c>
      <c r="Q2670" t="inlineStr">
        <is>
          <t>---</t>
        </is>
      </c>
      <c r="R2670" t="inlineStr"/>
      <c r="S2670" t="inlineStr"/>
      <c r="T2670" t="inlineStr"/>
      <c r="U2670" t="inlineStr"/>
      <c r="V2670" t="inlineStr"/>
      <c r="W2670" t="inlineStr"/>
      <c r="X2670" t="inlineStr">
        <is>
          <t>GON/CSKS/ST01030</t>
        </is>
      </c>
      <c r="Y2670" t="inlineStr">
        <is>
          <t>GON/CSKS/ST01030</t>
        </is>
      </c>
      <c r="Z2670" t="inlineStr">
        <is>
          <t>2025-07-18 22:05:58</t>
        </is>
      </c>
      <c r="AA2670" t="inlineStr">
        <is>
          <t>2025-07-18 22:05:42</t>
        </is>
      </c>
      <c r="AB2670" t="inlineStr">
        <is>
          <t>6dorena</t>
        </is>
      </c>
      <c r="AC2670" t="inlineStr">
        <is>
          <t>2025-07-18 21:24:26</t>
        </is>
      </c>
      <c r="AD2670" s="1" t="inlineStr">
        <is>
          <t>https://www.commcarehq.org/a/caris-test/reports/form_data/d05fb288-20fb-411f-9af5-bab8c5faa03f/</t>
        </is>
      </c>
      <c r="AE2670" t="inlineStr">
        <is>
          <t>---</t>
        </is>
      </c>
      <c r="AF2670" t="inlineStr">
        <is>
          <t>3c5a623af057e23a32ae4000_24323</t>
        </is>
      </c>
      <c r="AG2670" t="inlineStr">
        <is>
          <t>OK</t>
        </is>
      </c>
      <c r="AH2670" t="inlineStr">
        <is>
          <t>2025-07-18 22:05:58</t>
        </is>
      </c>
      <c r="AI2670" t="inlineStr">
        <is>
          <t>3964b2205a0f20868524be13aab0b786</t>
        </is>
      </c>
      <c r="AJ2670" t="inlineStr">
        <is>
          <t>2025-07-17</t>
        </is>
      </c>
      <c r="AK2670" t="inlineStr">
        <is>
          <t>3</t>
        </is>
      </c>
      <c r="AL2670" t="inlineStr">
        <is>
          <t>---</t>
        </is>
      </c>
      <c r="AM2670" t="inlineStr">
        <is>
          <t>0</t>
        </is>
      </c>
      <c r="AN2670" t="inlineStr">
        <is>
          <t>---</t>
        </is>
      </c>
      <c r="AO2670" t="inlineStr">
        <is>
          <t>1</t>
        </is>
      </c>
      <c r="AP2670" t="inlineStr">
        <is>
          <t>1</t>
        </is>
      </c>
      <c r="AQ2670" t="inlineStr"/>
      <c r="AR2670" t="inlineStr"/>
      <c r="AS2670" t="inlineStr"/>
      <c r="AT2670" t="inlineStr"/>
      <c r="AU2670" t="inlineStr">
        <is>
          <t>---</t>
        </is>
      </c>
      <c r="AV2670" t="inlineStr">
        <is>
          <t>---</t>
        </is>
      </c>
      <c r="AW2670" t="inlineStr">
        <is>
          <t>---</t>
        </is>
      </c>
      <c r="AX2670" t="inlineStr">
        <is>
          <t>---</t>
        </is>
      </c>
      <c r="AY2670" t="inlineStr">
        <is>
          <t>---</t>
        </is>
      </c>
      <c r="AZ2670" t="inlineStr">
        <is>
          <t>---</t>
        </is>
      </c>
      <c r="BA2670" t="inlineStr">
        <is>
          <t>3964b2205a0f20868524be13aab0b786</t>
        </is>
      </c>
      <c r="BB2670" t="inlineStr">
        <is>
          <t>http://openrosa.org/formdesigner/0B48E039-1E80-49A7-AC24-732B6E788E39</t>
        </is>
      </c>
      <c r="BC2670" t="inlineStr">
        <is>
          <t>Ration et autres visites</t>
        </is>
      </c>
      <c r="BD2670" t="inlineStr">
        <is>
          <t>CommCare Android, version "2.57.0"(474021). App v16173. CommCare Version 2.57.0. Build 474021, built on: 2025-06-13</t>
        </is>
      </c>
      <c r="BE2670" t="inlineStr">
        <is>
          <t>commcare_8bfa4fa8-c694-426a-969e-07ff9318179f</t>
        </is>
      </c>
      <c r="BF2670" t="inlineStr"/>
      <c r="BG2670" t="inlineStr">
        <is>
          <t>f13d8149fc6d39ebe86af18272310ff9</t>
        </is>
      </c>
      <c r="BH2670" t="inlineStr">
        <is>
          <t>e80e5bb19d0d4d1e94c8a1a966fa7d8f</t>
        </is>
      </c>
      <c r="BI2670" t="inlineStr">
        <is>
          <t>15246</t>
        </is>
      </c>
      <c r="BJ2670" t="inlineStr">
        <is>
          <t>XFormInstance</t>
        </is>
      </c>
      <c r="BK2670" t="inlineStr">
        <is>
          <t>de346db2641711f0beef7d670e0b30e9</t>
        </is>
      </c>
      <c r="BL2670" t="b">
        <v>0</v>
      </c>
      <c r="BM2670" t="inlineStr">
        <is>
          <t>---</t>
        </is>
      </c>
      <c r="BN2670" t="inlineStr">
        <is>
          <t>200.113.214.11</t>
        </is>
      </c>
      <c r="BO2670" t="inlineStr">
        <is>
          <t>Aimable Woodley</t>
        </is>
      </c>
    </row>
    <row r="2671">
      <c r="A2671" t="inlineStr">
        <is>
          <t>2669</t>
        </is>
      </c>
      <c r="B2671" t="inlineStr">
        <is>
          <t>3ab92931-5f74-410e-9423-8760331a2dd8</t>
        </is>
      </c>
      <c r="C2671" t="inlineStr">
        <is>
          <t>2025-07-17</t>
        </is>
      </c>
      <c r="D2671" t="inlineStr">
        <is>
          <t>3</t>
        </is>
      </c>
      <c r="E2671" t="inlineStr">
        <is>
          <t>---</t>
        </is>
      </c>
      <c r="F2671" t="inlineStr">
        <is>
          <t>0</t>
        </is>
      </c>
      <c r="G2671" t="inlineStr">
        <is>
          <t>---</t>
        </is>
      </c>
      <c r="H2671" t="inlineStr">
        <is>
          <t>1</t>
        </is>
      </c>
      <c r="I2671" t="inlineStr">
        <is>
          <t>1</t>
        </is>
      </c>
      <c r="J2671" t="inlineStr">
        <is>
          <t>1</t>
        </is>
      </c>
      <c r="K2671" t="inlineStr">
        <is>
          <t>---</t>
        </is>
      </c>
      <c r="L2671" t="inlineStr">
        <is>
          <t>---</t>
        </is>
      </c>
      <c r="M2671" t="inlineStr">
        <is>
          <t>---</t>
        </is>
      </c>
      <c r="N2671" t="inlineStr">
        <is>
          <t>---</t>
        </is>
      </c>
      <c r="O2671" t="inlineStr">
        <is>
          <t>---</t>
        </is>
      </c>
      <c r="P2671" t="inlineStr">
        <is>
          <t>---</t>
        </is>
      </c>
      <c r="Q2671" t="inlineStr">
        <is>
          <t>---</t>
        </is>
      </c>
      <c r="R2671" t="inlineStr"/>
      <c r="S2671" t="inlineStr"/>
      <c r="T2671" t="inlineStr"/>
      <c r="U2671" t="inlineStr"/>
      <c r="V2671" t="inlineStr"/>
      <c r="W2671" t="inlineStr"/>
      <c r="X2671" t="inlineStr">
        <is>
          <t>GON/CSKS/00186</t>
        </is>
      </c>
      <c r="Y2671" t="inlineStr">
        <is>
          <t>GON/CSKS/00186</t>
        </is>
      </c>
      <c r="Z2671" t="inlineStr">
        <is>
          <t>2025-07-18 22:06:31</t>
        </is>
      </c>
      <c r="AA2671" t="inlineStr">
        <is>
          <t>2025-07-18 22:06:12</t>
        </is>
      </c>
      <c r="AB2671" t="inlineStr">
        <is>
          <t>6dorena</t>
        </is>
      </c>
      <c r="AC2671" t="inlineStr">
        <is>
          <t>2025-07-18 21:24:27</t>
        </is>
      </c>
      <c r="AD2671" s="1" t="inlineStr">
        <is>
          <t>https://www.commcarehq.org/a/caris-test/reports/form_data/3ab92931-5f74-410e-9423-8760331a2dd8/</t>
        </is>
      </c>
      <c r="AE2671" t="inlineStr">
        <is>
          <t>---</t>
        </is>
      </c>
      <c r="AF2671" t="inlineStr">
        <is>
          <t>3c5a623af057e23a32ae4000_14367</t>
        </is>
      </c>
      <c r="AG2671" t="inlineStr">
        <is>
          <t>OK</t>
        </is>
      </c>
      <c r="AH2671" t="inlineStr">
        <is>
          <t>2025-07-18 22:06:31</t>
        </is>
      </c>
      <c r="AI2671" t="inlineStr">
        <is>
          <t>3964b2205a0f20868524be13aab0b786</t>
        </is>
      </c>
      <c r="AJ2671" t="inlineStr">
        <is>
          <t>2025-07-17</t>
        </is>
      </c>
      <c r="AK2671" t="inlineStr">
        <is>
          <t>3</t>
        </is>
      </c>
      <c r="AL2671" t="inlineStr">
        <is>
          <t>---</t>
        </is>
      </c>
      <c r="AM2671" t="inlineStr">
        <is>
          <t>0</t>
        </is>
      </c>
      <c r="AN2671" t="inlineStr">
        <is>
          <t>---</t>
        </is>
      </c>
      <c r="AO2671" t="inlineStr">
        <is>
          <t>1</t>
        </is>
      </c>
      <c r="AP2671" t="inlineStr">
        <is>
          <t>1</t>
        </is>
      </c>
      <c r="AQ2671" t="inlineStr"/>
      <c r="AR2671" t="inlineStr"/>
      <c r="AS2671" t="inlineStr"/>
      <c r="AT2671" t="inlineStr"/>
      <c r="AU2671" t="inlineStr">
        <is>
          <t>---</t>
        </is>
      </c>
      <c r="AV2671" t="inlineStr">
        <is>
          <t>---</t>
        </is>
      </c>
      <c r="AW2671" t="inlineStr">
        <is>
          <t>---</t>
        </is>
      </c>
      <c r="AX2671" t="inlineStr">
        <is>
          <t>---</t>
        </is>
      </c>
      <c r="AY2671" t="inlineStr">
        <is>
          <t>---</t>
        </is>
      </c>
      <c r="AZ2671" t="inlineStr">
        <is>
          <t>---</t>
        </is>
      </c>
      <c r="BA2671" t="inlineStr">
        <is>
          <t>3964b2205a0f20868524be13aab0b786</t>
        </is>
      </c>
      <c r="BB2671" t="inlineStr">
        <is>
          <t>http://openrosa.org/formdesigner/0B48E039-1E80-49A7-AC24-732B6E788E39</t>
        </is>
      </c>
      <c r="BC2671" t="inlineStr">
        <is>
          <t>Ration et autres visites</t>
        </is>
      </c>
      <c r="BD2671" t="inlineStr">
        <is>
          <t>CommCare Android, version "2.57.0"(474021). App v16173. CommCare Version 2.57.0. Build 474021, built on: 2025-06-13</t>
        </is>
      </c>
      <c r="BE2671" t="inlineStr">
        <is>
          <t>commcare_8bfa4fa8-c694-426a-969e-07ff9318179f</t>
        </is>
      </c>
      <c r="BF2671" t="inlineStr"/>
      <c r="BG2671" t="inlineStr">
        <is>
          <t>f13d8149fc6d39ebe86af18272310ff9</t>
        </is>
      </c>
      <c r="BH2671" t="inlineStr">
        <is>
          <t>e80e5bb19d0d4d1e94c8a1a966fa7d8f</t>
        </is>
      </c>
      <c r="BI2671" t="inlineStr">
        <is>
          <t>15246</t>
        </is>
      </c>
      <c r="BJ2671" t="inlineStr">
        <is>
          <t>XFormInstance</t>
        </is>
      </c>
      <c r="BK2671" t="inlineStr">
        <is>
          <t>de346db2641711f0beef7d670e0b30e9</t>
        </is>
      </c>
      <c r="BL2671" t="b">
        <v>0</v>
      </c>
      <c r="BM2671" t="inlineStr">
        <is>
          <t>---</t>
        </is>
      </c>
      <c r="BN2671" t="inlineStr">
        <is>
          <t>200.113.214.11</t>
        </is>
      </c>
      <c r="BO2671" t="inlineStr">
        <is>
          <t>Edwens Jeanniton</t>
        </is>
      </c>
    </row>
    <row r="2672">
      <c r="A2672" t="inlineStr">
        <is>
          <t>2670</t>
        </is>
      </c>
      <c r="B2672" t="inlineStr">
        <is>
          <t>f0f20621-9c8d-4efb-b2c4-b945f381243f</t>
        </is>
      </c>
      <c r="C2672" t="inlineStr">
        <is>
          <t>2025-07-17</t>
        </is>
      </c>
      <c r="D2672" t="inlineStr">
        <is>
          <t>3</t>
        </is>
      </c>
      <c r="E2672" t="inlineStr">
        <is>
          <t>---</t>
        </is>
      </c>
      <c r="F2672" t="inlineStr">
        <is>
          <t>0</t>
        </is>
      </c>
      <c r="G2672" t="inlineStr">
        <is>
          <t>---</t>
        </is>
      </c>
      <c r="H2672" t="inlineStr">
        <is>
          <t>1</t>
        </is>
      </c>
      <c r="I2672" t="inlineStr">
        <is>
          <t>1</t>
        </is>
      </c>
      <c r="J2672" t="inlineStr">
        <is>
          <t>1</t>
        </is>
      </c>
      <c r="K2672" t="inlineStr">
        <is>
          <t>---</t>
        </is>
      </c>
      <c r="L2672" t="inlineStr">
        <is>
          <t>---</t>
        </is>
      </c>
      <c r="M2672" t="inlineStr">
        <is>
          <t>---</t>
        </is>
      </c>
      <c r="N2672" t="inlineStr">
        <is>
          <t>---</t>
        </is>
      </c>
      <c r="O2672" t="inlineStr">
        <is>
          <t>---</t>
        </is>
      </c>
      <c r="P2672" t="inlineStr">
        <is>
          <t>---</t>
        </is>
      </c>
      <c r="Q2672" t="inlineStr">
        <is>
          <t>---</t>
        </is>
      </c>
      <c r="R2672" t="inlineStr"/>
      <c r="S2672" t="inlineStr"/>
      <c r="T2672" t="inlineStr"/>
      <c r="U2672" t="inlineStr"/>
      <c r="V2672" t="inlineStr"/>
      <c r="W2672" t="inlineStr"/>
      <c r="X2672" t="inlineStr">
        <is>
          <t>GON/CSKS/ST00985</t>
        </is>
      </c>
      <c r="Y2672" t="inlineStr">
        <is>
          <t>GON/CSKS/ST00985</t>
        </is>
      </c>
      <c r="Z2672" t="inlineStr">
        <is>
          <t>2025-07-18 22:07:05</t>
        </is>
      </c>
      <c r="AA2672" t="inlineStr">
        <is>
          <t>2025-07-18 22:06:53</t>
        </is>
      </c>
      <c r="AB2672" t="inlineStr">
        <is>
          <t>6dorena</t>
        </is>
      </c>
      <c r="AC2672" t="inlineStr">
        <is>
          <t>2025-07-18 21:24:28</t>
        </is>
      </c>
      <c r="AD2672" s="1" t="inlineStr">
        <is>
          <t>https://www.commcarehq.org/a/caris-test/reports/form_data/f0f20621-9c8d-4efb-b2c4-b945f381243f/</t>
        </is>
      </c>
      <c r="AE2672" t="inlineStr">
        <is>
          <t>---</t>
        </is>
      </c>
      <c r="AF2672" t="inlineStr">
        <is>
          <t>3c5a623af057e23a32ae4000_23485</t>
        </is>
      </c>
      <c r="AG2672" t="inlineStr">
        <is>
          <t>OK</t>
        </is>
      </c>
      <c r="AH2672" t="inlineStr">
        <is>
          <t>2025-07-18 22:07:05</t>
        </is>
      </c>
      <c r="AI2672" t="inlineStr">
        <is>
          <t>3964b2205a0f20868524be13aab0b786</t>
        </is>
      </c>
      <c r="AJ2672" t="inlineStr">
        <is>
          <t>2025-07-17</t>
        </is>
      </c>
      <c r="AK2672" t="inlineStr">
        <is>
          <t>3</t>
        </is>
      </c>
      <c r="AL2672" t="inlineStr">
        <is>
          <t>---</t>
        </is>
      </c>
      <c r="AM2672" t="inlineStr">
        <is>
          <t>0</t>
        </is>
      </c>
      <c r="AN2672" t="inlineStr">
        <is>
          <t>---</t>
        </is>
      </c>
      <c r="AO2672" t="inlineStr">
        <is>
          <t>1</t>
        </is>
      </c>
      <c r="AP2672" t="inlineStr">
        <is>
          <t>1</t>
        </is>
      </c>
      <c r="AQ2672" t="inlineStr"/>
      <c r="AR2672" t="inlineStr"/>
      <c r="AS2672" t="inlineStr"/>
      <c r="AT2672" t="inlineStr"/>
      <c r="AU2672" t="inlineStr">
        <is>
          <t>---</t>
        </is>
      </c>
      <c r="AV2672" t="inlineStr">
        <is>
          <t>---</t>
        </is>
      </c>
      <c r="AW2672" t="inlineStr">
        <is>
          <t>---</t>
        </is>
      </c>
      <c r="AX2672" t="inlineStr">
        <is>
          <t>---</t>
        </is>
      </c>
      <c r="AY2672" t="inlineStr">
        <is>
          <t>---</t>
        </is>
      </c>
      <c r="AZ2672" t="inlineStr">
        <is>
          <t>---</t>
        </is>
      </c>
      <c r="BA2672" t="inlineStr">
        <is>
          <t>3964b2205a0f20868524be13aab0b786</t>
        </is>
      </c>
      <c r="BB2672" t="inlineStr">
        <is>
          <t>http://openrosa.org/formdesigner/0B48E039-1E80-49A7-AC24-732B6E788E39</t>
        </is>
      </c>
      <c r="BC2672" t="inlineStr">
        <is>
          <t>Ration et autres visites</t>
        </is>
      </c>
      <c r="BD2672" t="inlineStr">
        <is>
          <t>CommCare Android, version "2.57.0"(474021). App v16173. CommCare Version 2.57.0. Build 474021, built on: 2025-06-13</t>
        </is>
      </c>
      <c r="BE2672" t="inlineStr">
        <is>
          <t>commcare_8bfa4fa8-c694-426a-969e-07ff9318179f</t>
        </is>
      </c>
      <c r="BF2672" t="inlineStr"/>
      <c r="BG2672" t="inlineStr">
        <is>
          <t>f13d8149fc6d39ebe86af18272310ff9</t>
        </is>
      </c>
      <c r="BH2672" t="inlineStr">
        <is>
          <t>e80e5bb19d0d4d1e94c8a1a966fa7d8f</t>
        </is>
      </c>
      <c r="BI2672" t="inlineStr">
        <is>
          <t>15246</t>
        </is>
      </c>
      <c r="BJ2672" t="inlineStr">
        <is>
          <t>XFormInstance</t>
        </is>
      </c>
      <c r="BK2672" t="inlineStr">
        <is>
          <t>de346db2641711f0beef7d670e0b30e9</t>
        </is>
      </c>
      <c r="BL2672" t="b">
        <v>0</v>
      </c>
      <c r="BM2672" t="inlineStr">
        <is>
          <t>---</t>
        </is>
      </c>
      <c r="BN2672" t="inlineStr">
        <is>
          <t>200.113.214.11</t>
        </is>
      </c>
      <c r="BO2672" t="inlineStr">
        <is>
          <t>Gessica/Jessikar Delphin</t>
        </is>
      </c>
    </row>
    <row r="2673">
      <c r="A2673" t="inlineStr">
        <is>
          <t>2671</t>
        </is>
      </c>
      <c r="B2673" t="inlineStr">
        <is>
          <t>7d9bcfb1-cbb9-4ed5-9582-0014d0bb10dc</t>
        </is>
      </c>
      <c r="C2673" t="inlineStr">
        <is>
          <t>2025-07-18</t>
        </is>
      </c>
      <c r="D2673" t="inlineStr">
        <is>
          <t>3</t>
        </is>
      </c>
      <c r="E2673" t="inlineStr">
        <is>
          <t>---</t>
        </is>
      </c>
      <c r="F2673" t="inlineStr">
        <is>
          <t>0</t>
        </is>
      </c>
      <c r="G2673" t="inlineStr">
        <is>
          <t>---</t>
        </is>
      </c>
      <c r="H2673" t="inlineStr">
        <is>
          <t>1</t>
        </is>
      </c>
      <c r="I2673" t="inlineStr">
        <is>
          <t>1</t>
        </is>
      </c>
      <c r="J2673" t="inlineStr">
        <is>
          <t>1</t>
        </is>
      </c>
      <c r="K2673" t="inlineStr">
        <is>
          <t>---</t>
        </is>
      </c>
      <c r="L2673" t="inlineStr">
        <is>
          <t>---</t>
        </is>
      </c>
      <c r="M2673" t="inlineStr">
        <is>
          <t>---</t>
        </is>
      </c>
      <c r="N2673" t="inlineStr">
        <is>
          <t>---</t>
        </is>
      </c>
      <c r="O2673" t="inlineStr">
        <is>
          <t>---</t>
        </is>
      </c>
      <c r="P2673" t="inlineStr">
        <is>
          <t>---</t>
        </is>
      </c>
      <c r="Q2673" t="inlineStr">
        <is>
          <t>---</t>
        </is>
      </c>
      <c r="R2673" t="inlineStr"/>
      <c r="S2673" t="inlineStr"/>
      <c r="T2673" t="inlineStr"/>
      <c r="U2673" t="inlineStr"/>
      <c r="V2673" t="inlineStr"/>
      <c r="W2673" t="inlineStr"/>
      <c r="X2673" t="inlineStr">
        <is>
          <t>GON/CSKS/ST01974</t>
        </is>
      </c>
      <c r="Y2673" t="inlineStr">
        <is>
          <t>GON/CSKS/ST01974</t>
        </is>
      </c>
      <c r="Z2673" t="inlineStr">
        <is>
          <t>2025-07-18 22:11:20</t>
        </is>
      </c>
      <c r="AA2673" t="inlineStr">
        <is>
          <t>2025-07-18 22:11:04</t>
        </is>
      </c>
      <c r="AB2673" t="inlineStr">
        <is>
          <t>6dorena</t>
        </is>
      </c>
      <c r="AC2673" t="inlineStr">
        <is>
          <t>2025-07-18 21:24:34</t>
        </is>
      </c>
      <c r="AD2673" s="1" t="inlineStr">
        <is>
          <t>https://www.commcarehq.org/a/caris-test/reports/form_data/7d9bcfb1-cbb9-4ed5-9582-0014d0bb10dc/</t>
        </is>
      </c>
      <c r="AE2673" t="inlineStr">
        <is>
          <t>---</t>
        </is>
      </c>
      <c r="AF2673" t="inlineStr">
        <is>
          <t>3c5a623af057e23a32ae4000_107240</t>
        </is>
      </c>
      <c r="AG2673" t="inlineStr">
        <is>
          <t>OK</t>
        </is>
      </c>
      <c r="AH2673" t="inlineStr">
        <is>
          <t>2025-07-18 22:11:20</t>
        </is>
      </c>
      <c r="AI2673" t="inlineStr">
        <is>
          <t>3964b2205a0f20868524be13aab0b786</t>
        </is>
      </c>
      <c r="AJ2673" t="inlineStr">
        <is>
          <t>2025-07-18</t>
        </is>
      </c>
      <c r="AK2673" t="inlineStr">
        <is>
          <t>3</t>
        </is>
      </c>
      <c r="AL2673" t="inlineStr">
        <is>
          <t>---</t>
        </is>
      </c>
      <c r="AM2673" t="inlineStr">
        <is>
          <t>0</t>
        </is>
      </c>
      <c r="AN2673" t="inlineStr">
        <is>
          <t>---</t>
        </is>
      </c>
      <c r="AO2673" t="inlineStr">
        <is>
          <t>1</t>
        </is>
      </c>
      <c r="AP2673" t="inlineStr">
        <is>
          <t>1</t>
        </is>
      </c>
      <c r="AQ2673" t="inlineStr"/>
      <c r="AR2673" t="inlineStr"/>
      <c r="AS2673" t="inlineStr"/>
      <c r="AT2673" t="inlineStr"/>
      <c r="AU2673" t="inlineStr">
        <is>
          <t>---</t>
        </is>
      </c>
      <c r="AV2673" t="inlineStr">
        <is>
          <t>---</t>
        </is>
      </c>
      <c r="AW2673" t="inlineStr">
        <is>
          <t>---</t>
        </is>
      </c>
      <c r="AX2673" t="inlineStr">
        <is>
          <t>---</t>
        </is>
      </c>
      <c r="AY2673" t="inlineStr">
        <is>
          <t>---</t>
        </is>
      </c>
      <c r="AZ2673" t="inlineStr">
        <is>
          <t>---</t>
        </is>
      </c>
      <c r="BA2673" t="inlineStr">
        <is>
          <t>3964b2205a0f20868524be13aab0b786</t>
        </is>
      </c>
      <c r="BB2673" t="inlineStr">
        <is>
          <t>http://openrosa.org/formdesigner/0B48E039-1E80-49A7-AC24-732B6E788E39</t>
        </is>
      </c>
      <c r="BC2673" t="inlineStr">
        <is>
          <t>Ration et autres visites</t>
        </is>
      </c>
      <c r="BD2673" t="inlineStr">
        <is>
          <t>CommCare Android, version "2.57.0"(474021). App v16173. CommCare Version 2.57.0. Build 474021, built on: 2025-06-13</t>
        </is>
      </c>
      <c r="BE2673" t="inlineStr">
        <is>
          <t>commcare_8bfa4fa8-c694-426a-969e-07ff9318179f</t>
        </is>
      </c>
      <c r="BF2673" t="inlineStr"/>
      <c r="BG2673" t="inlineStr">
        <is>
          <t>f13d8149fc6d39ebe86af18272310ff9</t>
        </is>
      </c>
      <c r="BH2673" t="inlineStr">
        <is>
          <t>e80e5bb19d0d4d1e94c8a1a966fa7d8f</t>
        </is>
      </c>
      <c r="BI2673" t="inlineStr">
        <is>
          <t>15246</t>
        </is>
      </c>
      <c r="BJ2673" t="inlineStr">
        <is>
          <t>XFormInstance</t>
        </is>
      </c>
      <c r="BK2673" t="inlineStr">
        <is>
          <t>de346db2641711f0beef7d670e0b30e9</t>
        </is>
      </c>
      <c r="BL2673" t="b">
        <v>0</v>
      </c>
      <c r="BM2673" t="inlineStr">
        <is>
          <t>---</t>
        </is>
      </c>
      <c r="BN2673" t="inlineStr">
        <is>
          <t>200.113.214.11</t>
        </is>
      </c>
      <c r="BO2673" t="inlineStr">
        <is>
          <t>Djonn-Mica Gardicee</t>
        </is>
      </c>
    </row>
    <row r="2674">
      <c r="A2674" t="inlineStr">
        <is>
          <t>2672</t>
        </is>
      </c>
      <c r="B2674" t="inlineStr">
        <is>
          <t>fde071f6-074f-42fd-83ce-cc416a7523e7</t>
        </is>
      </c>
      <c r="C2674" t="inlineStr">
        <is>
          <t>2025-07-17</t>
        </is>
      </c>
      <c r="D2674" t="inlineStr">
        <is>
          <t>3</t>
        </is>
      </c>
      <c r="E2674" t="inlineStr">
        <is>
          <t>---</t>
        </is>
      </c>
      <c r="F2674" t="inlineStr">
        <is>
          <t>0</t>
        </is>
      </c>
      <c r="G2674" t="inlineStr">
        <is>
          <t>---</t>
        </is>
      </c>
      <c r="H2674" t="inlineStr">
        <is>
          <t>1</t>
        </is>
      </c>
      <c r="I2674" t="inlineStr">
        <is>
          <t>0</t>
        </is>
      </c>
      <c r="J2674" t="inlineStr">
        <is>
          <t>---</t>
        </is>
      </c>
      <c r="K2674" t="inlineStr">
        <is>
          <t>---</t>
        </is>
      </c>
      <c r="L2674" t="inlineStr">
        <is>
          <t>---</t>
        </is>
      </c>
      <c r="M2674" t="inlineStr">
        <is>
          <t>---</t>
        </is>
      </c>
      <c r="N2674" t="inlineStr">
        <is>
          <t>---</t>
        </is>
      </c>
      <c r="O2674" t="inlineStr">
        <is>
          <t>---</t>
        </is>
      </c>
      <c r="P2674" t="inlineStr">
        <is>
          <t>---</t>
        </is>
      </c>
      <c r="Q2674" t="inlineStr">
        <is>
          <t>---</t>
        </is>
      </c>
      <c r="R2674" t="inlineStr">
        <is>
          <t>---</t>
        </is>
      </c>
      <c r="S2674" t="inlineStr">
        <is>
          <t>---</t>
        </is>
      </c>
      <c r="T2674" t="inlineStr">
        <is>
          <t>---</t>
        </is>
      </c>
      <c r="U2674" t="inlineStr">
        <is>
          <t>---</t>
        </is>
      </c>
      <c r="V2674" t="inlineStr">
        <is>
          <t>---</t>
        </is>
      </c>
      <c r="W2674" t="inlineStr"/>
      <c r="X2674" t="inlineStr">
        <is>
          <t>GON/CSKS/ST00754</t>
        </is>
      </c>
      <c r="Y2674" t="inlineStr">
        <is>
          <t>GON/CSKS/ST00754</t>
        </is>
      </c>
      <c r="Z2674" t="inlineStr">
        <is>
          <t>2025-07-18 22:11:44</t>
        </is>
      </c>
      <c r="AA2674" t="inlineStr">
        <is>
          <t>2025-07-18 22:11:31</t>
        </is>
      </c>
      <c r="AB2674" t="inlineStr">
        <is>
          <t>6dorena</t>
        </is>
      </c>
      <c r="AC2674" t="inlineStr">
        <is>
          <t>2025-07-18 21:24:35</t>
        </is>
      </c>
      <c r="AD2674" s="1" t="inlineStr">
        <is>
          <t>https://www.commcarehq.org/a/caris-test/reports/form_data/fde071f6-074f-42fd-83ce-cc416a7523e7/</t>
        </is>
      </c>
      <c r="AE2674" t="inlineStr">
        <is>
          <t>---</t>
        </is>
      </c>
      <c r="AF2674" t="inlineStr">
        <is>
          <t>3c5a623af057e23a32ae4000_17492</t>
        </is>
      </c>
      <c r="AG2674" t="inlineStr">
        <is>
          <t>OK</t>
        </is>
      </c>
      <c r="AH2674" t="inlineStr">
        <is>
          <t>2025-07-18 22:11:44</t>
        </is>
      </c>
      <c r="AI2674" t="inlineStr">
        <is>
          <t>3964b2205a0f20868524be13aab0b786</t>
        </is>
      </c>
      <c r="AJ2674" t="inlineStr">
        <is>
          <t>2025-07-17</t>
        </is>
      </c>
      <c r="AK2674" t="inlineStr">
        <is>
          <t>3</t>
        </is>
      </c>
      <c r="AL2674" t="inlineStr">
        <is>
          <t>---</t>
        </is>
      </c>
      <c r="AM2674" t="inlineStr">
        <is>
          <t>0</t>
        </is>
      </c>
      <c r="AN2674" t="inlineStr">
        <is>
          <t>---</t>
        </is>
      </c>
      <c r="AO2674" t="inlineStr">
        <is>
          <t>1</t>
        </is>
      </c>
      <c r="AP2674" t="inlineStr">
        <is>
          <t>0</t>
        </is>
      </c>
      <c r="AQ2674" t="inlineStr">
        <is>
          <t>---</t>
        </is>
      </c>
      <c r="AR2674" t="inlineStr">
        <is>
          <t>---</t>
        </is>
      </c>
      <c r="AS2674" t="inlineStr">
        <is>
          <t>---</t>
        </is>
      </c>
      <c r="AT2674" t="inlineStr"/>
      <c r="AU2674" t="inlineStr">
        <is>
          <t>---</t>
        </is>
      </c>
      <c r="AV2674" t="inlineStr">
        <is>
          <t>---</t>
        </is>
      </c>
      <c r="AW2674" t="inlineStr">
        <is>
          <t>---</t>
        </is>
      </c>
      <c r="AX2674" t="inlineStr">
        <is>
          <t>---</t>
        </is>
      </c>
      <c r="AY2674" t="inlineStr">
        <is>
          <t>---</t>
        </is>
      </c>
      <c r="AZ2674" t="inlineStr">
        <is>
          <t>---</t>
        </is>
      </c>
      <c r="BA2674" t="inlineStr">
        <is>
          <t>3964b2205a0f20868524be13aab0b786</t>
        </is>
      </c>
      <c r="BB2674" t="inlineStr">
        <is>
          <t>http://openrosa.org/formdesigner/0B48E039-1E80-49A7-AC24-732B6E788E39</t>
        </is>
      </c>
      <c r="BC2674" t="inlineStr">
        <is>
          <t>Ration et autres visites</t>
        </is>
      </c>
      <c r="BD2674" t="inlineStr">
        <is>
          <t>CommCare Android, version "2.57.0"(474021). App v16173. CommCare Version 2.57.0. Build 474021, built on: 2025-06-13</t>
        </is>
      </c>
      <c r="BE2674" t="inlineStr">
        <is>
          <t>commcare_8bfa4fa8-c694-426a-969e-07ff9318179f</t>
        </is>
      </c>
      <c r="BF2674" t="inlineStr"/>
      <c r="BG2674" t="inlineStr">
        <is>
          <t>f13d8149fc6d39ebe86af18272310ff9</t>
        </is>
      </c>
      <c r="BH2674" t="inlineStr">
        <is>
          <t>e80e5bb19d0d4d1e94c8a1a966fa7d8f</t>
        </is>
      </c>
      <c r="BI2674" t="inlineStr">
        <is>
          <t>15246</t>
        </is>
      </c>
      <c r="BJ2674" t="inlineStr">
        <is>
          <t>XFormInstance</t>
        </is>
      </c>
      <c r="BK2674" t="inlineStr">
        <is>
          <t>de346db2641711f0beef7d670e0b30e9</t>
        </is>
      </c>
      <c r="BL2674" t="b">
        <v>0</v>
      </c>
      <c r="BM2674" t="inlineStr">
        <is>
          <t>---</t>
        </is>
      </c>
      <c r="BN2674" t="inlineStr">
        <is>
          <t>200.113.214.11</t>
        </is>
      </c>
      <c r="BO2674" t="inlineStr">
        <is>
          <t>KELO AGENOR</t>
        </is>
      </c>
    </row>
    <row r="2675">
      <c r="A2675" t="inlineStr">
        <is>
          <t>2673</t>
        </is>
      </c>
      <c r="B2675" t="inlineStr">
        <is>
          <t>ec3970b5-3102-4bd9-b379-94862b9e29dd</t>
        </is>
      </c>
      <c r="C2675" t="inlineStr">
        <is>
          <t>2025-07-17</t>
        </is>
      </c>
      <c r="D2675" t="inlineStr">
        <is>
          <t>3</t>
        </is>
      </c>
      <c r="E2675" t="inlineStr">
        <is>
          <t>---</t>
        </is>
      </c>
      <c r="F2675" t="inlineStr">
        <is>
          <t>0</t>
        </is>
      </c>
      <c r="G2675" t="inlineStr">
        <is>
          <t>---</t>
        </is>
      </c>
      <c r="H2675" t="inlineStr">
        <is>
          <t>1</t>
        </is>
      </c>
      <c r="I2675" t="inlineStr">
        <is>
          <t>1</t>
        </is>
      </c>
      <c r="J2675" t="inlineStr"/>
      <c r="K2675" t="inlineStr">
        <is>
          <t>---</t>
        </is>
      </c>
      <c r="L2675" t="inlineStr">
        <is>
          <t>---</t>
        </is>
      </c>
      <c r="M2675" t="inlineStr">
        <is>
          <t>---</t>
        </is>
      </c>
      <c r="N2675" t="inlineStr">
        <is>
          <t>---</t>
        </is>
      </c>
      <c r="O2675" t="inlineStr">
        <is>
          <t>---</t>
        </is>
      </c>
      <c r="P2675" t="inlineStr">
        <is>
          <t>---</t>
        </is>
      </c>
      <c r="Q2675" t="inlineStr">
        <is>
          <t>---</t>
        </is>
      </c>
      <c r="R2675" t="inlineStr"/>
      <c r="S2675" t="inlineStr"/>
      <c r="T2675" t="inlineStr"/>
      <c r="U2675" t="inlineStr"/>
      <c r="V2675" t="inlineStr"/>
      <c r="W2675" t="inlineStr"/>
      <c r="X2675" t="inlineStr">
        <is>
          <t>GON/CSFA/ST00180</t>
        </is>
      </c>
      <c r="Y2675" t="inlineStr">
        <is>
          <t>GON/CSFA/ST00180</t>
        </is>
      </c>
      <c r="Z2675" t="inlineStr">
        <is>
          <t>2025-07-18 21:23:43</t>
        </is>
      </c>
      <c r="AA2675" t="inlineStr">
        <is>
          <t>2025-07-18 21:23:15</t>
        </is>
      </c>
      <c r="AB2675" t="inlineStr">
        <is>
          <t>6fanelle</t>
        </is>
      </c>
      <c r="AC2675" t="inlineStr">
        <is>
          <t>2025-07-18 21:35:57</t>
        </is>
      </c>
      <c r="AD2675" s="1" t="inlineStr">
        <is>
          <t>https://www.commcarehq.org/a/caris-test/reports/form_data/ec3970b5-3102-4bd9-b379-94862b9e29dd/</t>
        </is>
      </c>
      <c r="AE2675" t="inlineStr">
        <is>
          <t>---</t>
        </is>
      </c>
      <c r="AF2675" t="inlineStr">
        <is>
          <t>a9ccef972ca643d9a90aaf88b7a46a92</t>
        </is>
      </c>
      <c r="AG2675" t="inlineStr">
        <is>
          <t>OK</t>
        </is>
      </c>
      <c r="AH2675" t="inlineStr">
        <is>
          <t>2025-07-18 21:23:43</t>
        </is>
      </c>
      <c r="AI2675" t="inlineStr">
        <is>
          <t>77e73a29fdd3960370fdde684accae91</t>
        </is>
      </c>
      <c r="AJ2675" t="inlineStr">
        <is>
          <t>2025-07-17</t>
        </is>
      </c>
      <c r="AK2675" t="inlineStr">
        <is>
          <t>3</t>
        </is>
      </c>
      <c r="AL2675" t="inlineStr">
        <is>
          <t>---</t>
        </is>
      </c>
      <c r="AM2675" t="inlineStr">
        <is>
          <t>0</t>
        </is>
      </c>
      <c r="AN2675" t="inlineStr">
        <is>
          <t>---</t>
        </is>
      </c>
      <c r="AO2675" t="inlineStr">
        <is>
          <t>1</t>
        </is>
      </c>
      <c r="AP2675" t="inlineStr">
        <is>
          <t>1</t>
        </is>
      </c>
      <c r="AQ2675" t="inlineStr"/>
      <c r="AR2675" t="inlineStr"/>
      <c r="AS2675" t="inlineStr"/>
      <c r="AT2675" t="inlineStr"/>
      <c r="AU2675" t="inlineStr">
        <is>
          <t>---</t>
        </is>
      </c>
      <c r="AV2675" t="inlineStr">
        <is>
          <t>---</t>
        </is>
      </c>
      <c r="AW2675" t="inlineStr">
        <is>
          <t>---</t>
        </is>
      </c>
      <c r="AX2675" t="inlineStr">
        <is>
          <t>---</t>
        </is>
      </c>
      <c r="AY2675" t="inlineStr">
        <is>
          <t>---</t>
        </is>
      </c>
      <c r="AZ2675" t="inlineStr">
        <is>
          <t>---</t>
        </is>
      </c>
      <c r="BA2675" t="inlineStr">
        <is>
          <t>77e73a29fdd3960370fdde684accae91</t>
        </is>
      </c>
      <c r="BB2675" t="inlineStr">
        <is>
          <t>http://openrosa.org/formdesigner/0B48E039-1E80-49A7-AC24-732B6E788E39</t>
        </is>
      </c>
      <c r="BC2675" t="inlineStr">
        <is>
          <t>Ration et autres visites</t>
        </is>
      </c>
      <c r="BD2675" t="inlineStr">
        <is>
          <t>CommCare Android, version "2.57.0"(472005). App v16173. CommCare Version 2.57.0. Build 472005, built on: 2025-05-09</t>
        </is>
      </c>
      <c r="BE2675" t="inlineStr">
        <is>
          <t>commcare_72da4207-4655-44e1-be24-f5ff406244ff</t>
        </is>
      </c>
      <c r="BF2675" t="inlineStr">
        <is>
          <t>19.4521769 -72.6851458 0.0 2099.99</t>
        </is>
      </c>
      <c r="BG2675" t="inlineStr">
        <is>
          <t>f13d8149fc6d39ebe86af18272310ff9</t>
        </is>
      </c>
      <c r="BH2675" t="inlineStr">
        <is>
          <t>e80e5bb19d0d4d1e94c8a1a966fa7d8f</t>
        </is>
      </c>
      <c r="BI2675" t="inlineStr">
        <is>
          <t>15246</t>
        </is>
      </c>
      <c r="BJ2675" t="inlineStr">
        <is>
          <t>XFormInstance</t>
        </is>
      </c>
      <c r="BK2675" t="inlineStr">
        <is>
          <t>30f04632633e11f0aa77c10d2ae9bc3c</t>
        </is>
      </c>
      <c r="BL2675" t="b">
        <v>0</v>
      </c>
      <c r="BM2675" t="inlineStr">
        <is>
          <t>---</t>
        </is>
      </c>
      <c r="BN2675" t="inlineStr">
        <is>
          <t>200.113.230.119</t>
        </is>
      </c>
      <c r="BO2675" t="inlineStr">
        <is>
          <t>Wilmitha  Paul</t>
        </is>
      </c>
    </row>
    <row r="2676">
      <c r="A2676" t="inlineStr">
        <is>
          <t>2674</t>
        </is>
      </c>
      <c r="B2676" t="inlineStr">
        <is>
          <t>f3c71add-e39f-4fbf-bd2f-c74449f8a26d</t>
        </is>
      </c>
      <c r="C2676" t="inlineStr">
        <is>
          <t>2025-07-17</t>
        </is>
      </c>
      <c r="D2676" t="inlineStr">
        <is>
          <t>3</t>
        </is>
      </c>
      <c r="E2676" t="inlineStr">
        <is>
          <t>---</t>
        </is>
      </c>
      <c r="F2676" t="inlineStr">
        <is>
          <t>0</t>
        </is>
      </c>
      <c r="G2676" t="inlineStr">
        <is>
          <t>---</t>
        </is>
      </c>
      <c r="H2676" t="inlineStr">
        <is>
          <t>1</t>
        </is>
      </c>
      <c r="I2676" t="inlineStr">
        <is>
          <t>0</t>
        </is>
      </c>
      <c r="J2676" t="inlineStr">
        <is>
          <t>---</t>
        </is>
      </c>
      <c r="K2676" t="inlineStr">
        <is>
          <t>---</t>
        </is>
      </c>
      <c r="L2676" t="inlineStr">
        <is>
          <t>---</t>
        </is>
      </c>
      <c r="M2676" t="inlineStr">
        <is>
          <t>---</t>
        </is>
      </c>
      <c r="N2676" t="inlineStr">
        <is>
          <t>---</t>
        </is>
      </c>
      <c r="O2676" t="inlineStr">
        <is>
          <t>---</t>
        </is>
      </c>
      <c r="P2676" t="inlineStr">
        <is>
          <t>---</t>
        </is>
      </c>
      <c r="Q2676" t="inlineStr">
        <is>
          <t>---</t>
        </is>
      </c>
      <c r="R2676" t="inlineStr">
        <is>
          <t>---</t>
        </is>
      </c>
      <c r="S2676" t="inlineStr">
        <is>
          <t>---</t>
        </is>
      </c>
      <c r="T2676" t="inlineStr">
        <is>
          <t>---</t>
        </is>
      </c>
      <c r="U2676" t="inlineStr">
        <is>
          <t>---</t>
        </is>
      </c>
      <c r="V2676" t="inlineStr">
        <is>
          <t>---</t>
        </is>
      </c>
      <c r="W2676" t="inlineStr"/>
      <c r="X2676" t="inlineStr">
        <is>
          <t>GON/CSFA/ST00648</t>
        </is>
      </c>
      <c r="Y2676" t="inlineStr">
        <is>
          <t>GON/CSFA/ST00648</t>
        </is>
      </c>
      <c r="Z2676" t="inlineStr">
        <is>
          <t>2025-07-18 21:24:22</t>
        </is>
      </c>
      <c r="AA2676" t="inlineStr">
        <is>
          <t>2025-07-18 21:24:11</t>
        </is>
      </c>
      <c r="AB2676" t="inlineStr">
        <is>
          <t>6fanelle</t>
        </is>
      </c>
      <c r="AC2676" t="inlineStr">
        <is>
          <t>2025-07-18 21:35:58</t>
        </is>
      </c>
      <c r="AD2676" s="1" t="inlineStr">
        <is>
          <t>https://www.commcarehq.org/a/caris-test/reports/form_data/f3c71add-e39f-4fbf-bd2f-c74449f8a26d/</t>
        </is>
      </c>
      <c r="AE2676" t="inlineStr">
        <is>
          <t>---</t>
        </is>
      </c>
      <c r="AF2676" t="inlineStr">
        <is>
          <t>3c5a623af057e23a32ae4000_31575</t>
        </is>
      </c>
      <c r="AG2676" t="inlineStr">
        <is>
          <t>OK</t>
        </is>
      </c>
      <c r="AH2676" t="inlineStr">
        <is>
          <t>2025-07-18 21:24:22</t>
        </is>
      </c>
      <c r="AI2676" t="inlineStr">
        <is>
          <t>77e73a29fdd3960370fdde684accae91</t>
        </is>
      </c>
      <c r="AJ2676" t="inlineStr">
        <is>
          <t>2025-07-17</t>
        </is>
      </c>
      <c r="AK2676" t="inlineStr">
        <is>
          <t>3</t>
        </is>
      </c>
      <c r="AL2676" t="inlineStr">
        <is>
          <t>---</t>
        </is>
      </c>
      <c r="AM2676" t="inlineStr">
        <is>
          <t>0</t>
        </is>
      </c>
      <c r="AN2676" t="inlineStr">
        <is>
          <t>---</t>
        </is>
      </c>
      <c r="AO2676" t="inlineStr">
        <is>
          <t>1</t>
        </is>
      </c>
      <c r="AP2676" t="inlineStr">
        <is>
          <t>0</t>
        </is>
      </c>
      <c r="AQ2676" t="inlineStr">
        <is>
          <t>---</t>
        </is>
      </c>
      <c r="AR2676" t="inlineStr">
        <is>
          <t>---</t>
        </is>
      </c>
      <c r="AS2676" t="inlineStr">
        <is>
          <t>---</t>
        </is>
      </c>
      <c r="AT2676" t="inlineStr"/>
      <c r="AU2676" t="inlineStr">
        <is>
          <t>---</t>
        </is>
      </c>
      <c r="AV2676" t="inlineStr">
        <is>
          <t>---</t>
        </is>
      </c>
      <c r="AW2676" t="inlineStr">
        <is>
          <t>---</t>
        </is>
      </c>
      <c r="AX2676" t="inlineStr">
        <is>
          <t>---</t>
        </is>
      </c>
      <c r="AY2676" t="inlineStr">
        <is>
          <t>---</t>
        </is>
      </c>
      <c r="AZ2676" t="inlineStr">
        <is>
          <t>---</t>
        </is>
      </c>
      <c r="BA2676" t="inlineStr">
        <is>
          <t>77e73a29fdd3960370fdde684accae91</t>
        </is>
      </c>
      <c r="BB2676" t="inlineStr">
        <is>
          <t>http://openrosa.org/formdesigner/0B48E039-1E80-49A7-AC24-732B6E788E39</t>
        </is>
      </c>
      <c r="BC2676" t="inlineStr">
        <is>
          <t>Ration et autres visites</t>
        </is>
      </c>
      <c r="BD2676" t="inlineStr">
        <is>
          <t>CommCare Android, version "2.57.0"(472005). App v16173. CommCare Version 2.57.0. Build 472005, built on: 2025-05-09</t>
        </is>
      </c>
      <c r="BE2676" t="inlineStr">
        <is>
          <t>commcare_72da4207-4655-44e1-be24-f5ff406244ff</t>
        </is>
      </c>
      <c r="BF2676" t="inlineStr">
        <is>
          <t>19.4534356 -72.6869933 0.0 1799.99</t>
        </is>
      </c>
      <c r="BG2676" t="inlineStr">
        <is>
          <t>f13d8149fc6d39ebe86af18272310ff9</t>
        </is>
      </c>
      <c r="BH2676" t="inlineStr">
        <is>
          <t>e80e5bb19d0d4d1e94c8a1a966fa7d8f</t>
        </is>
      </c>
      <c r="BI2676" t="inlineStr">
        <is>
          <t>15246</t>
        </is>
      </c>
      <c r="BJ2676" t="inlineStr">
        <is>
          <t>XFormInstance</t>
        </is>
      </c>
      <c r="BK2676" t="inlineStr">
        <is>
          <t>30f04632633e11f0aa77c10d2ae9bc3c</t>
        </is>
      </c>
      <c r="BL2676" t="b">
        <v>0</v>
      </c>
      <c r="BM2676" t="inlineStr">
        <is>
          <t>---</t>
        </is>
      </c>
      <c r="BN2676" t="inlineStr">
        <is>
          <t>200.113.230.119</t>
        </is>
      </c>
      <c r="BO2676" t="inlineStr">
        <is>
          <t>Annie Previllon</t>
        </is>
      </c>
    </row>
    <row r="2677">
      <c r="A2677" t="inlineStr">
        <is>
          <t>2675</t>
        </is>
      </c>
      <c r="B2677" t="inlineStr">
        <is>
          <t>62e6ac37-87a2-4797-b0e4-b5a9cec93c08</t>
        </is>
      </c>
      <c r="C2677" t="inlineStr">
        <is>
          <t>2025-07-17</t>
        </is>
      </c>
      <c r="D2677" t="inlineStr">
        <is>
          <t>3</t>
        </is>
      </c>
      <c r="E2677" t="inlineStr">
        <is>
          <t>---</t>
        </is>
      </c>
      <c r="F2677" t="inlineStr">
        <is>
          <t>0</t>
        </is>
      </c>
      <c r="G2677" t="inlineStr">
        <is>
          <t>---</t>
        </is>
      </c>
      <c r="H2677" t="inlineStr">
        <is>
          <t>1</t>
        </is>
      </c>
      <c r="I2677" t="inlineStr">
        <is>
          <t>0</t>
        </is>
      </c>
      <c r="J2677" t="inlineStr">
        <is>
          <t>---</t>
        </is>
      </c>
      <c r="K2677" t="inlineStr">
        <is>
          <t>---</t>
        </is>
      </c>
      <c r="L2677" t="inlineStr">
        <is>
          <t>---</t>
        </is>
      </c>
      <c r="M2677" t="inlineStr">
        <is>
          <t>---</t>
        </is>
      </c>
      <c r="N2677" t="inlineStr">
        <is>
          <t>---</t>
        </is>
      </c>
      <c r="O2677" t="inlineStr">
        <is>
          <t>---</t>
        </is>
      </c>
      <c r="P2677" t="inlineStr">
        <is>
          <t>---</t>
        </is>
      </c>
      <c r="Q2677" t="inlineStr">
        <is>
          <t>---</t>
        </is>
      </c>
      <c r="R2677" t="inlineStr">
        <is>
          <t>---</t>
        </is>
      </c>
      <c r="S2677" t="inlineStr">
        <is>
          <t>---</t>
        </is>
      </c>
      <c r="T2677" t="inlineStr">
        <is>
          <t>---</t>
        </is>
      </c>
      <c r="U2677" t="inlineStr">
        <is>
          <t>---</t>
        </is>
      </c>
      <c r="V2677" t="inlineStr">
        <is>
          <t>---</t>
        </is>
      </c>
      <c r="W2677" t="inlineStr"/>
      <c r="X2677" t="inlineStr">
        <is>
          <t>GON/CSFA/ST00798</t>
        </is>
      </c>
      <c r="Y2677" t="inlineStr">
        <is>
          <t>GON/CSFA/ST00798</t>
        </is>
      </c>
      <c r="Z2677" t="inlineStr">
        <is>
          <t>2025-07-18 21:29:21</t>
        </is>
      </c>
      <c r="AA2677" t="inlineStr">
        <is>
          <t>2025-07-18 21:28:37</t>
        </is>
      </c>
      <c r="AB2677" t="inlineStr">
        <is>
          <t>6fanelle</t>
        </is>
      </c>
      <c r="AC2677" t="inlineStr">
        <is>
          <t>2025-07-18 21:38:02</t>
        </is>
      </c>
      <c r="AD2677" s="1" t="inlineStr">
        <is>
          <t>https://www.commcarehq.org/a/caris-test/reports/form_data/62e6ac37-87a2-4797-b0e4-b5a9cec93c08/</t>
        </is>
      </c>
      <c r="AE2677" t="inlineStr">
        <is>
          <t>---</t>
        </is>
      </c>
      <c r="AF2677" t="inlineStr">
        <is>
          <t>3c5a623af057e23a32ae4000_39612</t>
        </is>
      </c>
      <c r="AG2677" t="inlineStr">
        <is>
          <t>OK</t>
        </is>
      </c>
      <c r="AH2677" t="inlineStr">
        <is>
          <t>2025-07-18 21:29:21</t>
        </is>
      </c>
      <c r="AI2677" t="inlineStr">
        <is>
          <t>77e73a29fdd3960370fdde684accae91</t>
        </is>
      </c>
      <c r="AJ2677" t="inlineStr">
        <is>
          <t>2025-07-17</t>
        </is>
      </c>
      <c r="AK2677" t="inlineStr">
        <is>
          <t>3</t>
        </is>
      </c>
      <c r="AL2677" t="inlineStr">
        <is>
          <t>---</t>
        </is>
      </c>
      <c r="AM2677" t="inlineStr">
        <is>
          <t>0</t>
        </is>
      </c>
      <c r="AN2677" t="inlineStr">
        <is>
          <t>---</t>
        </is>
      </c>
      <c r="AO2677" t="inlineStr">
        <is>
          <t>1</t>
        </is>
      </c>
      <c r="AP2677" t="inlineStr">
        <is>
          <t>0</t>
        </is>
      </c>
      <c r="AQ2677" t="inlineStr">
        <is>
          <t>---</t>
        </is>
      </c>
      <c r="AR2677" t="inlineStr">
        <is>
          <t>---</t>
        </is>
      </c>
      <c r="AS2677" t="inlineStr">
        <is>
          <t>---</t>
        </is>
      </c>
      <c r="AT2677" t="inlineStr"/>
      <c r="AU2677" t="inlineStr">
        <is>
          <t>---</t>
        </is>
      </c>
      <c r="AV2677" t="inlineStr">
        <is>
          <t>---</t>
        </is>
      </c>
      <c r="AW2677" t="inlineStr">
        <is>
          <t>---</t>
        </is>
      </c>
      <c r="AX2677" t="inlineStr">
        <is>
          <t>---</t>
        </is>
      </c>
      <c r="AY2677" t="inlineStr">
        <is>
          <t>---</t>
        </is>
      </c>
      <c r="AZ2677" t="inlineStr">
        <is>
          <t>---</t>
        </is>
      </c>
      <c r="BA2677" t="inlineStr">
        <is>
          <t>77e73a29fdd3960370fdde684accae91</t>
        </is>
      </c>
      <c r="BB2677" t="inlineStr">
        <is>
          <t>http://openrosa.org/formdesigner/0B48E039-1E80-49A7-AC24-732B6E788E39</t>
        </is>
      </c>
      <c r="BC2677" t="inlineStr">
        <is>
          <t>Ration et autres visites</t>
        </is>
      </c>
      <c r="BD2677" t="inlineStr">
        <is>
          <t>CommCare Android, version "2.57.0"(472005). App v16173. CommCare Version 2.57.0. Build 472005, built on: 2025-05-09</t>
        </is>
      </c>
      <c r="BE2677" t="inlineStr">
        <is>
          <t>commcare_72da4207-4655-44e1-be24-f5ff406244ff</t>
        </is>
      </c>
      <c r="BF2677" t="inlineStr">
        <is>
          <t>19.4547096 -72.6855365 0.0 1799.99</t>
        </is>
      </c>
      <c r="BG2677" t="inlineStr">
        <is>
          <t>f13d8149fc6d39ebe86af18272310ff9</t>
        </is>
      </c>
      <c r="BH2677" t="inlineStr">
        <is>
          <t>e80e5bb19d0d4d1e94c8a1a966fa7d8f</t>
        </is>
      </c>
      <c r="BI2677" t="inlineStr">
        <is>
          <t>15246</t>
        </is>
      </c>
      <c r="BJ2677" t="inlineStr">
        <is>
          <t>XFormInstance</t>
        </is>
      </c>
      <c r="BK2677" t="inlineStr">
        <is>
          <t>30f04632633e11f0aa77c10d2ae9bc3c</t>
        </is>
      </c>
      <c r="BL2677" t="b">
        <v>0</v>
      </c>
      <c r="BM2677" t="inlineStr">
        <is>
          <t>---</t>
        </is>
      </c>
      <c r="BN2677" t="inlineStr">
        <is>
          <t>200.113.230.119</t>
        </is>
      </c>
      <c r="BO2677" t="inlineStr">
        <is>
          <t>Kervencia Joseph</t>
        </is>
      </c>
    </row>
    <row r="2678">
      <c r="A2678" t="inlineStr">
        <is>
          <t>2676</t>
        </is>
      </c>
      <c r="B2678" t="inlineStr">
        <is>
          <t>e2c79d21-128c-4e8e-b0c2-eb6c1661fefd</t>
        </is>
      </c>
      <c r="C2678" t="inlineStr">
        <is>
          <t>2025-07-18</t>
        </is>
      </c>
      <c r="D2678" t="inlineStr">
        <is>
          <t>3</t>
        </is>
      </c>
      <c r="E2678" t="inlineStr">
        <is>
          <t>---</t>
        </is>
      </c>
      <c r="F2678" t="inlineStr">
        <is>
          <t>0</t>
        </is>
      </c>
      <c r="G2678" t="inlineStr">
        <is>
          <t>---</t>
        </is>
      </c>
      <c r="H2678" t="inlineStr">
        <is>
          <t>1</t>
        </is>
      </c>
      <c r="I2678" t="inlineStr">
        <is>
          <t>1</t>
        </is>
      </c>
      <c r="J2678" t="inlineStr">
        <is>
          <t>1</t>
        </is>
      </c>
      <c r="K2678" t="inlineStr">
        <is>
          <t>---</t>
        </is>
      </c>
      <c r="L2678" t="inlineStr">
        <is>
          <t>---</t>
        </is>
      </c>
      <c r="M2678" t="inlineStr">
        <is>
          <t>---</t>
        </is>
      </c>
      <c r="N2678" t="inlineStr">
        <is>
          <t>---</t>
        </is>
      </c>
      <c r="O2678" t="inlineStr">
        <is>
          <t>---</t>
        </is>
      </c>
      <c r="P2678" t="inlineStr">
        <is>
          <t>---</t>
        </is>
      </c>
      <c r="Q2678" t="inlineStr">
        <is>
          <t>---</t>
        </is>
      </c>
      <c r="R2678" t="inlineStr"/>
      <c r="S2678" t="inlineStr"/>
      <c r="T2678" t="inlineStr"/>
      <c r="U2678" t="inlineStr"/>
      <c r="V2678" t="inlineStr"/>
      <c r="W2678" t="inlineStr"/>
      <c r="X2678" t="inlineStr">
        <is>
          <t>CAP/HSCM/ST03012</t>
        </is>
      </c>
      <c r="Y2678" t="inlineStr">
        <is>
          <t>CAP/HSCM/ST03012</t>
        </is>
      </c>
      <c r="Z2678" t="inlineStr">
        <is>
          <t>2025-07-18 21:01:38</t>
        </is>
      </c>
      <c r="AA2678" t="inlineStr">
        <is>
          <t>2025-07-18 21:01:20</t>
        </is>
      </c>
      <c r="AB2678" t="inlineStr">
        <is>
          <t>1fleurgile</t>
        </is>
      </c>
      <c r="AC2678" t="inlineStr">
        <is>
          <t>2025-07-20 20:09:32</t>
        </is>
      </c>
      <c r="AD2678" s="1" t="inlineStr">
        <is>
          <t>https://www.commcarehq.org/a/caris-test/reports/form_data/e2c79d21-128c-4e8e-b0c2-eb6c1661fefd/</t>
        </is>
      </c>
      <c r="AE2678" t="inlineStr">
        <is>
          <t>---</t>
        </is>
      </c>
      <c r="AF2678" t="inlineStr">
        <is>
          <t>3c5a623af057e23a32ae4000_105931</t>
        </is>
      </c>
      <c r="AG2678" t="inlineStr">
        <is>
          <t>OK</t>
        </is>
      </c>
      <c r="AH2678" t="inlineStr">
        <is>
          <t>2025-07-18 21:01:38</t>
        </is>
      </c>
      <c r="AI2678" t="inlineStr">
        <is>
          <t>9cfdf7db54419d22491b2c964b5162b3</t>
        </is>
      </c>
      <c r="AJ2678" t="inlineStr">
        <is>
          <t>2025-07-18</t>
        </is>
      </c>
      <c r="AK2678" t="inlineStr">
        <is>
          <t>3</t>
        </is>
      </c>
      <c r="AL2678" t="inlineStr">
        <is>
          <t>---</t>
        </is>
      </c>
      <c r="AM2678" t="inlineStr">
        <is>
          <t>0</t>
        </is>
      </c>
      <c r="AN2678" t="inlineStr">
        <is>
          <t>---</t>
        </is>
      </c>
      <c r="AO2678" t="inlineStr">
        <is>
          <t>1</t>
        </is>
      </c>
      <c r="AP2678" t="inlineStr">
        <is>
          <t>1</t>
        </is>
      </c>
      <c r="AQ2678" t="inlineStr"/>
      <c r="AR2678" t="inlineStr"/>
      <c r="AS2678" t="inlineStr"/>
      <c r="AT2678" t="inlineStr"/>
      <c r="AU2678" t="inlineStr">
        <is>
          <t>---</t>
        </is>
      </c>
      <c r="AV2678" t="inlineStr">
        <is>
          <t>---</t>
        </is>
      </c>
      <c r="AW2678" t="inlineStr">
        <is>
          <t>---</t>
        </is>
      </c>
      <c r="AX2678" t="inlineStr">
        <is>
          <t>---</t>
        </is>
      </c>
      <c r="AY2678" t="inlineStr">
        <is>
          <t>---</t>
        </is>
      </c>
      <c r="AZ2678" t="inlineStr">
        <is>
          <t>---</t>
        </is>
      </c>
      <c r="BA2678" t="inlineStr">
        <is>
          <t>9cfdf7db54419d22491b2c964b5162b3</t>
        </is>
      </c>
      <c r="BB2678" t="inlineStr">
        <is>
          <t>http://openrosa.org/formdesigner/0B48E039-1E80-49A7-AC24-732B6E788E39</t>
        </is>
      </c>
      <c r="BC2678" t="inlineStr">
        <is>
          <t>Ration et autres visites</t>
        </is>
      </c>
      <c r="BD2678" t="inlineStr">
        <is>
          <t>CommCare Android, version "2.57.0"(474021). App v16173. CommCare Version 2.57.0. Build 474021, built on: 2025-06-13</t>
        </is>
      </c>
      <c r="BE2678" t="inlineStr">
        <is>
          <t>commcare_76b456dd-7d90-498a-a785-92f136625a61</t>
        </is>
      </c>
      <c r="BF2678" t="inlineStr">
        <is>
          <t>19.7246923 -72.22472 0.0 2099.99</t>
        </is>
      </c>
      <c r="BG2678" t="inlineStr">
        <is>
          <t>f13d8149fc6d39ebe86af18272310ff9</t>
        </is>
      </c>
      <c r="BH2678" t="inlineStr">
        <is>
          <t>e80e5bb19d0d4d1e94c8a1a966fa7d8f</t>
        </is>
      </c>
      <c r="BI2678" t="inlineStr">
        <is>
          <t>15246</t>
        </is>
      </c>
      <c r="BJ2678" t="inlineStr">
        <is>
          <t>XFormInstance</t>
        </is>
      </c>
      <c r="BK2678" t="inlineStr">
        <is>
          <t>7ca75d7865a411f0b04fb9284ea6fd8e</t>
        </is>
      </c>
      <c r="BL2678" t="b">
        <v>0</v>
      </c>
      <c r="BM2678" t="inlineStr">
        <is>
          <t>---</t>
        </is>
      </c>
      <c r="BN2678" t="inlineStr">
        <is>
          <t>200.113.248.157</t>
        </is>
      </c>
      <c r="BO2678" t="inlineStr">
        <is>
          <t>Sendeline Myrtil</t>
        </is>
      </c>
    </row>
    <row r="2679">
      <c r="A2679" t="inlineStr">
        <is>
          <t>2677</t>
        </is>
      </c>
      <c r="B2679" t="inlineStr">
        <is>
          <t>bfd9acd5-3ec8-4332-a91d-afa461bdd240</t>
        </is>
      </c>
      <c r="C2679" t="inlineStr">
        <is>
          <t>2025-07-18</t>
        </is>
      </c>
      <c r="D2679" t="inlineStr">
        <is>
          <t>3</t>
        </is>
      </c>
      <c r="E2679" t="inlineStr">
        <is>
          <t>---</t>
        </is>
      </c>
      <c r="F2679" t="inlineStr">
        <is>
          <t>1</t>
        </is>
      </c>
      <c r="G2679" t="inlineStr">
        <is>
          <t>---</t>
        </is>
      </c>
      <c r="H2679" t="inlineStr">
        <is>
          <t>1</t>
        </is>
      </c>
      <c r="I2679" t="inlineStr">
        <is>
          <t>1</t>
        </is>
      </c>
      <c r="J2679" t="inlineStr">
        <is>
          <t>1</t>
        </is>
      </c>
      <c r="K2679" t="inlineStr">
        <is>
          <t>---</t>
        </is>
      </c>
      <c r="L2679" t="inlineStr">
        <is>
          <t>---</t>
        </is>
      </c>
      <c r="M2679" t="inlineStr">
        <is>
          <t>---</t>
        </is>
      </c>
      <c r="N2679" t="inlineStr">
        <is>
          <t>---</t>
        </is>
      </c>
      <c r="O2679" t="inlineStr">
        <is>
          <t>---</t>
        </is>
      </c>
      <c r="P2679" t="inlineStr">
        <is>
          <t>---</t>
        </is>
      </c>
      <c r="Q2679" t="inlineStr">
        <is>
          <t>---</t>
        </is>
      </c>
      <c r="R2679" t="inlineStr"/>
      <c r="S2679" t="inlineStr"/>
      <c r="T2679" t="inlineStr"/>
      <c r="U2679" t="inlineStr"/>
      <c r="V2679" t="inlineStr"/>
      <c r="W2679" t="inlineStr"/>
      <c r="X2679" t="inlineStr">
        <is>
          <t>CAP/HSCM/ST03748</t>
        </is>
      </c>
      <c r="Y2679" t="inlineStr">
        <is>
          <t>CAP/HSCM/ST03748</t>
        </is>
      </c>
      <c r="Z2679" t="inlineStr">
        <is>
          <t>2025-07-18 21:02:14</t>
        </is>
      </c>
      <c r="AA2679" t="inlineStr">
        <is>
          <t>2025-07-18 21:01:57</t>
        </is>
      </c>
      <c r="AB2679" t="inlineStr">
        <is>
          <t>1fleurgile</t>
        </is>
      </c>
      <c r="AC2679" t="inlineStr">
        <is>
          <t>2025-07-20 20:09:32</t>
        </is>
      </c>
      <c r="AD2679" s="1" t="inlineStr">
        <is>
          <t>https://www.commcarehq.org/a/caris-test/reports/form_data/bfd9acd5-3ec8-4332-a91d-afa461bdd240/</t>
        </is>
      </c>
      <c r="AE2679" t="inlineStr">
        <is>
          <t>---</t>
        </is>
      </c>
      <c r="AF2679" t="inlineStr">
        <is>
          <t>3c5a623af057e23a32ae4000_37634</t>
        </is>
      </c>
      <c r="AG2679" t="inlineStr">
        <is>
          <t>OK</t>
        </is>
      </c>
      <c r="AH2679" t="inlineStr">
        <is>
          <t>2025-07-18 21:02:14</t>
        </is>
      </c>
      <c r="AI2679" t="inlineStr">
        <is>
          <t>9cfdf7db54419d22491b2c964b5162b3</t>
        </is>
      </c>
      <c r="AJ2679" t="inlineStr">
        <is>
          <t>2025-07-18</t>
        </is>
      </c>
      <c r="AK2679" t="inlineStr">
        <is>
          <t>3</t>
        </is>
      </c>
      <c r="AL2679" t="inlineStr">
        <is>
          <t>---</t>
        </is>
      </c>
      <c r="AM2679" t="inlineStr">
        <is>
          <t>1</t>
        </is>
      </c>
      <c r="AN2679" t="inlineStr">
        <is>
          <t>---</t>
        </is>
      </c>
      <c r="AO2679" t="inlineStr">
        <is>
          <t>1</t>
        </is>
      </c>
      <c r="AP2679" t="inlineStr">
        <is>
          <t>1</t>
        </is>
      </c>
      <c r="AQ2679" t="inlineStr"/>
      <c r="AR2679" t="inlineStr"/>
      <c r="AS2679" t="inlineStr"/>
      <c r="AT2679" t="inlineStr"/>
      <c r="AU2679" t="inlineStr">
        <is>
          <t>---</t>
        </is>
      </c>
      <c r="AV2679" t="inlineStr">
        <is>
          <t>---</t>
        </is>
      </c>
      <c r="AW2679" t="inlineStr">
        <is>
          <t>---</t>
        </is>
      </c>
      <c r="AX2679" t="inlineStr">
        <is>
          <t>---</t>
        </is>
      </c>
      <c r="AY2679" t="inlineStr">
        <is>
          <t>---</t>
        </is>
      </c>
      <c r="AZ2679" t="inlineStr">
        <is>
          <t>---</t>
        </is>
      </c>
      <c r="BA2679" t="inlineStr">
        <is>
          <t>9cfdf7db54419d22491b2c964b5162b3</t>
        </is>
      </c>
      <c r="BB2679" t="inlineStr">
        <is>
          <t>http://openrosa.org/formdesigner/0B48E039-1E80-49A7-AC24-732B6E788E39</t>
        </is>
      </c>
      <c r="BC2679" t="inlineStr">
        <is>
          <t>Ration et autres visites</t>
        </is>
      </c>
      <c r="BD2679" t="inlineStr">
        <is>
          <t>CommCare Android, version "2.57.0"(474021). App v16173. CommCare Version 2.57.0. Build 474021, built on: 2025-06-13</t>
        </is>
      </c>
      <c r="BE2679" t="inlineStr">
        <is>
          <t>commcare_76b456dd-7d90-498a-a785-92f136625a61</t>
        </is>
      </c>
      <c r="BF2679" t="inlineStr">
        <is>
          <t>19.726664 -72.2201713 -25.91 19.58</t>
        </is>
      </c>
      <c r="BG2679" t="inlineStr">
        <is>
          <t>f13d8149fc6d39ebe86af18272310ff9</t>
        </is>
      </c>
      <c r="BH2679" t="inlineStr">
        <is>
          <t>e80e5bb19d0d4d1e94c8a1a966fa7d8f</t>
        </is>
      </c>
      <c r="BI2679" t="inlineStr">
        <is>
          <t>15246</t>
        </is>
      </c>
      <c r="BJ2679" t="inlineStr">
        <is>
          <t>XFormInstance</t>
        </is>
      </c>
      <c r="BK2679" t="inlineStr">
        <is>
          <t>7ca75d7865a411f0b04fb9284ea6fd8e</t>
        </is>
      </c>
      <c r="BL2679" t="b">
        <v>0</v>
      </c>
      <c r="BM2679" t="inlineStr">
        <is>
          <t>---</t>
        </is>
      </c>
      <c r="BN2679" t="inlineStr">
        <is>
          <t>200.113.248.157</t>
        </is>
      </c>
      <c r="BO2679" t="inlineStr">
        <is>
          <t>Jean Luckson</t>
        </is>
      </c>
    </row>
    <row r="2680">
      <c r="A2680" t="inlineStr">
        <is>
          <t>2678</t>
        </is>
      </c>
      <c r="B2680" t="inlineStr">
        <is>
          <t>a47e32d2-ec8a-4d18-9d17-bec04b975d4a</t>
        </is>
      </c>
      <c r="C2680" t="inlineStr">
        <is>
          <t>2025-07-18</t>
        </is>
      </c>
      <c r="D2680" t="inlineStr">
        <is>
          <t>3</t>
        </is>
      </c>
      <c r="E2680" t="inlineStr">
        <is>
          <t>---</t>
        </is>
      </c>
      <c r="F2680" t="inlineStr">
        <is>
          <t>1</t>
        </is>
      </c>
      <c r="G2680" t="inlineStr">
        <is>
          <t>---</t>
        </is>
      </c>
      <c r="H2680" t="inlineStr">
        <is>
          <t>1</t>
        </is>
      </c>
      <c r="I2680" t="inlineStr">
        <is>
          <t>1</t>
        </is>
      </c>
      <c r="J2680" t="inlineStr">
        <is>
          <t>1</t>
        </is>
      </c>
      <c r="K2680" t="inlineStr">
        <is>
          <t>---</t>
        </is>
      </c>
      <c r="L2680" t="inlineStr">
        <is>
          <t>---</t>
        </is>
      </c>
      <c r="M2680" t="inlineStr">
        <is>
          <t>---</t>
        </is>
      </c>
      <c r="N2680" t="inlineStr">
        <is>
          <t>---</t>
        </is>
      </c>
      <c r="O2680" t="inlineStr">
        <is>
          <t>---</t>
        </is>
      </c>
      <c r="P2680" t="inlineStr">
        <is>
          <t>---</t>
        </is>
      </c>
      <c r="Q2680" t="inlineStr">
        <is>
          <t>---</t>
        </is>
      </c>
      <c r="R2680" t="inlineStr"/>
      <c r="S2680" t="inlineStr"/>
      <c r="T2680" t="inlineStr"/>
      <c r="U2680" t="inlineStr"/>
      <c r="V2680" t="inlineStr"/>
      <c r="W2680" t="inlineStr"/>
      <c r="X2680" t="inlineStr">
        <is>
          <t>CAP/HSCM/ST03720</t>
        </is>
      </c>
      <c r="Y2680" t="inlineStr">
        <is>
          <t>CAP/HSCM/ST03720</t>
        </is>
      </c>
      <c r="Z2680" t="inlineStr">
        <is>
          <t>2025-07-18 21:03:13</t>
        </is>
      </c>
      <c r="AA2680" t="inlineStr">
        <is>
          <t>2025-07-18 21:02:56</t>
        </is>
      </c>
      <c r="AB2680" t="inlineStr">
        <is>
          <t>1fleurgile</t>
        </is>
      </c>
      <c r="AC2680" t="inlineStr">
        <is>
          <t>2025-07-20 20:09:33</t>
        </is>
      </c>
      <c r="AD2680" s="1" t="inlineStr">
        <is>
          <t>https://www.commcarehq.org/a/caris-test/reports/form_data/a47e32d2-ec8a-4d18-9d17-bec04b975d4a/</t>
        </is>
      </c>
      <c r="AE2680" t="inlineStr">
        <is>
          <t>---</t>
        </is>
      </c>
      <c r="AF2680" t="inlineStr">
        <is>
          <t>3c5a623af057e23a32ae4000_40411</t>
        </is>
      </c>
      <c r="AG2680" t="inlineStr">
        <is>
          <t>OK</t>
        </is>
      </c>
      <c r="AH2680" t="inlineStr">
        <is>
          <t>2025-07-18 21:03:13</t>
        </is>
      </c>
      <c r="AI2680" t="inlineStr">
        <is>
          <t>9cfdf7db54419d22491b2c964b5162b3</t>
        </is>
      </c>
      <c r="AJ2680" t="inlineStr">
        <is>
          <t>2025-07-18</t>
        </is>
      </c>
      <c r="AK2680" t="inlineStr">
        <is>
          <t>3</t>
        </is>
      </c>
      <c r="AL2680" t="inlineStr">
        <is>
          <t>---</t>
        </is>
      </c>
      <c r="AM2680" t="inlineStr">
        <is>
          <t>1</t>
        </is>
      </c>
      <c r="AN2680" t="inlineStr">
        <is>
          <t>---</t>
        </is>
      </c>
      <c r="AO2680" t="inlineStr">
        <is>
          <t>1</t>
        </is>
      </c>
      <c r="AP2680" t="inlineStr">
        <is>
          <t>1</t>
        </is>
      </c>
      <c r="AQ2680" t="inlineStr"/>
      <c r="AR2680" t="inlineStr"/>
      <c r="AS2680" t="inlineStr"/>
      <c r="AT2680" t="inlineStr"/>
      <c r="AU2680" t="inlineStr">
        <is>
          <t>---</t>
        </is>
      </c>
      <c r="AV2680" t="inlineStr">
        <is>
          <t>---</t>
        </is>
      </c>
      <c r="AW2680" t="inlineStr">
        <is>
          <t>---</t>
        </is>
      </c>
      <c r="AX2680" t="inlineStr">
        <is>
          <t>---</t>
        </is>
      </c>
      <c r="AY2680" t="inlineStr">
        <is>
          <t>---</t>
        </is>
      </c>
      <c r="AZ2680" t="inlineStr">
        <is>
          <t>---</t>
        </is>
      </c>
      <c r="BA2680" t="inlineStr">
        <is>
          <t>9cfdf7db54419d22491b2c964b5162b3</t>
        </is>
      </c>
      <c r="BB2680" t="inlineStr">
        <is>
          <t>http://openrosa.org/formdesigner/0B48E039-1E80-49A7-AC24-732B6E788E39</t>
        </is>
      </c>
      <c r="BC2680" t="inlineStr">
        <is>
          <t>Ration et autres visites</t>
        </is>
      </c>
      <c r="BD2680" t="inlineStr">
        <is>
          <t>CommCare Android, version "2.57.0"(474021). App v16173. CommCare Version 2.57.0. Build 474021, built on: 2025-06-13</t>
        </is>
      </c>
      <c r="BE2680" t="inlineStr">
        <is>
          <t>commcare_76b456dd-7d90-498a-a785-92f136625a61</t>
        </is>
      </c>
      <c r="BF2680" t="inlineStr">
        <is>
          <t>19.7266287 -72.2201485 -27.33 17.36</t>
        </is>
      </c>
      <c r="BG2680" t="inlineStr">
        <is>
          <t>f13d8149fc6d39ebe86af18272310ff9</t>
        </is>
      </c>
      <c r="BH2680" t="inlineStr">
        <is>
          <t>e80e5bb19d0d4d1e94c8a1a966fa7d8f</t>
        </is>
      </c>
      <c r="BI2680" t="inlineStr">
        <is>
          <t>15246</t>
        </is>
      </c>
      <c r="BJ2680" t="inlineStr">
        <is>
          <t>XFormInstance</t>
        </is>
      </c>
      <c r="BK2680" t="inlineStr">
        <is>
          <t>7ca75d7865a411f0b04fb9284ea6fd8e</t>
        </is>
      </c>
      <c r="BL2680" t="b">
        <v>0</v>
      </c>
      <c r="BM2680" t="inlineStr">
        <is>
          <t>---</t>
        </is>
      </c>
      <c r="BN2680" t="inlineStr">
        <is>
          <t>200.113.248.157</t>
        </is>
      </c>
      <c r="BO2680" t="inlineStr">
        <is>
          <t>Colas Kensie Love</t>
        </is>
      </c>
    </row>
    <row r="2681">
      <c r="A2681" t="inlineStr">
        <is>
          <t>2679</t>
        </is>
      </c>
      <c r="B2681" t="inlineStr">
        <is>
          <t>b655c043-fccc-47ed-89e6-932fd170cee7</t>
        </is>
      </c>
      <c r="C2681" t="inlineStr">
        <is>
          <t>2025-07-18</t>
        </is>
      </c>
      <c r="D2681" t="inlineStr">
        <is>
          <t>8</t>
        </is>
      </c>
      <c r="E2681" t="inlineStr">
        <is>
          <t>---</t>
        </is>
      </c>
      <c r="F2681" t="inlineStr">
        <is>
          <t>1</t>
        </is>
      </c>
      <c r="G2681" t="inlineStr">
        <is>
          <t>---</t>
        </is>
      </c>
      <c r="H2681" t="inlineStr">
        <is>
          <t>1</t>
        </is>
      </c>
      <c r="I2681" t="inlineStr">
        <is>
          <t>1</t>
        </is>
      </c>
      <c r="J2681" t="inlineStr">
        <is>
          <t>1</t>
        </is>
      </c>
      <c r="K2681" t="inlineStr">
        <is>
          <t>---</t>
        </is>
      </c>
      <c r="L2681" t="inlineStr">
        <is>
          <t>---</t>
        </is>
      </c>
      <c r="M2681" t="inlineStr">
        <is>
          <t>---</t>
        </is>
      </c>
      <c r="N2681" t="inlineStr">
        <is>
          <t>---</t>
        </is>
      </c>
      <c r="O2681" t="inlineStr">
        <is>
          <t>---</t>
        </is>
      </c>
      <c r="P2681" t="inlineStr">
        <is>
          <t>---</t>
        </is>
      </c>
      <c r="Q2681" t="inlineStr">
        <is>
          <t>---</t>
        </is>
      </c>
      <c r="R2681" t="inlineStr"/>
      <c r="S2681" t="inlineStr"/>
      <c r="T2681" t="inlineStr"/>
      <c r="U2681" t="inlineStr"/>
      <c r="V2681" t="inlineStr"/>
      <c r="W2681" t="inlineStr"/>
      <c r="X2681" t="inlineStr">
        <is>
          <t>PAP/GCHO/ST06566</t>
        </is>
      </c>
      <c r="Y2681" t="inlineStr">
        <is>
          <t>PAP/GCHO/ST06566</t>
        </is>
      </c>
      <c r="Z2681" t="inlineStr">
        <is>
          <t>2025-07-20 23:07:16</t>
        </is>
      </c>
      <c r="AA2681" t="inlineStr">
        <is>
          <t>2025-07-20 23:06:58</t>
        </is>
      </c>
      <c r="AB2681" t="inlineStr">
        <is>
          <t>2nathalie</t>
        </is>
      </c>
      <c r="AC2681" t="inlineStr">
        <is>
          <t>2025-07-20 23:07:29</t>
        </is>
      </c>
      <c r="AD2681" s="1" t="inlineStr">
        <is>
          <t>https://www.commcarehq.org/a/caris-test/reports/form_data/b655c043-fccc-47ed-89e6-932fd170cee7/</t>
        </is>
      </c>
      <c r="AE2681" t="inlineStr">
        <is>
          <t>---</t>
        </is>
      </c>
      <c r="AF2681" t="inlineStr">
        <is>
          <t>3c5a623af057e23a32ae4000_25552</t>
        </is>
      </c>
      <c r="AG2681" t="inlineStr">
        <is>
          <t>---</t>
        </is>
      </c>
      <c r="AH2681" t="inlineStr">
        <is>
          <t>2025-07-20 23:07:16</t>
        </is>
      </c>
      <c r="AI2681" t="inlineStr">
        <is>
          <t>3c7e14bc31cb425997c89e194bb7c839</t>
        </is>
      </c>
      <c r="AJ2681" t="inlineStr">
        <is>
          <t>2025-07-18</t>
        </is>
      </c>
      <c r="AK2681" t="inlineStr">
        <is>
          <t>8</t>
        </is>
      </c>
      <c r="AL2681" t="inlineStr">
        <is>
          <t>---</t>
        </is>
      </c>
      <c r="AM2681" t="inlineStr">
        <is>
          <t>1</t>
        </is>
      </c>
      <c r="AN2681" t="inlineStr">
        <is>
          <t>---</t>
        </is>
      </c>
      <c r="AO2681" t="inlineStr">
        <is>
          <t>1</t>
        </is>
      </c>
      <c r="AP2681" t="inlineStr">
        <is>
          <t>1</t>
        </is>
      </c>
      <c r="AQ2681" t="inlineStr"/>
      <c r="AR2681" t="inlineStr"/>
      <c r="AS2681" t="inlineStr"/>
      <c r="AT2681" t="inlineStr"/>
      <c r="AU2681" t="inlineStr">
        <is>
          <t>---</t>
        </is>
      </c>
      <c r="AV2681" t="inlineStr">
        <is>
          <t>---</t>
        </is>
      </c>
      <c r="AW2681" t="inlineStr">
        <is>
          <t>---</t>
        </is>
      </c>
      <c r="AX2681" t="inlineStr">
        <is>
          <t>---</t>
        </is>
      </c>
      <c r="AY2681" t="inlineStr">
        <is>
          <t>---</t>
        </is>
      </c>
      <c r="AZ2681" t="inlineStr">
        <is>
          <t>---</t>
        </is>
      </c>
      <c r="BA2681" t="inlineStr">
        <is>
          <t>3c7e14bc31cb425997c89e194bb7c839</t>
        </is>
      </c>
      <c r="BB2681" t="inlineStr">
        <is>
          <t>http://openrosa.org/formdesigner/0B48E039-1E80-49A7-AC24-732B6E788E39</t>
        </is>
      </c>
      <c r="BC2681" t="inlineStr">
        <is>
          <t>Ration et autres visites</t>
        </is>
      </c>
      <c r="BD2681" t="inlineStr">
        <is>
          <t>CommCare Android, version "2.57.1"(474458). App v16173. CommCare Version 2.57.1. Build 474458, built on: 2025-07-03</t>
        </is>
      </c>
      <c r="BE2681" t="inlineStr">
        <is>
          <t>commcare_647f84a5-f6ee-472f-a5d6-09fe1d167e6e</t>
        </is>
      </c>
      <c r="BF2681" t="inlineStr"/>
      <c r="BG2681" t="inlineStr">
        <is>
          <t>f13d8149fc6d39ebe86af18272310ff9</t>
        </is>
      </c>
      <c r="BH2681" t="inlineStr">
        <is>
          <t>e80e5bb19d0d4d1e94c8a1a966fa7d8f</t>
        </is>
      </c>
      <c r="BI2681" t="inlineStr">
        <is>
          <t>15246</t>
        </is>
      </c>
      <c r="BJ2681" t="inlineStr">
        <is>
          <t>XFormInstance</t>
        </is>
      </c>
      <c r="BK2681" t="inlineStr">
        <is>
          <t>93db64ce627211f084ddb98dde488896</t>
        </is>
      </c>
      <c r="BL2681" t="b">
        <v>0</v>
      </c>
      <c r="BM2681" t="inlineStr">
        <is>
          <t>---</t>
        </is>
      </c>
      <c r="BN2681" t="inlineStr">
        <is>
          <t>200.113.214.208</t>
        </is>
      </c>
      <c r="BO2681" t="inlineStr">
        <is>
          <t>Nicolson ST val</t>
        </is>
      </c>
    </row>
    <row r="2682">
      <c r="A2682" t="inlineStr">
        <is>
          <t>2680</t>
        </is>
      </c>
      <c r="B2682" t="inlineStr">
        <is>
          <t>f5a2c75f-cbf2-432e-b735-40d53a3a7fee</t>
        </is>
      </c>
      <c r="C2682" t="inlineStr">
        <is>
          <t>2025-07-18</t>
        </is>
      </c>
      <c r="D2682" t="inlineStr">
        <is>
          <t>4</t>
        </is>
      </c>
      <c r="E2682" t="inlineStr">
        <is>
          <t>apport arv</t>
        </is>
      </c>
      <c r="F2682" t="inlineStr">
        <is>
          <t>1</t>
        </is>
      </c>
      <c r="G2682" t="inlineStr">
        <is>
          <t>pour 3 mois</t>
        </is>
      </c>
      <c r="H2682" t="inlineStr">
        <is>
          <t>1</t>
        </is>
      </c>
      <c r="I2682" t="inlineStr">
        <is>
          <t>1</t>
        </is>
      </c>
      <c r="J2682" t="inlineStr">
        <is>
          <t>1</t>
        </is>
      </c>
      <c r="K2682" t="inlineStr">
        <is>
          <t>---</t>
        </is>
      </c>
      <c r="L2682" t="inlineStr">
        <is>
          <t>---</t>
        </is>
      </c>
      <c r="M2682" t="inlineStr">
        <is>
          <t>---</t>
        </is>
      </c>
      <c r="N2682" t="inlineStr">
        <is>
          <t>---</t>
        </is>
      </c>
      <c r="O2682" t="inlineStr">
        <is>
          <t>---</t>
        </is>
      </c>
      <c r="P2682" t="inlineStr">
        <is>
          <t>---</t>
        </is>
      </c>
      <c r="Q2682" t="inlineStr">
        <is>
          <t>---</t>
        </is>
      </c>
      <c r="R2682" t="inlineStr"/>
      <c r="S2682" t="inlineStr"/>
      <c r="T2682" t="inlineStr"/>
      <c r="U2682" t="inlineStr"/>
      <c r="V2682" t="inlineStr"/>
      <c r="W2682" t="inlineStr"/>
      <c r="X2682" t="inlineStr">
        <is>
          <t>PAP/GCHO/ST08277</t>
        </is>
      </c>
      <c r="Y2682" t="inlineStr">
        <is>
          <t>PAP/GCHO/ST08277</t>
        </is>
      </c>
      <c r="Z2682" t="inlineStr">
        <is>
          <t>2025-07-20 23:08:31</t>
        </is>
      </c>
      <c r="AA2682" t="inlineStr">
        <is>
          <t>2025-07-20 23:07:44</t>
        </is>
      </c>
      <c r="AB2682" t="inlineStr">
        <is>
          <t>2nathalie</t>
        </is>
      </c>
      <c r="AC2682" t="inlineStr">
        <is>
          <t>2025-07-20 23:08:49</t>
        </is>
      </c>
      <c r="AD2682" s="1" t="inlineStr">
        <is>
          <t>https://www.commcarehq.org/a/caris-test/reports/form_data/f5a2c75f-cbf2-432e-b735-40d53a3a7fee/</t>
        </is>
      </c>
      <c r="AE2682" t="inlineStr">
        <is>
          <t>---</t>
        </is>
      </c>
      <c r="AF2682" t="inlineStr">
        <is>
          <t>3c5a623af057e23a32ae4000_151501</t>
        </is>
      </c>
      <c r="AG2682" t="inlineStr">
        <is>
          <t>---</t>
        </is>
      </c>
      <c r="AH2682" t="inlineStr">
        <is>
          <t>2025-07-20 23:08:31</t>
        </is>
      </c>
      <c r="AI2682" t="inlineStr">
        <is>
          <t>3c7e14bc31cb425997c89e194bb7c839</t>
        </is>
      </c>
      <c r="AJ2682" t="inlineStr">
        <is>
          <t>2025-07-18</t>
        </is>
      </c>
      <c r="AK2682" t="inlineStr">
        <is>
          <t>4</t>
        </is>
      </c>
      <c r="AL2682" t="inlineStr">
        <is>
          <t>apport arv</t>
        </is>
      </c>
      <c r="AM2682" t="inlineStr">
        <is>
          <t>1</t>
        </is>
      </c>
      <c r="AN2682" t="inlineStr">
        <is>
          <t>pour 3 mois</t>
        </is>
      </c>
      <c r="AO2682" t="inlineStr">
        <is>
          <t>1</t>
        </is>
      </c>
      <c r="AP2682" t="inlineStr">
        <is>
          <t>1</t>
        </is>
      </c>
      <c r="AQ2682" t="inlineStr"/>
      <c r="AR2682" t="inlineStr"/>
      <c r="AS2682" t="inlineStr"/>
      <c r="AT2682" t="inlineStr"/>
      <c r="AU2682" t="inlineStr">
        <is>
          <t>---</t>
        </is>
      </c>
      <c r="AV2682" t="inlineStr">
        <is>
          <t>---</t>
        </is>
      </c>
      <c r="AW2682" t="inlineStr">
        <is>
          <t>---</t>
        </is>
      </c>
      <c r="AX2682" t="inlineStr">
        <is>
          <t>---</t>
        </is>
      </c>
      <c r="AY2682" t="inlineStr">
        <is>
          <t>---</t>
        </is>
      </c>
      <c r="AZ2682" t="inlineStr">
        <is>
          <t>---</t>
        </is>
      </c>
      <c r="BA2682" t="inlineStr">
        <is>
          <t>3c7e14bc31cb425997c89e194bb7c839</t>
        </is>
      </c>
      <c r="BB2682" t="inlineStr">
        <is>
          <t>http://openrosa.org/formdesigner/0B48E039-1E80-49A7-AC24-732B6E788E39</t>
        </is>
      </c>
      <c r="BC2682" t="inlineStr">
        <is>
          <t>Ration et autres visites</t>
        </is>
      </c>
      <c r="BD2682" t="inlineStr">
        <is>
          <t>CommCare Android, version "2.57.1"(474458). App v16173. CommCare Version 2.57.1. Build 474458, built on: 2025-07-03</t>
        </is>
      </c>
      <c r="BE2682" t="inlineStr">
        <is>
          <t>commcare_647f84a5-f6ee-472f-a5d6-09fe1d167e6e</t>
        </is>
      </c>
      <c r="BF2682" t="inlineStr"/>
      <c r="BG2682" t="inlineStr">
        <is>
          <t>f13d8149fc6d39ebe86af18272310ff9</t>
        </is>
      </c>
      <c r="BH2682" t="inlineStr">
        <is>
          <t>e80e5bb19d0d4d1e94c8a1a966fa7d8f</t>
        </is>
      </c>
      <c r="BI2682" t="inlineStr">
        <is>
          <t>15246</t>
        </is>
      </c>
      <c r="BJ2682" t="inlineStr">
        <is>
          <t>XFormInstance</t>
        </is>
      </c>
      <c r="BK2682" t="inlineStr">
        <is>
          <t>93db64ce627211f084ddb98dde488896</t>
        </is>
      </c>
      <c r="BL2682" t="b">
        <v>0</v>
      </c>
      <c r="BM2682" t="inlineStr">
        <is>
          <t>---</t>
        </is>
      </c>
      <c r="BN2682" t="inlineStr">
        <is>
          <t>200.113.214.208</t>
        </is>
      </c>
      <c r="BO2682" t="inlineStr">
        <is>
          <t>Widelandia Richemond</t>
        </is>
      </c>
    </row>
    <row r="2683">
      <c r="A2683" t="inlineStr">
        <is>
          <t>2681</t>
        </is>
      </c>
      <c r="B2683" t="inlineStr">
        <is>
          <t>87404ddf-db10-4ad1-b6ad-589564f0ebce</t>
        </is>
      </c>
      <c r="C2683" t="inlineStr">
        <is>
          <t>2025-07-18</t>
        </is>
      </c>
      <c r="D2683" t="inlineStr">
        <is>
          <t>3</t>
        </is>
      </c>
      <c r="E2683" t="inlineStr">
        <is>
          <t>---</t>
        </is>
      </c>
      <c r="F2683" t="inlineStr">
        <is>
          <t>0</t>
        </is>
      </c>
      <c r="G2683" t="inlineStr">
        <is>
          <t>---</t>
        </is>
      </c>
      <c r="H2683" t="inlineStr">
        <is>
          <t>1</t>
        </is>
      </c>
      <c r="I2683" t="inlineStr">
        <is>
          <t>1</t>
        </is>
      </c>
      <c r="J2683" t="inlineStr">
        <is>
          <t>1</t>
        </is>
      </c>
      <c r="K2683" t="inlineStr">
        <is>
          <t>---</t>
        </is>
      </c>
      <c r="L2683" t="inlineStr">
        <is>
          <t>---</t>
        </is>
      </c>
      <c r="M2683" t="inlineStr">
        <is>
          <t>---</t>
        </is>
      </c>
      <c r="N2683" t="inlineStr">
        <is>
          <t>---</t>
        </is>
      </c>
      <c r="O2683" t="inlineStr">
        <is>
          <t>---</t>
        </is>
      </c>
      <c r="P2683" t="inlineStr">
        <is>
          <t>---</t>
        </is>
      </c>
      <c r="Q2683" t="inlineStr">
        <is>
          <t>---</t>
        </is>
      </c>
      <c r="R2683" t="inlineStr"/>
      <c r="S2683" t="inlineStr"/>
      <c r="T2683" t="inlineStr"/>
      <c r="U2683" t="inlineStr"/>
      <c r="V2683" t="inlineStr"/>
      <c r="W2683" t="inlineStr"/>
      <c r="X2683" t="inlineStr">
        <is>
          <t>GON/CDIR/ST00627</t>
        </is>
      </c>
      <c r="Y2683" t="inlineStr">
        <is>
          <t>GON/CDIR/ST00627</t>
        </is>
      </c>
      <c r="Z2683" t="inlineStr">
        <is>
          <t>2025-07-21 00:32:27</t>
        </is>
      </c>
      <c r="AA2683" t="inlineStr">
        <is>
          <t>2025-07-21 00:31:56</t>
        </is>
      </c>
      <c r="AB2683" t="inlineStr">
        <is>
          <t>6fanelle</t>
        </is>
      </c>
      <c r="AC2683" t="inlineStr">
        <is>
          <t>2025-07-21 00:40:16</t>
        </is>
      </c>
      <c r="AD2683" s="1" t="inlineStr">
        <is>
          <t>https://www.commcarehq.org/a/caris-test/reports/form_data/87404ddf-db10-4ad1-b6ad-589564f0ebce/</t>
        </is>
      </c>
      <c r="AE2683" t="inlineStr">
        <is>
          <t>---</t>
        </is>
      </c>
      <c r="AF2683" t="inlineStr">
        <is>
          <t>3c5a623af057e23a32ae4000_14260</t>
        </is>
      </c>
      <c r="AG2683" t="inlineStr">
        <is>
          <t>OK</t>
        </is>
      </c>
      <c r="AH2683" t="inlineStr">
        <is>
          <t>2025-07-21 00:32:27</t>
        </is>
      </c>
      <c r="AI2683" t="inlineStr">
        <is>
          <t>77e73a29fdd3960370fdde684accae91</t>
        </is>
      </c>
      <c r="AJ2683" t="inlineStr">
        <is>
          <t>2025-07-18</t>
        </is>
      </c>
      <c r="AK2683" t="inlineStr">
        <is>
          <t>3</t>
        </is>
      </c>
      <c r="AL2683" t="inlineStr">
        <is>
          <t>---</t>
        </is>
      </c>
      <c r="AM2683" t="inlineStr">
        <is>
          <t>0</t>
        </is>
      </c>
      <c r="AN2683" t="inlineStr">
        <is>
          <t>---</t>
        </is>
      </c>
      <c r="AO2683" t="inlineStr">
        <is>
          <t>1</t>
        </is>
      </c>
      <c r="AP2683" t="inlineStr">
        <is>
          <t>1</t>
        </is>
      </c>
      <c r="AQ2683" t="inlineStr"/>
      <c r="AR2683" t="inlineStr"/>
      <c r="AS2683" t="inlineStr"/>
      <c r="AT2683" t="inlineStr"/>
      <c r="AU2683" t="inlineStr">
        <is>
          <t>---</t>
        </is>
      </c>
      <c r="AV2683" t="inlineStr">
        <is>
          <t>---</t>
        </is>
      </c>
      <c r="AW2683" t="inlineStr">
        <is>
          <t>---</t>
        </is>
      </c>
      <c r="AX2683" t="inlineStr">
        <is>
          <t>---</t>
        </is>
      </c>
      <c r="AY2683" t="inlineStr">
        <is>
          <t>---</t>
        </is>
      </c>
      <c r="AZ2683" t="inlineStr">
        <is>
          <t>---</t>
        </is>
      </c>
      <c r="BA2683" t="inlineStr">
        <is>
          <t>77e73a29fdd3960370fdde684accae91</t>
        </is>
      </c>
      <c r="BB2683" t="inlineStr">
        <is>
          <t>http://openrosa.org/formdesigner/0B48E039-1E80-49A7-AC24-732B6E788E39</t>
        </is>
      </c>
      <c r="BC2683" t="inlineStr">
        <is>
          <t>Ration et autres visites</t>
        </is>
      </c>
      <c r="BD2683" t="inlineStr">
        <is>
          <t>CommCare Android, version "2.57.0"(472005). App v16173. CommCare Version 2.57.0. Build 472005, built on: 2025-05-09</t>
        </is>
      </c>
      <c r="BE2683" t="inlineStr">
        <is>
          <t>commcare_72da4207-4655-44e1-be24-f5ff406244ff</t>
        </is>
      </c>
      <c r="BF2683" t="inlineStr">
        <is>
          <t>19.4606941 -72.6877323 0.0 1799.99</t>
        </is>
      </c>
      <c r="BG2683" t="inlineStr">
        <is>
          <t>f13d8149fc6d39ebe86af18272310ff9</t>
        </is>
      </c>
      <c r="BH2683" t="inlineStr">
        <is>
          <t>e80e5bb19d0d4d1e94c8a1a966fa7d8f</t>
        </is>
      </c>
      <c r="BI2683" t="inlineStr">
        <is>
          <t>15246</t>
        </is>
      </c>
      <c r="BJ2683" t="inlineStr">
        <is>
          <t>XFormInstance</t>
        </is>
      </c>
      <c r="BK2683" t="inlineStr">
        <is>
          <t>021263f665cb11f0870a1b1149ee086c</t>
        </is>
      </c>
      <c r="BL2683" t="b">
        <v>0</v>
      </c>
      <c r="BM2683" t="inlineStr">
        <is>
          <t>---</t>
        </is>
      </c>
      <c r="BN2683" t="inlineStr">
        <is>
          <t>200.113.230.22</t>
        </is>
      </c>
      <c r="BO2683" t="inlineStr">
        <is>
          <t xml:space="preserve"> Emmanuel Donato LOUIS</t>
        </is>
      </c>
    </row>
    <row r="2684">
      <c r="A2684" t="inlineStr">
        <is>
          <t>2682</t>
        </is>
      </c>
      <c r="B2684" t="inlineStr">
        <is>
          <t>9290d8f4-ba75-4393-8d69-367f2bcb8e0c</t>
        </is>
      </c>
      <c r="C2684" t="inlineStr">
        <is>
          <t>2025-07-17</t>
        </is>
      </c>
      <c r="D2684" t="inlineStr">
        <is>
          <t>3 4</t>
        </is>
      </c>
      <c r="E2684" t="inlineStr">
        <is>
          <t>Suivi d adherence</t>
        </is>
      </c>
      <c r="F2684" t="inlineStr">
        <is>
          <t>0</t>
        </is>
      </c>
      <c r="G2684" t="inlineStr">
        <is>
          <t>---</t>
        </is>
      </c>
      <c r="H2684" t="inlineStr">
        <is>
          <t>1</t>
        </is>
      </c>
      <c r="I2684" t="inlineStr">
        <is>
          <t>1</t>
        </is>
      </c>
      <c r="J2684" t="inlineStr">
        <is>
          <t>1</t>
        </is>
      </c>
      <c r="K2684" t="inlineStr">
        <is>
          <t>---</t>
        </is>
      </c>
      <c r="L2684" t="inlineStr">
        <is>
          <t>---</t>
        </is>
      </c>
      <c r="M2684" t="inlineStr">
        <is>
          <t>---</t>
        </is>
      </c>
      <c r="N2684" t="inlineStr">
        <is>
          <t>---</t>
        </is>
      </c>
      <c r="O2684" t="inlineStr">
        <is>
          <t>---</t>
        </is>
      </c>
      <c r="P2684" t="inlineStr">
        <is>
          <t>---</t>
        </is>
      </c>
      <c r="Q2684" t="inlineStr">
        <is>
          <t>---</t>
        </is>
      </c>
      <c r="R2684" t="inlineStr"/>
      <c r="S2684" t="inlineStr"/>
      <c r="T2684" t="inlineStr"/>
      <c r="U2684" t="inlineStr"/>
      <c r="V2684" t="inlineStr"/>
      <c r="W2684" t="inlineStr"/>
      <c r="X2684" t="inlineStr">
        <is>
          <t>CAP/CDSF/ST02600</t>
        </is>
      </c>
      <c r="Y2684" t="inlineStr">
        <is>
          <t>CAP/CDSF/ST02600</t>
        </is>
      </c>
      <c r="Z2684" t="inlineStr">
        <is>
          <t>2025-07-18 00:18:58</t>
        </is>
      </c>
      <c r="AA2684" t="inlineStr">
        <is>
          <t>2025-07-18 00:18:05</t>
        </is>
      </c>
      <c r="AB2684" t="inlineStr">
        <is>
          <t>1plyviose</t>
        </is>
      </c>
      <c r="AC2684" t="inlineStr">
        <is>
          <t>2025-07-21 02:20:26</t>
        </is>
      </c>
      <c r="AD2684" s="1" t="inlineStr">
        <is>
          <t>https://www.commcarehq.org/a/caris-test/reports/form_data/9290d8f4-ba75-4393-8d69-367f2bcb8e0c/</t>
        </is>
      </c>
      <c r="AE2684" t="inlineStr">
        <is>
          <t>---</t>
        </is>
      </c>
      <c r="AF2684" t="inlineStr">
        <is>
          <t>3c5a623af057e23a32ae4000_44805</t>
        </is>
      </c>
      <c r="AG2684" t="inlineStr">
        <is>
          <t>OK</t>
        </is>
      </c>
      <c r="AH2684" t="inlineStr">
        <is>
          <t>2025-07-18 00:18:58</t>
        </is>
      </c>
      <c r="AI2684" t="inlineStr">
        <is>
          <t>aab7a2415e99453fbcb8ebd109e92b4f</t>
        </is>
      </c>
      <c r="AJ2684" t="inlineStr">
        <is>
          <t>2025-07-17</t>
        </is>
      </c>
      <c r="AK2684" t="inlineStr">
        <is>
          <t>3 4</t>
        </is>
      </c>
      <c r="AL2684" t="inlineStr">
        <is>
          <t>Suivi d adherence</t>
        </is>
      </c>
      <c r="AM2684" t="inlineStr">
        <is>
          <t>0</t>
        </is>
      </c>
      <c r="AN2684" t="inlineStr">
        <is>
          <t>---</t>
        </is>
      </c>
      <c r="AO2684" t="inlineStr">
        <is>
          <t>1</t>
        </is>
      </c>
      <c r="AP2684" t="inlineStr">
        <is>
          <t>1</t>
        </is>
      </c>
      <c r="AQ2684" t="inlineStr"/>
      <c r="AR2684" t="inlineStr"/>
      <c r="AS2684" t="inlineStr"/>
      <c r="AT2684" t="inlineStr"/>
      <c r="AU2684" t="inlineStr">
        <is>
          <t>---</t>
        </is>
      </c>
      <c r="AV2684" t="inlineStr">
        <is>
          <t>---</t>
        </is>
      </c>
      <c r="AW2684" t="inlineStr">
        <is>
          <t>---</t>
        </is>
      </c>
      <c r="AX2684" t="inlineStr">
        <is>
          <t>---</t>
        </is>
      </c>
      <c r="AY2684" t="inlineStr">
        <is>
          <t>---</t>
        </is>
      </c>
      <c r="AZ2684" t="inlineStr">
        <is>
          <t>---</t>
        </is>
      </c>
      <c r="BA2684" t="inlineStr">
        <is>
          <t>aab7a2415e99453fbcb8ebd109e92b4f</t>
        </is>
      </c>
      <c r="BB2684" t="inlineStr">
        <is>
          <t>http://openrosa.org/formdesigner/0B48E039-1E80-49A7-AC24-732B6E788E39</t>
        </is>
      </c>
      <c r="BC2684" t="inlineStr">
        <is>
          <t>Ration et autres visites</t>
        </is>
      </c>
      <c r="BD2684" t="inlineStr">
        <is>
          <t>CommCare Android, version "2.57.0"(474021). App v16173. CommCare Version 2.57.0. Build 474021, built on: 2025-06-13</t>
        </is>
      </c>
      <c r="BE2684" t="inlineStr">
        <is>
          <t>commcare_d17d77c2-a7e5-4f4b-9b21-6b80894e9762</t>
        </is>
      </c>
      <c r="BF2684" t="inlineStr"/>
      <c r="BG2684" t="inlineStr">
        <is>
          <t>f13d8149fc6d39ebe86af18272310ff9</t>
        </is>
      </c>
      <c r="BH2684" t="inlineStr">
        <is>
          <t>e80e5bb19d0d4d1e94c8a1a966fa7d8f</t>
        </is>
      </c>
      <c r="BI2684" t="inlineStr">
        <is>
          <t>15246</t>
        </is>
      </c>
      <c r="BJ2684" t="inlineStr">
        <is>
          <t>XFormInstance</t>
        </is>
      </c>
      <c r="BK2684" t="inlineStr">
        <is>
          <t>691273a665d611f0aab787d9f97e9f19</t>
        </is>
      </c>
      <c r="BL2684" t="b">
        <v>0</v>
      </c>
      <c r="BM2684" t="inlineStr">
        <is>
          <t>---</t>
        </is>
      </c>
      <c r="BN2684" t="inlineStr">
        <is>
          <t>200.113.215.8</t>
        </is>
      </c>
      <c r="BO2684" t="inlineStr">
        <is>
          <t>Acelin Colas</t>
        </is>
      </c>
    </row>
    <row r="2685">
      <c r="A2685" t="inlineStr">
        <is>
          <t>2683</t>
        </is>
      </c>
      <c r="B2685" t="inlineStr">
        <is>
          <t>90dcceaa-62d0-425a-8f38-1a00343a03a9</t>
        </is>
      </c>
      <c r="C2685" t="inlineStr">
        <is>
          <t>2025-07-17</t>
        </is>
      </c>
      <c r="D2685" t="inlineStr">
        <is>
          <t>3</t>
        </is>
      </c>
      <c r="E2685" t="inlineStr">
        <is>
          <t>---</t>
        </is>
      </c>
      <c r="F2685" t="inlineStr">
        <is>
          <t>0</t>
        </is>
      </c>
      <c r="G2685" t="inlineStr">
        <is>
          <t>---</t>
        </is>
      </c>
      <c r="H2685" t="inlineStr">
        <is>
          <t>1</t>
        </is>
      </c>
      <c r="I2685" t="inlineStr">
        <is>
          <t>1</t>
        </is>
      </c>
      <c r="J2685" t="inlineStr">
        <is>
          <t>1</t>
        </is>
      </c>
      <c r="K2685" t="inlineStr">
        <is>
          <t>---</t>
        </is>
      </c>
      <c r="L2685" t="inlineStr">
        <is>
          <t>---</t>
        </is>
      </c>
      <c r="M2685" t="inlineStr">
        <is>
          <t>---</t>
        </is>
      </c>
      <c r="N2685" t="inlineStr">
        <is>
          <t>---</t>
        </is>
      </c>
      <c r="O2685" t="inlineStr">
        <is>
          <t>---</t>
        </is>
      </c>
      <c r="P2685" t="inlineStr">
        <is>
          <t>---</t>
        </is>
      </c>
      <c r="Q2685" t="inlineStr">
        <is>
          <t>---</t>
        </is>
      </c>
      <c r="R2685" t="inlineStr"/>
      <c r="S2685" t="inlineStr"/>
      <c r="T2685" t="inlineStr"/>
      <c r="U2685" t="inlineStr"/>
      <c r="V2685" t="inlineStr"/>
      <c r="W2685" t="inlineStr"/>
      <c r="X2685" t="inlineStr">
        <is>
          <t>CAP/CDSF/ST01726</t>
        </is>
      </c>
      <c r="Y2685" t="inlineStr">
        <is>
          <t>CAP/CDSF/ST01726</t>
        </is>
      </c>
      <c r="Z2685" t="inlineStr">
        <is>
          <t>2025-07-18 00:22:51</t>
        </is>
      </c>
      <c r="AA2685" t="inlineStr">
        <is>
          <t>2025-07-18 00:22:13</t>
        </is>
      </c>
      <c r="AB2685" t="inlineStr">
        <is>
          <t>1plyviose</t>
        </is>
      </c>
      <c r="AC2685" t="inlineStr">
        <is>
          <t>2025-07-21 02:24:16</t>
        </is>
      </c>
      <c r="AD2685" s="1" t="inlineStr">
        <is>
          <t>https://www.commcarehq.org/a/caris-test/reports/form_data/90dcceaa-62d0-425a-8f38-1a00343a03a9/</t>
        </is>
      </c>
      <c r="AE2685" t="inlineStr">
        <is>
          <t>---</t>
        </is>
      </c>
      <c r="AF2685" t="inlineStr">
        <is>
          <t>3c5a623af057e23a32ae4000_20097</t>
        </is>
      </c>
      <c r="AG2685" t="inlineStr">
        <is>
          <t>OK</t>
        </is>
      </c>
      <c r="AH2685" t="inlineStr">
        <is>
          <t>2025-07-18 00:22:51</t>
        </is>
      </c>
      <c r="AI2685" t="inlineStr">
        <is>
          <t>aab7a2415e99453fbcb8ebd109e92b4f</t>
        </is>
      </c>
      <c r="AJ2685" t="inlineStr">
        <is>
          <t>2025-07-17</t>
        </is>
      </c>
      <c r="AK2685" t="inlineStr">
        <is>
          <t>3</t>
        </is>
      </c>
      <c r="AL2685" t="inlineStr">
        <is>
          <t>---</t>
        </is>
      </c>
      <c r="AM2685" t="inlineStr">
        <is>
          <t>0</t>
        </is>
      </c>
      <c r="AN2685" t="inlineStr">
        <is>
          <t>---</t>
        </is>
      </c>
      <c r="AO2685" t="inlineStr">
        <is>
          <t>1</t>
        </is>
      </c>
      <c r="AP2685" t="inlineStr">
        <is>
          <t>1</t>
        </is>
      </c>
      <c r="AQ2685" t="inlineStr"/>
      <c r="AR2685" t="inlineStr"/>
      <c r="AS2685" t="inlineStr"/>
      <c r="AT2685" t="inlineStr"/>
      <c r="AU2685" t="inlineStr">
        <is>
          <t>---</t>
        </is>
      </c>
      <c r="AV2685" t="inlineStr">
        <is>
          <t>---</t>
        </is>
      </c>
      <c r="AW2685" t="inlineStr">
        <is>
          <t>---</t>
        </is>
      </c>
      <c r="AX2685" t="inlineStr">
        <is>
          <t>---</t>
        </is>
      </c>
      <c r="AY2685" t="inlineStr">
        <is>
          <t>---</t>
        </is>
      </c>
      <c r="AZ2685" t="inlineStr">
        <is>
          <t>---</t>
        </is>
      </c>
      <c r="BA2685" t="inlineStr">
        <is>
          <t>aab7a2415e99453fbcb8ebd109e92b4f</t>
        </is>
      </c>
      <c r="BB2685" t="inlineStr">
        <is>
          <t>http://openrosa.org/formdesigner/0B48E039-1E80-49A7-AC24-732B6E788E39</t>
        </is>
      </c>
      <c r="BC2685" t="inlineStr">
        <is>
          <t>Ration et autres visites</t>
        </is>
      </c>
      <c r="BD2685" t="inlineStr">
        <is>
          <t>CommCare Android, version "2.57.0"(474021). App v16173. CommCare Version 2.57.0. Build 474021, built on: 2025-06-13</t>
        </is>
      </c>
      <c r="BE2685" t="inlineStr">
        <is>
          <t>commcare_d17d77c2-a7e5-4f4b-9b21-6b80894e9762</t>
        </is>
      </c>
      <c r="BF2685" t="inlineStr"/>
      <c r="BG2685" t="inlineStr">
        <is>
          <t>f13d8149fc6d39ebe86af18272310ff9</t>
        </is>
      </c>
      <c r="BH2685" t="inlineStr">
        <is>
          <t>e80e5bb19d0d4d1e94c8a1a966fa7d8f</t>
        </is>
      </c>
      <c r="BI2685" t="inlineStr">
        <is>
          <t>15246</t>
        </is>
      </c>
      <c r="BJ2685" t="inlineStr">
        <is>
          <t>XFormInstance</t>
        </is>
      </c>
      <c r="BK2685" t="inlineStr">
        <is>
          <t>691273a665d611f0aab787d9f97e9f19</t>
        </is>
      </c>
      <c r="BL2685" t="b">
        <v>0</v>
      </c>
      <c r="BM2685" t="inlineStr">
        <is>
          <t>---</t>
        </is>
      </c>
      <c r="BN2685" t="inlineStr">
        <is>
          <t>200.113.215.8</t>
        </is>
      </c>
      <c r="BO2685" t="inlineStr">
        <is>
          <t>Wildanise Wilnique Louidor</t>
        </is>
      </c>
    </row>
    <row r="2686">
      <c r="A2686" t="inlineStr">
        <is>
          <t>2684</t>
        </is>
      </c>
      <c r="B2686" t="inlineStr">
        <is>
          <t>2a1d17d6-7292-4568-8f82-2e7c3be82e20</t>
        </is>
      </c>
      <c r="C2686" t="inlineStr">
        <is>
          <t>2025-07-21</t>
        </is>
      </c>
      <c r="D2686" t="inlineStr">
        <is>
          <t>3</t>
        </is>
      </c>
      <c r="E2686" t="inlineStr">
        <is>
          <t>---</t>
        </is>
      </c>
      <c r="F2686" t="inlineStr">
        <is>
          <t>0</t>
        </is>
      </c>
      <c r="G2686" t="inlineStr">
        <is>
          <t>---</t>
        </is>
      </c>
      <c r="H2686" t="inlineStr">
        <is>
          <t>1</t>
        </is>
      </c>
      <c r="I2686" t="inlineStr">
        <is>
          <t>1</t>
        </is>
      </c>
      <c r="J2686" t="inlineStr"/>
      <c r="K2686" t="inlineStr">
        <is>
          <t>---</t>
        </is>
      </c>
      <c r="L2686" t="inlineStr">
        <is>
          <t>---</t>
        </is>
      </c>
      <c r="M2686" t="inlineStr">
        <is>
          <t>---</t>
        </is>
      </c>
      <c r="N2686" t="inlineStr">
        <is>
          <t>---</t>
        </is>
      </c>
      <c r="O2686" t="inlineStr">
        <is>
          <t>---</t>
        </is>
      </c>
      <c r="P2686" t="inlineStr">
        <is>
          <t>---</t>
        </is>
      </c>
      <c r="Q2686" t="inlineStr">
        <is>
          <t>---</t>
        </is>
      </c>
      <c r="R2686" t="inlineStr"/>
      <c r="S2686" t="inlineStr"/>
      <c r="T2686" t="inlineStr"/>
      <c r="U2686" t="inlineStr"/>
      <c r="V2686" t="inlineStr"/>
      <c r="W2686" t="inlineStr"/>
      <c r="X2686" t="inlineStr">
        <is>
          <t>PIG/CSSR/00008</t>
        </is>
      </c>
      <c r="Y2686" t="inlineStr">
        <is>
          <t>PIG/CSSR/00008</t>
        </is>
      </c>
      <c r="Z2686" t="inlineStr">
        <is>
          <t>2025-07-21 20:05:27</t>
        </is>
      </c>
      <c r="AA2686" t="inlineStr">
        <is>
          <t>2025-07-21 20:05:08</t>
        </is>
      </c>
      <c r="AB2686" t="inlineStr">
        <is>
          <t>1ketly</t>
        </is>
      </c>
      <c r="AC2686" t="inlineStr">
        <is>
          <t>2025-07-21 20:09:19</t>
        </is>
      </c>
      <c r="AD2686" s="1" t="inlineStr">
        <is>
          <t>https://www.commcarehq.org/a/caris-test/reports/form_data/2a1d17d6-7292-4568-8f82-2e7c3be82e20/</t>
        </is>
      </c>
      <c r="AE2686" t="inlineStr">
        <is>
          <t>---</t>
        </is>
      </c>
      <c r="AF2686" t="inlineStr">
        <is>
          <t>3c5a623af057e23a32ae4000_17563</t>
        </is>
      </c>
      <c r="AG2686" t="inlineStr">
        <is>
          <t>OK</t>
        </is>
      </c>
      <c r="AH2686" t="inlineStr">
        <is>
          <t>2025-07-21 20:05:27</t>
        </is>
      </c>
      <c r="AI2686" t="inlineStr">
        <is>
          <t>a75dfcb32c444e83a4857eabadf7dd0f</t>
        </is>
      </c>
      <c r="AJ2686" t="inlineStr">
        <is>
          <t>2025-07-21</t>
        </is>
      </c>
      <c r="AK2686" t="inlineStr">
        <is>
          <t>3</t>
        </is>
      </c>
      <c r="AL2686" t="inlineStr">
        <is>
          <t>---</t>
        </is>
      </c>
      <c r="AM2686" t="inlineStr">
        <is>
          <t>0</t>
        </is>
      </c>
      <c r="AN2686" t="inlineStr">
        <is>
          <t>---</t>
        </is>
      </c>
      <c r="AO2686" t="inlineStr">
        <is>
          <t>1</t>
        </is>
      </c>
      <c r="AP2686" t="inlineStr">
        <is>
          <t>1</t>
        </is>
      </c>
      <c r="AQ2686" t="inlineStr"/>
      <c r="AR2686" t="inlineStr"/>
      <c r="AS2686" t="inlineStr"/>
      <c r="AT2686" t="inlineStr"/>
      <c r="AU2686" t="inlineStr">
        <is>
          <t>---</t>
        </is>
      </c>
      <c r="AV2686" t="inlineStr">
        <is>
          <t>---</t>
        </is>
      </c>
      <c r="AW2686" t="inlineStr">
        <is>
          <t>---</t>
        </is>
      </c>
      <c r="AX2686" t="inlineStr">
        <is>
          <t>---</t>
        </is>
      </c>
      <c r="AY2686" t="inlineStr">
        <is>
          <t>---</t>
        </is>
      </c>
      <c r="AZ2686" t="inlineStr">
        <is>
          <t>---</t>
        </is>
      </c>
      <c r="BA2686" t="inlineStr">
        <is>
          <t>a75dfcb32c444e83a4857eabadf7dd0f</t>
        </is>
      </c>
      <c r="BB2686" t="inlineStr">
        <is>
          <t>http://openrosa.org/formdesigner/0B48E039-1E80-49A7-AC24-732B6E788E39</t>
        </is>
      </c>
      <c r="BC2686" t="inlineStr">
        <is>
          <t>Ration et autres visites</t>
        </is>
      </c>
      <c r="BD2686" t="inlineStr">
        <is>
          <t>CommCare Android, version "2.57.1"(474458). App v16173. CommCare Version 2.57.1. Build 474458, built on: 2025-07-03</t>
        </is>
      </c>
      <c r="BE2686" t="inlineStr">
        <is>
          <t>commcare_173380f7-b37d-43d8-ba2b-b49ceb66cb2e</t>
        </is>
      </c>
      <c r="BF2686" t="inlineStr">
        <is>
          <t>19.4389315 -72.2047274 346.0 8.33</t>
        </is>
      </c>
      <c r="BG2686" t="inlineStr">
        <is>
          <t>f13d8149fc6d39ebe86af18272310ff9</t>
        </is>
      </c>
      <c r="BH2686" t="inlineStr">
        <is>
          <t>e80e5bb19d0d4d1e94c8a1a966fa7d8f</t>
        </is>
      </c>
      <c r="BI2686" t="inlineStr">
        <is>
          <t>15246</t>
        </is>
      </c>
      <c r="BJ2686" t="inlineStr">
        <is>
          <t>XFormInstance</t>
        </is>
      </c>
      <c r="BK2686" t="inlineStr">
        <is>
          <t>d095053e643211f0affc3504461d6c63</t>
        </is>
      </c>
      <c r="BL2686" t="b">
        <v>0</v>
      </c>
      <c r="BM2686" t="inlineStr">
        <is>
          <t>---</t>
        </is>
      </c>
      <c r="BN2686" t="inlineStr">
        <is>
          <t>190.115.153.35</t>
        </is>
      </c>
      <c r="BO2686" t="inlineStr">
        <is>
          <t>Jean Ebens Destine</t>
        </is>
      </c>
    </row>
    <row r="2687">
      <c r="A2687" t="inlineStr">
        <is>
          <t>2685</t>
        </is>
      </c>
      <c r="B2687" t="inlineStr">
        <is>
          <t>85e57379-1a6f-49a2-950a-9535cf203bc6</t>
        </is>
      </c>
      <c r="C2687" t="inlineStr">
        <is>
          <t>2025-07-21</t>
        </is>
      </c>
      <c r="D2687" t="inlineStr">
        <is>
          <t>3</t>
        </is>
      </c>
      <c r="E2687" t="inlineStr">
        <is>
          <t>---</t>
        </is>
      </c>
      <c r="F2687" t="inlineStr">
        <is>
          <t>0</t>
        </is>
      </c>
      <c r="G2687" t="inlineStr">
        <is>
          <t>---</t>
        </is>
      </c>
      <c r="H2687" t="inlineStr">
        <is>
          <t>1</t>
        </is>
      </c>
      <c r="I2687" t="inlineStr">
        <is>
          <t>1</t>
        </is>
      </c>
      <c r="J2687" t="inlineStr">
        <is>
          <t>1</t>
        </is>
      </c>
      <c r="K2687" t="inlineStr">
        <is>
          <t>---</t>
        </is>
      </c>
      <c r="L2687" t="inlineStr">
        <is>
          <t>---</t>
        </is>
      </c>
      <c r="M2687" t="inlineStr">
        <is>
          <t>---</t>
        </is>
      </c>
      <c r="N2687" t="inlineStr">
        <is>
          <t>---</t>
        </is>
      </c>
      <c r="O2687" t="inlineStr">
        <is>
          <t>---</t>
        </is>
      </c>
      <c r="P2687" t="inlineStr">
        <is>
          <t>---</t>
        </is>
      </c>
      <c r="Q2687" t="inlineStr">
        <is>
          <t>---</t>
        </is>
      </c>
      <c r="R2687" t="inlineStr"/>
      <c r="S2687" t="inlineStr"/>
      <c r="T2687" t="inlineStr"/>
      <c r="U2687" t="inlineStr"/>
      <c r="V2687" t="inlineStr"/>
      <c r="W2687" t="inlineStr"/>
      <c r="X2687" t="inlineStr">
        <is>
          <t>CAP/HSCM/ST02807</t>
        </is>
      </c>
      <c r="Y2687" t="inlineStr">
        <is>
          <t>CAP/HSCM/ST02807</t>
        </is>
      </c>
      <c r="Z2687" t="inlineStr">
        <is>
          <t>2025-07-21 22:28:26</t>
        </is>
      </c>
      <c r="AA2687" t="inlineStr">
        <is>
          <t>2025-07-21 22:28:11</t>
        </is>
      </c>
      <c r="AB2687" t="inlineStr">
        <is>
          <t>1fleurgile</t>
        </is>
      </c>
      <c r="AC2687" t="inlineStr">
        <is>
          <t>2025-07-22 00:37:10</t>
        </is>
      </c>
      <c r="AD2687" s="1" t="inlineStr">
        <is>
          <t>https://www.commcarehq.org/a/caris-test/reports/form_data/85e57379-1a6f-49a2-950a-9535cf203bc6/</t>
        </is>
      </c>
      <c r="AE2687" t="inlineStr">
        <is>
          <t>---</t>
        </is>
      </c>
      <c r="AF2687" t="inlineStr">
        <is>
          <t>b02407e6770c47ee8226094daa71f4db</t>
        </is>
      </c>
      <c r="AG2687" t="inlineStr">
        <is>
          <t>OK</t>
        </is>
      </c>
      <c r="AH2687" t="inlineStr">
        <is>
          <t>2025-07-21 22:28:26</t>
        </is>
      </c>
      <c r="AI2687" t="inlineStr">
        <is>
          <t>9cfdf7db54419d22491b2c964b5162b3</t>
        </is>
      </c>
      <c r="AJ2687" t="inlineStr">
        <is>
          <t>2025-07-21</t>
        </is>
      </c>
      <c r="AK2687" t="inlineStr">
        <is>
          <t>3</t>
        </is>
      </c>
      <c r="AL2687" t="inlineStr">
        <is>
          <t>---</t>
        </is>
      </c>
      <c r="AM2687" t="inlineStr">
        <is>
          <t>0</t>
        </is>
      </c>
      <c r="AN2687" t="inlineStr">
        <is>
          <t>---</t>
        </is>
      </c>
      <c r="AO2687" t="inlineStr">
        <is>
          <t>1</t>
        </is>
      </c>
      <c r="AP2687" t="inlineStr">
        <is>
          <t>1</t>
        </is>
      </c>
      <c r="AQ2687" t="inlineStr"/>
      <c r="AR2687" t="inlineStr"/>
      <c r="AS2687" t="inlineStr"/>
      <c r="AT2687" t="inlineStr"/>
      <c r="AU2687" t="inlineStr">
        <is>
          <t>---</t>
        </is>
      </c>
      <c r="AV2687" t="inlineStr">
        <is>
          <t>---</t>
        </is>
      </c>
      <c r="AW2687" t="inlineStr">
        <is>
          <t>---</t>
        </is>
      </c>
      <c r="AX2687" t="inlineStr">
        <is>
          <t>---</t>
        </is>
      </c>
      <c r="AY2687" t="inlineStr">
        <is>
          <t>---</t>
        </is>
      </c>
      <c r="AZ2687" t="inlineStr">
        <is>
          <t>---</t>
        </is>
      </c>
      <c r="BA2687" t="inlineStr">
        <is>
          <t>9cfdf7db54419d22491b2c964b5162b3</t>
        </is>
      </c>
      <c r="BB2687" t="inlineStr">
        <is>
          <t>http://openrosa.org/formdesigner/0B48E039-1E80-49A7-AC24-732B6E788E39</t>
        </is>
      </c>
      <c r="BC2687" t="inlineStr">
        <is>
          <t>Ration et autres visites</t>
        </is>
      </c>
      <c r="BD2687" t="inlineStr">
        <is>
          <t>CommCare Android, version "2.57.0"(474021). App v16173. CommCare Version 2.57.0. Build 474021, built on: 2025-06-13</t>
        </is>
      </c>
      <c r="BE2687" t="inlineStr">
        <is>
          <t>commcare_76b456dd-7d90-498a-a785-92f136625a61</t>
        </is>
      </c>
      <c r="BF2687" t="inlineStr">
        <is>
          <t>19.7246923 -72.22472 0.0 2099.99</t>
        </is>
      </c>
      <c r="BG2687" t="inlineStr">
        <is>
          <t>f13d8149fc6d39ebe86af18272310ff9</t>
        </is>
      </c>
      <c r="BH2687" t="inlineStr">
        <is>
          <t>e80e5bb19d0d4d1e94c8a1a966fa7d8f</t>
        </is>
      </c>
      <c r="BI2687" t="inlineStr">
        <is>
          <t>15246</t>
        </is>
      </c>
      <c r="BJ2687" t="inlineStr">
        <is>
          <t>XFormInstance</t>
        </is>
      </c>
      <c r="BK2687" t="inlineStr">
        <is>
          <t>95c84988667711f0a7648fcdfa608d15</t>
        </is>
      </c>
      <c r="BL2687" t="b">
        <v>0</v>
      </c>
      <c r="BM2687" t="inlineStr">
        <is>
          <t>---</t>
        </is>
      </c>
      <c r="BN2687" t="inlineStr">
        <is>
          <t>200.113.248.250</t>
        </is>
      </c>
      <c r="BO2687" t="inlineStr">
        <is>
          <t>Rivenson Michel</t>
        </is>
      </c>
    </row>
    <row r="2688">
      <c r="A2688" t="inlineStr">
        <is>
          <t>2686</t>
        </is>
      </c>
      <c r="B2688" t="inlineStr">
        <is>
          <t>8ad24a4e-c90a-4615-9a30-fa33307d4ae6</t>
        </is>
      </c>
      <c r="C2688" t="inlineStr">
        <is>
          <t>2025-07-21</t>
        </is>
      </c>
      <c r="D2688" t="inlineStr">
        <is>
          <t>4</t>
        </is>
      </c>
      <c r="E2688" t="inlineStr">
        <is>
          <t>Adhérence</t>
        </is>
      </c>
      <c r="F2688" t="inlineStr">
        <is>
          <t>0</t>
        </is>
      </c>
      <c r="G2688" t="inlineStr">
        <is>
          <t>Adherence</t>
        </is>
      </c>
      <c r="H2688" t="inlineStr">
        <is>
          <t>0</t>
        </is>
      </c>
      <c r="I2688" t="inlineStr">
        <is>
          <t>0</t>
        </is>
      </c>
      <c r="J2688" t="inlineStr">
        <is>
          <t>---</t>
        </is>
      </c>
      <c r="K2688" t="inlineStr">
        <is>
          <t>---</t>
        </is>
      </c>
      <c r="L2688" t="inlineStr">
        <is>
          <t>---</t>
        </is>
      </c>
      <c r="M2688" t="inlineStr">
        <is>
          <t>---</t>
        </is>
      </c>
      <c r="N2688" t="inlineStr">
        <is>
          <t>---</t>
        </is>
      </c>
      <c r="O2688" t="inlineStr">
        <is>
          <t>---</t>
        </is>
      </c>
      <c r="P2688" t="inlineStr">
        <is>
          <t>---</t>
        </is>
      </c>
      <c r="Q2688" t="inlineStr">
        <is>
          <t>---</t>
        </is>
      </c>
      <c r="R2688" t="inlineStr">
        <is>
          <t>---</t>
        </is>
      </c>
      <c r="S2688" t="inlineStr">
        <is>
          <t>---</t>
        </is>
      </c>
      <c r="T2688" t="inlineStr">
        <is>
          <t>---</t>
        </is>
      </c>
      <c r="U2688" t="inlineStr">
        <is>
          <t>---</t>
        </is>
      </c>
      <c r="V2688" t="inlineStr">
        <is>
          <t>---</t>
        </is>
      </c>
      <c r="W2688" t="inlineStr"/>
      <c r="X2688" t="inlineStr">
        <is>
          <t>CAP/HSCM/ST02371</t>
        </is>
      </c>
      <c r="Y2688" t="inlineStr">
        <is>
          <t>CAP/HSCM/ST02371</t>
        </is>
      </c>
      <c r="Z2688" t="inlineStr">
        <is>
          <t>2025-07-21 22:29:40</t>
        </is>
      </c>
      <c r="AA2688" t="inlineStr">
        <is>
          <t>2025-07-21 22:28:52</t>
        </is>
      </c>
      <c r="AB2688" t="inlineStr">
        <is>
          <t>1fleurgile</t>
        </is>
      </c>
      <c r="AC2688" t="inlineStr">
        <is>
          <t>2025-07-22 00:37:10</t>
        </is>
      </c>
      <c r="AD2688" s="1" t="inlineStr">
        <is>
          <t>https://www.commcarehq.org/a/caris-test/reports/form_data/8ad24a4e-c90a-4615-9a30-fa33307d4ae6/</t>
        </is>
      </c>
      <c r="AE2688" t="inlineStr">
        <is>
          <t>---</t>
        </is>
      </c>
      <c r="AF2688" t="inlineStr">
        <is>
          <t>2965a3ebc77444b7a3f3697ec874858e</t>
        </is>
      </c>
      <c r="AG2688" t="inlineStr">
        <is>
          <t>---</t>
        </is>
      </c>
      <c r="AH2688" t="inlineStr">
        <is>
          <t>2025-07-21 22:29:40</t>
        </is>
      </c>
      <c r="AI2688" t="inlineStr">
        <is>
          <t>9cfdf7db54419d22491b2c964b5162b3</t>
        </is>
      </c>
      <c r="AJ2688" t="inlineStr">
        <is>
          <t>2025-07-21</t>
        </is>
      </c>
      <c r="AK2688" t="inlineStr">
        <is>
          <t>4</t>
        </is>
      </c>
      <c r="AL2688" t="inlineStr">
        <is>
          <t>Adhérence</t>
        </is>
      </c>
      <c r="AM2688" t="inlineStr">
        <is>
          <t>0</t>
        </is>
      </c>
      <c r="AN2688" t="inlineStr">
        <is>
          <t>Adherence</t>
        </is>
      </c>
      <c r="AO2688" t="inlineStr">
        <is>
          <t>0</t>
        </is>
      </c>
      <c r="AP2688" t="inlineStr">
        <is>
          <t>0</t>
        </is>
      </c>
      <c r="AQ2688" t="inlineStr">
        <is>
          <t>---</t>
        </is>
      </c>
      <c r="AR2688" t="inlineStr">
        <is>
          <t>---</t>
        </is>
      </c>
      <c r="AS2688" t="inlineStr">
        <is>
          <t>---</t>
        </is>
      </c>
      <c r="AT2688" t="inlineStr"/>
      <c r="AU2688" t="inlineStr">
        <is>
          <t>---</t>
        </is>
      </c>
      <c r="AV2688" t="inlineStr">
        <is>
          <t>---</t>
        </is>
      </c>
      <c r="AW2688" t="inlineStr">
        <is>
          <t>---</t>
        </is>
      </c>
      <c r="AX2688" t="inlineStr">
        <is>
          <t>---</t>
        </is>
      </c>
      <c r="AY2688" t="inlineStr">
        <is>
          <t>---</t>
        </is>
      </c>
      <c r="AZ2688" t="inlineStr">
        <is>
          <t>---</t>
        </is>
      </c>
      <c r="BA2688" t="inlineStr">
        <is>
          <t>9cfdf7db54419d22491b2c964b5162b3</t>
        </is>
      </c>
      <c r="BB2688" t="inlineStr">
        <is>
          <t>http://openrosa.org/formdesigner/0B48E039-1E80-49A7-AC24-732B6E788E39</t>
        </is>
      </c>
      <c r="BC2688" t="inlineStr">
        <is>
          <t>Ration et autres visites</t>
        </is>
      </c>
      <c r="BD2688" t="inlineStr">
        <is>
          <t>CommCare Android, version "2.57.0"(474021). App v16173. CommCare Version 2.57.0. Build 474021, built on: 2025-06-13</t>
        </is>
      </c>
      <c r="BE2688" t="inlineStr">
        <is>
          <t>commcare_76b456dd-7d90-498a-a785-92f136625a61</t>
        </is>
      </c>
      <c r="BF2688" t="inlineStr">
        <is>
          <t>19.7262225 -72.2221291 0.0 1799.99</t>
        </is>
      </c>
      <c r="BG2688" t="inlineStr">
        <is>
          <t>f13d8149fc6d39ebe86af18272310ff9</t>
        </is>
      </c>
      <c r="BH2688" t="inlineStr">
        <is>
          <t>e80e5bb19d0d4d1e94c8a1a966fa7d8f</t>
        </is>
      </c>
      <c r="BI2688" t="inlineStr">
        <is>
          <t>15246</t>
        </is>
      </c>
      <c r="BJ2688" t="inlineStr">
        <is>
          <t>XFormInstance</t>
        </is>
      </c>
      <c r="BK2688" t="inlineStr">
        <is>
          <t>95c84988667711f0a7648fcdfa608d15</t>
        </is>
      </c>
      <c r="BL2688" t="b">
        <v>0</v>
      </c>
      <c r="BM2688" t="inlineStr">
        <is>
          <t>---</t>
        </is>
      </c>
      <c r="BN2688" t="inlineStr">
        <is>
          <t>200.113.248.250</t>
        </is>
      </c>
      <c r="BO2688" t="inlineStr">
        <is>
          <t>Modeline Lucien</t>
        </is>
      </c>
    </row>
    <row r="2689">
      <c r="A2689" t="inlineStr">
        <is>
          <t>2687</t>
        </is>
      </c>
      <c r="B2689" t="inlineStr">
        <is>
          <t>9746be96-4f09-4be3-ac34-b27b56241c4b</t>
        </is>
      </c>
      <c r="C2689" t="inlineStr">
        <is>
          <t>2025-07-21</t>
        </is>
      </c>
      <c r="D2689" t="inlineStr">
        <is>
          <t>3</t>
        </is>
      </c>
      <c r="E2689" t="inlineStr">
        <is>
          <t>---</t>
        </is>
      </c>
      <c r="F2689" t="inlineStr">
        <is>
          <t>1</t>
        </is>
      </c>
      <c r="G2689" t="inlineStr">
        <is>
          <t>---</t>
        </is>
      </c>
      <c r="H2689" t="inlineStr">
        <is>
          <t>1</t>
        </is>
      </c>
      <c r="I2689" t="inlineStr">
        <is>
          <t>1</t>
        </is>
      </c>
      <c r="J2689" t="inlineStr">
        <is>
          <t>1</t>
        </is>
      </c>
      <c r="K2689" t="inlineStr">
        <is>
          <t>---</t>
        </is>
      </c>
      <c r="L2689" t="inlineStr">
        <is>
          <t>---</t>
        </is>
      </c>
      <c r="M2689" t="inlineStr">
        <is>
          <t>---</t>
        </is>
      </c>
      <c r="N2689" t="inlineStr">
        <is>
          <t>---</t>
        </is>
      </c>
      <c r="O2689" t="inlineStr">
        <is>
          <t>---</t>
        </is>
      </c>
      <c r="P2689" t="inlineStr">
        <is>
          <t>---</t>
        </is>
      </c>
      <c r="Q2689" t="inlineStr">
        <is>
          <t>---</t>
        </is>
      </c>
      <c r="R2689" t="inlineStr"/>
      <c r="S2689" t="inlineStr"/>
      <c r="T2689" t="inlineStr"/>
      <c r="U2689" t="inlineStr"/>
      <c r="V2689" t="inlineStr"/>
      <c r="W2689" t="inlineStr"/>
      <c r="X2689" t="inlineStr">
        <is>
          <t>CAP/CMBV/PED00038</t>
        </is>
      </c>
      <c r="Y2689" t="inlineStr">
        <is>
          <t>CAP/CMBV/PED00038</t>
        </is>
      </c>
      <c r="Z2689" t="inlineStr">
        <is>
          <t>2025-07-22 02:50:57</t>
        </is>
      </c>
      <c r="AA2689" t="inlineStr">
        <is>
          <t>2025-07-22 02:50:27</t>
        </is>
      </c>
      <c r="AB2689" t="inlineStr">
        <is>
          <t>1plyviose</t>
        </is>
      </c>
      <c r="AC2689" t="inlineStr">
        <is>
          <t>2025-07-22 02:52:13</t>
        </is>
      </c>
      <c r="AD2689" s="1" t="inlineStr">
        <is>
          <t>https://www.commcarehq.org/a/caris-test/reports/form_data/9746be96-4f09-4be3-ac34-b27b56241c4b/</t>
        </is>
      </c>
      <c r="AE2689" t="inlineStr">
        <is>
          <t>---</t>
        </is>
      </c>
      <c r="AF2689" t="inlineStr">
        <is>
          <t>8e5059a526954d7dade51fb1b97cbbfe</t>
        </is>
      </c>
      <c r="AG2689" t="inlineStr">
        <is>
          <t>OK</t>
        </is>
      </c>
      <c r="AH2689" t="inlineStr">
        <is>
          <t>2025-07-22 02:50:57</t>
        </is>
      </c>
      <c r="AI2689" t="inlineStr">
        <is>
          <t>aab7a2415e99453fbcb8ebd109e92b4f</t>
        </is>
      </c>
      <c r="AJ2689" t="inlineStr">
        <is>
          <t>2025-07-21</t>
        </is>
      </c>
      <c r="AK2689" t="inlineStr">
        <is>
          <t>3</t>
        </is>
      </c>
      <c r="AL2689" t="inlineStr">
        <is>
          <t>---</t>
        </is>
      </c>
      <c r="AM2689" t="inlineStr">
        <is>
          <t>1</t>
        </is>
      </c>
      <c r="AN2689" t="inlineStr">
        <is>
          <t>---</t>
        </is>
      </c>
      <c r="AO2689" t="inlineStr">
        <is>
          <t>1</t>
        </is>
      </c>
      <c r="AP2689" t="inlineStr">
        <is>
          <t>1</t>
        </is>
      </c>
      <c r="AQ2689" t="inlineStr"/>
      <c r="AR2689" t="inlineStr"/>
      <c r="AS2689" t="inlineStr"/>
      <c r="AT2689" t="inlineStr"/>
      <c r="AU2689" t="inlineStr">
        <is>
          <t>---</t>
        </is>
      </c>
      <c r="AV2689" t="inlineStr">
        <is>
          <t>---</t>
        </is>
      </c>
      <c r="AW2689" t="inlineStr">
        <is>
          <t>---</t>
        </is>
      </c>
      <c r="AX2689" t="inlineStr">
        <is>
          <t>---</t>
        </is>
      </c>
      <c r="AY2689" t="inlineStr">
        <is>
          <t>---</t>
        </is>
      </c>
      <c r="AZ2689" t="inlineStr">
        <is>
          <t>---</t>
        </is>
      </c>
      <c r="BA2689" t="inlineStr">
        <is>
          <t>aab7a2415e99453fbcb8ebd109e92b4f</t>
        </is>
      </c>
      <c r="BB2689" t="inlineStr">
        <is>
          <t>http://openrosa.org/formdesigner/0B48E039-1E80-49A7-AC24-732B6E788E39</t>
        </is>
      </c>
      <c r="BC2689" t="inlineStr">
        <is>
          <t>Ration et autres visites</t>
        </is>
      </c>
      <c r="BD2689" t="inlineStr">
        <is>
          <t>CommCare Android, version "2.57.0"(474021). App v16173. CommCare Version 2.57.0. Build 474021, built on: 2025-06-13</t>
        </is>
      </c>
      <c r="BE2689" t="inlineStr">
        <is>
          <t>commcare_d17d77c2-a7e5-4f4b-9b21-6b80894e9762</t>
        </is>
      </c>
      <c r="BF2689" t="inlineStr"/>
      <c r="BG2689" t="inlineStr">
        <is>
          <t>f13d8149fc6d39ebe86af18272310ff9</t>
        </is>
      </c>
      <c r="BH2689" t="inlineStr">
        <is>
          <t>e80e5bb19d0d4d1e94c8a1a966fa7d8f</t>
        </is>
      </c>
      <c r="BI2689" t="inlineStr">
        <is>
          <t>15246</t>
        </is>
      </c>
      <c r="BJ2689" t="inlineStr">
        <is>
          <t>XFormInstance</t>
        </is>
      </c>
      <c r="BK2689" t="inlineStr">
        <is>
          <t>b11036d666a611f094080f07f599713e</t>
        </is>
      </c>
      <c r="BL2689" t="b">
        <v>0</v>
      </c>
      <c r="BM2689" t="inlineStr">
        <is>
          <t>---</t>
        </is>
      </c>
      <c r="BN2689" t="inlineStr">
        <is>
          <t>200.113.248.203</t>
        </is>
      </c>
      <c r="BO2689" t="inlineStr">
        <is>
          <t>Geslin Ciliaque</t>
        </is>
      </c>
    </row>
    <row r="2690">
      <c r="A2690" t="inlineStr">
        <is>
          <t>2688</t>
        </is>
      </c>
      <c r="B2690" t="inlineStr">
        <is>
          <t>cf69d4a0-887e-4d1e-a538-02590019f195</t>
        </is>
      </c>
      <c r="C2690" t="inlineStr">
        <is>
          <t>2025-07-21</t>
        </is>
      </c>
      <c r="D2690" t="inlineStr">
        <is>
          <t>3</t>
        </is>
      </c>
      <c r="E2690" t="inlineStr">
        <is>
          <t>---</t>
        </is>
      </c>
      <c r="F2690" t="inlineStr">
        <is>
          <t>0</t>
        </is>
      </c>
      <c r="G2690" t="inlineStr">
        <is>
          <t>---</t>
        </is>
      </c>
      <c r="H2690" t="inlineStr">
        <is>
          <t>1</t>
        </is>
      </c>
      <c r="I2690" t="inlineStr">
        <is>
          <t>1</t>
        </is>
      </c>
      <c r="J2690" t="inlineStr">
        <is>
          <t>1</t>
        </is>
      </c>
      <c r="K2690" t="inlineStr">
        <is>
          <t>---</t>
        </is>
      </c>
      <c r="L2690" t="inlineStr">
        <is>
          <t>---</t>
        </is>
      </c>
      <c r="M2690" t="inlineStr">
        <is>
          <t>---</t>
        </is>
      </c>
      <c r="N2690" t="inlineStr">
        <is>
          <t>---</t>
        </is>
      </c>
      <c r="O2690" t="inlineStr">
        <is>
          <t>---</t>
        </is>
      </c>
      <c r="P2690" t="inlineStr">
        <is>
          <t>---</t>
        </is>
      </c>
      <c r="Q2690" t="inlineStr">
        <is>
          <t>---</t>
        </is>
      </c>
      <c r="R2690" t="inlineStr"/>
      <c r="S2690" t="inlineStr"/>
      <c r="T2690" t="inlineStr"/>
      <c r="U2690" t="inlineStr"/>
      <c r="V2690" t="inlineStr"/>
      <c r="W2690" t="inlineStr"/>
      <c r="X2690" t="inlineStr">
        <is>
          <t>CAP/CMBV/ST01401</t>
        </is>
      </c>
      <c r="Y2690" t="inlineStr">
        <is>
          <t>CAP/CMBV/ST01401</t>
        </is>
      </c>
      <c r="Z2690" t="inlineStr">
        <is>
          <t>2025-07-22 02:53:27</t>
        </is>
      </c>
      <c r="AA2690" t="inlineStr">
        <is>
          <t>2025-07-22 02:53:06</t>
        </is>
      </c>
      <c r="AB2690" t="inlineStr">
        <is>
          <t>1plyviose</t>
        </is>
      </c>
      <c r="AC2690" t="inlineStr">
        <is>
          <t>2025-07-22 02:54:44</t>
        </is>
      </c>
      <c r="AD2690" s="1" t="inlineStr">
        <is>
          <t>https://www.commcarehq.org/a/caris-test/reports/form_data/cf69d4a0-887e-4d1e-a538-02590019f195/</t>
        </is>
      </c>
      <c r="AE2690" t="inlineStr">
        <is>
          <t>---</t>
        </is>
      </c>
      <c r="AF2690" t="inlineStr">
        <is>
          <t>ebf80299615445d3ba4fd338f96918fb</t>
        </is>
      </c>
      <c r="AG2690" t="inlineStr">
        <is>
          <t>OK</t>
        </is>
      </c>
      <c r="AH2690" t="inlineStr">
        <is>
          <t>2025-07-22 02:53:27</t>
        </is>
      </c>
      <c r="AI2690" t="inlineStr">
        <is>
          <t>aab7a2415e99453fbcb8ebd109e92b4f</t>
        </is>
      </c>
      <c r="AJ2690" t="inlineStr">
        <is>
          <t>2025-07-21</t>
        </is>
      </c>
      <c r="AK2690" t="inlineStr">
        <is>
          <t>3</t>
        </is>
      </c>
      <c r="AL2690" t="inlineStr">
        <is>
          <t>---</t>
        </is>
      </c>
      <c r="AM2690" t="inlineStr">
        <is>
          <t>0</t>
        </is>
      </c>
      <c r="AN2690" t="inlineStr">
        <is>
          <t>---</t>
        </is>
      </c>
      <c r="AO2690" t="inlineStr">
        <is>
          <t>1</t>
        </is>
      </c>
      <c r="AP2690" t="inlineStr">
        <is>
          <t>1</t>
        </is>
      </c>
      <c r="AQ2690" t="inlineStr"/>
      <c r="AR2690" t="inlineStr"/>
      <c r="AS2690" t="inlineStr"/>
      <c r="AT2690" t="inlineStr"/>
      <c r="AU2690" t="inlineStr">
        <is>
          <t>---</t>
        </is>
      </c>
      <c r="AV2690" t="inlineStr">
        <is>
          <t>---</t>
        </is>
      </c>
      <c r="AW2690" t="inlineStr">
        <is>
          <t>---</t>
        </is>
      </c>
      <c r="AX2690" t="inlineStr">
        <is>
          <t>---</t>
        </is>
      </c>
      <c r="AY2690" t="inlineStr">
        <is>
          <t>---</t>
        </is>
      </c>
      <c r="AZ2690" t="inlineStr">
        <is>
          <t>---</t>
        </is>
      </c>
      <c r="BA2690" t="inlineStr">
        <is>
          <t>aab7a2415e99453fbcb8ebd109e92b4f</t>
        </is>
      </c>
      <c r="BB2690" t="inlineStr">
        <is>
          <t>http://openrosa.org/formdesigner/0B48E039-1E80-49A7-AC24-732B6E788E39</t>
        </is>
      </c>
      <c r="BC2690" t="inlineStr">
        <is>
          <t>Ration et autres visites</t>
        </is>
      </c>
      <c r="BD2690" t="inlineStr">
        <is>
          <t>CommCare Android, version "2.57.0"(474021). App v16173. CommCare Version 2.57.0. Build 474021, built on: 2025-06-13</t>
        </is>
      </c>
      <c r="BE2690" t="inlineStr">
        <is>
          <t>commcare_d17d77c2-a7e5-4f4b-9b21-6b80894e9762</t>
        </is>
      </c>
      <c r="BF2690" t="inlineStr"/>
      <c r="BG2690" t="inlineStr">
        <is>
          <t>f13d8149fc6d39ebe86af18272310ff9</t>
        </is>
      </c>
      <c r="BH2690" t="inlineStr">
        <is>
          <t>e80e5bb19d0d4d1e94c8a1a966fa7d8f</t>
        </is>
      </c>
      <c r="BI2690" t="inlineStr">
        <is>
          <t>15246</t>
        </is>
      </c>
      <c r="BJ2690" t="inlineStr">
        <is>
          <t>XFormInstance</t>
        </is>
      </c>
      <c r="BK2690" t="inlineStr">
        <is>
          <t>b11036d666a611f094080f07f599713e</t>
        </is>
      </c>
      <c r="BL2690" t="b">
        <v>0</v>
      </c>
      <c r="BM2690" t="inlineStr">
        <is>
          <t>---</t>
        </is>
      </c>
      <c r="BN2690" t="inlineStr">
        <is>
          <t>200.113.248.203</t>
        </is>
      </c>
      <c r="BO2690" t="inlineStr">
        <is>
          <t>Jonhsica Rosemond</t>
        </is>
      </c>
    </row>
    <row r="2691">
      <c r="A2691" t="inlineStr">
        <is>
          <t>2689</t>
        </is>
      </c>
      <c r="B2691" t="inlineStr">
        <is>
          <t>ba806e1c-02c3-4a55-939e-8631365d35e7</t>
        </is>
      </c>
      <c r="C2691" t="inlineStr">
        <is>
          <t>2025-07-22</t>
        </is>
      </c>
      <c r="D2691" t="inlineStr">
        <is>
          <t>3</t>
        </is>
      </c>
      <c r="E2691" t="inlineStr">
        <is>
          <t>---</t>
        </is>
      </c>
      <c r="F2691" t="inlineStr">
        <is>
          <t>0</t>
        </is>
      </c>
      <c r="G2691" t="inlineStr">
        <is>
          <t>---</t>
        </is>
      </c>
      <c r="H2691" t="inlineStr">
        <is>
          <t>1</t>
        </is>
      </c>
      <c r="I2691" t="inlineStr">
        <is>
          <t>0</t>
        </is>
      </c>
      <c r="J2691" t="inlineStr">
        <is>
          <t>---</t>
        </is>
      </c>
      <c r="K2691" t="inlineStr">
        <is>
          <t>---</t>
        </is>
      </c>
      <c r="L2691" t="inlineStr">
        <is>
          <t>---</t>
        </is>
      </c>
      <c r="M2691" t="inlineStr">
        <is>
          <t>---</t>
        </is>
      </c>
      <c r="N2691" t="inlineStr">
        <is>
          <t>---</t>
        </is>
      </c>
      <c r="O2691" t="inlineStr">
        <is>
          <t>---</t>
        </is>
      </c>
      <c r="P2691" t="inlineStr">
        <is>
          <t>---</t>
        </is>
      </c>
      <c r="Q2691" t="inlineStr">
        <is>
          <t>---</t>
        </is>
      </c>
      <c r="R2691" t="inlineStr">
        <is>
          <t>---</t>
        </is>
      </c>
      <c r="S2691" t="inlineStr">
        <is>
          <t>---</t>
        </is>
      </c>
      <c r="T2691" t="inlineStr">
        <is>
          <t>---</t>
        </is>
      </c>
      <c r="U2691" t="inlineStr">
        <is>
          <t>---</t>
        </is>
      </c>
      <c r="V2691" t="inlineStr">
        <is>
          <t>---</t>
        </is>
      </c>
      <c r="W2691" t="inlineStr"/>
      <c r="X2691" t="inlineStr">
        <is>
          <t>CAP/CMBV/ST03514</t>
        </is>
      </c>
      <c r="Y2691" t="inlineStr">
        <is>
          <t>CAP/CMBV/ST03514</t>
        </is>
      </c>
      <c r="Z2691" t="inlineStr">
        <is>
          <t>2025-07-22 21:12:12</t>
        </is>
      </c>
      <c r="AA2691" t="inlineStr">
        <is>
          <t>2025-07-22 21:11:35</t>
        </is>
      </c>
      <c r="AB2691" t="inlineStr">
        <is>
          <t>1plyviose</t>
        </is>
      </c>
      <c r="AC2691" t="inlineStr">
        <is>
          <t>2025-07-22 21:13:28</t>
        </is>
      </c>
      <c r="AD2691" s="1" t="inlineStr">
        <is>
          <t>https://www.commcarehq.org/a/caris-test/reports/form_data/ba806e1c-02c3-4a55-939e-8631365d35e7/</t>
        </is>
      </c>
      <c r="AE2691" t="inlineStr">
        <is>
          <t>---</t>
        </is>
      </c>
      <c r="AF2691" t="inlineStr">
        <is>
          <t>3c5a623af057e23a32ae4000_180816</t>
        </is>
      </c>
      <c r="AG2691" t="inlineStr">
        <is>
          <t>OK</t>
        </is>
      </c>
      <c r="AH2691" t="inlineStr">
        <is>
          <t>2025-07-22 21:12:12</t>
        </is>
      </c>
      <c r="AI2691" t="inlineStr">
        <is>
          <t>aab7a2415e99453fbcb8ebd109e92b4f</t>
        </is>
      </c>
      <c r="AJ2691" t="inlineStr">
        <is>
          <t>2025-07-22</t>
        </is>
      </c>
      <c r="AK2691" t="inlineStr">
        <is>
          <t>3</t>
        </is>
      </c>
      <c r="AL2691" t="inlineStr">
        <is>
          <t>---</t>
        </is>
      </c>
      <c r="AM2691" t="inlineStr">
        <is>
          <t>0</t>
        </is>
      </c>
      <c r="AN2691" t="inlineStr">
        <is>
          <t>---</t>
        </is>
      </c>
      <c r="AO2691" t="inlineStr">
        <is>
          <t>1</t>
        </is>
      </c>
      <c r="AP2691" t="inlineStr">
        <is>
          <t>0</t>
        </is>
      </c>
      <c r="AQ2691" t="inlineStr">
        <is>
          <t>---</t>
        </is>
      </c>
      <c r="AR2691" t="inlineStr">
        <is>
          <t>---</t>
        </is>
      </c>
      <c r="AS2691" t="inlineStr">
        <is>
          <t>---</t>
        </is>
      </c>
      <c r="AT2691" t="inlineStr"/>
      <c r="AU2691" t="inlineStr">
        <is>
          <t>---</t>
        </is>
      </c>
      <c r="AV2691" t="inlineStr">
        <is>
          <t>---</t>
        </is>
      </c>
      <c r="AW2691" t="inlineStr">
        <is>
          <t>---</t>
        </is>
      </c>
      <c r="AX2691" t="inlineStr">
        <is>
          <t>---</t>
        </is>
      </c>
      <c r="AY2691" t="inlineStr">
        <is>
          <t>---</t>
        </is>
      </c>
      <c r="AZ2691" t="inlineStr">
        <is>
          <t>---</t>
        </is>
      </c>
      <c r="BA2691" t="inlineStr">
        <is>
          <t>aab7a2415e99453fbcb8ebd109e92b4f</t>
        </is>
      </c>
      <c r="BB2691" t="inlineStr">
        <is>
          <t>http://openrosa.org/formdesigner/0B48E039-1E80-49A7-AC24-732B6E788E39</t>
        </is>
      </c>
      <c r="BC2691" t="inlineStr">
        <is>
          <t>Ration et autres visites</t>
        </is>
      </c>
      <c r="BD2691" t="inlineStr">
        <is>
          <t>CommCare Android, version "2.57.0"(474021). App v16173. CommCare Version 2.57.0. Build 474021, built on: 2025-06-13</t>
        </is>
      </c>
      <c r="BE2691" t="inlineStr">
        <is>
          <t>commcare_d17d77c2-a7e5-4f4b-9b21-6b80894e9762</t>
        </is>
      </c>
      <c r="BF2691" t="inlineStr"/>
      <c r="BG2691" t="inlineStr">
        <is>
          <t>f13d8149fc6d39ebe86af18272310ff9</t>
        </is>
      </c>
      <c r="BH2691" t="inlineStr">
        <is>
          <t>e80e5bb19d0d4d1e94c8a1a966fa7d8f</t>
        </is>
      </c>
      <c r="BI2691" t="inlineStr">
        <is>
          <t>15246</t>
        </is>
      </c>
      <c r="BJ2691" t="inlineStr">
        <is>
          <t>XFormInstance</t>
        </is>
      </c>
      <c r="BK2691" t="inlineStr">
        <is>
          <t>1b1f8f1666f411f0844c2926d784389a</t>
        </is>
      </c>
      <c r="BL2691" t="b">
        <v>0</v>
      </c>
      <c r="BM2691" t="inlineStr">
        <is>
          <t>---</t>
        </is>
      </c>
      <c r="BN2691" t="inlineStr">
        <is>
          <t>200.113.215.205</t>
        </is>
      </c>
      <c r="BO2691" t="inlineStr">
        <is>
          <t>Nathalie Michel</t>
        </is>
      </c>
    </row>
    <row r="2692">
      <c r="A2692" t="inlineStr">
        <is>
          <t>2690</t>
        </is>
      </c>
      <c r="B2692" t="inlineStr">
        <is>
          <t>ff408e0d-32aa-4452-bb38-c5d73406c61e</t>
        </is>
      </c>
      <c r="C2692" t="inlineStr">
        <is>
          <t>2025-07-22</t>
        </is>
      </c>
      <c r="D2692" t="inlineStr">
        <is>
          <t>10</t>
        </is>
      </c>
      <c r="E2692" t="inlineStr">
        <is>
          <t>---</t>
        </is>
      </c>
      <c r="F2692" t="inlineStr">
        <is>
          <t>0</t>
        </is>
      </c>
      <c r="G2692" t="inlineStr">
        <is>
          <t>---</t>
        </is>
      </c>
      <c r="H2692" t="inlineStr">
        <is>
          <t>1</t>
        </is>
      </c>
      <c r="I2692" t="inlineStr">
        <is>
          <t>1</t>
        </is>
      </c>
      <c r="J2692" t="inlineStr">
        <is>
          <t>2</t>
        </is>
      </c>
      <c r="K2692" t="inlineStr">
        <is>
          <t>---</t>
        </is>
      </c>
      <c r="L2692" t="inlineStr">
        <is>
          <t>---</t>
        </is>
      </c>
      <c r="M2692" t="inlineStr">
        <is>
          <t>---</t>
        </is>
      </c>
      <c r="N2692" t="inlineStr">
        <is>
          <t>---</t>
        </is>
      </c>
      <c r="O2692" t="inlineStr">
        <is>
          <t>---</t>
        </is>
      </c>
      <c r="P2692" t="inlineStr">
        <is>
          <t>---</t>
        </is>
      </c>
      <c r="Q2692" t="inlineStr">
        <is>
          <t>---</t>
        </is>
      </c>
      <c r="R2692" t="inlineStr"/>
      <c r="S2692" t="inlineStr">
        <is>
          <t>16.0</t>
        </is>
      </c>
      <c r="T2692" t="inlineStr"/>
      <c r="U2692" t="inlineStr"/>
      <c r="V2692" t="inlineStr"/>
      <c r="W2692" t="inlineStr"/>
      <c r="X2692" t="inlineStr">
        <is>
          <t>CAP/CMBV/ST03480</t>
        </is>
      </c>
      <c r="Y2692" t="inlineStr">
        <is>
          <t>CAP/CMBV/ST03480</t>
        </is>
      </c>
      <c r="Z2692" t="inlineStr">
        <is>
          <t>2025-07-22 21:14:29</t>
        </is>
      </c>
      <c r="AA2692" t="inlineStr">
        <is>
          <t>2025-07-22 21:12:57</t>
        </is>
      </c>
      <c r="AB2692" t="inlineStr">
        <is>
          <t>1plyviose</t>
        </is>
      </c>
      <c r="AC2692" t="inlineStr">
        <is>
          <t>2025-07-22 21:15:46</t>
        </is>
      </c>
      <c r="AD2692" s="1" t="inlineStr">
        <is>
          <t>https://www.commcarehq.org/a/caris-test/reports/form_data/ff408e0d-32aa-4452-bb38-c5d73406c61e/</t>
        </is>
      </c>
      <c r="AE2692" t="inlineStr">
        <is>
          <t>---</t>
        </is>
      </c>
      <c r="AF2692" t="inlineStr">
        <is>
          <t>3c5a623af057e23a32ae4000_175862</t>
        </is>
      </c>
      <c r="AG2692" t="inlineStr">
        <is>
          <t>---</t>
        </is>
      </c>
      <c r="AH2692" t="inlineStr">
        <is>
          <t>2025-07-22 21:14:29</t>
        </is>
      </c>
      <c r="AI2692" t="inlineStr">
        <is>
          <t>aab7a2415e99453fbcb8ebd109e92b4f</t>
        </is>
      </c>
      <c r="AJ2692" t="inlineStr">
        <is>
          <t>2025-07-22</t>
        </is>
      </c>
      <c r="AK2692" t="inlineStr">
        <is>
          <t>10</t>
        </is>
      </c>
      <c r="AL2692" t="inlineStr">
        <is>
          <t>---</t>
        </is>
      </c>
      <c r="AM2692" t="inlineStr">
        <is>
          <t>0</t>
        </is>
      </c>
      <c r="AN2692" t="inlineStr">
        <is>
          <t>---</t>
        </is>
      </c>
      <c r="AO2692" t="inlineStr">
        <is>
          <t>1</t>
        </is>
      </c>
      <c r="AP2692" t="inlineStr">
        <is>
          <t>1</t>
        </is>
      </c>
      <c r="AQ2692" t="inlineStr"/>
      <c r="AR2692" t="inlineStr">
        <is>
          <t>16</t>
        </is>
      </c>
      <c r="AS2692" t="inlineStr"/>
      <c r="AT2692" t="inlineStr"/>
      <c r="AU2692" t="inlineStr">
        <is>
          <t>---</t>
        </is>
      </c>
      <c r="AV2692" t="inlineStr">
        <is>
          <t>---</t>
        </is>
      </c>
      <c r="AW2692" t="inlineStr">
        <is>
          <t>---</t>
        </is>
      </c>
      <c r="AX2692" t="inlineStr">
        <is>
          <t>---</t>
        </is>
      </c>
      <c r="AY2692" t="inlineStr">
        <is>
          <t>---</t>
        </is>
      </c>
      <c r="AZ2692" t="inlineStr">
        <is>
          <t>---</t>
        </is>
      </c>
      <c r="BA2692" t="inlineStr">
        <is>
          <t>aab7a2415e99453fbcb8ebd109e92b4f</t>
        </is>
      </c>
      <c r="BB2692" t="inlineStr">
        <is>
          <t>http://openrosa.org/formdesigner/0B48E039-1E80-49A7-AC24-732B6E788E39</t>
        </is>
      </c>
      <c r="BC2692" t="inlineStr">
        <is>
          <t>Ration et autres visites</t>
        </is>
      </c>
      <c r="BD2692" t="inlineStr">
        <is>
          <t>CommCare Android, version "2.57.0"(474021). App v16173. CommCare Version 2.57.0. Build 474021, built on: 2025-06-13</t>
        </is>
      </c>
      <c r="BE2692" t="inlineStr">
        <is>
          <t>commcare_d17d77c2-a7e5-4f4b-9b21-6b80894e9762</t>
        </is>
      </c>
      <c r="BF2692" t="inlineStr"/>
      <c r="BG2692" t="inlineStr">
        <is>
          <t>f13d8149fc6d39ebe86af18272310ff9</t>
        </is>
      </c>
      <c r="BH2692" t="inlineStr">
        <is>
          <t>e80e5bb19d0d4d1e94c8a1a966fa7d8f</t>
        </is>
      </c>
      <c r="BI2692" t="inlineStr">
        <is>
          <t>15246</t>
        </is>
      </c>
      <c r="BJ2692" t="inlineStr">
        <is>
          <t>XFormInstance</t>
        </is>
      </c>
      <c r="BK2692" t="inlineStr">
        <is>
          <t>1b1f8f1666f411f0844c2926d784389a</t>
        </is>
      </c>
      <c r="BL2692" t="b">
        <v>0</v>
      </c>
      <c r="BM2692" t="inlineStr">
        <is>
          <t>---</t>
        </is>
      </c>
      <c r="BN2692" t="inlineStr">
        <is>
          <t>200.113.215.205</t>
        </is>
      </c>
      <c r="BO2692" t="inlineStr">
        <is>
          <t>Wisley Almonor</t>
        </is>
      </c>
    </row>
    <row r="2693">
      <c r="A2693" t="inlineStr">
        <is>
          <t>2691</t>
        </is>
      </c>
      <c r="B2693" t="inlineStr">
        <is>
          <t>24d0bb10-8812-4287-bd17-09add88323b8</t>
        </is>
      </c>
      <c r="C2693" t="inlineStr">
        <is>
          <t>2025-07-22</t>
        </is>
      </c>
      <c r="D2693" t="inlineStr">
        <is>
          <t>3</t>
        </is>
      </c>
      <c r="E2693" t="inlineStr">
        <is>
          <t>---</t>
        </is>
      </c>
      <c r="F2693" t="inlineStr">
        <is>
          <t>0</t>
        </is>
      </c>
      <c r="G2693" t="inlineStr">
        <is>
          <t>---</t>
        </is>
      </c>
      <c r="H2693" t="inlineStr">
        <is>
          <t>1</t>
        </is>
      </c>
      <c r="I2693" t="inlineStr">
        <is>
          <t>1</t>
        </is>
      </c>
      <c r="J2693" t="inlineStr"/>
      <c r="K2693" t="inlineStr">
        <is>
          <t>---</t>
        </is>
      </c>
      <c r="L2693" t="inlineStr">
        <is>
          <t>---</t>
        </is>
      </c>
      <c r="M2693" t="inlineStr">
        <is>
          <t>---</t>
        </is>
      </c>
      <c r="N2693" t="inlineStr">
        <is>
          <t>---</t>
        </is>
      </c>
      <c r="O2693" t="inlineStr">
        <is>
          <t>---</t>
        </is>
      </c>
      <c r="P2693" t="inlineStr">
        <is>
          <t>---</t>
        </is>
      </c>
      <c r="Q2693" t="inlineStr">
        <is>
          <t>---</t>
        </is>
      </c>
      <c r="R2693" t="inlineStr"/>
      <c r="S2693" t="inlineStr"/>
      <c r="T2693" t="inlineStr"/>
      <c r="U2693" t="inlineStr"/>
      <c r="V2693" t="inlineStr"/>
      <c r="W2693" t="inlineStr"/>
      <c r="X2693" t="inlineStr">
        <is>
          <t>PIG/HOBP/00164</t>
        </is>
      </c>
      <c r="Y2693" t="inlineStr">
        <is>
          <t>PIG/HOBP/00164</t>
        </is>
      </c>
      <c r="Z2693" t="inlineStr">
        <is>
          <t>2025-07-22 20:41:00</t>
        </is>
      </c>
      <c r="AA2693" t="inlineStr">
        <is>
          <t>2025-07-22 20:40:40</t>
        </is>
      </c>
      <c r="AB2693" t="inlineStr">
        <is>
          <t>1ketly</t>
        </is>
      </c>
      <c r="AC2693" t="inlineStr">
        <is>
          <t>2025-07-22 22:05:11</t>
        </is>
      </c>
      <c r="AD2693" s="1" t="inlineStr">
        <is>
          <t>https://www.commcarehq.org/a/caris-test/reports/form_data/24d0bb10-8812-4287-bd17-09add88323b8/</t>
        </is>
      </c>
      <c r="AE2693" t="inlineStr">
        <is>
          <t>---</t>
        </is>
      </c>
      <c r="AF2693" t="inlineStr">
        <is>
          <t>3c5a623af057e23a32ae4000_23932</t>
        </is>
      </c>
      <c r="AG2693" t="inlineStr">
        <is>
          <t>OK</t>
        </is>
      </c>
      <c r="AH2693" t="inlineStr">
        <is>
          <t>2025-07-22 20:41:00</t>
        </is>
      </c>
      <c r="AI2693" t="inlineStr">
        <is>
          <t>a75dfcb32c444e83a4857eabadf7dd0f</t>
        </is>
      </c>
      <c r="AJ2693" t="inlineStr">
        <is>
          <t>2025-07-22</t>
        </is>
      </c>
      <c r="AK2693" t="inlineStr">
        <is>
          <t>3</t>
        </is>
      </c>
      <c r="AL2693" t="inlineStr">
        <is>
          <t>---</t>
        </is>
      </c>
      <c r="AM2693" t="inlineStr">
        <is>
          <t>0</t>
        </is>
      </c>
      <c r="AN2693" t="inlineStr">
        <is>
          <t>---</t>
        </is>
      </c>
      <c r="AO2693" t="inlineStr">
        <is>
          <t>1</t>
        </is>
      </c>
      <c r="AP2693" t="inlineStr">
        <is>
          <t>1</t>
        </is>
      </c>
      <c r="AQ2693" t="inlineStr"/>
      <c r="AR2693" t="inlineStr"/>
      <c r="AS2693" t="inlineStr"/>
      <c r="AT2693" t="inlineStr"/>
      <c r="AU2693" t="inlineStr">
        <is>
          <t>---</t>
        </is>
      </c>
      <c r="AV2693" t="inlineStr">
        <is>
          <t>---</t>
        </is>
      </c>
      <c r="AW2693" t="inlineStr">
        <is>
          <t>---</t>
        </is>
      </c>
      <c r="AX2693" t="inlineStr">
        <is>
          <t>---</t>
        </is>
      </c>
      <c r="AY2693" t="inlineStr">
        <is>
          <t>---</t>
        </is>
      </c>
      <c r="AZ2693" t="inlineStr">
        <is>
          <t>---</t>
        </is>
      </c>
      <c r="BA2693" t="inlineStr">
        <is>
          <t>a75dfcb32c444e83a4857eabadf7dd0f</t>
        </is>
      </c>
      <c r="BB2693" t="inlineStr">
        <is>
          <t>http://openrosa.org/formdesigner/0B48E039-1E80-49A7-AC24-732B6E788E39</t>
        </is>
      </c>
      <c r="BC2693" t="inlineStr">
        <is>
          <t>Ration et autres visites</t>
        </is>
      </c>
      <c r="BD2693" t="inlineStr">
        <is>
          <t>CommCare Android, version "2.57.1"(474458). App v16173. CommCare Version 2.57.1. Build 474458, built on: 2025-07-03</t>
        </is>
      </c>
      <c r="BE2693" t="inlineStr">
        <is>
          <t>commcare_173380f7-b37d-43d8-ba2b-b49ceb66cb2e</t>
        </is>
      </c>
      <c r="BF2693" t="inlineStr">
        <is>
          <t>19.4388791 -72.2046397 361.0 9.5</t>
        </is>
      </c>
      <c r="BG2693" t="inlineStr">
        <is>
          <t>f13d8149fc6d39ebe86af18272310ff9</t>
        </is>
      </c>
      <c r="BH2693" t="inlineStr">
        <is>
          <t>e80e5bb19d0d4d1e94c8a1a966fa7d8f</t>
        </is>
      </c>
      <c r="BI2693" t="inlineStr">
        <is>
          <t>15246</t>
        </is>
      </c>
      <c r="BJ2693" t="inlineStr">
        <is>
          <t>XFormInstance</t>
        </is>
      </c>
      <c r="BK2693" t="inlineStr">
        <is>
          <t>31fd1016667011f09c990fd4746ac19d</t>
        </is>
      </c>
      <c r="BL2693" t="b">
        <v>0</v>
      </c>
      <c r="BM2693" t="inlineStr">
        <is>
          <t>---</t>
        </is>
      </c>
      <c r="BN2693" t="inlineStr">
        <is>
          <t>190.115.153.102</t>
        </is>
      </c>
      <c r="BO2693" t="inlineStr">
        <is>
          <t>mervil Jn Tony</t>
        </is>
      </c>
    </row>
    <row r="2694">
      <c r="A2694" t="inlineStr">
        <is>
          <t>2692</t>
        </is>
      </c>
      <c r="B2694" t="inlineStr">
        <is>
          <t>60bd1af0-43b2-4870-8363-bbdb85a29034</t>
        </is>
      </c>
      <c r="C2694" t="inlineStr">
        <is>
          <t>2025-07-22</t>
        </is>
      </c>
      <c r="D2694" t="inlineStr">
        <is>
          <t>3</t>
        </is>
      </c>
      <c r="E2694" t="inlineStr">
        <is>
          <t>---</t>
        </is>
      </c>
      <c r="F2694" t="inlineStr">
        <is>
          <t>0</t>
        </is>
      </c>
      <c r="G2694" t="inlineStr">
        <is>
          <t>---</t>
        </is>
      </c>
      <c r="H2694" t="inlineStr">
        <is>
          <t>1</t>
        </is>
      </c>
      <c r="I2694" t="inlineStr">
        <is>
          <t>1</t>
        </is>
      </c>
      <c r="J2694" t="inlineStr">
        <is>
          <t>1</t>
        </is>
      </c>
      <c r="K2694" t="inlineStr">
        <is>
          <t>---</t>
        </is>
      </c>
      <c r="L2694" t="inlineStr">
        <is>
          <t>---</t>
        </is>
      </c>
      <c r="M2694" t="inlineStr">
        <is>
          <t>---</t>
        </is>
      </c>
      <c r="N2694" t="inlineStr">
        <is>
          <t>---</t>
        </is>
      </c>
      <c r="O2694" t="inlineStr">
        <is>
          <t>---</t>
        </is>
      </c>
      <c r="P2694" t="inlineStr">
        <is>
          <t>---</t>
        </is>
      </c>
      <c r="Q2694" t="inlineStr">
        <is>
          <t>---</t>
        </is>
      </c>
      <c r="R2694" t="inlineStr"/>
      <c r="S2694" t="inlineStr"/>
      <c r="T2694" t="inlineStr"/>
      <c r="U2694" t="inlineStr"/>
      <c r="V2694" t="inlineStr"/>
      <c r="W2694" t="inlineStr"/>
      <c r="X2694" t="inlineStr">
        <is>
          <t>CAP/HSCM/ST02041</t>
        </is>
      </c>
      <c r="Y2694" t="inlineStr">
        <is>
          <t>CAP/HSCM/ST02041</t>
        </is>
      </c>
      <c r="Z2694" t="inlineStr">
        <is>
          <t>2025-07-23 02:16:38</t>
        </is>
      </c>
      <c r="AA2694" t="inlineStr">
        <is>
          <t>2025-07-23 02:16:27</t>
        </is>
      </c>
      <c r="AB2694" t="inlineStr">
        <is>
          <t>1fleurgile</t>
        </is>
      </c>
      <c r="AC2694" t="inlineStr">
        <is>
          <t>2025-07-23 01:51:41</t>
        </is>
      </c>
      <c r="AD2694" s="1" t="inlineStr">
        <is>
          <t>https://www.commcarehq.org/a/caris-test/reports/form_data/60bd1af0-43b2-4870-8363-bbdb85a29034/</t>
        </is>
      </c>
      <c r="AE2694" t="inlineStr">
        <is>
          <t>---</t>
        </is>
      </c>
      <c r="AF2694" t="inlineStr">
        <is>
          <t>f68f1842c4724c1588023c10a8990ffb</t>
        </is>
      </c>
      <c r="AG2694" t="inlineStr">
        <is>
          <t>OK</t>
        </is>
      </c>
      <c r="AH2694" t="inlineStr">
        <is>
          <t>2025-07-23 02:16:38</t>
        </is>
      </c>
      <c r="AI2694" t="inlineStr">
        <is>
          <t>9cfdf7db54419d22491b2c964b5162b3</t>
        </is>
      </c>
      <c r="AJ2694" t="inlineStr">
        <is>
          <t>2025-07-22</t>
        </is>
      </c>
      <c r="AK2694" t="inlineStr">
        <is>
          <t>3</t>
        </is>
      </c>
      <c r="AL2694" t="inlineStr">
        <is>
          <t>---</t>
        </is>
      </c>
      <c r="AM2694" t="inlineStr">
        <is>
          <t>0</t>
        </is>
      </c>
      <c r="AN2694" t="inlineStr">
        <is>
          <t>---</t>
        </is>
      </c>
      <c r="AO2694" t="inlineStr">
        <is>
          <t>1</t>
        </is>
      </c>
      <c r="AP2694" t="inlineStr">
        <is>
          <t>1</t>
        </is>
      </c>
      <c r="AQ2694" t="inlineStr"/>
      <c r="AR2694" t="inlineStr"/>
      <c r="AS2694" t="inlineStr"/>
      <c r="AT2694" t="inlineStr"/>
      <c r="AU2694" t="inlineStr">
        <is>
          <t>---</t>
        </is>
      </c>
      <c r="AV2694" t="inlineStr">
        <is>
          <t>---</t>
        </is>
      </c>
      <c r="AW2694" t="inlineStr">
        <is>
          <t>---</t>
        </is>
      </c>
      <c r="AX2694" t="inlineStr">
        <is>
          <t>---</t>
        </is>
      </c>
      <c r="AY2694" t="inlineStr">
        <is>
          <t>---</t>
        </is>
      </c>
      <c r="AZ2694" t="inlineStr">
        <is>
          <t>---</t>
        </is>
      </c>
      <c r="BA2694" t="inlineStr">
        <is>
          <t>9cfdf7db54419d22491b2c964b5162b3</t>
        </is>
      </c>
      <c r="BB2694" t="inlineStr">
        <is>
          <t>http://openrosa.org/formdesigner/0B48E039-1E80-49A7-AC24-732B6E788E39</t>
        </is>
      </c>
      <c r="BC2694" t="inlineStr">
        <is>
          <t>Ration et autres visites</t>
        </is>
      </c>
      <c r="BD2694" t="inlineStr">
        <is>
          <t>CommCare Android, version "2.57.0"(474021). App v16173. CommCare Version 2.57.0. Build 474021, built on: 2025-06-13</t>
        </is>
      </c>
      <c r="BE2694" t="inlineStr">
        <is>
          <t>commcare_76b456dd-7d90-498a-a785-92f136625a61</t>
        </is>
      </c>
      <c r="BF2694" t="inlineStr">
        <is>
          <t>19.7246923 -72.22472 0.0 2099.99</t>
        </is>
      </c>
      <c r="BG2694" t="inlineStr">
        <is>
          <t>f13d8149fc6d39ebe86af18272310ff9</t>
        </is>
      </c>
      <c r="BH2694" t="inlineStr">
        <is>
          <t>e80e5bb19d0d4d1e94c8a1a966fa7d8f</t>
        </is>
      </c>
      <c r="BI2694" t="inlineStr">
        <is>
          <t>15246</t>
        </is>
      </c>
      <c r="BJ2694" t="inlineStr">
        <is>
          <t>XFormInstance</t>
        </is>
      </c>
      <c r="BK2694" t="inlineStr">
        <is>
          <t>153b7228669411f0914fe7dde470b58a</t>
        </is>
      </c>
      <c r="BL2694" t="b">
        <v>0</v>
      </c>
      <c r="BM2694" t="inlineStr">
        <is>
          <t>---</t>
        </is>
      </c>
      <c r="BN2694" t="inlineStr">
        <is>
          <t>200.113.215.129</t>
        </is>
      </c>
      <c r="BO2694" t="inlineStr">
        <is>
          <t>Benjamen Catherine</t>
        </is>
      </c>
    </row>
    <row r="2695">
      <c r="A2695" t="inlineStr">
        <is>
          <t>2693</t>
        </is>
      </c>
      <c r="B2695" t="inlineStr">
        <is>
          <t>24626d1a-d334-4d67-8f33-58e629c7f21e</t>
        </is>
      </c>
      <c r="C2695" t="inlineStr">
        <is>
          <t>2025-07-22</t>
        </is>
      </c>
      <c r="D2695" t="inlineStr">
        <is>
          <t>3</t>
        </is>
      </c>
      <c r="E2695" t="inlineStr">
        <is>
          <t>---</t>
        </is>
      </c>
      <c r="F2695" t="inlineStr">
        <is>
          <t>0</t>
        </is>
      </c>
      <c r="G2695" t="inlineStr">
        <is>
          <t>---</t>
        </is>
      </c>
      <c r="H2695" t="inlineStr">
        <is>
          <t>1</t>
        </is>
      </c>
      <c r="I2695" t="inlineStr">
        <is>
          <t>1</t>
        </is>
      </c>
      <c r="J2695" t="inlineStr">
        <is>
          <t>1</t>
        </is>
      </c>
      <c r="K2695" t="inlineStr">
        <is>
          <t>---</t>
        </is>
      </c>
      <c r="L2695" t="inlineStr">
        <is>
          <t>---</t>
        </is>
      </c>
      <c r="M2695" t="inlineStr">
        <is>
          <t>---</t>
        </is>
      </c>
      <c r="N2695" t="inlineStr">
        <is>
          <t>---</t>
        </is>
      </c>
      <c r="O2695" t="inlineStr">
        <is>
          <t>---</t>
        </is>
      </c>
      <c r="P2695" t="inlineStr">
        <is>
          <t>---</t>
        </is>
      </c>
      <c r="Q2695" t="inlineStr">
        <is>
          <t>---</t>
        </is>
      </c>
      <c r="R2695" t="inlineStr"/>
      <c r="S2695" t="inlineStr"/>
      <c r="T2695" t="inlineStr"/>
      <c r="U2695" t="inlineStr"/>
      <c r="V2695" t="inlineStr"/>
      <c r="W2695" t="inlineStr"/>
      <c r="X2695" t="inlineStr">
        <is>
          <t>CAP/HSCM/ST02293</t>
        </is>
      </c>
      <c r="Y2695" t="inlineStr">
        <is>
          <t>CAP/HSCM/ST02293</t>
        </is>
      </c>
      <c r="Z2695" t="inlineStr">
        <is>
          <t>2025-07-23 02:17:39</t>
        </is>
      </c>
      <c r="AA2695" t="inlineStr">
        <is>
          <t>2025-07-23 02:17:16</t>
        </is>
      </c>
      <c r="AB2695" t="inlineStr">
        <is>
          <t>1fleurgile</t>
        </is>
      </c>
      <c r="AC2695" t="inlineStr">
        <is>
          <t>2025-07-23 01:51:42</t>
        </is>
      </c>
      <c r="AD2695" s="1" t="inlineStr">
        <is>
          <t>https://www.commcarehq.org/a/caris-test/reports/form_data/24626d1a-d334-4d67-8f33-58e629c7f21e/</t>
        </is>
      </c>
      <c r="AE2695" t="inlineStr">
        <is>
          <t>---</t>
        </is>
      </c>
      <c r="AF2695" t="inlineStr">
        <is>
          <t>af4f14740bcf40adaf38e1b96000b39d</t>
        </is>
      </c>
      <c r="AG2695" t="inlineStr">
        <is>
          <t>OK</t>
        </is>
      </c>
      <c r="AH2695" t="inlineStr">
        <is>
          <t>2025-07-23 02:17:39</t>
        </is>
      </c>
      <c r="AI2695" t="inlineStr">
        <is>
          <t>9cfdf7db54419d22491b2c964b5162b3</t>
        </is>
      </c>
      <c r="AJ2695" t="inlineStr">
        <is>
          <t>2025-07-22</t>
        </is>
      </c>
      <c r="AK2695" t="inlineStr">
        <is>
          <t>3</t>
        </is>
      </c>
      <c r="AL2695" t="inlineStr">
        <is>
          <t>---</t>
        </is>
      </c>
      <c r="AM2695" t="inlineStr">
        <is>
          <t>0</t>
        </is>
      </c>
      <c r="AN2695" t="inlineStr">
        <is>
          <t>---</t>
        </is>
      </c>
      <c r="AO2695" t="inlineStr">
        <is>
          <t>1</t>
        </is>
      </c>
      <c r="AP2695" t="inlineStr">
        <is>
          <t>1</t>
        </is>
      </c>
      <c r="AQ2695" t="inlineStr"/>
      <c r="AR2695" t="inlineStr"/>
      <c r="AS2695" t="inlineStr"/>
      <c r="AT2695" t="inlineStr"/>
      <c r="AU2695" t="inlineStr">
        <is>
          <t>---</t>
        </is>
      </c>
      <c r="AV2695" t="inlineStr">
        <is>
          <t>---</t>
        </is>
      </c>
      <c r="AW2695" t="inlineStr">
        <is>
          <t>---</t>
        </is>
      </c>
      <c r="AX2695" t="inlineStr">
        <is>
          <t>---</t>
        </is>
      </c>
      <c r="AY2695" t="inlineStr">
        <is>
          <t>---</t>
        </is>
      </c>
      <c r="AZ2695" t="inlineStr">
        <is>
          <t>---</t>
        </is>
      </c>
      <c r="BA2695" t="inlineStr">
        <is>
          <t>9cfdf7db54419d22491b2c964b5162b3</t>
        </is>
      </c>
      <c r="BB2695" t="inlineStr">
        <is>
          <t>http://openrosa.org/formdesigner/0B48E039-1E80-49A7-AC24-732B6E788E39</t>
        </is>
      </c>
      <c r="BC2695" t="inlineStr">
        <is>
          <t>Ration et autres visites</t>
        </is>
      </c>
      <c r="BD2695" t="inlineStr">
        <is>
          <t>CommCare Android, version "2.57.0"(474021). App v16173. CommCare Version 2.57.0. Build 474021, built on: 2025-06-13</t>
        </is>
      </c>
      <c r="BE2695" t="inlineStr">
        <is>
          <t>commcare_76b456dd-7d90-498a-a785-92f136625a61</t>
        </is>
      </c>
      <c r="BF2695" t="inlineStr">
        <is>
          <t>19.7246923 -72.22472 0.0 2099.99</t>
        </is>
      </c>
      <c r="BG2695" t="inlineStr">
        <is>
          <t>f13d8149fc6d39ebe86af18272310ff9</t>
        </is>
      </c>
      <c r="BH2695" t="inlineStr">
        <is>
          <t>e80e5bb19d0d4d1e94c8a1a966fa7d8f</t>
        </is>
      </c>
      <c r="BI2695" t="inlineStr">
        <is>
          <t>15246</t>
        </is>
      </c>
      <c r="BJ2695" t="inlineStr">
        <is>
          <t>XFormInstance</t>
        </is>
      </c>
      <c r="BK2695" t="inlineStr">
        <is>
          <t>153b7228669411f0914fe7dde470b58a</t>
        </is>
      </c>
      <c r="BL2695" t="b">
        <v>0</v>
      </c>
      <c r="BM2695" t="inlineStr">
        <is>
          <t>---</t>
        </is>
      </c>
      <c r="BN2695" t="inlineStr">
        <is>
          <t>200.113.215.129</t>
        </is>
      </c>
      <c r="BO2695" t="inlineStr">
        <is>
          <t>Christ-Love Cherizard</t>
        </is>
      </c>
    </row>
    <row r="2696">
      <c r="A2696" t="inlineStr">
        <is>
          <t>2694</t>
        </is>
      </c>
      <c r="B2696" t="inlineStr">
        <is>
          <t>fcd26bae-5ab3-4fac-8623-d947b621b9a3</t>
        </is>
      </c>
      <c r="C2696" t="inlineStr">
        <is>
          <t>2025-07-22</t>
        </is>
      </c>
      <c r="D2696" t="inlineStr">
        <is>
          <t>3</t>
        </is>
      </c>
      <c r="E2696" t="inlineStr">
        <is>
          <t>---</t>
        </is>
      </c>
      <c r="F2696" t="inlineStr">
        <is>
          <t>0</t>
        </is>
      </c>
      <c r="G2696" t="inlineStr">
        <is>
          <t>---</t>
        </is>
      </c>
      <c r="H2696" t="inlineStr">
        <is>
          <t>1</t>
        </is>
      </c>
      <c r="I2696" t="inlineStr">
        <is>
          <t>1</t>
        </is>
      </c>
      <c r="J2696" t="inlineStr">
        <is>
          <t>1</t>
        </is>
      </c>
      <c r="K2696" t="inlineStr">
        <is>
          <t>---</t>
        </is>
      </c>
      <c r="L2696" t="inlineStr">
        <is>
          <t>---</t>
        </is>
      </c>
      <c r="M2696" t="inlineStr">
        <is>
          <t>---</t>
        </is>
      </c>
      <c r="N2696" t="inlineStr">
        <is>
          <t>---</t>
        </is>
      </c>
      <c r="O2696" t="inlineStr">
        <is>
          <t>---</t>
        </is>
      </c>
      <c r="P2696" t="inlineStr">
        <is>
          <t>---</t>
        </is>
      </c>
      <c r="Q2696" t="inlineStr">
        <is>
          <t>---</t>
        </is>
      </c>
      <c r="R2696" t="inlineStr"/>
      <c r="S2696" t="inlineStr"/>
      <c r="T2696" t="inlineStr"/>
      <c r="U2696" t="inlineStr"/>
      <c r="V2696" t="inlineStr"/>
      <c r="W2696" t="inlineStr"/>
      <c r="X2696" t="inlineStr">
        <is>
          <t>CAP/HSCM/ST02455</t>
        </is>
      </c>
      <c r="Y2696" t="inlineStr">
        <is>
          <t>CAP/HSCM/ST02455</t>
        </is>
      </c>
      <c r="Z2696" t="inlineStr">
        <is>
          <t>2025-07-23 02:18:15</t>
        </is>
      </c>
      <c r="AA2696" t="inlineStr">
        <is>
          <t>2025-07-23 02:17:56</t>
        </is>
      </c>
      <c r="AB2696" t="inlineStr">
        <is>
          <t>1fleurgile</t>
        </is>
      </c>
      <c r="AC2696" t="inlineStr">
        <is>
          <t>2025-07-23 01:51:43</t>
        </is>
      </c>
      <c r="AD2696" s="1" t="inlineStr">
        <is>
          <t>https://www.commcarehq.org/a/caris-test/reports/form_data/fcd26bae-5ab3-4fac-8623-d947b621b9a3/</t>
        </is>
      </c>
      <c r="AE2696" t="inlineStr">
        <is>
          <t>---</t>
        </is>
      </c>
      <c r="AF2696" t="inlineStr">
        <is>
          <t>1f3afb10bdb14eb68007b1971685250d</t>
        </is>
      </c>
      <c r="AG2696" t="inlineStr">
        <is>
          <t>OK</t>
        </is>
      </c>
      <c r="AH2696" t="inlineStr">
        <is>
          <t>2025-07-23 02:18:15</t>
        </is>
      </c>
      <c r="AI2696" t="inlineStr">
        <is>
          <t>9cfdf7db54419d22491b2c964b5162b3</t>
        </is>
      </c>
      <c r="AJ2696" t="inlineStr">
        <is>
          <t>2025-07-22</t>
        </is>
      </c>
      <c r="AK2696" t="inlineStr">
        <is>
          <t>3</t>
        </is>
      </c>
      <c r="AL2696" t="inlineStr">
        <is>
          <t>---</t>
        </is>
      </c>
      <c r="AM2696" t="inlineStr">
        <is>
          <t>0</t>
        </is>
      </c>
      <c r="AN2696" t="inlineStr">
        <is>
          <t>---</t>
        </is>
      </c>
      <c r="AO2696" t="inlineStr">
        <is>
          <t>1</t>
        </is>
      </c>
      <c r="AP2696" t="inlineStr">
        <is>
          <t>1</t>
        </is>
      </c>
      <c r="AQ2696" t="inlineStr"/>
      <c r="AR2696" t="inlineStr"/>
      <c r="AS2696" t="inlineStr"/>
      <c r="AT2696" t="inlineStr"/>
      <c r="AU2696" t="inlineStr">
        <is>
          <t>---</t>
        </is>
      </c>
      <c r="AV2696" t="inlineStr">
        <is>
          <t>---</t>
        </is>
      </c>
      <c r="AW2696" t="inlineStr">
        <is>
          <t>---</t>
        </is>
      </c>
      <c r="AX2696" t="inlineStr">
        <is>
          <t>---</t>
        </is>
      </c>
      <c r="AY2696" t="inlineStr">
        <is>
          <t>---</t>
        </is>
      </c>
      <c r="AZ2696" t="inlineStr">
        <is>
          <t>---</t>
        </is>
      </c>
      <c r="BA2696" t="inlineStr">
        <is>
          <t>9cfdf7db54419d22491b2c964b5162b3</t>
        </is>
      </c>
      <c r="BB2696" t="inlineStr">
        <is>
          <t>http://openrosa.org/formdesigner/0B48E039-1E80-49A7-AC24-732B6E788E39</t>
        </is>
      </c>
      <c r="BC2696" t="inlineStr">
        <is>
          <t>Ration et autres visites</t>
        </is>
      </c>
      <c r="BD2696" t="inlineStr">
        <is>
          <t>CommCare Android, version "2.57.0"(474021). App v16173. CommCare Version 2.57.0. Build 474021, built on: 2025-06-13</t>
        </is>
      </c>
      <c r="BE2696" t="inlineStr">
        <is>
          <t>commcare_76b456dd-7d90-498a-a785-92f136625a61</t>
        </is>
      </c>
      <c r="BF2696" t="inlineStr">
        <is>
          <t>19.7246923 -72.22472 0.0 2099.99</t>
        </is>
      </c>
      <c r="BG2696" t="inlineStr">
        <is>
          <t>f13d8149fc6d39ebe86af18272310ff9</t>
        </is>
      </c>
      <c r="BH2696" t="inlineStr">
        <is>
          <t>e80e5bb19d0d4d1e94c8a1a966fa7d8f</t>
        </is>
      </c>
      <c r="BI2696" t="inlineStr">
        <is>
          <t>15246</t>
        </is>
      </c>
      <c r="BJ2696" t="inlineStr">
        <is>
          <t>XFormInstance</t>
        </is>
      </c>
      <c r="BK2696" t="inlineStr">
        <is>
          <t>153b7228669411f0914fe7dde470b58a</t>
        </is>
      </c>
      <c r="BL2696" t="b">
        <v>0</v>
      </c>
      <c r="BM2696" t="inlineStr">
        <is>
          <t>---</t>
        </is>
      </c>
      <c r="BN2696" t="inlineStr">
        <is>
          <t>200.113.215.129</t>
        </is>
      </c>
      <c r="BO2696" t="inlineStr">
        <is>
          <t>cherelus Dieuson (Alixon</t>
        </is>
      </c>
    </row>
    <row r="2697">
      <c r="A2697" t="inlineStr">
        <is>
          <t>2695</t>
        </is>
      </c>
      <c r="B2697" t="inlineStr">
        <is>
          <t>229614b9-6429-49d1-8ecf-86135d2eadee</t>
        </is>
      </c>
      <c r="C2697" t="inlineStr">
        <is>
          <t>2025-07-21</t>
        </is>
      </c>
      <c r="D2697" t="inlineStr">
        <is>
          <t>3</t>
        </is>
      </c>
      <c r="E2697" t="inlineStr">
        <is>
          <t>---</t>
        </is>
      </c>
      <c r="F2697" t="inlineStr">
        <is>
          <t>0</t>
        </is>
      </c>
      <c r="G2697" t="inlineStr">
        <is>
          <t>---</t>
        </is>
      </c>
      <c r="H2697" t="inlineStr">
        <is>
          <t>1</t>
        </is>
      </c>
      <c r="I2697" t="inlineStr">
        <is>
          <t>1</t>
        </is>
      </c>
      <c r="J2697" t="inlineStr">
        <is>
          <t>1</t>
        </is>
      </c>
      <c r="K2697" t="inlineStr">
        <is>
          <t>---</t>
        </is>
      </c>
      <c r="L2697" t="inlineStr">
        <is>
          <t>---</t>
        </is>
      </c>
      <c r="M2697" t="inlineStr">
        <is>
          <t>---</t>
        </is>
      </c>
      <c r="N2697" t="inlineStr">
        <is>
          <t>---</t>
        </is>
      </c>
      <c r="O2697" t="inlineStr">
        <is>
          <t>---</t>
        </is>
      </c>
      <c r="P2697" t="inlineStr">
        <is>
          <t>---</t>
        </is>
      </c>
      <c r="Q2697" t="inlineStr">
        <is>
          <t>---</t>
        </is>
      </c>
      <c r="R2697" t="inlineStr"/>
      <c r="S2697" t="inlineStr">
        <is>
          <t>30.0</t>
        </is>
      </c>
      <c r="T2697" t="inlineStr"/>
      <c r="U2697" t="inlineStr"/>
      <c r="V2697" t="inlineStr"/>
      <c r="W2697" t="inlineStr"/>
      <c r="X2697" t="inlineStr">
        <is>
          <t>CAP/CALT/00034</t>
        </is>
      </c>
      <c r="Y2697" t="inlineStr">
        <is>
          <t>CAP/CALT/00034</t>
        </is>
      </c>
      <c r="Z2697" t="inlineStr">
        <is>
          <t>2025-07-23 02:11:54</t>
        </is>
      </c>
      <c r="AA2697" t="inlineStr">
        <is>
          <t>2025-07-23 02:11:27</t>
        </is>
      </c>
      <c r="AB2697" t="inlineStr">
        <is>
          <t>1irania</t>
        </is>
      </c>
      <c r="AC2697" t="inlineStr">
        <is>
          <t>2025-07-23 02:11:55</t>
        </is>
      </c>
      <c r="AD2697" s="1" t="inlineStr">
        <is>
          <t>https://www.commcarehq.org/a/caris-test/reports/form_data/229614b9-6429-49d1-8ecf-86135d2eadee/</t>
        </is>
      </c>
      <c r="AE2697" t="inlineStr">
        <is>
          <t>---</t>
        </is>
      </c>
      <c r="AF2697" t="inlineStr">
        <is>
          <t>3c5a623af057e23a32ae4000_20937</t>
        </is>
      </c>
      <c r="AG2697" t="inlineStr">
        <is>
          <t>OK</t>
        </is>
      </c>
      <c r="AH2697" t="inlineStr">
        <is>
          <t>2025-07-23 02:11:54</t>
        </is>
      </c>
      <c r="AI2697" t="inlineStr">
        <is>
          <t>42a82b7de9e609ae71648670ad4c56aa</t>
        </is>
      </c>
      <c r="AJ2697" t="inlineStr">
        <is>
          <t>2025-07-21</t>
        </is>
      </c>
      <c r="AK2697" t="inlineStr">
        <is>
          <t>3</t>
        </is>
      </c>
      <c r="AL2697" t="inlineStr">
        <is>
          <t>---</t>
        </is>
      </c>
      <c r="AM2697" t="inlineStr">
        <is>
          <t>0</t>
        </is>
      </c>
      <c r="AN2697" t="inlineStr">
        <is>
          <t>---</t>
        </is>
      </c>
      <c r="AO2697" t="inlineStr">
        <is>
          <t>1</t>
        </is>
      </c>
      <c r="AP2697" t="inlineStr">
        <is>
          <t>1</t>
        </is>
      </c>
      <c r="AQ2697" t="inlineStr"/>
      <c r="AR2697" t="inlineStr">
        <is>
          <t>30</t>
        </is>
      </c>
      <c r="AS2697" t="inlineStr"/>
      <c r="AT2697" t="inlineStr"/>
      <c r="AU2697" t="inlineStr">
        <is>
          <t>---</t>
        </is>
      </c>
      <c r="AV2697" t="inlineStr">
        <is>
          <t>---</t>
        </is>
      </c>
      <c r="AW2697" t="inlineStr">
        <is>
          <t>---</t>
        </is>
      </c>
      <c r="AX2697" t="inlineStr">
        <is>
          <t>---</t>
        </is>
      </c>
      <c r="AY2697" t="inlineStr">
        <is>
          <t>---</t>
        </is>
      </c>
      <c r="AZ2697" t="inlineStr">
        <is>
          <t>---</t>
        </is>
      </c>
      <c r="BA2697" t="inlineStr">
        <is>
          <t>42a82b7de9e609ae71648670ad4c56aa</t>
        </is>
      </c>
      <c r="BB2697" t="inlineStr">
        <is>
          <t>http://openrosa.org/formdesigner/0B48E039-1E80-49A7-AC24-732B6E788E39</t>
        </is>
      </c>
      <c r="BC2697" t="inlineStr">
        <is>
          <t>Ration et autres visites</t>
        </is>
      </c>
      <c r="BD2697" t="inlineStr">
        <is>
          <t>CommCare Android, version "2.57.0"(474021). App v16173. CommCare Version 2.57.0. Build 474021, built on: 2025-06-13</t>
        </is>
      </c>
      <c r="BE2697" t="inlineStr">
        <is>
          <t>commcare_810115cc-52c5-4875-8fe9-3d267d1618b9</t>
        </is>
      </c>
      <c r="BF2697" t="inlineStr"/>
      <c r="BG2697" t="inlineStr">
        <is>
          <t>f13d8149fc6d39ebe86af18272310ff9</t>
        </is>
      </c>
      <c r="BH2697" t="inlineStr">
        <is>
          <t>e80e5bb19d0d4d1e94c8a1a966fa7d8f</t>
        </is>
      </c>
      <c r="BI2697" t="inlineStr">
        <is>
          <t>15246</t>
        </is>
      </c>
      <c r="BJ2697" t="inlineStr">
        <is>
          <t>XFormInstance</t>
        </is>
      </c>
      <c r="BK2697" t="inlineStr">
        <is>
          <t>06fdf81c676a11f095d8dddfb5a7bdca</t>
        </is>
      </c>
      <c r="BL2697" t="b">
        <v>0</v>
      </c>
      <c r="BM2697" t="inlineStr">
        <is>
          <t>---</t>
        </is>
      </c>
      <c r="BN2697" t="inlineStr">
        <is>
          <t>190.115.174.201</t>
        </is>
      </c>
      <c r="BO2697" t="inlineStr">
        <is>
          <t>Ginalson Nacius</t>
        </is>
      </c>
    </row>
    <row r="2698">
      <c r="A2698" t="inlineStr">
        <is>
          <t>2696</t>
        </is>
      </c>
      <c r="B2698" t="inlineStr">
        <is>
          <t>912160bd-471e-4e24-b694-b6b4c3e3a31f</t>
        </is>
      </c>
      <c r="C2698" t="inlineStr">
        <is>
          <t>2025-07-21</t>
        </is>
      </c>
      <c r="D2698" t="inlineStr">
        <is>
          <t>3</t>
        </is>
      </c>
      <c r="E2698" t="inlineStr">
        <is>
          <t>---</t>
        </is>
      </c>
      <c r="F2698" t="inlineStr">
        <is>
          <t>0</t>
        </is>
      </c>
      <c r="G2698" t="inlineStr">
        <is>
          <t>---</t>
        </is>
      </c>
      <c r="H2698" t="inlineStr">
        <is>
          <t>1</t>
        </is>
      </c>
      <c r="I2698" t="inlineStr">
        <is>
          <t>1</t>
        </is>
      </c>
      <c r="J2698" t="inlineStr">
        <is>
          <t>1</t>
        </is>
      </c>
      <c r="K2698" t="inlineStr">
        <is>
          <t>---</t>
        </is>
      </c>
      <c r="L2698" t="inlineStr">
        <is>
          <t>---</t>
        </is>
      </c>
      <c r="M2698" t="inlineStr">
        <is>
          <t>---</t>
        </is>
      </c>
      <c r="N2698" t="inlineStr">
        <is>
          <t>---</t>
        </is>
      </c>
      <c r="O2698" t="inlineStr">
        <is>
          <t>---</t>
        </is>
      </c>
      <c r="P2698" t="inlineStr">
        <is>
          <t>---</t>
        </is>
      </c>
      <c r="Q2698" t="inlineStr">
        <is>
          <t>---</t>
        </is>
      </c>
      <c r="R2698" t="inlineStr"/>
      <c r="S2698" t="inlineStr">
        <is>
          <t>35.0</t>
        </is>
      </c>
      <c r="T2698" t="inlineStr"/>
      <c r="U2698" t="inlineStr"/>
      <c r="V2698" t="inlineStr"/>
      <c r="W2698" t="inlineStr"/>
      <c r="X2698" t="inlineStr">
        <is>
          <t>CAP/CALT/ST00876</t>
        </is>
      </c>
      <c r="Y2698" t="inlineStr">
        <is>
          <t>CAP/CALT/ST00876</t>
        </is>
      </c>
      <c r="Z2698" t="inlineStr">
        <is>
          <t>2025-07-23 02:12:38</t>
        </is>
      </c>
      <c r="AA2698" t="inlineStr">
        <is>
          <t>2025-07-23 02:12:13</t>
        </is>
      </c>
      <c r="AB2698" t="inlineStr">
        <is>
          <t>1irania</t>
        </is>
      </c>
      <c r="AC2698" t="inlineStr">
        <is>
          <t>2025-07-23 02:12:39</t>
        </is>
      </c>
      <c r="AD2698" s="1" t="inlineStr">
        <is>
          <t>https://www.commcarehq.org/a/caris-test/reports/form_data/912160bd-471e-4e24-b694-b6b4c3e3a31f/</t>
        </is>
      </c>
      <c r="AE2698" t="inlineStr">
        <is>
          <t>---</t>
        </is>
      </c>
      <c r="AF2698" t="inlineStr">
        <is>
          <t>3c5a623af057e23a32ae4000_20993</t>
        </is>
      </c>
      <c r="AG2698" t="inlineStr">
        <is>
          <t>OK</t>
        </is>
      </c>
      <c r="AH2698" t="inlineStr">
        <is>
          <t>2025-07-23 02:12:38</t>
        </is>
      </c>
      <c r="AI2698" t="inlineStr">
        <is>
          <t>42a82b7de9e609ae71648670ad4c56aa</t>
        </is>
      </c>
      <c r="AJ2698" t="inlineStr">
        <is>
          <t>2025-07-21</t>
        </is>
      </c>
      <c r="AK2698" t="inlineStr">
        <is>
          <t>3</t>
        </is>
      </c>
      <c r="AL2698" t="inlineStr">
        <is>
          <t>---</t>
        </is>
      </c>
      <c r="AM2698" t="inlineStr">
        <is>
          <t>0</t>
        </is>
      </c>
      <c r="AN2698" t="inlineStr">
        <is>
          <t>---</t>
        </is>
      </c>
      <c r="AO2698" t="inlineStr">
        <is>
          <t>1</t>
        </is>
      </c>
      <c r="AP2698" t="inlineStr">
        <is>
          <t>1</t>
        </is>
      </c>
      <c r="AQ2698" t="inlineStr"/>
      <c r="AR2698" t="inlineStr">
        <is>
          <t>35</t>
        </is>
      </c>
      <c r="AS2698" t="inlineStr"/>
      <c r="AT2698" t="inlineStr"/>
      <c r="AU2698" t="inlineStr">
        <is>
          <t>---</t>
        </is>
      </c>
      <c r="AV2698" t="inlineStr">
        <is>
          <t>---</t>
        </is>
      </c>
      <c r="AW2698" t="inlineStr">
        <is>
          <t>---</t>
        </is>
      </c>
      <c r="AX2698" t="inlineStr">
        <is>
          <t>---</t>
        </is>
      </c>
      <c r="AY2698" t="inlineStr">
        <is>
          <t>---</t>
        </is>
      </c>
      <c r="AZ2698" t="inlineStr">
        <is>
          <t>---</t>
        </is>
      </c>
      <c r="BA2698" t="inlineStr">
        <is>
          <t>42a82b7de9e609ae71648670ad4c56aa</t>
        </is>
      </c>
      <c r="BB2698" t="inlineStr">
        <is>
          <t>http://openrosa.org/formdesigner/0B48E039-1E80-49A7-AC24-732B6E788E39</t>
        </is>
      </c>
      <c r="BC2698" t="inlineStr">
        <is>
          <t>Ration et autres visites</t>
        </is>
      </c>
      <c r="BD2698" t="inlineStr">
        <is>
          <t>CommCare Android, version "2.57.0"(474021). App v16173. CommCare Version 2.57.0. Build 474021, built on: 2025-06-13</t>
        </is>
      </c>
      <c r="BE2698" t="inlineStr">
        <is>
          <t>commcare_810115cc-52c5-4875-8fe9-3d267d1618b9</t>
        </is>
      </c>
      <c r="BF2698" t="inlineStr"/>
      <c r="BG2698" t="inlineStr">
        <is>
          <t>f13d8149fc6d39ebe86af18272310ff9</t>
        </is>
      </c>
      <c r="BH2698" t="inlineStr">
        <is>
          <t>e80e5bb19d0d4d1e94c8a1a966fa7d8f</t>
        </is>
      </c>
      <c r="BI2698" t="inlineStr">
        <is>
          <t>15246</t>
        </is>
      </c>
      <c r="BJ2698" t="inlineStr">
        <is>
          <t>XFormInstance</t>
        </is>
      </c>
      <c r="BK2698" t="inlineStr">
        <is>
          <t>06fdf81c676a11f095d8dddfb5a7bdca</t>
        </is>
      </c>
      <c r="BL2698" t="b">
        <v>0</v>
      </c>
      <c r="BM2698" t="inlineStr">
        <is>
          <t>---</t>
        </is>
      </c>
      <c r="BN2698" t="inlineStr">
        <is>
          <t>190.115.174.201</t>
        </is>
      </c>
      <c r="BO2698" t="inlineStr">
        <is>
          <t>Mackson Theodore</t>
        </is>
      </c>
    </row>
    <row r="2699">
      <c r="A2699" t="inlineStr">
        <is>
          <t>2697</t>
        </is>
      </c>
      <c r="B2699" t="inlineStr">
        <is>
          <t>c1016881-58f8-418f-86a6-cfef2095ac00</t>
        </is>
      </c>
      <c r="C2699" t="inlineStr">
        <is>
          <t>2025-07-22</t>
        </is>
      </c>
      <c r="D2699" t="inlineStr">
        <is>
          <t>4</t>
        </is>
      </c>
      <c r="E2699" t="inlineStr">
        <is>
          <t>visite D'approvisionnement</t>
        </is>
      </c>
      <c r="F2699" t="inlineStr">
        <is>
          <t>0</t>
        </is>
      </c>
      <c r="G2699" t="inlineStr">
        <is>
          <t>approvisionnement</t>
        </is>
      </c>
      <c r="H2699" t="inlineStr">
        <is>
          <t>1</t>
        </is>
      </c>
      <c r="I2699" t="inlineStr">
        <is>
          <t>1</t>
        </is>
      </c>
      <c r="J2699" t="inlineStr">
        <is>
          <t>1</t>
        </is>
      </c>
      <c r="K2699" t="inlineStr">
        <is>
          <t>---</t>
        </is>
      </c>
      <c r="L2699" t="inlineStr">
        <is>
          <t>---</t>
        </is>
      </c>
      <c r="M2699" t="inlineStr">
        <is>
          <t>---</t>
        </is>
      </c>
      <c r="N2699" t="inlineStr">
        <is>
          <t>---</t>
        </is>
      </c>
      <c r="O2699" t="inlineStr">
        <is>
          <t>---</t>
        </is>
      </c>
      <c r="P2699" t="inlineStr">
        <is>
          <t>---</t>
        </is>
      </c>
      <c r="Q2699" t="inlineStr">
        <is>
          <t>---</t>
        </is>
      </c>
      <c r="R2699" t="inlineStr"/>
      <c r="S2699" t="inlineStr"/>
      <c r="T2699" t="inlineStr"/>
      <c r="U2699" t="inlineStr"/>
      <c r="V2699" t="inlineStr"/>
      <c r="W2699" t="inlineStr"/>
      <c r="X2699" t="inlineStr">
        <is>
          <t>CAP/CALT/ST01008</t>
        </is>
      </c>
      <c r="Y2699" t="inlineStr">
        <is>
          <t>CAP/CALT/ST01008</t>
        </is>
      </c>
      <c r="Z2699" t="inlineStr">
        <is>
          <t>2025-07-23 02:19:53</t>
        </is>
      </c>
      <c r="AA2699" t="inlineStr">
        <is>
          <t>2025-07-23 02:18:52</t>
        </is>
      </c>
      <c r="AB2699" t="inlineStr">
        <is>
          <t>1irania</t>
        </is>
      </c>
      <c r="AC2699" t="inlineStr">
        <is>
          <t>2025-07-23 02:19:54</t>
        </is>
      </c>
      <c r="AD2699" s="1" t="inlineStr">
        <is>
          <t>https://www.commcarehq.org/a/caris-test/reports/form_data/c1016881-58f8-418f-86a6-cfef2095ac00/</t>
        </is>
      </c>
      <c r="AE2699" t="inlineStr">
        <is>
          <t>---</t>
        </is>
      </c>
      <c r="AF2699" t="inlineStr">
        <is>
          <t>3c5a623af057e23a32ae4000_26420</t>
        </is>
      </c>
      <c r="AG2699" t="inlineStr">
        <is>
          <t>---</t>
        </is>
      </c>
      <c r="AH2699" t="inlineStr">
        <is>
          <t>2025-07-23 02:19:53</t>
        </is>
      </c>
      <c r="AI2699" t="inlineStr">
        <is>
          <t>42a82b7de9e609ae71648670ad4c56aa</t>
        </is>
      </c>
      <c r="AJ2699" t="inlineStr">
        <is>
          <t>2025-07-22</t>
        </is>
      </c>
      <c r="AK2699" t="inlineStr">
        <is>
          <t>4</t>
        </is>
      </c>
      <c r="AL2699" t="inlineStr">
        <is>
          <t>visite D'approvisionnement</t>
        </is>
      </c>
      <c r="AM2699" t="inlineStr">
        <is>
          <t>0</t>
        </is>
      </c>
      <c r="AN2699" t="inlineStr">
        <is>
          <t>approvisionnement</t>
        </is>
      </c>
      <c r="AO2699" t="inlineStr">
        <is>
          <t>1</t>
        </is>
      </c>
      <c r="AP2699" t="inlineStr">
        <is>
          <t>1</t>
        </is>
      </c>
      <c r="AQ2699" t="inlineStr"/>
      <c r="AR2699" t="inlineStr"/>
      <c r="AS2699" t="inlineStr"/>
      <c r="AT2699" t="inlineStr"/>
      <c r="AU2699" t="inlineStr">
        <is>
          <t>---</t>
        </is>
      </c>
      <c r="AV2699" t="inlineStr">
        <is>
          <t>---</t>
        </is>
      </c>
      <c r="AW2699" t="inlineStr">
        <is>
          <t>---</t>
        </is>
      </c>
      <c r="AX2699" t="inlineStr">
        <is>
          <t>---</t>
        </is>
      </c>
      <c r="AY2699" t="inlineStr">
        <is>
          <t>---</t>
        </is>
      </c>
      <c r="AZ2699" t="inlineStr">
        <is>
          <t>---</t>
        </is>
      </c>
      <c r="BA2699" t="inlineStr">
        <is>
          <t>42a82b7de9e609ae71648670ad4c56aa</t>
        </is>
      </c>
      <c r="BB2699" t="inlineStr">
        <is>
          <t>http://openrosa.org/formdesigner/0B48E039-1E80-49A7-AC24-732B6E788E39</t>
        </is>
      </c>
      <c r="BC2699" t="inlineStr">
        <is>
          <t>Ration et autres visites</t>
        </is>
      </c>
      <c r="BD2699" t="inlineStr">
        <is>
          <t>CommCare Android, version "2.57.0"(474021). App v16173. CommCare Version 2.57.0. Build 474021, built on: 2025-06-13</t>
        </is>
      </c>
      <c r="BE2699" t="inlineStr">
        <is>
          <t>commcare_810115cc-52c5-4875-8fe9-3d267d1618b9</t>
        </is>
      </c>
      <c r="BF2699" t="inlineStr"/>
      <c r="BG2699" t="inlineStr">
        <is>
          <t>f13d8149fc6d39ebe86af18272310ff9</t>
        </is>
      </c>
      <c r="BH2699" t="inlineStr">
        <is>
          <t>e80e5bb19d0d4d1e94c8a1a966fa7d8f</t>
        </is>
      </c>
      <c r="BI2699" t="inlineStr">
        <is>
          <t>15246</t>
        </is>
      </c>
      <c r="BJ2699" t="inlineStr">
        <is>
          <t>XFormInstance</t>
        </is>
      </c>
      <c r="BK2699" t="inlineStr">
        <is>
          <t>06fdf81c676a11f095d8dddfb5a7bdca</t>
        </is>
      </c>
      <c r="BL2699" t="b">
        <v>0</v>
      </c>
      <c r="BM2699" t="inlineStr">
        <is>
          <t>---</t>
        </is>
      </c>
      <c r="BN2699" t="inlineStr">
        <is>
          <t>190.115.174.201</t>
        </is>
      </c>
      <c r="BO2699" t="inlineStr">
        <is>
          <t>Jamesly Dolcin</t>
        </is>
      </c>
    </row>
    <row r="2700">
      <c r="A2700" t="inlineStr">
        <is>
          <t>2698</t>
        </is>
      </c>
      <c r="B2700" t="inlineStr">
        <is>
          <t>592b2af0-632a-4af2-9ffd-2ae55f2f516a</t>
        </is>
      </c>
      <c r="C2700" t="inlineStr">
        <is>
          <t>2025-07-22</t>
        </is>
      </c>
      <c r="D2700" t="inlineStr">
        <is>
          <t>3</t>
        </is>
      </c>
      <c r="E2700" t="inlineStr">
        <is>
          <t>---</t>
        </is>
      </c>
      <c r="F2700" t="inlineStr">
        <is>
          <t>0</t>
        </is>
      </c>
      <c r="G2700" t="inlineStr">
        <is>
          <t>---</t>
        </is>
      </c>
      <c r="H2700" t="inlineStr">
        <is>
          <t>1</t>
        </is>
      </c>
      <c r="I2700" t="inlineStr">
        <is>
          <t>1</t>
        </is>
      </c>
      <c r="J2700" t="inlineStr">
        <is>
          <t>1</t>
        </is>
      </c>
      <c r="K2700" t="inlineStr">
        <is>
          <t>---</t>
        </is>
      </c>
      <c r="L2700" t="inlineStr">
        <is>
          <t>---</t>
        </is>
      </c>
      <c r="M2700" t="inlineStr">
        <is>
          <t>---</t>
        </is>
      </c>
      <c r="N2700" t="inlineStr">
        <is>
          <t>---</t>
        </is>
      </c>
      <c r="O2700" t="inlineStr">
        <is>
          <t>---</t>
        </is>
      </c>
      <c r="P2700" t="inlineStr">
        <is>
          <t>---</t>
        </is>
      </c>
      <c r="Q2700" t="inlineStr">
        <is>
          <t>---</t>
        </is>
      </c>
      <c r="R2700" t="inlineStr"/>
      <c r="S2700" t="inlineStr"/>
      <c r="T2700" t="inlineStr"/>
      <c r="U2700" t="inlineStr"/>
      <c r="V2700" t="inlineStr"/>
      <c r="W2700" t="inlineStr"/>
      <c r="X2700" t="inlineStr">
        <is>
          <t>CAP/CALT/ST00972</t>
        </is>
      </c>
      <c r="Y2700" t="inlineStr">
        <is>
          <t>CAP/CALT/ST00972</t>
        </is>
      </c>
      <c r="Z2700" t="inlineStr">
        <is>
          <t>2025-07-23 02:20:25</t>
        </is>
      </c>
      <c r="AA2700" t="inlineStr">
        <is>
          <t>2025-07-23 02:20:15</t>
        </is>
      </c>
      <c r="AB2700" t="inlineStr">
        <is>
          <t>1irania</t>
        </is>
      </c>
      <c r="AC2700" t="inlineStr">
        <is>
          <t>2025-07-23 02:20:26</t>
        </is>
      </c>
      <c r="AD2700" s="1" t="inlineStr">
        <is>
          <t>https://www.commcarehq.org/a/caris-test/reports/form_data/592b2af0-632a-4af2-9ffd-2ae55f2f516a/</t>
        </is>
      </c>
      <c r="AE2700" t="inlineStr">
        <is>
          <t>---</t>
        </is>
      </c>
      <c r="AF2700" t="inlineStr">
        <is>
          <t>3c5a623af057e23a32ae4000_26422</t>
        </is>
      </c>
      <c r="AG2700" t="inlineStr">
        <is>
          <t>OK</t>
        </is>
      </c>
      <c r="AH2700" t="inlineStr">
        <is>
          <t>2025-07-23 02:20:25</t>
        </is>
      </c>
      <c r="AI2700" t="inlineStr">
        <is>
          <t>42a82b7de9e609ae71648670ad4c56aa</t>
        </is>
      </c>
      <c r="AJ2700" t="inlineStr">
        <is>
          <t>2025-07-22</t>
        </is>
      </c>
      <c r="AK2700" t="inlineStr">
        <is>
          <t>3</t>
        </is>
      </c>
      <c r="AL2700" t="inlineStr">
        <is>
          <t>---</t>
        </is>
      </c>
      <c r="AM2700" t="inlineStr">
        <is>
          <t>0</t>
        </is>
      </c>
      <c r="AN2700" t="inlineStr">
        <is>
          <t>---</t>
        </is>
      </c>
      <c r="AO2700" t="inlineStr">
        <is>
          <t>1</t>
        </is>
      </c>
      <c r="AP2700" t="inlineStr">
        <is>
          <t>1</t>
        </is>
      </c>
      <c r="AQ2700" t="inlineStr"/>
      <c r="AR2700" t="inlineStr"/>
      <c r="AS2700" t="inlineStr"/>
      <c r="AT2700" t="inlineStr"/>
      <c r="AU2700" t="inlineStr">
        <is>
          <t>---</t>
        </is>
      </c>
      <c r="AV2700" t="inlineStr">
        <is>
          <t>---</t>
        </is>
      </c>
      <c r="AW2700" t="inlineStr">
        <is>
          <t>---</t>
        </is>
      </c>
      <c r="AX2700" t="inlineStr">
        <is>
          <t>---</t>
        </is>
      </c>
      <c r="AY2700" t="inlineStr">
        <is>
          <t>---</t>
        </is>
      </c>
      <c r="AZ2700" t="inlineStr">
        <is>
          <t>---</t>
        </is>
      </c>
      <c r="BA2700" t="inlineStr">
        <is>
          <t>42a82b7de9e609ae71648670ad4c56aa</t>
        </is>
      </c>
      <c r="BB2700" t="inlineStr">
        <is>
          <t>http://openrosa.org/formdesigner/0B48E039-1E80-49A7-AC24-732B6E788E39</t>
        </is>
      </c>
      <c r="BC2700" t="inlineStr">
        <is>
          <t>Ration et autres visites</t>
        </is>
      </c>
      <c r="BD2700" t="inlineStr">
        <is>
          <t>CommCare Android, version "2.57.0"(474021). App v16173. CommCare Version 2.57.0. Build 474021, built on: 2025-06-13</t>
        </is>
      </c>
      <c r="BE2700" t="inlineStr">
        <is>
          <t>commcare_810115cc-52c5-4875-8fe9-3d267d1618b9</t>
        </is>
      </c>
      <c r="BF2700" t="inlineStr"/>
      <c r="BG2700" t="inlineStr">
        <is>
          <t>f13d8149fc6d39ebe86af18272310ff9</t>
        </is>
      </c>
      <c r="BH2700" t="inlineStr">
        <is>
          <t>e80e5bb19d0d4d1e94c8a1a966fa7d8f</t>
        </is>
      </c>
      <c r="BI2700" t="inlineStr">
        <is>
          <t>15246</t>
        </is>
      </c>
      <c r="BJ2700" t="inlineStr">
        <is>
          <t>XFormInstance</t>
        </is>
      </c>
      <c r="BK2700" t="inlineStr">
        <is>
          <t>06fdf81c676a11f095d8dddfb5a7bdca</t>
        </is>
      </c>
      <c r="BL2700" t="b">
        <v>0</v>
      </c>
      <c r="BM2700" t="inlineStr">
        <is>
          <t>---</t>
        </is>
      </c>
      <c r="BN2700" t="inlineStr">
        <is>
          <t>190.115.174.201</t>
        </is>
      </c>
      <c r="BO2700" t="inlineStr">
        <is>
          <t>Milandie Jean</t>
        </is>
      </c>
    </row>
    <row r="2701">
      <c r="A2701" t="inlineStr">
        <is>
          <t>2699</t>
        </is>
      </c>
      <c r="B2701" t="inlineStr">
        <is>
          <t>f4b57889-4766-4996-9076-d07898591285</t>
        </is>
      </c>
      <c r="C2701" t="inlineStr">
        <is>
          <t>2025-07-22</t>
        </is>
      </c>
      <c r="D2701" t="inlineStr">
        <is>
          <t>3</t>
        </is>
      </c>
      <c r="E2701" t="inlineStr">
        <is>
          <t>---</t>
        </is>
      </c>
      <c r="F2701" t="inlineStr">
        <is>
          <t>0</t>
        </is>
      </c>
      <c r="G2701" t="inlineStr">
        <is>
          <t>---</t>
        </is>
      </c>
      <c r="H2701" t="inlineStr">
        <is>
          <t>1</t>
        </is>
      </c>
      <c r="I2701" t="inlineStr">
        <is>
          <t>1</t>
        </is>
      </c>
      <c r="J2701" t="inlineStr">
        <is>
          <t>1</t>
        </is>
      </c>
      <c r="K2701" t="inlineStr">
        <is>
          <t>---</t>
        </is>
      </c>
      <c r="L2701" t="inlineStr">
        <is>
          <t>---</t>
        </is>
      </c>
      <c r="M2701" t="inlineStr">
        <is>
          <t>---</t>
        </is>
      </c>
      <c r="N2701" t="inlineStr">
        <is>
          <t>---</t>
        </is>
      </c>
      <c r="O2701" t="inlineStr">
        <is>
          <t>---</t>
        </is>
      </c>
      <c r="P2701" t="inlineStr">
        <is>
          <t>---</t>
        </is>
      </c>
      <c r="Q2701" t="inlineStr">
        <is>
          <t>---</t>
        </is>
      </c>
      <c r="R2701" t="inlineStr"/>
      <c r="S2701" t="inlineStr"/>
      <c r="T2701" t="inlineStr"/>
      <c r="U2701" t="inlineStr"/>
      <c r="V2701" t="inlineStr"/>
      <c r="W2701" t="inlineStr"/>
      <c r="X2701" t="inlineStr">
        <is>
          <t>CAP/CALT/ST01904</t>
        </is>
      </c>
      <c r="Y2701" t="inlineStr">
        <is>
          <t>CAP/CALT/ST01904</t>
        </is>
      </c>
      <c r="Z2701" t="inlineStr">
        <is>
          <t>2025-07-23 02:24:17</t>
        </is>
      </c>
      <c r="AA2701" t="inlineStr">
        <is>
          <t>2025-07-23 02:20:45</t>
        </is>
      </c>
      <c r="AB2701" t="inlineStr">
        <is>
          <t>1irania</t>
        </is>
      </c>
      <c r="AC2701" t="inlineStr">
        <is>
          <t>2025-07-23 02:24:18</t>
        </is>
      </c>
      <c r="AD2701" s="1" t="inlineStr">
        <is>
          <t>https://www.commcarehq.org/a/caris-test/reports/form_data/f4b57889-4766-4996-9076-d07898591285/</t>
        </is>
      </c>
      <c r="AE2701" t="inlineStr">
        <is>
          <t>---</t>
        </is>
      </c>
      <c r="AF2701" t="inlineStr">
        <is>
          <t>3c5a623af057e23a32ae4000_104264</t>
        </is>
      </c>
      <c r="AG2701" t="inlineStr">
        <is>
          <t>OK</t>
        </is>
      </c>
      <c r="AH2701" t="inlineStr">
        <is>
          <t>2025-07-23 02:24:17</t>
        </is>
      </c>
      <c r="AI2701" t="inlineStr">
        <is>
          <t>42a82b7de9e609ae71648670ad4c56aa</t>
        </is>
      </c>
      <c r="AJ2701" t="inlineStr">
        <is>
          <t>2025-07-22</t>
        </is>
      </c>
      <c r="AK2701" t="inlineStr">
        <is>
          <t>3</t>
        </is>
      </c>
      <c r="AL2701" t="inlineStr">
        <is>
          <t>---</t>
        </is>
      </c>
      <c r="AM2701" t="inlineStr">
        <is>
          <t>0</t>
        </is>
      </c>
      <c r="AN2701" t="inlineStr">
        <is>
          <t>---</t>
        </is>
      </c>
      <c r="AO2701" t="inlineStr">
        <is>
          <t>1</t>
        </is>
      </c>
      <c r="AP2701" t="inlineStr">
        <is>
          <t>1</t>
        </is>
      </c>
      <c r="AQ2701" t="inlineStr"/>
      <c r="AR2701" t="inlineStr"/>
      <c r="AS2701" t="inlineStr"/>
      <c r="AT2701" t="inlineStr"/>
      <c r="AU2701" t="inlineStr">
        <is>
          <t>---</t>
        </is>
      </c>
      <c r="AV2701" t="inlineStr">
        <is>
          <t>---</t>
        </is>
      </c>
      <c r="AW2701" t="inlineStr">
        <is>
          <t>---</t>
        </is>
      </c>
      <c r="AX2701" t="inlineStr">
        <is>
          <t>---</t>
        </is>
      </c>
      <c r="AY2701" t="inlineStr">
        <is>
          <t>---</t>
        </is>
      </c>
      <c r="AZ2701" t="inlineStr">
        <is>
          <t>---</t>
        </is>
      </c>
      <c r="BA2701" t="inlineStr">
        <is>
          <t>42a82b7de9e609ae71648670ad4c56aa</t>
        </is>
      </c>
      <c r="BB2701" t="inlineStr">
        <is>
          <t>http://openrosa.org/formdesigner/0B48E039-1E80-49A7-AC24-732B6E788E39</t>
        </is>
      </c>
      <c r="BC2701" t="inlineStr">
        <is>
          <t>Ration et autres visites</t>
        </is>
      </c>
      <c r="BD2701" t="inlineStr">
        <is>
          <t>CommCare Android, version "2.57.0"(474021). App v16173. CommCare Version 2.57.0. Build 474021, built on: 2025-06-13</t>
        </is>
      </c>
      <c r="BE2701" t="inlineStr">
        <is>
          <t>commcare_810115cc-52c5-4875-8fe9-3d267d1618b9</t>
        </is>
      </c>
      <c r="BF2701" t="inlineStr"/>
      <c r="BG2701" t="inlineStr">
        <is>
          <t>f13d8149fc6d39ebe86af18272310ff9</t>
        </is>
      </c>
      <c r="BH2701" t="inlineStr">
        <is>
          <t>e80e5bb19d0d4d1e94c8a1a966fa7d8f</t>
        </is>
      </c>
      <c r="BI2701" t="inlineStr">
        <is>
          <t>15246</t>
        </is>
      </c>
      <c r="BJ2701" t="inlineStr">
        <is>
          <t>XFormInstance</t>
        </is>
      </c>
      <c r="BK2701" t="inlineStr">
        <is>
          <t>06fdf81c676a11f095d8dddfb5a7bdca</t>
        </is>
      </c>
      <c r="BL2701" t="b">
        <v>0</v>
      </c>
      <c r="BM2701" t="inlineStr">
        <is>
          <t>---</t>
        </is>
      </c>
      <c r="BN2701" t="inlineStr">
        <is>
          <t>190.115.174.201</t>
        </is>
      </c>
      <c r="BO2701" t="inlineStr">
        <is>
          <t>SENDERLY GUERRIER</t>
        </is>
      </c>
    </row>
    <row r="2702">
      <c r="A2702" t="inlineStr">
        <is>
          <t>2700</t>
        </is>
      </c>
      <c r="B2702" t="inlineStr">
        <is>
          <t>2f73937d-8949-42cf-9583-b7bf6ad7832e</t>
        </is>
      </c>
      <c r="C2702" t="inlineStr">
        <is>
          <t>2025-07-21</t>
        </is>
      </c>
      <c r="D2702" t="inlineStr">
        <is>
          <t>8</t>
        </is>
      </c>
      <c r="E2702" t="inlineStr">
        <is>
          <t>---</t>
        </is>
      </c>
      <c r="F2702" t="inlineStr">
        <is>
          <t>1</t>
        </is>
      </c>
      <c r="G2702" t="inlineStr">
        <is>
          <t>---</t>
        </is>
      </c>
      <c r="H2702" t="inlineStr">
        <is>
          <t>1</t>
        </is>
      </c>
      <c r="I2702" t="inlineStr">
        <is>
          <t>1</t>
        </is>
      </c>
      <c r="J2702" t="inlineStr">
        <is>
          <t>1</t>
        </is>
      </c>
      <c r="K2702" t="inlineStr">
        <is>
          <t>---</t>
        </is>
      </c>
      <c r="L2702" t="inlineStr">
        <is>
          <t>---</t>
        </is>
      </c>
      <c r="M2702" t="inlineStr">
        <is>
          <t>---</t>
        </is>
      </c>
      <c r="N2702" t="inlineStr">
        <is>
          <t>---</t>
        </is>
      </c>
      <c r="O2702" t="inlineStr">
        <is>
          <t>---</t>
        </is>
      </c>
      <c r="P2702" t="inlineStr">
        <is>
          <t>---</t>
        </is>
      </c>
      <c r="Q2702" t="inlineStr">
        <is>
          <t>---</t>
        </is>
      </c>
      <c r="R2702" t="inlineStr"/>
      <c r="S2702" t="inlineStr"/>
      <c r="T2702" t="inlineStr"/>
      <c r="U2702" t="inlineStr"/>
      <c r="V2702" t="inlineStr"/>
      <c r="W2702" t="inlineStr"/>
      <c r="X2702" t="inlineStr">
        <is>
          <t>GON/CSKS/PED00342</t>
        </is>
      </c>
      <c r="Y2702" t="inlineStr">
        <is>
          <t>GON/CSKS/PED00342</t>
        </is>
      </c>
      <c r="Z2702" t="inlineStr">
        <is>
          <t>2025-07-21 23:16:10</t>
        </is>
      </c>
      <c r="AA2702" t="inlineStr">
        <is>
          <t>2025-07-21 23:15:51</t>
        </is>
      </c>
      <c r="AB2702" t="inlineStr">
        <is>
          <t>6dorena</t>
        </is>
      </c>
      <c r="AC2702" t="inlineStr">
        <is>
          <t>2025-07-24 15:47:13</t>
        </is>
      </c>
      <c r="AD2702" s="1" t="inlineStr">
        <is>
          <t>https://www.commcarehq.org/a/caris-test/reports/form_data/2f73937d-8949-42cf-9583-b7bf6ad7832e/</t>
        </is>
      </c>
      <c r="AE2702" t="inlineStr">
        <is>
          <t>---</t>
        </is>
      </c>
      <c r="AF2702" t="inlineStr">
        <is>
          <t>3c5a623af057e23a32ae4000_177708</t>
        </is>
      </c>
      <c r="AG2702" t="inlineStr">
        <is>
          <t>---</t>
        </is>
      </c>
      <c r="AH2702" t="inlineStr">
        <is>
          <t>2025-07-21 23:16:10</t>
        </is>
      </c>
      <c r="AI2702" t="inlineStr">
        <is>
          <t>3964b2205a0f20868524be13aab0b786</t>
        </is>
      </c>
      <c r="AJ2702" t="inlineStr">
        <is>
          <t>2025-07-21</t>
        </is>
      </c>
      <c r="AK2702" t="inlineStr">
        <is>
          <t>8</t>
        </is>
      </c>
      <c r="AL2702" t="inlineStr">
        <is>
          <t>---</t>
        </is>
      </c>
      <c r="AM2702" t="inlineStr">
        <is>
          <t>1</t>
        </is>
      </c>
      <c r="AN2702" t="inlineStr">
        <is>
          <t>---</t>
        </is>
      </c>
      <c r="AO2702" t="inlineStr">
        <is>
          <t>1</t>
        </is>
      </c>
      <c r="AP2702" t="inlineStr">
        <is>
          <t>1</t>
        </is>
      </c>
      <c r="AQ2702" t="inlineStr"/>
      <c r="AR2702" t="inlineStr"/>
      <c r="AS2702" t="inlineStr"/>
      <c r="AT2702" t="inlineStr"/>
      <c r="AU2702" t="inlineStr">
        <is>
          <t>---</t>
        </is>
      </c>
      <c r="AV2702" t="inlineStr">
        <is>
          <t>---</t>
        </is>
      </c>
      <c r="AW2702" t="inlineStr">
        <is>
          <t>---</t>
        </is>
      </c>
      <c r="AX2702" t="inlineStr">
        <is>
          <t>---</t>
        </is>
      </c>
      <c r="AY2702" t="inlineStr">
        <is>
          <t>---</t>
        </is>
      </c>
      <c r="AZ2702" t="inlineStr">
        <is>
          <t>---</t>
        </is>
      </c>
      <c r="BA2702" t="inlineStr">
        <is>
          <t>3964b2205a0f20868524be13aab0b786</t>
        </is>
      </c>
      <c r="BB2702" t="inlineStr">
        <is>
          <t>http://openrosa.org/formdesigner/0B48E039-1E80-49A7-AC24-732B6E788E39</t>
        </is>
      </c>
      <c r="BC2702" t="inlineStr">
        <is>
          <t>Ration et autres visites</t>
        </is>
      </c>
      <c r="BD2702" t="inlineStr">
        <is>
          <t>CommCare Android, version "2.57.0"(474021). App v16173. CommCare Version 2.57.0. Build 474021, built on: 2025-06-13</t>
        </is>
      </c>
      <c r="BE2702" t="inlineStr">
        <is>
          <t>commcare_8bfa4fa8-c694-426a-969e-07ff9318179f</t>
        </is>
      </c>
      <c r="BF2702" t="inlineStr"/>
      <c r="BG2702" t="inlineStr">
        <is>
          <t>f13d8149fc6d39ebe86af18272310ff9</t>
        </is>
      </c>
      <c r="BH2702" t="inlineStr">
        <is>
          <t>e80e5bb19d0d4d1e94c8a1a966fa7d8f</t>
        </is>
      </c>
      <c r="BI2702" t="inlineStr">
        <is>
          <t>15246</t>
        </is>
      </c>
      <c r="BJ2702" t="inlineStr">
        <is>
          <t>XFormInstance</t>
        </is>
      </c>
      <c r="BK2702" t="inlineStr">
        <is>
          <t>9bd6ea48641d11f0ad8f3d4ac384b352</t>
        </is>
      </c>
      <c r="BL2702" t="b">
        <v>0</v>
      </c>
      <c r="BM2702" t="inlineStr">
        <is>
          <t>---</t>
        </is>
      </c>
      <c r="BN2702" t="inlineStr">
        <is>
          <t>200.113.196.29</t>
        </is>
      </c>
      <c r="BO2702" t="inlineStr">
        <is>
          <t>Vanessa Valencia</t>
        </is>
      </c>
    </row>
    <row r="2703">
      <c r="A2703" t="inlineStr">
        <is>
          <t>2701</t>
        </is>
      </c>
      <c r="B2703" t="inlineStr">
        <is>
          <t>0780b9b9-258e-4330-a469-c161a002ee09</t>
        </is>
      </c>
      <c r="C2703" t="inlineStr">
        <is>
          <t>2025-07-24</t>
        </is>
      </c>
      <c r="D2703" t="inlineStr">
        <is>
          <t>4</t>
        </is>
      </c>
      <c r="E2703" t="inlineStr">
        <is>
          <t>Suisvi D' adherence</t>
        </is>
      </c>
      <c r="F2703" t="inlineStr">
        <is>
          <t>1</t>
        </is>
      </c>
      <c r="G2703" t="inlineStr">
        <is>
          <t>Non disponible</t>
        </is>
      </c>
      <c r="H2703" t="inlineStr">
        <is>
          <t>1</t>
        </is>
      </c>
      <c r="I2703" t="inlineStr">
        <is>
          <t>0</t>
        </is>
      </c>
      <c r="J2703" t="inlineStr">
        <is>
          <t>---</t>
        </is>
      </c>
      <c r="K2703" t="inlineStr">
        <is>
          <t>---</t>
        </is>
      </c>
      <c r="L2703" t="inlineStr">
        <is>
          <t>---</t>
        </is>
      </c>
      <c r="M2703" t="inlineStr">
        <is>
          <t>---</t>
        </is>
      </c>
      <c r="N2703" t="inlineStr">
        <is>
          <t>---</t>
        </is>
      </c>
      <c r="O2703" t="inlineStr">
        <is>
          <t>---</t>
        </is>
      </c>
      <c r="P2703" t="inlineStr">
        <is>
          <t>---</t>
        </is>
      </c>
      <c r="Q2703" t="inlineStr">
        <is>
          <t>---</t>
        </is>
      </c>
      <c r="R2703" t="inlineStr">
        <is>
          <t>---</t>
        </is>
      </c>
      <c r="S2703" t="inlineStr">
        <is>
          <t>---</t>
        </is>
      </c>
      <c r="T2703" t="inlineStr">
        <is>
          <t>---</t>
        </is>
      </c>
      <c r="U2703" t="inlineStr">
        <is>
          <t>---</t>
        </is>
      </c>
      <c r="V2703" t="inlineStr">
        <is>
          <t>---</t>
        </is>
      </c>
      <c r="W2703" t="inlineStr"/>
      <c r="X2703" t="inlineStr">
        <is>
          <t>PIG/CSSR/ST00924</t>
        </is>
      </c>
      <c r="Y2703" t="inlineStr">
        <is>
          <t>PIG/CSSR/ST00924</t>
        </is>
      </c>
      <c r="Z2703" t="inlineStr">
        <is>
          <t>2025-07-24 21:27:50</t>
        </is>
      </c>
      <c r="AA2703" t="inlineStr">
        <is>
          <t>2025-07-24 21:26:28</t>
        </is>
      </c>
      <c r="AB2703" t="inlineStr">
        <is>
          <t>1ketly</t>
        </is>
      </c>
      <c r="AC2703" t="inlineStr">
        <is>
          <t>2025-07-24 21:27:52</t>
        </is>
      </c>
      <c r="AD2703" s="1" t="inlineStr">
        <is>
          <t>https://www.commcarehq.org/a/caris-test/reports/form_data/0780b9b9-258e-4330-a469-c161a002ee09/</t>
        </is>
      </c>
      <c r="AE2703" t="inlineStr">
        <is>
          <t>---</t>
        </is>
      </c>
      <c r="AF2703" t="inlineStr">
        <is>
          <t>3c5a623af057e23a32ae4000_179743</t>
        </is>
      </c>
      <c r="AG2703" t="inlineStr">
        <is>
          <t>---</t>
        </is>
      </c>
      <c r="AH2703" t="inlineStr">
        <is>
          <t>2025-07-24 21:27:50</t>
        </is>
      </c>
      <c r="AI2703" t="inlineStr">
        <is>
          <t>a75dfcb32c444e83a4857eabadf7dd0f</t>
        </is>
      </c>
      <c r="AJ2703" t="inlineStr">
        <is>
          <t>2025-07-24</t>
        </is>
      </c>
      <c r="AK2703" t="inlineStr">
        <is>
          <t>4</t>
        </is>
      </c>
      <c r="AL2703" t="inlineStr">
        <is>
          <t>Suisvi D' adherence</t>
        </is>
      </c>
      <c r="AM2703" t="inlineStr">
        <is>
          <t>1</t>
        </is>
      </c>
      <c r="AN2703" t="inlineStr">
        <is>
          <t>Non disponible</t>
        </is>
      </c>
      <c r="AO2703" t="inlineStr">
        <is>
          <t>1</t>
        </is>
      </c>
      <c r="AP2703" t="inlineStr">
        <is>
          <t>0</t>
        </is>
      </c>
      <c r="AQ2703" t="inlineStr">
        <is>
          <t>---</t>
        </is>
      </c>
      <c r="AR2703" t="inlineStr">
        <is>
          <t>---</t>
        </is>
      </c>
      <c r="AS2703" t="inlineStr">
        <is>
          <t>---</t>
        </is>
      </c>
      <c r="AT2703" t="inlineStr"/>
      <c r="AU2703" t="inlineStr">
        <is>
          <t>---</t>
        </is>
      </c>
      <c r="AV2703" t="inlineStr">
        <is>
          <t>---</t>
        </is>
      </c>
      <c r="AW2703" t="inlineStr">
        <is>
          <t>---</t>
        </is>
      </c>
      <c r="AX2703" t="inlineStr">
        <is>
          <t>---</t>
        </is>
      </c>
      <c r="AY2703" t="inlineStr">
        <is>
          <t>---</t>
        </is>
      </c>
      <c r="AZ2703" t="inlineStr">
        <is>
          <t>---</t>
        </is>
      </c>
      <c r="BA2703" t="inlineStr">
        <is>
          <t>a75dfcb32c444e83a4857eabadf7dd0f</t>
        </is>
      </c>
      <c r="BB2703" t="inlineStr">
        <is>
          <t>http://openrosa.org/formdesigner/0B48E039-1E80-49A7-AC24-732B6E788E39</t>
        </is>
      </c>
      <c r="BC2703" t="inlineStr">
        <is>
          <t>Ration et autres visites</t>
        </is>
      </c>
      <c r="BD2703" t="inlineStr">
        <is>
          <t>CommCare Android, version "2.57.1"(474458). App v16173. CommCare Version 2.57.1. Build 474458, built on: 2025-07-03</t>
        </is>
      </c>
      <c r="BE2703" t="inlineStr">
        <is>
          <t>commcare_173380f7-b37d-43d8-ba2b-b49ceb66cb2e</t>
        </is>
      </c>
      <c r="BF2703" t="inlineStr">
        <is>
          <t>19.4389031 -72.2042468 389.0 9.5</t>
        </is>
      </c>
      <c r="BG2703" t="inlineStr">
        <is>
          <t>f13d8149fc6d39ebe86af18272310ff9</t>
        </is>
      </c>
      <c r="BH2703" t="inlineStr">
        <is>
          <t>e80e5bb19d0d4d1e94c8a1a966fa7d8f</t>
        </is>
      </c>
      <c r="BI2703" t="inlineStr">
        <is>
          <t>15246</t>
        </is>
      </c>
      <c r="BJ2703" t="inlineStr">
        <is>
          <t>XFormInstance</t>
        </is>
      </c>
      <c r="BK2703" t="inlineStr">
        <is>
          <t>c1fe737e681111f09e912bafeda14e18</t>
        </is>
      </c>
      <c r="BL2703" t="b">
        <v>0</v>
      </c>
      <c r="BM2703" t="inlineStr">
        <is>
          <t>---</t>
        </is>
      </c>
      <c r="BN2703" t="inlineStr">
        <is>
          <t>190.115.152.36</t>
        </is>
      </c>
      <c r="BO2703" t="inlineStr">
        <is>
          <t>Dieudlyn Cardeus</t>
        </is>
      </c>
    </row>
    <row r="2704">
      <c r="A2704" t="inlineStr">
        <is>
          <t>2702</t>
        </is>
      </c>
      <c r="B2704" t="inlineStr">
        <is>
          <t>bade3bea-6c66-4f59-ba75-04689f972808</t>
        </is>
      </c>
      <c r="C2704" t="inlineStr">
        <is>
          <t>2025-07-24</t>
        </is>
      </c>
      <c r="D2704" t="inlineStr">
        <is>
          <t>4</t>
        </is>
      </c>
      <c r="E2704" t="inlineStr">
        <is>
          <t>Suivi d'adherence</t>
        </is>
      </c>
      <c r="F2704" t="inlineStr">
        <is>
          <t>0</t>
        </is>
      </c>
      <c r="G2704" t="inlineStr">
        <is>
          <t>Pas de telephone</t>
        </is>
      </c>
      <c r="H2704" t="inlineStr">
        <is>
          <t>1</t>
        </is>
      </c>
      <c r="I2704" t="inlineStr">
        <is>
          <t>1</t>
        </is>
      </c>
      <c r="J2704" t="inlineStr"/>
      <c r="K2704" t="inlineStr">
        <is>
          <t>---</t>
        </is>
      </c>
      <c r="L2704" t="inlineStr">
        <is>
          <t>---</t>
        </is>
      </c>
      <c r="M2704" t="inlineStr">
        <is>
          <t>---</t>
        </is>
      </c>
      <c r="N2704" t="inlineStr">
        <is>
          <t>---</t>
        </is>
      </c>
      <c r="O2704" t="inlineStr">
        <is>
          <t>---</t>
        </is>
      </c>
      <c r="P2704" t="inlineStr">
        <is>
          <t>---</t>
        </is>
      </c>
      <c r="Q2704" t="inlineStr">
        <is>
          <t>---</t>
        </is>
      </c>
      <c r="R2704" t="inlineStr"/>
      <c r="S2704" t="inlineStr"/>
      <c r="T2704" t="inlineStr"/>
      <c r="U2704" t="inlineStr"/>
      <c r="V2704" t="inlineStr"/>
      <c r="W2704" t="inlineStr"/>
      <c r="X2704" t="inlineStr">
        <is>
          <t>PIG/CSSR/ST00758</t>
        </is>
      </c>
      <c r="Y2704" t="inlineStr">
        <is>
          <t>PIG/CSSR/ST00758</t>
        </is>
      </c>
      <c r="Z2704" t="inlineStr">
        <is>
          <t>2025-07-24 21:30:33</t>
        </is>
      </c>
      <c r="AA2704" t="inlineStr">
        <is>
          <t>2025-07-24 21:29:57</t>
        </is>
      </c>
      <c r="AB2704" t="inlineStr">
        <is>
          <t>1ketly</t>
        </is>
      </c>
      <c r="AC2704" t="inlineStr">
        <is>
          <t>2025-07-24 21:30:36</t>
        </is>
      </c>
      <c r="AD2704" s="1" t="inlineStr">
        <is>
          <t>https://www.commcarehq.org/a/caris-test/reports/form_data/bade3bea-6c66-4f59-ba75-04689f972808/</t>
        </is>
      </c>
      <c r="AE2704" t="inlineStr">
        <is>
          <t>---</t>
        </is>
      </c>
      <c r="AF2704" t="inlineStr">
        <is>
          <t>3c5a623af057e23a32ae4000_71893</t>
        </is>
      </c>
      <c r="AG2704" t="inlineStr">
        <is>
          <t>---</t>
        </is>
      </c>
      <c r="AH2704" t="inlineStr">
        <is>
          <t>2025-07-24 21:30:33</t>
        </is>
      </c>
      <c r="AI2704" t="inlineStr">
        <is>
          <t>a75dfcb32c444e83a4857eabadf7dd0f</t>
        </is>
      </c>
      <c r="AJ2704" t="inlineStr">
        <is>
          <t>2025-07-24</t>
        </is>
      </c>
      <c r="AK2704" t="inlineStr">
        <is>
          <t>4</t>
        </is>
      </c>
      <c r="AL2704" t="inlineStr">
        <is>
          <t>Suivi d'adherence</t>
        </is>
      </c>
      <c r="AM2704" t="inlineStr">
        <is>
          <t>0</t>
        </is>
      </c>
      <c r="AN2704" t="inlineStr">
        <is>
          <t>Pas de telephone</t>
        </is>
      </c>
      <c r="AO2704" t="inlineStr">
        <is>
          <t>1</t>
        </is>
      </c>
      <c r="AP2704" t="inlineStr">
        <is>
          <t>1</t>
        </is>
      </c>
      <c r="AQ2704" t="inlineStr"/>
      <c r="AR2704" t="inlineStr"/>
      <c r="AS2704" t="inlineStr"/>
      <c r="AT2704" t="inlineStr"/>
      <c r="AU2704" t="inlineStr">
        <is>
          <t>---</t>
        </is>
      </c>
      <c r="AV2704" t="inlineStr">
        <is>
          <t>---</t>
        </is>
      </c>
      <c r="AW2704" t="inlineStr">
        <is>
          <t>---</t>
        </is>
      </c>
      <c r="AX2704" t="inlineStr">
        <is>
          <t>---</t>
        </is>
      </c>
      <c r="AY2704" t="inlineStr">
        <is>
          <t>---</t>
        </is>
      </c>
      <c r="AZ2704" t="inlineStr">
        <is>
          <t>---</t>
        </is>
      </c>
      <c r="BA2704" t="inlineStr">
        <is>
          <t>a75dfcb32c444e83a4857eabadf7dd0f</t>
        </is>
      </c>
      <c r="BB2704" t="inlineStr">
        <is>
          <t>http://openrosa.org/formdesigner/0B48E039-1E80-49A7-AC24-732B6E788E39</t>
        </is>
      </c>
      <c r="BC2704" t="inlineStr">
        <is>
          <t>Ration et autres visites</t>
        </is>
      </c>
      <c r="BD2704" t="inlineStr">
        <is>
          <t>CommCare Android, version "2.57.1"(474458). App v16173. CommCare Version 2.57.1. Build 474458, built on: 2025-07-03</t>
        </is>
      </c>
      <c r="BE2704" t="inlineStr">
        <is>
          <t>commcare_173380f7-b37d-43d8-ba2b-b49ceb66cb2e</t>
        </is>
      </c>
      <c r="BF2704" t="inlineStr">
        <is>
          <t>19.4389867 -72.2047139 356.0 8.9</t>
        </is>
      </c>
      <c r="BG2704" t="inlineStr">
        <is>
          <t>f13d8149fc6d39ebe86af18272310ff9</t>
        </is>
      </c>
      <c r="BH2704" t="inlineStr">
        <is>
          <t>e80e5bb19d0d4d1e94c8a1a966fa7d8f</t>
        </is>
      </c>
      <c r="BI2704" t="inlineStr">
        <is>
          <t>15246</t>
        </is>
      </c>
      <c r="BJ2704" t="inlineStr">
        <is>
          <t>XFormInstance</t>
        </is>
      </c>
      <c r="BK2704" t="inlineStr">
        <is>
          <t>c1fe737e681111f09e912bafeda14e18</t>
        </is>
      </c>
      <c r="BL2704" t="b">
        <v>0</v>
      </c>
      <c r="BM2704" t="inlineStr">
        <is>
          <t>---</t>
        </is>
      </c>
      <c r="BN2704" t="inlineStr">
        <is>
          <t>190.115.152.36</t>
        </is>
      </c>
      <c r="BO2704" t="inlineStr">
        <is>
          <t xml:space="preserve"> Wilcardo Jean</t>
        </is>
      </c>
    </row>
    <row r="2705">
      <c r="A2705" t="inlineStr">
        <is>
          <t>2703</t>
        </is>
      </c>
      <c r="B2705" t="inlineStr">
        <is>
          <t>a4b7315d-cdab-4049-9e2b-348508b74cad</t>
        </is>
      </c>
      <c r="C2705" t="inlineStr">
        <is>
          <t>2025-07-24</t>
        </is>
      </c>
      <c r="D2705" t="inlineStr">
        <is>
          <t>3</t>
        </is>
      </c>
      <c r="E2705" t="inlineStr">
        <is>
          <t>---</t>
        </is>
      </c>
      <c r="F2705" t="inlineStr">
        <is>
          <t>1</t>
        </is>
      </c>
      <c r="G2705" t="inlineStr">
        <is>
          <t>---</t>
        </is>
      </c>
      <c r="H2705" t="inlineStr">
        <is>
          <t>1</t>
        </is>
      </c>
      <c r="I2705" t="inlineStr">
        <is>
          <t>1</t>
        </is>
      </c>
      <c r="J2705" t="inlineStr">
        <is>
          <t>1</t>
        </is>
      </c>
      <c r="K2705" t="inlineStr">
        <is>
          <t>---</t>
        </is>
      </c>
      <c r="L2705" t="inlineStr">
        <is>
          <t>---</t>
        </is>
      </c>
      <c r="M2705" t="inlineStr">
        <is>
          <t>---</t>
        </is>
      </c>
      <c r="N2705" t="inlineStr">
        <is>
          <t>---</t>
        </is>
      </c>
      <c r="O2705" t="inlineStr">
        <is>
          <t>---</t>
        </is>
      </c>
      <c r="P2705" t="inlineStr">
        <is>
          <t>---</t>
        </is>
      </c>
      <c r="Q2705" t="inlineStr">
        <is>
          <t>---</t>
        </is>
      </c>
      <c r="R2705" t="inlineStr"/>
      <c r="S2705" t="inlineStr"/>
      <c r="T2705" t="inlineStr"/>
      <c r="U2705" t="inlineStr"/>
      <c r="V2705" t="inlineStr"/>
      <c r="W2705" t="inlineStr"/>
      <c r="X2705" t="inlineStr">
        <is>
          <t>CAP/CMBV/ST02180</t>
        </is>
      </c>
      <c r="Y2705" t="inlineStr">
        <is>
          <t>CAP/CMBV/ST02180</t>
        </is>
      </c>
      <c r="Z2705" t="inlineStr">
        <is>
          <t>2025-07-25 00:23:08</t>
        </is>
      </c>
      <c r="AA2705" t="inlineStr">
        <is>
          <t>2025-07-25 00:22:37</t>
        </is>
      </c>
      <c r="AB2705" t="inlineStr">
        <is>
          <t>1plyviose</t>
        </is>
      </c>
      <c r="AC2705" t="inlineStr">
        <is>
          <t>2025-07-25 00:24:21</t>
        </is>
      </c>
      <c r="AD2705" s="1" t="inlineStr">
        <is>
          <t>https://www.commcarehq.org/a/caris-test/reports/form_data/a4b7315d-cdab-4049-9e2b-348508b74cad/</t>
        </is>
      </c>
      <c r="AE2705" t="inlineStr">
        <is>
          <t>---</t>
        </is>
      </c>
      <c r="AF2705" t="inlineStr">
        <is>
          <t>3c5a623af057e23a32ae4000_20598</t>
        </is>
      </c>
      <c r="AG2705" t="inlineStr">
        <is>
          <t>OK</t>
        </is>
      </c>
      <c r="AH2705" t="inlineStr">
        <is>
          <t>2025-07-25 00:23:08</t>
        </is>
      </c>
      <c r="AI2705" t="inlineStr">
        <is>
          <t>aab7a2415e99453fbcb8ebd109e92b4f</t>
        </is>
      </c>
      <c r="AJ2705" t="inlineStr">
        <is>
          <t>2025-07-24</t>
        </is>
      </c>
      <c r="AK2705" t="inlineStr">
        <is>
          <t>3</t>
        </is>
      </c>
      <c r="AL2705" t="inlineStr">
        <is>
          <t>---</t>
        </is>
      </c>
      <c r="AM2705" t="inlineStr">
        <is>
          <t>1</t>
        </is>
      </c>
      <c r="AN2705" t="inlineStr">
        <is>
          <t>---</t>
        </is>
      </c>
      <c r="AO2705" t="inlineStr">
        <is>
          <t>1</t>
        </is>
      </c>
      <c r="AP2705" t="inlineStr">
        <is>
          <t>1</t>
        </is>
      </c>
      <c r="AQ2705" t="inlineStr"/>
      <c r="AR2705" t="inlineStr"/>
      <c r="AS2705" t="inlineStr"/>
      <c r="AT2705" t="inlineStr"/>
      <c r="AU2705" t="inlineStr">
        <is>
          <t>---</t>
        </is>
      </c>
      <c r="AV2705" t="inlineStr">
        <is>
          <t>---</t>
        </is>
      </c>
      <c r="AW2705" t="inlineStr">
        <is>
          <t>---</t>
        </is>
      </c>
      <c r="AX2705" t="inlineStr">
        <is>
          <t>---</t>
        </is>
      </c>
      <c r="AY2705" t="inlineStr">
        <is>
          <t>---</t>
        </is>
      </c>
      <c r="AZ2705" t="inlineStr">
        <is>
          <t>---</t>
        </is>
      </c>
      <c r="BA2705" t="inlineStr">
        <is>
          <t>aab7a2415e99453fbcb8ebd109e92b4f</t>
        </is>
      </c>
      <c r="BB2705" t="inlineStr">
        <is>
          <t>http://openrosa.org/formdesigner/0B48E039-1E80-49A7-AC24-732B6E788E39</t>
        </is>
      </c>
      <c r="BC2705" t="inlineStr">
        <is>
          <t>Ration et autres visites</t>
        </is>
      </c>
      <c r="BD2705" t="inlineStr">
        <is>
          <t>CommCare Android, version "2.57.0"(474021). App v16173. CommCare Version 2.57.0. Build 474021, built on: 2025-06-13</t>
        </is>
      </c>
      <c r="BE2705" t="inlineStr">
        <is>
          <t>commcare_d17d77c2-a7e5-4f4b-9b21-6b80894e9762</t>
        </is>
      </c>
      <c r="BF2705" t="inlineStr"/>
      <c r="BG2705" t="inlineStr">
        <is>
          <t>f13d8149fc6d39ebe86af18272310ff9</t>
        </is>
      </c>
      <c r="BH2705" t="inlineStr">
        <is>
          <t>e80e5bb19d0d4d1e94c8a1a966fa7d8f</t>
        </is>
      </c>
      <c r="BI2705" t="inlineStr">
        <is>
          <t>15246</t>
        </is>
      </c>
      <c r="BJ2705" t="inlineStr">
        <is>
          <t>XFormInstance</t>
        </is>
      </c>
      <c r="BK2705" t="inlineStr">
        <is>
          <t>523460e668b411f09556e77485aaf68b</t>
        </is>
      </c>
      <c r="BL2705" t="b">
        <v>0</v>
      </c>
      <c r="BM2705" t="inlineStr">
        <is>
          <t>---</t>
        </is>
      </c>
      <c r="BN2705" t="inlineStr">
        <is>
          <t>200.113.253.237</t>
        </is>
      </c>
      <c r="BO2705" t="inlineStr">
        <is>
          <t>Mackendy Floreal</t>
        </is>
      </c>
    </row>
    <row r="2706">
      <c r="A2706" t="inlineStr">
        <is>
          <t>2704</t>
        </is>
      </c>
      <c r="B2706" t="inlineStr">
        <is>
          <t>06122823-ba8a-4c52-a854-7d2cc29c6178</t>
        </is>
      </c>
      <c r="C2706" t="inlineStr">
        <is>
          <t>2025-07-24</t>
        </is>
      </c>
      <c r="D2706" t="inlineStr">
        <is>
          <t>3</t>
        </is>
      </c>
      <c r="E2706" t="inlineStr">
        <is>
          <t>---</t>
        </is>
      </c>
      <c r="F2706" t="inlineStr">
        <is>
          <t>1</t>
        </is>
      </c>
      <c r="G2706" t="inlineStr">
        <is>
          <t>---</t>
        </is>
      </c>
      <c r="H2706" t="inlineStr">
        <is>
          <t>1</t>
        </is>
      </c>
      <c r="I2706" t="inlineStr">
        <is>
          <t>0</t>
        </is>
      </c>
      <c r="J2706" t="inlineStr">
        <is>
          <t>---</t>
        </is>
      </c>
      <c r="K2706" t="inlineStr">
        <is>
          <t>---</t>
        </is>
      </c>
      <c r="L2706" t="inlineStr">
        <is>
          <t>---</t>
        </is>
      </c>
      <c r="M2706" t="inlineStr">
        <is>
          <t>---</t>
        </is>
      </c>
      <c r="N2706" t="inlineStr">
        <is>
          <t>---</t>
        </is>
      </c>
      <c r="O2706" t="inlineStr">
        <is>
          <t>---</t>
        </is>
      </c>
      <c r="P2706" t="inlineStr">
        <is>
          <t>---</t>
        </is>
      </c>
      <c r="Q2706" t="inlineStr">
        <is>
          <t>---</t>
        </is>
      </c>
      <c r="R2706" t="inlineStr">
        <is>
          <t>---</t>
        </is>
      </c>
      <c r="S2706" t="inlineStr">
        <is>
          <t>---</t>
        </is>
      </c>
      <c r="T2706" t="inlineStr">
        <is>
          <t>---</t>
        </is>
      </c>
      <c r="U2706" t="inlineStr">
        <is>
          <t>---</t>
        </is>
      </c>
      <c r="V2706" t="inlineStr">
        <is>
          <t>---</t>
        </is>
      </c>
      <c r="W2706" t="inlineStr"/>
      <c r="X2706" t="inlineStr">
        <is>
          <t>CAP/CMBV/ST02123</t>
        </is>
      </c>
      <c r="Y2706" t="inlineStr">
        <is>
          <t>CAP/CMBV/ST02123</t>
        </is>
      </c>
      <c r="Z2706" t="inlineStr">
        <is>
          <t>2025-07-25 00:24:43</t>
        </is>
      </c>
      <c r="AA2706" t="inlineStr">
        <is>
          <t>2025-07-25 00:24:26</t>
        </is>
      </c>
      <c r="AB2706" t="inlineStr">
        <is>
          <t>1plyviose</t>
        </is>
      </c>
      <c r="AC2706" t="inlineStr">
        <is>
          <t>2025-07-25 00:25:56</t>
        </is>
      </c>
      <c r="AD2706" s="1" t="inlineStr">
        <is>
          <t>https://www.commcarehq.org/a/caris-test/reports/form_data/06122823-ba8a-4c52-a854-7d2cc29c6178/</t>
        </is>
      </c>
      <c r="AE2706" t="inlineStr">
        <is>
          <t>---</t>
        </is>
      </c>
      <c r="AF2706" t="inlineStr">
        <is>
          <t>3c5a623af057e23a32ae4000_19167</t>
        </is>
      </c>
      <c r="AG2706" t="inlineStr">
        <is>
          <t>OK</t>
        </is>
      </c>
      <c r="AH2706" t="inlineStr">
        <is>
          <t>2025-07-25 00:24:43</t>
        </is>
      </c>
      <c r="AI2706" t="inlineStr">
        <is>
          <t>aab7a2415e99453fbcb8ebd109e92b4f</t>
        </is>
      </c>
      <c r="AJ2706" t="inlineStr">
        <is>
          <t>2025-07-24</t>
        </is>
      </c>
      <c r="AK2706" t="inlineStr">
        <is>
          <t>3</t>
        </is>
      </c>
      <c r="AL2706" t="inlineStr">
        <is>
          <t>---</t>
        </is>
      </c>
      <c r="AM2706" t="inlineStr">
        <is>
          <t>1</t>
        </is>
      </c>
      <c r="AN2706" t="inlineStr">
        <is>
          <t>---</t>
        </is>
      </c>
      <c r="AO2706" t="inlineStr">
        <is>
          <t>1</t>
        </is>
      </c>
      <c r="AP2706" t="inlineStr">
        <is>
          <t>0</t>
        </is>
      </c>
      <c r="AQ2706" t="inlineStr">
        <is>
          <t>---</t>
        </is>
      </c>
      <c r="AR2706" t="inlineStr">
        <is>
          <t>---</t>
        </is>
      </c>
      <c r="AS2706" t="inlineStr">
        <is>
          <t>---</t>
        </is>
      </c>
      <c r="AT2706" t="inlineStr"/>
      <c r="AU2706" t="inlineStr">
        <is>
          <t>---</t>
        </is>
      </c>
      <c r="AV2706" t="inlineStr">
        <is>
          <t>---</t>
        </is>
      </c>
      <c r="AW2706" t="inlineStr">
        <is>
          <t>---</t>
        </is>
      </c>
      <c r="AX2706" t="inlineStr">
        <is>
          <t>---</t>
        </is>
      </c>
      <c r="AY2706" t="inlineStr">
        <is>
          <t>---</t>
        </is>
      </c>
      <c r="AZ2706" t="inlineStr">
        <is>
          <t>---</t>
        </is>
      </c>
      <c r="BA2706" t="inlineStr">
        <is>
          <t>aab7a2415e99453fbcb8ebd109e92b4f</t>
        </is>
      </c>
      <c r="BB2706" t="inlineStr">
        <is>
          <t>http://openrosa.org/formdesigner/0B48E039-1E80-49A7-AC24-732B6E788E39</t>
        </is>
      </c>
      <c r="BC2706" t="inlineStr">
        <is>
          <t>Ration et autres visites</t>
        </is>
      </c>
      <c r="BD2706" t="inlineStr">
        <is>
          <t>CommCare Android, version "2.57.0"(474021). App v16173. CommCare Version 2.57.0. Build 474021, built on: 2025-06-13</t>
        </is>
      </c>
      <c r="BE2706" t="inlineStr">
        <is>
          <t>commcare_d17d77c2-a7e5-4f4b-9b21-6b80894e9762</t>
        </is>
      </c>
      <c r="BF2706" t="inlineStr"/>
      <c r="BG2706" t="inlineStr">
        <is>
          <t>f13d8149fc6d39ebe86af18272310ff9</t>
        </is>
      </c>
      <c r="BH2706" t="inlineStr">
        <is>
          <t>e80e5bb19d0d4d1e94c8a1a966fa7d8f</t>
        </is>
      </c>
      <c r="BI2706" t="inlineStr">
        <is>
          <t>15246</t>
        </is>
      </c>
      <c r="BJ2706" t="inlineStr">
        <is>
          <t>XFormInstance</t>
        </is>
      </c>
      <c r="BK2706" t="inlineStr">
        <is>
          <t>523460e668b411f09556e77485aaf68b</t>
        </is>
      </c>
      <c r="BL2706" t="b">
        <v>0</v>
      </c>
      <c r="BM2706" t="inlineStr">
        <is>
          <t>---</t>
        </is>
      </c>
      <c r="BN2706" t="inlineStr">
        <is>
          <t>200.113.253.237</t>
        </is>
      </c>
      <c r="BO2706" t="inlineStr">
        <is>
          <t>Stanley Adius</t>
        </is>
      </c>
    </row>
    <row r="2707">
      <c r="A2707" t="inlineStr">
        <is>
          <t>2705</t>
        </is>
      </c>
      <c r="B2707" t="inlineStr">
        <is>
          <t>85eeb185-cf6b-4088-8c18-38d7968c7d87</t>
        </is>
      </c>
      <c r="C2707" t="inlineStr">
        <is>
          <t>2025-07-15</t>
        </is>
      </c>
      <c r="D2707" t="inlineStr">
        <is>
          <t>3</t>
        </is>
      </c>
      <c r="E2707" t="inlineStr">
        <is>
          <t>---</t>
        </is>
      </c>
      <c r="F2707" t="inlineStr">
        <is>
          <t>1</t>
        </is>
      </c>
      <c r="G2707" t="inlineStr">
        <is>
          <t>---</t>
        </is>
      </c>
      <c r="H2707" t="inlineStr">
        <is>
          <t>1</t>
        </is>
      </c>
      <c r="I2707" t="inlineStr">
        <is>
          <t>1</t>
        </is>
      </c>
      <c r="J2707" t="inlineStr">
        <is>
          <t>1</t>
        </is>
      </c>
      <c r="K2707" t="inlineStr">
        <is>
          <t>---</t>
        </is>
      </c>
      <c r="L2707" t="inlineStr">
        <is>
          <t>---</t>
        </is>
      </c>
      <c r="M2707" t="inlineStr">
        <is>
          <t>---</t>
        </is>
      </c>
      <c r="N2707" t="inlineStr">
        <is>
          <t>---</t>
        </is>
      </c>
      <c r="O2707" t="inlineStr">
        <is>
          <t>---</t>
        </is>
      </c>
      <c r="P2707" t="inlineStr">
        <is>
          <t>---</t>
        </is>
      </c>
      <c r="Q2707" t="inlineStr">
        <is>
          <t>---</t>
        </is>
      </c>
      <c r="R2707" t="inlineStr"/>
      <c r="S2707" t="inlineStr"/>
      <c r="T2707" t="inlineStr"/>
      <c r="U2707" t="inlineStr"/>
      <c r="V2707" t="inlineStr"/>
      <c r="W2707" t="inlineStr"/>
      <c r="X2707" t="inlineStr">
        <is>
          <t>CAP/CDSF/ST03180</t>
        </is>
      </c>
      <c r="Y2707" t="inlineStr">
        <is>
          <t>CAP/CDSF/ST03180</t>
        </is>
      </c>
      <c r="Z2707" t="inlineStr">
        <is>
          <t>2025-07-16 01:21:20</t>
        </is>
      </c>
      <c r="AA2707" t="inlineStr">
        <is>
          <t>2025-07-16 01:20:05</t>
        </is>
      </c>
      <c r="AB2707" t="inlineStr">
        <is>
          <t>1plyviose</t>
        </is>
      </c>
      <c r="AC2707" t="inlineStr">
        <is>
          <t>2025-07-25 01:22:35</t>
        </is>
      </c>
      <c r="AD2707" s="1" t="inlineStr">
        <is>
          <t>https://www.commcarehq.org/a/caris-test/reports/form_data/85eeb185-cf6b-4088-8c18-38d7968c7d87/</t>
        </is>
      </c>
      <c r="AE2707" t="inlineStr">
        <is>
          <t>---</t>
        </is>
      </c>
      <c r="AF2707" t="inlineStr">
        <is>
          <t>3c5a623af057e23a32ae4000_164101</t>
        </is>
      </c>
      <c r="AG2707" t="inlineStr">
        <is>
          <t>OK</t>
        </is>
      </c>
      <c r="AH2707" t="inlineStr">
        <is>
          <t>2025-07-16 01:21:20</t>
        </is>
      </c>
      <c r="AI2707" t="inlineStr">
        <is>
          <t>aab7a2415e99453fbcb8ebd109e92b4f</t>
        </is>
      </c>
      <c r="AJ2707" t="inlineStr">
        <is>
          <t>2025-07-15</t>
        </is>
      </c>
      <c r="AK2707" t="inlineStr">
        <is>
          <t>3</t>
        </is>
      </c>
      <c r="AL2707" t="inlineStr">
        <is>
          <t>---</t>
        </is>
      </c>
      <c r="AM2707" t="inlineStr">
        <is>
          <t>1</t>
        </is>
      </c>
      <c r="AN2707" t="inlineStr">
        <is>
          <t>---</t>
        </is>
      </c>
      <c r="AO2707" t="inlineStr">
        <is>
          <t>1</t>
        </is>
      </c>
      <c r="AP2707" t="inlineStr">
        <is>
          <t>1</t>
        </is>
      </c>
      <c r="AQ2707" t="inlineStr"/>
      <c r="AR2707" t="inlineStr"/>
      <c r="AS2707" t="inlineStr"/>
      <c r="AT2707" t="inlineStr"/>
      <c r="AU2707" t="inlineStr">
        <is>
          <t>---</t>
        </is>
      </c>
      <c r="AV2707" t="inlineStr">
        <is>
          <t>---</t>
        </is>
      </c>
      <c r="AW2707" t="inlineStr">
        <is>
          <t>---</t>
        </is>
      </c>
      <c r="AX2707" t="inlineStr">
        <is>
          <t>---</t>
        </is>
      </c>
      <c r="AY2707" t="inlineStr">
        <is>
          <t>---</t>
        </is>
      </c>
      <c r="AZ2707" t="inlineStr">
        <is>
          <t>---</t>
        </is>
      </c>
      <c r="BA2707" t="inlineStr">
        <is>
          <t>aab7a2415e99453fbcb8ebd109e92b4f</t>
        </is>
      </c>
      <c r="BB2707" t="inlineStr">
        <is>
          <t>http://openrosa.org/formdesigner/0B48E039-1E80-49A7-AC24-732B6E788E39</t>
        </is>
      </c>
      <c r="BC2707" t="inlineStr">
        <is>
          <t>Ration et autres visites</t>
        </is>
      </c>
      <c r="BD2707" t="inlineStr">
        <is>
          <t>CommCare Android, version "2.57.0"(474021). App v16173. CommCare Version 2.57.0. Build 474021, built on: 2025-06-13</t>
        </is>
      </c>
      <c r="BE2707" t="inlineStr">
        <is>
          <t>commcare_d17d77c2-a7e5-4f4b-9b21-6b80894e9762</t>
        </is>
      </c>
      <c r="BF2707" t="inlineStr"/>
      <c r="BG2707" t="inlineStr">
        <is>
          <t>f13d8149fc6d39ebe86af18272310ff9</t>
        </is>
      </c>
      <c r="BH2707" t="inlineStr">
        <is>
          <t>e80e5bb19d0d4d1e94c8a1a966fa7d8f</t>
        </is>
      </c>
      <c r="BI2707" t="inlineStr">
        <is>
          <t>15246</t>
        </is>
      </c>
      <c r="BJ2707" t="inlineStr">
        <is>
          <t>XFormInstance</t>
        </is>
      </c>
      <c r="BK2707" t="inlineStr">
        <is>
          <t>a428d01468f311f0b4ab7d582431014c</t>
        </is>
      </c>
      <c r="BL2707" t="b">
        <v>0</v>
      </c>
      <c r="BM2707" t="inlineStr">
        <is>
          <t>---</t>
        </is>
      </c>
      <c r="BN2707" t="inlineStr">
        <is>
          <t>200.113.253.237</t>
        </is>
      </c>
      <c r="BO2707" t="inlineStr">
        <is>
          <t>Rochaella Dumas</t>
        </is>
      </c>
    </row>
    <row r="2708">
      <c r="A2708" t="inlineStr">
        <is>
          <t>2706</t>
        </is>
      </c>
      <c r="B2708" t="inlineStr">
        <is>
          <t>8cfb085e-73f3-4224-a2b7-b7cf4444b11f</t>
        </is>
      </c>
      <c r="C2708" t="inlineStr">
        <is>
          <t>2025-07-15</t>
        </is>
      </c>
      <c r="D2708" t="inlineStr">
        <is>
          <t>3</t>
        </is>
      </c>
      <c r="E2708" t="inlineStr">
        <is>
          <t>---</t>
        </is>
      </c>
      <c r="F2708" t="inlineStr">
        <is>
          <t>0</t>
        </is>
      </c>
      <c r="G2708" t="inlineStr">
        <is>
          <t>---</t>
        </is>
      </c>
      <c r="H2708" t="inlineStr">
        <is>
          <t>1</t>
        </is>
      </c>
      <c r="I2708" t="inlineStr">
        <is>
          <t>0</t>
        </is>
      </c>
      <c r="J2708" t="inlineStr">
        <is>
          <t>---</t>
        </is>
      </c>
      <c r="K2708" t="inlineStr">
        <is>
          <t>---</t>
        </is>
      </c>
      <c r="L2708" t="inlineStr">
        <is>
          <t>---</t>
        </is>
      </c>
      <c r="M2708" t="inlineStr">
        <is>
          <t>---</t>
        </is>
      </c>
      <c r="N2708" t="inlineStr">
        <is>
          <t>---</t>
        </is>
      </c>
      <c r="O2708" t="inlineStr">
        <is>
          <t>---</t>
        </is>
      </c>
      <c r="P2708" t="inlineStr">
        <is>
          <t>---</t>
        </is>
      </c>
      <c r="Q2708" t="inlineStr">
        <is>
          <t>---</t>
        </is>
      </c>
      <c r="R2708" t="inlineStr">
        <is>
          <t>---</t>
        </is>
      </c>
      <c r="S2708" t="inlineStr">
        <is>
          <t>---</t>
        </is>
      </c>
      <c r="T2708" t="inlineStr">
        <is>
          <t>---</t>
        </is>
      </c>
      <c r="U2708" t="inlineStr">
        <is>
          <t>---</t>
        </is>
      </c>
      <c r="V2708" t="inlineStr">
        <is>
          <t>---</t>
        </is>
      </c>
      <c r="W2708" t="inlineStr"/>
      <c r="X2708" t="inlineStr">
        <is>
          <t>CAP/CDSF/ST01726</t>
        </is>
      </c>
      <c r="Y2708" t="inlineStr">
        <is>
          <t>CAP/CDSF/ST01726</t>
        </is>
      </c>
      <c r="Z2708" t="inlineStr">
        <is>
          <t>2025-07-16 01:23:04</t>
        </is>
      </c>
      <c r="AA2708" t="inlineStr">
        <is>
          <t>2025-07-16 01:22:34</t>
        </is>
      </c>
      <c r="AB2708" t="inlineStr">
        <is>
          <t>1plyviose</t>
        </is>
      </c>
      <c r="AC2708" t="inlineStr">
        <is>
          <t>2025-07-25 01:24:19</t>
        </is>
      </c>
      <c r="AD2708" s="1" t="inlineStr">
        <is>
          <t>https://www.commcarehq.org/a/caris-test/reports/form_data/8cfb085e-73f3-4224-a2b7-b7cf4444b11f/</t>
        </is>
      </c>
      <c r="AE2708" t="inlineStr">
        <is>
          <t>---</t>
        </is>
      </c>
      <c r="AF2708" t="inlineStr">
        <is>
          <t>3c5a623af057e23a32ae4000_20097</t>
        </is>
      </c>
      <c r="AG2708" t="inlineStr">
        <is>
          <t>OK</t>
        </is>
      </c>
      <c r="AH2708" t="inlineStr">
        <is>
          <t>2025-07-16 01:23:04</t>
        </is>
      </c>
      <c r="AI2708" t="inlineStr">
        <is>
          <t>aab7a2415e99453fbcb8ebd109e92b4f</t>
        </is>
      </c>
      <c r="AJ2708" t="inlineStr">
        <is>
          <t>2025-07-15</t>
        </is>
      </c>
      <c r="AK2708" t="inlineStr">
        <is>
          <t>3</t>
        </is>
      </c>
      <c r="AL2708" t="inlineStr">
        <is>
          <t>---</t>
        </is>
      </c>
      <c r="AM2708" t="inlineStr">
        <is>
          <t>0</t>
        </is>
      </c>
      <c r="AN2708" t="inlineStr">
        <is>
          <t>---</t>
        </is>
      </c>
      <c r="AO2708" t="inlineStr">
        <is>
          <t>1</t>
        </is>
      </c>
      <c r="AP2708" t="inlineStr">
        <is>
          <t>0</t>
        </is>
      </c>
      <c r="AQ2708" t="inlineStr">
        <is>
          <t>---</t>
        </is>
      </c>
      <c r="AR2708" t="inlineStr">
        <is>
          <t>---</t>
        </is>
      </c>
      <c r="AS2708" t="inlineStr">
        <is>
          <t>---</t>
        </is>
      </c>
      <c r="AT2708" t="inlineStr"/>
      <c r="AU2708" t="inlineStr">
        <is>
          <t>---</t>
        </is>
      </c>
      <c r="AV2708" t="inlineStr">
        <is>
          <t>---</t>
        </is>
      </c>
      <c r="AW2708" t="inlineStr">
        <is>
          <t>---</t>
        </is>
      </c>
      <c r="AX2708" t="inlineStr">
        <is>
          <t>---</t>
        </is>
      </c>
      <c r="AY2708" t="inlineStr">
        <is>
          <t>---</t>
        </is>
      </c>
      <c r="AZ2708" t="inlineStr">
        <is>
          <t>---</t>
        </is>
      </c>
      <c r="BA2708" t="inlineStr">
        <is>
          <t>aab7a2415e99453fbcb8ebd109e92b4f</t>
        </is>
      </c>
      <c r="BB2708" t="inlineStr">
        <is>
          <t>http://openrosa.org/formdesigner/0B48E039-1E80-49A7-AC24-732B6E788E39</t>
        </is>
      </c>
      <c r="BC2708" t="inlineStr">
        <is>
          <t>Ration et autres visites</t>
        </is>
      </c>
      <c r="BD2708" t="inlineStr">
        <is>
          <t>CommCare Android, version "2.57.0"(474021). App v16173. CommCare Version 2.57.0. Build 474021, built on: 2025-06-13</t>
        </is>
      </c>
      <c r="BE2708" t="inlineStr">
        <is>
          <t>commcare_d17d77c2-a7e5-4f4b-9b21-6b80894e9762</t>
        </is>
      </c>
      <c r="BF2708" t="inlineStr"/>
      <c r="BG2708" t="inlineStr">
        <is>
          <t>f13d8149fc6d39ebe86af18272310ff9</t>
        </is>
      </c>
      <c r="BH2708" t="inlineStr">
        <is>
          <t>e80e5bb19d0d4d1e94c8a1a966fa7d8f</t>
        </is>
      </c>
      <c r="BI2708" t="inlineStr">
        <is>
          <t>15246</t>
        </is>
      </c>
      <c r="BJ2708" t="inlineStr">
        <is>
          <t>XFormInstance</t>
        </is>
      </c>
      <c r="BK2708" t="inlineStr">
        <is>
          <t>a428d01468f311f0b4ab7d582431014c</t>
        </is>
      </c>
      <c r="BL2708" t="b">
        <v>0</v>
      </c>
      <c r="BM2708" t="inlineStr">
        <is>
          <t>---</t>
        </is>
      </c>
      <c r="BN2708" t="inlineStr">
        <is>
          <t>200.113.253.237</t>
        </is>
      </c>
      <c r="BO2708" t="inlineStr">
        <is>
          <t>Wildanise Wilnique Louidor</t>
        </is>
      </c>
    </row>
    <row r="2709">
      <c r="A2709" t="inlineStr">
        <is>
          <t>2707</t>
        </is>
      </c>
      <c r="B2709" t="inlineStr">
        <is>
          <t>e05aeab2-0728-403d-9d83-62b22a84e8d5</t>
        </is>
      </c>
      <c r="C2709" t="inlineStr">
        <is>
          <t>2025-07-24</t>
        </is>
      </c>
      <c r="D2709" t="inlineStr">
        <is>
          <t>4</t>
        </is>
      </c>
      <c r="E2709" t="inlineStr">
        <is>
          <t>pour arv</t>
        </is>
      </c>
      <c r="F2709" t="inlineStr">
        <is>
          <t>1</t>
        </is>
      </c>
      <c r="G2709" t="inlineStr">
        <is>
          <t>r/d 23 janvier 26</t>
        </is>
      </c>
      <c r="H2709" t="inlineStr">
        <is>
          <t>1</t>
        </is>
      </c>
      <c r="I2709" t="inlineStr">
        <is>
          <t>1</t>
        </is>
      </c>
      <c r="J2709" t="inlineStr">
        <is>
          <t>2</t>
        </is>
      </c>
      <c r="K2709" t="inlineStr">
        <is>
          <t>---</t>
        </is>
      </c>
      <c r="L2709" t="inlineStr">
        <is>
          <t>---</t>
        </is>
      </c>
      <c r="M2709" t="inlineStr">
        <is>
          <t>---</t>
        </is>
      </c>
      <c r="N2709" t="inlineStr">
        <is>
          <t>---</t>
        </is>
      </c>
      <c r="O2709" t="inlineStr">
        <is>
          <t>---</t>
        </is>
      </c>
      <c r="P2709" t="inlineStr">
        <is>
          <t>---</t>
        </is>
      </c>
      <c r="Q2709" t="inlineStr">
        <is>
          <t>---</t>
        </is>
      </c>
      <c r="R2709" t="inlineStr"/>
      <c r="S2709" t="inlineStr"/>
      <c r="T2709" t="inlineStr"/>
      <c r="U2709" t="inlineStr"/>
      <c r="V2709" t="inlineStr"/>
      <c r="W2709" t="inlineStr"/>
      <c r="X2709" t="inlineStr">
        <is>
          <t>PAP/GCHO/ST05020</t>
        </is>
      </c>
      <c r="Y2709" t="inlineStr">
        <is>
          <t>PAP/GCHO/ST05020</t>
        </is>
      </c>
      <c r="Z2709" t="inlineStr">
        <is>
          <t>2025-07-25 01:08:55</t>
        </is>
      </c>
      <c r="AA2709" t="inlineStr">
        <is>
          <t>2025-07-25 01:07:34</t>
        </is>
      </c>
      <c r="AB2709" t="inlineStr">
        <is>
          <t>2nathalie</t>
        </is>
      </c>
      <c r="AC2709" t="inlineStr">
        <is>
          <t>2025-07-25 01:59:31</t>
        </is>
      </c>
      <c r="AD2709" s="1" t="inlineStr">
        <is>
          <t>https://www.commcarehq.org/a/caris-test/reports/form_data/e05aeab2-0728-403d-9d83-62b22a84e8d5/</t>
        </is>
      </c>
      <c r="AE2709" t="inlineStr">
        <is>
          <t>---</t>
        </is>
      </c>
      <c r="AF2709" t="inlineStr">
        <is>
          <t>a690cc57c78548d2a28633291fafa6fe</t>
        </is>
      </c>
      <c r="AG2709" t="inlineStr">
        <is>
          <t>---</t>
        </is>
      </c>
      <c r="AH2709" t="inlineStr">
        <is>
          <t>2025-07-25 01:08:55</t>
        </is>
      </c>
      <c r="AI2709" t="inlineStr">
        <is>
          <t>3c7e14bc31cb425997c89e194bb7c839</t>
        </is>
      </c>
      <c r="AJ2709" t="inlineStr">
        <is>
          <t>2025-07-24</t>
        </is>
      </c>
      <c r="AK2709" t="inlineStr">
        <is>
          <t>4</t>
        </is>
      </c>
      <c r="AL2709" t="inlineStr">
        <is>
          <t>pour arv</t>
        </is>
      </c>
      <c r="AM2709" t="inlineStr">
        <is>
          <t>1</t>
        </is>
      </c>
      <c r="AN2709" t="inlineStr">
        <is>
          <t>r/d 23 janvier 26</t>
        </is>
      </c>
      <c r="AO2709" t="inlineStr">
        <is>
          <t>1</t>
        </is>
      </c>
      <c r="AP2709" t="inlineStr">
        <is>
          <t>1</t>
        </is>
      </c>
      <c r="AQ2709" t="inlineStr"/>
      <c r="AR2709" t="inlineStr"/>
      <c r="AS2709" t="inlineStr"/>
      <c r="AT2709" t="inlineStr"/>
      <c r="AU2709" t="inlineStr">
        <is>
          <t>---</t>
        </is>
      </c>
      <c r="AV2709" t="inlineStr">
        <is>
          <t>---</t>
        </is>
      </c>
      <c r="AW2709" t="inlineStr">
        <is>
          <t>---</t>
        </is>
      </c>
      <c r="AX2709" t="inlineStr">
        <is>
          <t>---</t>
        </is>
      </c>
      <c r="AY2709" t="inlineStr">
        <is>
          <t>---</t>
        </is>
      </c>
      <c r="AZ2709" t="inlineStr">
        <is>
          <t>---</t>
        </is>
      </c>
      <c r="BA2709" t="inlineStr">
        <is>
          <t>3c7e14bc31cb425997c89e194bb7c839</t>
        </is>
      </c>
      <c r="BB2709" t="inlineStr">
        <is>
          <t>http://openrosa.org/formdesigner/0B48E039-1E80-49A7-AC24-732B6E788E39</t>
        </is>
      </c>
      <c r="BC2709" t="inlineStr">
        <is>
          <t>Ration et autres visites</t>
        </is>
      </c>
      <c r="BD2709" t="inlineStr">
        <is>
          <t>CommCare Android, version "2.57.1"(474458). App v16173. CommCare Version 2.57.1. Build 474458, built on: 2025-07-03</t>
        </is>
      </c>
      <c r="BE2709" t="inlineStr">
        <is>
          <t>commcare_647f84a5-f6ee-472f-a5d6-09fe1d167e6e</t>
        </is>
      </c>
      <c r="BF2709" t="inlineStr"/>
      <c r="BG2709" t="inlineStr">
        <is>
          <t>f13d8149fc6d39ebe86af18272310ff9</t>
        </is>
      </c>
      <c r="BH2709" t="inlineStr">
        <is>
          <t>e80e5bb19d0d4d1e94c8a1a966fa7d8f</t>
        </is>
      </c>
      <c r="BI2709" t="inlineStr">
        <is>
          <t>15246</t>
        </is>
      </c>
      <c r="BJ2709" t="inlineStr">
        <is>
          <t>XFormInstance</t>
        </is>
      </c>
      <c r="BK2709" t="inlineStr">
        <is>
          <t>7f503b3a663011f09d3c4b7b2f78f57b</t>
        </is>
      </c>
      <c r="BL2709" t="b">
        <v>0</v>
      </c>
      <c r="BM2709" t="inlineStr">
        <is>
          <t>---</t>
        </is>
      </c>
      <c r="BN2709" t="inlineStr">
        <is>
          <t>200.113.253.80</t>
        </is>
      </c>
      <c r="BO2709" t="inlineStr">
        <is>
          <t>Rogener Garcon</t>
        </is>
      </c>
    </row>
    <row r="2710">
      <c r="A2710" t="inlineStr">
        <is>
          <t>2708</t>
        </is>
      </c>
      <c r="B2710" t="inlineStr">
        <is>
          <t>50bc10c2-18d9-4ec8-a279-b27bb7acd148</t>
        </is>
      </c>
      <c r="C2710" t="inlineStr">
        <is>
          <t>2025-07-24</t>
        </is>
      </c>
      <c r="D2710" t="inlineStr">
        <is>
          <t>8</t>
        </is>
      </c>
      <c r="E2710" t="inlineStr">
        <is>
          <t>---</t>
        </is>
      </c>
      <c r="F2710" t="inlineStr">
        <is>
          <t>1</t>
        </is>
      </c>
      <c r="G2710" t="inlineStr">
        <is>
          <t>---</t>
        </is>
      </c>
      <c r="H2710" t="inlineStr">
        <is>
          <t>1</t>
        </is>
      </c>
      <c r="I2710" t="inlineStr">
        <is>
          <t>1</t>
        </is>
      </c>
      <c r="J2710" t="inlineStr">
        <is>
          <t>2</t>
        </is>
      </c>
      <c r="K2710" t="inlineStr">
        <is>
          <t>---</t>
        </is>
      </c>
      <c r="L2710" t="inlineStr">
        <is>
          <t>---</t>
        </is>
      </c>
      <c r="M2710" t="inlineStr">
        <is>
          <t>---</t>
        </is>
      </c>
      <c r="N2710" t="inlineStr">
        <is>
          <t>---</t>
        </is>
      </c>
      <c r="O2710" t="inlineStr">
        <is>
          <t>---</t>
        </is>
      </c>
      <c r="P2710" t="inlineStr">
        <is>
          <t>---</t>
        </is>
      </c>
      <c r="Q2710" t="inlineStr">
        <is>
          <t>---</t>
        </is>
      </c>
      <c r="R2710" t="inlineStr"/>
      <c r="S2710" t="inlineStr"/>
      <c r="T2710" t="inlineStr"/>
      <c r="U2710" t="inlineStr"/>
      <c r="V2710" t="inlineStr"/>
      <c r="W2710" t="inlineStr"/>
      <c r="X2710" t="inlineStr">
        <is>
          <t>PAP/GCHO/ST06566</t>
        </is>
      </c>
      <c r="Y2710" t="inlineStr">
        <is>
          <t>PAP/GCHO/ST06566</t>
        </is>
      </c>
      <c r="Z2710" t="inlineStr">
        <is>
          <t>2025-07-25 01:09:48</t>
        </is>
      </c>
      <c r="AA2710" t="inlineStr">
        <is>
          <t>2025-07-25 01:09:23</t>
        </is>
      </c>
      <c r="AB2710" t="inlineStr">
        <is>
          <t>2nathalie</t>
        </is>
      </c>
      <c r="AC2710" t="inlineStr">
        <is>
          <t>2025-07-25 01:59:40</t>
        </is>
      </c>
      <c r="AD2710" s="1" t="inlineStr">
        <is>
          <t>https://www.commcarehq.org/a/caris-test/reports/form_data/50bc10c2-18d9-4ec8-a279-b27bb7acd148/</t>
        </is>
      </c>
      <c r="AE2710" t="inlineStr">
        <is>
          <t>---</t>
        </is>
      </c>
      <c r="AF2710" t="inlineStr">
        <is>
          <t>3c5a623af057e23a32ae4000_25552</t>
        </is>
      </c>
      <c r="AG2710" t="inlineStr">
        <is>
          <t>---</t>
        </is>
      </c>
      <c r="AH2710" t="inlineStr">
        <is>
          <t>2025-07-25 01:09:48</t>
        </is>
      </c>
      <c r="AI2710" t="inlineStr">
        <is>
          <t>3c7e14bc31cb425997c89e194bb7c839</t>
        </is>
      </c>
      <c r="AJ2710" t="inlineStr">
        <is>
          <t>2025-07-24</t>
        </is>
      </c>
      <c r="AK2710" t="inlineStr">
        <is>
          <t>8</t>
        </is>
      </c>
      <c r="AL2710" t="inlineStr">
        <is>
          <t>---</t>
        </is>
      </c>
      <c r="AM2710" t="inlineStr">
        <is>
          <t>1</t>
        </is>
      </c>
      <c r="AN2710" t="inlineStr">
        <is>
          <t>---</t>
        </is>
      </c>
      <c r="AO2710" t="inlineStr">
        <is>
          <t>1</t>
        </is>
      </c>
      <c r="AP2710" t="inlineStr">
        <is>
          <t>1</t>
        </is>
      </c>
      <c r="AQ2710" t="inlineStr"/>
      <c r="AR2710" t="inlineStr"/>
      <c r="AS2710" t="inlineStr"/>
      <c r="AT2710" t="inlineStr"/>
      <c r="AU2710" t="inlineStr">
        <is>
          <t>---</t>
        </is>
      </c>
      <c r="AV2710" t="inlineStr">
        <is>
          <t>---</t>
        </is>
      </c>
      <c r="AW2710" t="inlineStr">
        <is>
          <t>---</t>
        </is>
      </c>
      <c r="AX2710" t="inlineStr">
        <is>
          <t>---</t>
        </is>
      </c>
      <c r="AY2710" t="inlineStr">
        <is>
          <t>---</t>
        </is>
      </c>
      <c r="AZ2710" t="inlineStr">
        <is>
          <t>---</t>
        </is>
      </c>
      <c r="BA2710" t="inlineStr">
        <is>
          <t>3c7e14bc31cb425997c89e194bb7c839</t>
        </is>
      </c>
      <c r="BB2710" t="inlineStr">
        <is>
          <t>http://openrosa.org/formdesigner/0B48E039-1E80-49A7-AC24-732B6E788E39</t>
        </is>
      </c>
      <c r="BC2710" t="inlineStr">
        <is>
          <t>Ration et autres visites</t>
        </is>
      </c>
      <c r="BD2710" t="inlineStr">
        <is>
          <t>CommCare Android, version "2.57.1"(474458). App v16173. CommCare Version 2.57.1. Build 474458, built on: 2025-07-03</t>
        </is>
      </c>
      <c r="BE2710" t="inlineStr">
        <is>
          <t>commcare_647f84a5-f6ee-472f-a5d6-09fe1d167e6e</t>
        </is>
      </c>
      <c r="BF2710" t="inlineStr"/>
      <c r="BG2710" t="inlineStr">
        <is>
          <t>f13d8149fc6d39ebe86af18272310ff9</t>
        </is>
      </c>
      <c r="BH2710" t="inlineStr">
        <is>
          <t>e80e5bb19d0d4d1e94c8a1a966fa7d8f</t>
        </is>
      </c>
      <c r="BI2710" t="inlineStr">
        <is>
          <t>15246</t>
        </is>
      </c>
      <c r="BJ2710" t="inlineStr">
        <is>
          <t>XFormInstance</t>
        </is>
      </c>
      <c r="BK2710" t="inlineStr">
        <is>
          <t>7f503b3a663011f09d3c4b7b2f78f57b</t>
        </is>
      </c>
      <c r="BL2710" t="b">
        <v>0</v>
      </c>
      <c r="BM2710" t="inlineStr">
        <is>
          <t>---</t>
        </is>
      </c>
      <c r="BN2710" t="inlineStr">
        <is>
          <t>200.113.253.80</t>
        </is>
      </c>
      <c r="BO2710" t="inlineStr">
        <is>
          <t>Nicolson ST val</t>
        </is>
      </c>
    </row>
    <row r="2711">
      <c r="A2711" t="inlineStr">
        <is>
          <t>2709</t>
        </is>
      </c>
      <c r="B2711" t="inlineStr">
        <is>
          <t>8bcd3ec7-0323-4b3e-a7b0-cae0f7bdfd8d</t>
        </is>
      </c>
      <c r="C2711" t="inlineStr">
        <is>
          <t>2025-07-24</t>
        </is>
      </c>
      <c r="D2711" t="inlineStr">
        <is>
          <t>4</t>
        </is>
      </c>
      <c r="E2711" t="inlineStr">
        <is>
          <t>Asherence</t>
        </is>
      </c>
      <c r="F2711" t="inlineStr">
        <is>
          <t>0</t>
        </is>
      </c>
      <c r="G2711" t="inlineStr">
        <is>
          <t>Adherence</t>
        </is>
      </c>
      <c r="H2711" t="inlineStr">
        <is>
          <t>1</t>
        </is>
      </c>
      <c r="I2711" t="inlineStr">
        <is>
          <t>1</t>
        </is>
      </c>
      <c r="J2711" t="inlineStr">
        <is>
          <t>1</t>
        </is>
      </c>
      <c r="K2711" t="inlineStr">
        <is>
          <t>---</t>
        </is>
      </c>
      <c r="L2711" t="inlineStr">
        <is>
          <t>---</t>
        </is>
      </c>
      <c r="M2711" t="inlineStr">
        <is>
          <t>---</t>
        </is>
      </c>
      <c r="N2711" t="inlineStr">
        <is>
          <t>---</t>
        </is>
      </c>
      <c r="O2711" t="inlineStr">
        <is>
          <t>---</t>
        </is>
      </c>
      <c r="P2711" t="inlineStr">
        <is>
          <t>---</t>
        </is>
      </c>
      <c r="Q2711" t="inlineStr">
        <is>
          <t>---</t>
        </is>
      </c>
      <c r="R2711" t="inlineStr"/>
      <c r="S2711" t="inlineStr"/>
      <c r="T2711" t="inlineStr"/>
      <c r="U2711" t="inlineStr"/>
      <c r="V2711" t="inlineStr"/>
      <c r="W2711" t="inlineStr"/>
      <c r="X2711" t="inlineStr">
        <is>
          <t>CAP/HSCM/ST04750</t>
        </is>
      </c>
      <c r="Y2711" t="inlineStr">
        <is>
          <t>CAP/HSCM/ST04750</t>
        </is>
      </c>
      <c r="Z2711" t="inlineStr">
        <is>
          <t>2025-07-25 03:03:36</t>
        </is>
      </c>
      <c r="AA2711" t="inlineStr">
        <is>
          <t>2025-07-25 03:01:53</t>
        </is>
      </c>
      <c r="AB2711" t="inlineStr">
        <is>
          <t>1fleurgile</t>
        </is>
      </c>
      <c r="AC2711" t="inlineStr">
        <is>
          <t>2025-07-25 02:07:31</t>
        </is>
      </c>
      <c r="AD2711" s="1" t="inlineStr">
        <is>
          <t>https://www.commcarehq.org/a/caris-test/reports/form_data/8bcd3ec7-0323-4b3e-a7b0-cae0f7bdfd8d/</t>
        </is>
      </c>
      <c r="AE2711" t="inlineStr">
        <is>
          <t>---</t>
        </is>
      </c>
      <c r="AF2711" t="inlineStr">
        <is>
          <t>3c5a623af057e23a32ae4000_184157</t>
        </is>
      </c>
      <c r="AG2711" t="inlineStr">
        <is>
          <t>---</t>
        </is>
      </c>
      <c r="AH2711" t="inlineStr">
        <is>
          <t>2025-07-25 03:03:36</t>
        </is>
      </c>
      <c r="AI2711" t="inlineStr">
        <is>
          <t>9cfdf7db54419d22491b2c964b5162b3</t>
        </is>
      </c>
      <c r="AJ2711" t="inlineStr">
        <is>
          <t>2025-07-24</t>
        </is>
      </c>
      <c r="AK2711" t="inlineStr">
        <is>
          <t>4</t>
        </is>
      </c>
      <c r="AL2711" t="inlineStr">
        <is>
          <t>Asherence</t>
        </is>
      </c>
      <c r="AM2711" t="inlineStr">
        <is>
          <t>0</t>
        </is>
      </c>
      <c r="AN2711" t="inlineStr">
        <is>
          <t>Adherence</t>
        </is>
      </c>
      <c r="AO2711" t="inlineStr">
        <is>
          <t>1</t>
        </is>
      </c>
      <c r="AP2711" t="inlineStr">
        <is>
          <t>1</t>
        </is>
      </c>
      <c r="AQ2711" t="inlineStr"/>
      <c r="AR2711" t="inlineStr"/>
      <c r="AS2711" t="inlineStr"/>
      <c r="AT2711" t="inlineStr"/>
      <c r="AU2711" t="inlineStr">
        <is>
          <t>---</t>
        </is>
      </c>
      <c r="AV2711" t="inlineStr">
        <is>
          <t>---</t>
        </is>
      </c>
      <c r="AW2711" t="inlineStr">
        <is>
          <t>---</t>
        </is>
      </c>
      <c r="AX2711" t="inlineStr">
        <is>
          <t>---</t>
        </is>
      </c>
      <c r="AY2711" t="inlineStr">
        <is>
          <t>---</t>
        </is>
      </c>
      <c r="AZ2711" t="inlineStr">
        <is>
          <t>---</t>
        </is>
      </c>
      <c r="BA2711" t="inlineStr">
        <is>
          <t>9cfdf7db54419d22491b2c964b5162b3</t>
        </is>
      </c>
      <c r="BB2711" t="inlineStr">
        <is>
          <t>http://openrosa.org/formdesigner/0B48E039-1E80-49A7-AC24-732B6E788E39</t>
        </is>
      </c>
      <c r="BC2711" t="inlineStr">
        <is>
          <t>Ration et autres visites</t>
        </is>
      </c>
      <c r="BD2711" t="inlineStr">
        <is>
          <t>CommCare Android, version "2.57.0"(474021). App v16173. CommCare Version 2.57.0. Build 474021, built on: 2025-06-13</t>
        </is>
      </c>
      <c r="BE2711" t="inlineStr">
        <is>
          <t>commcare_76b456dd-7d90-498a-a785-92f136625a61</t>
        </is>
      </c>
      <c r="BF2711" t="inlineStr">
        <is>
          <t>19.7266313 -72.2200254 -27.61 589.23</t>
        </is>
      </c>
      <c r="BG2711" t="inlineStr">
        <is>
          <t>f13d8149fc6d39ebe86af18272310ff9</t>
        </is>
      </c>
      <c r="BH2711" t="inlineStr">
        <is>
          <t>e80e5bb19d0d4d1e94c8a1a966fa7d8f</t>
        </is>
      </c>
      <c r="BI2711" t="inlineStr">
        <is>
          <t>15246</t>
        </is>
      </c>
      <c r="BJ2711" t="inlineStr">
        <is>
          <t>XFormInstance</t>
        </is>
      </c>
      <c r="BK2711" t="inlineStr">
        <is>
          <t>3f4141f4682b11f0937759ecfd21eeaf</t>
        </is>
      </c>
      <c r="BL2711" t="b">
        <v>0</v>
      </c>
      <c r="BM2711" t="inlineStr">
        <is>
          <t>---</t>
        </is>
      </c>
      <c r="BN2711" t="inlineStr">
        <is>
          <t>200.113.215.243</t>
        </is>
      </c>
      <c r="BO2711" t="inlineStr">
        <is>
          <t>Jefferson Thanis</t>
        </is>
      </c>
    </row>
    <row r="2712">
      <c r="A2712" t="inlineStr">
        <is>
          <t>2710</t>
        </is>
      </c>
      <c r="B2712" t="inlineStr">
        <is>
          <t>92485068-0c53-4b72-8011-862a90f545ac</t>
        </is>
      </c>
      <c r="C2712" t="inlineStr">
        <is>
          <t>2025-07-25</t>
        </is>
      </c>
      <c r="D2712" t="inlineStr">
        <is>
          <t>3</t>
        </is>
      </c>
      <c r="E2712" t="inlineStr">
        <is>
          <t>---</t>
        </is>
      </c>
      <c r="F2712" t="inlineStr">
        <is>
          <t>0</t>
        </is>
      </c>
      <c r="G2712" t="inlineStr">
        <is>
          <t>---</t>
        </is>
      </c>
      <c r="H2712" t="inlineStr">
        <is>
          <t>1</t>
        </is>
      </c>
      <c r="I2712" t="inlineStr">
        <is>
          <t>1</t>
        </is>
      </c>
      <c r="J2712" t="inlineStr">
        <is>
          <t>1</t>
        </is>
      </c>
      <c r="K2712" t="inlineStr">
        <is>
          <t>---</t>
        </is>
      </c>
      <c r="L2712" t="inlineStr">
        <is>
          <t>---</t>
        </is>
      </c>
      <c r="M2712" t="inlineStr">
        <is>
          <t>---</t>
        </is>
      </c>
      <c r="N2712" t="inlineStr">
        <is>
          <t>---</t>
        </is>
      </c>
      <c r="O2712" t="inlineStr">
        <is>
          <t>---</t>
        </is>
      </c>
      <c r="P2712" t="inlineStr">
        <is>
          <t>---</t>
        </is>
      </c>
      <c r="Q2712" t="inlineStr">
        <is>
          <t>---</t>
        </is>
      </c>
      <c r="R2712" t="inlineStr"/>
      <c r="S2712" t="inlineStr"/>
      <c r="T2712" t="inlineStr"/>
      <c r="U2712" t="inlineStr"/>
      <c r="V2712" t="inlineStr"/>
      <c r="W2712" t="inlineStr">
        <is>
          <t>19.5488835 -71.7272358 4.3 8.0</t>
        </is>
      </c>
      <c r="X2712" t="inlineStr">
        <is>
          <t>CAP/CMSO/ST02065</t>
        </is>
      </c>
      <c r="Y2712" t="inlineStr">
        <is>
          <t>CAP/CMSO/ST02065</t>
        </is>
      </c>
      <c r="Z2712" t="inlineStr">
        <is>
          <t>2025-07-25 17:33:41</t>
        </is>
      </c>
      <c r="AA2712" t="inlineStr">
        <is>
          <t>2025-07-25 17:33:16</t>
        </is>
      </c>
      <c r="AB2712" t="inlineStr">
        <is>
          <t>1rose</t>
        </is>
      </c>
      <c r="AC2712" t="inlineStr">
        <is>
          <t>2025-07-25 17:26:36</t>
        </is>
      </c>
      <c r="AD2712" s="1" t="inlineStr">
        <is>
          <t>https://www.commcarehq.org/a/caris-test/reports/form_data/92485068-0c53-4b72-8011-862a90f545ac/</t>
        </is>
      </c>
      <c r="AE2712" t="inlineStr">
        <is>
          <t>---</t>
        </is>
      </c>
      <c r="AF2712" t="inlineStr">
        <is>
          <t>3c5a623af057e23a32ae4000_30240</t>
        </is>
      </c>
      <c r="AG2712" t="inlineStr">
        <is>
          <t>OK</t>
        </is>
      </c>
      <c r="AH2712" t="inlineStr">
        <is>
          <t>2025-07-25 17:33:41</t>
        </is>
      </c>
      <c r="AI2712" t="inlineStr">
        <is>
          <t>2dea52d1789dbc2c3c784b18002f6f8d</t>
        </is>
      </c>
      <c r="AJ2712" t="inlineStr">
        <is>
          <t>2025-07-25</t>
        </is>
      </c>
      <c r="AK2712" t="inlineStr">
        <is>
          <t>3</t>
        </is>
      </c>
      <c r="AL2712" t="inlineStr">
        <is>
          <t>---</t>
        </is>
      </c>
      <c r="AM2712" t="inlineStr">
        <is>
          <t>0</t>
        </is>
      </c>
      <c r="AN2712" t="inlineStr">
        <is>
          <t>---</t>
        </is>
      </c>
      <c r="AO2712" t="inlineStr">
        <is>
          <t>1</t>
        </is>
      </c>
      <c r="AP2712" t="inlineStr">
        <is>
          <t>1</t>
        </is>
      </c>
      <c r="AQ2712" t="inlineStr"/>
      <c r="AR2712" t="inlineStr"/>
      <c r="AS2712" t="inlineStr"/>
      <c r="AT2712" t="inlineStr">
        <is>
          <t>19.5488835 -71.7272358 4.3 8.0</t>
        </is>
      </c>
      <c r="AU2712" t="inlineStr">
        <is>
          <t>---</t>
        </is>
      </c>
      <c r="AV2712" t="inlineStr">
        <is>
          <t>---</t>
        </is>
      </c>
      <c r="AW2712" t="inlineStr">
        <is>
          <t>---</t>
        </is>
      </c>
      <c r="AX2712" t="inlineStr">
        <is>
          <t>---</t>
        </is>
      </c>
      <c r="AY2712" t="inlineStr">
        <is>
          <t>---</t>
        </is>
      </c>
      <c r="AZ2712" t="inlineStr">
        <is>
          <t>---</t>
        </is>
      </c>
      <c r="BA2712" t="inlineStr">
        <is>
          <t>2dea52d1789dbc2c3c784b18002f6f8d</t>
        </is>
      </c>
      <c r="BB2712" t="inlineStr">
        <is>
          <t>http://openrosa.org/formdesigner/0B48E039-1E80-49A7-AC24-732B6E788E39</t>
        </is>
      </c>
      <c r="BC2712" t="inlineStr">
        <is>
          <t>Ration et autres visites</t>
        </is>
      </c>
      <c r="BD2712" t="inlineStr">
        <is>
          <t>CommCare Android, version "2.57.0"(472003). App v16173. CommCare Version 2.57.0. Build 472003, built on: 2025-04-18</t>
        </is>
      </c>
      <c r="BE2712" t="inlineStr">
        <is>
          <t>commcare_6f11ce87-99a9-46e8-b6bd-276036be1616</t>
        </is>
      </c>
      <c r="BF2712" t="inlineStr">
        <is>
          <t>19.5488816 -71.7272836 4.3 9.5</t>
        </is>
      </c>
      <c r="BG2712" t="inlineStr">
        <is>
          <t>f13d8149fc6d39ebe86af18272310ff9</t>
        </is>
      </c>
      <c r="BH2712" t="inlineStr">
        <is>
          <t>e80e5bb19d0d4d1e94c8a1a966fa7d8f</t>
        </is>
      </c>
      <c r="BI2712" t="inlineStr">
        <is>
          <t>15246</t>
        </is>
      </c>
      <c r="BJ2712" t="inlineStr">
        <is>
          <t>XFormInstance</t>
        </is>
      </c>
      <c r="BK2712" t="inlineStr">
        <is>
          <t>89cd4bfa695711f0b3cc6512780f283e</t>
        </is>
      </c>
      <c r="BL2712" t="b">
        <v>0</v>
      </c>
      <c r="BM2712" t="inlineStr">
        <is>
          <t>---</t>
        </is>
      </c>
      <c r="BN2712" t="inlineStr">
        <is>
          <t>200.113.230.140</t>
        </is>
      </c>
      <c r="BO2712" t="inlineStr">
        <is>
          <t>Bastien/ Jean-Baptiste  Wislin/ Wislain</t>
        </is>
      </c>
    </row>
    <row r="2713">
      <c r="A2713" t="inlineStr">
        <is>
          <t>2711</t>
        </is>
      </c>
      <c r="B2713" t="inlineStr">
        <is>
          <t>5c7d3f2b-ffab-4108-99a5-5d0630cd50bc</t>
        </is>
      </c>
      <c r="C2713" t="inlineStr">
        <is>
          <t>2025-07-24</t>
        </is>
      </c>
      <c r="D2713" t="inlineStr">
        <is>
          <t>3</t>
        </is>
      </c>
      <c r="E2713" t="inlineStr">
        <is>
          <t>---</t>
        </is>
      </c>
      <c r="F2713" t="inlineStr">
        <is>
          <t>0</t>
        </is>
      </c>
      <c r="G2713" t="inlineStr">
        <is>
          <t>---</t>
        </is>
      </c>
      <c r="H2713" t="inlineStr">
        <is>
          <t>1</t>
        </is>
      </c>
      <c r="I2713" t="inlineStr">
        <is>
          <t>0</t>
        </is>
      </c>
      <c r="J2713" t="inlineStr">
        <is>
          <t>---</t>
        </is>
      </c>
      <c r="K2713" t="inlineStr">
        <is>
          <t>---</t>
        </is>
      </c>
      <c r="L2713" t="inlineStr">
        <is>
          <t>---</t>
        </is>
      </c>
      <c r="M2713" t="inlineStr">
        <is>
          <t>---</t>
        </is>
      </c>
      <c r="N2713" t="inlineStr">
        <is>
          <t>---</t>
        </is>
      </c>
      <c r="O2713" t="inlineStr">
        <is>
          <t>---</t>
        </is>
      </c>
      <c r="P2713" t="inlineStr">
        <is>
          <t>---</t>
        </is>
      </c>
      <c r="Q2713" t="inlineStr">
        <is>
          <t>---</t>
        </is>
      </c>
      <c r="R2713" t="inlineStr">
        <is>
          <t>---</t>
        </is>
      </c>
      <c r="S2713" t="inlineStr">
        <is>
          <t>---</t>
        </is>
      </c>
      <c r="T2713" t="inlineStr">
        <is>
          <t>---</t>
        </is>
      </c>
      <c r="U2713" t="inlineStr">
        <is>
          <t>---</t>
        </is>
      </c>
      <c r="V2713" t="inlineStr">
        <is>
          <t>---</t>
        </is>
      </c>
      <c r="W2713" t="inlineStr"/>
      <c r="X2713" t="inlineStr">
        <is>
          <t>CAP/CMSO/ST02273</t>
        </is>
      </c>
      <c r="Y2713" t="inlineStr">
        <is>
          <t>CAP/CMSO/ST02273</t>
        </is>
      </c>
      <c r="Z2713" t="inlineStr">
        <is>
          <t>2025-07-24 20:03:47</t>
        </is>
      </c>
      <c r="AA2713" t="inlineStr">
        <is>
          <t>2025-07-24 20:03:28</t>
        </is>
      </c>
      <c r="AB2713" t="inlineStr">
        <is>
          <t>1rose</t>
        </is>
      </c>
      <c r="AC2713" t="inlineStr">
        <is>
          <t>2025-07-25 19:56:55</t>
        </is>
      </c>
      <c r="AD2713" s="1" t="inlineStr">
        <is>
          <t>https://www.commcarehq.org/a/caris-test/reports/form_data/5c7d3f2b-ffab-4108-99a5-5d0630cd50bc/</t>
        </is>
      </c>
      <c r="AE2713" t="inlineStr">
        <is>
          <t>---</t>
        </is>
      </c>
      <c r="AF2713" t="inlineStr">
        <is>
          <t>3c5a623af057e23a32ae4000_35636</t>
        </is>
      </c>
      <c r="AG2713" t="inlineStr">
        <is>
          <t>OK</t>
        </is>
      </c>
      <c r="AH2713" t="inlineStr">
        <is>
          <t>2025-07-24 20:03:47</t>
        </is>
      </c>
      <c r="AI2713" t="inlineStr">
        <is>
          <t>2dea52d1789dbc2c3c784b18002f6f8d</t>
        </is>
      </c>
      <c r="AJ2713" t="inlineStr">
        <is>
          <t>2025-07-24</t>
        </is>
      </c>
      <c r="AK2713" t="inlineStr">
        <is>
          <t>3</t>
        </is>
      </c>
      <c r="AL2713" t="inlineStr">
        <is>
          <t>---</t>
        </is>
      </c>
      <c r="AM2713" t="inlineStr">
        <is>
          <t>0</t>
        </is>
      </c>
      <c r="AN2713" t="inlineStr">
        <is>
          <t>---</t>
        </is>
      </c>
      <c r="AO2713" t="inlineStr">
        <is>
          <t>1</t>
        </is>
      </c>
      <c r="AP2713" t="inlineStr">
        <is>
          <t>0</t>
        </is>
      </c>
      <c r="AQ2713" t="inlineStr">
        <is>
          <t>---</t>
        </is>
      </c>
      <c r="AR2713" t="inlineStr">
        <is>
          <t>---</t>
        </is>
      </c>
      <c r="AS2713" t="inlineStr">
        <is>
          <t>---</t>
        </is>
      </c>
      <c r="AT2713" t="inlineStr"/>
      <c r="AU2713" t="inlineStr">
        <is>
          <t>---</t>
        </is>
      </c>
      <c r="AV2713" t="inlineStr">
        <is>
          <t>---</t>
        </is>
      </c>
      <c r="AW2713" t="inlineStr">
        <is>
          <t>---</t>
        </is>
      </c>
      <c r="AX2713" t="inlineStr">
        <is>
          <t>---</t>
        </is>
      </c>
      <c r="AY2713" t="inlineStr">
        <is>
          <t>---</t>
        </is>
      </c>
      <c r="AZ2713" t="inlineStr">
        <is>
          <t>---</t>
        </is>
      </c>
      <c r="BA2713" t="inlineStr">
        <is>
          <t>2dea52d1789dbc2c3c784b18002f6f8d</t>
        </is>
      </c>
      <c r="BB2713" t="inlineStr">
        <is>
          <t>http://openrosa.org/formdesigner/0B48E039-1E80-49A7-AC24-732B6E788E39</t>
        </is>
      </c>
      <c r="BC2713" t="inlineStr">
        <is>
          <t>Ration et autres visites</t>
        </is>
      </c>
      <c r="BD2713" t="inlineStr">
        <is>
          <t>CommCare Android, version "2.57.0"(472003). App v16173. CommCare Version 2.57.0. Build 472003, built on: 2025-04-18</t>
        </is>
      </c>
      <c r="BE2713" t="inlineStr">
        <is>
          <t>commcare_6f11ce87-99a9-46e8-b6bd-276036be1616</t>
        </is>
      </c>
      <c r="BF2713" t="inlineStr">
        <is>
          <t>19.5522172 -71.7339331 0.6 9.5</t>
        </is>
      </c>
      <c r="BG2713" t="inlineStr">
        <is>
          <t>f13d8149fc6d39ebe86af18272310ff9</t>
        </is>
      </c>
      <c r="BH2713" t="inlineStr">
        <is>
          <t>e80e5bb19d0d4d1e94c8a1a966fa7d8f</t>
        </is>
      </c>
      <c r="BI2713" t="inlineStr">
        <is>
          <t>15246</t>
        </is>
      </c>
      <c r="BJ2713" t="inlineStr">
        <is>
          <t>XFormInstance</t>
        </is>
      </c>
      <c r="BK2713" t="inlineStr">
        <is>
          <t>89cd4bfa695711f0b3cc6512780f283e</t>
        </is>
      </c>
      <c r="BL2713" t="b">
        <v>0</v>
      </c>
      <c r="BM2713" t="inlineStr">
        <is>
          <t>---</t>
        </is>
      </c>
      <c r="BN2713" t="inlineStr">
        <is>
          <t>200.113.230.140</t>
        </is>
      </c>
      <c r="BO2713" t="inlineStr">
        <is>
          <t>Woudeley Calistin</t>
        </is>
      </c>
    </row>
    <row r="2714">
      <c r="A2714" t="inlineStr">
        <is>
          <t>2712</t>
        </is>
      </c>
      <c r="B2714" t="inlineStr">
        <is>
          <t>4b4dee2a-5eb2-495f-ab55-a5c2aae9b09d</t>
        </is>
      </c>
      <c r="C2714" t="inlineStr">
        <is>
          <t>2025-07-24</t>
        </is>
      </c>
      <c r="D2714" t="inlineStr">
        <is>
          <t>4</t>
        </is>
      </c>
      <c r="E2714" t="inlineStr">
        <is>
          <t>Approvisionement</t>
        </is>
      </c>
      <c r="F2714" t="inlineStr">
        <is>
          <t>0</t>
        </is>
      </c>
      <c r="G2714" t="inlineStr">
        <is>
          <t>Approvisionement</t>
        </is>
      </c>
      <c r="H2714" t="inlineStr">
        <is>
          <t>1</t>
        </is>
      </c>
      <c r="I2714" t="inlineStr">
        <is>
          <t>1</t>
        </is>
      </c>
      <c r="J2714" t="inlineStr">
        <is>
          <t>1</t>
        </is>
      </c>
      <c r="K2714" t="inlineStr">
        <is>
          <t>---</t>
        </is>
      </c>
      <c r="L2714" t="inlineStr">
        <is>
          <t>---</t>
        </is>
      </c>
      <c r="M2714" t="inlineStr">
        <is>
          <t>---</t>
        </is>
      </c>
      <c r="N2714" t="inlineStr">
        <is>
          <t>---</t>
        </is>
      </c>
      <c r="O2714" t="inlineStr">
        <is>
          <t>---</t>
        </is>
      </c>
      <c r="P2714" t="inlineStr">
        <is>
          <t>---</t>
        </is>
      </c>
      <c r="Q2714" t="inlineStr">
        <is>
          <t>---</t>
        </is>
      </c>
      <c r="R2714" t="inlineStr"/>
      <c r="S2714" t="inlineStr"/>
      <c r="T2714" t="inlineStr"/>
      <c r="U2714" t="inlineStr"/>
      <c r="V2714" t="inlineStr"/>
      <c r="W2714" t="inlineStr"/>
      <c r="X2714" t="inlineStr">
        <is>
          <t>PIL/HOEP/ST01330</t>
        </is>
      </c>
      <c r="Y2714" t="inlineStr">
        <is>
          <t>PIL/HOEP/ST01330</t>
        </is>
      </c>
      <c r="Z2714" t="inlineStr">
        <is>
          <t>2025-07-25 22:34:56</t>
        </is>
      </c>
      <c r="AA2714" t="inlineStr">
        <is>
          <t>2025-07-25 22:33:12</t>
        </is>
      </c>
      <c r="AB2714" t="inlineStr">
        <is>
          <t>1rosanie</t>
        </is>
      </c>
      <c r="AC2714" t="inlineStr">
        <is>
          <t>2025-07-25 21:33:48</t>
        </is>
      </c>
      <c r="AD2714" s="1" t="inlineStr">
        <is>
          <t>https://www.commcarehq.org/a/caris-test/reports/form_data/4b4dee2a-5eb2-495f-ab55-a5c2aae9b09d/</t>
        </is>
      </c>
      <c r="AE2714" t="inlineStr">
        <is>
          <t>---</t>
        </is>
      </c>
      <c r="AF2714" t="inlineStr">
        <is>
          <t>47b856b680c8421f89b123c06abca28d</t>
        </is>
      </c>
      <c r="AG2714" t="inlineStr">
        <is>
          <t>---</t>
        </is>
      </c>
      <c r="AH2714" t="inlineStr">
        <is>
          <t>2025-07-25 22:34:56</t>
        </is>
      </c>
      <c r="AI2714" t="inlineStr">
        <is>
          <t>5e76516bd70905174acf0dc60c63d0f1</t>
        </is>
      </c>
      <c r="AJ2714" t="inlineStr">
        <is>
          <t>2025-07-24</t>
        </is>
      </c>
      <c r="AK2714" t="inlineStr">
        <is>
          <t>4</t>
        </is>
      </c>
      <c r="AL2714" t="inlineStr">
        <is>
          <t>Approvisionement</t>
        </is>
      </c>
      <c r="AM2714" t="inlineStr">
        <is>
          <t>0</t>
        </is>
      </c>
      <c r="AN2714" t="inlineStr">
        <is>
          <t>Approvisionement</t>
        </is>
      </c>
      <c r="AO2714" t="inlineStr">
        <is>
          <t>1</t>
        </is>
      </c>
      <c r="AP2714" t="inlineStr">
        <is>
          <t>1</t>
        </is>
      </c>
      <c r="AQ2714" t="inlineStr"/>
      <c r="AR2714" t="inlineStr"/>
      <c r="AS2714" t="inlineStr"/>
      <c r="AT2714" t="inlineStr"/>
      <c r="AU2714" t="inlineStr">
        <is>
          <t>---</t>
        </is>
      </c>
      <c r="AV2714" t="inlineStr">
        <is>
          <t>---</t>
        </is>
      </c>
      <c r="AW2714" t="inlineStr">
        <is>
          <t>---</t>
        </is>
      </c>
      <c r="AX2714" t="inlineStr">
        <is>
          <t>---</t>
        </is>
      </c>
      <c r="AY2714" t="inlineStr">
        <is>
          <t>---</t>
        </is>
      </c>
      <c r="AZ2714" t="inlineStr">
        <is>
          <t>---</t>
        </is>
      </c>
      <c r="BA2714" t="inlineStr">
        <is>
          <t>5e76516bd70905174acf0dc60c63d0f1</t>
        </is>
      </c>
      <c r="BB2714" t="inlineStr">
        <is>
          <t>http://openrosa.org/formdesigner/0B48E039-1E80-49A7-AC24-732B6E788E39</t>
        </is>
      </c>
      <c r="BC2714" t="inlineStr">
        <is>
          <t>Ration et autres visites</t>
        </is>
      </c>
      <c r="BD2714" t="inlineStr">
        <is>
          <t>CommCare Android, version "2.57.0"(472003). App v16173. CommCare Version 2.57.0. Build 472003, built on: 2025-04-18</t>
        </is>
      </c>
      <c r="BE2714" t="inlineStr">
        <is>
          <t>commcare_09393fc7-84bd-4d12-8af4-99e7e6cc72ed</t>
        </is>
      </c>
      <c r="BF2714" t="inlineStr"/>
      <c r="BG2714" t="inlineStr">
        <is>
          <t>f13d8149fc6d39ebe86af18272310ff9</t>
        </is>
      </c>
      <c r="BH2714" t="inlineStr">
        <is>
          <t>e80e5bb19d0d4d1e94c8a1a966fa7d8f</t>
        </is>
      </c>
      <c r="BI2714" t="inlineStr">
        <is>
          <t>15246</t>
        </is>
      </c>
      <c r="BJ2714" t="inlineStr">
        <is>
          <t>XFormInstance</t>
        </is>
      </c>
      <c r="BK2714" t="inlineStr">
        <is>
          <t>c1cfc534698711f08e61fb6d9b073a5f</t>
        </is>
      </c>
      <c r="BL2714" t="b">
        <v>0</v>
      </c>
      <c r="BM2714" t="inlineStr">
        <is>
          <t>---</t>
        </is>
      </c>
      <c r="BN2714" t="inlineStr">
        <is>
          <t>200.113.253.234</t>
        </is>
      </c>
      <c r="BO2714" t="inlineStr">
        <is>
          <t>Christian Jean</t>
        </is>
      </c>
    </row>
    <row r="2715">
      <c r="A2715" t="inlineStr">
        <is>
          <t>2713</t>
        </is>
      </c>
      <c r="B2715" t="inlineStr">
        <is>
          <t>5ee170c1-bdac-462f-a009-893ad5368f83</t>
        </is>
      </c>
      <c r="C2715" t="inlineStr">
        <is>
          <t>2025-07-25</t>
        </is>
      </c>
      <c r="D2715" t="inlineStr">
        <is>
          <t>4</t>
        </is>
      </c>
      <c r="E2715" t="inlineStr">
        <is>
          <t>visite pour Adherence</t>
        </is>
      </c>
      <c r="F2715" t="inlineStr">
        <is>
          <t>0</t>
        </is>
      </c>
      <c r="G2715" t="inlineStr">
        <is>
          <t>visite pour Adherence</t>
        </is>
      </c>
      <c r="H2715" t="inlineStr">
        <is>
          <t>1</t>
        </is>
      </c>
      <c r="I2715" t="inlineStr">
        <is>
          <t>0</t>
        </is>
      </c>
      <c r="J2715" t="inlineStr">
        <is>
          <t>---</t>
        </is>
      </c>
      <c r="K2715" t="inlineStr">
        <is>
          <t>---</t>
        </is>
      </c>
      <c r="L2715" t="inlineStr">
        <is>
          <t>---</t>
        </is>
      </c>
      <c r="M2715" t="inlineStr">
        <is>
          <t>---</t>
        </is>
      </c>
      <c r="N2715" t="inlineStr">
        <is>
          <t>---</t>
        </is>
      </c>
      <c r="O2715" t="inlineStr">
        <is>
          <t>---</t>
        </is>
      </c>
      <c r="P2715" t="inlineStr">
        <is>
          <t>---</t>
        </is>
      </c>
      <c r="Q2715" t="inlineStr">
        <is>
          <t>---</t>
        </is>
      </c>
      <c r="R2715" t="inlineStr">
        <is>
          <t>---</t>
        </is>
      </c>
      <c r="S2715" t="inlineStr">
        <is>
          <t>---</t>
        </is>
      </c>
      <c r="T2715" t="inlineStr">
        <is>
          <t>---</t>
        </is>
      </c>
      <c r="U2715" t="inlineStr">
        <is>
          <t>---</t>
        </is>
      </c>
      <c r="V2715" t="inlineStr">
        <is>
          <t>---</t>
        </is>
      </c>
      <c r="W2715" t="inlineStr"/>
      <c r="X2715" t="inlineStr">
        <is>
          <t>PIL/HOEP/ST00893</t>
        </is>
      </c>
      <c r="Y2715" t="inlineStr">
        <is>
          <t>PIL/HOEP/ST00893</t>
        </is>
      </c>
      <c r="Z2715" t="inlineStr">
        <is>
          <t>2025-07-25 22:37:12</t>
        </is>
      </c>
      <c r="AA2715" t="inlineStr">
        <is>
          <t>2025-07-25 22:35:38</t>
        </is>
      </c>
      <c r="AB2715" t="inlineStr">
        <is>
          <t>1rosanie</t>
        </is>
      </c>
      <c r="AC2715" t="inlineStr">
        <is>
          <t>2025-07-25 21:36:04</t>
        </is>
      </c>
      <c r="AD2715" s="1" t="inlineStr">
        <is>
          <t>https://www.commcarehq.org/a/caris-test/reports/form_data/5ee170c1-bdac-462f-a009-893ad5368f83/</t>
        </is>
      </c>
      <c r="AE2715" t="inlineStr">
        <is>
          <t>---</t>
        </is>
      </c>
      <c r="AF2715" t="inlineStr">
        <is>
          <t>8a6c09c262374cc3af7c0cb8df60f060</t>
        </is>
      </c>
      <c r="AG2715" t="inlineStr">
        <is>
          <t>---</t>
        </is>
      </c>
      <c r="AH2715" t="inlineStr">
        <is>
          <t>2025-07-25 22:37:12</t>
        </is>
      </c>
      <c r="AI2715" t="inlineStr">
        <is>
          <t>5e76516bd70905174acf0dc60c63d0f1</t>
        </is>
      </c>
      <c r="AJ2715" t="inlineStr">
        <is>
          <t>2025-07-25</t>
        </is>
      </c>
      <c r="AK2715" t="inlineStr">
        <is>
          <t>4</t>
        </is>
      </c>
      <c r="AL2715" t="inlineStr">
        <is>
          <t>visite pour Adherence</t>
        </is>
      </c>
      <c r="AM2715" t="inlineStr">
        <is>
          <t>0</t>
        </is>
      </c>
      <c r="AN2715" t="inlineStr">
        <is>
          <t>visite pour Adherence</t>
        </is>
      </c>
      <c r="AO2715" t="inlineStr">
        <is>
          <t>1</t>
        </is>
      </c>
      <c r="AP2715" t="inlineStr">
        <is>
          <t>0</t>
        </is>
      </c>
      <c r="AQ2715" t="inlineStr">
        <is>
          <t>---</t>
        </is>
      </c>
      <c r="AR2715" t="inlineStr">
        <is>
          <t>---</t>
        </is>
      </c>
      <c r="AS2715" t="inlineStr">
        <is>
          <t>---</t>
        </is>
      </c>
      <c r="AT2715" t="inlineStr"/>
      <c r="AU2715" t="inlineStr">
        <is>
          <t>---</t>
        </is>
      </c>
      <c r="AV2715" t="inlineStr">
        <is>
          <t>---</t>
        </is>
      </c>
      <c r="AW2715" t="inlineStr">
        <is>
          <t>---</t>
        </is>
      </c>
      <c r="AX2715" t="inlineStr">
        <is>
          <t>---</t>
        </is>
      </c>
      <c r="AY2715" t="inlineStr">
        <is>
          <t>---</t>
        </is>
      </c>
      <c r="AZ2715" t="inlineStr">
        <is>
          <t>---</t>
        </is>
      </c>
      <c r="BA2715" t="inlineStr">
        <is>
          <t>5e76516bd70905174acf0dc60c63d0f1</t>
        </is>
      </c>
      <c r="BB2715" t="inlineStr">
        <is>
          <t>http://openrosa.org/formdesigner/0B48E039-1E80-49A7-AC24-732B6E788E39</t>
        </is>
      </c>
      <c r="BC2715" t="inlineStr">
        <is>
          <t>Ration et autres visites</t>
        </is>
      </c>
      <c r="BD2715" t="inlineStr">
        <is>
          <t>CommCare Android, version "2.57.0"(472003). App v16173. CommCare Version 2.57.0. Build 472003, built on: 2025-04-18</t>
        </is>
      </c>
      <c r="BE2715" t="inlineStr">
        <is>
          <t>commcare_09393fc7-84bd-4d12-8af4-99e7e6cc72ed</t>
        </is>
      </c>
      <c r="BF2715" t="inlineStr"/>
      <c r="BG2715" t="inlineStr">
        <is>
          <t>f13d8149fc6d39ebe86af18272310ff9</t>
        </is>
      </c>
      <c r="BH2715" t="inlineStr">
        <is>
          <t>e80e5bb19d0d4d1e94c8a1a966fa7d8f</t>
        </is>
      </c>
      <c r="BI2715" t="inlineStr">
        <is>
          <t>15246</t>
        </is>
      </c>
      <c r="BJ2715" t="inlineStr">
        <is>
          <t>XFormInstance</t>
        </is>
      </c>
      <c r="BK2715" t="inlineStr">
        <is>
          <t>c1cfc534698711f08e61fb6d9b073a5f</t>
        </is>
      </c>
      <c r="BL2715" t="b">
        <v>0</v>
      </c>
      <c r="BM2715" t="inlineStr">
        <is>
          <t>---</t>
        </is>
      </c>
      <c r="BN2715" t="inlineStr">
        <is>
          <t>200.113.253.234</t>
        </is>
      </c>
      <c r="BO2715" t="inlineStr">
        <is>
          <t>Claudiane Bolivard</t>
        </is>
      </c>
    </row>
    <row r="2716">
      <c r="A2716" t="inlineStr">
        <is>
          <t>2714</t>
        </is>
      </c>
      <c r="B2716" t="inlineStr">
        <is>
          <t>71255339-5a07-4ab2-b620-ace9c5fc24b6</t>
        </is>
      </c>
      <c r="C2716" t="inlineStr">
        <is>
          <t>2025-07-25</t>
        </is>
      </c>
      <c r="D2716" t="inlineStr">
        <is>
          <t>4</t>
        </is>
      </c>
      <c r="E2716" t="inlineStr">
        <is>
          <t>visite pour Adherence</t>
        </is>
      </c>
      <c r="F2716" t="inlineStr">
        <is>
          <t>1</t>
        </is>
      </c>
      <c r="G2716" t="inlineStr">
        <is>
          <t>visite</t>
        </is>
      </c>
      <c r="H2716" t="inlineStr">
        <is>
          <t>1</t>
        </is>
      </c>
      <c r="I2716" t="inlineStr">
        <is>
          <t>0</t>
        </is>
      </c>
      <c r="J2716" t="inlineStr">
        <is>
          <t>---</t>
        </is>
      </c>
      <c r="K2716" t="inlineStr">
        <is>
          <t>---</t>
        </is>
      </c>
      <c r="L2716" t="inlineStr">
        <is>
          <t>---</t>
        </is>
      </c>
      <c r="M2716" t="inlineStr">
        <is>
          <t>---</t>
        </is>
      </c>
      <c r="N2716" t="inlineStr">
        <is>
          <t>---</t>
        </is>
      </c>
      <c r="O2716" t="inlineStr">
        <is>
          <t>---</t>
        </is>
      </c>
      <c r="P2716" t="inlineStr">
        <is>
          <t>---</t>
        </is>
      </c>
      <c r="Q2716" t="inlineStr">
        <is>
          <t>---</t>
        </is>
      </c>
      <c r="R2716" t="inlineStr">
        <is>
          <t>---</t>
        </is>
      </c>
      <c r="S2716" t="inlineStr">
        <is>
          <t>---</t>
        </is>
      </c>
      <c r="T2716" t="inlineStr">
        <is>
          <t>---</t>
        </is>
      </c>
      <c r="U2716" t="inlineStr">
        <is>
          <t>---</t>
        </is>
      </c>
      <c r="V2716" t="inlineStr">
        <is>
          <t>---</t>
        </is>
      </c>
      <c r="W2716" t="inlineStr"/>
      <c r="X2716" t="inlineStr">
        <is>
          <t>PIL/HOEP/ST00820</t>
        </is>
      </c>
      <c r="Y2716" t="inlineStr">
        <is>
          <t>PIL/HOEP/ST00820</t>
        </is>
      </c>
      <c r="Z2716" t="inlineStr">
        <is>
          <t>2025-07-26 00:03:45</t>
        </is>
      </c>
      <c r="AA2716" t="inlineStr">
        <is>
          <t>2025-07-26 00:00:05</t>
        </is>
      </c>
      <c r="AB2716" t="inlineStr">
        <is>
          <t>1rosanie</t>
        </is>
      </c>
      <c r="AC2716" t="inlineStr">
        <is>
          <t>2025-07-25 23:02:37</t>
        </is>
      </c>
      <c r="AD2716" s="1" t="inlineStr">
        <is>
          <t>https://www.commcarehq.org/a/caris-test/reports/form_data/71255339-5a07-4ab2-b620-ace9c5fc24b6/</t>
        </is>
      </c>
      <c r="AE2716" t="inlineStr">
        <is>
          <t>---</t>
        </is>
      </c>
      <c r="AF2716" t="inlineStr">
        <is>
          <t>8a8a102c637043a8b2dd0edb18df6223</t>
        </is>
      </c>
      <c r="AG2716" t="inlineStr">
        <is>
          <t>---</t>
        </is>
      </c>
      <c r="AH2716" t="inlineStr">
        <is>
          <t>2025-07-26 00:03:45</t>
        </is>
      </c>
      <c r="AI2716" t="inlineStr">
        <is>
          <t>5e76516bd70905174acf0dc60c63d0f1</t>
        </is>
      </c>
      <c r="AJ2716" t="inlineStr">
        <is>
          <t>2025-07-25</t>
        </is>
      </c>
      <c r="AK2716" t="inlineStr">
        <is>
          <t>4</t>
        </is>
      </c>
      <c r="AL2716" t="inlineStr">
        <is>
          <t>visite pour Adherence</t>
        </is>
      </c>
      <c r="AM2716" t="inlineStr">
        <is>
          <t>1</t>
        </is>
      </c>
      <c r="AN2716" t="inlineStr">
        <is>
          <t>visite</t>
        </is>
      </c>
      <c r="AO2716" t="inlineStr">
        <is>
          <t>1</t>
        </is>
      </c>
      <c r="AP2716" t="inlineStr">
        <is>
          <t>0</t>
        </is>
      </c>
      <c r="AQ2716" t="inlineStr">
        <is>
          <t>---</t>
        </is>
      </c>
      <c r="AR2716" t="inlineStr">
        <is>
          <t>---</t>
        </is>
      </c>
      <c r="AS2716" t="inlineStr">
        <is>
          <t>---</t>
        </is>
      </c>
      <c r="AT2716" t="inlineStr"/>
      <c r="AU2716" t="inlineStr">
        <is>
          <t>---</t>
        </is>
      </c>
      <c r="AV2716" t="inlineStr">
        <is>
          <t>---</t>
        </is>
      </c>
      <c r="AW2716" t="inlineStr">
        <is>
          <t>---</t>
        </is>
      </c>
      <c r="AX2716" t="inlineStr">
        <is>
          <t>---</t>
        </is>
      </c>
      <c r="AY2716" t="inlineStr">
        <is>
          <t>---</t>
        </is>
      </c>
      <c r="AZ2716" t="inlineStr">
        <is>
          <t>---</t>
        </is>
      </c>
      <c r="BA2716" t="inlineStr">
        <is>
          <t>5e76516bd70905174acf0dc60c63d0f1</t>
        </is>
      </c>
      <c r="BB2716" t="inlineStr">
        <is>
          <t>http://openrosa.org/formdesigner/0B48E039-1E80-49A7-AC24-732B6E788E39</t>
        </is>
      </c>
      <c r="BC2716" t="inlineStr">
        <is>
          <t>Ration et autres visites</t>
        </is>
      </c>
      <c r="BD2716" t="inlineStr">
        <is>
          <t>CommCare Android, version "2.57.0"(472003). App v16173. CommCare Version 2.57.0. Build 472003, built on: 2025-04-18</t>
        </is>
      </c>
      <c r="BE2716" t="inlineStr">
        <is>
          <t>commcare_09393fc7-84bd-4d12-8af4-99e7e6cc72ed</t>
        </is>
      </c>
      <c r="BF2716" t="inlineStr"/>
      <c r="BG2716" t="inlineStr">
        <is>
          <t>f13d8149fc6d39ebe86af18272310ff9</t>
        </is>
      </c>
      <c r="BH2716" t="inlineStr">
        <is>
          <t>e80e5bb19d0d4d1e94c8a1a966fa7d8f</t>
        </is>
      </c>
      <c r="BI2716" t="inlineStr">
        <is>
          <t>15246</t>
        </is>
      </c>
      <c r="BJ2716" t="inlineStr">
        <is>
          <t>XFormInstance</t>
        </is>
      </c>
      <c r="BK2716" t="inlineStr">
        <is>
          <t>acc3549669a811f0bf833727a16341a8</t>
        </is>
      </c>
      <c r="BL2716" t="b">
        <v>0</v>
      </c>
      <c r="BM2716" t="inlineStr">
        <is>
          <t>---</t>
        </is>
      </c>
      <c r="BN2716" t="inlineStr">
        <is>
          <t>200.113.253.234</t>
        </is>
      </c>
      <c r="BO2716" t="inlineStr">
        <is>
          <t>Saintania Luxana</t>
        </is>
      </c>
    </row>
    <row r="2717">
      <c r="A2717" t="inlineStr">
        <is>
          <t>2715</t>
        </is>
      </c>
      <c r="B2717" t="inlineStr">
        <is>
          <t>28624773-b463-4b94-abee-e2669260467e</t>
        </is>
      </c>
      <c r="C2717" t="inlineStr">
        <is>
          <t>2025-07-17</t>
        </is>
      </c>
      <c r="D2717" t="inlineStr">
        <is>
          <t>3</t>
        </is>
      </c>
      <c r="E2717" t="inlineStr">
        <is>
          <t>---</t>
        </is>
      </c>
      <c r="F2717" t="inlineStr">
        <is>
          <t>0</t>
        </is>
      </c>
      <c r="G2717" t="inlineStr">
        <is>
          <t>---</t>
        </is>
      </c>
      <c r="H2717" t="inlineStr">
        <is>
          <t>1</t>
        </is>
      </c>
      <c r="I2717" t="inlineStr">
        <is>
          <t>1</t>
        </is>
      </c>
      <c r="J2717" t="inlineStr">
        <is>
          <t>1</t>
        </is>
      </c>
      <c r="K2717" t="inlineStr">
        <is>
          <t>---</t>
        </is>
      </c>
      <c r="L2717" t="inlineStr">
        <is>
          <t>---</t>
        </is>
      </c>
      <c r="M2717" t="inlineStr">
        <is>
          <t>---</t>
        </is>
      </c>
      <c r="N2717" t="inlineStr">
        <is>
          <t>---</t>
        </is>
      </c>
      <c r="O2717" t="inlineStr">
        <is>
          <t>---</t>
        </is>
      </c>
      <c r="P2717" t="inlineStr">
        <is>
          <t>---</t>
        </is>
      </c>
      <c r="Q2717" t="inlineStr">
        <is>
          <t>---</t>
        </is>
      </c>
      <c r="R2717" t="inlineStr"/>
      <c r="S2717" t="inlineStr"/>
      <c r="T2717" t="inlineStr"/>
      <c r="U2717" t="inlineStr"/>
      <c r="V2717" t="inlineStr"/>
      <c r="W2717" t="inlineStr"/>
      <c r="X2717" t="inlineStr">
        <is>
          <t>CAP/CMBV/ST03143</t>
        </is>
      </c>
      <c r="Y2717" t="inlineStr">
        <is>
          <t>CAP/CMBV/ST03143</t>
        </is>
      </c>
      <c r="Z2717" t="inlineStr">
        <is>
          <t>2025-07-17 19:19:35</t>
        </is>
      </c>
      <c r="AA2717" t="inlineStr">
        <is>
          <t>2025-07-17 19:19:20</t>
        </is>
      </c>
      <c r="AB2717" t="inlineStr">
        <is>
          <t>1pierre</t>
        </is>
      </c>
      <c r="AC2717" t="inlineStr">
        <is>
          <t>2025-07-26 01:19:37</t>
        </is>
      </c>
      <c r="AD2717" s="1" t="inlineStr">
        <is>
          <t>https://www.commcarehq.org/a/caris-test/reports/form_data/28624773-b463-4b94-abee-e2669260467e/</t>
        </is>
      </c>
      <c r="AE2717" t="inlineStr">
        <is>
          <t>---</t>
        </is>
      </c>
      <c r="AF2717" t="inlineStr">
        <is>
          <t>3c5a623af057e23a32ae4000_180818</t>
        </is>
      </c>
      <c r="AG2717" t="inlineStr">
        <is>
          <t>OK</t>
        </is>
      </c>
      <c r="AH2717" t="inlineStr">
        <is>
          <t>2025-07-17 19:19:35</t>
        </is>
      </c>
      <c r="AI2717" t="inlineStr">
        <is>
          <t>045b1f386b2c56b3c3cb2962ea440b8b</t>
        </is>
      </c>
      <c r="AJ2717" t="inlineStr">
        <is>
          <t>2025-07-17</t>
        </is>
      </c>
      <c r="AK2717" t="inlineStr">
        <is>
          <t>3</t>
        </is>
      </c>
      <c r="AL2717" t="inlineStr">
        <is>
          <t>---</t>
        </is>
      </c>
      <c r="AM2717" t="inlineStr">
        <is>
          <t>0</t>
        </is>
      </c>
      <c r="AN2717" t="inlineStr">
        <is>
          <t>---</t>
        </is>
      </c>
      <c r="AO2717" t="inlineStr">
        <is>
          <t>1</t>
        </is>
      </c>
      <c r="AP2717" t="inlineStr">
        <is>
          <t>1</t>
        </is>
      </c>
      <c r="AQ2717" t="inlineStr"/>
      <c r="AR2717" t="inlineStr"/>
      <c r="AS2717" t="inlineStr"/>
      <c r="AT2717" t="inlineStr"/>
      <c r="AU2717" t="inlineStr">
        <is>
          <t>---</t>
        </is>
      </c>
      <c r="AV2717" t="inlineStr">
        <is>
          <t>---</t>
        </is>
      </c>
      <c r="AW2717" t="inlineStr">
        <is>
          <t>---</t>
        </is>
      </c>
      <c r="AX2717" t="inlineStr">
        <is>
          <t>---</t>
        </is>
      </c>
      <c r="AY2717" t="inlineStr">
        <is>
          <t>---</t>
        </is>
      </c>
      <c r="AZ2717" t="inlineStr">
        <is>
          <t>---</t>
        </is>
      </c>
      <c r="BA2717" t="inlineStr">
        <is>
          <t>045b1f386b2c56b3c3cb2962ea440b8b</t>
        </is>
      </c>
      <c r="BB2717" t="inlineStr">
        <is>
          <t>http://openrosa.org/formdesigner/0B48E039-1E80-49A7-AC24-732B6E788E39</t>
        </is>
      </c>
      <c r="BC2717" t="inlineStr">
        <is>
          <t>Ration et autres visites</t>
        </is>
      </c>
      <c r="BD2717" t="inlineStr">
        <is>
          <t>CommCare Android, version "2.57.0"(472005). App v16173. CommCare Version 2.57.0. Build 472005, built on: 2025-05-09</t>
        </is>
      </c>
      <c r="BE2717" t="inlineStr">
        <is>
          <t>commcare_05d78f59-ebda-491c-89b8-6c42bab0e02e</t>
        </is>
      </c>
      <c r="BF2717" t="inlineStr"/>
      <c r="BG2717" t="inlineStr">
        <is>
          <t>f13d8149fc6d39ebe86af18272310ff9</t>
        </is>
      </c>
      <c r="BH2717" t="inlineStr">
        <is>
          <t>e80e5bb19d0d4d1e94c8a1a966fa7d8f</t>
        </is>
      </c>
      <c r="BI2717" t="inlineStr">
        <is>
          <t>15246</t>
        </is>
      </c>
      <c r="BJ2717" t="inlineStr">
        <is>
          <t>XFormInstance</t>
        </is>
      </c>
      <c r="BK2717" t="inlineStr">
        <is>
          <t>cd79d86c68b411f08793a1e305624da6</t>
        </is>
      </c>
      <c r="BL2717" t="b">
        <v>0</v>
      </c>
      <c r="BM2717" t="inlineStr">
        <is>
          <t>---</t>
        </is>
      </c>
      <c r="BN2717" t="inlineStr">
        <is>
          <t>190.115.174.92</t>
        </is>
      </c>
      <c r="BO2717" t="inlineStr">
        <is>
          <t>Chedelove Mompoint</t>
        </is>
      </c>
    </row>
    <row r="2718">
      <c r="A2718" t="inlineStr">
        <is>
          <t>2716</t>
        </is>
      </c>
      <c r="B2718" t="inlineStr">
        <is>
          <t>11954f4e-c65c-40fd-a7d6-26d3c8967a2d</t>
        </is>
      </c>
      <c r="C2718" t="inlineStr">
        <is>
          <t>2025-07-17</t>
        </is>
      </c>
      <c r="D2718" t="inlineStr">
        <is>
          <t>3</t>
        </is>
      </c>
      <c r="E2718" t="inlineStr">
        <is>
          <t>---</t>
        </is>
      </c>
      <c r="F2718" t="inlineStr">
        <is>
          <t>0</t>
        </is>
      </c>
      <c r="G2718" t="inlineStr">
        <is>
          <t>---</t>
        </is>
      </c>
      <c r="H2718" t="inlineStr">
        <is>
          <t>1</t>
        </is>
      </c>
      <c r="I2718" t="inlineStr">
        <is>
          <t>1</t>
        </is>
      </c>
      <c r="J2718" t="inlineStr">
        <is>
          <t>1</t>
        </is>
      </c>
      <c r="K2718" t="inlineStr">
        <is>
          <t>---</t>
        </is>
      </c>
      <c r="L2718" t="inlineStr">
        <is>
          <t>---</t>
        </is>
      </c>
      <c r="M2718" t="inlineStr">
        <is>
          <t>---</t>
        </is>
      </c>
      <c r="N2718" t="inlineStr">
        <is>
          <t>---</t>
        </is>
      </c>
      <c r="O2718" t="inlineStr">
        <is>
          <t>---</t>
        </is>
      </c>
      <c r="P2718" t="inlineStr">
        <is>
          <t>---</t>
        </is>
      </c>
      <c r="Q2718" t="inlineStr">
        <is>
          <t>---</t>
        </is>
      </c>
      <c r="R2718" t="inlineStr"/>
      <c r="S2718" t="inlineStr"/>
      <c r="T2718" t="inlineStr"/>
      <c r="U2718" t="inlineStr"/>
      <c r="V2718" t="inlineStr"/>
      <c r="W2718" t="inlineStr"/>
      <c r="X2718" t="inlineStr">
        <is>
          <t>CAP/CMBV/ST03796</t>
        </is>
      </c>
      <c r="Y2718" t="inlineStr">
        <is>
          <t>CAP/CMBV/ST03796</t>
        </is>
      </c>
      <c r="Z2718" t="inlineStr">
        <is>
          <t>2025-07-17 19:20:15</t>
        </is>
      </c>
      <c r="AA2718" t="inlineStr">
        <is>
          <t>2025-07-17 19:20:02</t>
        </is>
      </c>
      <c r="AB2718" t="inlineStr">
        <is>
          <t>1pierre</t>
        </is>
      </c>
      <c r="AC2718" t="inlineStr">
        <is>
          <t>2025-07-26 01:19:37</t>
        </is>
      </c>
      <c r="AD2718" s="1" t="inlineStr">
        <is>
          <t>https://www.commcarehq.org/a/caris-test/reports/form_data/11954f4e-c65c-40fd-a7d6-26d3c8967a2d/</t>
        </is>
      </c>
      <c r="AE2718" t="inlineStr">
        <is>
          <t>---</t>
        </is>
      </c>
      <c r="AF2718" t="inlineStr">
        <is>
          <t>3c5a623af057e23a32ae4000_180825</t>
        </is>
      </c>
      <c r="AG2718" t="inlineStr">
        <is>
          <t>OK</t>
        </is>
      </c>
      <c r="AH2718" t="inlineStr">
        <is>
          <t>2025-07-17 19:20:15</t>
        </is>
      </c>
      <c r="AI2718" t="inlineStr">
        <is>
          <t>045b1f386b2c56b3c3cb2962ea440b8b</t>
        </is>
      </c>
      <c r="AJ2718" t="inlineStr">
        <is>
          <t>2025-07-17</t>
        </is>
      </c>
      <c r="AK2718" t="inlineStr">
        <is>
          <t>3</t>
        </is>
      </c>
      <c r="AL2718" t="inlineStr">
        <is>
          <t>---</t>
        </is>
      </c>
      <c r="AM2718" t="inlineStr">
        <is>
          <t>0</t>
        </is>
      </c>
      <c r="AN2718" t="inlineStr">
        <is>
          <t>---</t>
        </is>
      </c>
      <c r="AO2718" t="inlineStr">
        <is>
          <t>1</t>
        </is>
      </c>
      <c r="AP2718" t="inlineStr">
        <is>
          <t>1</t>
        </is>
      </c>
      <c r="AQ2718" t="inlineStr"/>
      <c r="AR2718" t="inlineStr"/>
      <c r="AS2718" t="inlineStr"/>
      <c r="AT2718" t="inlineStr"/>
      <c r="AU2718" t="inlineStr">
        <is>
          <t>---</t>
        </is>
      </c>
      <c r="AV2718" t="inlineStr">
        <is>
          <t>---</t>
        </is>
      </c>
      <c r="AW2718" t="inlineStr">
        <is>
          <t>---</t>
        </is>
      </c>
      <c r="AX2718" t="inlineStr">
        <is>
          <t>---</t>
        </is>
      </c>
      <c r="AY2718" t="inlineStr">
        <is>
          <t>---</t>
        </is>
      </c>
      <c r="AZ2718" t="inlineStr">
        <is>
          <t>---</t>
        </is>
      </c>
      <c r="BA2718" t="inlineStr">
        <is>
          <t>045b1f386b2c56b3c3cb2962ea440b8b</t>
        </is>
      </c>
      <c r="BB2718" t="inlineStr">
        <is>
          <t>http://openrosa.org/formdesigner/0B48E039-1E80-49A7-AC24-732B6E788E39</t>
        </is>
      </c>
      <c r="BC2718" t="inlineStr">
        <is>
          <t>Ration et autres visites</t>
        </is>
      </c>
      <c r="BD2718" t="inlineStr">
        <is>
          <t>CommCare Android, version "2.57.0"(472005). App v16173. CommCare Version 2.57.0. Build 472005, built on: 2025-05-09</t>
        </is>
      </c>
      <c r="BE2718" t="inlineStr">
        <is>
          <t>commcare_05d78f59-ebda-491c-89b8-6c42bab0e02e</t>
        </is>
      </c>
      <c r="BF2718" t="inlineStr"/>
      <c r="BG2718" t="inlineStr">
        <is>
          <t>f13d8149fc6d39ebe86af18272310ff9</t>
        </is>
      </c>
      <c r="BH2718" t="inlineStr">
        <is>
          <t>e80e5bb19d0d4d1e94c8a1a966fa7d8f</t>
        </is>
      </c>
      <c r="BI2718" t="inlineStr">
        <is>
          <t>15246</t>
        </is>
      </c>
      <c r="BJ2718" t="inlineStr">
        <is>
          <t>XFormInstance</t>
        </is>
      </c>
      <c r="BK2718" t="inlineStr">
        <is>
          <t>cd79d86c68b411f08793a1e305624da6</t>
        </is>
      </c>
      <c r="BL2718" t="b">
        <v>0</v>
      </c>
      <c r="BM2718" t="inlineStr">
        <is>
          <t>---</t>
        </is>
      </c>
      <c r="BN2718" t="inlineStr">
        <is>
          <t>190.115.174.92</t>
        </is>
      </c>
      <c r="BO2718" t="inlineStr">
        <is>
          <t>Alfred Blaise</t>
        </is>
      </c>
    </row>
    <row r="2719">
      <c r="A2719" t="inlineStr">
        <is>
          <t>2717</t>
        </is>
      </c>
      <c r="B2719" t="inlineStr">
        <is>
          <t>e1a131cd-89a3-4e13-9204-a6fda6fbd786</t>
        </is>
      </c>
      <c r="C2719" t="inlineStr">
        <is>
          <t>2025-07-18</t>
        </is>
      </c>
      <c r="D2719" t="inlineStr">
        <is>
          <t>3</t>
        </is>
      </c>
      <c r="E2719" t="inlineStr">
        <is>
          <t>---</t>
        </is>
      </c>
      <c r="F2719" t="inlineStr">
        <is>
          <t>0</t>
        </is>
      </c>
      <c r="G2719" t="inlineStr">
        <is>
          <t>---</t>
        </is>
      </c>
      <c r="H2719" t="inlineStr">
        <is>
          <t>1</t>
        </is>
      </c>
      <c r="I2719" t="inlineStr">
        <is>
          <t>1</t>
        </is>
      </c>
      <c r="J2719" t="inlineStr">
        <is>
          <t>1</t>
        </is>
      </c>
      <c r="K2719" t="inlineStr">
        <is>
          <t>---</t>
        </is>
      </c>
      <c r="L2719" t="inlineStr">
        <is>
          <t>---</t>
        </is>
      </c>
      <c r="M2719" t="inlineStr">
        <is>
          <t>---</t>
        </is>
      </c>
      <c r="N2719" t="inlineStr">
        <is>
          <t>---</t>
        </is>
      </c>
      <c r="O2719" t="inlineStr">
        <is>
          <t>---</t>
        </is>
      </c>
      <c r="P2719" t="inlineStr">
        <is>
          <t>---</t>
        </is>
      </c>
      <c r="Q2719" t="inlineStr">
        <is>
          <t>---</t>
        </is>
      </c>
      <c r="R2719" t="inlineStr"/>
      <c r="S2719" t="inlineStr"/>
      <c r="T2719" t="inlineStr"/>
      <c r="U2719" t="inlineStr"/>
      <c r="V2719" t="inlineStr"/>
      <c r="W2719" t="inlineStr"/>
      <c r="X2719" t="inlineStr">
        <is>
          <t>CAP/CMBV/ST02781</t>
        </is>
      </c>
      <c r="Y2719" t="inlineStr">
        <is>
          <t>CAP/CMBV/ST02781</t>
        </is>
      </c>
      <c r="Z2719" t="inlineStr">
        <is>
          <t>2025-07-18 19:24:54</t>
        </is>
      </c>
      <c r="AA2719" t="inlineStr">
        <is>
          <t>2025-07-18 19:24:45</t>
        </is>
      </c>
      <c r="AB2719" t="inlineStr">
        <is>
          <t>1pierre</t>
        </is>
      </c>
      <c r="AC2719" t="inlineStr">
        <is>
          <t>2025-07-26 01:19:44</t>
        </is>
      </c>
      <c r="AD2719" s="1" t="inlineStr">
        <is>
          <t>https://www.commcarehq.org/a/caris-test/reports/form_data/e1a131cd-89a3-4e13-9204-a6fda6fbd786/</t>
        </is>
      </c>
      <c r="AE2719" t="inlineStr">
        <is>
          <t>---</t>
        </is>
      </c>
      <c r="AF2719" t="inlineStr">
        <is>
          <t>3c5a623af057e23a32ae4000_35529</t>
        </is>
      </c>
      <c r="AG2719" t="inlineStr">
        <is>
          <t>OK</t>
        </is>
      </c>
      <c r="AH2719" t="inlineStr">
        <is>
          <t>2025-07-18 19:24:54</t>
        </is>
      </c>
      <c r="AI2719" t="inlineStr">
        <is>
          <t>045b1f386b2c56b3c3cb2962ea440b8b</t>
        </is>
      </c>
      <c r="AJ2719" t="inlineStr">
        <is>
          <t>2025-07-18</t>
        </is>
      </c>
      <c r="AK2719" t="inlineStr">
        <is>
          <t>3</t>
        </is>
      </c>
      <c r="AL2719" t="inlineStr">
        <is>
          <t>---</t>
        </is>
      </c>
      <c r="AM2719" t="inlineStr">
        <is>
          <t>0</t>
        </is>
      </c>
      <c r="AN2719" t="inlineStr">
        <is>
          <t>---</t>
        </is>
      </c>
      <c r="AO2719" t="inlineStr">
        <is>
          <t>1</t>
        </is>
      </c>
      <c r="AP2719" t="inlineStr">
        <is>
          <t>1</t>
        </is>
      </c>
      <c r="AQ2719" t="inlineStr"/>
      <c r="AR2719" t="inlineStr"/>
      <c r="AS2719" t="inlineStr"/>
      <c r="AT2719" t="inlineStr"/>
      <c r="AU2719" t="inlineStr">
        <is>
          <t>---</t>
        </is>
      </c>
      <c r="AV2719" t="inlineStr">
        <is>
          <t>---</t>
        </is>
      </c>
      <c r="AW2719" t="inlineStr">
        <is>
          <t>---</t>
        </is>
      </c>
      <c r="AX2719" t="inlineStr">
        <is>
          <t>---</t>
        </is>
      </c>
      <c r="AY2719" t="inlineStr">
        <is>
          <t>---</t>
        </is>
      </c>
      <c r="AZ2719" t="inlineStr">
        <is>
          <t>---</t>
        </is>
      </c>
      <c r="BA2719" t="inlineStr">
        <is>
          <t>045b1f386b2c56b3c3cb2962ea440b8b</t>
        </is>
      </c>
      <c r="BB2719" t="inlineStr">
        <is>
          <t>http://openrosa.org/formdesigner/0B48E039-1E80-49A7-AC24-732B6E788E39</t>
        </is>
      </c>
      <c r="BC2719" t="inlineStr">
        <is>
          <t>Ration et autres visites</t>
        </is>
      </c>
      <c r="BD2719" t="inlineStr">
        <is>
          <t>CommCare Android, version "2.57.0"(472005). App v16173. CommCare Version 2.57.0. Build 472005, built on: 2025-05-09</t>
        </is>
      </c>
      <c r="BE2719" t="inlineStr">
        <is>
          <t>commcare_05d78f59-ebda-491c-89b8-6c42bab0e02e</t>
        </is>
      </c>
      <c r="BF2719" t="inlineStr"/>
      <c r="BG2719" t="inlineStr">
        <is>
          <t>f13d8149fc6d39ebe86af18272310ff9</t>
        </is>
      </c>
      <c r="BH2719" t="inlineStr">
        <is>
          <t>e80e5bb19d0d4d1e94c8a1a966fa7d8f</t>
        </is>
      </c>
      <c r="BI2719" t="inlineStr">
        <is>
          <t>15246</t>
        </is>
      </c>
      <c r="BJ2719" t="inlineStr">
        <is>
          <t>XFormInstance</t>
        </is>
      </c>
      <c r="BK2719" t="inlineStr">
        <is>
          <t>cd79d86c68b411f08793a1e305624da6</t>
        </is>
      </c>
      <c r="BL2719" t="b">
        <v>0</v>
      </c>
      <c r="BM2719" t="inlineStr">
        <is>
          <t>---</t>
        </is>
      </c>
      <c r="BN2719" t="inlineStr">
        <is>
          <t>190.115.174.92</t>
        </is>
      </c>
      <c r="BO2719" t="inlineStr">
        <is>
          <t>Djouley Garcon</t>
        </is>
      </c>
    </row>
    <row r="2720">
      <c r="A2720" t="inlineStr">
        <is>
          <t>2718</t>
        </is>
      </c>
      <c r="B2720" t="inlineStr">
        <is>
          <t>a99595bc-08c1-478e-8e2c-49bab644f8a6</t>
        </is>
      </c>
      <c r="C2720" t="inlineStr">
        <is>
          <t>2025-07-18</t>
        </is>
      </c>
      <c r="D2720" t="inlineStr">
        <is>
          <t>3</t>
        </is>
      </c>
      <c r="E2720" t="inlineStr">
        <is>
          <t>---</t>
        </is>
      </c>
      <c r="F2720" t="inlineStr">
        <is>
          <t>0</t>
        </is>
      </c>
      <c r="G2720" t="inlineStr">
        <is>
          <t>---</t>
        </is>
      </c>
      <c r="H2720" t="inlineStr">
        <is>
          <t>1</t>
        </is>
      </c>
      <c r="I2720" t="inlineStr">
        <is>
          <t>1</t>
        </is>
      </c>
      <c r="J2720" t="inlineStr">
        <is>
          <t>1</t>
        </is>
      </c>
      <c r="K2720" t="inlineStr">
        <is>
          <t>---</t>
        </is>
      </c>
      <c r="L2720" t="inlineStr">
        <is>
          <t>---</t>
        </is>
      </c>
      <c r="M2720" t="inlineStr">
        <is>
          <t>---</t>
        </is>
      </c>
      <c r="N2720" t="inlineStr">
        <is>
          <t>---</t>
        </is>
      </c>
      <c r="O2720" t="inlineStr">
        <is>
          <t>---</t>
        </is>
      </c>
      <c r="P2720" t="inlineStr">
        <is>
          <t>---</t>
        </is>
      </c>
      <c r="Q2720" t="inlineStr">
        <is>
          <t>---</t>
        </is>
      </c>
      <c r="R2720" t="inlineStr"/>
      <c r="S2720" t="inlineStr"/>
      <c r="T2720" t="inlineStr"/>
      <c r="U2720" t="inlineStr"/>
      <c r="V2720" t="inlineStr"/>
      <c r="W2720" t="inlineStr"/>
      <c r="X2720" t="inlineStr">
        <is>
          <t>CAP/CMBV/ST02780</t>
        </is>
      </c>
      <c r="Y2720" t="inlineStr">
        <is>
          <t>CAP/CMBV/ST02780</t>
        </is>
      </c>
      <c r="Z2720" t="inlineStr">
        <is>
          <t>2025-07-18 19:25:17</t>
        </is>
      </c>
      <c r="AA2720" t="inlineStr">
        <is>
          <t>2025-07-18 19:25:05</t>
        </is>
      </c>
      <c r="AB2720" t="inlineStr">
        <is>
          <t>1pierre</t>
        </is>
      </c>
      <c r="AC2720" t="inlineStr">
        <is>
          <t>2025-07-26 01:19:47</t>
        </is>
      </c>
      <c r="AD2720" s="1" t="inlineStr">
        <is>
          <t>https://www.commcarehq.org/a/caris-test/reports/form_data/a99595bc-08c1-478e-8e2c-49bab644f8a6/</t>
        </is>
      </c>
      <c r="AE2720" t="inlineStr">
        <is>
          <t>---</t>
        </is>
      </c>
      <c r="AF2720" t="inlineStr">
        <is>
          <t>3c5a623af057e23a32ae4000_35528</t>
        </is>
      </c>
      <c r="AG2720" t="inlineStr">
        <is>
          <t>OK</t>
        </is>
      </c>
      <c r="AH2720" t="inlineStr">
        <is>
          <t>2025-07-18 19:25:17</t>
        </is>
      </c>
      <c r="AI2720" t="inlineStr">
        <is>
          <t>045b1f386b2c56b3c3cb2962ea440b8b</t>
        </is>
      </c>
      <c r="AJ2720" t="inlineStr">
        <is>
          <t>2025-07-18</t>
        </is>
      </c>
      <c r="AK2720" t="inlineStr">
        <is>
          <t>3</t>
        </is>
      </c>
      <c r="AL2720" t="inlineStr">
        <is>
          <t>---</t>
        </is>
      </c>
      <c r="AM2720" t="inlineStr">
        <is>
          <t>0</t>
        </is>
      </c>
      <c r="AN2720" t="inlineStr">
        <is>
          <t>---</t>
        </is>
      </c>
      <c r="AO2720" t="inlineStr">
        <is>
          <t>1</t>
        </is>
      </c>
      <c r="AP2720" t="inlineStr">
        <is>
          <t>1</t>
        </is>
      </c>
      <c r="AQ2720" t="inlineStr"/>
      <c r="AR2720" t="inlineStr"/>
      <c r="AS2720" t="inlineStr"/>
      <c r="AT2720" t="inlineStr"/>
      <c r="AU2720" t="inlineStr">
        <is>
          <t>---</t>
        </is>
      </c>
      <c r="AV2720" t="inlineStr">
        <is>
          <t>---</t>
        </is>
      </c>
      <c r="AW2720" t="inlineStr">
        <is>
          <t>---</t>
        </is>
      </c>
      <c r="AX2720" t="inlineStr">
        <is>
          <t>---</t>
        </is>
      </c>
      <c r="AY2720" t="inlineStr">
        <is>
          <t>---</t>
        </is>
      </c>
      <c r="AZ2720" t="inlineStr">
        <is>
          <t>---</t>
        </is>
      </c>
      <c r="BA2720" t="inlineStr">
        <is>
          <t>045b1f386b2c56b3c3cb2962ea440b8b</t>
        </is>
      </c>
      <c r="BB2720" t="inlineStr">
        <is>
          <t>http://openrosa.org/formdesigner/0B48E039-1E80-49A7-AC24-732B6E788E39</t>
        </is>
      </c>
      <c r="BC2720" t="inlineStr">
        <is>
          <t>Ration et autres visites</t>
        </is>
      </c>
      <c r="BD2720" t="inlineStr">
        <is>
          <t>CommCare Android, version "2.57.0"(472005). App v16173. CommCare Version 2.57.0. Build 472005, built on: 2025-05-09</t>
        </is>
      </c>
      <c r="BE2720" t="inlineStr">
        <is>
          <t>commcare_05d78f59-ebda-491c-89b8-6c42bab0e02e</t>
        </is>
      </c>
      <c r="BF2720" t="inlineStr"/>
      <c r="BG2720" t="inlineStr">
        <is>
          <t>f13d8149fc6d39ebe86af18272310ff9</t>
        </is>
      </c>
      <c r="BH2720" t="inlineStr">
        <is>
          <t>e80e5bb19d0d4d1e94c8a1a966fa7d8f</t>
        </is>
      </c>
      <c r="BI2720" t="inlineStr">
        <is>
          <t>15246</t>
        </is>
      </c>
      <c r="BJ2720" t="inlineStr">
        <is>
          <t>XFormInstance</t>
        </is>
      </c>
      <c r="BK2720" t="inlineStr">
        <is>
          <t>cd79d86c68b411f08793a1e305624da6</t>
        </is>
      </c>
      <c r="BL2720" t="b">
        <v>0</v>
      </c>
      <c r="BM2720" t="inlineStr">
        <is>
          <t>---</t>
        </is>
      </c>
      <c r="BN2720" t="inlineStr">
        <is>
          <t>190.115.174.92</t>
        </is>
      </c>
      <c r="BO2720" t="inlineStr">
        <is>
          <t>Djouleycie Garcon</t>
        </is>
      </c>
    </row>
    <row r="2721">
      <c r="A2721" t="inlineStr">
        <is>
          <t>2719</t>
        </is>
      </c>
      <c r="B2721" t="inlineStr">
        <is>
          <t>83b9141b-f4b8-4206-8ea5-e3c17d22e718</t>
        </is>
      </c>
      <c r="C2721" t="inlineStr">
        <is>
          <t>2025-07-25</t>
        </is>
      </c>
      <c r="D2721" t="inlineStr">
        <is>
          <t>4</t>
        </is>
      </c>
      <c r="E2721" t="inlineStr">
        <is>
          <t>Adherence</t>
        </is>
      </c>
      <c r="F2721" t="inlineStr">
        <is>
          <t>1</t>
        </is>
      </c>
      <c r="G2721" t="inlineStr">
        <is>
          <t>Adherence</t>
        </is>
      </c>
      <c r="H2721" t="inlineStr">
        <is>
          <t>1</t>
        </is>
      </c>
      <c r="I2721" t="inlineStr">
        <is>
          <t>0</t>
        </is>
      </c>
      <c r="J2721" t="inlineStr">
        <is>
          <t>---</t>
        </is>
      </c>
      <c r="K2721" t="inlineStr">
        <is>
          <t>---</t>
        </is>
      </c>
      <c r="L2721" t="inlineStr">
        <is>
          <t>---</t>
        </is>
      </c>
      <c r="M2721" t="inlineStr">
        <is>
          <t>---</t>
        </is>
      </c>
      <c r="N2721" t="inlineStr">
        <is>
          <t>---</t>
        </is>
      </c>
      <c r="O2721" t="inlineStr">
        <is>
          <t>---</t>
        </is>
      </c>
      <c r="P2721" t="inlineStr">
        <is>
          <t>---</t>
        </is>
      </c>
      <c r="Q2721" t="inlineStr">
        <is>
          <t>---</t>
        </is>
      </c>
      <c r="R2721" t="inlineStr">
        <is>
          <t>---</t>
        </is>
      </c>
      <c r="S2721" t="inlineStr">
        <is>
          <t>---</t>
        </is>
      </c>
      <c r="T2721" t="inlineStr">
        <is>
          <t>---</t>
        </is>
      </c>
      <c r="U2721" t="inlineStr">
        <is>
          <t>---</t>
        </is>
      </c>
      <c r="V2721" t="inlineStr">
        <is>
          <t>---</t>
        </is>
      </c>
      <c r="W2721" t="inlineStr"/>
      <c r="X2721" t="inlineStr">
        <is>
          <t>CAP/HSCM/ST04399</t>
        </is>
      </c>
      <c r="Y2721" t="inlineStr">
        <is>
          <t>CAP/HSCM/ST04399</t>
        </is>
      </c>
      <c r="Z2721" t="inlineStr">
        <is>
          <t>2025-07-26 01:58:51</t>
        </is>
      </c>
      <c r="AA2721" t="inlineStr">
        <is>
          <t>2025-07-26 01:57:38</t>
        </is>
      </c>
      <c r="AB2721" t="inlineStr">
        <is>
          <t>1fleurgile</t>
        </is>
      </c>
      <c r="AC2721" t="inlineStr">
        <is>
          <t>2025-07-27 01:09:02</t>
        </is>
      </c>
      <c r="AD2721" s="1" t="inlineStr">
        <is>
          <t>https://www.commcarehq.org/a/caris-test/reports/form_data/83b9141b-f4b8-4206-8ea5-e3c17d22e718/</t>
        </is>
      </c>
      <c r="AE2721" t="inlineStr">
        <is>
          <t>---</t>
        </is>
      </c>
      <c r="AF2721" t="inlineStr">
        <is>
          <t>3c5a623af057e23a32ae4000_101657</t>
        </is>
      </c>
      <c r="AG2721" t="inlineStr">
        <is>
          <t>---</t>
        </is>
      </c>
      <c r="AH2721" t="inlineStr">
        <is>
          <t>2025-07-26 01:58:51</t>
        </is>
      </c>
      <c r="AI2721" t="inlineStr">
        <is>
          <t>9cfdf7db54419d22491b2c964b5162b3</t>
        </is>
      </c>
      <c r="AJ2721" t="inlineStr">
        <is>
          <t>2025-07-25</t>
        </is>
      </c>
      <c r="AK2721" t="inlineStr">
        <is>
          <t>4</t>
        </is>
      </c>
      <c r="AL2721" t="inlineStr">
        <is>
          <t>Adherence</t>
        </is>
      </c>
      <c r="AM2721" t="inlineStr">
        <is>
          <t>1</t>
        </is>
      </c>
      <c r="AN2721" t="inlineStr">
        <is>
          <t>Adherence</t>
        </is>
      </c>
      <c r="AO2721" t="inlineStr">
        <is>
          <t>1</t>
        </is>
      </c>
      <c r="AP2721" t="inlineStr">
        <is>
          <t>0</t>
        </is>
      </c>
      <c r="AQ2721" t="inlineStr">
        <is>
          <t>---</t>
        </is>
      </c>
      <c r="AR2721" t="inlineStr">
        <is>
          <t>---</t>
        </is>
      </c>
      <c r="AS2721" t="inlineStr">
        <is>
          <t>---</t>
        </is>
      </c>
      <c r="AT2721" t="inlineStr"/>
      <c r="AU2721" t="inlineStr">
        <is>
          <t>---</t>
        </is>
      </c>
      <c r="AV2721" t="inlineStr">
        <is>
          <t>---</t>
        </is>
      </c>
      <c r="AW2721" t="inlineStr">
        <is>
          <t>---</t>
        </is>
      </c>
      <c r="AX2721" t="inlineStr">
        <is>
          <t>---</t>
        </is>
      </c>
      <c r="AY2721" t="inlineStr">
        <is>
          <t>---</t>
        </is>
      </c>
      <c r="AZ2721" t="inlineStr">
        <is>
          <t>---</t>
        </is>
      </c>
      <c r="BA2721" t="inlineStr">
        <is>
          <t>9cfdf7db54419d22491b2c964b5162b3</t>
        </is>
      </c>
      <c r="BB2721" t="inlineStr">
        <is>
          <t>http://openrosa.org/formdesigner/0B48E039-1E80-49A7-AC24-732B6E788E39</t>
        </is>
      </c>
      <c r="BC2721" t="inlineStr">
        <is>
          <t>Ration et autres visites</t>
        </is>
      </c>
      <c r="BD2721" t="inlineStr">
        <is>
          <t>CommCare Android, version "2.57.0"(474021). App v16173. CommCare Version 2.57.0. Build 474021, built on: 2025-06-13</t>
        </is>
      </c>
      <c r="BE2721" t="inlineStr">
        <is>
          <t>commcare_76b456dd-7d90-498a-a785-92f136625a61</t>
        </is>
      </c>
      <c r="BF2721" t="inlineStr">
        <is>
          <t>19.7265088 -72.2201087 -38.2 20.19</t>
        </is>
      </c>
      <c r="BG2721" t="inlineStr">
        <is>
          <t>f13d8149fc6d39ebe86af18272310ff9</t>
        </is>
      </c>
      <c r="BH2721" t="inlineStr">
        <is>
          <t>e80e5bb19d0d4d1e94c8a1a966fa7d8f</t>
        </is>
      </c>
      <c r="BI2721" t="inlineStr">
        <is>
          <t>15246</t>
        </is>
      </c>
      <c r="BJ2721" t="inlineStr">
        <is>
          <t>XFormInstance</t>
        </is>
      </c>
      <c r="BK2721" t="inlineStr">
        <is>
          <t>20bdd77068fc11f0a295597e9ae5f224</t>
        </is>
      </c>
      <c r="BL2721" t="b">
        <v>0</v>
      </c>
      <c r="BM2721" t="inlineStr">
        <is>
          <t>---</t>
        </is>
      </c>
      <c r="BN2721" t="inlineStr">
        <is>
          <t>200.113.238.68</t>
        </is>
      </c>
      <c r="BO2721" t="inlineStr">
        <is>
          <t>Ednaica Compere</t>
        </is>
      </c>
    </row>
    <row r="2722">
      <c r="A2722" t="inlineStr">
        <is>
          <t>2720</t>
        </is>
      </c>
      <c r="B2722" t="inlineStr">
        <is>
          <t>a51610b2-80bb-4644-bc2b-fad12e28a7c3</t>
        </is>
      </c>
      <c r="C2722" t="inlineStr">
        <is>
          <t>2025-07-25</t>
        </is>
      </c>
      <c r="D2722" t="inlineStr">
        <is>
          <t>8</t>
        </is>
      </c>
      <c r="E2722" t="inlineStr">
        <is>
          <t>---</t>
        </is>
      </c>
      <c r="F2722" t="inlineStr">
        <is>
          <t>1</t>
        </is>
      </c>
      <c r="G2722" t="inlineStr">
        <is>
          <t>---</t>
        </is>
      </c>
      <c r="H2722" t="inlineStr">
        <is>
          <t>1</t>
        </is>
      </c>
      <c r="I2722" t="inlineStr">
        <is>
          <t>1</t>
        </is>
      </c>
      <c r="J2722" t="inlineStr">
        <is>
          <t>2</t>
        </is>
      </c>
      <c r="K2722" t="inlineStr">
        <is>
          <t>---</t>
        </is>
      </c>
      <c r="L2722" t="inlineStr">
        <is>
          <t>---</t>
        </is>
      </c>
      <c r="M2722" t="inlineStr">
        <is>
          <t>---</t>
        </is>
      </c>
      <c r="N2722" t="inlineStr">
        <is>
          <t>---</t>
        </is>
      </c>
      <c r="O2722" t="inlineStr">
        <is>
          <t>---</t>
        </is>
      </c>
      <c r="P2722" t="inlineStr">
        <is>
          <t>---</t>
        </is>
      </c>
      <c r="Q2722" t="inlineStr">
        <is>
          <t>---</t>
        </is>
      </c>
      <c r="R2722" t="inlineStr"/>
      <c r="S2722" t="inlineStr"/>
      <c r="T2722" t="inlineStr"/>
      <c r="U2722" t="inlineStr"/>
      <c r="V2722" t="inlineStr"/>
      <c r="W2722" t="inlineStr"/>
      <c r="X2722" t="inlineStr">
        <is>
          <t>PAP/GCHO/ST07746</t>
        </is>
      </c>
      <c r="Y2722" t="inlineStr">
        <is>
          <t>PAP/GCHO/ST07746</t>
        </is>
      </c>
      <c r="Z2722" t="inlineStr">
        <is>
          <t>2025-07-26 01:59:03</t>
        </is>
      </c>
      <c r="AA2722" t="inlineStr">
        <is>
          <t>2025-07-26 01:58:49</t>
        </is>
      </c>
      <c r="AB2722" t="inlineStr">
        <is>
          <t>2nathalie</t>
        </is>
      </c>
      <c r="AC2722" t="inlineStr">
        <is>
          <t>2025-07-27 20:35:00</t>
        </is>
      </c>
      <c r="AD2722" s="1" t="inlineStr">
        <is>
          <t>https://www.commcarehq.org/a/caris-test/reports/form_data/a51610b2-80bb-4644-bc2b-fad12e28a7c3/</t>
        </is>
      </c>
      <c r="AE2722" t="inlineStr">
        <is>
          <t>---</t>
        </is>
      </c>
      <c r="AF2722" t="inlineStr">
        <is>
          <t>3c5a623af057e23a32ae4000_65016</t>
        </is>
      </c>
      <c r="AG2722" t="inlineStr">
        <is>
          <t>---</t>
        </is>
      </c>
      <c r="AH2722" t="inlineStr">
        <is>
          <t>2025-07-26 01:59:03</t>
        </is>
      </c>
      <c r="AI2722" t="inlineStr">
        <is>
          <t>3c7e14bc31cb425997c89e194bb7c839</t>
        </is>
      </c>
      <c r="AJ2722" t="inlineStr">
        <is>
          <t>2025-07-25</t>
        </is>
      </c>
      <c r="AK2722" t="inlineStr">
        <is>
          <t>8</t>
        </is>
      </c>
      <c r="AL2722" t="inlineStr">
        <is>
          <t>---</t>
        </is>
      </c>
      <c r="AM2722" t="inlineStr">
        <is>
          <t>1</t>
        </is>
      </c>
      <c r="AN2722" t="inlineStr">
        <is>
          <t>---</t>
        </is>
      </c>
      <c r="AO2722" t="inlineStr">
        <is>
          <t>1</t>
        </is>
      </c>
      <c r="AP2722" t="inlineStr">
        <is>
          <t>1</t>
        </is>
      </c>
      <c r="AQ2722" t="inlineStr"/>
      <c r="AR2722" t="inlineStr"/>
      <c r="AS2722" t="inlineStr"/>
      <c r="AT2722" t="inlineStr"/>
      <c r="AU2722" t="inlineStr">
        <is>
          <t>---</t>
        </is>
      </c>
      <c r="AV2722" t="inlineStr">
        <is>
          <t>---</t>
        </is>
      </c>
      <c r="AW2722" t="inlineStr">
        <is>
          <t>---</t>
        </is>
      </c>
      <c r="AX2722" t="inlineStr">
        <is>
          <t>---</t>
        </is>
      </c>
      <c r="AY2722" t="inlineStr">
        <is>
          <t>---</t>
        </is>
      </c>
      <c r="AZ2722" t="inlineStr">
        <is>
          <t>---</t>
        </is>
      </c>
      <c r="BA2722" t="inlineStr">
        <is>
          <t>3c7e14bc31cb425997c89e194bb7c839</t>
        </is>
      </c>
      <c r="BB2722" t="inlineStr">
        <is>
          <t>http://openrosa.org/formdesigner/0B48E039-1E80-49A7-AC24-732B6E788E39</t>
        </is>
      </c>
      <c r="BC2722" t="inlineStr">
        <is>
          <t>Ration et autres visites</t>
        </is>
      </c>
      <c r="BD2722" t="inlineStr">
        <is>
          <t>CommCare Android, version "2.57.1"(474458). App v16173. CommCare Version 2.57.1. Build 474458, built on: 2025-07-03</t>
        </is>
      </c>
      <c r="BE2722" t="inlineStr">
        <is>
          <t>commcare_647f84a5-f6ee-472f-a5d6-09fe1d167e6e</t>
        </is>
      </c>
      <c r="BF2722" t="inlineStr"/>
      <c r="BG2722" t="inlineStr">
        <is>
          <t>f13d8149fc6d39ebe86af18272310ff9</t>
        </is>
      </c>
      <c r="BH2722" t="inlineStr">
        <is>
          <t>e80e5bb19d0d4d1e94c8a1a966fa7d8f</t>
        </is>
      </c>
      <c r="BI2722" t="inlineStr">
        <is>
          <t>15246</t>
        </is>
      </c>
      <c r="BJ2722" t="inlineStr">
        <is>
          <t>XFormInstance</t>
        </is>
      </c>
      <c r="BK2722" t="inlineStr">
        <is>
          <t>7f503b3a663011f09d3c4b7b2f78f57b</t>
        </is>
      </c>
      <c r="BL2722" t="b">
        <v>0</v>
      </c>
      <c r="BM2722" t="inlineStr">
        <is>
          <t>---</t>
        </is>
      </c>
      <c r="BN2722" t="inlineStr">
        <is>
          <t>200.113.253.1</t>
        </is>
      </c>
      <c r="BO2722" t="inlineStr">
        <is>
          <t>Rosamberg Roodjy Charles</t>
        </is>
      </c>
    </row>
    <row r="2723">
      <c r="A2723" t="inlineStr">
        <is>
          <t>2721</t>
        </is>
      </c>
      <c r="B2723" t="inlineStr">
        <is>
          <t>eae5e234-4198-40a3-90b8-ccce90efa051</t>
        </is>
      </c>
      <c r="C2723" t="inlineStr">
        <is>
          <t>2025-07-25</t>
        </is>
      </c>
      <c r="D2723" t="inlineStr">
        <is>
          <t>8</t>
        </is>
      </c>
      <c r="E2723" t="inlineStr">
        <is>
          <t>---</t>
        </is>
      </c>
      <c r="F2723" t="inlineStr">
        <is>
          <t>1</t>
        </is>
      </c>
      <c r="G2723" t="inlineStr">
        <is>
          <t>---</t>
        </is>
      </c>
      <c r="H2723" t="inlineStr">
        <is>
          <t>1</t>
        </is>
      </c>
      <c r="I2723" t="inlineStr">
        <is>
          <t>1</t>
        </is>
      </c>
      <c r="J2723" t="inlineStr">
        <is>
          <t>2</t>
        </is>
      </c>
      <c r="K2723" t="inlineStr">
        <is>
          <t>---</t>
        </is>
      </c>
      <c r="L2723" t="inlineStr">
        <is>
          <t>---</t>
        </is>
      </c>
      <c r="M2723" t="inlineStr">
        <is>
          <t>---</t>
        </is>
      </c>
      <c r="N2723" t="inlineStr">
        <is>
          <t>---</t>
        </is>
      </c>
      <c r="O2723" t="inlineStr">
        <is>
          <t>---</t>
        </is>
      </c>
      <c r="P2723" t="inlineStr">
        <is>
          <t>---</t>
        </is>
      </c>
      <c r="Q2723" t="inlineStr">
        <is>
          <t>---</t>
        </is>
      </c>
      <c r="R2723" t="inlineStr"/>
      <c r="S2723" t="inlineStr"/>
      <c r="T2723" t="inlineStr"/>
      <c r="U2723" t="inlineStr"/>
      <c r="V2723" t="inlineStr"/>
      <c r="W2723" t="inlineStr"/>
      <c r="X2723" t="inlineStr">
        <is>
          <t>PAP/GCHO/ST07659</t>
        </is>
      </c>
      <c r="Y2723" t="inlineStr">
        <is>
          <t>PAP/GCHO/ST07659</t>
        </is>
      </c>
      <c r="Z2723" t="inlineStr">
        <is>
          <t>2025-07-26 01:59:50</t>
        </is>
      </c>
      <c r="AA2723" t="inlineStr">
        <is>
          <t>2025-07-26 01:59:19</t>
        </is>
      </c>
      <c r="AB2723" t="inlineStr">
        <is>
          <t>2nathalie</t>
        </is>
      </c>
      <c r="AC2723" t="inlineStr">
        <is>
          <t>2025-07-27 20:35:00</t>
        </is>
      </c>
      <c r="AD2723" s="1" t="inlineStr">
        <is>
          <t>https://www.commcarehq.org/a/caris-test/reports/form_data/eae5e234-4198-40a3-90b8-ccce90efa051/</t>
        </is>
      </c>
      <c r="AE2723" t="inlineStr">
        <is>
          <t>---</t>
        </is>
      </c>
      <c r="AF2723" t="inlineStr">
        <is>
          <t>3c5a623af057e23a32ae4000_47398</t>
        </is>
      </c>
      <c r="AG2723" t="inlineStr">
        <is>
          <t>---</t>
        </is>
      </c>
      <c r="AH2723" t="inlineStr">
        <is>
          <t>2025-07-26 01:59:50</t>
        </is>
      </c>
      <c r="AI2723" t="inlineStr">
        <is>
          <t>3c7e14bc31cb425997c89e194bb7c839</t>
        </is>
      </c>
      <c r="AJ2723" t="inlineStr">
        <is>
          <t>2025-07-25</t>
        </is>
      </c>
      <c r="AK2723" t="inlineStr">
        <is>
          <t>8</t>
        </is>
      </c>
      <c r="AL2723" t="inlineStr">
        <is>
          <t>---</t>
        </is>
      </c>
      <c r="AM2723" t="inlineStr">
        <is>
          <t>1</t>
        </is>
      </c>
      <c r="AN2723" t="inlineStr">
        <is>
          <t>---</t>
        </is>
      </c>
      <c r="AO2723" t="inlineStr">
        <is>
          <t>1</t>
        </is>
      </c>
      <c r="AP2723" t="inlineStr">
        <is>
          <t>1</t>
        </is>
      </c>
      <c r="AQ2723" t="inlineStr"/>
      <c r="AR2723" t="inlineStr"/>
      <c r="AS2723" t="inlineStr"/>
      <c r="AT2723" t="inlineStr"/>
      <c r="AU2723" t="inlineStr">
        <is>
          <t>---</t>
        </is>
      </c>
      <c r="AV2723" t="inlineStr">
        <is>
          <t>---</t>
        </is>
      </c>
      <c r="AW2723" t="inlineStr">
        <is>
          <t>---</t>
        </is>
      </c>
      <c r="AX2723" t="inlineStr">
        <is>
          <t>---</t>
        </is>
      </c>
      <c r="AY2723" t="inlineStr">
        <is>
          <t>---</t>
        </is>
      </c>
      <c r="AZ2723" t="inlineStr">
        <is>
          <t>---</t>
        </is>
      </c>
      <c r="BA2723" t="inlineStr">
        <is>
          <t>3c7e14bc31cb425997c89e194bb7c839</t>
        </is>
      </c>
      <c r="BB2723" t="inlineStr">
        <is>
          <t>http://openrosa.org/formdesigner/0B48E039-1E80-49A7-AC24-732B6E788E39</t>
        </is>
      </c>
      <c r="BC2723" t="inlineStr">
        <is>
          <t>Ration et autres visites</t>
        </is>
      </c>
      <c r="BD2723" t="inlineStr">
        <is>
          <t>CommCare Android, version "2.57.1"(474458). App v16173. CommCare Version 2.57.1. Build 474458, built on: 2025-07-03</t>
        </is>
      </c>
      <c r="BE2723" t="inlineStr">
        <is>
          <t>commcare_647f84a5-f6ee-472f-a5d6-09fe1d167e6e</t>
        </is>
      </c>
      <c r="BF2723" t="inlineStr"/>
      <c r="BG2723" t="inlineStr">
        <is>
          <t>f13d8149fc6d39ebe86af18272310ff9</t>
        </is>
      </c>
      <c r="BH2723" t="inlineStr">
        <is>
          <t>e80e5bb19d0d4d1e94c8a1a966fa7d8f</t>
        </is>
      </c>
      <c r="BI2723" t="inlineStr">
        <is>
          <t>15246</t>
        </is>
      </c>
      <c r="BJ2723" t="inlineStr">
        <is>
          <t>XFormInstance</t>
        </is>
      </c>
      <c r="BK2723" t="inlineStr">
        <is>
          <t>7f503b3a663011f09d3c4b7b2f78f57b</t>
        </is>
      </c>
      <c r="BL2723" t="b">
        <v>0</v>
      </c>
      <c r="BM2723" t="inlineStr">
        <is>
          <t>---</t>
        </is>
      </c>
      <c r="BN2723" t="inlineStr">
        <is>
          <t>200.113.253.1</t>
        </is>
      </c>
      <c r="BO2723" t="inlineStr">
        <is>
          <t>Schneider Charles</t>
        </is>
      </c>
    </row>
    <row r="2724">
      <c r="A2724" t="inlineStr">
        <is>
          <t>2722</t>
        </is>
      </c>
      <c r="B2724" t="inlineStr">
        <is>
          <t>67a6ceec-ee65-47f8-a79e-f2da45d53191</t>
        </is>
      </c>
      <c r="C2724" t="inlineStr">
        <is>
          <t>2025-07-25</t>
        </is>
      </c>
      <c r="D2724" t="inlineStr">
        <is>
          <t>8</t>
        </is>
      </c>
      <c r="E2724" t="inlineStr">
        <is>
          <t>---</t>
        </is>
      </c>
      <c r="F2724" t="inlineStr">
        <is>
          <t>1</t>
        </is>
      </c>
      <c r="G2724" t="inlineStr">
        <is>
          <t>---</t>
        </is>
      </c>
      <c r="H2724" t="inlineStr">
        <is>
          <t>1</t>
        </is>
      </c>
      <c r="I2724" t="inlineStr">
        <is>
          <t>1</t>
        </is>
      </c>
      <c r="J2724" t="inlineStr">
        <is>
          <t>2</t>
        </is>
      </c>
      <c r="K2724" t="inlineStr">
        <is>
          <t>---</t>
        </is>
      </c>
      <c r="L2724" t="inlineStr">
        <is>
          <t>---</t>
        </is>
      </c>
      <c r="M2724" t="inlineStr">
        <is>
          <t>---</t>
        </is>
      </c>
      <c r="N2724" t="inlineStr">
        <is>
          <t>---</t>
        </is>
      </c>
      <c r="O2724" t="inlineStr">
        <is>
          <t>---</t>
        </is>
      </c>
      <c r="P2724" t="inlineStr">
        <is>
          <t>---</t>
        </is>
      </c>
      <c r="Q2724" t="inlineStr">
        <is>
          <t>---</t>
        </is>
      </c>
      <c r="R2724" t="inlineStr"/>
      <c r="S2724" t="inlineStr"/>
      <c r="T2724" t="inlineStr"/>
      <c r="U2724" t="inlineStr"/>
      <c r="V2724" t="inlineStr"/>
      <c r="W2724" t="inlineStr"/>
      <c r="X2724" t="inlineStr">
        <is>
          <t>PAP/GCHO/ST07659</t>
        </is>
      </c>
      <c r="Y2724" t="inlineStr">
        <is>
          <t>PAP/GCHO/ST07659</t>
        </is>
      </c>
      <c r="Z2724" t="inlineStr">
        <is>
          <t>2025-07-26 02:01:19</t>
        </is>
      </c>
      <c r="AA2724" t="inlineStr">
        <is>
          <t>2025-07-26 02:01:01</t>
        </is>
      </c>
      <c r="AB2724" t="inlineStr">
        <is>
          <t>2nathalie</t>
        </is>
      </c>
      <c r="AC2724" t="inlineStr">
        <is>
          <t>2025-07-27 20:35:02</t>
        </is>
      </c>
      <c r="AD2724" s="1" t="inlineStr">
        <is>
          <t>https://www.commcarehq.org/a/caris-test/reports/form_data/67a6ceec-ee65-47f8-a79e-f2da45d53191/</t>
        </is>
      </c>
      <c r="AE2724" t="inlineStr">
        <is>
          <t>---</t>
        </is>
      </c>
      <c r="AF2724" t="inlineStr">
        <is>
          <t>3c5a623af057e23a32ae4000_47398</t>
        </is>
      </c>
      <c r="AG2724" t="inlineStr">
        <is>
          <t>---</t>
        </is>
      </c>
      <c r="AH2724" t="inlineStr">
        <is>
          <t>2025-07-26 02:01:19</t>
        </is>
      </c>
      <c r="AI2724" t="inlineStr">
        <is>
          <t>3c7e14bc31cb425997c89e194bb7c839</t>
        </is>
      </c>
      <c r="AJ2724" t="inlineStr">
        <is>
          <t>2025-07-25</t>
        </is>
      </c>
      <c r="AK2724" t="inlineStr">
        <is>
          <t>8</t>
        </is>
      </c>
      <c r="AL2724" t="inlineStr">
        <is>
          <t>---</t>
        </is>
      </c>
      <c r="AM2724" t="inlineStr">
        <is>
          <t>1</t>
        </is>
      </c>
      <c r="AN2724" t="inlineStr">
        <is>
          <t>---</t>
        </is>
      </c>
      <c r="AO2724" t="inlineStr">
        <is>
          <t>1</t>
        </is>
      </c>
      <c r="AP2724" t="inlineStr">
        <is>
          <t>1</t>
        </is>
      </c>
      <c r="AQ2724" t="inlineStr"/>
      <c r="AR2724" t="inlineStr"/>
      <c r="AS2724" t="inlineStr"/>
      <c r="AT2724" t="inlineStr"/>
      <c r="AU2724" t="inlineStr">
        <is>
          <t>---</t>
        </is>
      </c>
      <c r="AV2724" t="inlineStr">
        <is>
          <t>---</t>
        </is>
      </c>
      <c r="AW2724" t="inlineStr">
        <is>
          <t>---</t>
        </is>
      </c>
      <c r="AX2724" t="inlineStr">
        <is>
          <t>---</t>
        </is>
      </c>
      <c r="AY2724" t="inlineStr">
        <is>
          <t>---</t>
        </is>
      </c>
      <c r="AZ2724" t="inlineStr">
        <is>
          <t>---</t>
        </is>
      </c>
      <c r="BA2724" t="inlineStr">
        <is>
          <t>3c7e14bc31cb425997c89e194bb7c839</t>
        </is>
      </c>
      <c r="BB2724" t="inlineStr">
        <is>
          <t>http://openrosa.org/formdesigner/0B48E039-1E80-49A7-AC24-732B6E788E39</t>
        </is>
      </c>
      <c r="BC2724" t="inlineStr">
        <is>
          <t>Ration et autres visites</t>
        </is>
      </c>
      <c r="BD2724" t="inlineStr">
        <is>
          <t>CommCare Android, version "2.57.1"(474458). App v16173. CommCare Version 2.57.1. Build 474458, built on: 2025-07-03</t>
        </is>
      </c>
      <c r="BE2724" t="inlineStr">
        <is>
          <t>commcare_647f84a5-f6ee-472f-a5d6-09fe1d167e6e</t>
        </is>
      </c>
      <c r="BF2724" t="inlineStr"/>
      <c r="BG2724" t="inlineStr">
        <is>
          <t>f13d8149fc6d39ebe86af18272310ff9</t>
        </is>
      </c>
      <c r="BH2724" t="inlineStr">
        <is>
          <t>e80e5bb19d0d4d1e94c8a1a966fa7d8f</t>
        </is>
      </c>
      <c r="BI2724" t="inlineStr">
        <is>
          <t>15246</t>
        </is>
      </c>
      <c r="BJ2724" t="inlineStr">
        <is>
          <t>XFormInstance</t>
        </is>
      </c>
      <c r="BK2724" t="inlineStr">
        <is>
          <t>7f503b3a663011f09d3c4b7b2f78f57b</t>
        </is>
      </c>
      <c r="BL2724" t="b">
        <v>0</v>
      </c>
      <c r="BM2724" t="inlineStr">
        <is>
          <t>---</t>
        </is>
      </c>
      <c r="BN2724" t="inlineStr">
        <is>
          <t>200.113.253.1</t>
        </is>
      </c>
      <c r="BO2724" t="inlineStr">
        <is>
          <t>Schneider Charles</t>
        </is>
      </c>
    </row>
    <row r="2725">
      <c r="A2725" t="inlineStr">
        <is>
          <t>2723</t>
        </is>
      </c>
      <c r="B2725" t="inlineStr">
        <is>
          <t>904cede7-53e5-4199-ae85-c191953ab35c</t>
        </is>
      </c>
      <c r="C2725" t="inlineStr">
        <is>
          <t>2025-07-25</t>
        </is>
      </c>
      <c r="D2725" t="inlineStr">
        <is>
          <t>8</t>
        </is>
      </c>
      <c r="E2725" t="inlineStr">
        <is>
          <t>---</t>
        </is>
      </c>
      <c r="F2725" t="inlineStr">
        <is>
          <t>1</t>
        </is>
      </c>
      <c r="G2725" t="inlineStr">
        <is>
          <t>---</t>
        </is>
      </c>
      <c r="H2725" t="inlineStr">
        <is>
          <t>1</t>
        </is>
      </c>
      <c r="I2725" t="inlineStr">
        <is>
          <t>1</t>
        </is>
      </c>
      <c r="J2725" t="inlineStr">
        <is>
          <t>2</t>
        </is>
      </c>
      <c r="K2725" t="inlineStr">
        <is>
          <t>---</t>
        </is>
      </c>
      <c r="L2725" t="inlineStr">
        <is>
          <t>---</t>
        </is>
      </c>
      <c r="M2725" t="inlineStr">
        <is>
          <t>---</t>
        </is>
      </c>
      <c r="N2725" t="inlineStr">
        <is>
          <t>---</t>
        </is>
      </c>
      <c r="O2725" t="inlineStr">
        <is>
          <t>---</t>
        </is>
      </c>
      <c r="P2725" t="inlineStr">
        <is>
          <t>---</t>
        </is>
      </c>
      <c r="Q2725" t="inlineStr">
        <is>
          <t>---</t>
        </is>
      </c>
      <c r="R2725" t="inlineStr"/>
      <c r="S2725" t="inlineStr"/>
      <c r="T2725" t="inlineStr"/>
      <c r="U2725" t="inlineStr"/>
      <c r="V2725" t="inlineStr"/>
      <c r="W2725" t="inlineStr"/>
      <c r="X2725" t="inlineStr">
        <is>
          <t>PAP/GCHO/ST07660</t>
        </is>
      </c>
      <c r="Y2725" t="inlineStr">
        <is>
          <t>PAP/GCHO/ST07660</t>
        </is>
      </c>
      <c r="Z2725" t="inlineStr">
        <is>
          <t>2025-07-26 02:02:10</t>
        </is>
      </c>
      <c r="AA2725" t="inlineStr">
        <is>
          <t>2025-07-26 02:01:55</t>
        </is>
      </c>
      <c r="AB2725" t="inlineStr">
        <is>
          <t>2nathalie</t>
        </is>
      </c>
      <c r="AC2725" t="inlineStr">
        <is>
          <t>2025-07-27 20:35:03</t>
        </is>
      </c>
      <c r="AD2725" s="1" t="inlineStr">
        <is>
          <t>https://www.commcarehq.org/a/caris-test/reports/form_data/904cede7-53e5-4199-ae85-c191953ab35c/</t>
        </is>
      </c>
      <c r="AE2725" t="inlineStr">
        <is>
          <t>---</t>
        </is>
      </c>
      <c r="AF2725" t="inlineStr">
        <is>
          <t>3c5a623af057e23a32ae4000_47338</t>
        </is>
      </c>
      <c r="AG2725" t="inlineStr">
        <is>
          <t>---</t>
        </is>
      </c>
      <c r="AH2725" t="inlineStr">
        <is>
          <t>2025-07-26 02:02:10</t>
        </is>
      </c>
      <c r="AI2725" t="inlineStr">
        <is>
          <t>3c7e14bc31cb425997c89e194bb7c839</t>
        </is>
      </c>
      <c r="AJ2725" t="inlineStr">
        <is>
          <t>2025-07-25</t>
        </is>
      </c>
      <c r="AK2725" t="inlineStr">
        <is>
          <t>8</t>
        </is>
      </c>
      <c r="AL2725" t="inlineStr">
        <is>
          <t>---</t>
        </is>
      </c>
      <c r="AM2725" t="inlineStr">
        <is>
          <t>1</t>
        </is>
      </c>
      <c r="AN2725" t="inlineStr">
        <is>
          <t>---</t>
        </is>
      </c>
      <c r="AO2725" t="inlineStr">
        <is>
          <t>1</t>
        </is>
      </c>
      <c r="AP2725" t="inlineStr">
        <is>
          <t>1</t>
        </is>
      </c>
      <c r="AQ2725" t="inlineStr"/>
      <c r="AR2725" t="inlineStr"/>
      <c r="AS2725" t="inlineStr"/>
      <c r="AT2725" t="inlineStr"/>
      <c r="AU2725" t="inlineStr">
        <is>
          <t>---</t>
        </is>
      </c>
      <c r="AV2725" t="inlineStr">
        <is>
          <t>---</t>
        </is>
      </c>
      <c r="AW2725" t="inlineStr">
        <is>
          <t>---</t>
        </is>
      </c>
      <c r="AX2725" t="inlineStr">
        <is>
          <t>---</t>
        </is>
      </c>
      <c r="AY2725" t="inlineStr">
        <is>
          <t>---</t>
        </is>
      </c>
      <c r="AZ2725" t="inlineStr">
        <is>
          <t>---</t>
        </is>
      </c>
      <c r="BA2725" t="inlineStr">
        <is>
          <t>3c7e14bc31cb425997c89e194bb7c839</t>
        </is>
      </c>
      <c r="BB2725" t="inlineStr">
        <is>
          <t>http://openrosa.org/formdesigner/0B48E039-1E80-49A7-AC24-732B6E788E39</t>
        </is>
      </c>
      <c r="BC2725" t="inlineStr">
        <is>
          <t>Ration et autres visites</t>
        </is>
      </c>
      <c r="BD2725" t="inlineStr">
        <is>
          <t>CommCare Android, version "2.57.1"(474458). App v16173. CommCare Version 2.57.1. Build 474458, built on: 2025-07-03</t>
        </is>
      </c>
      <c r="BE2725" t="inlineStr">
        <is>
          <t>commcare_647f84a5-f6ee-472f-a5d6-09fe1d167e6e</t>
        </is>
      </c>
      <c r="BF2725" t="inlineStr"/>
      <c r="BG2725" t="inlineStr">
        <is>
          <t>f13d8149fc6d39ebe86af18272310ff9</t>
        </is>
      </c>
      <c r="BH2725" t="inlineStr">
        <is>
          <t>e80e5bb19d0d4d1e94c8a1a966fa7d8f</t>
        </is>
      </c>
      <c r="BI2725" t="inlineStr">
        <is>
          <t>15246</t>
        </is>
      </c>
      <c r="BJ2725" t="inlineStr">
        <is>
          <t>XFormInstance</t>
        </is>
      </c>
      <c r="BK2725" t="inlineStr">
        <is>
          <t>7f503b3a663011f09d3c4b7b2f78f57b</t>
        </is>
      </c>
      <c r="BL2725" t="b">
        <v>0</v>
      </c>
      <c r="BM2725" t="inlineStr">
        <is>
          <t>---</t>
        </is>
      </c>
      <c r="BN2725" t="inlineStr">
        <is>
          <t>200.113.253.1</t>
        </is>
      </c>
      <c r="BO2725" t="inlineStr">
        <is>
          <t>Schnaida  Charles</t>
        </is>
      </c>
    </row>
    <row r="2726">
      <c r="A2726" t="inlineStr">
        <is>
          <t>2724</t>
        </is>
      </c>
      <c r="B2726" t="inlineStr">
        <is>
          <t>9fae58df-512b-410c-93a7-ad70e8669be4</t>
        </is>
      </c>
      <c r="C2726" t="inlineStr">
        <is>
          <t>2025-07-25</t>
        </is>
      </c>
      <c r="D2726" t="inlineStr">
        <is>
          <t>8</t>
        </is>
      </c>
      <c r="E2726" t="inlineStr">
        <is>
          <t>---</t>
        </is>
      </c>
      <c r="F2726" t="inlineStr">
        <is>
          <t>1</t>
        </is>
      </c>
      <c r="G2726" t="inlineStr">
        <is>
          <t>---</t>
        </is>
      </c>
      <c r="H2726" t="inlineStr">
        <is>
          <t>1</t>
        </is>
      </c>
      <c r="I2726" t="inlineStr">
        <is>
          <t>1</t>
        </is>
      </c>
      <c r="J2726" t="inlineStr">
        <is>
          <t>2</t>
        </is>
      </c>
      <c r="K2726" t="inlineStr">
        <is>
          <t>---</t>
        </is>
      </c>
      <c r="L2726" t="inlineStr">
        <is>
          <t>---</t>
        </is>
      </c>
      <c r="M2726" t="inlineStr">
        <is>
          <t>---</t>
        </is>
      </c>
      <c r="N2726" t="inlineStr">
        <is>
          <t>---</t>
        </is>
      </c>
      <c r="O2726" t="inlineStr">
        <is>
          <t>---</t>
        </is>
      </c>
      <c r="P2726" t="inlineStr">
        <is>
          <t>---</t>
        </is>
      </c>
      <c r="Q2726" t="inlineStr">
        <is>
          <t>---</t>
        </is>
      </c>
      <c r="R2726" t="inlineStr"/>
      <c r="S2726" t="inlineStr"/>
      <c r="T2726" t="inlineStr"/>
      <c r="U2726" t="inlineStr"/>
      <c r="V2726" t="inlineStr"/>
      <c r="W2726" t="inlineStr"/>
      <c r="X2726" t="inlineStr">
        <is>
          <t>PAP/GCHO/ST08076</t>
        </is>
      </c>
      <c r="Y2726" t="inlineStr">
        <is>
          <t>PAP/GCHO/ST08076</t>
        </is>
      </c>
      <c r="Z2726" t="inlineStr">
        <is>
          <t>2025-07-26 02:02:50</t>
        </is>
      </c>
      <c r="AA2726" t="inlineStr">
        <is>
          <t>2025-07-26 02:02:30</t>
        </is>
      </c>
      <c r="AB2726" t="inlineStr">
        <is>
          <t>2nathalie</t>
        </is>
      </c>
      <c r="AC2726" t="inlineStr">
        <is>
          <t>2025-07-27 20:35:13</t>
        </is>
      </c>
      <c r="AD2726" s="1" t="inlineStr">
        <is>
          <t>https://www.commcarehq.org/a/caris-test/reports/form_data/9fae58df-512b-410c-93a7-ad70e8669be4/</t>
        </is>
      </c>
      <c r="AE2726" t="inlineStr">
        <is>
          <t>---</t>
        </is>
      </c>
      <c r="AF2726" t="inlineStr">
        <is>
          <t>3c5a623af057e23a32ae4000_123492</t>
        </is>
      </c>
      <c r="AG2726" t="inlineStr">
        <is>
          <t>---</t>
        </is>
      </c>
      <c r="AH2726" t="inlineStr">
        <is>
          <t>2025-07-26 02:02:50</t>
        </is>
      </c>
      <c r="AI2726" t="inlineStr">
        <is>
          <t>3c7e14bc31cb425997c89e194bb7c839</t>
        </is>
      </c>
      <c r="AJ2726" t="inlineStr">
        <is>
          <t>2025-07-25</t>
        </is>
      </c>
      <c r="AK2726" t="inlineStr">
        <is>
          <t>8</t>
        </is>
      </c>
      <c r="AL2726" t="inlineStr">
        <is>
          <t>---</t>
        </is>
      </c>
      <c r="AM2726" t="inlineStr">
        <is>
          <t>1</t>
        </is>
      </c>
      <c r="AN2726" t="inlineStr">
        <is>
          <t>---</t>
        </is>
      </c>
      <c r="AO2726" t="inlineStr">
        <is>
          <t>1</t>
        </is>
      </c>
      <c r="AP2726" t="inlineStr">
        <is>
          <t>1</t>
        </is>
      </c>
      <c r="AQ2726" t="inlineStr"/>
      <c r="AR2726" t="inlineStr"/>
      <c r="AS2726" t="inlineStr"/>
      <c r="AT2726" t="inlineStr"/>
      <c r="AU2726" t="inlineStr">
        <is>
          <t>---</t>
        </is>
      </c>
      <c r="AV2726" t="inlineStr">
        <is>
          <t>---</t>
        </is>
      </c>
      <c r="AW2726" t="inlineStr">
        <is>
          <t>---</t>
        </is>
      </c>
      <c r="AX2726" t="inlineStr">
        <is>
          <t>---</t>
        </is>
      </c>
      <c r="AY2726" t="inlineStr">
        <is>
          <t>---</t>
        </is>
      </c>
      <c r="AZ2726" t="inlineStr">
        <is>
          <t>---</t>
        </is>
      </c>
      <c r="BA2726" t="inlineStr">
        <is>
          <t>3c7e14bc31cb425997c89e194bb7c839</t>
        </is>
      </c>
      <c r="BB2726" t="inlineStr">
        <is>
          <t>http://openrosa.org/formdesigner/0B48E039-1E80-49A7-AC24-732B6E788E39</t>
        </is>
      </c>
      <c r="BC2726" t="inlineStr">
        <is>
          <t>Ration et autres visites</t>
        </is>
      </c>
      <c r="BD2726" t="inlineStr">
        <is>
          <t>CommCare Android, version "2.57.1"(474458). App v16173. CommCare Version 2.57.1. Build 474458, built on: 2025-07-03</t>
        </is>
      </c>
      <c r="BE2726" t="inlineStr">
        <is>
          <t>commcare_647f84a5-f6ee-472f-a5d6-09fe1d167e6e</t>
        </is>
      </c>
      <c r="BF2726" t="inlineStr"/>
      <c r="BG2726" t="inlineStr">
        <is>
          <t>f13d8149fc6d39ebe86af18272310ff9</t>
        </is>
      </c>
      <c r="BH2726" t="inlineStr">
        <is>
          <t>e80e5bb19d0d4d1e94c8a1a966fa7d8f</t>
        </is>
      </c>
      <c r="BI2726" t="inlineStr">
        <is>
          <t>15246</t>
        </is>
      </c>
      <c r="BJ2726" t="inlineStr">
        <is>
          <t>XFormInstance</t>
        </is>
      </c>
      <c r="BK2726" t="inlineStr">
        <is>
          <t>7f503b3a663011f09d3c4b7b2f78f57b</t>
        </is>
      </c>
      <c r="BL2726" t="b">
        <v>0</v>
      </c>
      <c r="BM2726" t="inlineStr">
        <is>
          <t>---</t>
        </is>
      </c>
      <c r="BN2726" t="inlineStr">
        <is>
          <t>200.113.253.1</t>
        </is>
      </c>
      <c r="BO2726" t="inlineStr">
        <is>
          <t>Jane Kerlie Alissa Josué</t>
        </is>
      </c>
    </row>
    <row r="2727">
      <c r="A2727" t="inlineStr">
        <is>
          <t>2725</t>
        </is>
      </c>
      <c r="B2727" t="inlineStr">
        <is>
          <t>92de5bb5-71d6-46d7-b347-71b1b9c9d8db</t>
        </is>
      </c>
      <c r="C2727" t="inlineStr">
        <is>
          <t>2025-07-25</t>
        </is>
      </c>
      <c r="D2727" t="inlineStr">
        <is>
          <t>4</t>
        </is>
      </c>
      <c r="E2727" t="inlineStr">
        <is>
          <t>approvisionnement e arv</t>
        </is>
      </c>
      <c r="F2727" t="inlineStr">
        <is>
          <t>1</t>
        </is>
      </c>
      <c r="G2727" t="inlineStr">
        <is>
          <t>arv pour 6 mois</t>
        </is>
      </c>
      <c r="H2727" t="inlineStr">
        <is>
          <t>1</t>
        </is>
      </c>
      <c r="I2727" t="inlineStr">
        <is>
          <t>1</t>
        </is>
      </c>
      <c r="J2727" t="inlineStr">
        <is>
          <t>2</t>
        </is>
      </c>
      <c r="K2727" t="inlineStr">
        <is>
          <t>---</t>
        </is>
      </c>
      <c r="L2727" t="inlineStr">
        <is>
          <t>---</t>
        </is>
      </c>
      <c r="M2727" t="inlineStr">
        <is>
          <t>---</t>
        </is>
      </c>
      <c r="N2727" t="inlineStr">
        <is>
          <t>---</t>
        </is>
      </c>
      <c r="O2727" t="inlineStr">
        <is>
          <t>---</t>
        </is>
      </c>
      <c r="P2727" t="inlineStr">
        <is>
          <t>---</t>
        </is>
      </c>
      <c r="Q2727" t="inlineStr">
        <is>
          <t>---</t>
        </is>
      </c>
      <c r="R2727" t="inlineStr"/>
      <c r="S2727" t="inlineStr"/>
      <c r="T2727" t="inlineStr"/>
      <c r="U2727" t="inlineStr"/>
      <c r="V2727" t="inlineStr"/>
      <c r="W2727" t="inlineStr"/>
      <c r="X2727" t="inlineStr">
        <is>
          <t>PAP/GCHO/ST06913</t>
        </is>
      </c>
      <c r="Y2727" t="inlineStr">
        <is>
          <t>PAP/GCHO/ST06913</t>
        </is>
      </c>
      <c r="Z2727" t="inlineStr">
        <is>
          <t>2025-07-26 02:04:22</t>
        </is>
      </c>
      <c r="AA2727" t="inlineStr">
        <is>
          <t>2025-07-26 02:03:27</t>
        </is>
      </c>
      <c r="AB2727" t="inlineStr">
        <is>
          <t>2nathalie</t>
        </is>
      </c>
      <c r="AC2727" t="inlineStr">
        <is>
          <t>2025-07-27 20:35:15</t>
        </is>
      </c>
      <c r="AD2727" s="1" t="inlineStr">
        <is>
          <t>https://www.commcarehq.org/a/caris-test/reports/form_data/92de5bb5-71d6-46d7-b347-71b1b9c9d8db/</t>
        </is>
      </c>
      <c r="AE2727" t="inlineStr">
        <is>
          <t>---</t>
        </is>
      </c>
      <c r="AF2727" t="inlineStr">
        <is>
          <t>3c5a623af057e23a32ae4000_27093</t>
        </is>
      </c>
      <c r="AG2727" t="inlineStr">
        <is>
          <t>---</t>
        </is>
      </c>
      <c r="AH2727" t="inlineStr">
        <is>
          <t>2025-07-26 02:04:22</t>
        </is>
      </c>
      <c r="AI2727" t="inlineStr">
        <is>
          <t>3c7e14bc31cb425997c89e194bb7c839</t>
        </is>
      </c>
      <c r="AJ2727" t="inlineStr">
        <is>
          <t>2025-07-25</t>
        </is>
      </c>
      <c r="AK2727" t="inlineStr">
        <is>
          <t>4</t>
        </is>
      </c>
      <c r="AL2727" t="inlineStr">
        <is>
          <t>approvisionnement e arv</t>
        </is>
      </c>
      <c r="AM2727" t="inlineStr">
        <is>
          <t>1</t>
        </is>
      </c>
      <c r="AN2727" t="inlineStr">
        <is>
          <t>arv pour 6 mois</t>
        </is>
      </c>
      <c r="AO2727" t="inlineStr">
        <is>
          <t>1</t>
        </is>
      </c>
      <c r="AP2727" t="inlineStr">
        <is>
          <t>1</t>
        </is>
      </c>
      <c r="AQ2727" t="inlineStr"/>
      <c r="AR2727" t="inlineStr"/>
      <c r="AS2727" t="inlineStr"/>
      <c r="AT2727" t="inlineStr"/>
      <c r="AU2727" t="inlineStr">
        <is>
          <t>---</t>
        </is>
      </c>
      <c r="AV2727" t="inlineStr">
        <is>
          <t>---</t>
        </is>
      </c>
      <c r="AW2727" t="inlineStr">
        <is>
          <t>---</t>
        </is>
      </c>
      <c r="AX2727" t="inlineStr">
        <is>
          <t>---</t>
        </is>
      </c>
      <c r="AY2727" t="inlineStr">
        <is>
          <t>---</t>
        </is>
      </c>
      <c r="AZ2727" t="inlineStr">
        <is>
          <t>---</t>
        </is>
      </c>
      <c r="BA2727" t="inlineStr">
        <is>
          <t>3c7e14bc31cb425997c89e194bb7c839</t>
        </is>
      </c>
      <c r="BB2727" t="inlineStr">
        <is>
          <t>http://openrosa.org/formdesigner/0B48E039-1E80-49A7-AC24-732B6E788E39</t>
        </is>
      </c>
      <c r="BC2727" t="inlineStr">
        <is>
          <t>Ration et autres visites</t>
        </is>
      </c>
      <c r="BD2727" t="inlineStr">
        <is>
          <t>CommCare Android, version "2.57.1"(474458). App v16173. CommCare Version 2.57.1. Build 474458, built on: 2025-07-03</t>
        </is>
      </c>
      <c r="BE2727" t="inlineStr">
        <is>
          <t>commcare_647f84a5-f6ee-472f-a5d6-09fe1d167e6e</t>
        </is>
      </c>
      <c r="BF2727" t="inlineStr"/>
      <c r="BG2727" t="inlineStr">
        <is>
          <t>f13d8149fc6d39ebe86af18272310ff9</t>
        </is>
      </c>
      <c r="BH2727" t="inlineStr">
        <is>
          <t>e80e5bb19d0d4d1e94c8a1a966fa7d8f</t>
        </is>
      </c>
      <c r="BI2727" t="inlineStr">
        <is>
          <t>15246</t>
        </is>
      </c>
      <c r="BJ2727" t="inlineStr">
        <is>
          <t>XFormInstance</t>
        </is>
      </c>
      <c r="BK2727" t="inlineStr">
        <is>
          <t>7f503b3a663011f09d3c4b7b2f78f57b</t>
        </is>
      </c>
      <c r="BL2727" t="b">
        <v>0</v>
      </c>
      <c r="BM2727" t="inlineStr">
        <is>
          <t>---</t>
        </is>
      </c>
      <c r="BN2727" t="inlineStr">
        <is>
          <t>200.113.253.1</t>
        </is>
      </c>
      <c r="BO2727" t="inlineStr">
        <is>
          <t>Louis Jean Rony</t>
        </is>
      </c>
    </row>
    <row r="2728">
      <c r="A2728" t="inlineStr">
        <is>
          <t>2726</t>
        </is>
      </c>
      <c r="B2728" t="inlineStr">
        <is>
          <t>01f7f5fc-d2a5-4ca2-a4e3-5b721cfa61a0</t>
        </is>
      </c>
      <c r="C2728" t="inlineStr">
        <is>
          <t>2025-07-25</t>
        </is>
      </c>
      <c r="D2728" t="inlineStr">
        <is>
          <t>8</t>
        </is>
      </c>
      <c r="E2728" t="inlineStr">
        <is>
          <t>---</t>
        </is>
      </c>
      <c r="F2728" t="inlineStr">
        <is>
          <t>1</t>
        </is>
      </c>
      <c r="G2728" t="inlineStr">
        <is>
          <t>---</t>
        </is>
      </c>
      <c r="H2728" t="inlineStr">
        <is>
          <t>1</t>
        </is>
      </c>
      <c r="I2728" t="inlineStr">
        <is>
          <t>1</t>
        </is>
      </c>
      <c r="J2728" t="inlineStr">
        <is>
          <t>2</t>
        </is>
      </c>
      <c r="K2728" t="inlineStr">
        <is>
          <t>---</t>
        </is>
      </c>
      <c r="L2728" t="inlineStr">
        <is>
          <t>---</t>
        </is>
      </c>
      <c r="M2728" t="inlineStr">
        <is>
          <t>---</t>
        </is>
      </c>
      <c r="N2728" t="inlineStr">
        <is>
          <t>---</t>
        </is>
      </c>
      <c r="O2728" t="inlineStr">
        <is>
          <t>---</t>
        </is>
      </c>
      <c r="P2728" t="inlineStr">
        <is>
          <t>---</t>
        </is>
      </c>
      <c r="Q2728" t="inlineStr">
        <is>
          <t>---</t>
        </is>
      </c>
      <c r="R2728" t="inlineStr"/>
      <c r="S2728" t="inlineStr"/>
      <c r="T2728" t="inlineStr"/>
      <c r="U2728" t="inlineStr"/>
      <c r="V2728" t="inlineStr"/>
      <c r="W2728" t="inlineStr"/>
      <c r="X2728" t="inlineStr">
        <is>
          <t>PAP/GCHO/ST08090</t>
        </is>
      </c>
      <c r="Y2728" t="inlineStr">
        <is>
          <t>PAP/GCHO/ST08090</t>
        </is>
      </c>
      <c r="Z2728" t="inlineStr">
        <is>
          <t>2025-07-26 02:04:56</t>
        </is>
      </c>
      <c r="AA2728" t="inlineStr">
        <is>
          <t>2025-07-26 02:04:40</t>
        </is>
      </c>
      <c r="AB2728" t="inlineStr">
        <is>
          <t>2nathalie</t>
        </is>
      </c>
      <c r="AC2728" t="inlineStr">
        <is>
          <t>2025-07-27 20:35:21</t>
        </is>
      </c>
      <c r="AD2728" s="1" t="inlineStr">
        <is>
          <t>https://www.commcarehq.org/a/caris-test/reports/form_data/01f7f5fc-d2a5-4ca2-a4e3-5b721cfa61a0/</t>
        </is>
      </c>
      <c r="AE2728" t="inlineStr">
        <is>
          <t>---</t>
        </is>
      </c>
      <c r="AF2728" t="inlineStr">
        <is>
          <t>3c5a623af057e23a32ae4000_158705</t>
        </is>
      </c>
      <c r="AG2728" t="inlineStr">
        <is>
          <t>---</t>
        </is>
      </c>
      <c r="AH2728" t="inlineStr">
        <is>
          <t>2025-07-26 02:04:56</t>
        </is>
      </c>
      <c r="AI2728" t="inlineStr">
        <is>
          <t>3c7e14bc31cb425997c89e194bb7c839</t>
        </is>
      </c>
      <c r="AJ2728" t="inlineStr">
        <is>
          <t>2025-07-25</t>
        </is>
      </c>
      <c r="AK2728" t="inlineStr">
        <is>
          <t>8</t>
        </is>
      </c>
      <c r="AL2728" t="inlineStr">
        <is>
          <t>---</t>
        </is>
      </c>
      <c r="AM2728" t="inlineStr">
        <is>
          <t>1</t>
        </is>
      </c>
      <c r="AN2728" t="inlineStr">
        <is>
          <t>---</t>
        </is>
      </c>
      <c r="AO2728" t="inlineStr">
        <is>
          <t>1</t>
        </is>
      </c>
      <c r="AP2728" t="inlineStr">
        <is>
          <t>1</t>
        </is>
      </c>
      <c r="AQ2728" t="inlineStr"/>
      <c r="AR2728" t="inlineStr"/>
      <c r="AS2728" t="inlineStr"/>
      <c r="AT2728" t="inlineStr"/>
      <c r="AU2728" t="inlineStr">
        <is>
          <t>---</t>
        </is>
      </c>
      <c r="AV2728" t="inlineStr">
        <is>
          <t>---</t>
        </is>
      </c>
      <c r="AW2728" t="inlineStr">
        <is>
          <t>---</t>
        </is>
      </c>
      <c r="AX2728" t="inlineStr">
        <is>
          <t>---</t>
        </is>
      </c>
      <c r="AY2728" t="inlineStr">
        <is>
          <t>---</t>
        </is>
      </c>
      <c r="AZ2728" t="inlineStr">
        <is>
          <t>---</t>
        </is>
      </c>
      <c r="BA2728" t="inlineStr">
        <is>
          <t>3c7e14bc31cb425997c89e194bb7c839</t>
        </is>
      </c>
      <c r="BB2728" t="inlineStr">
        <is>
          <t>http://openrosa.org/formdesigner/0B48E039-1E80-49A7-AC24-732B6E788E39</t>
        </is>
      </c>
      <c r="BC2728" t="inlineStr">
        <is>
          <t>Ration et autres visites</t>
        </is>
      </c>
      <c r="BD2728" t="inlineStr">
        <is>
          <t>CommCare Android, version "2.57.1"(474458). App v16173. CommCare Version 2.57.1. Build 474458, built on: 2025-07-03</t>
        </is>
      </c>
      <c r="BE2728" t="inlineStr">
        <is>
          <t>commcare_647f84a5-f6ee-472f-a5d6-09fe1d167e6e</t>
        </is>
      </c>
      <c r="BF2728" t="inlineStr"/>
      <c r="BG2728" t="inlineStr">
        <is>
          <t>f13d8149fc6d39ebe86af18272310ff9</t>
        </is>
      </c>
      <c r="BH2728" t="inlineStr">
        <is>
          <t>e80e5bb19d0d4d1e94c8a1a966fa7d8f</t>
        </is>
      </c>
      <c r="BI2728" t="inlineStr">
        <is>
          <t>15246</t>
        </is>
      </c>
      <c r="BJ2728" t="inlineStr">
        <is>
          <t>XFormInstance</t>
        </is>
      </c>
      <c r="BK2728" t="inlineStr">
        <is>
          <t>7f503b3a663011f09d3c4b7b2f78f57b</t>
        </is>
      </c>
      <c r="BL2728" t="b">
        <v>0</v>
      </c>
      <c r="BM2728" t="inlineStr">
        <is>
          <t>---</t>
        </is>
      </c>
      <c r="BN2728" t="inlineStr">
        <is>
          <t>200.113.253.1</t>
        </is>
      </c>
      <c r="BO2728" t="inlineStr">
        <is>
          <t>Kenold Jameson</t>
        </is>
      </c>
    </row>
    <row r="2729">
      <c r="A2729" t="inlineStr">
        <is>
          <t>2727</t>
        </is>
      </c>
      <c r="B2729" t="inlineStr">
        <is>
          <t>64e6756e-6c77-4abd-8afe-061ae4092673</t>
        </is>
      </c>
      <c r="C2729" t="inlineStr">
        <is>
          <t>2025-07-25</t>
        </is>
      </c>
      <c r="D2729" t="inlineStr">
        <is>
          <t>3</t>
        </is>
      </c>
      <c r="E2729" t="inlineStr">
        <is>
          <t>---</t>
        </is>
      </c>
      <c r="F2729" t="inlineStr">
        <is>
          <t>1</t>
        </is>
      </c>
      <c r="G2729" t="inlineStr">
        <is>
          <t>---</t>
        </is>
      </c>
      <c r="H2729" t="inlineStr">
        <is>
          <t>1</t>
        </is>
      </c>
      <c r="I2729" t="inlineStr">
        <is>
          <t>1</t>
        </is>
      </c>
      <c r="J2729" t="inlineStr"/>
      <c r="K2729" t="inlineStr">
        <is>
          <t>---</t>
        </is>
      </c>
      <c r="L2729" t="inlineStr">
        <is>
          <t>---</t>
        </is>
      </c>
      <c r="M2729" t="inlineStr">
        <is>
          <t>---</t>
        </is>
      </c>
      <c r="N2729" t="inlineStr">
        <is>
          <t>---</t>
        </is>
      </c>
      <c r="O2729" t="inlineStr">
        <is>
          <t>---</t>
        </is>
      </c>
      <c r="P2729" t="inlineStr">
        <is>
          <t>---</t>
        </is>
      </c>
      <c r="Q2729" t="inlineStr">
        <is>
          <t>---</t>
        </is>
      </c>
      <c r="R2729" t="inlineStr"/>
      <c r="S2729" t="inlineStr"/>
      <c r="T2729" t="inlineStr"/>
      <c r="U2729" t="inlineStr"/>
      <c r="V2729" t="inlineStr"/>
      <c r="W2729" t="inlineStr"/>
      <c r="X2729" t="inlineStr">
        <is>
          <t>PIG/HOBP/ST00655</t>
        </is>
      </c>
      <c r="Y2729" t="inlineStr">
        <is>
          <t>PIG/HOBP/ST00655</t>
        </is>
      </c>
      <c r="Z2729" t="inlineStr">
        <is>
          <t>2025-07-25 20:11:38</t>
        </is>
      </c>
      <c r="AA2729" t="inlineStr">
        <is>
          <t>2025-07-25 20:11:18</t>
        </is>
      </c>
      <c r="AB2729" t="inlineStr">
        <is>
          <t>1ketly</t>
        </is>
      </c>
      <c r="AC2729" t="inlineStr">
        <is>
          <t>2025-07-28 12:11:07</t>
        </is>
      </c>
      <c r="AD2729" s="1" t="inlineStr">
        <is>
          <t>https://www.commcarehq.org/a/caris-test/reports/form_data/64e6756e-6c77-4abd-8afe-061ae4092673/</t>
        </is>
      </c>
      <c r="AE2729" t="inlineStr">
        <is>
          <t>---</t>
        </is>
      </c>
      <c r="AF2729" t="inlineStr">
        <is>
          <t>5c0692b0ac2b4cada823c8b0434cd150</t>
        </is>
      </c>
      <c r="AG2729" t="inlineStr">
        <is>
          <t>OK</t>
        </is>
      </c>
      <c r="AH2729" t="inlineStr">
        <is>
          <t>2025-07-25 20:11:38</t>
        </is>
      </c>
      <c r="AI2729" t="inlineStr">
        <is>
          <t>a75dfcb32c444e83a4857eabadf7dd0f</t>
        </is>
      </c>
      <c r="AJ2729" t="inlineStr">
        <is>
          <t>2025-07-25</t>
        </is>
      </c>
      <c r="AK2729" t="inlineStr">
        <is>
          <t>3</t>
        </is>
      </c>
      <c r="AL2729" t="inlineStr">
        <is>
          <t>---</t>
        </is>
      </c>
      <c r="AM2729" t="inlineStr">
        <is>
          <t>1</t>
        </is>
      </c>
      <c r="AN2729" t="inlineStr">
        <is>
          <t>---</t>
        </is>
      </c>
      <c r="AO2729" t="inlineStr">
        <is>
          <t>1</t>
        </is>
      </c>
      <c r="AP2729" t="inlineStr">
        <is>
          <t>1</t>
        </is>
      </c>
      <c r="AQ2729" t="inlineStr"/>
      <c r="AR2729" t="inlineStr"/>
      <c r="AS2729" t="inlineStr"/>
      <c r="AT2729" t="inlineStr"/>
      <c r="AU2729" t="inlineStr">
        <is>
          <t>---</t>
        </is>
      </c>
      <c r="AV2729" t="inlineStr">
        <is>
          <t>---</t>
        </is>
      </c>
      <c r="AW2729" t="inlineStr">
        <is>
          <t>---</t>
        </is>
      </c>
      <c r="AX2729" t="inlineStr">
        <is>
          <t>---</t>
        </is>
      </c>
      <c r="AY2729" t="inlineStr">
        <is>
          <t>---</t>
        </is>
      </c>
      <c r="AZ2729" t="inlineStr">
        <is>
          <t>---</t>
        </is>
      </c>
      <c r="BA2729" t="inlineStr">
        <is>
          <t>a75dfcb32c444e83a4857eabadf7dd0f</t>
        </is>
      </c>
      <c r="BB2729" t="inlineStr">
        <is>
          <t>http://openrosa.org/formdesigner/0B48E039-1E80-49A7-AC24-732B6E788E39</t>
        </is>
      </c>
      <c r="BC2729" t="inlineStr">
        <is>
          <t>Ration et autres visites</t>
        </is>
      </c>
      <c r="BD2729" t="inlineStr">
        <is>
          <t>CommCare Android, version "2.57.1"(474458). App v16173. CommCare Version 2.57.1. Build 474458, built on: 2025-07-03</t>
        </is>
      </c>
      <c r="BE2729" t="inlineStr">
        <is>
          <t>commcare_173380f7-b37d-43d8-ba2b-b49ceb66cb2e</t>
        </is>
      </c>
      <c r="BF2729" t="inlineStr">
        <is>
          <t>19.4389253 -72.2047358 332.0 31.5</t>
        </is>
      </c>
      <c r="BG2729" t="inlineStr">
        <is>
          <t>f13d8149fc6d39ebe86af18272310ff9</t>
        </is>
      </c>
      <c r="BH2729" t="inlineStr">
        <is>
          <t>e80e5bb19d0d4d1e94c8a1a966fa7d8f</t>
        </is>
      </c>
      <c r="BI2729" t="inlineStr">
        <is>
          <t>15246</t>
        </is>
      </c>
      <c r="BJ2729" t="inlineStr">
        <is>
          <t>XFormInstance</t>
        </is>
      </c>
      <c r="BK2729" t="inlineStr">
        <is>
          <t>8d42a01468d511f0a1c0d5d40afcde48</t>
        </is>
      </c>
      <c r="BL2729" t="b">
        <v>0</v>
      </c>
      <c r="BM2729" t="inlineStr">
        <is>
          <t>---</t>
        </is>
      </c>
      <c r="BN2729" t="inlineStr">
        <is>
          <t>66.9.168.85</t>
        </is>
      </c>
      <c r="BO2729" t="inlineStr">
        <is>
          <t>Tcharly-Lorventzky Seide</t>
        </is>
      </c>
    </row>
    <row r="2730">
      <c r="A2730" t="inlineStr">
        <is>
          <t>2728</t>
        </is>
      </c>
      <c r="B2730" t="inlineStr">
        <is>
          <t>4fccb4bb-0f72-4c53-a14f-2297df6a5d54</t>
        </is>
      </c>
      <c r="C2730" t="inlineStr">
        <is>
          <t>2025-07-23</t>
        </is>
      </c>
      <c r="D2730" t="inlineStr">
        <is>
          <t>10</t>
        </is>
      </c>
      <c r="E2730" t="inlineStr">
        <is>
          <t>---</t>
        </is>
      </c>
      <c r="F2730" t="inlineStr">
        <is>
          <t>1</t>
        </is>
      </c>
      <c r="G2730" t="inlineStr">
        <is>
          <t>---</t>
        </is>
      </c>
      <c r="H2730" t="inlineStr">
        <is>
          <t>1</t>
        </is>
      </c>
      <c r="I2730" t="inlineStr">
        <is>
          <t>1</t>
        </is>
      </c>
      <c r="J2730" t="inlineStr">
        <is>
          <t>4</t>
        </is>
      </c>
      <c r="K2730" t="inlineStr">
        <is>
          <t>---</t>
        </is>
      </c>
      <c r="L2730" t="inlineStr">
        <is>
          <t>---</t>
        </is>
      </c>
      <c r="M2730" t="inlineStr">
        <is>
          <t>---</t>
        </is>
      </c>
      <c r="N2730" t="inlineStr">
        <is>
          <t>---</t>
        </is>
      </c>
      <c r="O2730" t="inlineStr">
        <is>
          <t>---</t>
        </is>
      </c>
      <c r="P2730" t="inlineStr">
        <is>
          <t>---</t>
        </is>
      </c>
      <c r="Q2730" t="inlineStr">
        <is>
          <t>---</t>
        </is>
      </c>
      <c r="R2730" t="inlineStr"/>
      <c r="S2730" t="inlineStr"/>
      <c r="T2730" t="inlineStr"/>
      <c r="U2730">
        <f>HYPERLINK("https://www.commcarehq.org/a/caris-test/api/form_attachment/v1/4fccb4bb-0f72-4c53-a14f-2297df6a5d54/1753710321739.jpg")</f>
        <v/>
      </c>
      <c r="V2730" t="inlineStr"/>
      <c r="W2730" t="inlineStr"/>
      <c r="X2730" t="inlineStr">
        <is>
          <t>PAP/NPFS/ST04497</t>
        </is>
      </c>
      <c r="Y2730" t="inlineStr">
        <is>
          <t>PAP/NPFS/ST04497</t>
        </is>
      </c>
      <c r="Z2730" t="inlineStr">
        <is>
          <t>2025-07-28 13:45:28</t>
        </is>
      </c>
      <c r="AA2730" t="inlineStr">
        <is>
          <t>2025-07-28 13:44:40</t>
        </is>
      </c>
      <c r="AB2730" t="inlineStr">
        <is>
          <t>2christelle</t>
        </is>
      </c>
      <c r="AC2730" t="inlineStr">
        <is>
          <t>2025-07-28 13:46:19</t>
        </is>
      </c>
      <c r="AD2730" s="1" t="inlineStr">
        <is>
          <t>https://www.commcarehq.org/a/caris-test/reports/form_data/4fccb4bb-0f72-4c53-a14f-2297df6a5d54/</t>
        </is>
      </c>
      <c r="AE2730" t="inlineStr">
        <is>
          <t>---</t>
        </is>
      </c>
      <c r="AF2730" t="inlineStr">
        <is>
          <t>3c5a623af057e23a32ae4000_206064</t>
        </is>
      </c>
      <c r="AG2730" t="inlineStr">
        <is>
          <t>---</t>
        </is>
      </c>
      <c r="AH2730" t="inlineStr">
        <is>
          <t>2025-07-28 13:45:28</t>
        </is>
      </c>
      <c r="AI2730" t="inlineStr">
        <is>
          <t>246df32431d94e4a97fb5b1b8bef6b0e</t>
        </is>
      </c>
      <c r="AJ2730" t="inlineStr">
        <is>
          <t>2025-07-23</t>
        </is>
      </c>
      <c r="AK2730" t="inlineStr">
        <is>
          <t>10</t>
        </is>
      </c>
      <c r="AL2730" t="inlineStr">
        <is>
          <t>---</t>
        </is>
      </c>
      <c r="AM2730" t="inlineStr">
        <is>
          <t>1</t>
        </is>
      </c>
      <c r="AN2730" t="inlineStr">
        <is>
          <t>---</t>
        </is>
      </c>
      <c r="AO2730" t="inlineStr">
        <is>
          <t>1</t>
        </is>
      </c>
      <c r="AP2730" t="inlineStr">
        <is>
          <t>1</t>
        </is>
      </c>
      <c r="AQ2730" t="inlineStr"/>
      <c r="AR2730" t="inlineStr"/>
      <c r="AS2730" t="inlineStr"/>
      <c r="AT2730" t="inlineStr"/>
      <c r="AU2730" t="inlineStr">
        <is>
          <t>---</t>
        </is>
      </c>
      <c r="AV2730" t="inlineStr">
        <is>
          <t>---</t>
        </is>
      </c>
      <c r="AW2730" t="inlineStr">
        <is>
          <t>---</t>
        </is>
      </c>
      <c r="AX2730" t="inlineStr">
        <is>
          <t>---</t>
        </is>
      </c>
      <c r="AY2730" t="inlineStr">
        <is>
          <t>---</t>
        </is>
      </c>
      <c r="AZ2730" t="inlineStr">
        <is>
          <t>---</t>
        </is>
      </c>
      <c r="BA2730" t="inlineStr">
        <is>
          <t>246df32431d94e4a97fb5b1b8bef6b0e</t>
        </is>
      </c>
      <c r="BB2730" t="inlineStr">
        <is>
          <t>http://openrosa.org/formdesigner/0B48E039-1E80-49A7-AC24-732B6E788E39</t>
        </is>
      </c>
      <c r="BC2730" t="inlineStr">
        <is>
          <t>Ration et autres visites</t>
        </is>
      </c>
      <c r="BD2730" t="inlineStr">
        <is>
          <t>CommCare Android, version "2.57.1"(474458). App v16173. CommCare Version 2.57.1. Build 474458, built on: 2025-07-03</t>
        </is>
      </c>
      <c r="BE2730" t="inlineStr">
        <is>
          <t>commcare_95f1782f-8426-4434-b328-8386bbd0e352</t>
        </is>
      </c>
      <c r="BF2730" t="inlineStr">
        <is>
          <t>18.5350918 -72.3118677 141.4 9.01</t>
        </is>
      </c>
      <c r="BG2730" t="inlineStr">
        <is>
          <t>f13d8149fc6d39ebe86af18272310ff9</t>
        </is>
      </c>
      <c r="BH2730" t="inlineStr">
        <is>
          <t>e80e5bb19d0d4d1e94c8a1a966fa7d8f</t>
        </is>
      </c>
      <c r="BI2730" t="inlineStr">
        <is>
          <t>15246</t>
        </is>
      </c>
      <c r="BJ2730" t="inlineStr">
        <is>
          <t>XFormInstance</t>
        </is>
      </c>
      <c r="BK2730" t="inlineStr">
        <is>
          <t>040aeed26bb911f09e3291d458bb462c</t>
        </is>
      </c>
      <c r="BL2730" t="b">
        <v>0</v>
      </c>
      <c r="BM2730" t="inlineStr">
        <is>
          <t>---</t>
        </is>
      </c>
      <c r="BN2730" t="inlineStr">
        <is>
          <t>66.9.168.99</t>
        </is>
      </c>
      <c r="BO2730" t="inlineStr">
        <is>
          <t xml:space="preserve">Christian  Francois </t>
        </is>
      </c>
    </row>
    <row r="2731">
      <c r="A2731" t="inlineStr">
        <is>
          <t>2729</t>
        </is>
      </c>
      <c r="B2731" t="inlineStr">
        <is>
          <t>eee6dd86-e1ea-4ea9-96cd-b070c0704e48</t>
        </is>
      </c>
      <c r="C2731" t="inlineStr">
        <is>
          <t>2025-07-24</t>
        </is>
      </c>
      <c r="D2731" t="inlineStr">
        <is>
          <t>10</t>
        </is>
      </c>
      <c r="E2731" t="inlineStr">
        <is>
          <t>---</t>
        </is>
      </c>
      <c r="F2731" t="inlineStr">
        <is>
          <t>1</t>
        </is>
      </c>
      <c r="G2731" t="inlineStr">
        <is>
          <t>---</t>
        </is>
      </c>
      <c r="H2731" t="inlineStr">
        <is>
          <t>1</t>
        </is>
      </c>
      <c r="I2731" t="inlineStr">
        <is>
          <t>1</t>
        </is>
      </c>
      <c r="J2731" t="inlineStr">
        <is>
          <t>2</t>
        </is>
      </c>
      <c r="K2731" t="inlineStr">
        <is>
          <t>---</t>
        </is>
      </c>
      <c r="L2731" t="inlineStr">
        <is>
          <t>---</t>
        </is>
      </c>
      <c r="M2731" t="inlineStr">
        <is>
          <t>---</t>
        </is>
      </c>
      <c r="N2731" t="inlineStr">
        <is>
          <t>---</t>
        </is>
      </c>
      <c r="O2731" t="inlineStr">
        <is>
          <t>---</t>
        </is>
      </c>
      <c r="P2731" t="inlineStr">
        <is>
          <t>---</t>
        </is>
      </c>
      <c r="Q2731" t="inlineStr">
        <is>
          <t>---</t>
        </is>
      </c>
      <c r="R2731" t="inlineStr"/>
      <c r="S2731" t="inlineStr"/>
      <c r="T2731" t="inlineStr"/>
      <c r="U2731">
        <f>HYPERLINK("https://www.commcarehq.org/a/caris-test/api/form_attachment/v1/eee6dd86-e1ea-4ea9-96cd-b070c0704e48/1753710371127.jpg")</f>
        <v/>
      </c>
      <c r="V2731" t="inlineStr"/>
      <c r="W2731" t="inlineStr"/>
      <c r="X2731" t="inlineStr">
        <is>
          <t>PAP/NPFS/ST02689</t>
        </is>
      </c>
      <c r="Y2731" t="inlineStr">
        <is>
          <t>PAP/NPFS/ST02689</t>
        </is>
      </c>
      <c r="Z2731" t="inlineStr">
        <is>
          <t>2025-07-28 13:46:16</t>
        </is>
      </c>
      <c r="AA2731" t="inlineStr">
        <is>
          <t>2025-07-28 13:45:48</t>
        </is>
      </c>
      <c r="AB2731" t="inlineStr">
        <is>
          <t>2christelle</t>
        </is>
      </c>
      <c r="AC2731" t="inlineStr">
        <is>
          <t>2025-07-28 13:47:06</t>
        </is>
      </c>
      <c r="AD2731" s="1" t="inlineStr">
        <is>
          <t>https://www.commcarehq.org/a/caris-test/reports/form_data/eee6dd86-e1ea-4ea9-96cd-b070c0704e48/</t>
        </is>
      </c>
      <c r="AE2731" t="inlineStr">
        <is>
          <t>---</t>
        </is>
      </c>
      <c r="AF2731" t="inlineStr">
        <is>
          <t>3c5a623af057e23a32ae4000_27466</t>
        </is>
      </c>
      <c r="AG2731" t="inlineStr">
        <is>
          <t>---</t>
        </is>
      </c>
      <c r="AH2731" t="inlineStr">
        <is>
          <t>2025-07-28 13:46:16</t>
        </is>
      </c>
      <c r="AI2731" t="inlineStr">
        <is>
          <t>246df32431d94e4a97fb5b1b8bef6b0e</t>
        </is>
      </c>
      <c r="AJ2731" t="inlineStr">
        <is>
          <t>2025-07-24</t>
        </is>
      </c>
      <c r="AK2731" t="inlineStr">
        <is>
          <t>10</t>
        </is>
      </c>
      <c r="AL2731" t="inlineStr">
        <is>
          <t>---</t>
        </is>
      </c>
      <c r="AM2731" t="inlineStr">
        <is>
          <t>1</t>
        </is>
      </c>
      <c r="AN2731" t="inlineStr">
        <is>
          <t>---</t>
        </is>
      </c>
      <c r="AO2731" t="inlineStr">
        <is>
          <t>1</t>
        </is>
      </c>
      <c r="AP2731" t="inlineStr">
        <is>
          <t>1</t>
        </is>
      </c>
      <c r="AQ2731" t="inlineStr"/>
      <c r="AR2731" t="inlineStr"/>
      <c r="AS2731" t="inlineStr"/>
      <c r="AT2731" t="inlineStr"/>
      <c r="AU2731" t="inlineStr">
        <is>
          <t>---</t>
        </is>
      </c>
      <c r="AV2731" t="inlineStr">
        <is>
          <t>---</t>
        </is>
      </c>
      <c r="AW2731" t="inlineStr">
        <is>
          <t>---</t>
        </is>
      </c>
      <c r="AX2731" t="inlineStr">
        <is>
          <t>---</t>
        </is>
      </c>
      <c r="AY2731" t="inlineStr">
        <is>
          <t>---</t>
        </is>
      </c>
      <c r="AZ2731" t="inlineStr">
        <is>
          <t>---</t>
        </is>
      </c>
      <c r="BA2731" t="inlineStr">
        <is>
          <t>246df32431d94e4a97fb5b1b8bef6b0e</t>
        </is>
      </c>
      <c r="BB2731" t="inlineStr">
        <is>
          <t>http://openrosa.org/formdesigner/0B48E039-1E80-49A7-AC24-732B6E788E39</t>
        </is>
      </c>
      <c r="BC2731" t="inlineStr">
        <is>
          <t>Ration et autres visites</t>
        </is>
      </c>
      <c r="BD2731" t="inlineStr">
        <is>
          <t>CommCare Android, version "2.57.1"(474458). App v16173. CommCare Version 2.57.1. Build 474458, built on: 2025-07-03</t>
        </is>
      </c>
      <c r="BE2731" t="inlineStr">
        <is>
          <t>commcare_95f1782f-8426-4434-b328-8386bbd0e352</t>
        </is>
      </c>
      <c r="BF2731" t="inlineStr">
        <is>
          <t>18.5351132 -72.3118908 141.4 9.55</t>
        </is>
      </c>
      <c r="BG2731" t="inlineStr">
        <is>
          <t>f13d8149fc6d39ebe86af18272310ff9</t>
        </is>
      </c>
      <c r="BH2731" t="inlineStr">
        <is>
          <t>e80e5bb19d0d4d1e94c8a1a966fa7d8f</t>
        </is>
      </c>
      <c r="BI2731" t="inlineStr">
        <is>
          <t>15246</t>
        </is>
      </c>
      <c r="BJ2731" t="inlineStr">
        <is>
          <t>XFormInstance</t>
        </is>
      </c>
      <c r="BK2731" t="inlineStr">
        <is>
          <t>040aeed26bb911f09e3291d458bb462c</t>
        </is>
      </c>
      <c r="BL2731" t="b">
        <v>0</v>
      </c>
      <c r="BM2731" t="inlineStr">
        <is>
          <t>---</t>
        </is>
      </c>
      <c r="BN2731" t="inlineStr">
        <is>
          <t>66.9.168.99</t>
        </is>
      </c>
      <c r="BO2731" t="inlineStr">
        <is>
          <t>Rene Dieudna</t>
        </is>
      </c>
    </row>
    <row r="2732">
      <c r="A2732" t="inlineStr">
        <is>
          <t>2730</t>
        </is>
      </c>
      <c r="B2732" t="inlineStr">
        <is>
          <t>89784b8b-e8f2-4323-b28d-13585a614a9f</t>
        </is>
      </c>
      <c r="C2732" t="inlineStr">
        <is>
          <t>2025-07-23</t>
        </is>
      </c>
      <c r="D2732" t="inlineStr">
        <is>
          <t>3</t>
        </is>
      </c>
      <c r="E2732" t="inlineStr">
        <is>
          <t>---</t>
        </is>
      </c>
      <c r="F2732" t="inlineStr">
        <is>
          <t>0</t>
        </is>
      </c>
      <c r="G2732" t="inlineStr">
        <is>
          <t>---</t>
        </is>
      </c>
      <c r="H2732" t="inlineStr">
        <is>
          <t>1</t>
        </is>
      </c>
      <c r="I2732" t="inlineStr">
        <is>
          <t>1</t>
        </is>
      </c>
      <c r="J2732" t="inlineStr">
        <is>
          <t>1</t>
        </is>
      </c>
      <c r="K2732" t="inlineStr">
        <is>
          <t>---</t>
        </is>
      </c>
      <c r="L2732" t="inlineStr">
        <is>
          <t>---</t>
        </is>
      </c>
      <c r="M2732" t="inlineStr">
        <is>
          <t>---</t>
        </is>
      </c>
      <c r="N2732" t="inlineStr">
        <is>
          <t>---</t>
        </is>
      </c>
      <c r="O2732" t="inlineStr">
        <is>
          <t>---</t>
        </is>
      </c>
      <c r="P2732" t="inlineStr">
        <is>
          <t>---</t>
        </is>
      </c>
      <c r="Q2732" t="inlineStr">
        <is>
          <t>---</t>
        </is>
      </c>
      <c r="R2732" t="inlineStr"/>
      <c r="S2732" t="inlineStr"/>
      <c r="T2732" t="inlineStr"/>
      <c r="U2732" t="inlineStr"/>
      <c r="V2732" t="inlineStr"/>
      <c r="W2732" t="inlineStr"/>
      <c r="X2732" t="inlineStr">
        <is>
          <t>CAP/CMBV/ST02345</t>
        </is>
      </c>
      <c r="Y2732" t="inlineStr">
        <is>
          <t>CAP/CMBV/ST02345</t>
        </is>
      </c>
      <c r="Z2732" t="inlineStr">
        <is>
          <t>2025-07-23 13:52:32</t>
        </is>
      </c>
      <c r="AA2732" t="inlineStr">
        <is>
          <t>2025-07-23 13:52:19</t>
        </is>
      </c>
      <c r="AB2732" t="inlineStr">
        <is>
          <t>1pierre</t>
        </is>
      </c>
      <c r="AC2732" t="inlineStr">
        <is>
          <t>2025-07-28 13:53:23</t>
        </is>
      </c>
      <c r="AD2732" s="1" t="inlineStr">
        <is>
          <t>https://www.commcarehq.org/a/caris-test/reports/form_data/89784b8b-e8f2-4323-b28d-13585a614a9f/</t>
        </is>
      </c>
      <c r="AE2732" t="inlineStr">
        <is>
          <t>---</t>
        </is>
      </c>
      <c r="AF2732" t="inlineStr">
        <is>
          <t>3c5a623af057e23a32ae4000_30619</t>
        </is>
      </c>
      <c r="AG2732" t="inlineStr">
        <is>
          <t>OK</t>
        </is>
      </c>
      <c r="AH2732" t="inlineStr">
        <is>
          <t>2025-07-23 13:52:32</t>
        </is>
      </c>
      <c r="AI2732" t="inlineStr">
        <is>
          <t>045b1f386b2c56b3c3cb2962ea440b8b</t>
        </is>
      </c>
      <c r="AJ2732" t="inlineStr">
        <is>
          <t>2025-07-23</t>
        </is>
      </c>
      <c r="AK2732" t="inlineStr">
        <is>
          <t>3</t>
        </is>
      </c>
      <c r="AL2732" t="inlineStr">
        <is>
          <t>---</t>
        </is>
      </c>
      <c r="AM2732" t="inlineStr">
        <is>
          <t>0</t>
        </is>
      </c>
      <c r="AN2732" t="inlineStr">
        <is>
          <t>---</t>
        </is>
      </c>
      <c r="AO2732" t="inlineStr">
        <is>
          <t>1</t>
        </is>
      </c>
      <c r="AP2732" t="inlineStr">
        <is>
          <t>1</t>
        </is>
      </c>
      <c r="AQ2732" t="inlineStr"/>
      <c r="AR2732" t="inlineStr"/>
      <c r="AS2732" t="inlineStr"/>
      <c r="AT2732" t="inlineStr"/>
      <c r="AU2732" t="inlineStr">
        <is>
          <t>---</t>
        </is>
      </c>
      <c r="AV2732" t="inlineStr">
        <is>
          <t>---</t>
        </is>
      </c>
      <c r="AW2732" t="inlineStr">
        <is>
          <t>---</t>
        </is>
      </c>
      <c r="AX2732" t="inlineStr">
        <is>
          <t>---</t>
        </is>
      </c>
      <c r="AY2732" t="inlineStr">
        <is>
          <t>---</t>
        </is>
      </c>
      <c r="AZ2732" t="inlineStr">
        <is>
          <t>---</t>
        </is>
      </c>
      <c r="BA2732" t="inlineStr">
        <is>
          <t>045b1f386b2c56b3c3cb2962ea440b8b</t>
        </is>
      </c>
      <c r="BB2732" t="inlineStr">
        <is>
          <t>http://openrosa.org/formdesigner/0B48E039-1E80-49A7-AC24-732B6E788E39</t>
        </is>
      </c>
      <c r="BC2732" t="inlineStr">
        <is>
          <t>Ration et autres visites</t>
        </is>
      </c>
      <c r="BD2732" t="inlineStr">
        <is>
          <t>CommCare Android, version "2.57.0"(472005). App v16173. CommCare Version 2.57.0. Build 472005, built on: 2025-05-09</t>
        </is>
      </c>
      <c r="BE2732" t="inlineStr">
        <is>
          <t>commcare_05d78f59-ebda-491c-89b8-6c42bab0e02e</t>
        </is>
      </c>
      <c r="BF2732" t="inlineStr"/>
      <c r="BG2732" t="inlineStr">
        <is>
          <t>f13d8149fc6d39ebe86af18272310ff9</t>
        </is>
      </c>
      <c r="BH2732" t="inlineStr">
        <is>
          <t>e80e5bb19d0d4d1e94c8a1a966fa7d8f</t>
        </is>
      </c>
      <c r="BI2732" t="inlineStr">
        <is>
          <t>15246</t>
        </is>
      </c>
      <c r="BJ2732" t="inlineStr">
        <is>
          <t>XFormInstance</t>
        </is>
      </c>
      <c r="BK2732" t="inlineStr">
        <is>
          <t>d2fa86d66bb811f09ee4c3913ca96f1a</t>
        </is>
      </c>
      <c r="BL2732" t="b">
        <v>0</v>
      </c>
      <c r="BM2732" t="inlineStr">
        <is>
          <t>---</t>
        </is>
      </c>
      <c r="BN2732" t="inlineStr">
        <is>
          <t>66.9.168.85</t>
        </is>
      </c>
      <c r="BO2732" t="inlineStr">
        <is>
          <t>Cassandeline Bernadin</t>
        </is>
      </c>
    </row>
    <row r="2733">
      <c r="A2733" t="inlineStr">
        <is>
          <t>2731</t>
        </is>
      </c>
      <c r="B2733" t="inlineStr">
        <is>
          <t>cd71ebbf-16c9-4035-a156-096b2e08103d</t>
        </is>
      </c>
      <c r="C2733" t="inlineStr">
        <is>
          <t>2025-07-24</t>
        </is>
      </c>
      <c r="D2733" t="inlineStr">
        <is>
          <t>3</t>
        </is>
      </c>
      <c r="E2733" t="inlineStr">
        <is>
          <t>---</t>
        </is>
      </c>
      <c r="F2733" t="inlineStr">
        <is>
          <t>0</t>
        </is>
      </c>
      <c r="G2733" t="inlineStr">
        <is>
          <t>---</t>
        </is>
      </c>
      <c r="H2733" t="inlineStr">
        <is>
          <t>1</t>
        </is>
      </c>
      <c r="I2733" t="inlineStr">
        <is>
          <t>0</t>
        </is>
      </c>
      <c r="J2733" t="inlineStr">
        <is>
          <t>---</t>
        </is>
      </c>
      <c r="K2733" t="inlineStr">
        <is>
          <t>---</t>
        </is>
      </c>
      <c r="L2733" t="inlineStr">
        <is>
          <t>---</t>
        </is>
      </c>
      <c r="M2733" t="inlineStr">
        <is>
          <t>---</t>
        </is>
      </c>
      <c r="N2733" t="inlineStr">
        <is>
          <t>---</t>
        </is>
      </c>
      <c r="O2733" t="inlineStr">
        <is>
          <t>---</t>
        </is>
      </c>
      <c r="P2733" t="inlineStr">
        <is>
          <t>---</t>
        </is>
      </c>
      <c r="Q2733" t="inlineStr">
        <is>
          <t>---</t>
        </is>
      </c>
      <c r="R2733" t="inlineStr">
        <is>
          <t>---</t>
        </is>
      </c>
      <c r="S2733" t="inlineStr">
        <is>
          <t>---</t>
        </is>
      </c>
      <c r="T2733" t="inlineStr">
        <is>
          <t>---</t>
        </is>
      </c>
      <c r="U2733" t="inlineStr">
        <is>
          <t>---</t>
        </is>
      </c>
      <c r="V2733" t="inlineStr">
        <is>
          <t>---</t>
        </is>
      </c>
      <c r="W2733" t="inlineStr"/>
      <c r="X2733" t="inlineStr">
        <is>
          <t>CAP/CALT/ST00972</t>
        </is>
      </c>
      <c r="Y2733" t="inlineStr">
        <is>
          <t>CAP/CALT/ST00972</t>
        </is>
      </c>
      <c r="Z2733" t="inlineStr">
        <is>
          <t>2025-07-25 19:32:10</t>
        </is>
      </c>
      <c r="AA2733" t="inlineStr">
        <is>
          <t>2025-07-25 19:31:58</t>
        </is>
      </c>
      <c r="AB2733" t="inlineStr">
        <is>
          <t>1irania</t>
        </is>
      </c>
      <c r="AC2733" t="inlineStr">
        <is>
          <t>2025-07-28 13:54:33</t>
        </is>
      </c>
      <c r="AD2733" s="1" t="inlineStr">
        <is>
          <t>https://www.commcarehq.org/a/caris-test/reports/form_data/cd71ebbf-16c9-4035-a156-096b2e08103d/</t>
        </is>
      </c>
      <c r="AE2733" t="inlineStr">
        <is>
          <t>---</t>
        </is>
      </c>
      <c r="AF2733" t="inlineStr">
        <is>
          <t>3c5a623af057e23a32ae4000_26422</t>
        </is>
      </c>
      <c r="AG2733" t="inlineStr">
        <is>
          <t>OK</t>
        </is>
      </c>
      <c r="AH2733" t="inlineStr">
        <is>
          <t>2025-07-25 19:32:10</t>
        </is>
      </c>
      <c r="AI2733" t="inlineStr">
        <is>
          <t>42a82b7de9e609ae71648670ad4c56aa</t>
        </is>
      </c>
      <c r="AJ2733" t="inlineStr">
        <is>
          <t>2025-07-24</t>
        </is>
      </c>
      <c r="AK2733" t="inlineStr">
        <is>
          <t>3</t>
        </is>
      </c>
      <c r="AL2733" t="inlineStr">
        <is>
          <t>---</t>
        </is>
      </c>
      <c r="AM2733" t="inlineStr">
        <is>
          <t>0</t>
        </is>
      </c>
      <c r="AN2733" t="inlineStr">
        <is>
          <t>---</t>
        </is>
      </c>
      <c r="AO2733" t="inlineStr">
        <is>
          <t>1</t>
        </is>
      </c>
      <c r="AP2733" t="inlineStr">
        <is>
          <t>0</t>
        </is>
      </c>
      <c r="AQ2733" t="inlineStr">
        <is>
          <t>---</t>
        </is>
      </c>
      <c r="AR2733" t="inlineStr">
        <is>
          <t>---</t>
        </is>
      </c>
      <c r="AS2733" t="inlineStr">
        <is>
          <t>---</t>
        </is>
      </c>
      <c r="AT2733" t="inlineStr"/>
      <c r="AU2733" t="inlineStr">
        <is>
          <t>---</t>
        </is>
      </c>
      <c r="AV2733" t="inlineStr">
        <is>
          <t>---</t>
        </is>
      </c>
      <c r="AW2733" t="inlineStr">
        <is>
          <t>---</t>
        </is>
      </c>
      <c r="AX2733" t="inlineStr">
        <is>
          <t>---</t>
        </is>
      </c>
      <c r="AY2733" t="inlineStr">
        <is>
          <t>---</t>
        </is>
      </c>
      <c r="AZ2733" t="inlineStr">
        <is>
          <t>---</t>
        </is>
      </c>
      <c r="BA2733" t="inlineStr">
        <is>
          <t>42a82b7de9e609ae71648670ad4c56aa</t>
        </is>
      </c>
      <c r="BB2733" t="inlineStr">
        <is>
          <t>http://openrosa.org/formdesigner/0B48E039-1E80-49A7-AC24-732B6E788E39</t>
        </is>
      </c>
      <c r="BC2733" t="inlineStr">
        <is>
          <t>Ration et autres visites</t>
        </is>
      </c>
      <c r="BD2733" t="inlineStr">
        <is>
          <t>CommCare Android, version "2.57.0"(474021). App v16173. CommCare Version 2.57.0. Build 474021, built on: 2025-06-13</t>
        </is>
      </c>
      <c r="BE2733" t="inlineStr">
        <is>
          <t>commcare_810115cc-52c5-4875-8fe9-3d267d1618b9</t>
        </is>
      </c>
      <c r="BF2733" t="inlineStr"/>
      <c r="BG2733" t="inlineStr">
        <is>
          <t>f13d8149fc6d39ebe86af18272310ff9</t>
        </is>
      </c>
      <c r="BH2733" t="inlineStr">
        <is>
          <t>e80e5bb19d0d4d1e94c8a1a966fa7d8f</t>
        </is>
      </c>
      <c r="BI2733" t="inlineStr">
        <is>
          <t>15246</t>
        </is>
      </c>
      <c r="BJ2733" t="inlineStr">
        <is>
          <t>XFormInstance</t>
        </is>
      </c>
      <c r="BK2733" t="inlineStr">
        <is>
          <t>06fdf81c676a11f095d8dddfb5a7bdca</t>
        </is>
      </c>
      <c r="BL2733" t="b">
        <v>0</v>
      </c>
      <c r="BM2733" t="inlineStr">
        <is>
          <t>---</t>
        </is>
      </c>
      <c r="BN2733" t="inlineStr">
        <is>
          <t>66.9.168.85</t>
        </is>
      </c>
      <c r="BO2733" t="inlineStr">
        <is>
          <t>Milandie Jean</t>
        </is>
      </c>
    </row>
    <row r="2734">
      <c r="A2734" t="inlineStr">
        <is>
          <t>2732</t>
        </is>
      </c>
      <c r="B2734" t="inlineStr">
        <is>
          <t>7fb19838-7540-4de0-b3c1-c853e37652e6</t>
        </is>
      </c>
      <c r="C2734" t="inlineStr">
        <is>
          <t>2025-07-24</t>
        </is>
      </c>
      <c r="D2734" t="inlineStr">
        <is>
          <t>3</t>
        </is>
      </c>
      <c r="E2734" t="inlineStr">
        <is>
          <t>---</t>
        </is>
      </c>
      <c r="F2734" t="inlineStr">
        <is>
          <t>0</t>
        </is>
      </c>
      <c r="G2734" t="inlineStr">
        <is>
          <t>---</t>
        </is>
      </c>
      <c r="H2734" t="inlineStr">
        <is>
          <t>1</t>
        </is>
      </c>
      <c r="I2734" t="inlineStr">
        <is>
          <t>0</t>
        </is>
      </c>
      <c r="J2734" t="inlineStr">
        <is>
          <t>---</t>
        </is>
      </c>
      <c r="K2734" t="inlineStr">
        <is>
          <t>---</t>
        </is>
      </c>
      <c r="L2734" t="inlineStr">
        <is>
          <t>---</t>
        </is>
      </c>
      <c r="M2734" t="inlineStr">
        <is>
          <t>---</t>
        </is>
      </c>
      <c r="N2734" t="inlineStr">
        <is>
          <t>---</t>
        </is>
      </c>
      <c r="O2734" t="inlineStr">
        <is>
          <t>---</t>
        </is>
      </c>
      <c r="P2734" t="inlineStr">
        <is>
          <t>---</t>
        </is>
      </c>
      <c r="Q2734" t="inlineStr">
        <is>
          <t>---</t>
        </is>
      </c>
      <c r="R2734" t="inlineStr">
        <is>
          <t>---</t>
        </is>
      </c>
      <c r="S2734" t="inlineStr">
        <is>
          <t>---</t>
        </is>
      </c>
      <c r="T2734" t="inlineStr">
        <is>
          <t>---</t>
        </is>
      </c>
      <c r="U2734" t="inlineStr">
        <is>
          <t>---</t>
        </is>
      </c>
      <c r="V2734" t="inlineStr">
        <is>
          <t>---</t>
        </is>
      </c>
      <c r="W2734" t="inlineStr"/>
      <c r="X2734" t="inlineStr">
        <is>
          <t>CAP/CALT/ST01584</t>
        </is>
      </c>
      <c r="Y2734" t="inlineStr">
        <is>
          <t>CAP/CALT/ST01584</t>
        </is>
      </c>
      <c r="Z2734" t="inlineStr">
        <is>
          <t>2025-07-25 19:32:44</t>
        </is>
      </c>
      <c r="AA2734" t="inlineStr">
        <is>
          <t>2025-07-25 19:32:30</t>
        </is>
      </c>
      <c r="AB2734" t="inlineStr">
        <is>
          <t>1irania</t>
        </is>
      </c>
      <c r="AC2734" t="inlineStr">
        <is>
          <t>2025-07-28 13:54:33</t>
        </is>
      </c>
      <c r="AD2734" s="1" t="inlineStr">
        <is>
          <t>https://www.commcarehq.org/a/caris-test/reports/form_data/7fb19838-7540-4de0-b3c1-c853e37652e6/</t>
        </is>
      </c>
      <c r="AE2734" t="inlineStr">
        <is>
          <t>---</t>
        </is>
      </c>
      <c r="AF2734" t="inlineStr">
        <is>
          <t>3c5a623af057e23a32ae4000_47390</t>
        </is>
      </c>
      <c r="AG2734" t="inlineStr">
        <is>
          <t>OK</t>
        </is>
      </c>
      <c r="AH2734" t="inlineStr">
        <is>
          <t>2025-07-25 19:32:44</t>
        </is>
      </c>
      <c r="AI2734" t="inlineStr">
        <is>
          <t>42a82b7de9e609ae71648670ad4c56aa</t>
        </is>
      </c>
      <c r="AJ2734" t="inlineStr">
        <is>
          <t>2025-07-24</t>
        </is>
      </c>
      <c r="AK2734" t="inlineStr">
        <is>
          <t>3</t>
        </is>
      </c>
      <c r="AL2734" t="inlineStr">
        <is>
          <t>---</t>
        </is>
      </c>
      <c r="AM2734" t="inlineStr">
        <is>
          <t>0</t>
        </is>
      </c>
      <c r="AN2734" t="inlineStr">
        <is>
          <t>---</t>
        </is>
      </c>
      <c r="AO2734" t="inlineStr">
        <is>
          <t>1</t>
        </is>
      </c>
      <c r="AP2734" t="inlineStr">
        <is>
          <t>0</t>
        </is>
      </c>
      <c r="AQ2734" t="inlineStr">
        <is>
          <t>---</t>
        </is>
      </c>
      <c r="AR2734" t="inlineStr">
        <is>
          <t>---</t>
        </is>
      </c>
      <c r="AS2734" t="inlineStr">
        <is>
          <t>---</t>
        </is>
      </c>
      <c r="AT2734" t="inlineStr"/>
      <c r="AU2734" t="inlineStr">
        <is>
          <t>---</t>
        </is>
      </c>
      <c r="AV2734" t="inlineStr">
        <is>
          <t>---</t>
        </is>
      </c>
      <c r="AW2734" t="inlineStr">
        <is>
          <t>---</t>
        </is>
      </c>
      <c r="AX2734" t="inlineStr">
        <is>
          <t>---</t>
        </is>
      </c>
      <c r="AY2734" t="inlineStr">
        <is>
          <t>---</t>
        </is>
      </c>
      <c r="AZ2734" t="inlineStr">
        <is>
          <t>---</t>
        </is>
      </c>
      <c r="BA2734" t="inlineStr">
        <is>
          <t>42a82b7de9e609ae71648670ad4c56aa</t>
        </is>
      </c>
      <c r="BB2734" t="inlineStr">
        <is>
          <t>http://openrosa.org/formdesigner/0B48E039-1E80-49A7-AC24-732B6E788E39</t>
        </is>
      </c>
      <c r="BC2734" t="inlineStr">
        <is>
          <t>Ration et autres visites</t>
        </is>
      </c>
      <c r="BD2734" t="inlineStr">
        <is>
          <t>CommCare Android, version "2.57.0"(474021). App v16173. CommCare Version 2.57.0. Build 474021, built on: 2025-06-13</t>
        </is>
      </c>
      <c r="BE2734" t="inlineStr">
        <is>
          <t>commcare_810115cc-52c5-4875-8fe9-3d267d1618b9</t>
        </is>
      </c>
      <c r="BF2734" t="inlineStr"/>
      <c r="BG2734" t="inlineStr">
        <is>
          <t>f13d8149fc6d39ebe86af18272310ff9</t>
        </is>
      </c>
      <c r="BH2734" t="inlineStr">
        <is>
          <t>e80e5bb19d0d4d1e94c8a1a966fa7d8f</t>
        </is>
      </c>
      <c r="BI2734" t="inlineStr">
        <is>
          <t>15246</t>
        </is>
      </c>
      <c r="BJ2734" t="inlineStr">
        <is>
          <t>XFormInstance</t>
        </is>
      </c>
      <c r="BK2734" t="inlineStr">
        <is>
          <t>06fdf81c676a11f095d8dddfb5a7bdca</t>
        </is>
      </c>
      <c r="BL2734" t="b">
        <v>0</v>
      </c>
      <c r="BM2734" t="inlineStr">
        <is>
          <t>---</t>
        </is>
      </c>
      <c r="BN2734" t="inlineStr">
        <is>
          <t>66.9.168.85</t>
        </is>
      </c>
      <c r="BO2734" t="inlineStr">
        <is>
          <t>Milandiana Firmin</t>
        </is>
      </c>
    </row>
    <row r="2735">
      <c r="A2735" t="inlineStr">
        <is>
          <t>2733</t>
        </is>
      </c>
      <c r="B2735" t="inlineStr">
        <is>
          <t>ba5dfd68-2040-4e25-a06b-977ca5ea93f3</t>
        </is>
      </c>
      <c r="C2735" t="inlineStr">
        <is>
          <t>2025-07-25</t>
        </is>
      </c>
      <c r="D2735" t="inlineStr">
        <is>
          <t>4</t>
        </is>
      </c>
      <c r="E2735" t="inlineStr">
        <is>
          <t>visite pour numero telephone</t>
        </is>
      </c>
      <c r="F2735" t="inlineStr">
        <is>
          <t>0</t>
        </is>
      </c>
      <c r="G2735" t="inlineStr">
        <is>
          <t>pas gen telephone</t>
        </is>
      </c>
      <c r="H2735" t="inlineStr">
        <is>
          <t>1</t>
        </is>
      </c>
      <c r="I2735" t="inlineStr">
        <is>
          <t>1</t>
        </is>
      </c>
      <c r="J2735" t="inlineStr">
        <is>
          <t>1</t>
        </is>
      </c>
      <c r="K2735" t="inlineStr">
        <is>
          <t>---</t>
        </is>
      </c>
      <c r="L2735" t="inlineStr">
        <is>
          <t>---</t>
        </is>
      </c>
      <c r="M2735" t="inlineStr">
        <is>
          <t>---</t>
        </is>
      </c>
      <c r="N2735" t="inlineStr">
        <is>
          <t>---</t>
        </is>
      </c>
      <c r="O2735" t="inlineStr">
        <is>
          <t>---</t>
        </is>
      </c>
      <c r="P2735" t="inlineStr">
        <is>
          <t>---</t>
        </is>
      </c>
      <c r="Q2735" t="inlineStr">
        <is>
          <t>---</t>
        </is>
      </c>
      <c r="R2735" t="inlineStr"/>
      <c r="S2735" t="inlineStr"/>
      <c r="T2735" t="inlineStr"/>
      <c r="U2735" t="inlineStr"/>
      <c r="V2735" t="inlineStr"/>
      <c r="W2735" t="inlineStr"/>
      <c r="X2735" t="inlineStr">
        <is>
          <t>CAP/CMBV/ST01611</t>
        </is>
      </c>
      <c r="Y2735" t="inlineStr">
        <is>
          <t>CAP/CMBV/ST01611</t>
        </is>
      </c>
      <c r="Z2735" t="inlineStr">
        <is>
          <t>2025-07-25 14:09:24</t>
        </is>
      </c>
      <c r="AA2735" t="inlineStr">
        <is>
          <t>2025-07-25 14:07:51</t>
        </is>
      </c>
      <c r="AB2735" t="inlineStr">
        <is>
          <t>1pierre</t>
        </is>
      </c>
      <c r="AC2735" t="inlineStr">
        <is>
          <t>2025-07-28 14:11:31</t>
        </is>
      </c>
      <c r="AD2735" s="1" t="inlineStr">
        <is>
          <t>https://www.commcarehq.org/a/caris-test/reports/form_data/ba5dfd68-2040-4e25-a06b-977ca5ea93f3/</t>
        </is>
      </c>
      <c r="AE2735" t="inlineStr">
        <is>
          <t>---</t>
        </is>
      </c>
      <c r="AF2735" t="inlineStr">
        <is>
          <t>6ca43fb31cb1415e90e458672f3c262c</t>
        </is>
      </c>
      <c r="AG2735" t="inlineStr">
        <is>
          <t>---</t>
        </is>
      </c>
      <c r="AH2735" t="inlineStr">
        <is>
          <t>2025-07-25 14:09:24</t>
        </is>
      </c>
      <c r="AI2735" t="inlineStr">
        <is>
          <t>045b1f386b2c56b3c3cb2962ea440b8b</t>
        </is>
      </c>
      <c r="AJ2735" t="inlineStr">
        <is>
          <t>2025-07-25</t>
        </is>
      </c>
      <c r="AK2735" t="inlineStr">
        <is>
          <t>4</t>
        </is>
      </c>
      <c r="AL2735" t="inlineStr">
        <is>
          <t>visite pour numero telephone</t>
        </is>
      </c>
      <c r="AM2735" t="inlineStr">
        <is>
          <t>0</t>
        </is>
      </c>
      <c r="AN2735" t="inlineStr">
        <is>
          <t>pas gen telephone</t>
        </is>
      </c>
      <c r="AO2735" t="inlineStr">
        <is>
          <t>1</t>
        </is>
      </c>
      <c r="AP2735" t="inlineStr">
        <is>
          <t>1</t>
        </is>
      </c>
      <c r="AQ2735" t="inlineStr"/>
      <c r="AR2735" t="inlineStr"/>
      <c r="AS2735" t="inlineStr"/>
      <c r="AT2735" t="inlineStr"/>
      <c r="AU2735" t="inlineStr">
        <is>
          <t>---</t>
        </is>
      </c>
      <c r="AV2735" t="inlineStr">
        <is>
          <t>---</t>
        </is>
      </c>
      <c r="AW2735" t="inlineStr">
        <is>
          <t>---</t>
        </is>
      </c>
      <c r="AX2735" t="inlineStr">
        <is>
          <t>---</t>
        </is>
      </c>
      <c r="AY2735" t="inlineStr">
        <is>
          <t>---</t>
        </is>
      </c>
      <c r="AZ2735" t="inlineStr">
        <is>
          <t>---</t>
        </is>
      </c>
      <c r="BA2735" t="inlineStr">
        <is>
          <t>045b1f386b2c56b3c3cb2962ea440b8b</t>
        </is>
      </c>
      <c r="BB2735" t="inlineStr">
        <is>
          <t>http://openrosa.org/formdesigner/0B48E039-1E80-49A7-AC24-732B6E788E39</t>
        </is>
      </c>
      <c r="BC2735" t="inlineStr">
        <is>
          <t>Ration et autres visites</t>
        </is>
      </c>
      <c r="BD2735" t="inlineStr">
        <is>
          <t>CommCare Android, version "2.57.0"(472005). App v16173. CommCare Version 2.57.0. Build 472005, built on: 2025-05-09</t>
        </is>
      </c>
      <c r="BE2735" t="inlineStr">
        <is>
          <t>commcare_05d78f59-ebda-491c-89b8-6c42bab0e02e</t>
        </is>
      </c>
      <c r="BF2735" t="inlineStr"/>
      <c r="BG2735" t="inlineStr">
        <is>
          <t>f13d8149fc6d39ebe86af18272310ff9</t>
        </is>
      </c>
      <c r="BH2735" t="inlineStr">
        <is>
          <t>e80e5bb19d0d4d1e94c8a1a966fa7d8f</t>
        </is>
      </c>
      <c r="BI2735" t="inlineStr">
        <is>
          <t>15246</t>
        </is>
      </c>
      <c r="BJ2735" t="inlineStr">
        <is>
          <t>XFormInstance</t>
        </is>
      </c>
      <c r="BK2735" t="inlineStr">
        <is>
          <t>309318506bbc11f0825a7f528c0e9c2a</t>
        </is>
      </c>
      <c r="BL2735" t="b">
        <v>0</v>
      </c>
      <c r="BM2735" t="inlineStr">
        <is>
          <t>---</t>
        </is>
      </c>
      <c r="BN2735" t="inlineStr">
        <is>
          <t>66.9.168.85</t>
        </is>
      </c>
      <c r="BO2735" t="inlineStr">
        <is>
          <t>Niveldie Maximé</t>
        </is>
      </c>
    </row>
    <row r="2736">
      <c r="A2736" t="inlineStr">
        <is>
          <t>2734</t>
        </is>
      </c>
      <c r="B2736" t="inlineStr">
        <is>
          <t>9ea77bfc-86c2-4f29-bef1-7a659e397dc5</t>
        </is>
      </c>
      <c r="C2736" t="inlineStr">
        <is>
          <t>2025-07-21</t>
        </is>
      </c>
      <c r="D2736" t="inlineStr">
        <is>
          <t>8</t>
        </is>
      </c>
      <c r="E2736" t="inlineStr">
        <is>
          <t>---</t>
        </is>
      </c>
      <c r="F2736" t="inlineStr">
        <is>
          <t>0</t>
        </is>
      </c>
      <c r="G2736" t="inlineStr">
        <is>
          <t>---</t>
        </is>
      </c>
      <c r="H2736" t="inlineStr">
        <is>
          <t>1</t>
        </is>
      </c>
      <c r="I2736" t="inlineStr">
        <is>
          <t>1</t>
        </is>
      </c>
      <c r="J2736" t="inlineStr">
        <is>
          <t>1</t>
        </is>
      </c>
      <c r="K2736" t="inlineStr">
        <is>
          <t>---</t>
        </is>
      </c>
      <c r="L2736" t="inlineStr">
        <is>
          <t>---</t>
        </is>
      </c>
      <c r="M2736" t="inlineStr">
        <is>
          <t>---</t>
        </is>
      </c>
      <c r="N2736" t="inlineStr">
        <is>
          <t>---</t>
        </is>
      </c>
      <c r="O2736" t="inlineStr">
        <is>
          <t>---</t>
        </is>
      </c>
      <c r="P2736" t="inlineStr">
        <is>
          <t>---</t>
        </is>
      </c>
      <c r="Q2736" t="inlineStr">
        <is>
          <t>---</t>
        </is>
      </c>
      <c r="R2736" t="inlineStr"/>
      <c r="S2736" t="inlineStr"/>
      <c r="T2736" t="inlineStr"/>
      <c r="U2736" t="inlineStr"/>
      <c r="V2736" t="inlineStr"/>
      <c r="W2736" t="inlineStr"/>
      <c r="X2736" t="inlineStr">
        <is>
          <t>GON/CSKS/PED00342</t>
        </is>
      </c>
      <c r="Y2736" t="inlineStr">
        <is>
          <t>GON/CSKS/PED00342</t>
        </is>
      </c>
      <c r="Z2736" t="inlineStr">
        <is>
          <t>2025-07-26 00:07:15</t>
        </is>
      </c>
      <c r="AA2736" t="inlineStr">
        <is>
          <t>2025-07-26 00:06:51</t>
        </is>
      </c>
      <c r="AB2736" t="inlineStr">
        <is>
          <t>6dorena</t>
        </is>
      </c>
      <c r="AC2736" t="inlineStr">
        <is>
          <t>2025-07-28 16:11:21</t>
        </is>
      </c>
      <c r="AD2736" s="1" t="inlineStr">
        <is>
          <t>https://www.commcarehq.org/a/caris-test/reports/form_data/9ea77bfc-86c2-4f29-bef1-7a659e397dc5/</t>
        </is>
      </c>
      <c r="AE2736" t="inlineStr">
        <is>
          <t>---</t>
        </is>
      </c>
      <c r="AF2736" t="inlineStr">
        <is>
          <t>3c5a623af057e23a32ae4000_177708</t>
        </is>
      </c>
      <c r="AG2736" t="inlineStr">
        <is>
          <t>---</t>
        </is>
      </c>
      <c r="AH2736" t="inlineStr">
        <is>
          <t>2025-07-26 00:07:15</t>
        </is>
      </c>
      <c r="AI2736" t="inlineStr">
        <is>
          <t>3964b2205a0f20868524be13aab0b786</t>
        </is>
      </c>
      <c r="AJ2736" t="inlineStr">
        <is>
          <t>2025-07-21</t>
        </is>
      </c>
      <c r="AK2736" t="inlineStr">
        <is>
          <t>8</t>
        </is>
      </c>
      <c r="AL2736" t="inlineStr">
        <is>
          <t>---</t>
        </is>
      </c>
      <c r="AM2736" t="inlineStr">
        <is>
          <t>0</t>
        </is>
      </c>
      <c r="AN2736" t="inlineStr">
        <is>
          <t>---</t>
        </is>
      </c>
      <c r="AO2736" t="inlineStr">
        <is>
          <t>1</t>
        </is>
      </c>
      <c r="AP2736" t="inlineStr">
        <is>
          <t>1</t>
        </is>
      </c>
      <c r="AQ2736" t="inlineStr"/>
      <c r="AR2736" t="inlineStr"/>
      <c r="AS2736" t="inlineStr"/>
      <c r="AT2736" t="inlineStr"/>
      <c r="AU2736" t="inlineStr">
        <is>
          <t>---</t>
        </is>
      </c>
      <c r="AV2736" t="inlineStr">
        <is>
          <t>---</t>
        </is>
      </c>
      <c r="AW2736" t="inlineStr">
        <is>
          <t>---</t>
        </is>
      </c>
      <c r="AX2736" t="inlineStr">
        <is>
          <t>---</t>
        </is>
      </c>
      <c r="AY2736" t="inlineStr">
        <is>
          <t>---</t>
        </is>
      </c>
      <c r="AZ2736" t="inlineStr">
        <is>
          <t>---</t>
        </is>
      </c>
      <c r="BA2736" t="inlineStr">
        <is>
          <t>3964b2205a0f20868524be13aab0b786</t>
        </is>
      </c>
      <c r="BB2736" t="inlineStr">
        <is>
          <t>http://openrosa.org/formdesigner/0B48E039-1E80-49A7-AC24-732B6E788E39</t>
        </is>
      </c>
      <c r="BC2736" t="inlineStr">
        <is>
          <t>Ration et autres visites</t>
        </is>
      </c>
      <c r="BD2736" t="inlineStr">
        <is>
          <t>CommCare Android, version "2.57.0"(474021). App v16173. CommCare Version 2.57.0. Build 474021, built on: 2025-06-13</t>
        </is>
      </c>
      <c r="BE2736" t="inlineStr">
        <is>
          <t>commcare_8bfa4fa8-c694-426a-969e-07ff9318179f</t>
        </is>
      </c>
      <c r="BF2736" t="inlineStr"/>
      <c r="BG2736" t="inlineStr">
        <is>
          <t>f13d8149fc6d39ebe86af18272310ff9</t>
        </is>
      </c>
      <c r="BH2736" t="inlineStr">
        <is>
          <t>e80e5bb19d0d4d1e94c8a1a966fa7d8f</t>
        </is>
      </c>
      <c r="BI2736" t="inlineStr">
        <is>
          <t>15246</t>
        </is>
      </c>
      <c r="BJ2736" t="inlineStr">
        <is>
          <t>XFormInstance</t>
        </is>
      </c>
      <c r="BK2736" t="inlineStr">
        <is>
          <t>9bd6ea48641d11f0ad8f3d4ac384b352</t>
        </is>
      </c>
      <c r="BL2736" t="b">
        <v>0</v>
      </c>
      <c r="BM2736" t="inlineStr">
        <is>
          <t>---</t>
        </is>
      </c>
      <c r="BN2736" t="inlineStr">
        <is>
          <t>200.113.253.23</t>
        </is>
      </c>
      <c r="BO2736" t="inlineStr">
        <is>
          <t>Vanessa Valencia</t>
        </is>
      </c>
    </row>
    <row r="2737">
      <c r="A2737" t="inlineStr">
        <is>
          <t>2735</t>
        </is>
      </c>
      <c r="B2737" t="inlineStr">
        <is>
          <t>91ad4052-860d-4447-9cab-3b0c3bc3e680</t>
        </is>
      </c>
      <c r="C2737" t="inlineStr">
        <is>
          <t>2025-07-29</t>
        </is>
      </c>
      <c r="D2737" t="inlineStr">
        <is>
          <t>3</t>
        </is>
      </c>
      <c r="E2737" t="inlineStr">
        <is>
          <t>---</t>
        </is>
      </c>
      <c r="F2737" t="inlineStr">
        <is>
          <t>1</t>
        </is>
      </c>
      <c r="G2737" t="inlineStr">
        <is>
          <t>---</t>
        </is>
      </c>
      <c r="H2737" t="inlineStr">
        <is>
          <t>1</t>
        </is>
      </c>
      <c r="I2737" t="inlineStr">
        <is>
          <t>0</t>
        </is>
      </c>
      <c r="J2737" t="inlineStr">
        <is>
          <t>---</t>
        </is>
      </c>
      <c r="K2737" t="inlineStr">
        <is>
          <t>---</t>
        </is>
      </c>
      <c r="L2737" t="inlineStr">
        <is>
          <t>---</t>
        </is>
      </c>
      <c r="M2737" t="inlineStr">
        <is>
          <t>---</t>
        </is>
      </c>
      <c r="N2737" t="inlineStr">
        <is>
          <t>---</t>
        </is>
      </c>
      <c r="O2737" t="inlineStr">
        <is>
          <t>---</t>
        </is>
      </c>
      <c r="P2737" t="inlineStr">
        <is>
          <t>---</t>
        </is>
      </c>
      <c r="Q2737" t="inlineStr">
        <is>
          <t>---</t>
        </is>
      </c>
      <c r="R2737" t="inlineStr">
        <is>
          <t>---</t>
        </is>
      </c>
      <c r="S2737" t="inlineStr">
        <is>
          <t>---</t>
        </is>
      </c>
      <c r="T2737" t="inlineStr">
        <is>
          <t>---</t>
        </is>
      </c>
      <c r="U2737" t="inlineStr">
        <is>
          <t>---</t>
        </is>
      </c>
      <c r="V2737" t="inlineStr">
        <is>
          <t>---</t>
        </is>
      </c>
      <c r="W2737" t="inlineStr"/>
      <c r="X2737" t="inlineStr">
        <is>
          <t>PIL/HOEP/ST02181</t>
        </is>
      </c>
      <c r="Y2737" t="inlineStr">
        <is>
          <t>PIL/HOEP/ST02181</t>
        </is>
      </c>
      <c r="Z2737" t="inlineStr">
        <is>
          <t>2025-07-30 02:10:42</t>
        </is>
      </c>
      <c r="AA2737" t="inlineStr">
        <is>
          <t>2025-07-30 02:10:19</t>
        </is>
      </c>
      <c r="AB2737" t="inlineStr">
        <is>
          <t>1rosanie</t>
        </is>
      </c>
      <c r="AC2737" t="inlineStr">
        <is>
          <t>2025-07-30 01:09:31</t>
        </is>
      </c>
      <c r="AD2737" s="1" t="inlineStr">
        <is>
          <t>https://www.commcarehq.org/a/caris-test/reports/form_data/91ad4052-860d-4447-9cab-3b0c3bc3e680/</t>
        </is>
      </c>
      <c r="AE2737" t="inlineStr">
        <is>
          <t>---</t>
        </is>
      </c>
      <c r="AF2737" t="inlineStr">
        <is>
          <t>3c5a623af057e23a32ae4000_34654</t>
        </is>
      </c>
      <c r="AG2737" t="inlineStr">
        <is>
          <t>OK</t>
        </is>
      </c>
      <c r="AH2737" t="inlineStr">
        <is>
          <t>2025-07-30 02:10:42</t>
        </is>
      </c>
      <c r="AI2737" t="inlineStr">
        <is>
          <t>5e76516bd70905174acf0dc60c63d0f1</t>
        </is>
      </c>
      <c r="AJ2737" t="inlineStr">
        <is>
          <t>2025-07-29</t>
        </is>
      </c>
      <c r="AK2737" t="inlineStr">
        <is>
          <t>3</t>
        </is>
      </c>
      <c r="AL2737" t="inlineStr">
        <is>
          <t>---</t>
        </is>
      </c>
      <c r="AM2737" t="inlineStr">
        <is>
          <t>1</t>
        </is>
      </c>
      <c r="AN2737" t="inlineStr">
        <is>
          <t>---</t>
        </is>
      </c>
      <c r="AO2737" t="inlineStr">
        <is>
          <t>1</t>
        </is>
      </c>
      <c r="AP2737" t="inlineStr">
        <is>
          <t>0</t>
        </is>
      </c>
      <c r="AQ2737" t="inlineStr">
        <is>
          <t>---</t>
        </is>
      </c>
      <c r="AR2737" t="inlineStr">
        <is>
          <t>---</t>
        </is>
      </c>
      <c r="AS2737" t="inlineStr">
        <is>
          <t>---</t>
        </is>
      </c>
      <c r="AT2737" t="inlineStr"/>
      <c r="AU2737" t="inlineStr">
        <is>
          <t>---</t>
        </is>
      </c>
      <c r="AV2737" t="inlineStr">
        <is>
          <t>---</t>
        </is>
      </c>
      <c r="AW2737" t="inlineStr">
        <is>
          <t>---</t>
        </is>
      </c>
      <c r="AX2737" t="inlineStr">
        <is>
          <t>---</t>
        </is>
      </c>
      <c r="AY2737" t="inlineStr">
        <is>
          <t>---</t>
        </is>
      </c>
      <c r="AZ2737" t="inlineStr">
        <is>
          <t>---</t>
        </is>
      </c>
      <c r="BA2737" t="inlineStr">
        <is>
          <t>5e76516bd70905174acf0dc60c63d0f1</t>
        </is>
      </c>
      <c r="BB2737" t="inlineStr">
        <is>
          <t>http://openrosa.org/formdesigner/0B48E039-1E80-49A7-AC24-732B6E788E39</t>
        </is>
      </c>
      <c r="BC2737" t="inlineStr">
        <is>
          <t>Ration et autres visites</t>
        </is>
      </c>
      <c r="BD2737" t="inlineStr">
        <is>
          <t>CommCare Android, version "2.57.0"(472003). App v16173. CommCare Version 2.57.0. Build 472003, built on: 2025-04-18</t>
        </is>
      </c>
      <c r="BE2737" t="inlineStr">
        <is>
          <t>commcare_09393fc7-84bd-4d12-8af4-99e7e6cc72ed</t>
        </is>
      </c>
      <c r="BF2737" t="inlineStr"/>
      <c r="BG2737" t="inlineStr">
        <is>
          <t>f13d8149fc6d39ebe86af18272310ff9</t>
        </is>
      </c>
      <c r="BH2737" t="inlineStr">
        <is>
          <t>e80e5bb19d0d4d1e94c8a1a966fa7d8f</t>
        </is>
      </c>
      <c r="BI2737" t="inlineStr">
        <is>
          <t>15246</t>
        </is>
      </c>
      <c r="BJ2737" t="inlineStr">
        <is>
          <t>XFormInstance</t>
        </is>
      </c>
      <c r="BK2737" t="inlineStr">
        <is>
          <t>1bc8e9146cd811f09260875c340ea947</t>
        </is>
      </c>
      <c r="BL2737" t="b">
        <v>0</v>
      </c>
      <c r="BM2737" t="inlineStr">
        <is>
          <t>---</t>
        </is>
      </c>
      <c r="BN2737" t="inlineStr">
        <is>
          <t>200.113.230.26</t>
        </is>
      </c>
      <c r="BO2737" t="inlineStr">
        <is>
          <t>Saint Louis Ralph Josender</t>
        </is>
      </c>
    </row>
    <row r="2738">
      <c r="A2738" t="inlineStr">
        <is>
          <t>2736</t>
        </is>
      </c>
      <c r="B2738" t="inlineStr">
        <is>
          <t>bccf508c-8a00-407d-8103-6b88a3f45255</t>
        </is>
      </c>
      <c r="C2738" t="inlineStr">
        <is>
          <t>2025-07-29</t>
        </is>
      </c>
      <c r="D2738" t="inlineStr">
        <is>
          <t>3</t>
        </is>
      </c>
      <c r="E2738" t="inlineStr">
        <is>
          <t>---</t>
        </is>
      </c>
      <c r="F2738" t="inlineStr">
        <is>
          <t>0</t>
        </is>
      </c>
      <c r="G2738" t="inlineStr">
        <is>
          <t>---</t>
        </is>
      </c>
      <c r="H2738" t="inlineStr">
        <is>
          <t>1</t>
        </is>
      </c>
      <c r="I2738" t="inlineStr">
        <is>
          <t>1</t>
        </is>
      </c>
      <c r="J2738" t="inlineStr"/>
      <c r="K2738" t="inlineStr">
        <is>
          <t>---</t>
        </is>
      </c>
      <c r="L2738" t="inlineStr">
        <is>
          <t>---</t>
        </is>
      </c>
      <c r="M2738" t="inlineStr">
        <is>
          <t>---</t>
        </is>
      </c>
      <c r="N2738" t="inlineStr">
        <is>
          <t>---</t>
        </is>
      </c>
      <c r="O2738" t="inlineStr">
        <is>
          <t>---</t>
        </is>
      </c>
      <c r="P2738" t="inlineStr">
        <is>
          <t>---</t>
        </is>
      </c>
      <c r="Q2738" t="inlineStr">
        <is>
          <t>---</t>
        </is>
      </c>
      <c r="R2738" t="inlineStr"/>
      <c r="S2738" t="inlineStr"/>
      <c r="T2738" t="inlineStr"/>
      <c r="U2738" t="inlineStr"/>
      <c r="V2738" t="inlineStr"/>
      <c r="W2738" t="inlineStr"/>
      <c r="X2738" t="inlineStr">
        <is>
          <t>LIM/HOSJ/ST03242</t>
        </is>
      </c>
      <c r="Y2738" t="inlineStr">
        <is>
          <t>LIM/HOSJ/ST03242</t>
        </is>
      </c>
      <c r="Z2738" t="inlineStr">
        <is>
          <t>2025-07-30 02:11:43</t>
        </is>
      </c>
      <c r="AA2738" t="inlineStr">
        <is>
          <t>2025-07-30 02:11:24</t>
        </is>
      </c>
      <c r="AB2738" t="inlineStr">
        <is>
          <t>1rosanie</t>
        </is>
      </c>
      <c r="AC2738" t="inlineStr">
        <is>
          <t>2025-07-30 01:10:32</t>
        </is>
      </c>
      <c r="AD2738" s="1" t="inlineStr">
        <is>
          <t>https://www.commcarehq.org/a/caris-test/reports/form_data/bccf508c-8a00-407d-8103-6b88a3f45255/</t>
        </is>
      </c>
      <c r="AE2738" t="inlineStr">
        <is>
          <t>---</t>
        </is>
      </c>
      <c r="AF2738" t="inlineStr">
        <is>
          <t>3c5a623af057e23a32ae4000_173714</t>
        </is>
      </c>
      <c r="AG2738" t="inlineStr">
        <is>
          <t>OK</t>
        </is>
      </c>
      <c r="AH2738" t="inlineStr">
        <is>
          <t>2025-07-30 02:11:43</t>
        </is>
      </c>
      <c r="AI2738" t="inlineStr">
        <is>
          <t>5e76516bd70905174acf0dc60c63d0f1</t>
        </is>
      </c>
      <c r="AJ2738" t="inlineStr">
        <is>
          <t>2025-07-29</t>
        </is>
      </c>
      <c r="AK2738" t="inlineStr">
        <is>
          <t>3</t>
        </is>
      </c>
      <c r="AL2738" t="inlineStr">
        <is>
          <t>---</t>
        </is>
      </c>
      <c r="AM2738" t="inlineStr">
        <is>
          <t>0</t>
        </is>
      </c>
      <c r="AN2738" t="inlineStr">
        <is>
          <t>---</t>
        </is>
      </c>
      <c r="AO2738" t="inlineStr">
        <is>
          <t>1</t>
        </is>
      </c>
      <c r="AP2738" t="inlineStr">
        <is>
          <t>1</t>
        </is>
      </c>
      <c r="AQ2738" t="inlineStr"/>
      <c r="AR2738" t="inlineStr"/>
      <c r="AS2738" t="inlineStr"/>
      <c r="AT2738" t="inlineStr"/>
      <c r="AU2738" t="inlineStr">
        <is>
          <t>---</t>
        </is>
      </c>
      <c r="AV2738" t="inlineStr">
        <is>
          <t>---</t>
        </is>
      </c>
      <c r="AW2738" t="inlineStr">
        <is>
          <t>---</t>
        </is>
      </c>
      <c r="AX2738" t="inlineStr">
        <is>
          <t>---</t>
        </is>
      </c>
      <c r="AY2738" t="inlineStr">
        <is>
          <t>---</t>
        </is>
      </c>
      <c r="AZ2738" t="inlineStr">
        <is>
          <t>---</t>
        </is>
      </c>
      <c r="BA2738" t="inlineStr">
        <is>
          <t>5e76516bd70905174acf0dc60c63d0f1</t>
        </is>
      </c>
      <c r="BB2738" t="inlineStr">
        <is>
          <t>http://openrosa.org/formdesigner/0B48E039-1E80-49A7-AC24-732B6E788E39</t>
        </is>
      </c>
      <c r="BC2738" t="inlineStr">
        <is>
          <t>Ration et autres visites</t>
        </is>
      </c>
      <c r="BD2738" t="inlineStr">
        <is>
          <t>CommCare Android, version "2.57.0"(472003). App v16173. CommCare Version 2.57.0. Build 472003, built on: 2025-04-18</t>
        </is>
      </c>
      <c r="BE2738" t="inlineStr">
        <is>
          <t>commcare_09393fc7-84bd-4d12-8af4-99e7e6cc72ed</t>
        </is>
      </c>
      <c r="BF2738" t="inlineStr"/>
      <c r="BG2738" t="inlineStr">
        <is>
          <t>f13d8149fc6d39ebe86af18272310ff9</t>
        </is>
      </c>
      <c r="BH2738" t="inlineStr">
        <is>
          <t>e80e5bb19d0d4d1e94c8a1a966fa7d8f</t>
        </is>
      </c>
      <c r="BI2738" t="inlineStr">
        <is>
          <t>15246</t>
        </is>
      </c>
      <c r="BJ2738" t="inlineStr">
        <is>
          <t>XFormInstance</t>
        </is>
      </c>
      <c r="BK2738" t="inlineStr">
        <is>
          <t>1bc8e9146cd811f09260875c340ea947</t>
        </is>
      </c>
      <c r="BL2738" t="b">
        <v>0</v>
      </c>
      <c r="BM2738" t="inlineStr">
        <is>
          <t>---</t>
        </is>
      </c>
      <c r="BN2738" t="inlineStr">
        <is>
          <t>200.113.230.26</t>
        </is>
      </c>
      <c r="BO2738" t="inlineStr">
        <is>
          <t>Wiflor Alexis</t>
        </is>
      </c>
    </row>
    <row r="2739">
      <c r="A2739" t="inlineStr">
        <is>
          <t>2737</t>
        </is>
      </c>
      <c r="B2739" t="inlineStr">
        <is>
          <t>37fabfe6-c3b7-4dcd-8d37-ed0fc09d70f2</t>
        </is>
      </c>
      <c r="C2739" t="inlineStr">
        <is>
          <t>2025-07-29</t>
        </is>
      </c>
      <c r="D2739" t="inlineStr">
        <is>
          <t>3</t>
        </is>
      </c>
      <c r="E2739" t="inlineStr">
        <is>
          <t>---</t>
        </is>
      </c>
      <c r="F2739" t="inlineStr">
        <is>
          <t>0</t>
        </is>
      </c>
      <c r="G2739" t="inlineStr">
        <is>
          <t>---</t>
        </is>
      </c>
      <c r="H2739" t="inlineStr">
        <is>
          <t>1</t>
        </is>
      </c>
      <c r="I2739" t="inlineStr">
        <is>
          <t>1</t>
        </is>
      </c>
      <c r="J2739" t="inlineStr"/>
      <c r="K2739" t="inlineStr">
        <is>
          <t>---</t>
        </is>
      </c>
      <c r="L2739" t="inlineStr">
        <is>
          <t>---</t>
        </is>
      </c>
      <c r="M2739" t="inlineStr">
        <is>
          <t>---</t>
        </is>
      </c>
      <c r="N2739" t="inlineStr">
        <is>
          <t>---</t>
        </is>
      </c>
      <c r="O2739" t="inlineStr">
        <is>
          <t>---</t>
        </is>
      </c>
      <c r="P2739" t="inlineStr">
        <is>
          <t>---</t>
        </is>
      </c>
      <c r="Q2739" t="inlineStr">
        <is>
          <t>---</t>
        </is>
      </c>
      <c r="R2739" t="inlineStr"/>
      <c r="S2739" t="inlineStr"/>
      <c r="T2739" t="inlineStr"/>
      <c r="U2739" t="inlineStr"/>
      <c r="V2739" t="inlineStr"/>
      <c r="W2739" t="inlineStr"/>
      <c r="X2739" t="inlineStr">
        <is>
          <t>LIM/HOSJ/SO00287</t>
        </is>
      </c>
      <c r="Y2739" t="inlineStr">
        <is>
          <t>LIM/HOSJ/SO00287</t>
        </is>
      </c>
      <c r="Z2739" t="inlineStr">
        <is>
          <t>2025-07-30 02:13:16</t>
        </is>
      </c>
      <c r="AA2739" t="inlineStr">
        <is>
          <t>2025-07-30 02:13:01</t>
        </is>
      </c>
      <c r="AB2739" t="inlineStr">
        <is>
          <t>1rosanie</t>
        </is>
      </c>
      <c r="AC2739" t="inlineStr">
        <is>
          <t>2025-07-30 01:12:05</t>
        </is>
      </c>
      <c r="AD2739" s="1" t="inlineStr">
        <is>
          <t>https://www.commcarehq.org/a/caris-test/reports/form_data/37fabfe6-c3b7-4dcd-8d37-ed0fc09d70f2/</t>
        </is>
      </c>
      <c r="AE2739" t="inlineStr">
        <is>
          <t>---</t>
        </is>
      </c>
      <c r="AF2739" t="inlineStr">
        <is>
          <t>3c5a623af057e23a32ae4000_21186</t>
        </is>
      </c>
      <c r="AG2739" t="inlineStr">
        <is>
          <t>OK</t>
        </is>
      </c>
      <c r="AH2739" t="inlineStr">
        <is>
          <t>2025-07-30 02:13:16</t>
        </is>
      </c>
      <c r="AI2739" t="inlineStr">
        <is>
          <t>5e76516bd70905174acf0dc60c63d0f1</t>
        </is>
      </c>
      <c r="AJ2739" t="inlineStr">
        <is>
          <t>2025-07-29</t>
        </is>
      </c>
      <c r="AK2739" t="inlineStr">
        <is>
          <t>3</t>
        </is>
      </c>
      <c r="AL2739" t="inlineStr">
        <is>
          <t>---</t>
        </is>
      </c>
      <c r="AM2739" t="inlineStr">
        <is>
          <t>0</t>
        </is>
      </c>
      <c r="AN2739" t="inlineStr">
        <is>
          <t>---</t>
        </is>
      </c>
      <c r="AO2739" t="inlineStr">
        <is>
          <t>1</t>
        </is>
      </c>
      <c r="AP2739" t="inlineStr">
        <is>
          <t>1</t>
        </is>
      </c>
      <c r="AQ2739" t="inlineStr"/>
      <c r="AR2739" t="inlineStr"/>
      <c r="AS2739" t="inlineStr"/>
      <c r="AT2739" t="inlineStr"/>
      <c r="AU2739" t="inlineStr">
        <is>
          <t>---</t>
        </is>
      </c>
      <c r="AV2739" t="inlineStr">
        <is>
          <t>---</t>
        </is>
      </c>
      <c r="AW2739" t="inlineStr">
        <is>
          <t>---</t>
        </is>
      </c>
      <c r="AX2739" t="inlineStr">
        <is>
          <t>---</t>
        </is>
      </c>
      <c r="AY2739" t="inlineStr">
        <is>
          <t>---</t>
        </is>
      </c>
      <c r="AZ2739" t="inlineStr">
        <is>
          <t>---</t>
        </is>
      </c>
      <c r="BA2739" t="inlineStr">
        <is>
          <t>5e76516bd70905174acf0dc60c63d0f1</t>
        </is>
      </c>
      <c r="BB2739" t="inlineStr">
        <is>
          <t>http://openrosa.org/formdesigner/0B48E039-1E80-49A7-AC24-732B6E788E39</t>
        </is>
      </c>
      <c r="BC2739" t="inlineStr">
        <is>
          <t>Ration et autres visites</t>
        </is>
      </c>
      <c r="BD2739" t="inlineStr">
        <is>
          <t>CommCare Android, version "2.57.0"(472003). App v16173. CommCare Version 2.57.0. Build 472003, built on: 2025-04-18</t>
        </is>
      </c>
      <c r="BE2739" t="inlineStr">
        <is>
          <t>commcare_09393fc7-84bd-4d12-8af4-99e7e6cc72ed</t>
        </is>
      </c>
      <c r="BF2739" t="inlineStr"/>
      <c r="BG2739" t="inlineStr">
        <is>
          <t>f13d8149fc6d39ebe86af18272310ff9</t>
        </is>
      </c>
      <c r="BH2739" t="inlineStr">
        <is>
          <t>e80e5bb19d0d4d1e94c8a1a966fa7d8f</t>
        </is>
      </c>
      <c r="BI2739" t="inlineStr">
        <is>
          <t>15246</t>
        </is>
      </c>
      <c r="BJ2739" t="inlineStr">
        <is>
          <t>XFormInstance</t>
        </is>
      </c>
      <c r="BK2739" t="inlineStr">
        <is>
          <t>1bc8e9146cd811f09260875c340ea947</t>
        </is>
      </c>
      <c r="BL2739" t="b">
        <v>0</v>
      </c>
      <c r="BM2739" t="inlineStr">
        <is>
          <t>---</t>
        </is>
      </c>
      <c r="BN2739" t="inlineStr">
        <is>
          <t>200.113.230.26</t>
        </is>
      </c>
      <c r="BO2739" t="inlineStr">
        <is>
          <t>Aslande Petit</t>
        </is>
      </c>
    </row>
    <row r="2740">
      <c r="A2740" t="inlineStr">
        <is>
          <t>2738</t>
        </is>
      </c>
      <c r="B2740" t="inlineStr">
        <is>
          <t>223e1985-3994-42d0-9cd6-c854eace4c42</t>
        </is>
      </c>
      <c r="C2740" t="inlineStr">
        <is>
          <t>2025-07-29</t>
        </is>
      </c>
      <c r="D2740" t="inlineStr">
        <is>
          <t>4</t>
        </is>
      </c>
      <c r="E2740" t="inlineStr">
        <is>
          <t>Adherence</t>
        </is>
      </c>
      <c r="F2740" t="inlineStr">
        <is>
          <t>0</t>
        </is>
      </c>
      <c r="G2740" t="inlineStr">
        <is>
          <t>Adherence</t>
        </is>
      </c>
      <c r="H2740" t="inlineStr">
        <is>
          <t>1</t>
        </is>
      </c>
      <c r="I2740" t="inlineStr">
        <is>
          <t>1</t>
        </is>
      </c>
      <c r="J2740" t="inlineStr">
        <is>
          <t>1</t>
        </is>
      </c>
      <c r="K2740" t="inlineStr">
        <is>
          <t>---</t>
        </is>
      </c>
      <c r="L2740" t="inlineStr">
        <is>
          <t>---</t>
        </is>
      </c>
      <c r="M2740" t="inlineStr">
        <is>
          <t>---</t>
        </is>
      </c>
      <c r="N2740" t="inlineStr">
        <is>
          <t>---</t>
        </is>
      </c>
      <c r="O2740" t="inlineStr">
        <is>
          <t>---</t>
        </is>
      </c>
      <c r="P2740" t="inlineStr">
        <is>
          <t>---</t>
        </is>
      </c>
      <c r="Q2740" t="inlineStr">
        <is>
          <t>---</t>
        </is>
      </c>
      <c r="R2740" t="inlineStr"/>
      <c r="S2740" t="inlineStr"/>
      <c r="T2740" t="inlineStr"/>
      <c r="U2740" t="inlineStr"/>
      <c r="V2740" t="inlineStr"/>
      <c r="W2740" t="inlineStr"/>
      <c r="X2740" t="inlineStr">
        <is>
          <t>CAP/HSCM/ST04964</t>
        </is>
      </c>
      <c r="Y2740" t="inlineStr">
        <is>
          <t>CAP/HSCM/ST04964</t>
        </is>
      </c>
      <c r="Z2740" t="inlineStr">
        <is>
          <t>2025-07-30 02:33:14</t>
        </is>
      </c>
      <c r="AA2740" t="inlineStr">
        <is>
          <t>2025-07-30 02:32:23</t>
        </is>
      </c>
      <c r="AB2740" t="inlineStr">
        <is>
          <t>1fleurgile</t>
        </is>
      </c>
      <c r="AC2740" t="inlineStr">
        <is>
          <t>2025-07-30 01:51:30</t>
        </is>
      </c>
      <c r="AD2740" s="1" t="inlineStr">
        <is>
          <t>https://www.commcarehq.org/a/caris-test/reports/form_data/223e1985-3994-42d0-9cd6-c854eace4c42/</t>
        </is>
      </c>
      <c r="AE2740" t="inlineStr">
        <is>
          <t>---</t>
        </is>
      </c>
      <c r="AF2740" t="inlineStr">
        <is>
          <t>3c5a623af057e23a32ae4000_203327</t>
        </is>
      </c>
      <c r="AG2740" t="inlineStr">
        <is>
          <t>---</t>
        </is>
      </c>
      <c r="AH2740" t="inlineStr">
        <is>
          <t>2025-07-30 02:33:14</t>
        </is>
      </c>
      <c r="AI2740" t="inlineStr">
        <is>
          <t>9cfdf7db54419d22491b2c964b5162b3</t>
        </is>
      </c>
      <c r="AJ2740" t="inlineStr">
        <is>
          <t>2025-07-29</t>
        </is>
      </c>
      <c r="AK2740" t="inlineStr">
        <is>
          <t>4</t>
        </is>
      </c>
      <c r="AL2740" t="inlineStr">
        <is>
          <t>Adherence</t>
        </is>
      </c>
      <c r="AM2740" t="inlineStr">
        <is>
          <t>0</t>
        </is>
      </c>
      <c r="AN2740" t="inlineStr">
        <is>
          <t>Adherence</t>
        </is>
      </c>
      <c r="AO2740" t="inlineStr">
        <is>
          <t>1</t>
        </is>
      </c>
      <c r="AP2740" t="inlineStr">
        <is>
          <t>1</t>
        </is>
      </c>
      <c r="AQ2740" t="inlineStr"/>
      <c r="AR2740" t="inlineStr"/>
      <c r="AS2740" t="inlineStr"/>
      <c r="AT2740" t="inlineStr"/>
      <c r="AU2740" t="inlineStr">
        <is>
          <t>---</t>
        </is>
      </c>
      <c r="AV2740" t="inlineStr">
        <is>
          <t>---</t>
        </is>
      </c>
      <c r="AW2740" t="inlineStr">
        <is>
          <t>---</t>
        </is>
      </c>
      <c r="AX2740" t="inlineStr">
        <is>
          <t>---</t>
        </is>
      </c>
      <c r="AY2740" t="inlineStr">
        <is>
          <t>---</t>
        </is>
      </c>
      <c r="AZ2740" t="inlineStr">
        <is>
          <t>---</t>
        </is>
      </c>
      <c r="BA2740" t="inlineStr">
        <is>
          <t>9cfdf7db54419d22491b2c964b5162b3</t>
        </is>
      </c>
      <c r="BB2740" t="inlineStr">
        <is>
          <t>http://openrosa.org/formdesigner/0B48E039-1E80-49A7-AC24-732B6E788E39</t>
        </is>
      </c>
      <c r="BC2740" t="inlineStr">
        <is>
          <t>Ration et autres visites</t>
        </is>
      </c>
      <c r="BD2740" t="inlineStr">
        <is>
          <t>CommCare Android, version "2.57.0"(474021). App v16173. CommCare Version 2.57.0. Build 474021, built on: 2025-06-13</t>
        </is>
      </c>
      <c r="BE2740" t="inlineStr">
        <is>
          <t>commcare_76b456dd-7d90-498a-a785-92f136625a61</t>
        </is>
      </c>
      <c r="BF2740" t="inlineStr">
        <is>
          <t>19.7246546 -72.2243499 0.0 2099.99</t>
        </is>
      </c>
      <c r="BG2740" t="inlineStr">
        <is>
          <t>f13d8149fc6d39ebe86af18272310ff9</t>
        </is>
      </c>
      <c r="BH2740" t="inlineStr">
        <is>
          <t>e80e5bb19d0d4d1e94c8a1a966fa7d8f</t>
        </is>
      </c>
      <c r="BI2740" t="inlineStr">
        <is>
          <t>15246</t>
        </is>
      </c>
      <c r="BJ2740" t="inlineStr">
        <is>
          <t>XFormInstance</t>
        </is>
      </c>
      <c r="BK2740" t="inlineStr">
        <is>
          <t>d4df549c6c1511f0954e69a39d79dd84</t>
        </is>
      </c>
      <c r="BL2740" t="b">
        <v>0</v>
      </c>
      <c r="BM2740" t="inlineStr">
        <is>
          <t>---</t>
        </is>
      </c>
      <c r="BN2740" t="inlineStr">
        <is>
          <t>200.113.238.229</t>
        </is>
      </c>
      <c r="BO2740" t="inlineStr">
        <is>
          <t>Guedalia Joseph</t>
        </is>
      </c>
    </row>
    <row r="2741">
      <c r="A2741" t="inlineStr">
        <is>
          <t>2739</t>
        </is>
      </c>
      <c r="B2741" t="inlineStr">
        <is>
          <t>f92d88fb-e761-43a9-847e-94270e8e4b63</t>
        </is>
      </c>
      <c r="C2741" t="inlineStr">
        <is>
          <t>2025-07-22</t>
        </is>
      </c>
      <c r="D2741" t="inlineStr">
        <is>
          <t>3</t>
        </is>
      </c>
      <c r="E2741" t="inlineStr">
        <is>
          <t>---</t>
        </is>
      </c>
      <c r="F2741" t="inlineStr">
        <is>
          <t>1</t>
        </is>
      </c>
      <c r="G2741" t="inlineStr">
        <is>
          <t>---</t>
        </is>
      </c>
      <c r="H2741" t="inlineStr">
        <is>
          <t>1</t>
        </is>
      </c>
      <c r="I2741" t="inlineStr">
        <is>
          <t>1</t>
        </is>
      </c>
      <c r="J2741" t="inlineStr">
        <is>
          <t>4</t>
        </is>
      </c>
      <c r="K2741" t="inlineStr">
        <is>
          <t>---</t>
        </is>
      </c>
      <c r="L2741" t="inlineStr">
        <is>
          <t>---</t>
        </is>
      </c>
      <c r="M2741" t="inlineStr">
        <is>
          <t>---</t>
        </is>
      </c>
      <c r="N2741" t="inlineStr">
        <is>
          <t>---</t>
        </is>
      </c>
      <c r="O2741" t="inlineStr">
        <is>
          <t>---</t>
        </is>
      </c>
      <c r="P2741" t="inlineStr">
        <is>
          <t>---</t>
        </is>
      </c>
      <c r="Q2741" t="inlineStr">
        <is>
          <t>---</t>
        </is>
      </c>
      <c r="R2741" t="inlineStr"/>
      <c r="S2741" t="inlineStr"/>
      <c r="T2741" t="inlineStr"/>
      <c r="U2741" t="inlineStr"/>
      <c r="V2741" t="inlineStr"/>
      <c r="W2741" t="inlineStr"/>
      <c r="X2741" t="inlineStr">
        <is>
          <t>PAP/HBMP/ST05246</t>
        </is>
      </c>
      <c r="Y2741" t="inlineStr">
        <is>
          <t>PAP/HBMP/ST05246</t>
        </is>
      </c>
      <c r="Z2741" t="inlineStr">
        <is>
          <t>2025-07-29 11:31:23</t>
        </is>
      </c>
      <c r="AA2741" t="inlineStr">
        <is>
          <t>2025-07-29 11:30:53</t>
        </is>
      </c>
      <c r="AB2741" t="inlineStr">
        <is>
          <t>2higgie</t>
        </is>
      </c>
      <c r="AC2741" t="inlineStr">
        <is>
          <t>2025-07-30 16:17:54</t>
        </is>
      </c>
      <c r="AD2741" s="1" t="inlineStr">
        <is>
          <t>https://www.commcarehq.org/a/caris-test/reports/form_data/f92d88fb-e761-43a9-847e-94270e8e4b63/</t>
        </is>
      </c>
      <c r="AE2741" t="inlineStr">
        <is>
          <t>---</t>
        </is>
      </c>
      <c r="AF2741" t="inlineStr">
        <is>
          <t>3c5a623af057e23a32ae4000_180860</t>
        </is>
      </c>
      <c r="AG2741" t="inlineStr">
        <is>
          <t>OK</t>
        </is>
      </c>
      <c r="AH2741" t="inlineStr">
        <is>
          <t>2025-07-29 11:31:23</t>
        </is>
      </c>
      <c r="AI2741" t="inlineStr">
        <is>
          <t>04b63b4d09b5f758ab1bb4b49b51e9d0</t>
        </is>
      </c>
      <c r="AJ2741" t="inlineStr">
        <is>
          <t>2025-07-22</t>
        </is>
      </c>
      <c r="AK2741" t="inlineStr">
        <is>
          <t>3</t>
        </is>
      </c>
      <c r="AL2741" t="inlineStr">
        <is>
          <t>---</t>
        </is>
      </c>
      <c r="AM2741" t="inlineStr">
        <is>
          <t>1</t>
        </is>
      </c>
      <c r="AN2741" t="inlineStr">
        <is>
          <t>---</t>
        </is>
      </c>
      <c r="AO2741" t="inlineStr">
        <is>
          <t>1</t>
        </is>
      </c>
      <c r="AP2741" t="inlineStr">
        <is>
          <t>1</t>
        </is>
      </c>
      <c r="AQ2741" t="inlineStr"/>
      <c r="AR2741" t="inlineStr"/>
      <c r="AS2741" t="inlineStr"/>
      <c r="AT2741" t="inlineStr"/>
      <c r="AU2741" t="inlineStr">
        <is>
          <t>---</t>
        </is>
      </c>
      <c r="AV2741" t="inlineStr">
        <is>
          <t>---</t>
        </is>
      </c>
      <c r="AW2741" t="inlineStr">
        <is>
          <t>---</t>
        </is>
      </c>
      <c r="AX2741" t="inlineStr">
        <is>
          <t>---</t>
        </is>
      </c>
      <c r="AY2741" t="inlineStr">
        <is>
          <t>---</t>
        </is>
      </c>
      <c r="AZ2741" t="inlineStr">
        <is>
          <t>---</t>
        </is>
      </c>
      <c r="BA2741" t="inlineStr">
        <is>
          <t>04b63b4d09b5f758ab1bb4b49b51e9d0</t>
        </is>
      </c>
      <c r="BB2741" t="inlineStr">
        <is>
          <t>http://openrosa.org/formdesigner/0B48E039-1E80-49A7-AC24-732B6E788E39</t>
        </is>
      </c>
      <c r="BC2741" t="inlineStr">
        <is>
          <t>Ration et autres visites</t>
        </is>
      </c>
      <c r="BD2741" t="inlineStr">
        <is>
          <t>CommCare Android, version "2.57.1"(474458). App v16173. CommCare Version 2.57.1. Build 474458, built on: 2025-07-03</t>
        </is>
      </c>
      <c r="BE2741" t="inlineStr">
        <is>
          <t>commcare_f379e98d-deb2-406c-bb23-c551c5606f69</t>
        </is>
      </c>
      <c r="BF2741" t="inlineStr"/>
      <c r="BG2741" t="inlineStr">
        <is>
          <t>f13d8149fc6d39ebe86af18272310ff9</t>
        </is>
      </c>
      <c r="BH2741" t="inlineStr">
        <is>
          <t>e80e5bb19d0d4d1e94c8a1a966fa7d8f</t>
        </is>
      </c>
      <c r="BI2741" t="inlineStr">
        <is>
          <t>15246</t>
        </is>
      </c>
      <c r="BJ2741" t="inlineStr">
        <is>
          <t>XFormInstance</t>
        </is>
      </c>
      <c r="BK2741" t="inlineStr">
        <is>
          <t>79c6ee1a632f11f09ae677229d6d74f9</t>
        </is>
      </c>
      <c r="BL2741" t="b">
        <v>0</v>
      </c>
      <c r="BM2741" t="inlineStr">
        <is>
          <t>---</t>
        </is>
      </c>
      <c r="BN2741" t="inlineStr">
        <is>
          <t>200.113.253.71</t>
        </is>
      </c>
      <c r="BO2741" t="inlineStr">
        <is>
          <t>Briana Jean</t>
        </is>
      </c>
    </row>
    <row r="2742">
      <c r="A2742" t="inlineStr">
        <is>
          <t>2740</t>
        </is>
      </c>
      <c r="B2742" t="inlineStr">
        <is>
          <t>aff0bf7c-a280-4d1f-9a7c-e464b0ec8503</t>
        </is>
      </c>
      <c r="C2742" t="inlineStr">
        <is>
          <t>2025-07-22</t>
        </is>
      </c>
      <c r="D2742" t="inlineStr">
        <is>
          <t>3</t>
        </is>
      </c>
      <c r="E2742" t="inlineStr">
        <is>
          <t>---</t>
        </is>
      </c>
      <c r="F2742" t="inlineStr">
        <is>
          <t>1</t>
        </is>
      </c>
      <c r="G2742" t="inlineStr">
        <is>
          <t>---</t>
        </is>
      </c>
      <c r="H2742" t="inlineStr">
        <is>
          <t>1</t>
        </is>
      </c>
      <c r="I2742" t="inlineStr">
        <is>
          <t>1</t>
        </is>
      </c>
      <c r="J2742" t="inlineStr">
        <is>
          <t>4</t>
        </is>
      </c>
      <c r="K2742" t="inlineStr">
        <is>
          <t>---</t>
        </is>
      </c>
      <c r="L2742" t="inlineStr">
        <is>
          <t>---</t>
        </is>
      </c>
      <c r="M2742" t="inlineStr">
        <is>
          <t>---</t>
        </is>
      </c>
      <c r="N2742" t="inlineStr">
        <is>
          <t>---</t>
        </is>
      </c>
      <c r="O2742" t="inlineStr">
        <is>
          <t>---</t>
        </is>
      </c>
      <c r="P2742" t="inlineStr">
        <is>
          <t>---</t>
        </is>
      </c>
      <c r="Q2742" t="inlineStr">
        <is>
          <t>---</t>
        </is>
      </c>
      <c r="R2742" t="inlineStr"/>
      <c r="S2742" t="inlineStr"/>
      <c r="T2742" t="inlineStr"/>
      <c r="U2742" t="inlineStr"/>
      <c r="V2742" t="inlineStr"/>
      <c r="W2742" t="inlineStr"/>
      <c r="X2742" t="inlineStr">
        <is>
          <t>PAP/OMFP/ST05667</t>
        </is>
      </c>
      <c r="Y2742" t="inlineStr">
        <is>
          <t>PAP/OMFP/ST05667</t>
        </is>
      </c>
      <c r="Z2742" t="inlineStr">
        <is>
          <t>2025-07-29 11:32:13</t>
        </is>
      </c>
      <c r="AA2742" t="inlineStr">
        <is>
          <t>2025-07-29 11:31:44</t>
        </is>
      </c>
      <c r="AB2742" t="inlineStr">
        <is>
          <t>2higgie</t>
        </is>
      </c>
      <c r="AC2742" t="inlineStr">
        <is>
          <t>2025-07-30 16:17:54</t>
        </is>
      </c>
      <c r="AD2742" s="1" t="inlineStr">
        <is>
          <t>https://www.commcarehq.org/a/caris-test/reports/form_data/aff0bf7c-a280-4d1f-9a7c-e464b0ec8503/</t>
        </is>
      </c>
      <c r="AE2742" t="inlineStr">
        <is>
          <t>---</t>
        </is>
      </c>
      <c r="AF2742" t="inlineStr">
        <is>
          <t>3c5a623af057e23a32ae4000_174681</t>
        </is>
      </c>
      <c r="AG2742" t="inlineStr">
        <is>
          <t>OK</t>
        </is>
      </c>
      <c r="AH2742" t="inlineStr">
        <is>
          <t>2025-07-29 11:32:13</t>
        </is>
      </c>
      <c r="AI2742" t="inlineStr">
        <is>
          <t>04b63b4d09b5f758ab1bb4b49b51e9d0</t>
        </is>
      </c>
      <c r="AJ2742" t="inlineStr">
        <is>
          <t>2025-07-22</t>
        </is>
      </c>
      <c r="AK2742" t="inlineStr">
        <is>
          <t>3</t>
        </is>
      </c>
      <c r="AL2742" t="inlineStr">
        <is>
          <t>---</t>
        </is>
      </c>
      <c r="AM2742" t="inlineStr">
        <is>
          <t>1</t>
        </is>
      </c>
      <c r="AN2742" t="inlineStr">
        <is>
          <t>---</t>
        </is>
      </c>
      <c r="AO2742" t="inlineStr">
        <is>
          <t>1</t>
        </is>
      </c>
      <c r="AP2742" t="inlineStr">
        <is>
          <t>1</t>
        </is>
      </c>
      <c r="AQ2742" t="inlineStr"/>
      <c r="AR2742" t="inlineStr"/>
      <c r="AS2742" t="inlineStr"/>
      <c r="AT2742" t="inlineStr"/>
      <c r="AU2742" t="inlineStr">
        <is>
          <t>---</t>
        </is>
      </c>
      <c r="AV2742" t="inlineStr">
        <is>
          <t>---</t>
        </is>
      </c>
      <c r="AW2742" t="inlineStr">
        <is>
          <t>---</t>
        </is>
      </c>
      <c r="AX2742" t="inlineStr">
        <is>
          <t>---</t>
        </is>
      </c>
      <c r="AY2742" t="inlineStr">
        <is>
          <t>---</t>
        </is>
      </c>
      <c r="AZ2742" t="inlineStr">
        <is>
          <t>---</t>
        </is>
      </c>
      <c r="BA2742" t="inlineStr">
        <is>
          <t>04b63b4d09b5f758ab1bb4b49b51e9d0</t>
        </is>
      </c>
      <c r="BB2742" t="inlineStr">
        <is>
          <t>http://openrosa.org/formdesigner/0B48E039-1E80-49A7-AC24-732B6E788E39</t>
        </is>
      </c>
      <c r="BC2742" t="inlineStr">
        <is>
          <t>Ration et autres visites</t>
        </is>
      </c>
      <c r="BD2742" t="inlineStr">
        <is>
          <t>CommCare Android, version "2.57.1"(474458). App v16173. CommCare Version 2.57.1. Build 474458, built on: 2025-07-03</t>
        </is>
      </c>
      <c r="BE2742" t="inlineStr">
        <is>
          <t>commcare_f379e98d-deb2-406c-bb23-c551c5606f69</t>
        </is>
      </c>
      <c r="BF2742" t="inlineStr"/>
      <c r="BG2742" t="inlineStr">
        <is>
          <t>f13d8149fc6d39ebe86af18272310ff9</t>
        </is>
      </c>
      <c r="BH2742" t="inlineStr">
        <is>
          <t>e80e5bb19d0d4d1e94c8a1a966fa7d8f</t>
        </is>
      </c>
      <c r="BI2742" t="inlineStr">
        <is>
          <t>15246</t>
        </is>
      </c>
      <c r="BJ2742" t="inlineStr">
        <is>
          <t>XFormInstance</t>
        </is>
      </c>
      <c r="BK2742" t="inlineStr">
        <is>
          <t>79c6ee1a632f11f09ae677229d6d74f9</t>
        </is>
      </c>
      <c r="BL2742" t="b">
        <v>0</v>
      </c>
      <c r="BM2742" t="inlineStr">
        <is>
          <t>---</t>
        </is>
      </c>
      <c r="BN2742" t="inlineStr">
        <is>
          <t>200.113.253.71</t>
        </is>
      </c>
      <c r="BO2742" t="inlineStr">
        <is>
          <t>Ascheline Jean</t>
        </is>
      </c>
    </row>
    <row r="2743">
      <c r="A2743" t="inlineStr">
        <is>
          <t>2741</t>
        </is>
      </c>
      <c r="B2743" t="inlineStr">
        <is>
          <t>8f114950-f596-4e88-abbd-6e8335c487d1</t>
        </is>
      </c>
      <c r="C2743" t="inlineStr">
        <is>
          <t>2025-07-22</t>
        </is>
      </c>
      <c r="D2743" t="inlineStr">
        <is>
          <t>3 4</t>
        </is>
      </c>
      <c r="E2743" t="inlineStr">
        <is>
          <t>visite pour invitation en club</t>
        </is>
      </c>
      <c r="F2743" t="inlineStr">
        <is>
          <t>1</t>
        </is>
      </c>
      <c r="G2743" t="inlineStr">
        <is>
          <t>---</t>
        </is>
      </c>
      <c r="H2743" t="inlineStr">
        <is>
          <t>1</t>
        </is>
      </c>
      <c r="I2743" t="inlineStr">
        <is>
          <t>0</t>
        </is>
      </c>
      <c r="J2743" t="inlineStr">
        <is>
          <t>---</t>
        </is>
      </c>
      <c r="K2743" t="inlineStr">
        <is>
          <t>---</t>
        </is>
      </c>
      <c r="L2743" t="inlineStr">
        <is>
          <t>---</t>
        </is>
      </c>
      <c r="M2743" t="inlineStr">
        <is>
          <t>---</t>
        </is>
      </c>
      <c r="N2743" t="inlineStr">
        <is>
          <t>---</t>
        </is>
      </c>
      <c r="O2743" t="inlineStr">
        <is>
          <t>---</t>
        </is>
      </c>
      <c r="P2743" t="inlineStr">
        <is>
          <t>---</t>
        </is>
      </c>
      <c r="Q2743" t="inlineStr">
        <is>
          <t>---</t>
        </is>
      </c>
      <c r="R2743" t="inlineStr">
        <is>
          <t>---</t>
        </is>
      </c>
      <c r="S2743" t="inlineStr">
        <is>
          <t>---</t>
        </is>
      </c>
      <c r="T2743" t="inlineStr">
        <is>
          <t>---</t>
        </is>
      </c>
      <c r="U2743" t="inlineStr">
        <is>
          <t>---</t>
        </is>
      </c>
      <c r="V2743" t="inlineStr">
        <is>
          <t>---</t>
        </is>
      </c>
      <c r="W2743" t="inlineStr"/>
      <c r="X2743" t="inlineStr">
        <is>
          <t>PAP/OMFP/ST04891</t>
        </is>
      </c>
      <c r="Y2743" t="inlineStr">
        <is>
          <t>PAP/OMFP/ST04891</t>
        </is>
      </c>
      <c r="Z2743" t="inlineStr">
        <is>
          <t>2025-07-29 11:35:30</t>
        </is>
      </c>
      <c r="AA2743" t="inlineStr">
        <is>
          <t>2025-07-29 11:33:22</t>
        </is>
      </c>
      <c r="AB2743" t="inlineStr">
        <is>
          <t>2higgie</t>
        </is>
      </c>
      <c r="AC2743" t="inlineStr">
        <is>
          <t>2025-07-30 16:17:55</t>
        </is>
      </c>
      <c r="AD2743" s="1" t="inlineStr">
        <is>
          <t>https://www.commcarehq.org/a/caris-test/reports/form_data/8f114950-f596-4e88-abbd-6e8335c487d1/</t>
        </is>
      </c>
      <c r="AE2743" t="inlineStr">
        <is>
          <t>---</t>
        </is>
      </c>
      <c r="AF2743" t="inlineStr">
        <is>
          <t>3c5a623af057e23a32ae4000_127644</t>
        </is>
      </c>
      <c r="AG2743" t="inlineStr">
        <is>
          <t>OK</t>
        </is>
      </c>
      <c r="AH2743" t="inlineStr">
        <is>
          <t>2025-07-29 11:35:30</t>
        </is>
      </c>
      <c r="AI2743" t="inlineStr">
        <is>
          <t>04b63b4d09b5f758ab1bb4b49b51e9d0</t>
        </is>
      </c>
      <c r="AJ2743" t="inlineStr">
        <is>
          <t>2025-07-22</t>
        </is>
      </c>
      <c r="AK2743" t="inlineStr">
        <is>
          <t>3 4</t>
        </is>
      </c>
      <c r="AL2743" t="inlineStr">
        <is>
          <t>visite pour invitation en club</t>
        </is>
      </c>
      <c r="AM2743" t="inlineStr">
        <is>
          <t>1</t>
        </is>
      </c>
      <c r="AN2743" t="inlineStr">
        <is>
          <t>---</t>
        </is>
      </c>
      <c r="AO2743" t="inlineStr">
        <is>
          <t>1</t>
        </is>
      </c>
      <c r="AP2743" t="inlineStr">
        <is>
          <t>0</t>
        </is>
      </c>
      <c r="AQ2743" t="inlineStr">
        <is>
          <t>---</t>
        </is>
      </c>
      <c r="AR2743" t="inlineStr">
        <is>
          <t>---</t>
        </is>
      </c>
      <c r="AS2743" t="inlineStr">
        <is>
          <t>---</t>
        </is>
      </c>
      <c r="AT2743" t="inlineStr"/>
      <c r="AU2743" t="inlineStr">
        <is>
          <t>---</t>
        </is>
      </c>
      <c r="AV2743" t="inlineStr">
        <is>
          <t>---</t>
        </is>
      </c>
      <c r="AW2743" t="inlineStr">
        <is>
          <t>---</t>
        </is>
      </c>
      <c r="AX2743" t="inlineStr">
        <is>
          <t>---</t>
        </is>
      </c>
      <c r="AY2743" t="inlineStr">
        <is>
          <t>---</t>
        </is>
      </c>
      <c r="AZ2743" t="inlineStr">
        <is>
          <t>---</t>
        </is>
      </c>
      <c r="BA2743" t="inlineStr">
        <is>
          <t>04b63b4d09b5f758ab1bb4b49b51e9d0</t>
        </is>
      </c>
      <c r="BB2743" t="inlineStr">
        <is>
          <t>http://openrosa.org/formdesigner/0B48E039-1E80-49A7-AC24-732B6E788E39</t>
        </is>
      </c>
      <c r="BC2743" t="inlineStr">
        <is>
          <t>Ration et autres visites</t>
        </is>
      </c>
      <c r="BD2743" t="inlineStr">
        <is>
          <t>CommCare Android, version "2.57.1"(474458). App v16173. CommCare Version 2.57.1. Build 474458, built on: 2025-07-03</t>
        </is>
      </c>
      <c r="BE2743" t="inlineStr">
        <is>
          <t>commcare_f379e98d-deb2-406c-bb23-c551c5606f69</t>
        </is>
      </c>
      <c r="BF2743" t="inlineStr"/>
      <c r="BG2743" t="inlineStr">
        <is>
          <t>f13d8149fc6d39ebe86af18272310ff9</t>
        </is>
      </c>
      <c r="BH2743" t="inlineStr">
        <is>
          <t>e80e5bb19d0d4d1e94c8a1a966fa7d8f</t>
        </is>
      </c>
      <c r="BI2743" t="inlineStr">
        <is>
          <t>15246</t>
        </is>
      </c>
      <c r="BJ2743" t="inlineStr">
        <is>
          <t>XFormInstance</t>
        </is>
      </c>
      <c r="BK2743" t="inlineStr">
        <is>
          <t>79c6ee1a632f11f09ae677229d6d74f9</t>
        </is>
      </c>
      <c r="BL2743" t="b">
        <v>0</v>
      </c>
      <c r="BM2743" t="inlineStr">
        <is>
          <t>---</t>
        </is>
      </c>
      <c r="BN2743" t="inlineStr">
        <is>
          <t>200.113.253.71</t>
        </is>
      </c>
      <c r="BO2743" t="inlineStr">
        <is>
          <t>Edouard Jennifer</t>
        </is>
      </c>
    </row>
    <row r="2744">
      <c r="A2744" t="inlineStr">
        <is>
          <t>2742</t>
        </is>
      </c>
      <c r="B2744" t="inlineStr">
        <is>
          <t>dda2ba24-afc3-4efd-9387-cb6069b8e864</t>
        </is>
      </c>
      <c r="C2744" t="inlineStr">
        <is>
          <t>2025-07-22</t>
        </is>
      </c>
      <c r="D2744" t="inlineStr">
        <is>
          <t>3 4</t>
        </is>
      </c>
      <c r="E2744" t="inlineStr">
        <is>
          <t>visite pour invitation en club l enfant a raté a raté plusieur mois au club</t>
        </is>
      </c>
      <c r="F2744" t="inlineStr">
        <is>
          <t>1</t>
        </is>
      </c>
      <c r="G2744" t="inlineStr">
        <is>
          <t>---</t>
        </is>
      </c>
      <c r="H2744" t="inlineStr">
        <is>
          <t>1</t>
        </is>
      </c>
      <c r="I2744" t="inlineStr">
        <is>
          <t>0</t>
        </is>
      </c>
      <c r="J2744" t="inlineStr">
        <is>
          <t>---</t>
        </is>
      </c>
      <c r="K2744" t="inlineStr">
        <is>
          <t>---</t>
        </is>
      </c>
      <c r="L2744" t="inlineStr">
        <is>
          <t>---</t>
        </is>
      </c>
      <c r="M2744" t="inlineStr">
        <is>
          <t>---</t>
        </is>
      </c>
      <c r="N2744" t="inlineStr">
        <is>
          <t>---</t>
        </is>
      </c>
      <c r="O2744" t="inlineStr">
        <is>
          <t>---</t>
        </is>
      </c>
      <c r="P2744" t="inlineStr">
        <is>
          <t>---</t>
        </is>
      </c>
      <c r="Q2744" t="inlineStr">
        <is>
          <t>---</t>
        </is>
      </c>
      <c r="R2744" t="inlineStr">
        <is>
          <t>---</t>
        </is>
      </c>
      <c r="S2744" t="inlineStr">
        <is>
          <t>---</t>
        </is>
      </c>
      <c r="T2744" t="inlineStr">
        <is>
          <t>---</t>
        </is>
      </c>
      <c r="U2744" t="inlineStr">
        <is>
          <t>---</t>
        </is>
      </c>
      <c r="V2744" t="inlineStr">
        <is>
          <t>---</t>
        </is>
      </c>
      <c r="W2744" t="inlineStr"/>
      <c r="X2744" t="inlineStr">
        <is>
          <t>PAP/OMFP/ST04890</t>
        </is>
      </c>
      <c r="Y2744" t="inlineStr">
        <is>
          <t>PAP/OMFP/ST04890</t>
        </is>
      </c>
      <c r="Z2744" t="inlineStr">
        <is>
          <t>2025-07-29 11:38:10</t>
        </is>
      </c>
      <c r="AA2744" t="inlineStr">
        <is>
          <t>2025-07-29 11:35:46</t>
        </is>
      </c>
      <c r="AB2744" t="inlineStr">
        <is>
          <t>2higgie</t>
        </is>
      </c>
      <c r="AC2744" t="inlineStr">
        <is>
          <t>2025-07-30 16:17:55</t>
        </is>
      </c>
      <c r="AD2744" s="1" t="inlineStr">
        <is>
          <t>https://www.commcarehq.org/a/caris-test/reports/form_data/dda2ba24-afc3-4efd-9387-cb6069b8e864/</t>
        </is>
      </c>
      <c r="AE2744" t="inlineStr">
        <is>
          <t>---</t>
        </is>
      </c>
      <c r="AF2744" t="inlineStr">
        <is>
          <t>3c5a623af057e23a32ae4000_127649</t>
        </is>
      </c>
      <c r="AG2744" t="inlineStr">
        <is>
          <t>OK</t>
        </is>
      </c>
      <c r="AH2744" t="inlineStr">
        <is>
          <t>2025-07-29 11:38:10</t>
        </is>
      </c>
      <c r="AI2744" t="inlineStr">
        <is>
          <t>04b63b4d09b5f758ab1bb4b49b51e9d0</t>
        </is>
      </c>
      <c r="AJ2744" t="inlineStr">
        <is>
          <t>2025-07-22</t>
        </is>
      </c>
      <c r="AK2744" t="inlineStr">
        <is>
          <t>3 4</t>
        </is>
      </c>
      <c r="AL2744" t="inlineStr">
        <is>
          <t>visite pour invitation en club l enfant a raté a raté plusieur mois au club</t>
        </is>
      </c>
      <c r="AM2744" t="inlineStr">
        <is>
          <t>1</t>
        </is>
      </c>
      <c r="AN2744" t="inlineStr">
        <is>
          <t>---</t>
        </is>
      </c>
      <c r="AO2744" t="inlineStr">
        <is>
          <t>1</t>
        </is>
      </c>
      <c r="AP2744" t="inlineStr">
        <is>
          <t>0</t>
        </is>
      </c>
      <c r="AQ2744" t="inlineStr">
        <is>
          <t>---</t>
        </is>
      </c>
      <c r="AR2744" t="inlineStr">
        <is>
          <t>---</t>
        </is>
      </c>
      <c r="AS2744" t="inlineStr">
        <is>
          <t>---</t>
        </is>
      </c>
      <c r="AT2744" t="inlineStr"/>
      <c r="AU2744" t="inlineStr">
        <is>
          <t>---</t>
        </is>
      </c>
      <c r="AV2744" t="inlineStr">
        <is>
          <t>---</t>
        </is>
      </c>
      <c r="AW2744" t="inlineStr">
        <is>
          <t>---</t>
        </is>
      </c>
      <c r="AX2744" t="inlineStr">
        <is>
          <t>---</t>
        </is>
      </c>
      <c r="AY2744" t="inlineStr">
        <is>
          <t>---</t>
        </is>
      </c>
      <c r="AZ2744" t="inlineStr">
        <is>
          <t>---</t>
        </is>
      </c>
      <c r="BA2744" t="inlineStr">
        <is>
          <t>04b63b4d09b5f758ab1bb4b49b51e9d0</t>
        </is>
      </c>
      <c r="BB2744" t="inlineStr">
        <is>
          <t>http://openrosa.org/formdesigner/0B48E039-1E80-49A7-AC24-732B6E788E39</t>
        </is>
      </c>
      <c r="BC2744" t="inlineStr">
        <is>
          <t>Ration et autres visites</t>
        </is>
      </c>
      <c r="BD2744" t="inlineStr">
        <is>
          <t>CommCare Android, version "2.57.1"(474458). App v16173. CommCare Version 2.57.1. Build 474458, built on: 2025-07-03</t>
        </is>
      </c>
      <c r="BE2744" t="inlineStr">
        <is>
          <t>commcare_f379e98d-deb2-406c-bb23-c551c5606f69</t>
        </is>
      </c>
      <c r="BF2744" t="inlineStr"/>
      <c r="BG2744" t="inlineStr">
        <is>
          <t>f13d8149fc6d39ebe86af18272310ff9</t>
        </is>
      </c>
      <c r="BH2744" t="inlineStr">
        <is>
          <t>e80e5bb19d0d4d1e94c8a1a966fa7d8f</t>
        </is>
      </c>
      <c r="BI2744" t="inlineStr">
        <is>
          <t>15246</t>
        </is>
      </c>
      <c r="BJ2744" t="inlineStr">
        <is>
          <t>XFormInstance</t>
        </is>
      </c>
      <c r="BK2744" t="inlineStr">
        <is>
          <t>79c6ee1a632f11f09ae677229d6d74f9</t>
        </is>
      </c>
      <c r="BL2744" t="b">
        <v>0</v>
      </c>
      <c r="BM2744" t="inlineStr">
        <is>
          <t>---</t>
        </is>
      </c>
      <c r="BN2744" t="inlineStr">
        <is>
          <t>200.113.253.71</t>
        </is>
      </c>
      <c r="BO2744" t="inlineStr">
        <is>
          <t>Edouard Kender</t>
        </is>
      </c>
    </row>
    <row r="2745">
      <c r="A2745" t="inlineStr">
        <is>
          <t>2743</t>
        </is>
      </c>
      <c r="B2745" t="inlineStr">
        <is>
          <t>57ef338b-63f0-4115-914b-d786470c3a71</t>
        </is>
      </c>
      <c r="C2745" t="inlineStr">
        <is>
          <t>2025-07-22</t>
        </is>
      </c>
      <c r="D2745" t="inlineStr">
        <is>
          <t>3</t>
        </is>
      </c>
      <c r="E2745" t="inlineStr">
        <is>
          <t>---</t>
        </is>
      </c>
      <c r="F2745" t="inlineStr">
        <is>
          <t>1</t>
        </is>
      </c>
      <c r="G2745" t="inlineStr">
        <is>
          <t>---</t>
        </is>
      </c>
      <c r="H2745" t="inlineStr">
        <is>
          <t>1</t>
        </is>
      </c>
      <c r="I2745" t="inlineStr">
        <is>
          <t>1</t>
        </is>
      </c>
      <c r="J2745" t="inlineStr">
        <is>
          <t>3</t>
        </is>
      </c>
      <c r="K2745" t="inlineStr">
        <is>
          <t>---</t>
        </is>
      </c>
      <c r="L2745" t="inlineStr">
        <is>
          <t>---</t>
        </is>
      </c>
      <c r="M2745" t="inlineStr">
        <is>
          <t>---</t>
        </is>
      </c>
      <c r="N2745" t="inlineStr">
        <is>
          <t>---</t>
        </is>
      </c>
      <c r="O2745" t="inlineStr">
        <is>
          <t>---</t>
        </is>
      </c>
      <c r="P2745" t="inlineStr">
        <is>
          <t>---</t>
        </is>
      </c>
      <c r="Q2745" t="inlineStr">
        <is>
          <t>---</t>
        </is>
      </c>
      <c r="R2745" t="inlineStr"/>
      <c r="S2745" t="inlineStr"/>
      <c r="T2745" t="inlineStr"/>
      <c r="U2745" t="inlineStr"/>
      <c r="V2745" t="inlineStr"/>
      <c r="W2745" t="inlineStr"/>
      <c r="X2745" t="inlineStr">
        <is>
          <t>PAP/OMFP/ST05360</t>
        </is>
      </c>
      <c r="Y2745" t="inlineStr">
        <is>
          <t>PAP/OMFP/ST05360</t>
        </is>
      </c>
      <c r="Z2745" t="inlineStr">
        <is>
          <t>2025-07-29 11:44:57</t>
        </is>
      </c>
      <c r="AA2745" t="inlineStr">
        <is>
          <t>2025-07-29 11:43:16</t>
        </is>
      </c>
      <c r="AB2745" t="inlineStr">
        <is>
          <t>2higgie</t>
        </is>
      </c>
      <c r="AC2745" t="inlineStr">
        <is>
          <t>2025-07-30 16:17:56</t>
        </is>
      </c>
      <c r="AD2745" s="1" t="inlineStr">
        <is>
          <t>https://www.commcarehq.org/a/caris-test/reports/form_data/57ef338b-63f0-4115-914b-d786470c3a71/</t>
        </is>
      </c>
      <c r="AE2745" t="inlineStr">
        <is>
          <t>---</t>
        </is>
      </c>
      <c r="AF2745" t="inlineStr">
        <is>
          <t>3c5a623af057e23a32ae4000_166365</t>
        </is>
      </c>
      <c r="AG2745" t="inlineStr">
        <is>
          <t>OK</t>
        </is>
      </c>
      <c r="AH2745" t="inlineStr">
        <is>
          <t>2025-07-29 11:44:57</t>
        </is>
      </c>
      <c r="AI2745" t="inlineStr">
        <is>
          <t>04b63b4d09b5f758ab1bb4b49b51e9d0</t>
        </is>
      </c>
      <c r="AJ2745" t="inlineStr">
        <is>
          <t>2025-07-22</t>
        </is>
      </c>
      <c r="AK2745" t="inlineStr">
        <is>
          <t>3</t>
        </is>
      </c>
      <c r="AL2745" t="inlineStr">
        <is>
          <t>---</t>
        </is>
      </c>
      <c r="AM2745" t="inlineStr">
        <is>
          <t>1</t>
        </is>
      </c>
      <c r="AN2745" t="inlineStr">
        <is>
          <t>---</t>
        </is>
      </c>
      <c r="AO2745" t="inlineStr">
        <is>
          <t>1</t>
        </is>
      </c>
      <c r="AP2745" t="inlineStr">
        <is>
          <t>1</t>
        </is>
      </c>
      <c r="AQ2745" t="inlineStr"/>
      <c r="AR2745" t="inlineStr"/>
      <c r="AS2745" t="inlineStr"/>
      <c r="AT2745" t="inlineStr"/>
      <c r="AU2745" t="inlineStr">
        <is>
          <t>---</t>
        </is>
      </c>
      <c r="AV2745" t="inlineStr">
        <is>
          <t>---</t>
        </is>
      </c>
      <c r="AW2745" t="inlineStr">
        <is>
          <t>---</t>
        </is>
      </c>
      <c r="AX2745" t="inlineStr">
        <is>
          <t>---</t>
        </is>
      </c>
      <c r="AY2745" t="inlineStr">
        <is>
          <t>---</t>
        </is>
      </c>
      <c r="AZ2745" t="inlineStr">
        <is>
          <t>---</t>
        </is>
      </c>
      <c r="BA2745" t="inlineStr">
        <is>
          <t>04b63b4d09b5f758ab1bb4b49b51e9d0</t>
        </is>
      </c>
      <c r="BB2745" t="inlineStr">
        <is>
          <t>http://openrosa.org/formdesigner/0B48E039-1E80-49A7-AC24-732B6E788E39</t>
        </is>
      </c>
      <c r="BC2745" t="inlineStr">
        <is>
          <t>Ration et autres visites</t>
        </is>
      </c>
      <c r="BD2745" t="inlineStr">
        <is>
          <t>CommCare Android, version "2.57.1"(474458). App v16173. CommCare Version 2.57.1. Build 474458, built on: 2025-07-03</t>
        </is>
      </c>
      <c r="BE2745" t="inlineStr">
        <is>
          <t>commcare_f379e98d-deb2-406c-bb23-c551c5606f69</t>
        </is>
      </c>
      <c r="BF2745" t="inlineStr"/>
      <c r="BG2745" t="inlineStr">
        <is>
          <t>f13d8149fc6d39ebe86af18272310ff9</t>
        </is>
      </c>
      <c r="BH2745" t="inlineStr">
        <is>
          <t>e80e5bb19d0d4d1e94c8a1a966fa7d8f</t>
        </is>
      </c>
      <c r="BI2745" t="inlineStr">
        <is>
          <t>15246</t>
        </is>
      </c>
      <c r="BJ2745" t="inlineStr">
        <is>
          <t>XFormInstance</t>
        </is>
      </c>
      <c r="BK2745" t="inlineStr">
        <is>
          <t>79c6ee1a632f11f09ae677229d6d74f9</t>
        </is>
      </c>
      <c r="BL2745" t="b">
        <v>0</v>
      </c>
      <c r="BM2745" t="inlineStr">
        <is>
          <t>---</t>
        </is>
      </c>
      <c r="BN2745" t="inlineStr">
        <is>
          <t>200.113.253.71</t>
        </is>
      </c>
      <c r="BO2745" t="inlineStr">
        <is>
          <t>Ludia Louis</t>
        </is>
      </c>
    </row>
    <row r="2746">
      <c r="A2746" t="inlineStr">
        <is>
          <t>2744</t>
        </is>
      </c>
      <c r="B2746" t="inlineStr">
        <is>
          <t>19262f6e-3dfe-486d-acb7-21b548006b32</t>
        </is>
      </c>
      <c r="C2746" t="inlineStr">
        <is>
          <t>2025-07-30</t>
        </is>
      </c>
      <c r="D2746" t="inlineStr">
        <is>
          <t>4</t>
        </is>
      </c>
      <c r="E2746" t="inlineStr">
        <is>
          <t>Suivi d'adherence</t>
        </is>
      </c>
      <c r="F2746" t="inlineStr">
        <is>
          <t>0</t>
        </is>
      </c>
      <c r="G2746" t="inlineStr">
        <is>
          <t>Pas de telephone</t>
        </is>
      </c>
      <c r="H2746" t="inlineStr">
        <is>
          <t>1</t>
        </is>
      </c>
      <c r="I2746" t="inlineStr">
        <is>
          <t>1</t>
        </is>
      </c>
      <c r="J2746" t="inlineStr"/>
      <c r="K2746" t="inlineStr">
        <is>
          <t>---</t>
        </is>
      </c>
      <c r="L2746" t="inlineStr">
        <is>
          <t>---</t>
        </is>
      </c>
      <c r="M2746" t="inlineStr">
        <is>
          <t>---</t>
        </is>
      </c>
      <c r="N2746" t="inlineStr">
        <is>
          <t>---</t>
        </is>
      </c>
      <c r="O2746" t="inlineStr">
        <is>
          <t>---</t>
        </is>
      </c>
      <c r="P2746" t="inlineStr">
        <is>
          <t>---</t>
        </is>
      </c>
      <c r="Q2746" t="inlineStr">
        <is>
          <t>---</t>
        </is>
      </c>
      <c r="R2746" t="inlineStr"/>
      <c r="S2746" t="inlineStr"/>
      <c r="T2746" t="inlineStr"/>
      <c r="U2746" t="inlineStr"/>
      <c r="V2746" t="inlineStr"/>
      <c r="W2746" t="inlineStr"/>
      <c r="X2746" t="inlineStr">
        <is>
          <t>PIG/CSSR/ST00976</t>
        </is>
      </c>
      <c r="Y2746" t="inlineStr">
        <is>
          <t>PIG/CSSR/ST00976</t>
        </is>
      </c>
      <c r="Z2746" t="inlineStr">
        <is>
          <t>2025-07-30 21:57:35</t>
        </is>
      </c>
      <c r="AA2746" t="inlineStr">
        <is>
          <t>2025-07-30 21:56:30</t>
        </is>
      </c>
      <c r="AB2746" t="inlineStr">
        <is>
          <t>1ketly</t>
        </is>
      </c>
      <c r="AC2746" t="inlineStr">
        <is>
          <t>2025-07-30 22:22:00</t>
        </is>
      </c>
      <c r="AD2746" s="1" t="inlineStr">
        <is>
          <t>https://www.commcarehq.org/a/caris-test/reports/form_data/19262f6e-3dfe-486d-acb7-21b548006b32/</t>
        </is>
      </c>
      <c r="AE2746" t="inlineStr">
        <is>
          <t>---</t>
        </is>
      </c>
      <c r="AF2746" t="inlineStr">
        <is>
          <t>3c5a623af057e23a32ae4000_194353</t>
        </is>
      </c>
      <c r="AG2746" t="inlineStr">
        <is>
          <t>---</t>
        </is>
      </c>
      <c r="AH2746" t="inlineStr">
        <is>
          <t>2025-07-30 21:57:35</t>
        </is>
      </c>
      <c r="AI2746" t="inlineStr">
        <is>
          <t>a75dfcb32c444e83a4857eabadf7dd0f</t>
        </is>
      </c>
      <c r="AJ2746" t="inlineStr">
        <is>
          <t>2025-07-30</t>
        </is>
      </c>
      <c r="AK2746" t="inlineStr">
        <is>
          <t>4</t>
        </is>
      </c>
      <c r="AL2746" t="inlineStr">
        <is>
          <t>Suivi d'adherence</t>
        </is>
      </c>
      <c r="AM2746" t="inlineStr">
        <is>
          <t>0</t>
        </is>
      </c>
      <c r="AN2746" t="inlineStr">
        <is>
          <t>Pas de telephone</t>
        </is>
      </c>
      <c r="AO2746" t="inlineStr">
        <is>
          <t>1</t>
        </is>
      </c>
      <c r="AP2746" t="inlineStr">
        <is>
          <t>1</t>
        </is>
      </c>
      <c r="AQ2746" t="inlineStr"/>
      <c r="AR2746" t="inlineStr"/>
      <c r="AS2746" t="inlineStr"/>
      <c r="AT2746" t="inlineStr"/>
      <c r="AU2746" t="inlineStr">
        <is>
          <t>---</t>
        </is>
      </c>
      <c r="AV2746" t="inlineStr">
        <is>
          <t>---</t>
        </is>
      </c>
      <c r="AW2746" t="inlineStr">
        <is>
          <t>---</t>
        </is>
      </c>
      <c r="AX2746" t="inlineStr">
        <is>
          <t>---</t>
        </is>
      </c>
      <c r="AY2746" t="inlineStr">
        <is>
          <t>---</t>
        </is>
      </c>
      <c r="AZ2746" t="inlineStr">
        <is>
          <t>---</t>
        </is>
      </c>
      <c r="BA2746" t="inlineStr">
        <is>
          <t>a75dfcb32c444e83a4857eabadf7dd0f</t>
        </is>
      </c>
      <c r="BB2746" t="inlineStr">
        <is>
          <t>http://openrosa.org/formdesigner/0B48E039-1E80-49A7-AC24-732B6E788E39</t>
        </is>
      </c>
      <c r="BC2746" t="inlineStr">
        <is>
          <t>Ration et autres visites</t>
        </is>
      </c>
      <c r="BD2746" t="inlineStr">
        <is>
          <t>CommCare Android, version "2.59.0"(477060). App v16173. CommCare Version 2.59.0. Build 477060, built on: 2025-07-28</t>
        </is>
      </c>
      <c r="BE2746" t="inlineStr">
        <is>
          <t>commcare_173380f7-b37d-43d8-ba2b-b49ceb66cb2e</t>
        </is>
      </c>
      <c r="BF2746" t="inlineStr">
        <is>
          <t>19.4389212 -72.204648 352.0 9.8</t>
        </is>
      </c>
      <c r="BG2746" t="inlineStr">
        <is>
          <t>f13d8149fc6d39ebe86af18272310ff9</t>
        </is>
      </c>
      <c r="BH2746" t="inlineStr">
        <is>
          <t>e80e5bb19d0d4d1e94c8a1a966fa7d8f</t>
        </is>
      </c>
      <c r="BI2746" t="inlineStr">
        <is>
          <t>15246</t>
        </is>
      </c>
      <c r="BJ2746" t="inlineStr">
        <is>
          <t>XFormInstance</t>
        </is>
      </c>
      <c r="BK2746" t="inlineStr">
        <is>
          <t>1b2ee22a6d8111f085022de084f619fd</t>
        </is>
      </c>
      <c r="BL2746" t="b">
        <v>0</v>
      </c>
      <c r="BM2746" t="inlineStr">
        <is>
          <t>---</t>
        </is>
      </c>
      <c r="BN2746" t="inlineStr">
        <is>
          <t>190.102.77.156</t>
        </is>
      </c>
      <c r="BO2746" t="inlineStr">
        <is>
          <t>Djainalie Mondesir</t>
        </is>
      </c>
    </row>
    <row r="2747">
      <c r="A2747" t="inlineStr">
        <is>
          <t>2745</t>
        </is>
      </c>
      <c r="B2747" t="inlineStr">
        <is>
          <t>145bf18d-dafa-4e0b-9252-832e11d466c8</t>
        </is>
      </c>
      <c r="C2747" t="inlineStr">
        <is>
          <t>2025-07-30</t>
        </is>
      </c>
      <c r="D2747" t="inlineStr">
        <is>
          <t>4</t>
        </is>
      </c>
      <c r="E2747" t="inlineStr">
        <is>
          <t>Suivi Medicale</t>
        </is>
      </c>
      <c r="F2747" t="inlineStr">
        <is>
          <t>1</t>
        </is>
      </c>
      <c r="G2747" t="inlineStr">
        <is>
          <t>Non disponible</t>
        </is>
      </c>
      <c r="H2747" t="inlineStr">
        <is>
          <t>1</t>
        </is>
      </c>
      <c r="I2747" t="inlineStr">
        <is>
          <t>1</t>
        </is>
      </c>
      <c r="J2747" t="inlineStr"/>
      <c r="K2747" t="inlineStr">
        <is>
          <t>---</t>
        </is>
      </c>
      <c r="L2747" t="inlineStr">
        <is>
          <t>---</t>
        </is>
      </c>
      <c r="M2747" t="inlineStr">
        <is>
          <t>---</t>
        </is>
      </c>
      <c r="N2747" t="inlineStr">
        <is>
          <t>---</t>
        </is>
      </c>
      <c r="O2747" t="inlineStr">
        <is>
          <t>---</t>
        </is>
      </c>
      <c r="P2747" t="inlineStr">
        <is>
          <t>---</t>
        </is>
      </c>
      <c r="Q2747" t="inlineStr">
        <is>
          <t>---</t>
        </is>
      </c>
      <c r="R2747" t="inlineStr"/>
      <c r="S2747" t="inlineStr"/>
      <c r="T2747" t="inlineStr"/>
      <c r="U2747" t="inlineStr"/>
      <c r="V2747" t="inlineStr"/>
      <c r="W2747" t="inlineStr"/>
      <c r="X2747" t="inlineStr">
        <is>
          <t>PIG/HOBP/ST01514</t>
        </is>
      </c>
      <c r="Y2747" t="inlineStr">
        <is>
          <t>PIG/HOBP/ST01514</t>
        </is>
      </c>
      <c r="Z2747" t="inlineStr">
        <is>
          <t>2025-07-30 22:02:42</t>
        </is>
      </c>
      <c r="AA2747" t="inlineStr">
        <is>
          <t>2025-07-30 22:01:05</t>
        </is>
      </c>
      <c r="AB2747" t="inlineStr">
        <is>
          <t>1ketly</t>
        </is>
      </c>
      <c r="AC2747" t="inlineStr">
        <is>
          <t>2025-07-30 22:22:02</t>
        </is>
      </c>
      <c r="AD2747" s="1" t="inlineStr">
        <is>
          <t>https://www.commcarehq.org/a/caris-test/reports/form_data/145bf18d-dafa-4e0b-9252-832e11d466c8/</t>
        </is>
      </c>
      <c r="AE2747" t="inlineStr">
        <is>
          <t>---</t>
        </is>
      </c>
      <c r="AF2747" t="inlineStr">
        <is>
          <t>3c5a623af057e23a32ae4000_106551</t>
        </is>
      </c>
      <c r="AG2747" t="inlineStr">
        <is>
          <t>---</t>
        </is>
      </c>
      <c r="AH2747" t="inlineStr">
        <is>
          <t>2025-07-30 22:02:42</t>
        </is>
      </c>
      <c r="AI2747" t="inlineStr">
        <is>
          <t>a75dfcb32c444e83a4857eabadf7dd0f</t>
        </is>
      </c>
      <c r="AJ2747" t="inlineStr">
        <is>
          <t>2025-07-30</t>
        </is>
      </c>
      <c r="AK2747" t="inlineStr">
        <is>
          <t>4</t>
        </is>
      </c>
      <c r="AL2747" t="inlineStr">
        <is>
          <t>Suivi Medicale</t>
        </is>
      </c>
      <c r="AM2747" t="inlineStr">
        <is>
          <t>1</t>
        </is>
      </c>
      <c r="AN2747" t="inlineStr">
        <is>
          <t>Non disponible</t>
        </is>
      </c>
      <c r="AO2747" t="inlineStr">
        <is>
          <t>1</t>
        </is>
      </c>
      <c r="AP2747" t="inlineStr">
        <is>
          <t>1</t>
        </is>
      </c>
      <c r="AQ2747" t="inlineStr"/>
      <c r="AR2747" t="inlineStr"/>
      <c r="AS2747" t="inlineStr"/>
      <c r="AT2747" t="inlineStr"/>
      <c r="AU2747" t="inlineStr">
        <is>
          <t>---</t>
        </is>
      </c>
      <c r="AV2747" t="inlineStr">
        <is>
          <t>---</t>
        </is>
      </c>
      <c r="AW2747" t="inlineStr">
        <is>
          <t>---</t>
        </is>
      </c>
      <c r="AX2747" t="inlineStr">
        <is>
          <t>---</t>
        </is>
      </c>
      <c r="AY2747" t="inlineStr">
        <is>
          <t>---</t>
        </is>
      </c>
      <c r="AZ2747" t="inlineStr">
        <is>
          <t>---</t>
        </is>
      </c>
      <c r="BA2747" t="inlineStr">
        <is>
          <t>a75dfcb32c444e83a4857eabadf7dd0f</t>
        </is>
      </c>
      <c r="BB2747" t="inlineStr">
        <is>
          <t>http://openrosa.org/formdesigner/0B48E039-1E80-49A7-AC24-732B6E788E39</t>
        </is>
      </c>
      <c r="BC2747" t="inlineStr">
        <is>
          <t>Ration et autres visites</t>
        </is>
      </c>
      <c r="BD2747" t="inlineStr">
        <is>
          <t>CommCare Android, version "2.59.0"(477060). App v16173. CommCare Version 2.59.0. Build 477060, built on: 2025-07-28</t>
        </is>
      </c>
      <c r="BE2747" t="inlineStr">
        <is>
          <t>commcare_173380f7-b37d-43d8-ba2b-b49ceb66cb2e</t>
        </is>
      </c>
      <c r="BF2747" t="inlineStr">
        <is>
          <t>19.4389782 -72.2046227 348.0 9.75</t>
        </is>
      </c>
      <c r="BG2747" t="inlineStr">
        <is>
          <t>f13d8149fc6d39ebe86af18272310ff9</t>
        </is>
      </c>
      <c r="BH2747" t="inlineStr">
        <is>
          <t>e80e5bb19d0d4d1e94c8a1a966fa7d8f</t>
        </is>
      </c>
      <c r="BI2747" t="inlineStr">
        <is>
          <t>15246</t>
        </is>
      </c>
      <c r="BJ2747" t="inlineStr">
        <is>
          <t>XFormInstance</t>
        </is>
      </c>
      <c r="BK2747" t="inlineStr">
        <is>
          <t>1b2ee22a6d8111f085022de084f619fd</t>
        </is>
      </c>
      <c r="BL2747" t="b">
        <v>0</v>
      </c>
      <c r="BM2747" t="inlineStr">
        <is>
          <t>---</t>
        </is>
      </c>
      <c r="BN2747" t="inlineStr">
        <is>
          <t>190.102.77.156</t>
        </is>
      </c>
      <c r="BO2747" t="inlineStr">
        <is>
          <t>Nerline Benjamin</t>
        </is>
      </c>
    </row>
    <row r="2748">
      <c r="A2748" t="inlineStr">
        <is>
          <t>2746</t>
        </is>
      </c>
      <c r="B2748" t="inlineStr">
        <is>
          <t>3e515538-585c-43b3-a64c-ffba8a311a7a</t>
        </is>
      </c>
      <c r="C2748" t="inlineStr">
        <is>
          <t>2025-07-30</t>
        </is>
      </c>
      <c r="D2748" t="inlineStr">
        <is>
          <t>4</t>
        </is>
      </c>
      <c r="E2748" t="inlineStr">
        <is>
          <t>Adherence</t>
        </is>
      </c>
      <c r="F2748" t="inlineStr">
        <is>
          <t>0</t>
        </is>
      </c>
      <c r="G2748" t="inlineStr">
        <is>
          <t>Adherence</t>
        </is>
      </c>
      <c r="H2748" t="inlineStr">
        <is>
          <t>1</t>
        </is>
      </c>
      <c r="I2748" t="inlineStr">
        <is>
          <t>1</t>
        </is>
      </c>
      <c r="J2748" t="inlineStr">
        <is>
          <t>1</t>
        </is>
      </c>
      <c r="K2748" t="inlineStr">
        <is>
          <t>---</t>
        </is>
      </c>
      <c r="L2748" t="inlineStr">
        <is>
          <t>---</t>
        </is>
      </c>
      <c r="M2748" t="inlineStr">
        <is>
          <t>---</t>
        </is>
      </c>
      <c r="N2748" t="inlineStr">
        <is>
          <t>---</t>
        </is>
      </c>
      <c r="O2748" t="inlineStr">
        <is>
          <t>---</t>
        </is>
      </c>
      <c r="P2748" t="inlineStr">
        <is>
          <t>---</t>
        </is>
      </c>
      <c r="Q2748" t="inlineStr">
        <is>
          <t>---</t>
        </is>
      </c>
      <c r="R2748" t="inlineStr">
        <is>
          <t>15.8</t>
        </is>
      </c>
      <c r="S2748" t="inlineStr">
        <is>
          <t>15.0</t>
        </is>
      </c>
      <c r="T2748" t="inlineStr">
        <is>
          <t>124.0</t>
        </is>
      </c>
      <c r="U2748" t="inlineStr"/>
      <c r="V2748" t="inlineStr"/>
      <c r="W2748" t="inlineStr"/>
      <c r="X2748" t="inlineStr">
        <is>
          <t>CAP/HSCM/ST04918</t>
        </is>
      </c>
      <c r="Y2748" t="inlineStr">
        <is>
          <t>CAP/HSCM/ST04918</t>
        </is>
      </c>
      <c r="Z2748" t="inlineStr">
        <is>
          <t>2025-07-31 02:51:04</t>
        </is>
      </c>
      <c r="AA2748" t="inlineStr">
        <is>
          <t>2025-07-31 02:49:26</t>
        </is>
      </c>
      <c r="AB2748" t="inlineStr">
        <is>
          <t>1fleurgile</t>
        </is>
      </c>
      <c r="AC2748" t="inlineStr">
        <is>
          <t>2025-07-31 02:03:13</t>
        </is>
      </c>
      <c r="AD2748" s="1" t="inlineStr">
        <is>
          <t>https://www.commcarehq.org/a/caris-test/reports/form_data/3e515538-585c-43b3-a64c-ffba8a311a7a/</t>
        </is>
      </c>
      <c r="AE2748" t="inlineStr">
        <is>
          <t>---</t>
        </is>
      </c>
      <c r="AF2748" t="inlineStr">
        <is>
          <t>3c5a623af057e23a32ae4000_197560</t>
        </is>
      </c>
      <c r="AG2748" t="inlineStr">
        <is>
          <t>---</t>
        </is>
      </c>
      <c r="AH2748" t="inlineStr">
        <is>
          <t>2025-07-31 02:51:04</t>
        </is>
      </c>
      <c r="AI2748" t="inlineStr">
        <is>
          <t>9cfdf7db54419d22491b2c964b5162b3</t>
        </is>
      </c>
      <c r="AJ2748" t="inlineStr">
        <is>
          <t>2025-07-30</t>
        </is>
      </c>
      <c r="AK2748" t="inlineStr">
        <is>
          <t>4</t>
        </is>
      </c>
      <c r="AL2748" t="inlineStr">
        <is>
          <t>Adherence</t>
        </is>
      </c>
      <c r="AM2748" t="inlineStr">
        <is>
          <t>0</t>
        </is>
      </c>
      <c r="AN2748" t="inlineStr">
        <is>
          <t>Adherence</t>
        </is>
      </c>
      <c r="AO2748" t="inlineStr">
        <is>
          <t>1</t>
        </is>
      </c>
      <c r="AP2748" t="inlineStr">
        <is>
          <t>1</t>
        </is>
      </c>
      <c r="AQ2748" t="inlineStr">
        <is>
          <t>15.8</t>
        </is>
      </c>
      <c r="AR2748" t="inlineStr">
        <is>
          <t>15</t>
        </is>
      </c>
      <c r="AS2748" t="inlineStr">
        <is>
          <t>124</t>
        </is>
      </c>
      <c r="AT2748" t="inlineStr"/>
      <c r="AU2748" t="inlineStr">
        <is>
          <t>---</t>
        </is>
      </c>
      <c r="AV2748" t="inlineStr">
        <is>
          <t>---</t>
        </is>
      </c>
      <c r="AW2748" t="inlineStr">
        <is>
          <t>---</t>
        </is>
      </c>
      <c r="AX2748" t="inlineStr">
        <is>
          <t>---</t>
        </is>
      </c>
      <c r="AY2748" t="inlineStr">
        <is>
          <t>---</t>
        </is>
      </c>
      <c r="AZ2748" t="inlineStr">
        <is>
          <t>---</t>
        </is>
      </c>
      <c r="BA2748" t="inlineStr">
        <is>
          <t>9cfdf7db54419d22491b2c964b5162b3</t>
        </is>
      </c>
      <c r="BB2748" t="inlineStr">
        <is>
          <t>http://openrosa.org/formdesigner/0B48E039-1E80-49A7-AC24-732B6E788E39</t>
        </is>
      </c>
      <c r="BC2748" t="inlineStr">
        <is>
          <t>Ration et autres visites</t>
        </is>
      </c>
      <c r="BD2748" t="inlineStr">
        <is>
          <t>CommCare Android, version "2.57.0"(474021). App v16173. CommCare Version 2.57.0. Build 474021, built on: 2025-06-13</t>
        </is>
      </c>
      <c r="BE2748" t="inlineStr">
        <is>
          <t>commcare_76b456dd-7d90-498a-a785-92f136625a61</t>
        </is>
      </c>
      <c r="BF2748" t="inlineStr">
        <is>
          <t>19.7257837 -72.222351 -27.61 1799.99</t>
        </is>
      </c>
      <c r="BG2748" t="inlineStr">
        <is>
          <t>f13d8149fc6d39ebe86af18272310ff9</t>
        </is>
      </c>
      <c r="BH2748" t="inlineStr">
        <is>
          <t>e80e5bb19d0d4d1e94c8a1a966fa7d8f</t>
        </is>
      </c>
      <c r="BI2748" t="inlineStr">
        <is>
          <t>15246</t>
        </is>
      </c>
      <c r="BJ2748" t="inlineStr">
        <is>
          <t>XFormInstance</t>
        </is>
      </c>
      <c r="BK2748" t="inlineStr">
        <is>
          <t>bb6f19ac6ce711f09c904b1061084745</t>
        </is>
      </c>
      <c r="BL2748" t="b">
        <v>0</v>
      </c>
      <c r="BM2748" t="inlineStr">
        <is>
          <t>---</t>
        </is>
      </c>
      <c r="BN2748" t="inlineStr">
        <is>
          <t>200.113.238.234</t>
        </is>
      </c>
      <c r="BO2748" t="inlineStr">
        <is>
          <t>Steevenson Archile</t>
        </is>
      </c>
    </row>
    <row r="2749">
      <c r="A2749" t="inlineStr">
        <is>
          <t>2747</t>
        </is>
      </c>
      <c r="B2749" t="inlineStr">
        <is>
          <t>ef4990d4-3c79-4176-95c5-eef6daecbcf4</t>
        </is>
      </c>
      <c r="C2749" t="inlineStr">
        <is>
          <t>2025-07-30</t>
        </is>
      </c>
      <c r="D2749" t="inlineStr">
        <is>
          <t>4</t>
        </is>
      </c>
      <c r="E2749" t="inlineStr">
        <is>
          <t>Adherence</t>
        </is>
      </c>
      <c r="F2749" t="inlineStr">
        <is>
          <t>0</t>
        </is>
      </c>
      <c r="G2749" t="inlineStr">
        <is>
          <t>Adherence</t>
        </is>
      </c>
      <c r="H2749" t="inlineStr">
        <is>
          <t>1</t>
        </is>
      </c>
      <c r="I2749" t="inlineStr">
        <is>
          <t>1</t>
        </is>
      </c>
      <c r="J2749" t="inlineStr">
        <is>
          <t>1</t>
        </is>
      </c>
      <c r="K2749" t="inlineStr">
        <is>
          <t>---</t>
        </is>
      </c>
      <c r="L2749" t="inlineStr">
        <is>
          <t>---</t>
        </is>
      </c>
      <c r="M2749" t="inlineStr">
        <is>
          <t>---</t>
        </is>
      </c>
      <c r="N2749" t="inlineStr">
        <is>
          <t>---</t>
        </is>
      </c>
      <c r="O2749" t="inlineStr">
        <is>
          <t>---</t>
        </is>
      </c>
      <c r="P2749" t="inlineStr">
        <is>
          <t>---</t>
        </is>
      </c>
      <c r="Q2749" t="inlineStr">
        <is>
          <t>---</t>
        </is>
      </c>
      <c r="R2749" t="inlineStr"/>
      <c r="S2749" t="inlineStr"/>
      <c r="T2749" t="inlineStr"/>
      <c r="U2749" t="inlineStr"/>
      <c r="V2749" t="inlineStr"/>
      <c r="W2749" t="inlineStr"/>
      <c r="X2749" t="inlineStr">
        <is>
          <t>CAP/HSCM/ST03570</t>
        </is>
      </c>
      <c r="Y2749" t="inlineStr">
        <is>
          <t>CAP/HSCM/ST03570</t>
        </is>
      </c>
      <c r="Z2749" t="inlineStr">
        <is>
          <t>2025-07-31 02:52:11</t>
        </is>
      </c>
      <c r="AA2749" t="inlineStr">
        <is>
          <t>2025-07-31 02:51:30</t>
        </is>
      </c>
      <c r="AB2749" t="inlineStr">
        <is>
          <t>1fleurgile</t>
        </is>
      </c>
      <c r="AC2749" t="inlineStr">
        <is>
          <t>2025-07-31 02:03:13</t>
        </is>
      </c>
      <c r="AD2749" s="1" t="inlineStr">
        <is>
          <t>https://www.commcarehq.org/a/caris-test/reports/form_data/ef4990d4-3c79-4176-95c5-eef6daecbcf4/</t>
        </is>
      </c>
      <c r="AE2749" t="inlineStr">
        <is>
          <t>---</t>
        </is>
      </c>
      <c r="AF2749" t="inlineStr">
        <is>
          <t>3c5a623af057e23a32ae4000_29023</t>
        </is>
      </c>
      <c r="AG2749" t="inlineStr">
        <is>
          <t>---</t>
        </is>
      </c>
      <c r="AH2749" t="inlineStr">
        <is>
          <t>2025-07-31 02:52:11</t>
        </is>
      </c>
      <c r="AI2749" t="inlineStr">
        <is>
          <t>9cfdf7db54419d22491b2c964b5162b3</t>
        </is>
      </c>
      <c r="AJ2749" t="inlineStr">
        <is>
          <t>2025-07-30</t>
        </is>
      </c>
      <c r="AK2749" t="inlineStr">
        <is>
          <t>4</t>
        </is>
      </c>
      <c r="AL2749" t="inlineStr">
        <is>
          <t>Adherence</t>
        </is>
      </c>
      <c r="AM2749" t="inlineStr">
        <is>
          <t>0</t>
        </is>
      </c>
      <c r="AN2749" t="inlineStr">
        <is>
          <t>Adherence</t>
        </is>
      </c>
      <c r="AO2749" t="inlineStr">
        <is>
          <t>1</t>
        </is>
      </c>
      <c r="AP2749" t="inlineStr">
        <is>
          <t>1</t>
        </is>
      </c>
      <c r="AQ2749" t="inlineStr"/>
      <c r="AR2749" t="inlineStr"/>
      <c r="AS2749" t="inlineStr"/>
      <c r="AT2749" t="inlineStr"/>
      <c r="AU2749" t="inlineStr">
        <is>
          <t>---</t>
        </is>
      </c>
      <c r="AV2749" t="inlineStr">
        <is>
          <t>---</t>
        </is>
      </c>
      <c r="AW2749" t="inlineStr">
        <is>
          <t>---</t>
        </is>
      </c>
      <c r="AX2749" t="inlineStr">
        <is>
          <t>---</t>
        </is>
      </c>
      <c r="AY2749" t="inlineStr">
        <is>
          <t>---</t>
        </is>
      </c>
      <c r="AZ2749" t="inlineStr">
        <is>
          <t>---</t>
        </is>
      </c>
      <c r="BA2749" t="inlineStr">
        <is>
          <t>9cfdf7db54419d22491b2c964b5162b3</t>
        </is>
      </c>
      <c r="BB2749" t="inlineStr">
        <is>
          <t>http://openrosa.org/formdesigner/0B48E039-1E80-49A7-AC24-732B6E788E39</t>
        </is>
      </c>
      <c r="BC2749" t="inlineStr">
        <is>
          <t>Ration et autres visites</t>
        </is>
      </c>
      <c r="BD2749" t="inlineStr">
        <is>
          <t>CommCare Android, version "2.57.0"(474021). App v16173. CommCare Version 2.57.0. Build 474021, built on: 2025-06-13</t>
        </is>
      </c>
      <c r="BE2749" t="inlineStr">
        <is>
          <t>commcare_76b456dd-7d90-498a-a785-92f136625a61</t>
        </is>
      </c>
      <c r="BF2749" t="inlineStr">
        <is>
          <t>19.7258637 -72.2221291 -27.61 1799.99</t>
        </is>
      </c>
      <c r="BG2749" t="inlineStr">
        <is>
          <t>f13d8149fc6d39ebe86af18272310ff9</t>
        </is>
      </c>
      <c r="BH2749" t="inlineStr">
        <is>
          <t>e80e5bb19d0d4d1e94c8a1a966fa7d8f</t>
        </is>
      </c>
      <c r="BI2749" t="inlineStr">
        <is>
          <t>15246</t>
        </is>
      </c>
      <c r="BJ2749" t="inlineStr">
        <is>
          <t>XFormInstance</t>
        </is>
      </c>
      <c r="BK2749" t="inlineStr">
        <is>
          <t>bb6f19ac6ce711f09c904b1061084745</t>
        </is>
      </c>
      <c r="BL2749" t="b">
        <v>0</v>
      </c>
      <c r="BM2749" t="inlineStr">
        <is>
          <t>---</t>
        </is>
      </c>
      <c r="BN2749" t="inlineStr">
        <is>
          <t>200.113.238.234</t>
        </is>
      </c>
      <c r="BO2749" t="inlineStr">
        <is>
          <t>Valcin Roudesherly</t>
        </is>
      </c>
    </row>
    <row r="2750">
      <c r="A2750" t="inlineStr">
        <is>
          <t>2748</t>
        </is>
      </c>
      <c r="B2750" t="inlineStr">
        <is>
          <t>1283ff57-9a3d-446e-ae56-c91e91d346ec</t>
        </is>
      </c>
      <c r="C2750" t="inlineStr">
        <is>
          <t>2025-07-30</t>
        </is>
      </c>
      <c r="D2750" t="inlineStr">
        <is>
          <t>3</t>
        </is>
      </c>
      <c r="E2750" t="inlineStr">
        <is>
          <t>---</t>
        </is>
      </c>
      <c r="F2750" t="inlineStr">
        <is>
          <t>0</t>
        </is>
      </c>
      <c r="G2750" t="inlineStr">
        <is>
          <t>---</t>
        </is>
      </c>
      <c r="H2750" t="inlineStr">
        <is>
          <t>1</t>
        </is>
      </c>
      <c r="I2750" t="inlineStr">
        <is>
          <t>1</t>
        </is>
      </c>
      <c r="J2750" t="inlineStr"/>
      <c r="K2750" t="inlineStr">
        <is>
          <t>---</t>
        </is>
      </c>
      <c r="L2750" t="inlineStr">
        <is>
          <t>---</t>
        </is>
      </c>
      <c r="M2750" t="inlineStr">
        <is>
          <t>---</t>
        </is>
      </c>
      <c r="N2750" t="inlineStr">
        <is>
          <t>---</t>
        </is>
      </c>
      <c r="O2750" t="inlineStr">
        <is>
          <t>---</t>
        </is>
      </c>
      <c r="P2750" t="inlineStr">
        <is>
          <t>---</t>
        </is>
      </c>
      <c r="Q2750" t="inlineStr">
        <is>
          <t>---</t>
        </is>
      </c>
      <c r="R2750" t="inlineStr"/>
      <c r="S2750" t="inlineStr"/>
      <c r="T2750" t="inlineStr"/>
      <c r="U2750" t="inlineStr"/>
      <c r="V2750" t="inlineStr"/>
      <c r="W2750" t="inlineStr"/>
      <c r="X2750" t="inlineStr">
        <is>
          <t>PIL/HOEP/ST02147</t>
        </is>
      </c>
      <c r="Y2750" t="inlineStr">
        <is>
          <t>PIL/HOEP/ST02147</t>
        </is>
      </c>
      <c r="Z2750" t="inlineStr">
        <is>
          <t>2025-07-31 03:05:25</t>
        </is>
      </c>
      <c r="AA2750" t="inlineStr">
        <is>
          <t>2025-07-31 03:04:53</t>
        </is>
      </c>
      <c r="AB2750" t="inlineStr">
        <is>
          <t>1rosanie</t>
        </is>
      </c>
      <c r="AC2750" t="inlineStr">
        <is>
          <t>2025-07-31 02:04:14</t>
        </is>
      </c>
      <c r="AD2750" s="1" t="inlineStr">
        <is>
          <t>https://www.commcarehq.org/a/caris-test/reports/form_data/1283ff57-9a3d-446e-ae56-c91e91d346ec/</t>
        </is>
      </c>
      <c r="AE2750" t="inlineStr">
        <is>
          <t>---</t>
        </is>
      </c>
      <c r="AF2750" t="inlineStr">
        <is>
          <t>3c5a623af057e23a32ae4000_34641</t>
        </is>
      </c>
      <c r="AG2750" t="inlineStr">
        <is>
          <t>OK</t>
        </is>
      </c>
      <c r="AH2750" t="inlineStr">
        <is>
          <t>2025-07-31 03:05:25</t>
        </is>
      </c>
      <c r="AI2750" t="inlineStr">
        <is>
          <t>5e76516bd70905174acf0dc60c63d0f1</t>
        </is>
      </c>
      <c r="AJ2750" t="inlineStr">
        <is>
          <t>2025-07-30</t>
        </is>
      </c>
      <c r="AK2750" t="inlineStr">
        <is>
          <t>3</t>
        </is>
      </c>
      <c r="AL2750" t="inlineStr">
        <is>
          <t>---</t>
        </is>
      </c>
      <c r="AM2750" t="inlineStr">
        <is>
          <t>0</t>
        </is>
      </c>
      <c r="AN2750" t="inlineStr">
        <is>
          <t>---</t>
        </is>
      </c>
      <c r="AO2750" t="inlineStr">
        <is>
          <t>1</t>
        </is>
      </c>
      <c r="AP2750" t="inlineStr">
        <is>
          <t>1</t>
        </is>
      </c>
      <c r="AQ2750" t="inlineStr"/>
      <c r="AR2750" t="inlineStr"/>
      <c r="AS2750" t="inlineStr"/>
      <c r="AT2750" t="inlineStr"/>
      <c r="AU2750" t="inlineStr">
        <is>
          <t>---</t>
        </is>
      </c>
      <c r="AV2750" t="inlineStr">
        <is>
          <t>---</t>
        </is>
      </c>
      <c r="AW2750" t="inlineStr">
        <is>
          <t>---</t>
        </is>
      </c>
      <c r="AX2750" t="inlineStr">
        <is>
          <t>---</t>
        </is>
      </c>
      <c r="AY2750" t="inlineStr">
        <is>
          <t>---</t>
        </is>
      </c>
      <c r="AZ2750" t="inlineStr">
        <is>
          <t>---</t>
        </is>
      </c>
      <c r="BA2750" t="inlineStr">
        <is>
          <t>5e76516bd70905174acf0dc60c63d0f1</t>
        </is>
      </c>
      <c r="BB2750" t="inlineStr">
        <is>
          <t>http://openrosa.org/formdesigner/0B48E039-1E80-49A7-AC24-732B6E788E39</t>
        </is>
      </c>
      <c r="BC2750" t="inlineStr">
        <is>
          <t>Ration et autres visites</t>
        </is>
      </c>
      <c r="BD2750" t="inlineStr">
        <is>
          <t>CommCare Android, version "2.57.0"(472003). App v16173. CommCare Version 2.57.0. Build 472003, built on: 2025-04-18</t>
        </is>
      </c>
      <c r="BE2750" t="inlineStr">
        <is>
          <t>commcare_09393fc7-84bd-4d12-8af4-99e7e6cc72ed</t>
        </is>
      </c>
      <c r="BF2750" t="inlineStr"/>
      <c r="BG2750" t="inlineStr">
        <is>
          <t>f13d8149fc6d39ebe86af18272310ff9</t>
        </is>
      </c>
      <c r="BH2750" t="inlineStr">
        <is>
          <t>e80e5bb19d0d4d1e94c8a1a966fa7d8f</t>
        </is>
      </c>
      <c r="BI2750" t="inlineStr">
        <is>
          <t>15246</t>
        </is>
      </c>
      <c r="BJ2750" t="inlineStr">
        <is>
          <t>XFormInstance</t>
        </is>
      </c>
      <c r="BK2750" t="inlineStr">
        <is>
          <t>8f1f6f646ce211f0806847540d821703</t>
        </is>
      </c>
      <c r="BL2750" t="b">
        <v>0</v>
      </c>
      <c r="BM2750" t="inlineStr">
        <is>
          <t>---</t>
        </is>
      </c>
      <c r="BN2750" t="inlineStr">
        <is>
          <t>200.113.230.37</t>
        </is>
      </c>
      <c r="BO2750" t="inlineStr">
        <is>
          <t>Madeline Chery</t>
        </is>
      </c>
    </row>
    <row r="2751">
      <c r="A2751" t="inlineStr">
        <is>
          <t>2749</t>
        </is>
      </c>
      <c r="B2751" t="inlineStr">
        <is>
          <t>1ad51adf-e96c-4bbf-b567-f31d81743655</t>
        </is>
      </c>
      <c r="C2751" t="inlineStr">
        <is>
          <t>2025-07-29</t>
        </is>
      </c>
      <c r="D2751" t="inlineStr">
        <is>
          <t>3</t>
        </is>
      </c>
      <c r="E2751" t="inlineStr">
        <is>
          <t>---</t>
        </is>
      </c>
      <c r="F2751" t="inlineStr">
        <is>
          <t>0</t>
        </is>
      </c>
      <c r="G2751" t="inlineStr">
        <is>
          <t>---</t>
        </is>
      </c>
      <c r="H2751" t="inlineStr">
        <is>
          <t>1</t>
        </is>
      </c>
      <c r="I2751" t="inlineStr">
        <is>
          <t>1</t>
        </is>
      </c>
      <c r="J2751" t="inlineStr">
        <is>
          <t>1</t>
        </is>
      </c>
      <c r="K2751" t="inlineStr">
        <is>
          <t>---</t>
        </is>
      </c>
      <c r="L2751" t="inlineStr">
        <is>
          <t>---</t>
        </is>
      </c>
      <c r="M2751" t="inlineStr">
        <is>
          <t>---</t>
        </is>
      </c>
      <c r="N2751" t="inlineStr">
        <is>
          <t>---</t>
        </is>
      </c>
      <c r="O2751" t="inlineStr">
        <is>
          <t>---</t>
        </is>
      </c>
      <c r="P2751" t="inlineStr">
        <is>
          <t>---</t>
        </is>
      </c>
      <c r="Q2751" t="inlineStr">
        <is>
          <t>---</t>
        </is>
      </c>
      <c r="R2751" t="inlineStr"/>
      <c r="S2751" t="inlineStr"/>
      <c r="T2751" t="inlineStr"/>
      <c r="U2751" t="inlineStr"/>
      <c r="V2751" t="inlineStr"/>
      <c r="W2751" t="inlineStr"/>
      <c r="X2751" t="inlineStr">
        <is>
          <t>LIM/HOSJ/ST00679</t>
        </is>
      </c>
      <c r="Y2751" t="inlineStr">
        <is>
          <t>LIM/HOSJ/ST00679</t>
        </is>
      </c>
      <c r="Z2751" t="inlineStr">
        <is>
          <t>2025-07-29 23:03:51</t>
        </is>
      </c>
      <c r="AA2751" t="inlineStr">
        <is>
          <t>2025-07-29 23:03:39</t>
        </is>
      </c>
      <c r="AB2751" t="inlineStr">
        <is>
          <t>1pierre</t>
        </is>
      </c>
      <c r="AC2751" t="inlineStr">
        <is>
          <t>2025-07-31 23:03:58</t>
        </is>
      </c>
      <c r="AD2751" s="1" t="inlineStr">
        <is>
          <t>https://www.commcarehq.org/a/caris-test/reports/form_data/1ad51adf-e96c-4bbf-b567-f31d81743655/</t>
        </is>
      </c>
      <c r="AE2751" t="inlineStr">
        <is>
          <t>---</t>
        </is>
      </c>
      <c r="AF2751" t="inlineStr">
        <is>
          <t>065bb3567de14904a09ae9b8f684b937</t>
        </is>
      </c>
      <c r="AG2751" t="inlineStr">
        <is>
          <t>OK</t>
        </is>
      </c>
      <c r="AH2751" t="inlineStr">
        <is>
          <t>2025-07-29 23:03:51</t>
        </is>
      </c>
      <c r="AI2751" t="inlineStr">
        <is>
          <t>045b1f386b2c56b3c3cb2962ea440b8b</t>
        </is>
      </c>
      <c r="AJ2751" t="inlineStr">
        <is>
          <t>2025-07-29</t>
        </is>
      </c>
      <c r="AK2751" t="inlineStr">
        <is>
          <t>3</t>
        </is>
      </c>
      <c r="AL2751" t="inlineStr">
        <is>
          <t>---</t>
        </is>
      </c>
      <c r="AM2751" t="inlineStr">
        <is>
          <t>0</t>
        </is>
      </c>
      <c r="AN2751" t="inlineStr">
        <is>
          <t>---</t>
        </is>
      </c>
      <c r="AO2751" t="inlineStr">
        <is>
          <t>1</t>
        </is>
      </c>
      <c r="AP2751" t="inlineStr">
        <is>
          <t>1</t>
        </is>
      </c>
      <c r="AQ2751" t="inlineStr"/>
      <c r="AR2751" t="inlineStr"/>
      <c r="AS2751" t="inlineStr"/>
      <c r="AT2751" t="inlineStr"/>
      <c r="AU2751" t="inlineStr">
        <is>
          <t>---</t>
        </is>
      </c>
      <c r="AV2751" t="inlineStr">
        <is>
          <t>---</t>
        </is>
      </c>
      <c r="AW2751" t="inlineStr">
        <is>
          <t>---</t>
        </is>
      </c>
      <c r="AX2751" t="inlineStr">
        <is>
          <t>---</t>
        </is>
      </c>
      <c r="AY2751" t="inlineStr">
        <is>
          <t>---</t>
        </is>
      </c>
      <c r="AZ2751" t="inlineStr">
        <is>
          <t>---</t>
        </is>
      </c>
      <c r="BA2751" t="inlineStr">
        <is>
          <t>045b1f386b2c56b3c3cb2962ea440b8b</t>
        </is>
      </c>
      <c r="BB2751" t="inlineStr">
        <is>
          <t>http://openrosa.org/formdesigner/0B48E039-1E80-49A7-AC24-732B6E788E39</t>
        </is>
      </c>
      <c r="BC2751" t="inlineStr">
        <is>
          <t>Ration et autres visites</t>
        </is>
      </c>
      <c r="BD2751" t="inlineStr">
        <is>
          <t>CommCare Android, version "2.57.0"(472005). App v16173. CommCare Version 2.57.0. Build 472005, built on: 2025-05-09</t>
        </is>
      </c>
      <c r="BE2751" t="inlineStr">
        <is>
          <t>commcare_05d78f59-ebda-491c-89b8-6c42bab0e02e</t>
        </is>
      </c>
      <c r="BF2751" t="inlineStr"/>
      <c r="BG2751" t="inlineStr">
        <is>
          <t>f13d8149fc6d39ebe86af18272310ff9</t>
        </is>
      </c>
      <c r="BH2751" t="inlineStr">
        <is>
          <t>e80e5bb19d0d4d1e94c8a1a966fa7d8f</t>
        </is>
      </c>
      <c r="BI2751" t="inlineStr">
        <is>
          <t>15246</t>
        </is>
      </c>
      <c r="BJ2751" t="inlineStr">
        <is>
          <t>XFormInstance</t>
        </is>
      </c>
      <c r="BK2751" t="inlineStr">
        <is>
          <t>1fc3ffaa6e6211f0b0cf21a34fd5f8bb</t>
        </is>
      </c>
      <c r="BL2751" t="b">
        <v>0</v>
      </c>
      <c r="BM2751" t="inlineStr">
        <is>
          <t>---</t>
        </is>
      </c>
      <c r="BN2751" t="inlineStr">
        <is>
          <t>190.115.175.182</t>
        </is>
      </c>
      <c r="BO2751" t="inlineStr">
        <is>
          <t>CHRISTELLA LATORTUE</t>
        </is>
      </c>
    </row>
    <row r="2752">
      <c r="A2752" t="inlineStr">
        <is>
          <t>2750</t>
        </is>
      </c>
      <c r="B2752" t="inlineStr">
        <is>
          <t>6b1fb447-c10a-4fb1-a0e9-d7adcbef35cf</t>
        </is>
      </c>
      <c r="C2752" t="inlineStr">
        <is>
          <t>2025-07-29</t>
        </is>
      </c>
      <c r="D2752" t="inlineStr">
        <is>
          <t>3</t>
        </is>
      </c>
      <c r="E2752" t="inlineStr">
        <is>
          <t>---</t>
        </is>
      </c>
      <c r="F2752" t="inlineStr">
        <is>
          <t>0</t>
        </is>
      </c>
      <c r="G2752" t="inlineStr">
        <is>
          <t>---</t>
        </is>
      </c>
      <c r="H2752" t="inlineStr">
        <is>
          <t>1</t>
        </is>
      </c>
      <c r="I2752" t="inlineStr">
        <is>
          <t>1</t>
        </is>
      </c>
      <c r="J2752" t="inlineStr">
        <is>
          <t>1</t>
        </is>
      </c>
      <c r="K2752" t="inlineStr">
        <is>
          <t>---</t>
        </is>
      </c>
      <c r="L2752" t="inlineStr">
        <is>
          <t>---</t>
        </is>
      </c>
      <c r="M2752" t="inlineStr">
        <is>
          <t>---</t>
        </is>
      </c>
      <c r="N2752" t="inlineStr">
        <is>
          <t>---</t>
        </is>
      </c>
      <c r="O2752" t="inlineStr">
        <is>
          <t>---</t>
        </is>
      </c>
      <c r="P2752" t="inlineStr">
        <is>
          <t>---</t>
        </is>
      </c>
      <c r="Q2752" t="inlineStr">
        <is>
          <t>---</t>
        </is>
      </c>
      <c r="R2752" t="inlineStr"/>
      <c r="S2752" t="inlineStr"/>
      <c r="T2752" t="inlineStr"/>
      <c r="U2752" t="inlineStr"/>
      <c r="V2752" t="inlineStr"/>
      <c r="W2752" t="inlineStr"/>
      <c r="X2752" t="inlineStr">
        <is>
          <t>LIM/HOSJ/SO00083</t>
        </is>
      </c>
      <c r="Y2752" t="inlineStr">
        <is>
          <t>LIM/HOSJ/SO00083</t>
        </is>
      </c>
      <c r="Z2752" t="inlineStr">
        <is>
          <t>2025-07-29 23:04:18</t>
        </is>
      </c>
      <c r="AA2752" t="inlineStr">
        <is>
          <t>2025-07-29 23:04:08</t>
        </is>
      </c>
      <c r="AB2752" t="inlineStr">
        <is>
          <t>1pierre</t>
        </is>
      </c>
      <c r="AC2752" t="inlineStr">
        <is>
          <t>2025-07-31 23:04:25</t>
        </is>
      </c>
      <c r="AD2752" s="1" t="inlineStr">
        <is>
          <t>https://www.commcarehq.org/a/caris-test/reports/form_data/6b1fb447-c10a-4fb1-a0e9-d7adcbef35cf/</t>
        </is>
      </c>
      <c r="AE2752" t="inlineStr">
        <is>
          <t>---</t>
        </is>
      </c>
      <c r="AF2752" t="inlineStr">
        <is>
          <t>5ca5a31ed0e848d08f99b8cbe2ae796b</t>
        </is>
      </c>
      <c r="AG2752" t="inlineStr">
        <is>
          <t>OK</t>
        </is>
      </c>
      <c r="AH2752" t="inlineStr">
        <is>
          <t>2025-07-29 23:04:18</t>
        </is>
      </c>
      <c r="AI2752" t="inlineStr">
        <is>
          <t>045b1f386b2c56b3c3cb2962ea440b8b</t>
        </is>
      </c>
      <c r="AJ2752" t="inlineStr">
        <is>
          <t>2025-07-29</t>
        </is>
      </c>
      <c r="AK2752" t="inlineStr">
        <is>
          <t>3</t>
        </is>
      </c>
      <c r="AL2752" t="inlineStr">
        <is>
          <t>---</t>
        </is>
      </c>
      <c r="AM2752" t="inlineStr">
        <is>
          <t>0</t>
        </is>
      </c>
      <c r="AN2752" t="inlineStr">
        <is>
          <t>---</t>
        </is>
      </c>
      <c r="AO2752" t="inlineStr">
        <is>
          <t>1</t>
        </is>
      </c>
      <c r="AP2752" t="inlineStr">
        <is>
          <t>1</t>
        </is>
      </c>
      <c r="AQ2752" t="inlineStr"/>
      <c r="AR2752" t="inlineStr"/>
      <c r="AS2752" t="inlineStr"/>
      <c r="AT2752" t="inlineStr"/>
      <c r="AU2752" t="inlineStr">
        <is>
          <t>---</t>
        </is>
      </c>
      <c r="AV2752" t="inlineStr">
        <is>
          <t>---</t>
        </is>
      </c>
      <c r="AW2752" t="inlineStr">
        <is>
          <t>---</t>
        </is>
      </c>
      <c r="AX2752" t="inlineStr">
        <is>
          <t>---</t>
        </is>
      </c>
      <c r="AY2752" t="inlineStr">
        <is>
          <t>---</t>
        </is>
      </c>
      <c r="AZ2752" t="inlineStr">
        <is>
          <t>---</t>
        </is>
      </c>
      <c r="BA2752" t="inlineStr">
        <is>
          <t>045b1f386b2c56b3c3cb2962ea440b8b</t>
        </is>
      </c>
      <c r="BB2752" t="inlineStr">
        <is>
          <t>http://openrosa.org/formdesigner/0B48E039-1E80-49A7-AC24-732B6E788E39</t>
        </is>
      </c>
      <c r="BC2752" t="inlineStr">
        <is>
          <t>Ration et autres visites</t>
        </is>
      </c>
      <c r="BD2752" t="inlineStr">
        <is>
          <t>CommCare Android, version "2.57.0"(472005). App v16173. CommCare Version 2.57.0. Build 472005, built on: 2025-05-09</t>
        </is>
      </c>
      <c r="BE2752" t="inlineStr">
        <is>
          <t>commcare_05d78f59-ebda-491c-89b8-6c42bab0e02e</t>
        </is>
      </c>
      <c r="BF2752" t="inlineStr"/>
      <c r="BG2752" t="inlineStr">
        <is>
          <t>f13d8149fc6d39ebe86af18272310ff9</t>
        </is>
      </c>
      <c r="BH2752" t="inlineStr">
        <is>
          <t>e80e5bb19d0d4d1e94c8a1a966fa7d8f</t>
        </is>
      </c>
      <c r="BI2752" t="inlineStr">
        <is>
          <t>15246</t>
        </is>
      </c>
      <c r="BJ2752" t="inlineStr">
        <is>
          <t>XFormInstance</t>
        </is>
      </c>
      <c r="BK2752" t="inlineStr">
        <is>
          <t>1fc3ffaa6e6211f0b0cf21a34fd5f8bb</t>
        </is>
      </c>
      <c r="BL2752" t="b">
        <v>0</v>
      </c>
      <c r="BM2752" t="inlineStr">
        <is>
          <t>---</t>
        </is>
      </c>
      <c r="BN2752" t="inlineStr">
        <is>
          <t>190.115.175.182</t>
        </is>
      </c>
      <c r="BO2752" t="inlineStr">
        <is>
          <t>Jessica Ciceron</t>
        </is>
      </c>
    </row>
    <row r="2753">
      <c r="A2753" t="inlineStr">
        <is>
          <t>2751</t>
        </is>
      </c>
      <c r="B2753" t="inlineStr">
        <is>
          <t>874e435d-a1ec-4837-a71e-7707716c6469</t>
        </is>
      </c>
      <c r="C2753" t="inlineStr">
        <is>
          <t>2025-07-31</t>
        </is>
      </c>
      <c r="D2753" t="inlineStr">
        <is>
          <t>3</t>
        </is>
      </c>
      <c r="E2753" t="inlineStr">
        <is>
          <t>---</t>
        </is>
      </c>
      <c r="F2753" t="inlineStr">
        <is>
          <t>0</t>
        </is>
      </c>
      <c r="G2753" t="inlineStr">
        <is>
          <t>---</t>
        </is>
      </c>
      <c r="H2753" t="inlineStr">
        <is>
          <t>1</t>
        </is>
      </c>
      <c r="I2753" t="inlineStr">
        <is>
          <t>1</t>
        </is>
      </c>
      <c r="J2753" t="inlineStr"/>
      <c r="K2753" t="inlineStr">
        <is>
          <t>---</t>
        </is>
      </c>
      <c r="L2753" t="inlineStr">
        <is>
          <t>---</t>
        </is>
      </c>
      <c r="M2753" t="inlineStr">
        <is>
          <t>---</t>
        </is>
      </c>
      <c r="N2753" t="inlineStr">
        <is>
          <t>---</t>
        </is>
      </c>
      <c r="O2753" t="inlineStr">
        <is>
          <t>---</t>
        </is>
      </c>
      <c r="P2753" t="inlineStr">
        <is>
          <t>---</t>
        </is>
      </c>
      <c r="Q2753" t="inlineStr">
        <is>
          <t>---</t>
        </is>
      </c>
      <c r="R2753" t="inlineStr"/>
      <c r="S2753" t="inlineStr"/>
      <c r="T2753" t="inlineStr"/>
      <c r="U2753" t="inlineStr"/>
      <c r="V2753" t="inlineStr"/>
      <c r="W2753" t="inlineStr"/>
      <c r="X2753" t="inlineStr">
        <is>
          <t>CAP/CMSO/ST02064</t>
        </is>
      </c>
      <c r="Y2753" t="inlineStr">
        <is>
          <t>CAP/CMSO/ST02064</t>
        </is>
      </c>
      <c r="Z2753" t="inlineStr">
        <is>
          <t>2025-07-31 23:25:19</t>
        </is>
      </c>
      <c r="AA2753" t="inlineStr">
        <is>
          <t>2025-07-31 23:24:58</t>
        </is>
      </c>
      <c r="AB2753" t="inlineStr">
        <is>
          <t>1rose</t>
        </is>
      </c>
      <c r="AC2753" t="inlineStr">
        <is>
          <t>2025-07-31 23:18:56</t>
        </is>
      </c>
      <c r="AD2753" s="1" t="inlineStr">
        <is>
          <t>https://www.commcarehq.org/a/caris-test/reports/form_data/874e435d-a1ec-4837-a71e-7707716c6469/</t>
        </is>
      </c>
      <c r="AE2753" t="inlineStr">
        <is>
          <t>---</t>
        </is>
      </c>
      <c r="AF2753" t="inlineStr">
        <is>
          <t>3c5a623af057e23a32ae4000_30517</t>
        </is>
      </c>
      <c r="AG2753" t="inlineStr">
        <is>
          <t>OK</t>
        </is>
      </c>
      <c r="AH2753" t="inlineStr">
        <is>
          <t>2025-07-31 23:25:19</t>
        </is>
      </c>
      <c r="AI2753" t="inlineStr">
        <is>
          <t>2dea52d1789dbc2c3c784b18002f6f8d</t>
        </is>
      </c>
      <c r="AJ2753" t="inlineStr">
        <is>
          <t>2025-07-31</t>
        </is>
      </c>
      <c r="AK2753" t="inlineStr">
        <is>
          <t>3</t>
        </is>
      </c>
      <c r="AL2753" t="inlineStr">
        <is>
          <t>---</t>
        </is>
      </c>
      <c r="AM2753" t="inlineStr">
        <is>
          <t>0</t>
        </is>
      </c>
      <c r="AN2753" t="inlineStr">
        <is>
          <t>---</t>
        </is>
      </c>
      <c r="AO2753" t="inlineStr">
        <is>
          <t>1</t>
        </is>
      </c>
      <c r="AP2753" t="inlineStr">
        <is>
          <t>1</t>
        </is>
      </c>
      <c r="AQ2753" t="inlineStr"/>
      <c r="AR2753" t="inlineStr"/>
      <c r="AS2753" t="inlineStr"/>
      <c r="AT2753" t="inlineStr"/>
      <c r="AU2753" t="inlineStr">
        <is>
          <t>---</t>
        </is>
      </c>
      <c r="AV2753" t="inlineStr">
        <is>
          <t>---</t>
        </is>
      </c>
      <c r="AW2753" t="inlineStr">
        <is>
          <t>---</t>
        </is>
      </c>
      <c r="AX2753" t="inlineStr">
        <is>
          <t>---</t>
        </is>
      </c>
      <c r="AY2753" t="inlineStr">
        <is>
          <t>---</t>
        </is>
      </c>
      <c r="AZ2753" t="inlineStr">
        <is>
          <t>---</t>
        </is>
      </c>
      <c r="BA2753" t="inlineStr">
        <is>
          <t>2dea52d1789dbc2c3c784b18002f6f8d</t>
        </is>
      </c>
      <c r="BB2753" t="inlineStr">
        <is>
          <t>http://openrosa.org/formdesigner/0B48E039-1E80-49A7-AC24-732B6E788E39</t>
        </is>
      </c>
      <c r="BC2753" t="inlineStr">
        <is>
          <t>Ration et autres visites</t>
        </is>
      </c>
      <c r="BD2753" t="inlineStr">
        <is>
          <t>CommCare Android, version "2.57.0"(472003). App v16173. CommCare Version 2.57.0. Build 472003, built on: 2025-04-18</t>
        </is>
      </c>
      <c r="BE2753" t="inlineStr">
        <is>
          <t>commcare_6f11ce87-99a9-46e8-b6bd-276036be1616</t>
        </is>
      </c>
      <c r="BF2753" t="inlineStr">
        <is>
          <t>19.5522179 -71.7338322 11.0 9.62</t>
        </is>
      </c>
      <c r="BG2753" t="inlineStr">
        <is>
          <t>f13d8149fc6d39ebe86af18272310ff9</t>
        </is>
      </c>
      <c r="BH2753" t="inlineStr">
        <is>
          <t>e80e5bb19d0d4d1e94c8a1a966fa7d8f</t>
        </is>
      </c>
      <c r="BI2753" t="inlineStr">
        <is>
          <t>15246</t>
        </is>
      </c>
      <c r="BJ2753" t="inlineStr">
        <is>
          <t>XFormInstance</t>
        </is>
      </c>
      <c r="BK2753" t="inlineStr">
        <is>
          <t>f034a13c6e2e11f0ac1b0bb4501bb7fa</t>
        </is>
      </c>
      <c r="BL2753" t="b">
        <v>0</v>
      </c>
      <c r="BM2753" t="inlineStr">
        <is>
          <t>---</t>
        </is>
      </c>
      <c r="BN2753" t="inlineStr">
        <is>
          <t>190.115.175.22</t>
        </is>
      </c>
      <c r="BO2753" t="inlineStr">
        <is>
          <t>Keïsha Jean Baptiste</t>
        </is>
      </c>
    </row>
    <row r="2754">
      <c r="A2754" t="inlineStr">
        <is>
          <t>2752</t>
        </is>
      </c>
      <c r="B2754" t="inlineStr">
        <is>
          <t>813fdf76-7c35-4971-89b4-b50f033d4709</t>
        </is>
      </c>
      <c r="C2754" t="inlineStr">
        <is>
          <t>2025-07-31</t>
        </is>
      </c>
      <c r="D2754" t="inlineStr">
        <is>
          <t>3</t>
        </is>
      </c>
      <c r="E2754" t="inlineStr">
        <is>
          <t>---</t>
        </is>
      </c>
      <c r="F2754" t="inlineStr">
        <is>
          <t>0</t>
        </is>
      </c>
      <c r="G2754" t="inlineStr">
        <is>
          <t>---</t>
        </is>
      </c>
      <c r="H2754" t="inlineStr">
        <is>
          <t>1</t>
        </is>
      </c>
      <c r="I2754" t="inlineStr">
        <is>
          <t>1</t>
        </is>
      </c>
      <c r="J2754" t="inlineStr">
        <is>
          <t>1</t>
        </is>
      </c>
      <c r="K2754" t="inlineStr">
        <is>
          <t>---</t>
        </is>
      </c>
      <c r="L2754" t="inlineStr">
        <is>
          <t>---</t>
        </is>
      </c>
      <c r="M2754" t="inlineStr">
        <is>
          <t>---</t>
        </is>
      </c>
      <c r="N2754" t="inlineStr">
        <is>
          <t>---</t>
        </is>
      </c>
      <c r="O2754" t="inlineStr">
        <is>
          <t>---</t>
        </is>
      </c>
      <c r="P2754" t="inlineStr">
        <is>
          <t>---</t>
        </is>
      </c>
      <c r="Q2754" t="inlineStr">
        <is>
          <t>---</t>
        </is>
      </c>
      <c r="R2754" t="inlineStr"/>
      <c r="S2754" t="inlineStr"/>
      <c r="T2754" t="inlineStr"/>
      <c r="U2754" t="inlineStr"/>
      <c r="V2754" t="inlineStr"/>
      <c r="W2754" t="inlineStr"/>
      <c r="X2754" t="inlineStr">
        <is>
          <t>LIM/HOSJ/ST02611</t>
        </is>
      </c>
      <c r="Y2754" t="inlineStr">
        <is>
          <t>LIM/HOSJ/ST02611</t>
        </is>
      </c>
      <c r="Z2754" t="inlineStr">
        <is>
          <t>2025-07-31 23:23:41</t>
        </is>
      </c>
      <c r="AA2754" t="inlineStr">
        <is>
          <t>2025-07-31 23:23:29</t>
        </is>
      </c>
      <c r="AB2754" t="inlineStr">
        <is>
          <t>1pierre</t>
        </is>
      </c>
      <c r="AC2754" t="inlineStr">
        <is>
          <t>2025-07-31 23:23:47</t>
        </is>
      </c>
      <c r="AD2754" s="1" t="inlineStr">
        <is>
          <t>https://www.commcarehq.org/a/caris-test/reports/form_data/813fdf76-7c35-4971-89b4-b50f033d4709/</t>
        </is>
      </c>
      <c r="AE2754" t="inlineStr">
        <is>
          <t>---</t>
        </is>
      </c>
      <c r="AF2754" t="inlineStr">
        <is>
          <t>3c5a623af057e23a32ae4000_32978</t>
        </is>
      </c>
      <c r="AG2754" t="inlineStr">
        <is>
          <t>OK</t>
        </is>
      </c>
      <c r="AH2754" t="inlineStr">
        <is>
          <t>2025-07-31 23:23:41</t>
        </is>
      </c>
      <c r="AI2754" t="inlineStr">
        <is>
          <t>045b1f386b2c56b3c3cb2962ea440b8b</t>
        </is>
      </c>
      <c r="AJ2754" t="inlineStr">
        <is>
          <t>2025-07-31</t>
        </is>
      </c>
      <c r="AK2754" t="inlineStr">
        <is>
          <t>3</t>
        </is>
      </c>
      <c r="AL2754" t="inlineStr">
        <is>
          <t>---</t>
        </is>
      </c>
      <c r="AM2754" t="inlineStr">
        <is>
          <t>0</t>
        </is>
      </c>
      <c r="AN2754" t="inlineStr">
        <is>
          <t>---</t>
        </is>
      </c>
      <c r="AO2754" t="inlineStr">
        <is>
          <t>1</t>
        </is>
      </c>
      <c r="AP2754" t="inlineStr">
        <is>
          <t>1</t>
        </is>
      </c>
      <c r="AQ2754" t="inlineStr"/>
      <c r="AR2754" t="inlineStr"/>
      <c r="AS2754" t="inlineStr"/>
      <c r="AT2754" t="inlineStr"/>
      <c r="AU2754" t="inlineStr">
        <is>
          <t>---</t>
        </is>
      </c>
      <c r="AV2754" t="inlineStr">
        <is>
          <t>---</t>
        </is>
      </c>
      <c r="AW2754" t="inlineStr">
        <is>
          <t>---</t>
        </is>
      </c>
      <c r="AX2754" t="inlineStr">
        <is>
          <t>---</t>
        </is>
      </c>
      <c r="AY2754" t="inlineStr">
        <is>
          <t>---</t>
        </is>
      </c>
      <c r="AZ2754" t="inlineStr">
        <is>
          <t>---</t>
        </is>
      </c>
      <c r="BA2754" t="inlineStr">
        <is>
          <t>045b1f386b2c56b3c3cb2962ea440b8b</t>
        </is>
      </c>
      <c r="BB2754" t="inlineStr">
        <is>
          <t>http://openrosa.org/formdesigner/0B48E039-1E80-49A7-AC24-732B6E788E39</t>
        </is>
      </c>
      <c r="BC2754" t="inlineStr">
        <is>
          <t>Ration et autres visites</t>
        </is>
      </c>
      <c r="BD2754" t="inlineStr">
        <is>
          <t>CommCare Android, version "2.57.0"(472005). App v16173. CommCare Version 2.57.0. Build 472005, built on: 2025-05-09</t>
        </is>
      </c>
      <c r="BE2754" t="inlineStr">
        <is>
          <t>commcare_05d78f59-ebda-491c-89b8-6c42bab0e02e</t>
        </is>
      </c>
      <c r="BF2754" t="inlineStr"/>
      <c r="BG2754" t="inlineStr">
        <is>
          <t>f13d8149fc6d39ebe86af18272310ff9</t>
        </is>
      </c>
      <c r="BH2754" t="inlineStr">
        <is>
          <t>e80e5bb19d0d4d1e94c8a1a966fa7d8f</t>
        </is>
      </c>
      <c r="BI2754" t="inlineStr">
        <is>
          <t>15246</t>
        </is>
      </c>
      <c r="BJ2754" t="inlineStr">
        <is>
          <t>XFormInstance</t>
        </is>
      </c>
      <c r="BK2754" t="inlineStr">
        <is>
          <t>7008ff5e6e6411f0a82c111eb176636c</t>
        </is>
      </c>
      <c r="BL2754" t="b">
        <v>0</v>
      </c>
      <c r="BM2754" t="inlineStr">
        <is>
          <t>---</t>
        </is>
      </c>
      <c r="BN2754" t="inlineStr">
        <is>
          <t>190.115.175.182</t>
        </is>
      </c>
      <c r="BO2754" t="inlineStr">
        <is>
          <t>Rose Kerline Clervil</t>
        </is>
      </c>
    </row>
    <row r="2755">
      <c r="A2755" t="inlineStr">
        <is>
          <t>2753</t>
        </is>
      </c>
      <c r="B2755" t="inlineStr">
        <is>
          <t>a1b864b8-e678-47e3-9ff5-af2d9300eb20</t>
        </is>
      </c>
      <c r="C2755" t="inlineStr">
        <is>
          <t>2025-08-01</t>
        </is>
      </c>
      <c r="D2755" t="inlineStr">
        <is>
          <t>4</t>
        </is>
      </c>
      <c r="E2755" t="inlineStr">
        <is>
          <t>Sensibilisation pour Camp d' été</t>
        </is>
      </c>
      <c r="F2755" t="inlineStr">
        <is>
          <t>0</t>
        </is>
      </c>
      <c r="G2755" t="inlineStr">
        <is>
          <t>téléphone non disponible</t>
        </is>
      </c>
      <c r="H2755" t="inlineStr">
        <is>
          <t>1</t>
        </is>
      </c>
      <c r="I2755" t="inlineStr">
        <is>
          <t>1</t>
        </is>
      </c>
      <c r="J2755" t="inlineStr">
        <is>
          <t>1</t>
        </is>
      </c>
      <c r="K2755" t="inlineStr">
        <is>
          <t>---</t>
        </is>
      </c>
      <c r="L2755" t="inlineStr">
        <is>
          <t>---</t>
        </is>
      </c>
      <c r="M2755" t="inlineStr">
        <is>
          <t>---</t>
        </is>
      </c>
      <c r="N2755" t="inlineStr">
        <is>
          <t>---</t>
        </is>
      </c>
      <c r="O2755" t="inlineStr">
        <is>
          <t>---</t>
        </is>
      </c>
      <c r="P2755" t="inlineStr">
        <is>
          <t>---</t>
        </is>
      </c>
      <c r="Q2755" t="inlineStr">
        <is>
          <t>---</t>
        </is>
      </c>
      <c r="R2755" t="inlineStr">
        <is>
          <t>18.2</t>
        </is>
      </c>
      <c r="S2755" t="inlineStr">
        <is>
          <t>31.5</t>
        </is>
      </c>
      <c r="T2755" t="inlineStr"/>
      <c r="U2755">
        <f>HYPERLINK("https://www.commcarehq.org/a/caris-test/api/form_attachment/v1/a1b864b8-e678-47e3-9ff5-af2d9300eb20/1754058460846.jpg")</f>
        <v/>
      </c>
      <c r="V2755" t="inlineStr"/>
      <c r="W2755" t="inlineStr">
        <is>
          <t>18.5156022 -72.2952767 297.0 5.0</t>
        </is>
      </c>
      <c r="X2755" t="inlineStr">
        <is>
          <t>PAP/NPFS/ST00889</t>
        </is>
      </c>
      <c r="Y2755" t="inlineStr">
        <is>
          <t>PAP/NPFS/ST00889</t>
        </is>
      </c>
      <c r="Z2755" t="inlineStr">
        <is>
          <t>2025-08-01 14:28:21</t>
        </is>
      </c>
      <c r="AA2755" t="inlineStr">
        <is>
          <t>2025-08-01 14:25:51</t>
        </is>
      </c>
      <c r="AB2755" t="inlineStr">
        <is>
          <t>2christelle</t>
        </is>
      </c>
      <c r="AC2755" t="inlineStr">
        <is>
          <t>2025-08-01 14:29:10</t>
        </is>
      </c>
      <c r="AD2755" s="1" t="inlineStr">
        <is>
          <t>https://www.commcarehq.org/a/caris-test/reports/form_data/a1b864b8-e678-47e3-9ff5-af2d9300eb20/</t>
        </is>
      </c>
      <c r="AE2755" t="inlineStr">
        <is>
          <t>---</t>
        </is>
      </c>
      <c r="AF2755" t="inlineStr">
        <is>
          <t>3c5a623af057e23a32ae4000_24389</t>
        </is>
      </c>
      <c r="AG2755" t="inlineStr">
        <is>
          <t>---</t>
        </is>
      </c>
      <c r="AH2755" t="inlineStr">
        <is>
          <t>2025-08-01 14:28:21</t>
        </is>
      </c>
      <c r="AI2755" t="inlineStr">
        <is>
          <t>246df32431d94e4a97fb5b1b8bef6b0e</t>
        </is>
      </c>
      <c r="AJ2755" t="inlineStr">
        <is>
          <t>2025-08-01</t>
        </is>
      </c>
      <c r="AK2755" t="inlineStr">
        <is>
          <t>4</t>
        </is>
      </c>
      <c r="AL2755" t="inlineStr">
        <is>
          <t>Sensibilisation pour Camp d' été</t>
        </is>
      </c>
      <c r="AM2755" t="inlineStr">
        <is>
          <t>0</t>
        </is>
      </c>
      <c r="AN2755" t="inlineStr">
        <is>
          <t>téléphone non disponible</t>
        </is>
      </c>
      <c r="AO2755" t="inlineStr">
        <is>
          <t>1</t>
        </is>
      </c>
      <c r="AP2755" t="inlineStr">
        <is>
          <t>1</t>
        </is>
      </c>
      <c r="AQ2755" t="inlineStr">
        <is>
          <t>18.2</t>
        </is>
      </c>
      <c r="AR2755" t="inlineStr">
        <is>
          <t>31.5</t>
        </is>
      </c>
      <c r="AS2755" t="inlineStr"/>
      <c r="AT2755" t="inlineStr">
        <is>
          <t>18.5156022 -72.2952767 297.0 5.0</t>
        </is>
      </c>
      <c r="AU2755" t="inlineStr">
        <is>
          <t>---</t>
        </is>
      </c>
      <c r="AV2755" t="inlineStr">
        <is>
          <t>---</t>
        </is>
      </c>
      <c r="AW2755" t="inlineStr">
        <is>
          <t>---</t>
        </is>
      </c>
      <c r="AX2755" t="inlineStr">
        <is>
          <t>---</t>
        </is>
      </c>
      <c r="AY2755" t="inlineStr">
        <is>
          <t>---</t>
        </is>
      </c>
      <c r="AZ2755" t="inlineStr">
        <is>
          <t>---</t>
        </is>
      </c>
      <c r="BA2755" t="inlineStr">
        <is>
          <t>246df32431d94e4a97fb5b1b8bef6b0e</t>
        </is>
      </c>
      <c r="BB2755" t="inlineStr">
        <is>
          <t>http://openrosa.org/formdesigner/0B48E039-1E80-49A7-AC24-732B6E788E39</t>
        </is>
      </c>
      <c r="BC2755" t="inlineStr">
        <is>
          <t>Ration et autres visites</t>
        </is>
      </c>
      <c r="BD2755" t="inlineStr">
        <is>
          <t>CommCare Android, version "2.57.1"(474458). App v16173. CommCare Version 2.57.1. Build 474458, built on: 2025-07-03</t>
        </is>
      </c>
      <c r="BE2755" t="inlineStr">
        <is>
          <t>commcare_95f1782f-8426-4434-b328-8386bbd0e352</t>
        </is>
      </c>
      <c r="BF2755" t="inlineStr">
        <is>
          <t>18.5155766 -72.2951861 267.1 9.9</t>
        </is>
      </c>
      <c r="BG2755" t="inlineStr">
        <is>
          <t>f13d8149fc6d39ebe86af18272310ff9</t>
        </is>
      </c>
      <c r="BH2755" t="inlineStr">
        <is>
          <t>e80e5bb19d0d4d1e94c8a1a966fa7d8f</t>
        </is>
      </c>
      <c r="BI2755" t="inlineStr">
        <is>
          <t>15246</t>
        </is>
      </c>
      <c r="BJ2755" t="inlineStr">
        <is>
          <t>XFormInstance</t>
        </is>
      </c>
      <c r="BK2755" t="inlineStr">
        <is>
          <t>97c2bf506eda11f09480f3b71808cf7e</t>
        </is>
      </c>
      <c r="BL2755" t="b">
        <v>0</v>
      </c>
      <c r="BM2755" t="inlineStr">
        <is>
          <t>---</t>
        </is>
      </c>
      <c r="BN2755" t="inlineStr">
        <is>
          <t>200.113.253.57</t>
        </is>
      </c>
      <c r="BO2755" t="inlineStr">
        <is>
          <t>Dawenson Pierre</t>
        </is>
      </c>
    </row>
    <row r="2756">
      <c r="A2756" t="inlineStr">
        <is>
          <t>2754</t>
        </is>
      </c>
      <c r="B2756" t="inlineStr">
        <is>
          <t>7b616000-e0ab-458c-a1c3-54064bf6d379</t>
        </is>
      </c>
      <c r="C2756" t="inlineStr">
        <is>
          <t>2025-08-01</t>
        </is>
      </c>
      <c r="D2756" t="inlineStr">
        <is>
          <t>3</t>
        </is>
      </c>
      <c r="E2756" t="inlineStr">
        <is>
          <t>---</t>
        </is>
      </c>
      <c r="F2756" t="inlineStr">
        <is>
          <t>0</t>
        </is>
      </c>
      <c r="G2756" t="inlineStr">
        <is>
          <t>---</t>
        </is>
      </c>
      <c r="H2756" t="inlineStr">
        <is>
          <t>1</t>
        </is>
      </c>
      <c r="I2756" t="inlineStr">
        <is>
          <t>0</t>
        </is>
      </c>
      <c r="J2756" t="inlineStr">
        <is>
          <t>---</t>
        </is>
      </c>
      <c r="K2756" t="inlineStr">
        <is>
          <t>---</t>
        </is>
      </c>
      <c r="L2756" t="inlineStr">
        <is>
          <t>---</t>
        </is>
      </c>
      <c r="M2756" t="inlineStr">
        <is>
          <t>---</t>
        </is>
      </c>
      <c r="N2756" t="inlineStr">
        <is>
          <t>---</t>
        </is>
      </c>
      <c r="O2756" t="inlineStr">
        <is>
          <t>---</t>
        </is>
      </c>
      <c r="P2756" t="inlineStr">
        <is>
          <t>---</t>
        </is>
      </c>
      <c r="Q2756" t="inlineStr">
        <is>
          <t>---</t>
        </is>
      </c>
      <c r="R2756" t="inlineStr">
        <is>
          <t>---</t>
        </is>
      </c>
      <c r="S2756" t="inlineStr">
        <is>
          <t>---</t>
        </is>
      </c>
      <c r="T2756" t="inlineStr">
        <is>
          <t>---</t>
        </is>
      </c>
      <c r="U2756" t="inlineStr">
        <is>
          <t>---</t>
        </is>
      </c>
      <c r="V2756" t="inlineStr">
        <is>
          <t>---</t>
        </is>
      </c>
      <c r="W2756" t="inlineStr"/>
      <c r="X2756" t="inlineStr">
        <is>
          <t>CAP/CMSO/ST03173</t>
        </is>
      </c>
      <c r="Y2756" t="inlineStr">
        <is>
          <t>CAP/CMSO/ST03173</t>
        </is>
      </c>
      <c r="Z2756" t="inlineStr">
        <is>
          <t>2025-08-01 16:40:36</t>
        </is>
      </c>
      <c r="AA2756" t="inlineStr">
        <is>
          <t>2025-08-01 16:39:50</t>
        </is>
      </c>
      <c r="AB2756" t="inlineStr">
        <is>
          <t>1rose</t>
        </is>
      </c>
      <c r="AC2756" t="inlineStr">
        <is>
          <t>2025-08-01 16:33:36</t>
        </is>
      </c>
      <c r="AD2756" s="1" t="inlineStr">
        <is>
          <t>https://www.commcarehq.org/a/caris-test/reports/form_data/7b616000-e0ab-458c-a1c3-54064bf6d379/</t>
        </is>
      </c>
      <c r="AE2756" t="inlineStr">
        <is>
          <t>---</t>
        </is>
      </c>
      <c r="AF2756" t="inlineStr">
        <is>
          <t>3c5a623af057e23a32ae4000_168587</t>
        </is>
      </c>
      <c r="AG2756" t="inlineStr">
        <is>
          <t>OK</t>
        </is>
      </c>
      <c r="AH2756" t="inlineStr">
        <is>
          <t>2025-08-01 16:40:36</t>
        </is>
      </c>
      <c r="AI2756" t="inlineStr">
        <is>
          <t>2dea52d1789dbc2c3c784b18002f6f8d</t>
        </is>
      </c>
      <c r="AJ2756" t="inlineStr">
        <is>
          <t>2025-08-01</t>
        </is>
      </c>
      <c r="AK2756" t="inlineStr">
        <is>
          <t>3</t>
        </is>
      </c>
      <c r="AL2756" t="inlineStr">
        <is>
          <t>---</t>
        </is>
      </c>
      <c r="AM2756" t="inlineStr">
        <is>
          <t>0</t>
        </is>
      </c>
      <c r="AN2756" t="inlineStr">
        <is>
          <t>---</t>
        </is>
      </c>
      <c r="AO2756" t="inlineStr">
        <is>
          <t>1</t>
        </is>
      </c>
      <c r="AP2756" t="inlineStr">
        <is>
          <t>0</t>
        </is>
      </c>
      <c r="AQ2756" t="inlineStr">
        <is>
          <t>---</t>
        </is>
      </c>
      <c r="AR2756" t="inlineStr">
        <is>
          <t>---</t>
        </is>
      </c>
      <c r="AS2756" t="inlineStr">
        <is>
          <t>---</t>
        </is>
      </c>
      <c r="AT2756" t="inlineStr"/>
      <c r="AU2756" t="inlineStr">
        <is>
          <t>---</t>
        </is>
      </c>
      <c r="AV2756" t="inlineStr">
        <is>
          <t>---</t>
        </is>
      </c>
      <c r="AW2756" t="inlineStr">
        <is>
          <t>---</t>
        </is>
      </c>
      <c r="AX2756" t="inlineStr">
        <is>
          <t>---</t>
        </is>
      </c>
      <c r="AY2756" t="inlineStr">
        <is>
          <t>---</t>
        </is>
      </c>
      <c r="AZ2756" t="inlineStr">
        <is>
          <t>---</t>
        </is>
      </c>
      <c r="BA2756" t="inlineStr">
        <is>
          <t>2dea52d1789dbc2c3c784b18002f6f8d</t>
        </is>
      </c>
      <c r="BB2756" t="inlineStr">
        <is>
          <t>http://openrosa.org/formdesigner/0B48E039-1E80-49A7-AC24-732B6E788E39</t>
        </is>
      </c>
      <c r="BC2756" t="inlineStr">
        <is>
          <t>Ration et autres visites</t>
        </is>
      </c>
      <c r="BD2756" t="inlineStr">
        <is>
          <t>CommCare Android, version "2.57.0"(472003). App v16173. CommCare Version 2.57.0. Build 472003, built on: 2025-04-18</t>
        </is>
      </c>
      <c r="BE2756" t="inlineStr">
        <is>
          <t>commcare_6f11ce87-99a9-46e8-b6bd-276036be1616</t>
        </is>
      </c>
      <c r="BF2756" t="inlineStr">
        <is>
          <t>19.5520571 -71.727197 2.9 8.83</t>
        </is>
      </c>
      <c r="BG2756" t="inlineStr">
        <is>
          <t>f13d8149fc6d39ebe86af18272310ff9</t>
        </is>
      </c>
      <c r="BH2756" t="inlineStr">
        <is>
          <t>e80e5bb19d0d4d1e94c8a1a966fa7d8f</t>
        </is>
      </c>
      <c r="BI2756" t="inlineStr">
        <is>
          <t>15246</t>
        </is>
      </c>
      <c r="BJ2756" t="inlineStr">
        <is>
          <t>XFormInstance</t>
        </is>
      </c>
      <c r="BK2756" t="inlineStr">
        <is>
          <t>d140b54c6ef411f0aefaddab16a1ac62</t>
        </is>
      </c>
      <c r="BL2756" t="b">
        <v>0</v>
      </c>
      <c r="BM2756" t="inlineStr">
        <is>
          <t>---</t>
        </is>
      </c>
      <c r="BN2756" t="inlineStr">
        <is>
          <t>200.113.230.173</t>
        </is>
      </c>
      <c r="BO2756" t="inlineStr">
        <is>
          <t>katianna Charles</t>
        </is>
      </c>
    </row>
    <row r="2757">
      <c r="A2757" t="inlineStr">
        <is>
          <t>2755</t>
        </is>
      </c>
      <c r="B2757" t="inlineStr">
        <is>
          <t>f11f46a7-99c4-4c24-a2b0-cba3ca984f45</t>
        </is>
      </c>
      <c r="C2757" t="inlineStr">
        <is>
          <t>2025-07-31</t>
        </is>
      </c>
      <c r="D2757" t="inlineStr">
        <is>
          <t>3</t>
        </is>
      </c>
      <c r="E2757" t="inlineStr">
        <is>
          <t>---</t>
        </is>
      </c>
      <c r="F2757" t="inlineStr">
        <is>
          <t>0</t>
        </is>
      </c>
      <c r="G2757" t="inlineStr">
        <is>
          <t>---</t>
        </is>
      </c>
      <c r="H2757" t="inlineStr">
        <is>
          <t>1</t>
        </is>
      </c>
      <c r="I2757" t="inlineStr">
        <is>
          <t>1</t>
        </is>
      </c>
      <c r="J2757" t="inlineStr">
        <is>
          <t>3</t>
        </is>
      </c>
      <c r="K2757" t="inlineStr">
        <is>
          <t>---</t>
        </is>
      </c>
      <c r="L2757" t="inlineStr">
        <is>
          <t>---</t>
        </is>
      </c>
      <c r="M2757" t="inlineStr">
        <is>
          <t>---</t>
        </is>
      </c>
      <c r="N2757" t="inlineStr">
        <is>
          <t>---</t>
        </is>
      </c>
      <c r="O2757" t="inlineStr">
        <is>
          <t>---</t>
        </is>
      </c>
      <c r="P2757" t="inlineStr">
        <is>
          <t>---</t>
        </is>
      </c>
      <c r="Q2757" t="inlineStr">
        <is>
          <t>---</t>
        </is>
      </c>
      <c r="R2757" t="inlineStr"/>
      <c r="S2757" t="inlineStr"/>
      <c r="T2757" t="inlineStr"/>
      <c r="U2757" t="inlineStr"/>
      <c r="V2757" t="inlineStr"/>
      <c r="W2757" t="inlineStr"/>
      <c r="X2757" t="inlineStr">
        <is>
          <t>PIL/HOEP/ST02432</t>
        </is>
      </c>
      <c r="Y2757" t="inlineStr">
        <is>
          <t>PIL/HOEP/ST02432</t>
        </is>
      </c>
      <c r="Z2757" t="inlineStr">
        <is>
          <t>2025-07-31 23:22:45</t>
        </is>
      </c>
      <c r="AA2757" t="inlineStr">
        <is>
          <t>2025-07-31 23:22:26</t>
        </is>
      </c>
      <c r="AB2757" t="inlineStr">
        <is>
          <t>1rosanie</t>
        </is>
      </c>
      <c r="AC2757" t="inlineStr">
        <is>
          <t>2025-08-01 16:37:46</t>
        </is>
      </c>
      <c r="AD2757" s="1" t="inlineStr">
        <is>
          <t>https://www.commcarehq.org/a/caris-test/reports/form_data/f11f46a7-99c4-4c24-a2b0-cba3ca984f45/</t>
        </is>
      </c>
      <c r="AE2757" t="inlineStr">
        <is>
          <t>---</t>
        </is>
      </c>
      <c r="AF2757" t="inlineStr">
        <is>
          <t>3c5a623af057e23a32ae4000_34965</t>
        </is>
      </c>
      <c r="AG2757" t="inlineStr">
        <is>
          <t>OK</t>
        </is>
      </c>
      <c r="AH2757" t="inlineStr">
        <is>
          <t>2025-07-31 23:22:45</t>
        </is>
      </c>
      <c r="AI2757" t="inlineStr">
        <is>
          <t>5e76516bd70905174acf0dc60c63d0f1</t>
        </is>
      </c>
      <c r="AJ2757" t="inlineStr">
        <is>
          <t>2025-07-31</t>
        </is>
      </c>
      <c r="AK2757" t="inlineStr">
        <is>
          <t>3</t>
        </is>
      </c>
      <c r="AL2757" t="inlineStr">
        <is>
          <t>---</t>
        </is>
      </c>
      <c r="AM2757" t="inlineStr">
        <is>
          <t>0</t>
        </is>
      </c>
      <c r="AN2757" t="inlineStr">
        <is>
          <t>---</t>
        </is>
      </c>
      <c r="AO2757" t="inlineStr">
        <is>
          <t>1</t>
        </is>
      </c>
      <c r="AP2757" t="inlineStr">
        <is>
          <t>1</t>
        </is>
      </c>
      <c r="AQ2757" t="inlineStr"/>
      <c r="AR2757" t="inlineStr"/>
      <c r="AS2757" t="inlineStr"/>
      <c r="AT2757" t="inlineStr"/>
      <c r="AU2757" t="inlineStr">
        <is>
          <t>---</t>
        </is>
      </c>
      <c r="AV2757" t="inlineStr">
        <is>
          <t>---</t>
        </is>
      </c>
      <c r="AW2757" t="inlineStr">
        <is>
          <t>---</t>
        </is>
      </c>
      <c r="AX2757" t="inlineStr">
        <is>
          <t>---</t>
        </is>
      </c>
      <c r="AY2757" t="inlineStr">
        <is>
          <t>---</t>
        </is>
      </c>
      <c r="AZ2757" t="inlineStr">
        <is>
          <t>---</t>
        </is>
      </c>
      <c r="BA2757" t="inlineStr">
        <is>
          <t>5e76516bd70905174acf0dc60c63d0f1</t>
        </is>
      </c>
      <c r="BB2757" t="inlineStr">
        <is>
          <t>http://openrosa.org/formdesigner/0B48E039-1E80-49A7-AC24-732B6E788E39</t>
        </is>
      </c>
      <c r="BC2757" t="inlineStr">
        <is>
          <t>Ration et autres visites</t>
        </is>
      </c>
      <c r="BD2757" t="inlineStr">
        <is>
          <t>CommCare Android, version "2.57.0"(472003). App v16173. CommCare Version 2.57.0. Build 472003, built on: 2025-04-18</t>
        </is>
      </c>
      <c r="BE2757" t="inlineStr">
        <is>
          <t>commcare_09393fc7-84bd-4d12-8af4-99e7e6cc72ed</t>
        </is>
      </c>
      <c r="BF2757" t="inlineStr"/>
      <c r="BG2757" t="inlineStr">
        <is>
          <t>f13d8149fc6d39ebe86af18272310ff9</t>
        </is>
      </c>
      <c r="BH2757" t="inlineStr">
        <is>
          <t>e80e5bb19d0d4d1e94c8a1a966fa7d8f</t>
        </is>
      </c>
      <c r="BI2757" t="inlineStr">
        <is>
          <t>15246</t>
        </is>
      </c>
      <c r="BJ2757" t="inlineStr">
        <is>
          <t>XFormInstance</t>
        </is>
      </c>
      <c r="BK2757" t="inlineStr">
        <is>
          <t>3e813cf46e1811f086e68d2ac5444184</t>
        </is>
      </c>
      <c r="BL2757" t="b">
        <v>0</v>
      </c>
      <c r="BM2757" t="inlineStr">
        <is>
          <t>---</t>
        </is>
      </c>
      <c r="BN2757" t="inlineStr">
        <is>
          <t>200.113.253.218</t>
        </is>
      </c>
      <c r="BO2757" t="inlineStr">
        <is>
          <t>Blando Pierre</t>
        </is>
      </c>
    </row>
    <row r="2758">
      <c r="A2758" t="inlineStr">
        <is>
          <t>2756</t>
        </is>
      </c>
      <c r="B2758" t="inlineStr">
        <is>
          <t>ec4ab6c9-771a-45d8-8769-769620e63121</t>
        </is>
      </c>
      <c r="C2758" t="inlineStr">
        <is>
          <t>2025-07-31</t>
        </is>
      </c>
      <c r="D2758" t="inlineStr">
        <is>
          <t>3</t>
        </is>
      </c>
      <c r="E2758" t="inlineStr">
        <is>
          <t>---</t>
        </is>
      </c>
      <c r="F2758" t="inlineStr">
        <is>
          <t>0</t>
        </is>
      </c>
      <c r="G2758" t="inlineStr">
        <is>
          <t>---</t>
        </is>
      </c>
      <c r="H2758" t="inlineStr">
        <is>
          <t>1</t>
        </is>
      </c>
      <c r="I2758" t="inlineStr">
        <is>
          <t>1</t>
        </is>
      </c>
      <c r="J2758" t="inlineStr"/>
      <c r="K2758" t="inlineStr">
        <is>
          <t>---</t>
        </is>
      </c>
      <c r="L2758" t="inlineStr">
        <is>
          <t>---</t>
        </is>
      </c>
      <c r="M2758" t="inlineStr">
        <is>
          <t>---</t>
        </is>
      </c>
      <c r="N2758" t="inlineStr">
        <is>
          <t>---</t>
        </is>
      </c>
      <c r="O2758" t="inlineStr">
        <is>
          <t>---</t>
        </is>
      </c>
      <c r="P2758" t="inlineStr">
        <is>
          <t>---</t>
        </is>
      </c>
      <c r="Q2758" t="inlineStr">
        <is>
          <t>---</t>
        </is>
      </c>
      <c r="R2758" t="inlineStr"/>
      <c r="S2758" t="inlineStr"/>
      <c r="T2758" t="inlineStr"/>
      <c r="U2758" t="inlineStr"/>
      <c r="V2758" t="inlineStr"/>
      <c r="W2758" t="inlineStr"/>
      <c r="X2758" t="inlineStr">
        <is>
          <t>PIL/HOEP/ST02402</t>
        </is>
      </c>
      <c r="Y2758" t="inlineStr">
        <is>
          <t>PIL/HOEP/ST02402</t>
        </is>
      </c>
      <c r="Z2758" t="inlineStr">
        <is>
          <t>2025-08-01 00:00:55</t>
        </is>
      </c>
      <c r="AA2758" t="inlineStr">
        <is>
          <t>2025-08-01 00:00:16</t>
        </is>
      </c>
      <c r="AB2758" t="inlineStr">
        <is>
          <t>1rosanie</t>
        </is>
      </c>
      <c r="AC2758" t="inlineStr">
        <is>
          <t>2025-08-01 16:37:46</t>
        </is>
      </c>
      <c r="AD2758" s="1" t="inlineStr">
        <is>
          <t>https://www.commcarehq.org/a/caris-test/reports/form_data/ec4ab6c9-771a-45d8-8769-769620e63121/</t>
        </is>
      </c>
      <c r="AE2758" t="inlineStr">
        <is>
          <t>---</t>
        </is>
      </c>
      <c r="AF2758" t="inlineStr">
        <is>
          <t>3c5a623af057e23a32ae4000_32794</t>
        </is>
      </c>
      <c r="AG2758" t="inlineStr">
        <is>
          <t>OK</t>
        </is>
      </c>
      <c r="AH2758" t="inlineStr">
        <is>
          <t>2025-08-01 00:00:55</t>
        </is>
      </c>
      <c r="AI2758" t="inlineStr">
        <is>
          <t>5e76516bd70905174acf0dc60c63d0f1</t>
        </is>
      </c>
      <c r="AJ2758" t="inlineStr">
        <is>
          <t>2025-07-31</t>
        </is>
      </c>
      <c r="AK2758" t="inlineStr">
        <is>
          <t>3</t>
        </is>
      </c>
      <c r="AL2758" t="inlineStr">
        <is>
          <t>---</t>
        </is>
      </c>
      <c r="AM2758" t="inlineStr">
        <is>
          <t>0</t>
        </is>
      </c>
      <c r="AN2758" t="inlineStr">
        <is>
          <t>---</t>
        </is>
      </c>
      <c r="AO2758" t="inlineStr">
        <is>
          <t>1</t>
        </is>
      </c>
      <c r="AP2758" t="inlineStr">
        <is>
          <t>1</t>
        </is>
      </c>
      <c r="AQ2758" t="inlineStr"/>
      <c r="AR2758" t="inlineStr"/>
      <c r="AS2758" t="inlineStr"/>
      <c r="AT2758" t="inlineStr"/>
      <c r="AU2758" t="inlineStr">
        <is>
          <t>---</t>
        </is>
      </c>
      <c r="AV2758" t="inlineStr">
        <is>
          <t>---</t>
        </is>
      </c>
      <c r="AW2758" t="inlineStr">
        <is>
          <t>---</t>
        </is>
      </c>
      <c r="AX2758" t="inlineStr">
        <is>
          <t>---</t>
        </is>
      </c>
      <c r="AY2758" t="inlineStr">
        <is>
          <t>---</t>
        </is>
      </c>
      <c r="AZ2758" t="inlineStr">
        <is>
          <t>---</t>
        </is>
      </c>
      <c r="BA2758" t="inlineStr">
        <is>
          <t>5e76516bd70905174acf0dc60c63d0f1</t>
        </is>
      </c>
      <c r="BB2758" t="inlineStr">
        <is>
          <t>http://openrosa.org/formdesigner/0B48E039-1E80-49A7-AC24-732B6E788E39</t>
        </is>
      </c>
      <c r="BC2758" t="inlineStr">
        <is>
          <t>Ration et autres visites</t>
        </is>
      </c>
      <c r="BD2758" t="inlineStr">
        <is>
          <t>CommCare Android, version "2.57.0"(472003). App v16173. CommCare Version 2.57.0. Build 472003, built on: 2025-04-18</t>
        </is>
      </c>
      <c r="BE2758" t="inlineStr">
        <is>
          <t>commcare_09393fc7-84bd-4d12-8af4-99e7e6cc72ed</t>
        </is>
      </c>
      <c r="BF2758" t="inlineStr"/>
      <c r="BG2758" t="inlineStr">
        <is>
          <t>f13d8149fc6d39ebe86af18272310ff9</t>
        </is>
      </c>
      <c r="BH2758" t="inlineStr">
        <is>
          <t>e80e5bb19d0d4d1e94c8a1a966fa7d8f</t>
        </is>
      </c>
      <c r="BI2758" t="inlineStr">
        <is>
          <t>15246</t>
        </is>
      </c>
      <c r="BJ2758" t="inlineStr">
        <is>
          <t>XFormInstance</t>
        </is>
      </c>
      <c r="BK2758" t="inlineStr">
        <is>
          <t>3e813cf46e1811f086e68d2ac5444184</t>
        </is>
      </c>
      <c r="BL2758" t="b">
        <v>0</v>
      </c>
      <c r="BM2758" t="inlineStr">
        <is>
          <t>---</t>
        </is>
      </c>
      <c r="BN2758" t="inlineStr">
        <is>
          <t>200.113.253.218</t>
        </is>
      </c>
      <c r="BO2758" t="inlineStr">
        <is>
          <t>Dabentz Jean</t>
        </is>
      </c>
    </row>
    <row r="2759">
      <c r="A2759" t="inlineStr">
        <is>
          <t>2757</t>
        </is>
      </c>
      <c r="B2759" t="inlineStr">
        <is>
          <t>66fe4bbc-27e5-4129-96e1-74934303b0fe</t>
        </is>
      </c>
      <c r="C2759" t="inlineStr">
        <is>
          <t>2025-07-31</t>
        </is>
      </c>
      <c r="D2759" t="inlineStr">
        <is>
          <t>3</t>
        </is>
      </c>
      <c r="E2759" t="inlineStr">
        <is>
          <t>---</t>
        </is>
      </c>
      <c r="F2759" t="inlineStr">
        <is>
          <t>1</t>
        </is>
      </c>
      <c r="G2759" t="inlineStr">
        <is>
          <t>---</t>
        </is>
      </c>
      <c r="H2759" t="inlineStr">
        <is>
          <t>1</t>
        </is>
      </c>
      <c r="I2759" t="inlineStr">
        <is>
          <t>1</t>
        </is>
      </c>
      <c r="J2759" t="inlineStr">
        <is>
          <t>1</t>
        </is>
      </c>
      <c r="K2759" t="inlineStr">
        <is>
          <t>---</t>
        </is>
      </c>
      <c r="L2759" t="inlineStr">
        <is>
          <t>---</t>
        </is>
      </c>
      <c r="M2759" t="inlineStr">
        <is>
          <t>---</t>
        </is>
      </c>
      <c r="N2759" t="inlineStr">
        <is>
          <t>---</t>
        </is>
      </c>
      <c r="O2759" t="inlineStr">
        <is>
          <t>---</t>
        </is>
      </c>
      <c r="P2759" t="inlineStr">
        <is>
          <t>---</t>
        </is>
      </c>
      <c r="Q2759" t="inlineStr">
        <is>
          <t>---</t>
        </is>
      </c>
      <c r="R2759" t="inlineStr"/>
      <c r="S2759" t="inlineStr"/>
      <c r="T2759" t="inlineStr"/>
      <c r="U2759" t="inlineStr"/>
      <c r="V2759" t="inlineStr"/>
      <c r="W2759" t="inlineStr"/>
      <c r="X2759" t="inlineStr">
        <is>
          <t>PIL/HOEP/PED01847</t>
        </is>
      </c>
      <c r="Y2759" t="inlineStr">
        <is>
          <t>PIL/HOEP/PED01847</t>
        </is>
      </c>
      <c r="Z2759" t="inlineStr">
        <is>
          <t>2025-08-01 00:06:05</t>
        </is>
      </c>
      <c r="AA2759" t="inlineStr">
        <is>
          <t>2025-08-01 00:04:58</t>
        </is>
      </c>
      <c r="AB2759" t="inlineStr">
        <is>
          <t>1rosanie</t>
        </is>
      </c>
      <c r="AC2759" t="inlineStr">
        <is>
          <t>2025-08-01 16:37:47</t>
        </is>
      </c>
      <c r="AD2759" s="1" t="inlineStr">
        <is>
          <t>https://www.commcarehq.org/a/caris-test/reports/form_data/66fe4bbc-27e5-4129-96e1-74934303b0fe/</t>
        </is>
      </c>
      <c r="AE2759" t="inlineStr">
        <is>
          <t>---</t>
        </is>
      </c>
      <c r="AF2759" t="inlineStr">
        <is>
          <t>491f98ccd580499cb438f2837503a764</t>
        </is>
      </c>
      <c r="AG2759" t="inlineStr">
        <is>
          <t>OK</t>
        </is>
      </c>
      <c r="AH2759" t="inlineStr">
        <is>
          <t>2025-08-01 00:06:05</t>
        </is>
      </c>
      <c r="AI2759" t="inlineStr">
        <is>
          <t>5e76516bd70905174acf0dc60c63d0f1</t>
        </is>
      </c>
      <c r="AJ2759" t="inlineStr">
        <is>
          <t>2025-07-31</t>
        </is>
      </c>
      <c r="AK2759" t="inlineStr">
        <is>
          <t>3</t>
        </is>
      </c>
      <c r="AL2759" t="inlineStr">
        <is>
          <t>---</t>
        </is>
      </c>
      <c r="AM2759" t="inlineStr">
        <is>
          <t>1</t>
        </is>
      </c>
      <c r="AN2759" t="inlineStr">
        <is>
          <t>---</t>
        </is>
      </c>
      <c r="AO2759" t="inlineStr">
        <is>
          <t>1</t>
        </is>
      </c>
      <c r="AP2759" t="inlineStr">
        <is>
          <t>1</t>
        </is>
      </c>
      <c r="AQ2759" t="inlineStr"/>
      <c r="AR2759" t="inlineStr"/>
      <c r="AS2759" t="inlineStr"/>
      <c r="AT2759" t="inlineStr"/>
      <c r="AU2759" t="inlineStr">
        <is>
          <t>---</t>
        </is>
      </c>
      <c r="AV2759" t="inlineStr">
        <is>
          <t>---</t>
        </is>
      </c>
      <c r="AW2759" t="inlineStr">
        <is>
          <t>---</t>
        </is>
      </c>
      <c r="AX2759" t="inlineStr">
        <is>
          <t>---</t>
        </is>
      </c>
      <c r="AY2759" t="inlineStr">
        <is>
          <t>---</t>
        </is>
      </c>
      <c r="AZ2759" t="inlineStr">
        <is>
          <t>---</t>
        </is>
      </c>
      <c r="BA2759" t="inlineStr">
        <is>
          <t>5e76516bd70905174acf0dc60c63d0f1</t>
        </is>
      </c>
      <c r="BB2759" t="inlineStr">
        <is>
          <t>http://openrosa.org/formdesigner/0B48E039-1E80-49A7-AC24-732B6E788E39</t>
        </is>
      </c>
      <c r="BC2759" t="inlineStr">
        <is>
          <t>Ration et autres visites</t>
        </is>
      </c>
      <c r="BD2759" t="inlineStr">
        <is>
          <t>CommCare Android, version "2.57.0"(472003). App v16173. CommCare Version 2.57.0. Build 472003, built on: 2025-04-18</t>
        </is>
      </c>
      <c r="BE2759" t="inlineStr">
        <is>
          <t>commcare_09393fc7-84bd-4d12-8af4-99e7e6cc72ed</t>
        </is>
      </c>
      <c r="BF2759" t="inlineStr"/>
      <c r="BG2759" t="inlineStr">
        <is>
          <t>f13d8149fc6d39ebe86af18272310ff9</t>
        </is>
      </c>
      <c r="BH2759" t="inlineStr">
        <is>
          <t>e80e5bb19d0d4d1e94c8a1a966fa7d8f</t>
        </is>
      </c>
      <c r="BI2759" t="inlineStr">
        <is>
          <t>15246</t>
        </is>
      </c>
      <c r="BJ2759" t="inlineStr">
        <is>
          <t>XFormInstance</t>
        </is>
      </c>
      <c r="BK2759" t="inlineStr">
        <is>
          <t>3e813cf46e1811f086e68d2ac5444184</t>
        </is>
      </c>
      <c r="BL2759" t="b">
        <v>0</v>
      </c>
      <c r="BM2759" t="inlineStr">
        <is>
          <t>---</t>
        </is>
      </c>
      <c r="BN2759" t="inlineStr">
        <is>
          <t>200.113.253.218</t>
        </is>
      </c>
      <c r="BO2759" t="inlineStr">
        <is>
          <t>Rosemirca Marcellus</t>
        </is>
      </c>
    </row>
    <row r="2760">
      <c r="A2760" t="inlineStr">
        <is>
          <t>2758</t>
        </is>
      </c>
      <c r="B2760" t="inlineStr">
        <is>
          <t>169acee5-f799-4c62-9104-b625eb54bf68</t>
        </is>
      </c>
      <c r="C2760" t="inlineStr">
        <is>
          <t>2025-07-31</t>
        </is>
      </c>
      <c r="D2760" t="inlineStr">
        <is>
          <t>3</t>
        </is>
      </c>
      <c r="E2760" t="inlineStr">
        <is>
          <t>---</t>
        </is>
      </c>
      <c r="F2760" t="inlineStr">
        <is>
          <t>0</t>
        </is>
      </c>
      <c r="G2760" t="inlineStr">
        <is>
          <t>---</t>
        </is>
      </c>
      <c r="H2760" t="inlineStr">
        <is>
          <t>1</t>
        </is>
      </c>
      <c r="I2760" t="inlineStr">
        <is>
          <t>1</t>
        </is>
      </c>
      <c r="J2760" t="inlineStr">
        <is>
          <t>1</t>
        </is>
      </c>
      <c r="K2760" t="inlineStr">
        <is>
          <t>---</t>
        </is>
      </c>
      <c r="L2760" t="inlineStr">
        <is>
          <t>---</t>
        </is>
      </c>
      <c r="M2760" t="inlineStr">
        <is>
          <t>---</t>
        </is>
      </c>
      <c r="N2760" t="inlineStr">
        <is>
          <t>---</t>
        </is>
      </c>
      <c r="O2760" t="inlineStr">
        <is>
          <t>---</t>
        </is>
      </c>
      <c r="P2760" t="inlineStr">
        <is>
          <t>---</t>
        </is>
      </c>
      <c r="Q2760" t="inlineStr">
        <is>
          <t>---</t>
        </is>
      </c>
      <c r="R2760" t="inlineStr"/>
      <c r="S2760" t="inlineStr"/>
      <c r="T2760" t="inlineStr"/>
      <c r="U2760" t="inlineStr"/>
      <c r="V2760" t="inlineStr"/>
      <c r="W2760" t="inlineStr"/>
      <c r="X2760" t="inlineStr">
        <is>
          <t>PIL/HOEP/ST03105</t>
        </is>
      </c>
      <c r="Y2760" t="inlineStr">
        <is>
          <t>PIL/HOEP/ST03105</t>
        </is>
      </c>
      <c r="Z2760" t="inlineStr">
        <is>
          <t>2025-08-01 00:07:38</t>
        </is>
      </c>
      <c r="AA2760" t="inlineStr">
        <is>
          <t>2025-08-01 00:06:36</t>
        </is>
      </c>
      <c r="AB2760" t="inlineStr">
        <is>
          <t>1rosanie</t>
        </is>
      </c>
      <c r="AC2760" t="inlineStr">
        <is>
          <t>2025-08-01 16:37:48</t>
        </is>
      </c>
      <c r="AD2760" s="1" t="inlineStr">
        <is>
          <t>https://www.commcarehq.org/a/caris-test/reports/form_data/169acee5-f799-4c62-9104-b625eb54bf68/</t>
        </is>
      </c>
      <c r="AE2760" t="inlineStr">
        <is>
          <t>---</t>
        </is>
      </c>
      <c r="AF2760" t="inlineStr">
        <is>
          <t>3c5a623af057e23a32ae4000_113642</t>
        </is>
      </c>
      <c r="AG2760" t="inlineStr">
        <is>
          <t>OK</t>
        </is>
      </c>
      <c r="AH2760" t="inlineStr">
        <is>
          <t>2025-08-01 00:07:38</t>
        </is>
      </c>
      <c r="AI2760" t="inlineStr">
        <is>
          <t>5e76516bd70905174acf0dc60c63d0f1</t>
        </is>
      </c>
      <c r="AJ2760" t="inlineStr">
        <is>
          <t>2025-07-31</t>
        </is>
      </c>
      <c r="AK2760" t="inlineStr">
        <is>
          <t>3</t>
        </is>
      </c>
      <c r="AL2760" t="inlineStr">
        <is>
          <t>---</t>
        </is>
      </c>
      <c r="AM2760" t="inlineStr">
        <is>
          <t>0</t>
        </is>
      </c>
      <c r="AN2760" t="inlineStr">
        <is>
          <t>---</t>
        </is>
      </c>
      <c r="AO2760" t="inlineStr">
        <is>
          <t>1</t>
        </is>
      </c>
      <c r="AP2760" t="inlineStr">
        <is>
          <t>1</t>
        </is>
      </c>
      <c r="AQ2760" t="inlineStr"/>
      <c r="AR2760" t="inlineStr"/>
      <c r="AS2760" t="inlineStr"/>
      <c r="AT2760" t="inlineStr"/>
      <c r="AU2760" t="inlineStr">
        <is>
          <t>---</t>
        </is>
      </c>
      <c r="AV2760" t="inlineStr">
        <is>
          <t>---</t>
        </is>
      </c>
      <c r="AW2760" t="inlineStr">
        <is>
          <t>---</t>
        </is>
      </c>
      <c r="AX2760" t="inlineStr">
        <is>
          <t>---</t>
        </is>
      </c>
      <c r="AY2760" t="inlineStr">
        <is>
          <t>---</t>
        </is>
      </c>
      <c r="AZ2760" t="inlineStr">
        <is>
          <t>---</t>
        </is>
      </c>
      <c r="BA2760" t="inlineStr">
        <is>
          <t>5e76516bd70905174acf0dc60c63d0f1</t>
        </is>
      </c>
      <c r="BB2760" t="inlineStr">
        <is>
          <t>http://openrosa.org/formdesigner/0B48E039-1E80-49A7-AC24-732B6E788E39</t>
        </is>
      </c>
      <c r="BC2760" t="inlineStr">
        <is>
          <t>Ration et autres visites</t>
        </is>
      </c>
      <c r="BD2760" t="inlineStr">
        <is>
          <t>CommCare Android, version "2.57.0"(472003). App v16173. CommCare Version 2.57.0. Build 472003, built on: 2025-04-18</t>
        </is>
      </c>
      <c r="BE2760" t="inlineStr">
        <is>
          <t>commcare_09393fc7-84bd-4d12-8af4-99e7e6cc72ed</t>
        </is>
      </c>
      <c r="BF2760" t="inlineStr"/>
      <c r="BG2760" t="inlineStr">
        <is>
          <t>f13d8149fc6d39ebe86af18272310ff9</t>
        </is>
      </c>
      <c r="BH2760" t="inlineStr">
        <is>
          <t>e80e5bb19d0d4d1e94c8a1a966fa7d8f</t>
        </is>
      </c>
      <c r="BI2760" t="inlineStr">
        <is>
          <t>15246</t>
        </is>
      </c>
      <c r="BJ2760" t="inlineStr">
        <is>
          <t>XFormInstance</t>
        </is>
      </c>
      <c r="BK2760" t="inlineStr">
        <is>
          <t>3e813cf46e1811f086e68d2ac5444184</t>
        </is>
      </c>
      <c r="BL2760" t="b">
        <v>0</v>
      </c>
      <c r="BM2760" t="inlineStr">
        <is>
          <t>---</t>
        </is>
      </c>
      <c r="BN2760" t="inlineStr">
        <is>
          <t>200.113.253.218</t>
        </is>
      </c>
      <c r="BO2760" t="inlineStr">
        <is>
          <t>Rodjino Marcellus</t>
        </is>
      </c>
    </row>
    <row r="2761">
      <c r="A2761" t="inlineStr">
        <is>
          <t>2759</t>
        </is>
      </c>
      <c r="B2761" t="inlineStr">
        <is>
          <t>255d8d96-9206-49ff-a7eb-5e4639011eb2</t>
        </is>
      </c>
      <c r="C2761" t="inlineStr">
        <is>
          <t>2025-08-01</t>
        </is>
      </c>
      <c r="D2761" t="inlineStr">
        <is>
          <t>3</t>
        </is>
      </c>
      <c r="E2761" t="inlineStr">
        <is>
          <t>---</t>
        </is>
      </c>
      <c r="F2761" t="inlineStr">
        <is>
          <t>0</t>
        </is>
      </c>
      <c r="G2761" t="inlineStr">
        <is>
          <t>---</t>
        </is>
      </c>
      <c r="H2761" t="inlineStr">
        <is>
          <t>1</t>
        </is>
      </c>
      <c r="I2761" t="inlineStr">
        <is>
          <t>0</t>
        </is>
      </c>
      <c r="J2761" t="inlineStr">
        <is>
          <t>---</t>
        </is>
      </c>
      <c r="K2761" t="inlineStr">
        <is>
          <t>---</t>
        </is>
      </c>
      <c r="L2761" t="inlineStr">
        <is>
          <t>---</t>
        </is>
      </c>
      <c r="M2761" t="inlineStr">
        <is>
          <t>---</t>
        </is>
      </c>
      <c r="N2761" t="inlineStr">
        <is>
          <t>---</t>
        </is>
      </c>
      <c r="O2761" t="inlineStr">
        <is>
          <t>---</t>
        </is>
      </c>
      <c r="P2761" t="inlineStr">
        <is>
          <t>---</t>
        </is>
      </c>
      <c r="Q2761" t="inlineStr">
        <is>
          <t>---</t>
        </is>
      </c>
      <c r="R2761" t="inlineStr">
        <is>
          <t>---</t>
        </is>
      </c>
      <c r="S2761" t="inlineStr">
        <is>
          <t>---</t>
        </is>
      </c>
      <c r="T2761" t="inlineStr">
        <is>
          <t>---</t>
        </is>
      </c>
      <c r="U2761" t="inlineStr">
        <is>
          <t>---</t>
        </is>
      </c>
      <c r="V2761" t="inlineStr">
        <is>
          <t>---</t>
        </is>
      </c>
      <c r="W2761" t="inlineStr">
        <is>
          <t>19.5644369 -71.7328911 2.9 9.25</t>
        </is>
      </c>
      <c r="X2761" t="inlineStr">
        <is>
          <t>CAP/CMSO/ST03025</t>
        </is>
      </c>
      <c r="Y2761" t="inlineStr">
        <is>
          <t>CAP/CMSO/ST03025</t>
        </is>
      </c>
      <c r="Z2761" t="inlineStr">
        <is>
          <t>2025-08-01 16:57:14</t>
        </is>
      </c>
      <c r="AA2761" t="inlineStr">
        <is>
          <t>2025-08-01 16:56:54</t>
        </is>
      </c>
      <c r="AB2761" t="inlineStr">
        <is>
          <t>1rose</t>
        </is>
      </c>
      <c r="AC2761" t="inlineStr">
        <is>
          <t>2025-08-01 16:50:16</t>
        </is>
      </c>
      <c r="AD2761" s="1" t="inlineStr">
        <is>
          <t>https://www.commcarehq.org/a/caris-test/reports/form_data/255d8d96-9206-49ff-a7eb-5e4639011eb2/</t>
        </is>
      </c>
      <c r="AE2761" t="inlineStr">
        <is>
          <t>---</t>
        </is>
      </c>
      <c r="AF2761" t="inlineStr">
        <is>
          <t>3c5a623af057e23a32ae4000_128701</t>
        </is>
      </c>
      <c r="AG2761" t="inlineStr">
        <is>
          <t>OK</t>
        </is>
      </c>
      <c r="AH2761" t="inlineStr">
        <is>
          <t>2025-08-01 16:57:14</t>
        </is>
      </c>
      <c r="AI2761" t="inlineStr">
        <is>
          <t>2dea52d1789dbc2c3c784b18002f6f8d</t>
        </is>
      </c>
      <c r="AJ2761" t="inlineStr">
        <is>
          <t>2025-08-01</t>
        </is>
      </c>
      <c r="AK2761" t="inlineStr">
        <is>
          <t>3</t>
        </is>
      </c>
      <c r="AL2761" t="inlineStr">
        <is>
          <t>---</t>
        </is>
      </c>
      <c r="AM2761" t="inlineStr">
        <is>
          <t>0</t>
        </is>
      </c>
      <c r="AN2761" t="inlineStr">
        <is>
          <t>---</t>
        </is>
      </c>
      <c r="AO2761" t="inlineStr">
        <is>
          <t>1</t>
        </is>
      </c>
      <c r="AP2761" t="inlineStr">
        <is>
          <t>0</t>
        </is>
      </c>
      <c r="AQ2761" t="inlineStr">
        <is>
          <t>---</t>
        </is>
      </c>
      <c r="AR2761" t="inlineStr">
        <is>
          <t>---</t>
        </is>
      </c>
      <c r="AS2761" t="inlineStr">
        <is>
          <t>---</t>
        </is>
      </c>
      <c r="AT2761" t="inlineStr">
        <is>
          <t>19.5644369 -71.7328911 2.9 9.25</t>
        </is>
      </c>
      <c r="AU2761" t="inlineStr">
        <is>
          <t>---</t>
        </is>
      </c>
      <c r="AV2761" t="inlineStr">
        <is>
          <t>---</t>
        </is>
      </c>
      <c r="AW2761" t="inlineStr">
        <is>
          <t>---</t>
        </is>
      </c>
      <c r="AX2761" t="inlineStr">
        <is>
          <t>---</t>
        </is>
      </c>
      <c r="AY2761" t="inlineStr">
        <is>
          <t>---</t>
        </is>
      </c>
      <c r="AZ2761" t="inlineStr">
        <is>
          <t>---</t>
        </is>
      </c>
      <c r="BA2761" t="inlineStr">
        <is>
          <t>2dea52d1789dbc2c3c784b18002f6f8d</t>
        </is>
      </c>
      <c r="BB2761" t="inlineStr">
        <is>
          <t>http://openrosa.org/formdesigner/0B48E039-1E80-49A7-AC24-732B6E788E39</t>
        </is>
      </c>
      <c r="BC2761" t="inlineStr">
        <is>
          <t>Ration et autres visites</t>
        </is>
      </c>
      <c r="BD2761" t="inlineStr">
        <is>
          <t>CommCare Android, version "2.57.0"(472003). App v16173. CommCare Version 2.57.0. Build 472003, built on: 2025-04-18</t>
        </is>
      </c>
      <c r="BE2761" t="inlineStr">
        <is>
          <t>commcare_6f11ce87-99a9-46e8-b6bd-276036be1616</t>
        </is>
      </c>
      <c r="BF2761" t="inlineStr">
        <is>
          <t>19.5644173 -71.7329203 2.9 9.83</t>
        </is>
      </c>
      <c r="BG2761" t="inlineStr">
        <is>
          <t>f13d8149fc6d39ebe86af18272310ff9</t>
        </is>
      </c>
      <c r="BH2761" t="inlineStr">
        <is>
          <t>e80e5bb19d0d4d1e94c8a1a966fa7d8f</t>
        </is>
      </c>
      <c r="BI2761" t="inlineStr">
        <is>
          <t>15246</t>
        </is>
      </c>
      <c r="BJ2761" t="inlineStr">
        <is>
          <t>XFormInstance</t>
        </is>
      </c>
      <c r="BK2761" t="inlineStr">
        <is>
          <t>d140b54c6ef411f0aefaddab16a1ac62</t>
        </is>
      </c>
      <c r="BL2761" t="b">
        <v>0</v>
      </c>
      <c r="BM2761" t="inlineStr">
        <is>
          <t>---</t>
        </is>
      </c>
      <c r="BN2761" t="inlineStr">
        <is>
          <t>200.113.230.173</t>
        </is>
      </c>
      <c r="BO2761" t="inlineStr">
        <is>
          <t>Loudiana Toussaint</t>
        </is>
      </c>
    </row>
    <row r="2762">
      <c r="A2762" t="inlineStr">
        <is>
          <t>2760</t>
        </is>
      </c>
      <c r="B2762" t="inlineStr">
        <is>
          <t>b1a13606-a620-4cba-a14f-8d83412240df</t>
        </is>
      </c>
      <c r="C2762" t="inlineStr">
        <is>
          <t>2025-08-01</t>
        </is>
      </c>
      <c r="D2762" t="inlineStr">
        <is>
          <t>4</t>
        </is>
      </c>
      <c r="E2762" t="inlineStr">
        <is>
          <t>Sansibilisation pour Camp d' été</t>
        </is>
      </c>
      <c r="F2762" t="inlineStr">
        <is>
          <t>0</t>
        </is>
      </c>
      <c r="G2762" t="inlineStr">
        <is>
          <t>Pas de téléphone</t>
        </is>
      </c>
      <c r="H2762" t="inlineStr">
        <is>
          <t>1</t>
        </is>
      </c>
      <c r="I2762" t="inlineStr">
        <is>
          <t>1</t>
        </is>
      </c>
      <c r="J2762" t="inlineStr">
        <is>
          <t>1</t>
        </is>
      </c>
      <c r="K2762" t="inlineStr">
        <is>
          <t>---</t>
        </is>
      </c>
      <c r="L2762" t="inlineStr">
        <is>
          <t>---</t>
        </is>
      </c>
      <c r="M2762" t="inlineStr">
        <is>
          <t>---</t>
        </is>
      </c>
      <c r="N2762" t="inlineStr">
        <is>
          <t>---</t>
        </is>
      </c>
      <c r="O2762" t="inlineStr">
        <is>
          <t>---</t>
        </is>
      </c>
      <c r="P2762" t="inlineStr">
        <is>
          <t>---</t>
        </is>
      </c>
      <c r="Q2762" t="inlineStr">
        <is>
          <t>---</t>
        </is>
      </c>
      <c r="R2762" t="inlineStr">
        <is>
          <t>16.9</t>
        </is>
      </c>
      <c r="S2762" t="inlineStr">
        <is>
          <t>24.1</t>
        </is>
      </c>
      <c r="T2762" t="inlineStr"/>
      <c r="U2762">
        <f>HYPERLINK("https://www.commcarehq.org/a/caris-test/api/form_attachment/v1/b1a13606-a620-4cba-a14f-8d83412240df/1754067621271.jpg")</f>
        <v/>
      </c>
      <c r="V2762" t="inlineStr"/>
      <c r="W2762" t="inlineStr">
        <is>
          <t>18.5576791 -72.2663117 62.0 5.0</t>
        </is>
      </c>
      <c r="X2762" t="inlineStr">
        <is>
          <t>PAP/NPFS/ST02580</t>
        </is>
      </c>
      <c r="Y2762" t="inlineStr">
        <is>
          <t>PAP/NPFS/ST02580</t>
        </is>
      </c>
      <c r="Z2762" t="inlineStr">
        <is>
          <t>2025-08-01 17:01:31</t>
        </is>
      </c>
      <c r="AA2762" t="inlineStr">
        <is>
          <t>2025-08-01 16:59:24</t>
        </is>
      </c>
      <c r="AB2762" t="inlineStr">
        <is>
          <t>2christelle</t>
        </is>
      </c>
      <c r="AC2762" t="inlineStr">
        <is>
          <t>2025-08-01 17:02:19</t>
        </is>
      </c>
      <c r="AD2762" s="1" t="inlineStr">
        <is>
          <t>https://www.commcarehq.org/a/caris-test/reports/form_data/b1a13606-a620-4cba-a14f-8d83412240df/</t>
        </is>
      </c>
      <c r="AE2762" t="inlineStr">
        <is>
          <t>---</t>
        </is>
      </c>
      <c r="AF2762" t="inlineStr">
        <is>
          <t>3c5a623af057e23a32ae4000_25070</t>
        </is>
      </c>
      <c r="AG2762" t="inlineStr">
        <is>
          <t>---</t>
        </is>
      </c>
      <c r="AH2762" t="inlineStr">
        <is>
          <t>2025-08-01 17:01:31</t>
        </is>
      </c>
      <c r="AI2762" t="inlineStr">
        <is>
          <t>246df32431d94e4a97fb5b1b8bef6b0e</t>
        </is>
      </c>
      <c r="AJ2762" t="inlineStr">
        <is>
          <t>2025-08-01</t>
        </is>
      </c>
      <c r="AK2762" t="inlineStr">
        <is>
          <t>4</t>
        </is>
      </c>
      <c r="AL2762" t="inlineStr">
        <is>
          <t>Sansibilisation pour Camp d' été</t>
        </is>
      </c>
      <c r="AM2762" t="inlineStr">
        <is>
          <t>0</t>
        </is>
      </c>
      <c r="AN2762" t="inlineStr">
        <is>
          <t>Pas de téléphone</t>
        </is>
      </c>
      <c r="AO2762" t="inlineStr">
        <is>
          <t>1</t>
        </is>
      </c>
      <c r="AP2762" t="inlineStr">
        <is>
          <t>1</t>
        </is>
      </c>
      <c r="AQ2762" t="inlineStr">
        <is>
          <t>16.9</t>
        </is>
      </c>
      <c r="AR2762" t="inlineStr">
        <is>
          <t>24.1</t>
        </is>
      </c>
      <c r="AS2762" t="inlineStr"/>
      <c r="AT2762" t="inlineStr">
        <is>
          <t>18.5576791 -72.2663117 62.0 5.0</t>
        </is>
      </c>
      <c r="AU2762" t="inlineStr">
        <is>
          <t>---</t>
        </is>
      </c>
      <c r="AV2762" t="inlineStr">
        <is>
          <t>---</t>
        </is>
      </c>
      <c r="AW2762" t="inlineStr">
        <is>
          <t>---</t>
        </is>
      </c>
      <c r="AX2762" t="inlineStr">
        <is>
          <t>---</t>
        </is>
      </c>
      <c r="AY2762" t="inlineStr">
        <is>
          <t>---</t>
        </is>
      </c>
      <c r="AZ2762" t="inlineStr">
        <is>
          <t>---</t>
        </is>
      </c>
      <c r="BA2762" t="inlineStr">
        <is>
          <t>246df32431d94e4a97fb5b1b8bef6b0e</t>
        </is>
      </c>
      <c r="BB2762" t="inlineStr">
        <is>
          <t>http://openrosa.org/formdesigner/0B48E039-1E80-49A7-AC24-732B6E788E39</t>
        </is>
      </c>
      <c r="BC2762" t="inlineStr">
        <is>
          <t>Ration et autres visites</t>
        </is>
      </c>
      <c r="BD2762" t="inlineStr">
        <is>
          <t>CommCare Android, version "2.57.1"(474458). App v16173. CommCare Version 2.57.1. Build 474458, built on: 2025-07-03</t>
        </is>
      </c>
      <c r="BE2762" t="inlineStr">
        <is>
          <t>commcare_95f1782f-8426-4434-b328-8386bbd0e352</t>
        </is>
      </c>
      <c r="BF2762" t="inlineStr">
        <is>
          <t>18.5576343 -72.2661465 119.0 10.0</t>
        </is>
      </c>
      <c r="BG2762" t="inlineStr">
        <is>
          <t>f13d8149fc6d39ebe86af18272310ff9</t>
        </is>
      </c>
      <c r="BH2762" t="inlineStr">
        <is>
          <t>e80e5bb19d0d4d1e94c8a1a966fa7d8f</t>
        </is>
      </c>
      <c r="BI2762" t="inlineStr">
        <is>
          <t>15246</t>
        </is>
      </c>
      <c r="BJ2762" t="inlineStr">
        <is>
          <t>XFormInstance</t>
        </is>
      </c>
      <c r="BK2762" t="inlineStr">
        <is>
          <t>97c2bf506eda11f09480f3b71808cf7e</t>
        </is>
      </c>
      <c r="BL2762" t="b">
        <v>0</v>
      </c>
      <c r="BM2762" t="inlineStr">
        <is>
          <t>---</t>
        </is>
      </c>
      <c r="BN2762" t="inlineStr">
        <is>
          <t>200.113.253.57</t>
        </is>
      </c>
      <c r="BO2762" t="inlineStr">
        <is>
          <t>Dieunie Chery</t>
        </is>
      </c>
    </row>
    <row r="2763">
      <c r="A2763" t="inlineStr">
        <is>
          <t>2761</t>
        </is>
      </c>
      <c r="B2763" t="inlineStr">
        <is>
          <t>0699d39b-8b05-4f8b-b773-2a3f152dce85</t>
        </is>
      </c>
      <c r="C2763" t="inlineStr">
        <is>
          <t>2025-08-01</t>
        </is>
      </c>
      <c r="D2763" t="inlineStr">
        <is>
          <t>3</t>
        </is>
      </c>
      <c r="E2763" t="inlineStr">
        <is>
          <t>---</t>
        </is>
      </c>
      <c r="F2763" t="inlineStr">
        <is>
          <t>0</t>
        </is>
      </c>
      <c r="G2763" t="inlineStr">
        <is>
          <t>---</t>
        </is>
      </c>
      <c r="H2763" t="inlineStr">
        <is>
          <t>1</t>
        </is>
      </c>
      <c r="I2763" t="inlineStr">
        <is>
          <t>1</t>
        </is>
      </c>
      <c r="J2763" t="inlineStr"/>
      <c r="K2763" t="inlineStr">
        <is>
          <t>---</t>
        </is>
      </c>
      <c r="L2763" t="inlineStr">
        <is>
          <t>---</t>
        </is>
      </c>
      <c r="M2763" t="inlineStr">
        <is>
          <t>---</t>
        </is>
      </c>
      <c r="N2763" t="inlineStr">
        <is>
          <t>---</t>
        </is>
      </c>
      <c r="O2763" t="inlineStr">
        <is>
          <t>---</t>
        </is>
      </c>
      <c r="P2763" t="inlineStr">
        <is>
          <t>---</t>
        </is>
      </c>
      <c r="Q2763" t="inlineStr">
        <is>
          <t>---</t>
        </is>
      </c>
      <c r="R2763" t="inlineStr"/>
      <c r="S2763" t="inlineStr"/>
      <c r="T2763" t="inlineStr"/>
      <c r="U2763" t="inlineStr"/>
      <c r="V2763" t="inlineStr"/>
      <c r="W2763" t="inlineStr"/>
      <c r="X2763" t="inlineStr">
        <is>
          <t>CAP/CMSO/ST03480</t>
        </is>
      </c>
      <c r="Y2763" t="inlineStr">
        <is>
          <t>CAP/CMSO/ST03480</t>
        </is>
      </c>
      <c r="Z2763" t="inlineStr">
        <is>
          <t>2025-08-01 17:38:07</t>
        </is>
      </c>
      <c r="AA2763" t="inlineStr">
        <is>
          <t>2025-08-01 17:36:25</t>
        </is>
      </c>
      <c r="AB2763" t="inlineStr">
        <is>
          <t>1rose</t>
        </is>
      </c>
      <c r="AC2763" t="inlineStr">
        <is>
          <t>2025-08-01 17:31:08</t>
        </is>
      </c>
      <c r="AD2763" s="1" t="inlineStr">
        <is>
          <t>https://www.commcarehq.org/a/caris-test/reports/form_data/0699d39b-8b05-4f8b-b773-2a3f152dce85/</t>
        </is>
      </c>
      <c r="AE2763" t="inlineStr">
        <is>
          <t>---</t>
        </is>
      </c>
      <c r="AF2763" t="inlineStr">
        <is>
          <t>3c5a623af057e23a32ae4000_188184</t>
        </is>
      </c>
      <c r="AG2763" t="inlineStr">
        <is>
          <t>OK</t>
        </is>
      </c>
      <c r="AH2763" t="inlineStr">
        <is>
          <t>2025-08-01 17:38:07</t>
        </is>
      </c>
      <c r="AI2763" t="inlineStr">
        <is>
          <t>2dea52d1789dbc2c3c784b18002f6f8d</t>
        </is>
      </c>
      <c r="AJ2763" t="inlineStr">
        <is>
          <t>2025-08-01</t>
        </is>
      </c>
      <c r="AK2763" t="inlineStr">
        <is>
          <t>3</t>
        </is>
      </c>
      <c r="AL2763" t="inlineStr">
        <is>
          <t>---</t>
        </is>
      </c>
      <c r="AM2763" t="inlineStr">
        <is>
          <t>0</t>
        </is>
      </c>
      <c r="AN2763" t="inlineStr">
        <is>
          <t>---</t>
        </is>
      </c>
      <c r="AO2763" t="inlineStr">
        <is>
          <t>1</t>
        </is>
      </c>
      <c r="AP2763" t="inlineStr">
        <is>
          <t>1</t>
        </is>
      </c>
      <c r="AQ2763" t="inlineStr"/>
      <c r="AR2763" t="inlineStr"/>
      <c r="AS2763" t="inlineStr"/>
      <c r="AT2763" t="inlineStr"/>
      <c r="AU2763" t="inlineStr">
        <is>
          <t>---</t>
        </is>
      </c>
      <c r="AV2763" t="inlineStr">
        <is>
          <t>---</t>
        </is>
      </c>
      <c r="AW2763" t="inlineStr">
        <is>
          <t>---</t>
        </is>
      </c>
      <c r="AX2763" t="inlineStr">
        <is>
          <t>---</t>
        </is>
      </c>
      <c r="AY2763" t="inlineStr">
        <is>
          <t>---</t>
        </is>
      </c>
      <c r="AZ2763" t="inlineStr">
        <is>
          <t>---</t>
        </is>
      </c>
      <c r="BA2763" t="inlineStr">
        <is>
          <t>2dea52d1789dbc2c3c784b18002f6f8d</t>
        </is>
      </c>
      <c r="BB2763" t="inlineStr">
        <is>
          <t>http://openrosa.org/formdesigner/0B48E039-1E80-49A7-AC24-732B6E788E39</t>
        </is>
      </c>
      <c r="BC2763" t="inlineStr">
        <is>
          <t>Ration et autres visites</t>
        </is>
      </c>
      <c r="BD2763" t="inlineStr">
        <is>
          <t>CommCare Android, version "2.57.0"(472003). App v16173. CommCare Version 2.57.0. Build 472003, built on: 2025-04-18</t>
        </is>
      </c>
      <c r="BE2763" t="inlineStr">
        <is>
          <t>commcare_6f11ce87-99a9-46e8-b6bd-276036be1616</t>
        </is>
      </c>
      <c r="BF2763" t="inlineStr">
        <is>
          <t>19.5608205 -71.7267399 -4.0 9.0</t>
        </is>
      </c>
      <c r="BG2763" t="inlineStr">
        <is>
          <t>f13d8149fc6d39ebe86af18272310ff9</t>
        </is>
      </c>
      <c r="BH2763" t="inlineStr">
        <is>
          <t>e80e5bb19d0d4d1e94c8a1a966fa7d8f</t>
        </is>
      </c>
      <c r="BI2763" t="inlineStr">
        <is>
          <t>15246</t>
        </is>
      </c>
      <c r="BJ2763" t="inlineStr">
        <is>
          <t>XFormInstance</t>
        </is>
      </c>
      <c r="BK2763" t="inlineStr">
        <is>
          <t>d140b54c6ef411f0aefaddab16a1ac62</t>
        </is>
      </c>
      <c r="BL2763" t="b">
        <v>0</v>
      </c>
      <c r="BM2763" t="inlineStr">
        <is>
          <t>---</t>
        </is>
      </c>
      <c r="BN2763" t="inlineStr">
        <is>
          <t>200.113.230.173</t>
        </is>
      </c>
      <c r="BO2763" t="inlineStr">
        <is>
          <t>Nehemie Cherestal</t>
        </is>
      </c>
    </row>
    <row r="2764">
      <c r="A2764" t="inlineStr">
        <is>
          <t>2762</t>
        </is>
      </c>
      <c r="B2764" t="inlineStr">
        <is>
          <t>d045d475-2e44-4595-acea-ea9b4f305eb2</t>
        </is>
      </c>
      <c r="C2764" t="inlineStr">
        <is>
          <t>2025-08-01</t>
        </is>
      </c>
      <c r="D2764" t="inlineStr">
        <is>
          <t>4</t>
        </is>
      </c>
      <c r="E2764" t="inlineStr">
        <is>
          <t>Sensibilisation pour camp d'été</t>
        </is>
      </c>
      <c r="F2764" t="inlineStr">
        <is>
          <t>0</t>
        </is>
      </c>
      <c r="G2764" t="inlineStr">
        <is>
          <t>Téléphone non disponible</t>
        </is>
      </c>
      <c r="H2764" t="inlineStr">
        <is>
          <t>1</t>
        </is>
      </c>
      <c r="I2764" t="inlineStr">
        <is>
          <t>1</t>
        </is>
      </c>
      <c r="J2764" t="inlineStr">
        <is>
          <t>1</t>
        </is>
      </c>
      <c r="K2764" t="inlineStr">
        <is>
          <t>---</t>
        </is>
      </c>
      <c r="L2764" t="inlineStr">
        <is>
          <t>---</t>
        </is>
      </c>
      <c r="M2764" t="inlineStr">
        <is>
          <t>---</t>
        </is>
      </c>
      <c r="N2764" t="inlineStr">
        <is>
          <t>---</t>
        </is>
      </c>
      <c r="O2764" t="inlineStr">
        <is>
          <t>---</t>
        </is>
      </c>
      <c r="P2764" t="inlineStr">
        <is>
          <t>---</t>
        </is>
      </c>
      <c r="Q2764" t="inlineStr">
        <is>
          <t>---</t>
        </is>
      </c>
      <c r="R2764" t="inlineStr">
        <is>
          <t>19.5</t>
        </is>
      </c>
      <c r="S2764" t="inlineStr">
        <is>
          <t>32.5</t>
        </is>
      </c>
      <c r="T2764" t="inlineStr"/>
      <c r="U2764">
        <f>HYPERLINK("https://www.commcarehq.org/a/caris-test/api/form_attachment/v1/d045d475-2e44-4595-acea-ea9b4f305eb2/1754069932239.jpg")</f>
        <v/>
      </c>
      <c r="V2764" t="inlineStr"/>
      <c r="W2764" t="inlineStr">
        <is>
          <t>18.5595563 -72.2725449 57.0 5.0</t>
        </is>
      </c>
      <c r="X2764" t="inlineStr">
        <is>
          <t>PAP/NPFS/ST02559</t>
        </is>
      </c>
      <c r="Y2764" t="inlineStr">
        <is>
          <t>PAP/NPFS/ST02559</t>
        </is>
      </c>
      <c r="Z2764" t="inlineStr">
        <is>
          <t>2025-08-01 17:39:19</t>
        </is>
      </c>
      <c r="AA2764" t="inlineStr">
        <is>
          <t>2025-08-01 17:37:57</t>
        </is>
      </c>
      <c r="AB2764" t="inlineStr">
        <is>
          <t>2christelle</t>
        </is>
      </c>
      <c r="AC2764" t="inlineStr">
        <is>
          <t>2025-08-01 17:40:08</t>
        </is>
      </c>
      <c r="AD2764" s="1" t="inlineStr">
        <is>
          <t>https://www.commcarehq.org/a/caris-test/reports/form_data/d045d475-2e44-4595-acea-ea9b4f305eb2/</t>
        </is>
      </c>
      <c r="AE2764" t="inlineStr">
        <is>
          <t>---</t>
        </is>
      </c>
      <c r="AF2764" t="inlineStr">
        <is>
          <t>3c5a623af057e23a32ae4000_25041</t>
        </is>
      </c>
      <c r="AG2764" t="inlineStr">
        <is>
          <t>---</t>
        </is>
      </c>
      <c r="AH2764" t="inlineStr">
        <is>
          <t>2025-08-01 17:39:19</t>
        </is>
      </c>
      <c r="AI2764" t="inlineStr">
        <is>
          <t>246df32431d94e4a97fb5b1b8bef6b0e</t>
        </is>
      </c>
      <c r="AJ2764" t="inlineStr">
        <is>
          <t>2025-08-01</t>
        </is>
      </c>
      <c r="AK2764" t="inlineStr">
        <is>
          <t>4</t>
        </is>
      </c>
      <c r="AL2764" t="inlineStr">
        <is>
          <t>Sensibilisation pour camp d'été</t>
        </is>
      </c>
      <c r="AM2764" t="inlineStr">
        <is>
          <t>0</t>
        </is>
      </c>
      <c r="AN2764" t="inlineStr">
        <is>
          <t>Téléphone non disponible</t>
        </is>
      </c>
      <c r="AO2764" t="inlineStr">
        <is>
          <t>1</t>
        </is>
      </c>
      <c r="AP2764" t="inlineStr">
        <is>
          <t>1</t>
        </is>
      </c>
      <c r="AQ2764" t="inlineStr">
        <is>
          <t>19.5</t>
        </is>
      </c>
      <c r="AR2764" t="inlineStr">
        <is>
          <t>32.5</t>
        </is>
      </c>
      <c r="AS2764" t="inlineStr"/>
      <c r="AT2764" t="inlineStr">
        <is>
          <t>18.5595563 -72.2725449 57.0 5.0</t>
        </is>
      </c>
      <c r="AU2764" t="inlineStr">
        <is>
          <t>---</t>
        </is>
      </c>
      <c r="AV2764" t="inlineStr">
        <is>
          <t>---</t>
        </is>
      </c>
      <c r="AW2764" t="inlineStr">
        <is>
          <t>---</t>
        </is>
      </c>
      <c r="AX2764" t="inlineStr">
        <is>
          <t>---</t>
        </is>
      </c>
      <c r="AY2764" t="inlineStr">
        <is>
          <t>---</t>
        </is>
      </c>
      <c r="AZ2764" t="inlineStr">
        <is>
          <t>---</t>
        </is>
      </c>
      <c r="BA2764" t="inlineStr">
        <is>
          <t>246df32431d94e4a97fb5b1b8bef6b0e</t>
        </is>
      </c>
      <c r="BB2764" t="inlineStr">
        <is>
          <t>http://openrosa.org/formdesigner/0B48E039-1E80-49A7-AC24-732B6E788E39</t>
        </is>
      </c>
      <c r="BC2764" t="inlineStr">
        <is>
          <t>Ration et autres visites</t>
        </is>
      </c>
      <c r="BD2764" t="inlineStr">
        <is>
          <t>CommCare Android, version "2.57.1"(474458). App v16173. CommCare Version 2.57.1. Build 474458, built on: 2025-07-03</t>
        </is>
      </c>
      <c r="BE2764" t="inlineStr">
        <is>
          <t>commcare_95f1782f-8426-4434-b328-8386bbd0e352</t>
        </is>
      </c>
      <c r="BF2764" t="inlineStr">
        <is>
          <t>18.5596226 -72.2725563 63.7 9.5</t>
        </is>
      </c>
      <c r="BG2764" t="inlineStr">
        <is>
          <t>f13d8149fc6d39ebe86af18272310ff9</t>
        </is>
      </c>
      <c r="BH2764" t="inlineStr">
        <is>
          <t>e80e5bb19d0d4d1e94c8a1a966fa7d8f</t>
        </is>
      </c>
      <c r="BI2764" t="inlineStr">
        <is>
          <t>15246</t>
        </is>
      </c>
      <c r="BJ2764" t="inlineStr">
        <is>
          <t>XFormInstance</t>
        </is>
      </c>
      <c r="BK2764" t="inlineStr">
        <is>
          <t>97c2bf506eda11f09480f3b71808cf7e</t>
        </is>
      </c>
      <c r="BL2764" t="b">
        <v>0</v>
      </c>
      <c r="BM2764" t="inlineStr">
        <is>
          <t>---</t>
        </is>
      </c>
      <c r="BN2764" t="inlineStr">
        <is>
          <t>200.113.253.227</t>
        </is>
      </c>
      <c r="BO2764" t="inlineStr">
        <is>
          <t>Dany Destine</t>
        </is>
      </c>
    </row>
    <row r="2765">
      <c r="A2765" t="inlineStr">
        <is>
          <t>2763</t>
        </is>
      </c>
      <c r="B2765" t="inlineStr">
        <is>
          <t>336dd2bb-a4fe-4fc8-aa3f-d1d1782ff27c</t>
        </is>
      </c>
      <c r="C2765" t="inlineStr">
        <is>
          <t>2025-08-01</t>
        </is>
      </c>
      <c r="D2765" t="inlineStr">
        <is>
          <t>4</t>
        </is>
      </c>
      <c r="E2765" t="inlineStr">
        <is>
          <t>Renforcement d'adherence</t>
        </is>
      </c>
      <c r="F2765" t="inlineStr">
        <is>
          <t>0</t>
        </is>
      </c>
      <c r="G2765" t="inlineStr">
        <is>
          <t>Pas de telephone</t>
        </is>
      </c>
      <c r="H2765" t="inlineStr">
        <is>
          <t>1</t>
        </is>
      </c>
      <c r="I2765" t="inlineStr">
        <is>
          <t>1</t>
        </is>
      </c>
      <c r="J2765" t="inlineStr"/>
      <c r="K2765" t="inlineStr">
        <is>
          <t>---</t>
        </is>
      </c>
      <c r="L2765" t="inlineStr">
        <is>
          <t>---</t>
        </is>
      </c>
      <c r="M2765" t="inlineStr">
        <is>
          <t>---</t>
        </is>
      </c>
      <c r="N2765" t="inlineStr">
        <is>
          <t>---</t>
        </is>
      </c>
      <c r="O2765" t="inlineStr">
        <is>
          <t>---</t>
        </is>
      </c>
      <c r="P2765" t="inlineStr">
        <is>
          <t>---</t>
        </is>
      </c>
      <c r="Q2765" t="inlineStr">
        <is>
          <t>---</t>
        </is>
      </c>
      <c r="R2765" t="inlineStr"/>
      <c r="S2765" t="inlineStr"/>
      <c r="T2765" t="inlineStr"/>
      <c r="U2765" t="inlineStr"/>
      <c r="V2765" t="inlineStr"/>
      <c r="W2765" t="inlineStr"/>
      <c r="X2765" t="inlineStr">
        <is>
          <t>PIG/CSSR/ST00758</t>
        </is>
      </c>
      <c r="Y2765" t="inlineStr">
        <is>
          <t>PIG/CSSR/ST00758</t>
        </is>
      </c>
      <c r="Z2765" t="inlineStr">
        <is>
          <t>2025-08-01 23:52:06</t>
        </is>
      </c>
      <c r="AA2765" t="inlineStr">
        <is>
          <t>2025-08-01 23:51:11</t>
        </is>
      </c>
      <c r="AB2765" t="inlineStr">
        <is>
          <t>1ketly</t>
        </is>
      </c>
      <c r="AC2765" t="inlineStr">
        <is>
          <t>2025-08-01 23:52:06</t>
        </is>
      </c>
      <c r="AD2765" s="1" t="inlineStr">
        <is>
          <t>https://www.commcarehq.org/a/caris-test/reports/form_data/336dd2bb-a4fe-4fc8-aa3f-d1d1782ff27c/</t>
        </is>
      </c>
      <c r="AE2765" t="inlineStr">
        <is>
          <t>---</t>
        </is>
      </c>
      <c r="AF2765" t="inlineStr">
        <is>
          <t>3c5a623af057e23a32ae4000_71893</t>
        </is>
      </c>
      <c r="AG2765" t="inlineStr">
        <is>
          <t>---</t>
        </is>
      </c>
      <c r="AH2765" t="inlineStr">
        <is>
          <t>2025-08-01 23:52:06</t>
        </is>
      </c>
      <c r="AI2765" t="inlineStr">
        <is>
          <t>a75dfcb32c444e83a4857eabadf7dd0f</t>
        </is>
      </c>
      <c r="AJ2765" t="inlineStr">
        <is>
          <t>2025-08-01</t>
        </is>
      </c>
      <c r="AK2765" t="inlineStr">
        <is>
          <t>4</t>
        </is>
      </c>
      <c r="AL2765" t="inlineStr">
        <is>
          <t>Renforcement d'adherence</t>
        </is>
      </c>
      <c r="AM2765" t="inlineStr">
        <is>
          <t>0</t>
        </is>
      </c>
      <c r="AN2765" t="inlineStr">
        <is>
          <t>Pas de telephone</t>
        </is>
      </c>
      <c r="AO2765" t="inlineStr">
        <is>
          <t>1</t>
        </is>
      </c>
      <c r="AP2765" t="inlineStr">
        <is>
          <t>1</t>
        </is>
      </c>
      <c r="AQ2765" t="inlineStr"/>
      <c r="AR2765" t="inlineStr"/>
      <c r="AS2765" t="inlineStr"/>
      <c r="AT2765" t="inlineStr"/>
      <c r="AU2765" t="inlineStr">
        <is>
          <t>---</t>
        </is>
      </c>
      <c r="AV2765" t="inlineStr">
        <is>
          <t>---</t>
        </is>
      </c>
      <c r="AW2765" t="inlineStr">
        <is>
          <t>---</t>
        </is>
      </c>
      <c r="AX2765" t="inlineStr">
        <is>
          <t>---</t>
        </is>
      </c>
      <c r="AY2765" t="inlineStr">
        <is>
          <t>---</t>
        </is>
      </c>
      <c r="AZ2765" t="inlineStr">
        <is>
          <t>---</t>
        </is>
      </c>
      <c r="BA2765" t="inlineStr">
        <is>
          <t>a75dfcb32c444e83a4857eabadf7dd0f</t>
        </is>
      </c>
      <c r="BB2765" t="inlineStr">
        <is>
          <t>http://openrosa.org/formdesigner/0B48E039-1E80-49A7-AC24-732B6E788E39</t>
        </is>
      </c>
      <c r="BC2765" t="inlineStr">
        <is>
          <t>Ration et autres visites</t>
        </is>
      </c>
      <c r="BD2765" t="inlineStr">
        <is>
          <t>CommCare Android, version "2.59.0"(477060). App v16173. CommCare Version 2.59.0. Build 477060, built on: 2025-07-28</t>
        </is>
      </c>
      <c r="BE2765" t="inlineStr">
        <is>
          <t>commcare_173380f7-b37d-43d8-ba2b-b49ceb66cb2e</t>
        </is>
      </c>
      <c r="BF2765" t="inlineStr">
        <is>
          <t>19.7180786 -72.2429813 -4.0 9.8</t>
        </is>
      </c>
      <c r="BG2765" t="inlineStr">
        <is>
          <t>f13d8149fc6d39ebe86af18272310ff9</t>
        </is>
      </c>
      <c r="BH2765" t="inlineStr">
        <is>
          <t>e80e5bb19d0d4d1e94c8a1a966fa7d8f</t>
        </is>
      </c>
      <c r="BI2765" t="inlineStr">
        <is>
          <t>15246</t>
        </is>
      </c>
      <c r="BJ2765" t="inlineStr">
        <is>
          <t>XFormInstance</t>
        </is>
      </c>
      <c r="BK2765" t="inlineStr">
        <is>
          <t>b9b824e66f0d11f0b1924ddc83fd130e</t>
        </is>
      </c>
      <c r="BL2765" t="b">
        <v>0</v>
      </c>
      <c r="BM2765" t="inlineStr">
        <is>
          <t>---</t>
        </is>
      </c>
      <c r="BN2765" t="inlineStr">
        <is>
          <t>200.113.248.68</t>
        </is>
      </c>
      <c r="BO2765" t="inlineStr">
        <is>
          <t xml:space="preserve"> Wilcardo Jean</t>
        </is>
      </c>
    </row>
    <row r="2766">
      <c r="A2766" t="inlineStr">
        <is>
          <t>2764</t>
        </is>
      </c>
      <c r="B2766" t="inlineStr">
        <is>
          <t>edff6d37-9d48-42ef-b59f-8ac45e570199</t>
        </is>
      </c>
      <c r="C2766" t="inlineStr">
        <is>
          <t>2025-08-01</t>
        </is>
      </c>
      <c r="D2766" t="inlineStr">
        <is>
          <t>4</t>
        </is>
      </c>
      <c r="E2766" t="inlineStr">
        <is>
          <t>Adherence</t>
        </is>
      </c>
      <c r="F2766" t="inlineStr">
        <is>
          <t>0</t>
        </is>
      </c>
      <c r="G2766" t="inlineStr">
        <is>
          <t>Adherence</t>
        </is>
      </c>
      <c r="H2766" t="inlineStr">
        <is>
          <t>1</t>
        </is>
      </c>
      <c r="I2766" t="inlineStr">
        <is>
          <t>1</t>
        </is>
      </c>
      <c r="J2766" t="inlineStr">
        <is>
          <t>1</t>
        </is>
      </c>
      <c r="K2766" t="inlineStr">
        <is>
          <t>---</t>
        </is>
      </c>
      <c r="L2766" t="inlineStr">
        <is>
          <t>---</t>
        </is>
      </c>
      <c r="M2766" t="inlineStr">
        <is>
          <t>---</t>
        </is>
      </c>
      <c r="N2766" t="inlineStr">
        <is>
          <t>---</t>
        </is>
      </c>
      <c r="O2766" t="inlineStr">
        <is>
          <t>---</t>
        </is>
      </c>
      <c r="P2766" t="inlineStr">
        <is>
          <t>---</t>
        </is>
      </c>
      <c r="Q2766" t="inlineStr">
        <is>
          <t>---</t>
        </is>
      </c>
      <c r="R2766" t="inlineStr"/>
      <c r="S2766" t="inlineStr"/>
      <c r="T2766" t="inlineStr"/>
      <c r="U2766" t="inlineStr"/>
      <c r="V2766" t="inlineStr"/>
      <c r="W2766" t="inlineStr"/>
      <c r="X2766" t="inlineStr">
        <is>
          <t>CAP/HSCM/SO00616</t>
        </is>
      </c>
      <c r="Y2766" t="inlineStr">
        <is>
          <t>CAP/HSCM/SO00616</t>
        </is>
      </c>
      <c r="Z2766" t="inlineStr">
        <is>
          <t>2025-08-02 00:56:56</t>
        </is>
      </c>
      <c r="AA2766" t="inlineStr">
        <is>
          <t>2025-08-02 00:56:01</t>
        </is>
      </c>
      <c r="AB2766" t="inlineStr">
        <is>
          <t>1fleurgile</t>
        </is>
      </c>
      <c r="AC2766" t="inlineStr">
        <is>
          <t>2025-08-04 00:22:23</t>
        </is>
      </c>
      <c r="AD2766" s="1" t="inlineStr">
        <is>
          <t>https://www.commcarehq.org/a/caris-test/reports/form_data/edff6d37-9d48-42ef-b59f-8ac45e570199/</t>
        </is>
      </c>
      <c r="AE2766" t="inlineStr">
        <is>
          <t>---</t>
        </is>
      </c>
      <c r="AF2766" t="inlineStr">
        <is>
          <t>3c5a623af057e23a32ae4000_106535</t>
        </is>
      </c>
      <c r="AG2766" t="inlineStr">
        <is>
          <t>---</t>
        </is>
      </c>
      <c r="AH2766" t="inlineStr">
        <is>
          <t>2025-08-02 00:56:56</t>
        </is>
      </c>
      <c r="AI2766" t="inlineStr">
        <is>
          <t>9cfdf7db54419d22491b2c964b5162b3</t>
        </is>
      </c>
      <c r="AJ2766" t="inlineStr">
        <is>
          <t>2025-08-01</t>
        </is>
      </c>
      <c r="AK2766" t="inlineStr">
        <is>
          <t>4</t>
        </is>
      </c>
      <c r="AL2766" t="inlineStr">
        <is>
          <t>Adherence</t>
        </is>
      </c>
      <c r="AM2766" t="inlineStr">
        <is>
          <t>0</t>
        </is>
      </c>
      <c r="AN2766" t="inlineStr">
        <is>
          <t>Adherence</t>
        </is>
      </c>
      <c r="AO2766" t="inlineStr">
        <is>
          <t>1</t>
        </is>
      </c>
      <c r="AP2766" t="inlineStr">
        <is>
          <t>1</t>
        </is>
      </c>
      <c r="AQ2766" t="inlineStr"/>
      <c r="AR2766" t="inlineStr"/>
      <c r="AS2766" t="inlineStr"/>
      <c r="AT2766" t="inlineStr"/>
      <c r="AU2766" t="inlineStr">
        <is>
          <t>---</t>
        </is>
      </c>
      <c r="AV2766" t="inlineStr">
        <is>
          <t>---</t>
        </is>
      </c>
      <c r="AW2766" t="inlineStr">
        <is>
          <t>---</t>
        </is>
      </c>
      <c r="AX2766" t="inlineStr">
        <is>
          <t>---</t>
        </is>
      </c>
      <c r="AY2766" t="inlineStr">
        <is>
          <t>---</t>
        </is>
      </c>
      <c r="AZ2766" t="inlineStr">
        <is>
          <t>---</t>
        </is>
      </c>
      <c r="BA2766" t="inlineStr">
        <is>
          <t>9cfdf7db54419d22491b2c964b5162b3</t>
        </is>
      </c>
      <c r="BB2766" t="inlineStr">
        <is>
          <t>http://openrosa.org/formdesigner/0B48E039-1E80-49A7-AC24-732B6E788E39</t>
        </is>
      </c>
      <c r="BC2766" t="inlineStr">
        <is>
          <t>Ration et autres visites</t>
        </is>
      </c>
      <c r="BD2766" t="inlineStr">
        <is>
          <t>CommCare Android, version "2.57.0"(474021). App v16173. CommCare Version 2.57.0. Build 474021, built on: 2025-06-13</t>
        </is>
      </c>
      <c r="BE2766" t="inlineStr">
        <is>
          <t>commcare_76b456dd-7d90-498a-a785-92f136625a61</t>
        </is>
      </c>
      <c r="BF2766" t="inlineStr">
        <is>
          <t>19.7266021 -72.2201159 -24.56 18.75</t>
        </is>
      </c>
      <c r="BG2766" t="inlineStr">
        <is>
          <t>f13d8149fc6d39ebe86af18272310ff9</t>
        </is>
      </c>
      <c r="BH2766" t="inlineStr">
        <is>
          <t>e80e5bb19d0d4d1e94c8a1a966fa7d8f</t>
        </is>
      </c>
      <c r="BI2766" t="inlineStr">
        <is>
          <t>15246</t>
        </is>
      </c>
      <c r="BJ2766" t="inlineStr">
        <is>
          <t>XFormInstance</t>
        </is>
      </c>
      <c r="BK2766" t="inlineStr">
        <is>
          <t>f4ae4d3a6e8d11f0b7c42d72c38593b6</t>
        </is>
      </c>
      <c r="BL2766" t="b">
        <v>0</v>
      </c>
      <c r="BM2766" t="inlineStr">
        <is>
          <t>---</t>
        </is>
      </c>
      <c r="BN2766" t="inlineStr">
        <is>
          <t>200.113.215.120</t>
        </is>
      </c>
      <c r="BO2766" t="inlineStr">
        <is>
          <t>Bensika Bazil</t>
        </is>
      </c>
    </row>
    <row r="2767">
      <c r="A2767" t="inlineStr">
        <is>
          <t>2765</t>
        </is>
      </c>
      <c r="B2767" t="inlineStr">
        <is>
          <t>72a14d90-c4b2-4868-90ba-3d951f9df542</t>
        </is>
      </c>
      <c r="C2767" t="inlineStr">
        <is>
          <t>2025-08-01</t>
        </is>
      </c>
      <c r="D2767" t="inlineStr">
        <is>
          <t>4</t>
        </is>
      </c>
      <c r="E2767" t="inlineStr">
        <is>
          <t>Adherence</t>
        </is>
      </c>
      <c r="F2767" t="inlineStr">
        <is>
          <t>0</t>
        </is>
      </c>
      <c r="G2767" t="inlineStr">
        <is>
          <t>Adherence</t>
        </is>
      </c>
      <c r="H2767" t="inlineStr">
        <is>
          <t>1</t>
        </is>
      </c>
      <c r="I2767" t="inlineStr">
        <is>
          <t>1</t>
        </is>
      </c>
      <c r="J2767" t="inlineStr">
        <is>
          <t>1</t>
        </is>
      </c>
      <c r="K2767" t="inlineStr">
        <is>
          <t>---</t>
        </is>
      </c>
      <c r="L2767" t="inlineStr">
        <is>
          <t>---</t>
        </is>
      </c>
      <c r="M2767" t="inlineStr">
        <is>
          <t>---</t>
        </is>
      </c>
      <c r="N2767" t="inlineStr">
        <is>
          <t>---</t>
        </is>
      </c>
      <c r="O2767" t="inlineStr">
        <is>
          <t>---</t>
        </is>
      </c>
      <c r="P2767" t="inlineStr">
        <is>
          <t>---</t>
        </is>
      </c>
      <c r="Q2767" t="inlineStr">
        <is>
          <t>---</t>
        </is>
      </c>
      <c r="R2767" t="inlineStr">
        <is>
          <t>15.9</t>
        </is>
      </c>
      <c r="S2767" t="inlineStr">
        <is>
          <t>12.3</t>
        </is>
      </c>
      <c r="T2767" t="inlineStr">
        <is>
          <t>97.0</t>
        </is>
      </c>
      <c r="U2767" t="inlineStr"/>
      <c r="V2767" t="inlineStr"/>
      <c r="W2767" t="inlineStr"/>
      <c r="X2767" t="inlineStr">
        <is>
          <t>CAP/HSCM/ST04828</t>
        </is>
      </c>
      <c r="Y2767" t="inlineStr">
        <is>
          <t>CAP/HSCM/ST04828</t>
        </is>
      </c>
      <c r="Z2767" t="inlineStr">
        <is>
          <t>2025-08-02 00:58:42</t>
        </is>
      </c>
      <c r="AA2767" t="inlineStr">
        <is>
          <t>2025-08-02 00:57:18</t>
        </is>
      </c>
      <c r="AB2767" t="inlineStr">
        <is>
          <t>1fleurgile</t>
        </is>
      </c>
      <c r="AC2767" t="inlineStr">
        <is>
          <t>2025-08-04 00:22:24</t>
        </is>
      </c>
      <c r="AD2767" s="1" t="inlineStr">
        <is>
          <t>https://www.commcarehq.org/a/caris-test/reports/form_data/72a14d90-c4b2-4868-90ba-3d951f9df542/</t>
        </is>
      </c>
      <c r="AE2767" t="inlineStr">
        <is>
          <t>---</t>
        </is>
      </c>
      <c r="AF2767" t="inlineStr">
        <is>
          <t>3c5a623af057e23a32ae4000_188593</t>
        </is>
      </c>
      <c r="AG2767" t="inlineStr">
        <is>
          <t>---</t>
        </is>
      </c>
      <c r="AH2767" t="inlineStr">
        <is>
          <t>2025-08-02 00:58:42</t>
        </is>
      </c>
      <c r="AI2767" t="inlineStr">
        <is>
          <t>9cfdf7db54419d22491b2c964b5162b3</t>
        </is>
      </c>
      <c r="AJ2767" t="inlineStr">
        <is>
          <t>2025-08-01</t>
        </is>
      </c>
      <c r="AK2767" t="inlineStr">
        <is>
          <t>4</t>
        </is>
      </c>
      <c r="AL2767" t="inlineStr">
        <is>
          <t>Adherence</t>
        </is>
      </c>
      <c r="AM2767" t="inlineStr">
        <is>
          <t>0</t>
        </is>
      </c>
      <c r="AN2767" t="inlineStr">
        <is>
          <t>Adherence</t>
        </is>
      </c>
      <c r="AO2767" t="inlineStr">
        <is>
          <t>1</t>
        </is>
      </c>
      <c r="AP2767" t="inlineStr">
        <is>
          <t>1</t>
        </is>
      </c>
      <c r="AQ2767" t="inlineStr">
        <is>
          <t>15.9</t>
        </is>
      </c>
      <c r="AR2767" t="inlineStr">
        <is>
          <t>12.3</t>
        </is>
      </c>
      <c r="AS2767" t="inlineStr">
        <is>
          <t>97</t>
        </is>
      </c>
      <c r="AT2767" t="inlineStr"/>
      <c r="AU2767" t="inlineStr">
        <is>
          <t>---</t>
        </is>
      </c>
      <c r="AV2767" t="inlineStr">
        <is>
          <t>---</t>
        </is>
      </c>
      <c r="AW2767" t="inlineStr">
        <is>
          <t>---</t>
        </is>
      </c>
      <c r="AX2767" t="inlineStr">
        <is>
          <t>---</t>
        </is>
      </c>
      <c r="AY2767" t="inlineStr">
        <is>
          <t>---</t>
        </is>
      </c>
      <c r="AZ2767" t="inlineStr">
        <is>
          <t>---</t>
        </is>
      </c>
      <c r="BA2767" t="inlineStr">
        <is>
          <t>9cfdf7db54419d22491b2c964b5162b3</t>
        </is>
      </c>
      <c r="BB2767" t="inlineStr">
        <is>
          <t>http://openrosa.org/formdesigner/0B48E039-1E80-49A7-AC24-732B6E788E39</t>
        </is>
      </c>
      <c r="BC2767" t="inlineStr">
        <is>
          <t>Ration et autres visites</t>
        </is>
      </c>
      <c r="BD2767" t="inlineStr">
        <is>
          <t>CommCare Android, version "2.57.0"(474021). App v16173. CommCare Version 2.57.0. Build 474021, built on: 2025-06-13</t>
        </is>
      </c>
      <c r="BE2767" t="inlineStr">
        <is>
          <t>commcare_76b456dd-7d90-498a-a785-92f136625a61</t>
        </is>
      </c>
      <c r="BF2767" t="inlineStr">
        <is>
          <t>19.7266456 -72.2199775 -27.59 8.53</t>
        </is>
      </c>
      <c r="BG2767" t="inlineStr">
        <is>
          <t>f13d8149fc6d39ebe86af18272310ff9</t>
        </is>
      </c>
      <c r="BH2767" t="inlineStr">
        <is>
          <t>e80e5bb19d0d4d1e94c8a1a966fa7d8f</t>
        </is>
      </c>
      <c r="BI2767" t="inlineStr">
        <is>
          <t>15246</t>
        </is>
      </c>
      <c r="BJ2767" t="inlineStr">
        <is>
          <t>XFormInstance</t>
        </is>
      </c>
      <c r="BK2767" t="inlineStr">
        <is>
          <t>f4ae4d3a6e8d11f0b7c42d72c38593b6</t>
        </is>
      </c>
      <c r="BL2767" t="b">
        <v>0</v>
      </c>
      <c r="BM2767" t="inlineStr">
        <is>
          <t>---</t>
        </is>
      </c>
      <c r="BN2767" t="inlineStr">
        <is>
          <t>200.113.215.120</t>
        </is>
      </c>
      <c r="BO2767" t="inlineStr">
        <is>
          <t>Jorvensly Etienne</t>
        </is>
      </c>
    </row>
    <row r="2768">
      <c r="A2768" t="inlineStr">
        <is>
          <t>2766</t>
        </is>
      </c>
      <c r="B2768" t="inlineStr">
        <is>
          <t>52bc8774-610f-4bdf-971e-100711fc5761</t>
        </is>
      </c>
      <c r="C2768" t="inlineStr">
        <is>
          <t>2025-07-21</t>
        </is>
      </c>
      <c r="D2768" t="inlineStr">
        <is>
          <t>4</t>
        </is>
      </c>
      <c r="E2768" t="inlineStr">
        <is>
          <t>visite suivi</t>
        </is>
      </c>
      <c r="F2768" t="inlineStr">
        <is>
          <t>1</t>
        </is>
      </c>
      <c r="G2768" t="inlineStr">
        <is>
          <t>oui</t>
        </is>
      </c>
      <c r="H2768" t="inlineStr">
        <is>
          <t>1</t>
        </is>
      </c>
      <c r="I2768" t="inlineStr">
        <is>
          <t>1</t>
        </is>
      </c>
      <c r="J2768" t="inlineStr">
        <is>
          <t>1</t>
        </is>
      </c>
      <c r="K2768" t="inlineStr">
        <is>
          <t>---</t>
        </is>
      </c>
      <c r="L2768" t="inlineStr">
        <is>
          <t>---</t>
        </is>
      </c>
      <c r="M2768" t="inlineStr">
        <is>
          <t>---</t>
        </is>
      </c>
      <c r="N2768" t="inlineStr">
        <is>
          <t>---</t>
        </is>
      </c>
      <c r="O2768" t="inlineStr">
        <is>
          <t>---</t>
        </is>
      </c>
      <c r="P2768" t="inlineStr">
        <is>
          <t>---</t>
        </is>
      </c>
      <c r="Q2768" t="inlineStr">
        <is>
          <t>---</t>
        </is>
      </c>
      <c r="R2768" t="inlineStr">
        <is>
          <t>20.7</t>
        </is>
      </c>
      <c r="S2768" t="inlineStr">
        <is>
          <t>47.3</t>
        </is>
      </c>
      <c r="T2768" t="inlineStr">
        <is>
          <t>1.68</t>
        </is>
      </c>
      <c r="U2768" t="inlineStr"/>
      <c r="V2768" t="inlineStr"/>
      <c r="W2768" t="inlineStr"/>
      <c r="X2768" t="inlineStr">
        <is>
          <t>MON/POZS/ST01270</t>
        </is>
      </c>
      <c r="Y2768" t="inlineStr">
        <is>
          <t>MON/POZS/ST01270</t>
        </is>
      </c>
      <c r="Z2768" t="inlineStr">
        <is>
          <t>2025-08-03 22:17:42</t>
        </is>
      </c>
      <c r="AA2768" t="inlineStr">
        <is>
          <t>2025-08-03 22:16:30</t>
        </is>
      </c>
      <c r="AB2768" t="inlineStr">
        <is>
          <t>2cleonie</t>
        </is>
      </c>
      <c r="AC2768" t="inlineStr">
        <is>
          <t>2025-08-04 00:43:10</t>
        </is>
      </c>
      <c r="AD2768" s="1" t="inlineStr">
        <is>
          <t>https://www.commcarehq.org/a/caris-test/reports/form_data/52bc8774-610f-4bdf-971e-100711fc5761/</t>
        </is>
      </c>
      <c r="AE2768" t="inlineStr">
        <is>
          <t>---</t>
        </is>
      </c>
      <c r="AF2768" t="inlineStr">
        <is>
          <t>3c5a623af057e23a32ae4000_23569</t>
        </is>
      </c>
      <c r="AG2768" t="inlineStr">
        <is>
          <t>---</t>
        </is>
      </c>
      <c r="AH2768" t="inlineStr">
        <is>
          <t>2025-08-03 22:17:42</t>
        </is>
      </c>
      <c r="AI2768" t="inlineStr">
        <is>
          <t>cf61c4aba3da4fd3be73b20d2dbdf9af</t>
        </is>
      </c>
      <c r="AJ2768" t="inlineStr">
        <is>
          <t>2025-07-21</t>
        </is>
      </c>
      <c r="AK2768" t="inlineStr">
        <is>
          <t>4</t>
        </is>
      </c>
      <c r="AL2768" t="inlineStr">
        <is>
          <t>visite suivi</t>
        </is>
      </c>
      <c r="AM2768" t="inlineStr">
        <is>
          <t>1</t>
        </is>
      </c>
      <c r="AN2768" t="inlineStr">
        <is>
          <t>oui</t>
        </is>
      </c>
      <c r="AO2768" t="inlineStr">
        <is>
          <t>1</t>
        </is>
      </c>
      <c r="AP2768" t="inlineStr">
        <is>
          <t>1</t>
        </is>
      </c>
      <c r="AQ2768" t="inlineStr">
        <is>
          <t>20.7</t>
        </is>
      </c>
      <c r="AR2768" t="inlineStr">
        <is>
          <t>47.3</t>
        </is>
      </c>
      <c r="AS2768" t="inlineStr">
        <is>
          <t>1.68</t>
        </is>
      </c>
      <c r="AT2768" t="inlineStr"/>
      <c r="AU2768" t="inlineStr">
        <is>
          <t>---</t>
        </is>
      </c>
      <c r="AV2768" t="inlineStr">
        <is>
          <t>---</t>
        </is>
      </c>
      <c r="AW2768" t="inlineStr">
        <is>
          <t>---</t>
        </is>
      </c>
      <c r="AX2768" t="inlineStr">
        <is>
          <t>---</t>
        </is>
      </c>
      <c r="AY2768" t="inlineStr">
        <is>
          <t>---</t>
        </is>
      </c>
      <c r="AZ2768" t="inlineStr">
        <is>
          <t>---</t>
        </is>
      </c>
      <c r="BA2768" t="inlineStr">
        <is>
          <t>cf61c4aba3da4fd3be73b20d2dbdf9af</t>
        </is>
      </c>
      <c r="BB2768" t="inlineStr">
        <is>
          <t>http://openrosa.org/formdesigner/0B48E039-1E80-49A7-AC24-732B6E788E39</t>
        </is>
      </c>
      <c r="BC2768" t="inlineStr">
        <is>
          <t>Ration et autres visites</t>
        </is>
      </c>
      <c r="BD2768" t="inlineStr">
        <is>
          <t>CommCare Android, version "2.57.0"(474021). App v16173. CommCare Version 2.57.0. Build 474021, built on: 2025-06-13</t>
        </is>
      </c>
      <c r="BE2768" t="inlineStr">
        <is>
          <t>commcare_4b89fcce-8d3a-4e6a-838c-ef337e1b2f53</t>
        </is>
      </c>
      <c r="BF2768" t="inlineStr"/>
      <c r="BG2768" t="inlineStr">
        <is>
          <t>f13d8149fc6d39ebe86af18272310ff9</t>
        </is>
      </c>
      <c r="BH2768" t="inlineStr">
        <is>
          <t>e80e5bb19d0d4d1e94c8a1a966fa7d8f</t>
        </is>
      </c>
      <c r="BI2768" t="inlineStr">
        <is>
          <t>15246</t>
        </is>
      </c>
      <c r="BJ2768" t="inlineStr">
        <is>
          <t>XFormInstance</t>
        </is>
      </c>
      <c r="BK2768" t="inlineStr">
        <is>
          <t>10ac2fec61dd11f0aa0a1576b8881387</t>
        </is>
      </c>
      <c r="BL2768" t="b">
        <v>0</v>
      </c>
      <c r="BM2768" t="inlineStr">
        <is>
          <t>---</t>
        </is>
      </c>
      <c r="BN2768" t="inlineStr">
        <is>
          <t>200.113.253.145</t>
        </is>
      </c>
      <c r="BO2768" t="inlineStr">
        <is>
          <t>Lonceley Siprien</t>
        </is>
      </c>
    </row>
    <row r="2769">
      <c r="A2769" t="inlineStr">
        <is>
          <t>2767</t>
        </is>
      </c>
      <c r="B2769" t="inlineStr">
        <is>
          <t>67be6779-2e8f-4115-af8e-7ace4eb4a9be</t>
        </is>
      </c>
      <c r="C2769" t="inlineStr">
        <is>
          <t>2025-07-21</t>
        </is>
      </c>
      <c r="D2769" t="inlineStr">
        <is>
          <t>4</t>
        </is>
      </c>
      <c r="E2769" t="inlineStr">
        <is>
          <t>Visite suivi</t>
        </is>
      </c>
      <c r="F2769" t="inlineStr">
        <is>
          <t>1</t>
        </is>
      </c>
      <c r="G2769" t="inlineStr">
        <is>
          <t>oui</t>
        </is>
      </c>
      <c r="H2769" t="inlineStr">
        <is>
          <t>1</t>
        </is>
      </c>
      <c r="I2769" t="inlineStr">
        <is>
          <t>1</t>
        </is>
      </c>
      <c r="J2769" t="inlineStr">
        <is>
          <t>1</t>
        </is>
      </c>
      <c r="K2769" t="inlineStr">
        <is>
          <t>---</t>
        </is>
      </c>
      <c r="L2769" t="inlineStr">
        <is>
          <t>---</t>
        </is>
      </c>
      <c r="M2769" t="inlineStr">
        <is>
          <t>---</t>
        </is>
      </c>
      <c r="N2769" t="inlineStr">
        <is>
          <t>---</t>
        </is>
      </c>
      <c r="O2769" t="inlineStr">
        <is>
          <t>---</t>
        </is>
      </c>
      <c r="P2769" t="inlineStr">
        <is>
          <t>---</t>
        </is>
      </c>
      <c r="Q2769" t="inlineStr">
        <is>
          <t>---</t>
        </is>
      </c>
      <c r="R2769" t="inlineStr"/>
      <c r="S2769" t="inlineStr">
        <is>
          <t>51.0</t>
        </is>
      </c>
      <c r="T2769" t="inlineStr"/>
      <c r="U2769">
        <f>HYPERLINK("https://www.commcarehq.org/a/caris-test/api/form_attachment/v1/67be6779-2e8f-4115-af8e-7ace4eb4a9be/1754259541925.jpg")</f>
        <v/>
      </c>
      <c r="V2769" t="inlineStr"/>
      <c r="W2769" t="inlineStr"/>
      <c r="X2769" t="inlineStr">
        <is>
          <t>MON/POZS/ST19902</t>
        </is>
      </c>
      <c r="Y2769" t="inlineStr">
        <is>
          <t>MON/POZS/ST19902</t>
        </is>
      </c>
      <c r="Z2769" t="inlineStr">
        <is>
          <t>2025-08-03 22:19:05</t>
        </is>
      </c>
      <c r="AA2769" t="inlineStr">
        <is>
          <t>2025-08-03 22:17:57</t>
        </is>
      </c>
      <c r="AB2769" t="inlineStr">
        <is>
          <t>2cleonie</t>
        </is>
      </c>
      <c r="AC2769" t="inlineStr">
        <is>
          <t>2025-08-04 00:43:20</t>
        </is>
      </c>
      <c r="AD2769" s="1" t="inlineStr">
        <is>
          <t>https://www.commcarehq.org/a/caris-test/reports/form_data/67be6779-2e8f-4115-af8e-7ace4eb4a9be/</t>
        </is>
      </c>
      <c r="AE2769" t="inlineStr">
        <is>
          <t>---</t>
        </is>
      </c>
      <c r="AF2769" t="inlineStr">
        <is>
          <t>3c5a623af057e23a32ae4000_17616</t>
        </is>
      </c>
      <c r="AG2769" t="inlineStr">
        <is>
          <t>---</t>
        </is>
      </c>
      <c r="AH2769" t="inlineStr">
        <is>
          <t>2025-08-03 22:19:05</t>
        </is>
      </c>
      <c r="AI2769" t="inlineStr">
        <is>
          <t>cf61c4aba3da4fd3be73b20d2dbdf9af</t>
        </is>
      </c>
      <c r="AJ2769" t="inlineStr">
        <is>
          <t>2025-07-21</t>
        </is>
      </c>
      <c r="AK2769" t="inlineStr">
        <is>
          <t>4</t>
        </is>
      </c>
      <c r="AL2769" t="inlineStr">
        <is>
          <t>Visite suivi</t>
        </is>
      </c>
      <c r="AM2769" t="inlineStr">
        <is>
          <t>1</t>
        </is>
      </c>
      <c r="AN2769" t="inlineStr">
        <is>
          <t>oui</t>
        </is>
      </c>
      <c r="AO2769" t="inlineStr">
        <is>
          <t>1</t>
        </is>
      </c>
      <c r="AP2769" t="inlineStr">
        <is>
          <t>1</t>
        </is>
      </c>
      <c r="AQ2769" t="inlineStr"/>
      <c r="AR2769" t="inlineStr">
        <is>
          <t>51</t>
        </is>
      </c>
      <c r="AS2769" t="inlineStr"/>
      <c r="AT2769" t="inlineStr"/>
      <c r="AU2769" t="inlineStr">
        <is>
          <t>---</t>
        </is>
      </c>
      <c r="AV2769" t="inlineStr">
        <is>
          <t>---</t>
        </is>
      </c>
      <c r="AW2769" t="inlineStr">
        <is>
          <t>---</t>
        </is>
      </c>
      <c r="AX2769" t="inlineStr">
        <is>
          <t>---</t>
        </is>
      </c>
      <c r="AY2769" t="inlineStr">
        <is>
          <t>---</t>
        </is>
      </c>
      <c r="AZ2769" t="inlineStr">
        <is>
          <t>---</t>
        </is>
      </c>
      <c r="BA2769" t="inlineStr">
        <is>
          <t>cf61c4aba3da4fd3be73b20d2dbdf9af</t>
        </is>
      </c>
      <c r="BB2769" t="inlineStr">
        <is>
          <t>http://openrosa.org/formdesigner/0B48E039-1E80-49A7-AC24-732B6E788E39</t>
        </is>
      </c>
      <c r="BC2769" t="inlineStr">
        <is>
          <t>Ration et autres visites</t>
        </is>
      </c>
      <c r="BD2769" t="inlineStr">
        <is>
          <t>CommCare Android, version "2.57.0"(474021). App v16173. CommCare Version 2.57.0. Build 474021, built on: 2025-06-13</t>
        </is>
      </c>
      <c r="BE2769" t="inlineStr">
        <is>
          <t>commcare_4b89fcce-8d3a-4e6a-838c-ef337e1b2f53</t>
        </is>
      </c>
      <c r="BF2769" t="inlineStr"/>
      <c r="BG2769" t="inlineStr">
        <is>
          <t>f13d8149fc6d39ebe86af18272310ff9</t>
        </is>
      </c>
      <c r="BH2769" t="inlineStr">
        <is>
          <t>e80e5bb19d0d4d1e94c8a1a966fa7d8f</t>
        </is>
      </c>
      <c r="BI2769" t="inlineStr">
        <is>
          <t>15246</t>
        </is>
      </c>
      <c r="BJ2769" t="inlineStr">
        <is>
          <t>XFormInstance</t>
        </is>
      </c>
      <c r="BK2769" t="inlineStr">
        <is>
          <t>10ac2fec61dd11f0aa0a1576b8881387</t>
        </is>
      </c>
      <c r="BL2769" t="b">
        <v>0</v>
      </c>
      <c r="BM2769" t="inlineStr">
        <is>
          <t>---</t>
        </is>
      </c>
      <c r="BN2769" t="inlineStr">
        <is>
          <t>200.113.253.145</t>
        </is>
      </c>
      <c r="BO2769" t="inlineStr">
        <is>
          <t>Milfort Kervens</t>
        </is>
      </c>
    </row>
    <row r="2770">
      <c r="A2770" t="inlineStr">
        <is>
          <t>2768</t>
        </is>
      </c>
      <c r="B2770" t="inlineStr">
        <is>
          <t>601907b1-7760-4da9-b17b-5becaf7a6bd0</t>
        </is>
      </c>
      <c r="C2770" t="inlineStr">
        <is>
          <t>2025-07-23</t>
        </is>
      </c>
      <c r="D2770" t="inlineStr">
        <is>
          <t>4</t>
        </is>
      </c>
      <c r="E2770" t="inlineStr">
        <is>
          <t>visite medicale</t>
        </is>
      </c>
      <c r="F2770" t="inlineStr">
        <is>
          <t>1</t>
        </is>
      </c>
      <c r="G2770" t="inlineStr">
        <is>
          <t>oui</t>
        </is>
      </c>
      <c r="H2770" t="inlineStr">
        <is>
          <t>1</t>
        </is>
      </c>
      <c r="I2770" t="inlineStr">
        <is>
          <t>1</t>
        </is>
      </c>
      <c r="J2770" t="inlineStr">
        <is>
          <t>1</t>
        </is>
      </c>
      <c r="K2770" t="inlineStr">
        <is>
          <t>---</t>
        </is>
      </c>
      <c r="L2770" t="inlineStr">
        <is>
          <t>---</t>
        </is>
      </c>
      <c r="M2770" t="inlineStr">
        <is>
          <t>---</t>
        </is>
      </c>
      <c r="N2770" t="inlineStr">
        <is>
          <t>---</t>
        </is>
      </c>
      <c r="O2770" t="inlineStr">
        <is>
          <t>---</t>
        </is>
      </c>
      <c r="P2770" t="inlineStr">
        <is>
          <t>---</t>
        </is>
      </c>
      <c r="Q2770" t="inlineStr">
        <is>
          <t>---</t>
        </is>
      </c>
      <c r="R2770" t="inlineStr">
        <is>
          <t>17.6</t>
        </is>
      </c>
      <c r="S2770" t="inlineStr">
        <is>
          <t>29.5</t>
        </is>
      </c>
      <c r="T2770" t="inlineStr">
        <is>
          <t>1.28</t>
        </is>
      </c>
      <c r="U2770" t="inlineStr"/>
      <c r="V2770" t="inlineStr"/>
      <c r="W2770" t="inlineStr"/>
      <c r="X2770" t="inlineStr">
        <is>
          <t>MON/POZS/ST01041</t>
        </is>
      </c>
      <c r="Y2770" t="inlineStr">
        <is>
          <t>MON/POZS/ST01041</t>
        </is>
      </c>
      <c r="Z2770" t="inlineStr">
        <is>
          <t>2025-08-03 22:20:36</t>
        </is>
      </c>
      <c r="AA2770" t="inlineStr">
        <is>
          <t>2025-08-03 22:19:25</t>
        </is>
      </c>
      <c r="AB2770" t="inlineStr">
        <is>
          <t>2cleonie</t>
        </is>
      </c>
      <c r="AC2770" t="inlineStr">
        <is>
          <t>2025-08-04 00:43:21</t>
        </is>
      </c>
      <c r="AD2770" s="1" t="inlineStr">
        <is>
          <t>https://www.commcarehq.org/a/caris-test/reports/form_data/601907b1-7760-4da9-b17b-5becaf7a6bd0/</t>
        </is>
      </c>
      <c r="AE2770" t="inlineStr">
        <is>
          <t>---</t>
        </is>
      </c>
      <c r="AF2770" t="inlineStr">
        <is>
          <t>3c5a623af057e23a32ae4000_179786</t>
        </is>
      </c>
      <c r="AG2770" t="inlineStr">
        <is>
          <t>---</t>
        </is>
      </c>
      <c r="AH2770" t="inlineStr">
        <is>
          <t>2025-08-03 22:20:36</t>
        </is>
      </c>
      <c r="AI2770" t="inlineStr">
        <is>
          <t>cf61c4aba3da4fd3be73b20d2dbdf9af</t>
        </is>
      </c>
      <c r="AJ2770" t="inlineStr">
        <is>
          <t>2025-07-23</t>
        </is>
      </c>
      <c r="AK2770" t="inlineStr">
        <is>
          <t>4</t>
        </is>
      </c>
      <c r="AL2770" t="inlineStr">
        <is>
          <t>visite medicale</t>
        </is>
      </c>
      <c r="AM2770" t="inlineStr">
        <is>
          <t>1</t>
        </is>
      </c>
      <c r="AN2770" t="inlineStr">
        <is>
          <t>oui</t>
        </is>
      </c>
      <c r="AO2770" t="inlineStr">
        <is>
          <t>1</t>
        </is>
      </c>
      <c r="AP2770" t="inlineStr">
        <is>
          <t>1</t>
        </is>
      </c>
      <c r="AQ2770" t="inlineStr">
        <is>
          <t>17.6</t>
        </is>
      </c>
      <c r="AR2770" t="inlineStr">
        <is>
          <t>29.5</t>
        </is>
      </c>
      <c r="AS2770" t="inlineStr">
        <is>
          <t>1.28</t>
        </is>
      </c>
      <c r="AT2770" t="inlineStr"/>
      <c r="AU2770" t="inlineStr">
        <is>
          <t>---</t>
        </is>
      </c>
      <c r="AV2770" t="inlineStr">
        <is>
          <t>---</t>
        </is>
      </c>
      <c r="AW2770" t="inlineStr">
        <is>
          <t>---</t>
        </is>
      </c>
      <c r="AX2770" t="inlineStr">
        <is>
          <t>---</t>
        </is>
      </c>
      <c r="AY2770" t="inlineStr">
        <is>
          <t>---</t>
        </is>
      </c>
      <c r="AZ2770" t="inlineStr">
        <is>
          <t>---</t>
        </is>
      </c>
      <c r="BA2770" t="inlineStr">
        <is>
          <t>cf61c4aba3da4fd3be73b20d2dbdf9af</t>
        </is>
      </c>
      <c r="BB2770" t="inlineStr">
        <is>
          <t>http://openrosa.org/formdesigner/0B48E039-1E80-49A7-AC24-732B6E788E39</t>
        </is>
      </c>
      <c r="BC2770" t="inlineStr">
        <is>
          <t>Ration et autres visites</t>
        </is>
      </c>
      <c r="BD2770" t="inlineStr">
        <is>
          <t>CommCare Android, version "2.57.0"(474021). App v16173. CommCare Version 2.57.0. Build 474021, built on: 2025-06-13</t>
        </is>
      </c>
      <c r="BE2770" t="inlineStr">
        <is>
          <t>commcare_4b89fcce-8d3a-4e6a-838c-ef337e1b2f53</t>
        </is>
      </c>
      <c r="BF2770" t="inlineStr"/>
      <c r="BG2770" t="inlineStr">
        <is>
          <t>f13d8149fc6d39ebe86af18272310ff9</t>
        </is>
      </c>
      <c r="BH2770" t="inlineStr">
        <is>
          <t>e80e5bb19d0d4d1e94c8a1a966fa7d8f</t>
        </is>
      </c>
      <c r="BI2770" t="inlineStr">
        <is>
          <t>15246</t>
        </is>
      </c>
      <c r="BJ2770" t="inlineStr">
        <is>
          <t>XFormInstance</t>
        </is>
      </c>
      <c r="BK2770" t="inlineStr">
        <is>
          <t>10ac2fec61dd11f0aa0a1576b8881387</t>
        </is>
      </c>
      <c r="BL2770" t="b">
        <v>0</v>
      </c>
      <c r="BM2770" t="inlineStr">
        <is>
          <t>---</t>
        </is>
      </c>
      <c r="BN2770" t="inlineStr">
        <is>
          <t>200.113.253.145</t>
        </is>
      </c>
      <c r="BO2770" t="inlineStr">
        <is>
          <t>Dorleus Esperance</t>
        </is>
      </c>
    </row>
    <row r="2771">
      <c r="A2771" t="inlineStr">
        <is>
          <t>2769</t>
        </is>
      </c>
      <c r="B2771" t="inlineStr">
        <is>
          <t>4dbbf4bf-16e0-477c-8f9e-6efdf37c0a39</t>
        </is>
      </c>
      <c r="C2771" t="inlineStr">
        <is>
          <t>2025-07-23</t>
        </is>
      </c>
      <c r="D2771" t="inlineStr">
        <is>
          <t>4</t>
        </is>
      </c>
      <c r="E2771" t="inlineStr">
        <is>
          <t>visite medicale</t>
        </is>
      </c>
      <c r="F2771" t="inlineStr">
        <is>
          <t>1</t>
        </is>
      </c>
      <c r="G2771" t="inlineStr">
        <is>
          <t>oui</t>
        </is>
      </c>
      <c r="H2771" t="inlineStr">
        <is>
          <t>1</t>
        </is>
      </c>
      <c r="I2771" t="inlineStr">
        <is>
          <t>1</t>
        </is>
      </c>
      <c r="J2771" t="inlineStr">
        <is>
          <t>1</t>
        </is>
      </c>
      <c r="K2771" t="inlineStr">
        <is>
          <t>---</t>
        </is>
      </c>
      <c r="L2771" t="inlineStr">
        <is>
          <t>---</t>
        </is>
      </c>
      <c r="M2771" t="inlineStr">
        <is>
          <t>---</t>
        </is>
      </c>
      <c r="N2771" t="inlineStr">
        <is>
          <t>---</t>
        </is>
      </c>
      <c r="O2771" t="inlineStr">
        <is>
          <t>---</t>
        </is>
      </c>
      <c r="P2771" t="inlineStr">
        <is>
          <t>---</t>
        </is>
      </c>
      <c r="Q2771" t="inlineStr">
        <is>
          <t>---</t>
        </is>
      </c>
      <c r="R2771" t="inlineStr">
        <is>
          <t>17.9</t>
        </is>
      </c>
      <c r="S2771" t="inlineStr">
        <is>
          <t>33.4</t>
        </is>
      </c>
      <c r="T2771" t="inlineStr"/>
      <c r="U2771" t="inlineStr"/>
      <c r="V2771" t="inlineStr"/>
      <c r="W2771" t="inlineStr"/>
      <c r="X2771" t="inlineStr">
        <is>
          <t>MON/POZS/30311</t>
        </is>
      </c>
      <c r="Y2771" t="inlineStr">
        <is>
          <t>MON/POZS/30311</t>
        </is>
      </c>
      <c r="Z2771" t="inlineStr">
        <is>
          <t>2025-08-03 22:21:39</t>
        </is>
      </c>
      <c r="AA2771" t="inlineStr">
        <is>
          <t>2025-08-03 22:20:53</t>
        </is>
      </c>
      <c r="AB2771" t="inlineStr">
        <is>
          <t>2cleonie</t>
        </is>
      </c>
      <c r="AC2771" t="inlineStr">
        <is>
          <t>2025-08-04 00:43:23</t>
        </is>
      </c>
      <c r="AD2771" s="1" t="inlineStr">
        <is>
          <t>https://www.commcarehq.org/a/caris-test/reports/form_data/4dbbf4bf-16e0-477c-8f9e-6efdf37c0a39/</t>
        </is>
      </c>
      <c r="AE2771" t="inlineStr">
        <is>
          <t>---</t>
        </is>
      </c>
      <c r="AF2771" t="inlineStr">
        <is>
          <t>3c5a623af057e23a32ae4000_286</t>
        </is>
      </c>
      <c r="AG2771" t="inlineStr">
        <is>
          <t>---</t>
        </is>
      </c>
      <c r="AH2771" t="inlineStr">
        <is>
          <t>2025-08-03 22:21:39</t>
        </is>
      </c>
      <c r="AI2771" t="inlineStr">
        <is>
          <t>cf61c4aba3da4fd3be73b20d2dbdf9af</t>
        </is>
      </c>
      <c r="AJ2771" t="inlineStr">
        <is>
          <t>2025-07-23</t>
        </is>
      </c>
      <c r="AK2771" t="inlineStr">
        <is>
          <t>4</t>
        </is>
      </c>
      <c r="AL2771" t="inlineStr">
        <is>
          <t>visite medicale</t>
        </is>
      </c>
      <c r="AM2771" t="inlineStr">
        <is>
          <t>1</t>
        </is>
      </c>
      <c r="AN2771" t="inlineStr">
        <is>
          <t>oui</t>
        </is>
      </c>
      <c r="AO2771" t="inlineStr">
        <is>
          <t>1</t>
        </is>
      </c>
      <c r="AP2771" t="inlineStr">
        <is>
          <t>1</t>
        </is>
      </c>
      <c r="AQ2771" t="inlineStr">
        <is>
          <t>17.9</t>
        </is>
      </c>
      <c r="AR2771" t="inlineStr">
        <is>
          <t>33.4</t>
        </is>
      </c>
      <c r="AS2771" t="inlineStr"/>
      <c r="AT2771" t="inlineStr"/>
      <c r="AU2771" t="inlineStr">
        <is>
          <t>---</t>
        </is>
      </c>
      <c r="AV2771" t="inlineStr">
        <is>
          <t>---</t>
        </is>
      </c>
      <c r="AW2771" t="inlineStr">
        <is>
          <t>---</t>
        </is>
      </c>
      <c r="AX2771" t="inlineStr">
        <is>
          <t>---</t>
        </is>
      </c>
      <c r="AY2771" t="inlineStr">
        <is>
          <t>---</t>
        </is>
      </c>
      <c r="AZ2771" t="inlineStr">
        <is>
          <t>---</t>
        </is>
      </c>
      <c r="BA2771" t="inlineStr">
        <is>
          <t>cf61c4aba3da4fd3be73b20d2dbdf9af</t>
        </is>
      </c>
      <c r="BB2771" t="inlineStr">
        <is>
          <t>http://openrosa.org/formdesigner/0B48E039-1E80-49A7-AC24-732B6E788E39</t>
        </is>
      </c>
      <c r="BC2771" t="inlineStr">
        <is>
          <t>Ration et autres visites</t>
        </is>
      </c>
      <c r="BD2771" t="inlineStr">
        <is>
          <t>CommCare Android, version "2.57.0"(474021). App v16173. CommCare Version 2.57.0. Build 474021, built on: 2025-06-13</t>
        </is>
      </c>
      <c r="BE2771" t="inlineStr">
        <is>
          <t>commcare_4b89fcce-8d3a-4e6a-838c-ef337e1b2f53</t>
        </is>
      </c>
      <c r="BF2771" t="inlineStr"/>
      <c r="BG2771" t="inlineStr">
        <is>
          <t>f13d8149fc6d39ebe86af18272310ff9</t>
        </is>
      </c>
      <c r="BH2771" t="inlineStr">
        <is>
          <t>e80e5bb19d0d4d1e94c8a1a966fa7d8f</t>
        </is>
      </c>
      <c r="BI2771" t="inlineStr">
        <is>
          <t>15246</t>
        </is>
      </c>
      <c r="BJ2771" t="inlineStr">
        <is>
          <t>XFormInstance</t>
        </is>
      </c>
      <c r="BK2771" t="inlineStr">
        <is>
          <t>10ac2fec61dd11f0aa0a1576b8881387</t>
        </is>
      </c>
      <c r="BL2771" t="b">
        <v>0</v>
      </c>
      <c r="BM2771" t="inlineStr">
        <is>
          <t>---</t>
        </is>
      </c>
      <c r="BN2771" t="inlineStr">
        <is>
          <t>200.113.253.145</t>
        </is>
      </c>
      <c r="BO2771" t="inlineStr">
        <is>
          <t>Archille Eustache</t>
        </is>
      </c>
    </row>
    <row r="2772">
      <c r="A2772" t="inlineStr">
        <is>
          <t>2770</t>
        </is>
      </c>
      <c r="B2772" t="inlineStr">
        <is>
          <t>f81515e4-a670-4da6-b249-e633c77b33e9</t>
        </is>
      </c>
      <c r="C2772" t="inlineStr">
        <is>
          <t>2025-07-29</t>
        </is>
      </c>
      <c r="D2772" t="inlineStr">
        <is>
          <t>4</t>
        </is>
      </c>
      <c r="E2772" t="inlineStr">
        <is>
          <t>Rendez- vous raté</t>
        </is>
      </c>
      <c r="F2772" t="inlineStr">
        <is>
          <t>1</t>
        </is>
      </c>
      <c r="G2772" t="inlineStr">
        <is>
          <t>pour planifier la visite</t>
        </is>
      </c>
      <c r="H2772" t="inlineStr">
        <is>
          <t>1</t>
        </is>
      </c>
      <c r="I2772" t="inlineStr">
        <is>
          <t>1</t>
        </is>
      </c>
      <c r="J2772" t="inlineStr">
        <is>
          <t>2</t>
        </is>
      </c>
      <c r="K2772" t="inlineStr">
        <is>
          <t>---</t>
        </is>
      </c>
      <c r="L2772" t="inlineStr">
        <is>
          <t>---</t>
        </is>
      </c>
      <c r="M2772" t="inlineStr">
        <is>
          <t>---</t>
        </is>
      </c>
      <c r="N2772" t="inlineStr">
        <is>
          <t>---</t>
        </is>
      </c>
      <c r="O2772" t="inlineStr">
        <is>
          <t>---</t>
        </is>
      </c>
      <c r="P2772" t="inlineStr">
        <is>
          <t>---</t>
        </is>
      </c>
      <c r="Q2772" t="inlineStr">
        <is>
          <t>---</t>
        </is>
      </c>
      <c r="R2772" t="inlineStr"/>
      <c r="S2772" t="inlineStr">
        <is>
          <t>66.5</t>
        </is>
      </c>
      <c r="T2772" t="inlineStr">
        <is>
          <t>159.5</t>
        </is>
      </c>
      <c r="U2772">
        <f>HYPERLINK("https://www.commcarehq.org/a/caris-test/api/form_attachment/v1/f81515e4-a670-4da6-b249-e633c77b33e9/1753836013520.jpg")</f>
        <v/>
      </c>
      <c r="V2772" t="inlineStr"/>
      <c r="W2772" t="inlineStr"/>
      <c r="X2772" t="inlineStr">
        <is>
          <t>PAP/NPFS/ST00877</t>
        </is>
      </c>
      <c r="Y2772" t="inlineStr">
        <is>
          <t>PAP/NPFS/ST00877</t>
        </is>
      </c>
      <c r="Z2772" t="inlineStr">
        <is>
          <t>2025-07-30 00:40:22</t>
        </is>
      </c>
      <c r="AA2772" t="inlineStr">
        <is>
          <t>2025-07-30 00:38:48</t>
        </is>
      </c>
      <c r="AB2772" t="inlineStr">
        <is>
          <t>2christelle</t>
        </is>
      </c>
      <c r="AC2772" t="inlineStr">
        <is>
          <t>2025-08-04 00:53:18</t>
        </is>
      </c>
      <c r="AD2772" s="1" t="inlineStr">
        <is>
          <t>https://www.commcarehq.org/a/caris-test/reports/form_data/f81515e4-a670-4da6-b249-e633c77b33e9/</t>
        </is>
      </c>
      <c r="AE2772" t="inlineStr">
        <is>
          <t>---</t>
        </is>
      </c>
      <c r="AF2772" t="inlineStr">
        <is>
          <t>2122f2e7cb2749fcb41a2e64bf5cd275</t>
        </is>
      </c>
      <c r="AG2772" t="inlineStr">
        <is>
          <t>---</t>
        </is>
      </c>
      <c r="AH2772" t="inlineStr">
        <is>
          <t>2025-07-30 00:40:22</t>
        </is>
      </c>
      <c r="AI2772" t="inlineStr">
        <is>
          <t>246df32431d94e4a97fb5b1b8bef6b0e</t>
        </is>
      </c>
      <c r="AJ2772" t="inlineStr">
        <is>
          <t>2025-07-29</t>
        </is>
      </c>
      <c r="AK2772" t="inlineStr">
        <is>
          <t>4</t>
        </is>
      </c>
      <c r="AL2772" t="inlineStr">
        <is>
          <t>Rendez- vous raté</t>
        </is>
      </c>
      <c r="AM2772" t="inlineStr">
        <is>
          <t>1</t>
        </is>
      </c>
      <c r="AN2772" t="inlineStr">
        <is>
          <t>pour planifier la visite</t>
        </is>
      </c>
      <c r="AO2772" t="inlineStr">
        <is>
          <t>1</t>
        </is>
      </c>
      <c r="AP2772" t="inlineStr">
        <is>
          <t>1</t>
        </is>
      </c>
      <c r="AQ2772" t="inlineStr"/>
      <c r="AR2772" t="inlineStr">
        <is>
          <t>66.5</t>
        </is>
      </c>
      <c r="AS2772" t="inlineStr">
        <is>
          <t>159.5</t>
        </is>
      </c>
      <c r="AT2772" t="inlineStr"/>
      <c r="AU2772" t="inlineStr">
        <is>
          <t>---</t>
        </is>
      </c>
      <c r="AV2772" t="inlineStr">
        <is>
          <t>---</t>
        </is>
      </c>
      <c r="AW2772" t="inlineStr">
        <is>
          <t>---</t>
        </is>
      </c>
      <c r="AX2772" t="inlineStr">
        <is>
          <t>---</t>
        </is>
      </c>
      <c r="AY2772" t="inlineStr">
        <is>
          <t>---</t>
        </is>
      </c>
      <c r="AZ2772" t="inlineStr">
        <is>
          <t>---</t>
        </is>
      </c>
      <c r="BA2772" t="inlineStr">
        <is>
          <t>246df32431d94e4a97fb5b1b8bef6b0e</t>
        </is>
      </c>
      <c r="BB2772" t="inlineStr">
        <is>
          <t>http://openrosa.org/formdesigner/0B48E039-1E80-49A7-AC24-732B6E788E39</t>
        </is>
      </c>
      <c r="BC2772" t="inlineStr">
        <is>
          <t>Ration et autres visites</t>
        </is>
      </c>
      <c r="BD2772" t="inlineStr">
        <is>
          <t>CommCare Android, version "2.57.1"(474458). App v16173. CommCare Version 2.57.1. Build 474458, built on: 2025-07-03</t>
        </is>
      </c>
      <c r="BE2772" t="inlineStr">
        <is>
          <t>commcare_95f1782f-8426-4434-b328-8386bbd0e352</t>
        </is>
      </c>
      <c r="BF2772" t="inlineStr">
        <is>
          <t>18.477554 -72.2797508 1214.0 9.33</t>
        </is>
      </c>
      <c r="BG2772" t="inlineStr">
        <is>
          <t>f13d8149fc6d39ebe86af18272310ff9</t>
        </is>
      </c>
      <c r="BH2772" t="inlineStr">
        <is>
          <t>e80e5bb19d0d4d1e94c8a1a966fa7d8f</t>
        </is>
      </c>
      <c r="BI2772" t="inlineStr">
        <is>
          <t>15246</t>
        </is>
      </c>
      <c r="BJ2772" t="inlineStr">
        <is>
          <t>XFormInstance</t>
        </is>
      </c>
      <c r="BK2772" t="inlineStr">
        <is>
          <t>1932fa3270ca11f08dd1f713a2e47633</t>
        </is>
      </c>
      <c r="BL2772" t="b">
        <v>0</v>
      </c>
      <c r="BM2772" t="inlineStr">
        <is>
          <t>---</t>
        </is>
      </c>
      <c r="BN2772" t="inlineStr">
        <is>
          <t>200.113.253.63</t>
        </is>
      </c>
      <c r="BO2772" t="inlineStr">
        <is>
          <t>Rose Michelle Pierre Louis</t>
        </is>
      </c>
    </row>
    <row r="2773">
      <c r="A2773" t="inlineStr">
        <is>
          <t>2771</t>
        </is>
      </c>
      <c r="B2773" t="inlineStr">
        <is>
          <t>e34450c8-6362-4a16-b43c-6e79b424bd64</t>
        </is>
      </c>
      <c r="C2773" t="inlineStr">
        <is>
          <t>2025-07-29</t>
        </is>
      </c>
      <c r="D2773" t="inlineStr">
        <is>
          <t>4</t>
        </is>
      </c>
      <c r="E2773" t="inlineStr">
        <is>
          <t>Suivi ARV</t>
        </is>
      </c>
      <c r="F2773" t="inlineStr">
        <is>
          <t>1</t>
        </is>
      </c>
      <c r="G2773" t="inlineStr">
        <is>
          <t>Pour planifier la visite</t>
        </is>
      </c>
      <c r="H2773" t="inlineStr">
        <is>
          <t>1</t>
        </is>
      </c>
      <c r="I2773" t="inlineStr">
        <is>
          <t>1</t>
        </is>
      </c>
      <c r="J2773" t="inlineStr">
        <is>
          <t>2</t>
        </is>
      </c>
      <c r="K2773" t="inlineStr">
        <is>
          <t>---</t>
        </is>
      </c>
      <c r="L2773" t="inlineStr">
        <is>
          <t>---</t>
        </is>
      </c>
      <c r="M2773" t="inlineStr">
        <is>
          <t>---</t>
        </is>
      </c>
      <c r="N2773" t="inlineStr">
        <is>
          <t>---</t>
        </is>
      </c>
      <c r="O2773" t="inlineStr">
        <is>
          <t>---</t>
        </is>
      </c>
      <c r="P2773" t="inlineStr">
        <is>
          <t>---</t>
        </is>
      </c>
      <c r="Q2773" t="inlineStr">
        <is>
          <t>---</t>
        </is>
      </c>
      <c r="R2773" t="inlineStr"/>
      <c r="S2773" t="inlineStr">
        <is>
          <t>39.0</t>
        </is>
      </c>
      <c r="T2773" t="inlineStr">
        <is>
          <t>152.0</t>
        </is>
      </c>
      <c r="U2773">
        <f>HYPERLINK("https://www.commcarehq.org/a/caris-test/api/form_attachment/v1/e34450c8-6362-4a16-b43c-6e79b424bd64/1753836142424.jpg")</f>
        <v/>
      </c>
      <c r="V2773" t="inlineStr"/>
      <c r="W2773" t="inlineStr"/>
      <c r="X2773" t="inlineStr">
        <is>
          <t>PAP/NPFS/ST01991</t>
        </is>
      </c>
      <c r="Y2773" t="inlineStr">
        <is>
          <t>PAP/NPFS/ST01991</t>
        </is>
      </c>
      <c r="Z2773" t="inlineStr">
        <is>
          <t>2025-07-30 00:42:28</t>
        </is>
      </c>
      <c r="AA2773" t="inlineStr">
        <is>
          <t>2025-07-30 00:40:42</t>
        </is>
      </c>
      <c r="AB2773" t="inlineStr">
        <is>
          <t>2christelle</t>
        </is>
      </c>
      <c r="AC2773" t="inlineStr">
        <is>
          <t>2025-08-04 00:53:19</t>
        </is>
      </c>
      <c r="AD2773" s="1" t="inlineStr">
        <is>
          <t>https://www.commcarehq.org/a/caris-test/reports/form_data/e34450c8-6362-4a16-b43c-6e79b424bd64/</t>
        </is>
      </c>
      <c r="AE2773" t="inlineStr">
        <is>
          <t>---</t>
        </is>
      </c>
      <c r="AF2773" t="inlineStr">
        <is>
          <t>8b14c96238684133925ad25d48e88537</t>
        </is>
      </c>
      <c r="AG2773" t="inlineStr">
        <is>
          <t>---</t>
        </is>
      </c>
      <c r="AH2773" t="inlineStr">
        <is>
          <t>2025-07-30 00:42:28</t>
        </is>
      </c>
      <c r="AI2773" t="inlineStr">
        <is>
          <t>246df32431d94e4a97fb5b1b8bef6b0e</t>
        </is>
      </c>
      <c r="AJ2773" t="inlineStr">
        <is>
          <t>2025-07-29</t>
        </is>
      </c>
      <c r="AK2773" t="inlineStr">
        <is>
          <t>4</t>
        </is>
      </c>
      <c r="AL2773" t="inlineStr">
        <is>
          <t>Suivi ARV</t>
        </is>
      </c>
      <c r="AM2773" t="inlineStr">
        <is>
          <t>1</t>
        </is>
      </c>
      <c r="AN2773" t="inlineStr">
        <is>
          <t>Pour planifier la visite</t>
        </is>
      </c>
      <c r="AO2773" t="inlineStr">
        <is>
          <t>1</t>
        </is>
      </c>
      <c r="AP2773" t="inlineStr">
        <is>
          <t>1</t>
        </is>
      </c>
      <c r="AQ2773" t="inlineStr"/>
      <c r="AR2773" t="inlineStr">
        <is>
          <t>39</t>
        </is>
      </c>
      <c r="AS2773" t="inlineStr">
        <is>
          <t>152</t>
        </is>
      </c>
      <c r="AT2773" t="inlineStr"/>
      <c r="AU2773" t="inlineStr">
        <is>
          <t>---</t>
        </is>
      </c>
      <c r="AV2773" t="inlineStr">
        <is>
          <t>---</t>
        </is>
      </c>
      <c r="AW2773" t="inlineStr">
        <is>
          <t>---</t>
        </is>
      </c>
      <c r="AX2773" t="inlineStr">
        <is>
          <t>---</t>
        </is>
      </c>
      <c r="AY2773" t="inlineStr">
        <is>
          <t>---</t>
        </is>
      </c>
      <c r="AZ2773" t="inlineStr">
        <is>
          <t>---</t>
        </is>
      </c>
      <c r="BA2773" t="inlineStr">
        <is>
          <t>246df32431d94e4a97fb5b1b8bef6b0e</t>
        </is>
      </c>
      <c r="BB2773" t="inlineStr">
        <is>
          <t>http://openrosa.org/formdesigner/0B48E039-1E80-49A7-AC24-732B6E788E39</t>
        </is>
      </c>
      <c r="BC2773" t="inlineStr">
        <is>
          <t>Ration et autres visites</t>
        </is>
      </c>
      <c r="BD2773" t="inlineStr">
        <is>
          <t>CommCare Android, version "2.57.1"(474458). App v16173. CommCare Version 2.57.1. Build 474458, built on: 2025-07-03</t>
        </is>
      </c>
      <c r="BE2773" t="inlineStr">
        <is>
          <t>commcare_95f1782f-8426-4434-b328-8386bbd0e352</t>
        </is>
      </c>
      <c r="BF2773" t="inlineStr">
        <is>
          <t>18.4774689 -72.2796038 1200.0 9.66</t>
        </is>
      </c>
      <c r="BG2773" t="inlineStr">
        <is>
          <t>f13d8149fc6d39ebe86af18272310ff9</t>
        </is>
      </c>
      <c r="BH2773" t="inlineStr">
        <is>
          <t>e80e5bb19d0d4d1e94c8a1a966fa7d8f</t>
        </is>
      </c>
      <c r="BI2773" t="inlineStr">
        <is>
          <t>15246</t>
        </is>
      </c>
      <c r="BJ2773" t="inlineStr">
        <is>
          <t>XFormInstance</t>
        </is>
      </c>
      <c r="BK2773" t="inlineStr">
        <is>
          <t>1932fa3270ca11f08dd1f713a2e47633</t>
        </is>
      </c>
      <c r="BL2773" t="b">
        <v>0</v>
      </c>
      <c r="BM2773" t="inlineStr">
        <is>
          <t>---</t>
        </is>
      </c>
      <c r="BN2773" t="inlineStr">
        <is>
          <t>200.113.253.63</t>
        </is>
      </c>
      <c r="BO2773" t="inlineStr">
        <is>
          <t>Samantha Antoine</t>
        </is>
      </c>
    </row>
    <row r="2774">
      <c r="A2774" t="inlineStr">
        <is>
          <t>2772</t>
        </is>
      </c>
      <c r="B2774" t="inlineStr">
        <is>
          <t>479d34ac-3ed0-46fd-8c99-8931a9ed7b2d</t>
        </is>
      </c>
      <c r="C2774" t="inlineStr">
        <is>
          <t>2025-08-04</t>
        </is>
      </c>
      <c r="D2774" t="inlineStr">
        <is>
          <t>3</t>
        </is>
      </c>
      <c r="E2774" t="inlineStr">
        <is>
          <t>---</t>
        </is>
      </c>
      <c r="F2774" t="inlineStr">
        <is>
          <t>0</t>
        </is>
      </c>
      <c r="G2774" t="inlineStr">
        <is>
          <t>---</t>
        </is>
      </c>
      <c r="H2774" t="inlineStr">
        <is>
          <t>1</t>
        </is>
      </c>
      <c r="I2774" t="inlineStr">
        <is>
          <t>1</t>
        </is>
      </c>
      <c r="J2774" t="inlineStr"/>
      <c r="K2774" t="inlineStr">
        <is>
          <t>---</t>
        </is>
      </c>
      <c r="L2774" t="inlineStr">
        <is>
          <t>---</t>
        </is>
      </c>
      <c r="M2774" t="inlineStr">
        <is>
          <t>---</t>
        </is>
      </c>
      <c r="N2774" t="inlineStr">
        <is>
          <t>---</t>
        </is>
      </c>
      <c r="O2774" t="inlineStr">
        <is>
          <t>---</t>
        </is>
      </c>
      <c r="P2774" t="inlineStr">
        <is>
          <t>---</t>
        </is>
      </c>
      <c r="Q2774" t="inlineStr">
        <is>
          <t>---</t>
        </is>
      </c>
      <c r="R2774" t="inlineStr"/>
      <c r="S2774" t="inlineStr"/>
      <c r="T2774" t="inlineStr"/>
      <c r="U2774" t="inlineStr"/>
      <c r="V2774" t="inlineStr"/>
      <c r="W2774" t="inlineStr"/>
      <c r="X2774" t="inlineStr">
        <is>
          <t>PIL/HOEP/ST00893</t>
        </is>
      </c>
      <c r="Y2774" t="inlineStr">
        <is>
          <t>PIL/HOEP/ST00893</t>
        </is>
      </c>
      <c r="Z2774" t="inlineStr">
        <is>
          <t>2025-08-04 21:00:25</t>
        </is>
      </c>
      <c r="AA2774" t="inlineStr">
        <is>
          <t>2025-08-04 21:00:07</t>
        </is>
      </c>
      <c r="AB2774" t="inlineStr">
        <is>
          <t>1rosanie</t>
        </is>
      </c>
      <c r="AC2774" t="inlineStr">
        <is>
          <t>2025-08-04 19:59:11</t>
        </is>
      </c>
      <c r="AD2774" s="1" t="inlineStr">
        <is>
          <t>https://www.commcarehq.org/a/caris-test/reports/form_data/479d34ac-3ed0-46fd-8c99-8931a9ed7b2d/</t>
        </is>
      </c>
      <c r="AE2774" t="inlineStr">
        <is>
          <t>---</t>
        </is>
      </c>
      <c r="AF2774" t="inlineStr">
        <is>
          <t>8a6c09c262374cc3af7c0cb8df60f060</t>
        </is>
      </c>
      <c r="AG2774" t="inlineStr">
        <is>
          <t>OK</t>
        </is>
      </c>
      <c r="AH2774" t="inlineStr">
        <is>
          <t>2025-08-04 21:00:25</t>
        </is>
      </c>
      <c r="AI2774" t="inlineStr">
        <is>
          <t>5e76516bd70905174acf0dc60c63d0f1</t>
        </is>
      </c>
      <c r="AJ2774" t="inlineStr">
        <is>
          <t>2025-08-04</t>
        </is>
      </c>
      <c r="AK2774" t="inlineStr">
        <is>
          <t>3</t>
        </is>
      </c>
      <c r="AL2774" t="inlineStr">
        <is>
          <t>---</t>
        </is>
      </c>
      <c r="AM2774" t="inlineStr">
        <is>
          <t>0</t>
        </is>
      </c>
      <c r="AN2774" t="inlineStr">
        <is>
          <t>---</t>
        </is>
      </c>
      <c r="AO2774" t="inlineStr">
        <is>
          <t>1</t>
        </is>
      </c>
      <c r="AP2774" t="inlineStr">
        <is>
          <t>1</t>
        </is>
      </c>
      <c r="AQ2774" t="inlineStr"/>
      <c r="AR2774" t="inlineStr"/>
      <c r="AS2774" t="inlineStr"/>
      <c r="AT2774" t="inlineStr"/>
      <c r="AU2774" t="inlineStr">
        <is>
          <t>---</t>
        </is>
      </c>
      <c r="AV2774" t="inlineStr">
        <is>
          <t>---</t>
        </is>
      </c>
      <c r="AW2774" t="inlineStr">
        <is>
          <t>---</t>
        </is>
      </c>
      <c r="AX2774" t="inlineStr">
        <is>
          <t>---</t>
        </is>
      </c>
      <c r="AY2774" t="inlineStr">
        <is>
          <t>---</t>
        </is>
      </c>
      <c r="AZ2774" t="inlineStr">
        <is>
          <t>---</t>
        </is>
      </c>
      <c r="BA2774" t="inlineStr">
        <is>
          <t>5e76516bd70905174acf0dc60c63d0f1</t>
        </is>
      </c>
      <c r="BB2774" t="inlineStr">
        <is>
          <t>http://openrosa.org/formdesigner/0B48E039-1E80-49A7-AC24-732B6E788E39</t>
        </is>
      </c>
      <c r="BC2774" t="inlineStr">
        <is>
          <t>Ration et autres visites</t>
        </is>
      </c>
      <c r="BD2774" t="inlineStr">
        <is>
          <t>CommCare Android, version "2.57.0"(472003). App v16173. CommCare Version 2.57.0. Build 472003, built on: 2025-04-18</t>
        </is>
      </c>
      <c r="BE2774" t="inlineStr">
        <is>
          <t>commcare_09393fc7-84bd-4d12-8af4-99e7e6cc72ed</t>
        </is>
      </c>
      <c r="BF2774" t="inlineStr"/>
      <c r="BG2774" t="inlineStr">
        <is>
          <t>f13d8149fc6d39ebe86af18272310ff9</t>
        </is>
      </c>
      <c r="BH2774" t="inlineStr">
        <is>
          <t>e80e5bb19d0d4d1e94c8a1a966fa7d8f</t>
        </is>
      </c>
      <c r="BI2774" t="inlineStr">
        <is>
          <t>15246</t>
        </is>
      </c>
      <c r="BJ2774" t="inlineStr">
        <is>
          <t>XFormInstance</t>
        </is>
      </c>
      <c r="BK2774" t="inlineStr">
        <is>
          <t>8605b51e715111f08b5b018f54b0554c</t>
        </is>
      </c>
      <c r="BL2774" t="b">
        <v>0</v>
      </c>
      <c r="BM2774" t="inlineStr">
        <is>
          <t>---</t>
        </is>
      </c>
      <c r="BN2774" t="inlineStr">
        <is>
          <t>200.113.253.3</t>
        </is>
      </c>
      <c r="BO2774" t="inlineStr">
        <is>
          <t>Claudiane Bolivard</t>
        </is>
      </c>
    </row>
    <row r="2775">
      <c r="A2775" t="inlineStr">
        <is>
          <t>2773</t>
        </is>
      </c>
      <c r="B2775" t="inlineStr">
        <is>
          <t>b46c50a7-9c5a-4194-963e-8cbad9e9100b</t>
        </is>
      </c>
      <c r="C2775" t="inlineStr">
        <is>
          <t>2025-08-04</t>
        </is>
      </c>
      <c r="D2775" t="inlineStr">
        <is>
          <t>4</t>
        </is>
      </c>
      <c r="E2775" t="inlineStr">
        <is>
          <t>Rappel date rendez-vous</t>
        </is>
      </c>
      <c r="F2775" t="inlineStr">
        <is>
          <t>0</t>
        </is>
      </c>
      <c r="G2775" t="inlineStr">
        <is>
          <t>Pas de telephone</t>
        </is>
      </c>
      <c r="H2775" t="inlineStr">
        <is>
          <t>1</t>
        </is>
      </c>
      <c r="I2775" t="inlineStr">
        <is>
          <t>1</t>
        </is>
      </c>
      <c r="J2775" t="inlineStr"/>
      <c r="K2775" t="inlineStr">
        <is>
          <t>---</t>
        </is>
      </c>
      <c r="L2775" t="inlineStr">
        <is>
          <t>---</t>
        </is>
      </c>
      <c r="M2775" t="inlineStr">
        <is>
          <t>---</t>
        </is>
      </c>
      <c r="N2775" t="inlineStr">
        <is>
          <t>---</t>
        </is>
      </c>
      <c r="O2775" t="inlineStr">
        <is>
          <t>---</t>
        </is>
      </c>
      <c r="P2775" t="inlineStr">
        <is>
          <t>---</t>
        </is>
      </c>
      <c r="Q2775" t="inlineStr">
        <is>
          <t>---</t>
        </is>
      </c>
      <c r="R2775" t="inlineStr"/>
      <c r="S2775" t="inlineStr"/>
      <c r="T2775" t="inlineStr"/>
      <c r="U2775" t="inlineStr"/>
      <c r="V2775" t="inlineStr"/>
      <c r="W2775" t="inlineStr"/>
      <c r="X2775" t="inlineStr">
        <is>
          <t>PIG/CSSR/ST00924</t>
        </is>
      </c>
      <c r="Y2775" t="inlineStr">
        <is>
          <t>PIG/CSSR/ST00924</t>
        </is>
      </c>
      <c r="Z2775" t="inlineStr">
        <is>
          <t>2025-08-04 21:45:27</t>
        </is>
      </c>
      <c r="AA2775" t="inlineStr">
        <is>
          <t>2025-08-04 21:44:35</t>
        </is>
      </c>
      <c r="AB2775" t="inlineStr">
        <is>
          <t>1ketly</t>
        </is>
      </c>
      <c r="AC2775" t="inlineStr">
        <is>
          <t>2025-08-04 21:48:45</t>
        </is>
      </c>
      <c r="AD2775" s="1" t="inlineStr">
        <is>
          <t>https://www.commcarehq.org/a/caris-test/reports/form_data/b46c50a7-9c5a-4194-963e-8cbad9e9100b/</t>
        </is>
      </c>
      <c r="AE2775" t="inlineStr">
        <is>
          <t>---</t>
        </is>
      </c>
      <c r="AF2775" t="inlineStr">
        <is>
          <t>3c5a623af057e23a32ae4000_179743</t>
        </is>
      </c>
      <c r="AG2775" t="inlineStr">
        <is>
          <t>---</t>
        </is>
      </c>
      <c r="AH2775" t="inlineStr">
        <is>
          <t>2025-08-04 21:45:27</t>
        </is>
      </c>
      <c r="AI2775" t="inlineStr">
        <is>
          <t>a75dfcb32c444e83a4857eabadf7dd0f</t>
        </is>
      </c>
      <c r="AJ2775" t="inlineStr">
        <is>
          <t>2025-08-04</t>
        </is>
      </c>
      <c r="AK2775" t="inlineStr">
        <is>
          <t>4</t>
        </is>
      </c>
      <c r="AL2775" t="inlineStr">
        <is>
          <t>Rappel date rendez-vous</t>
        </is>
      </c>
      <c r="AM2775" t="inlineStr">
        <is>
          <t>0</t>
        </is>
      </c>
      <c r="AN2775" t="inlineStr">
        <is>
          <t>Pas de telephone</t>
        </is>
      </c>
      <c r="AO2775" t="inlineStr">
        <is>
          <t>1</t>
        </is>
      </c>
      <c r="AP2775" t="inlineStr">
        <is>
          <t>1</t>
        </is>
      </c>
      <c r="AQ2775" t="inlineStr"/>
      <c r="AR2775" t="inlineStr"/>
      <c r="AS2775" t="inlineStr"/>
      <c r="AT2775" t="inlineStr"/>
      <c r="AU2775" t="inlineStr">
        <is>
          <t>---</t>
        </is>
      </c>
      <c r="AV2775" t="inlineStr">
        <is>
          <t>---</t>
        </is>
      </c>
      <c r="AW2775" t="inlineStr">
        <is>
          <t>---</t>
        </is>
      </c>
      <c r="AX2775" t="inlineStr">
        <is>
          <t>---</t>
        </is>
      </c>
      <c r="AY2775" t="inlineStr">
        <is>
          <t>---</t>
        </is>
      </c>
      <c r="AZ2775" t="inlineStr">
        <is>
          <t>---</t>
        </is>
      </c>
      <c r="BA2775" t="inlineStr">
        <is>
          <t>a75dfcb32c444e83a4857eabadf7dd0f</t>
        </is>
      </c>
      <c r="BB2775" t="inlineStr">
        <is>
          <t>http://openrosa.org/formdesigner/0B48E039-1E80-49A7-AC24-732B6E788E39</t>
        </is>
      </c>
      <c r="BC2775" t="inlineStr">
        <is>
          <t>Ration et autres visites</t>
        </is>
      </c>
      <c r="BD2775" t="inlineStr">
        <is>
          <t>CommCare Android, version "2.59.0"(477060). App v16173. CommCare Version 2.59.0. Build 477060, built on: 2025-07-28</t>
        </is>
      </c>
      <c r="BE2775" t="inlineStr">
        <is>
          <t>commcare_173380f7-b37d-43d8-ba2b-b49ceb66cb2e</t>
        </is>
      </c>
      <c r="BF2775" t="inlineStr">
        <is>
          <t>19.4390124 -72.2045819 340.0 11.6</t>
        </is>
      </c>
      <c r="BG2775" t="inlineStr">
        <is>
          <t>f13d8149fc6d39ebe86af18272310ff9</t>
        </is>
      </c>
      <c r="BH2775" t="inlineStr">
        <is>
          <t>e80e5bb19d0d4d1e94c8a1a966fa7d8f</t>
        </is>
      </c>
      <c r="BI2775" t="inlineStr">
        <is>
          <t>15246</t>
        </is>
      </c>
      <c r="BJ2775" t="inlineStr">
        <is>
          <t>XFormInstance</t>
        </is>
      </c>
      <c r="BK2775" t="inlineStr">
        <is>
          <t>e38b82c4717711f0adcae783c13c2a99</t>
        </is>
      </c>
      <c r="BL2775" t="b">
        <v>0</v>
      </c>
      <c r="BM2775" t="inlineStr">
        <is>
          <t>---</t>
        </is>
      </c>
      <c r="BN2775" t="inlineStr">
        <is>
          <t>200.113.238.230</t>
        </is>
      </c>
      <c r="BO2775" t="inlineStr">
        <is>
          <t>Dieudlyn Cardeus</t>
        </is>
      </c>
    </row>
    <row r="2776">
      <c r="A2776" t="inlineStr">
        <is>
          <t>2774</t>
        </is>
      </c>
      <c r="B2776" t="inlineStr">
        <is>
          <t>b3267546-12d4-4206-8c80-4b0ccab526fe</t>
        </is>
      </c>
      <c r="C2776" t="inlineStr">
        <is>
          <t>2025-08-04</t>
        </is>
      </c>
      <c r="D2776" t="inlineStr">
        <is>
          <t>3</t>
        </is>
      </c>
      <c r="E2776" t="inlineStr">
        <is>
          <t>---</t>
        </is>
      </c>
      <c r="F2776" t="inlineStr">
        <is>
          <t>0</t>
        </is>
      </c>
      <c r="G2776" t="inlineStr">
        <is>
          <t>---</t>
        </is>
      </c>
      <c r="H2776" t="inlineStr">
        <is>
          <t>1</t>
        </is>
      </c>
      <c r="I2776" t="inlineStr">
        <is>
          <t>0</t>
        </is>
      </c>
      <c r="J2776" t="inlineStr">
        <is>
          <t>---</t>
        </is>
      </c>
      <c r="K2776" t="inlineStr">
        <is>
          <t>---</t>
        </is>
      </c>
      <c r="L2776" t="inlineStr">
        <is>
          <t>---</t>
        </is>
      </c>
      <c r="M2776" t="inlineStr">
        <is>
          <t>---</t>
        </is>
      </c>
      <c r="N2776" t="inlineStr">
        <is>
          <t>---</t>
        </is>
      </c>
      <c r="O2776" t="inlineStr">
        <is>
          <t>---</t>
        </is>
      </c>
      <c r="P2776" t="inlineStr">
        <is>
          <t>---</t>
        </is>
      </c>
      <c r="Q2776" t="inlineStr">
        <is>
          <t>---</t>
        </is>
      </c>
      <c r="R2776" t="inlineStr">
        <is>
          <t>---</t>
        </is>
      </c>
      <c r="S2776" t="inlineStr">
        <is>
          <t>---</t>
        </is>
      </c>
      <c r="T2776" t="inlineStr">
        <is>
          <t>---</t>
        </is>
      </c>
      <c r="U2776" t="inlineStr">
        <is>
          <t>---</t>
        </is>
      </c>
      <c r="V2776" t="inlineStr">
        <is>
          <t>---</t>
        </is>
      </c>
      <c r="W2776" t="inlineStr"/>
      <c r="X2776" t="inlineStr">
        <is>
          <t>CAP/CMSO/ST03181</t>
        </is>
      </c>
      <c r="Y2776" t="inlineStr">
        <is>
          <t>CAP/CMSO/ST03181</t>
        </is>
      </c>
      <c r="Z2776" t="inlineStr">
        <is>
          <t>2025-08-04 23:07:57</t>
        </is>
      </c>
      <c r="AA2776" t="inlineStr">
        <is>
          <t>2025-08-04 23:07:39</t>
        </is>
      </c>
      <c r="AB2776" t="inlineStr">
        <is>
          <t>1rose</t>
        </is>
      </c>
      <c r="AC2776" t="inlineStr">
        <is>
          <t>2025-08-04 23:00:56</t>
        </is>
      </c>
      <c r="AD2776" s="1" t="inlineStr">
        <is>
          <t>https://www.commcarehq.org/a/caris-test/reports/form_data/b3267546-12d4-4206-8c80-4b0ccab526fe/</t>
        </is>
      </c>
      <c r="AE2776" t="inlineStr">
        <is>
          <t>---</t>
        </is>
      </c>
      <c r="AF2776" t="inlineStr">
        <is>
          <t>3c5a623af057e23a32ae4000_161631</t>
        </is>
      </c>
      <c r="AG2776" t="inlineStr">
        <is>
          <t>OK</t>
        </is>
      </c>
      <c r="AH2776" t="inlineStr">
        <is>
          <t>2025-08-04 23:07:57</t>
        </is>
      </c>
      <c r="AI2776" t="inlineStr">
        <is>
          <t>2dea52d1789dbc2c3c784b18002f6f8d</t>
        </is>
      </c>
      <c r="AJ2776" t="inlineStr">
        <is>
          <t>2025-08-04</t>
        </is>
      </c>
      <c r="AK2776" t="inlineStr">
        <is>
          <t>3</t>
        </is>
      </c>
      <c r="AL2776" t="inlineStr">
        <is>
          <t>---</t>
        </is>
      </c>
      <c r="AM2776" t="inlineStr">
        <is>
          <t>0</t>
        </is>
      </c>
      <c r="AN2776" t="inlineStr">
        <is>
          <t>---</t>
        </is>
      </c>
      <c r="AO2776" t="inlineStr">
        <is>
          <t>1</t>
        </is>
      </c>
      <c r="AP2776" t="inlineStr">
        <is>
          <t>0</t>
        </is>
      </c>
      <c r="AQ2776" t="inlineStr">
        <is>
          <t>---</t>
        </is>
      </c>
      <c r="AR2776" t="inlineStr">
        <is>
          <t>---</t>
        </is>
      </c>
      <c r="AS2776" t="inlineStr">
        <is>
          <t>---</t>
        </is>
      </c>
      <c r="AT2776" t="inlineStr"/>
      <c r="AU2776" t="inlineStr">
        <is>
          <t>---</t>
        </is>
      </c>
      <c r="AV2776" t="inlineStr">
        <is>
          <t>---</t>
        </is>
      </c>
      <c r="AW2776" t="inlineStr">
        <is>
          <t>---</t>
        </is>
      </c>
      <c r="AX2776" t="inlineStr">
        <is>
          <t>---</t>
        </is>
      </c>
      <c r="AY2776" t="inlineStr">
        <is>
          <t>---</t>
        </is>
      </c>
      <c r="AZ2776" t="inlineStr">
        <is>
          <t>---</t>
        </is>
      </c>
      <c r="BA2776" t="inlineStr">
        <is>
          <t>2dea52d1789dbc2c3c784b18002f6f8d</t>
        </is>
      </c>
      <c r="BB2776" t="inlineStr">
        <is>
          <t>http://openrosa.org/formdesigner/0B48E039-1E80-49A7-AC24-732B6E788E39</t>
        </is>
      </c>
      <c r="BC2776" t="inlineStr">
        <is>
          <t>Ration et autres visites</t>
        </is>
      </c>
      <c r="BD2776" t="inlineStr">
        <is>
          <t>CommCare Android, version "2.57.0"(472003). App v16173. CommCare Version 2.57.0. Build 472003, built on: 2025-04-18</t>
        </is>
      </c>
      <c r="BE2776" t="inlineStr">
        <is>
          <t>commcare_6f11ce87-99a9-46e8-b6bd-276036be1616</t>
        </is>
      </c>
      <c r="BF2776" t="inlineStr">
        <is>
          <t>19.5522087 -71.7338219 -0.51 9.6</t>
        </is>
      </c>
      <c r="BG2776" t="inlineStr">
        <is>
          <t>f13d8149fc6d39ebe86af18272310ff9</t>
        </is>
      </c>
      <c r="BH2776" t="inlineStr">
        <is>
          <t>e80e5bb19d0d4d1e94c8a1a966fa7d8f</t>
        </is>
      </c>
      <c r="BI2776" t="inlineStr">
        <is>
          <t>15246</t>
        </is>
      </c>
      <c r="BJ2776" t="inlineStr">
        <is>
          <t>XFormInstance</t>
        </is>
      </c>
      <c r="BK2776" t="inlineStr">
        <is>
          <t>e4151ec2714e11f0ace2a3aa90b6cf09</t>
        </is>
      </c>
      <c r="BL2776" t="b">
        <v>0</v>
      </c>
      <c r="BM2776" t="inlineStr">
        <is>
          <t>---</t>
        </is>
      </c>
      <c r="BN2776" t="inlineStr">
        <is>
          <t>200.113.230.165</t>
        </is>
      </c>
      <c r="BO2776" t="inlineStr">
        <is>
          <t>Taleyrand Jamesley</t>
        </is>
      </c>
    </row>
    <row r="2777">
      <c r="A2777" t="inlineStr">
        <is>
          <t>2775</t>
        </is>
      </c>
      <c r="B2777" t="inlineStr">
        <is>
          <t>f73949d4-d824-47b6-bd69-09e9828530df</t>
        </is>
      </c>
      <c r="C2777" t="inlineStr">
        <is>
          <t>2025-08-05</t>
        </is>
      </c>
      <c r="D2777" t="inlineStr">
        <is>
          <t>3</t>
        </is>
      </c>
      <c r="E2777" t="inlineStr">
        <is>
          <t>---</t>
        </is>
      </c>
      <c r="F2777" t="inlineStr">
        <is>
          <t>0</t>
        </is>
      </c>
      <c r="G2777" t="inlineStr">
        <is>
          <t>---</t>
        </is>
      </c>
      <c r="H2777" t="inlineStr">
        <is>
          <t>1</t>
        </is>
      </c>
      <c r="I2777" t="inlineStr">
        <is>
          <t>0</t>
        </is>
      </c>
      <c r="J2777" t="inlineStr">
        <is>
          <t>---</t>
        </is>
      </c>
      <c r="K2777" t="inlineStr">
        <is>
          <t>---</t>
        </is>
      </c>
      <c r="L2777" t="inlineStr">
        <is>
          <t>---</t>
        </is>
      </c>
      <c r="M2777" t="inlineStr">
        <is>
          <t>---</t>
        </is>
      </c>
      <c r="N2777" t="inlineStr">
        <is>
          <t>---</t>
        </is>
      </c>
      <c r="O2777" t="inlineStr">
        <is>
          <t>---</t>
        </is>
      </c>
      <c r="P2777" t="inlineStr">
        <is>
          <t>---</t>
        </is>
      </c>
      <c r="Q2777" t="inlineStr">
        <is>
          <t>---</t>
        </is>
      </c>
      <c r="R2777" t="inlineStr">
        <is>
          <t>---</t>
        </is>
      </c>
      <c r="S2777" t="inlineStr">
        <is>
          <t>---</t>
        </is>
      </c>
      <c r="T2777" t="inlineStr">
        <is>
          <t>---</t>
        </is>
      </c>
      <c r="U2777" t="inlineStr">
        <is>
          <t>---</t>
        </is>
      </c>
      <c r="V2777" t="inlineStr">
        <is>
          <t>---</t>
        </is>
      </c>
      <c r="W2777" t="inlineStr">
        <is>
          <t>19.6163958 -72.0289991 9.0 46.96</t>
        </is>
      </c>
      <c r="X2777" t="inlineStr">
        <is>
          <t>CAP/HSCM/ST01601</t>
        </is>
      </c>
      <c r="Y2777" t="inlineStr">
        <is>
          <t>CAP/HSCM/ST01601</t>
        </is>
      </c>
      <c r="Z2777" t="inlineStr">
        <is>
          <t>2025-08-05 16:53:03</t>
        </is>
      </c>
      <c r="AA2777" t="inlineStr">
        <is>
          <t>2025-08-05 16:52:42</t>
        </is>
      </c>
      <c r="AB2777" t="inlineStr">
        <is>
          <t>1irania</t>
        </is>
      </c>
      <c r="AC2777" t="inlineStr">
        <is>
          <t>2025-08-05 16:53:03</t>
        </is>
      </c>
      <c r="AD2777" s="1" t="inlineStr">
        <is>
          <t>https://www.commcarehq.org/a/caris-test/reports/form_data/f73949d4-d824-47b6-bd69-09e9828530df/</t>
        </is>
      </c>
      <c r="AE2777" t="inlineStr">
        <is>
          <t>---</t>
        </is>
      </c>
      <c r="AF2777" t="inlineStr">
        <is>
          <t>ee31ad5266864bffac0c2a5dd1ef5d4c</t>
        </is>
      </c>
      <c r="AG2777" t="inlineStr">
        <is>
          <t>OK</t>
        </is>
      </c>
      <c r="AH2777" t="inlineStr">
        <is>
          <t>2025-08-05 16:53:03</t>
        </is>
      </c>
      <c r="AI2777" t="inlineStr">
        <is>
          <t>42a82b7de9e609ae71648670ad4c56aa</t>
        </is>
      </c>
      <c r="AJ2777" t="inlineStr">
        <is>
          <t>2025-08-05</t>
        </is>
      </c>
      <c r="AK2777" t="inlineStr">
        <is>
          <t>3</t>
        </is>
      </c>
      <c r="AL2777" t="inlineStr">
        <is>
          <t>---</t>
        </is>
      </c>
      <c r="AM2777" t="inlineStr">
        <is>
          <t>0</t>
        </is>
      </c>
      <c r="AN2777" t="inlineStr">
        <is>
          <t>---</t>
        </is>
      </c>
      <c r="AO2777" t="inlineStr">
        <is>
          <t>1</t>
        </is>
      </c>
      <c r="AP2777" t="inlineStr">
        <is>
          <t>0</t>
        </is>
      </c>
      <c r="AQ2777" t="inlineStr">
        <is>
          <t>---</t>
        </is>
      </c>
      <c r="AR2777" t="inlineStr">
        <is>
          <t>---</t>
        </is>
      </c>
      <c r="AS2777" t="inlineStr">
        <is>
          <t>---</t>
        </is>
      </c>
      <c r="AT2777" t="inlineStr">
        <is>
          <t>19.6163958 -72.0289991 9.0 46.96</t>
        </is>
      </c>
      <c r="AU2777" t="inlineStr">
        <is>
          <t>---</t>
        </is>
      </c>
      <c r="AV2777" t="inlineStr">
        <is>
          <t>---</t>
        </is>
      </c>
      <c r="AW2777" t="inlineStr">
        <is>
          <t>---</t>
        </is>
      </c>
      <c r="AX2777" t="inlineStr">
        <is>
          <t>---</t>
        </is>
      </c>
      <c r="AY2777" t="inlineStr">
        <is>
          <t>---</t>
        </is>
      </c>
      <c r="AZ2777" t="inlineStr">
        <is>
          <t>---</t>
        </is>
      </c>
      <c r="BA2777" t="inlineStr">
        <is>
          <t>42a82b7de9e609ae71648670ad4c56aa</t>
        </is>
      </c>
      <c r="BB2777" t="inlineStr">
        <is>
          <t>http://openrosa.org/formdesigner/0B48E039-1E80-49A7-AC24-732B6E788E39</t>
        </is>
      </c>
      <c r="BC2777" t="inlineStr">
        <is>
          <t>Ration et autres visites</t>
        </is>
      </c>
      <c r="BD2777" t="inlineStr">
        <is>
          <t>CommCare Android, version "2.57.0"(474021). App v16173. CommCare Version 2.57.0. Build 474021, built on: 2025-06-13</t>
        </is>
      </c>
      <c r="BE2777" t="inlineStr">
        <is>
          <t>commcare_810115cc-52c5-4875-8fe9-3d267d1618b9</t>
        </is>
      </c>
      <c r="BF2777" t="inlineStr"/>
      <c r="BG2777" t="inlineStr">
        <is>
          <t>f13d8149fc6d39ebe86af18272310ff9</t>
        </is>
      </c>
      <c r="BH2777" t="inlineStr">
        <is>
          <t>e80e5bb19d0d4d1e94c8a1a966fa7d8f</t>
        </is>
      </c>
      <c r="BI2777" t="inlineStr">
        <is>
          <t>15246</t>
        </is>
      </c>
      <c r="BJ2777" t="inlineStr">
        <is>
          <t>XFormInstance</t>
        </is>
      </c>
      <c r="BK2777" t="inlineStr">
        <is>
          <t>6a42c3d2721c11f0b274519d347f9906</t>
        </is>
      </c>
      <c r="BL2777" t="b">
        <v>0</v>
      </c>
      <c r="BM2777" t="inlineStr">
        <is>
          <t>---</t>
        </is>
      </c>
      <c r="BN2777" t="inlineStr">
        <is>
          <t>200.113.214.210</t>
        </is>
      </c>
      <c r="BO2777" t="inlineStr">
        <is>
          <t>Prince Kervetz Charles</t>
        </is>
      </c>
    </row>
    <row r="2778">
      <c r="A2778" t="inlineStr">
        <is>
          <t>2776</t>
        </is>
      </c>
      <c r="B2778" t="inlineStr">
        <is>
          <t>23786af2-620b-405f-9931-38d4e3086ce9</t>
        </is>
      </c>
      <c r="C2778" t="inlineStr">
        <is>
          <t>2025-08-05</t>
        </is>
      </c>
      <c r="D2778" t="inlineStr">
        <is>
          <t>3</t>
        </is>
      </c>
      <c r="E2778" t="inlineStr">
        <is>
          <t>---</t>
        </is>
      </c>
      <c r="F2778" t="inlineStr">
        <is>
          <t>0</t>
        </is>
      </c>
      <c r="G2778" t="inlineStr">
        <is>
          <t>---</t>
        </is>
      </c>
      <c r="H2778" t="inlineStr">
        <is>
          <t>1</t>
        </is>
      </c>
      <c r="I2778" t="inlineStr">
        <is>
          <t>1</t>
        </is>
      </c>
      <c r="J2778" t="inlineStr">
        <is>
          <t>1</t>
        </is>
      </c>
      <c r="K2778" t="inlineStr">
        <is>
          <t>---</t>
        </is>
      </c>
      <c r="L2778" t="inlineStr">
        <is>
          <t>---</t>
        </is>
      </c>
      <c r="M2778" t="inlineStr">
        <is>
          <t>---</t>
        </is>
      </c>
      <c r="N2778" t="inlineStr">
        <is>
          <t>---</t>
        </is>
      </c>
      <c r="O2778" t="inlineStr">
        <is>
          <t>---</t>
        </is>
      </c>
      <c r="P2778" t="inlineStr">
        <is>
          <t>---</t>
        </is>
      </c>
      <c r="Q2778" t="inlineStr">
        <is>
          <t>---</t>
        </is>
      </c>
      <c r="R2778" t="inlineStr"/>
      <c r="S2778" t="inlineStr"/>
      <c r="T2778" t="inlineStr"/>
      <c r="U2778" t="inlineStr"/>
      <c r="V2778" t="inlineStr"/>
      <c r="W2778" t="inlineStr">
        <is>
          <t>19.5445149 -71.7258143 4.3 8.75</t>
        </is>
      </c>
      <c r="X2778" t="inlineStr">
        <is>
          <t>CAP/CMSO/ST03037</t>
        </is>
      </c>
      <c r="Y2778" t="inlineStr">
        <is>
          <t>CAP/CMSO/ST03037</t>
        </is>
      </c>
      <c r="Z2778" t="inlineStr">
        <is>
          <t>2025-08-05 18:02:39</t>
        </is>
      </c>
      <c r="AA2778" t="inlineStr">
        <is>
          <t>2025-08-05 18:02:17</t>
        </is>
      </c>
      <c r="AB2778" t="inlineStr">
        <is>
          <t>1rose</t>
        </is>
      </c>
      <c r="AC2778" t="inlineStr">
        <is>
          <t>2025-08-05 17:55:38</t>
        </is>
      </c>
      <c r="AD2778" s="1" t="inlineStr">
        <is>
          <t>https://www.commcarehq.org/a/caris-test/reports/form_data/23786af2-620b-405f-9931-38d4e3086ce9/</t>
        </is>
      </c>
      <c r="AE2778" t="inlineStr">
        <is>
          <t>---</t>
        </is>
      </c>
      <c r="AF2778" t="inlineStr">
        <is>
          <t>3c5a623af057e23a32ae4000_128708</t>
        </is>
      </c>
      <c r="AG2778" t="inlineStr">
        <is>
          <t>OK</t>
        </is>
      </c>
      <c r="AH2778" t="inlineStr">
        <is>
          <t>2025-08-05 18:02:39</t>
        </is>
      </c>
      <c r="AI2778" t="inlineStr">
        <is>
          <t>2dea52d1789dbc2c3c784b18002f6f8d</t>
        </is>
      </c>
      <c r="AJ2778" t="inlineStr">
        <is>
          <t>2025-08-05</t>
        </is>
      </c>
      <c r="AK2778" t="inlineStr">
        <is>
          <t>3</t>
        </is>
      </c>
      <c r="AL2778" t="inlineStr">
        <is>
          <t>---</t>
        </is>
      </c>
      <c r="AM2778" t="inlineStr">
        <is>
          <t>0</t>
        </is>
      </c>
      <c r="AN2778" t="inlineStr">
        <is>
          <t>---</t>
        </is>
      </c>
      <c r="AO2778" t="inlineStr">
        <is>
          <t>1</t>
        </is>
      </c>
      <c r="AP2778" t="inlineStr">
        <is>
          <t>1</t>
        </is>
      </c>
      <c r="AQ2778" t="inlineStr"/>
      <c r="AR2778" t="inlineStr"/>
      <c r="AS2778" t="inlineStr"/>
      <c r="AT2778" t="inlineStr">
        <is>
          <t>19.5445149 -71.7258143 4.3 8.75</t>
        </is>
      </c>
      <c r="AU2778" t="inlineStr">
        <is>
          <t>---</t>
        </is>
      </c>
      <c r="AV2778" t="inlineStr">
        <is>
          <t>---</t>
        </is>
      </c>
      <c r="AW2778" t="inlineStr">
        <is>
          <t>---</t>
        </is>
      </c>
      <c r="AX2778" t="inlineStr">
        <is>
          <t>---</t>
        </is>
      </c>
      <c r="AY2778" t="inlineStr">
        <is>
          <t>---</t>
        </is>
      </c>
      <c r="AZ2778" t="inlineStr">
        <is>
          <t>---</t>
        </is>
      </c>
      <c r="BA2778" t="inlineStr">
        <is>
          <t>2dea52d1789dbc2c3c784b18002f6f8d</t>
        </is>
      </c>
      <c r="BB2778" t="inlineStr">
        <is>
          <t>http://openrosa.org/formdesigner/0B48E039-1E80-49A7-AC24-732B6E788E39</t>
        </is>
      </c>
      <c r="BC2778" t="inlineStr">
        <is>
          <t>Ration et autres visites</t>
        </is>
      </c>
      <c r="BD2778" t="inlineStr">
        <is>
          <t>CommCare Android, version "2.57.0"(472003). App v16173. CommCare Version 2.57.0. Build 472003, built on: 2025-04-18</t>
        </is>
      </c>
      <c r="BE2778" t="inlineStr">
        <is>
          <t>commcare_6f11ce87-99a9-46e8-b6bd-276036be1616</t>
        </is>
      </c>
      <c r="BF2778" t="inlineStr">
        <is>
          <t>19.544563 -71.7257773 5.4 9.85</t>
        </is>
      </c>
      <c r="BG2778" t="inlineStr">
        <is>
          <t>f13d8149fc6d39ebe86af18272310ff9</t>
        </is>
      </c>
      <c r="BH2778" t="inlineStr">
        <is>
          <t>e80e5bb19d0d4d1e94c8a1a966fa7d8f</t>
        </is>
      </c>
      <c r="BI2778" t="inlineStr">
        <is>
          <t>15246</t>
        </is>
      </c>
      <c r="BJ2778" t="inlineStr">
        <is>
          <t>XFormInstance</t>
        </is>
      </c>
      <c r="BK2778" t="inlineStr">
        <is>
          <t>fdde0616721b11f08d52f9ac0da588bf</t>
        </is>
      </c>
      <c r="BL2778" t="b">
        <v>0</v>
      </c>
      <c r="BM2778" t="inlineStr">
        <is>
          <t>---</t>
        </is>
      </c>
      <c r="BN2778" t="inlineStr">
        <is>
          <t>200.113.230.117</t>
        </is>
      </c>
      <c r="BO2778" t="inlineStr">
        <is>
          <t>Esaie Saint Vil</t>
        </is>
      </c>
    </row>
    <row r="2779">
      <c r="A2779" t="inlineStr">
        <is>
          <t>2777</t>
        </is>
      </c>
      <c r="B2779" t="inlineStr">
        <is>
          <t>d21dbea3-6487-46e3-96ab-baa60b431ec8</t>
        </is>
      </c>
      <c r="C2779" t="inlineStr">
        <is>
          <t>2025-08-05</t>
        </is>
      </c>
      <c r="D2779" t="inlineStr">
        <is>
          <t>3</t>
        </is>
      </c>
      <c r="E2779" t="inlineStr">
        <is>
          <t>---</t>
        </is>
      </c>
      <c r="F2779" t="inlineStr">
        <is>
          <t>0</t>
        </is>
      </c>
      <c r="G2779" t="inlineStr">
        <is>
          <t>---</t>
        </is>
      </c>
      <c r="H2779" t="inlineStr">
        <is>
          <t>0</t>
        </is>
      </c>
      <c r="I2779" t="inlineStr">
        <is>
          <t>0</t>
        </is>
      </c>
      <c r="J2779" t="inlineStr">
        <is>
          <t>---</t>
        </is>
      </c>
      <c r="K2779" t="inlineStr">
        <is>
          <t>---</t>
        </is>
      </c>
      <c r="L2779" t="inlineStr">
        <is>
          <t>---</t>
        </is>
      </c>
      <c r="M2779" t="inlineStr">
        <is>
          <t>---</t>
        </is>
      </c>
      <c r="N2779" t="inlineStr">
        <is>
          <t>---</t>
        </is>
      </c>
      <c r="O2779" t="inlineStr">
        <is>
          <t>---</t>
        </is>
      </c>
      <c r="P2779" t="inlineStr">
        <is>
          <t>---</t>
        </is>
      </c>
      <c r="Q2779" t="inlineStr">
        <is>
          <t>---</t>
        </is>
      </c>
      <c r="R2779" t="inlineStr">
        <is>
          <t>---</t>
        </is>
      </c>
      <c r="S2779" t="inlineStr">
        <is>
          <t>---</t>
        </is>
      </c>
      <c r="T2779" t="inlineStr">
        <is>
          <t>---</t>
        </is>
      </c>
      <c r="U2779" t="inlineStr">
        <is>
          <t>---</t>
        </is>
      </c>
      <c r="V2779" t="inlineStr">
        <is>
          <t>---</t>
        </is>
      </c>
      <c r="W2779" t="inlineStr"/>
      <c r="X2779" t="inlineStr">
        <is>
          <t>CAP/CMSO/00228</t>
        </is>
      </c>
      <c r="Y2779" t="inlineStr">
        <is>
          <t>CAP/CMSO/00228</t>
        </is>
      </c>
      <c r="Z2779" t="inlineStr">
        <is>
          <t>2025-08-05 18:51:10</t>
        </is>
      </c>
      <c r="AA2779" t="inlineStr">
        <is>
          <t>2025-08-05 18:50:57</t>
        </is>
      </c>
      <c r="AB2779" t="inlineStr">
        <is>
          <t>1rose</t>
        </is>
      </c>
      <c r="AC2779" t="inlineStr">
        <is>
          <t>2025-08-05 18:44:09</t>
        </is>
      </c>
      <c r="AD2779" s="1" t="inlineStr">
        <is>
          <t>https://www.commcarehq.org/a/caris-test/reports/form_data/d21dbea3-6487-46e3-96ab-baa60b431ec8/</t>
        </is>
      </c>
      <c r="AE2779" t="inlineStr">
        <is>
          <t>---</t>
        </is>
      </c>
      <c r="AF2779" t="inlineStr">
        <is>
          <t>3c5a623af057e23a32ae4000_33629</t>
        </is>
      </c>
      <c r="AG2779" t="inlineStr">
        <is>
          <t>OK</t>
        </is>
      </c>
      <c r="AH2779" t="inlineStr">
        <is>
          <t>2025-08-05 18:51:10</t>
        </is>
      </c>
      <c r="AI2779" t="inlineStr">
        <is>
          <t>2dea52d1789dbc2c3c784b18002f6f8d</t>
        </is>
      </c>
      <c r="AJ2779" t="inlineStr">
        <is>
          <t>2025-08-05</t>
        </is>
      </c>
      <c r="AK2779" t="inlineStr">
        <is>
          <t>3</t>
        </is>
      </c>
      <c r="AL2779" t="inlineStr">
        <is>
          <t>---</t>
        </is>
      </c>
      <c r="AM2779" t="inlineStr">
        <is>
          <t>0</t>
        </is>
      </c>
      <c r="AN2779" t="inlineStr">
        <is>
          <t>---</t>
        </is>
      </c>
      <c r="AO2779" t="inlineStr">
        <is>
          <t>0</t>
        </is>
      </c>
      <c r="AP2779" t="inlineStr">
        <is>
          <t>0</t>
        </is>
      </c>
      <c r="AQ2779" t="inlineStr">
        <is>
          <t>---</t>
        </is>
      </c>
      <c r="AR2779" t="inlineStr">
        <is>
          <t>---</t>
        </is>
      </c>
      <c r="AS2779" t="inlineStr">
        <is>
          <t>---</t>
        </is>
      </c>
      <c r="AT2779" t="inlineStr"/>
      <c r="AU2779" t="inlineStr">
        <is>
          <t>---</t>
        </is>
      </c>
      <c r="AV2779" t="inlineStr">
        <is>
          <t>---</t>
        </is>
      </c>
      <c r="AW2779" t="inlineStr">
        <is>
          <t>---</t>
        </is>
      </c>
      <c r="AX2779" t="inlineStr">
        <is>
          <t>---</t>
        </is>
      </c>
      <c r="AY2779" t="inlineStr">
        <is>
          <t>---</t>
        </is>
      </c>
      <c r="AZ2779" t="inlineStr">
        <is>
          <t>---</t>
        </is>
      </c>
      <c r="BA2779" t="inlineStr">
        <is>
          <t>2dea52d1789dbc2c3c784b18002f6f8d</t>
        </is>
      </c>
      <c r="BB2779" t="inlineStr">
        <is>
          <t>http://openrosa.org/formdesigner/0B48E039-1E80-49A7-AC24-732B6E788E39</t>
        </is>
      </c>
      <c r="BC2779" t="inlineStr">
        <is>
          <t>Ration et autres visites</t>
        </is>
      </c>
      <c r="BD2779" t="inlineStr">
        <is>
          <t>CommCare Android, version "2.57.0"(472003). App v16173. CommCare Version 2.57.0. Build 472003, built on: 2025-04-18</t>
        </is>
      </c>
      <c r="BE2779" t="inlineStr">
        <is>
          <t>commcare_6f11ce87-99a9-46e8-b6bd-276036be1616</t>
        </is>
      </c>
      <c r="BF2779" t="inlineStr">
        <is>
          <t>19.5520746 -71.7271714 2.9 8.1</t>
        </is>
      </c>
      <c r="BG2779" t="inlineStr">
        <is>
          <t>f13d8149fc6d39ebe86af18272310ff9</t>
        </is>
      </c>
      <c r="BH2779" t="inlineStr">
        <is>
          <t>e80e5bb19d0d4d1e94c8a1a966fa7d8f</t>
        </is>
      </c>
      <c r="BI2779" t="inlineStr">
        <is>
          <t>15246</t>
        </is>
      </c>
      <c r="BJ2779" t="inlineStr">
        <is>
          <t>XFormInstance</t>
        </is>
      </c>
      <c r="BK2779" t="inlineStr">
        <is>
          <t>fdde0616721b11f08d52f9ac0da588bf</t>
        </is>
      </c>
      <c r="BL2779" t="b">
        <v>0</v>
      </c>
      <c r="BM2779" t="inlineStr">
        <is>
          <t>---</t>
        </is>
      </c>
      <c r="BN2779" t="inlineStr">
        <is>
          <t>200.113.230.117</t>
        </is>
      </c>
      <c r="BO2779" t="inlineStr">
        <is>
          <t>Loudjina Valcin</t>
        </is>
      </c>
    </row>
    <row r="2780">
      <c r="A2780" t="inlineStr">
        <is>
          <t>2778</t>
        </is>
      </c>
      <c r="B2780" t="inlineStr">
        <is>
          <t>2fca2fb0-dc86-4577-9846-7cc0b9ad8adf</t>
        </is>
      </c>
      <c r="C2780" t="inlineStr">
        <is>
          <t>2025-08-05</t>
        </is>
      </c>
      <c r="D2780" t="inlineStr">
        <is>
          <t>3</t>
        </is>
      </c>
      <c r="E2780" t="inlineStr">
        <is>
          <t>---</t>
        </is>
      </c>
      <c r="F2780" t="inlineStr">
        <is>
          <t>0</t>
        </is>
      </c>
      <c r="G2780" t="inlineStr">
        <is>
          <t>---</t>
        </is>
      </c>
      <c r="H2780" t="inlineStr">
        <is>
          <t>1</t>
        </is>
      </c>
      <c r="I2780" t="inlineStr">
        <is>
          <t>1</t>
        </is>
      </c>
      <c r="J2780" t="inlineStr">
        <is>
          <t>1</t>
        </is>
      </c>
      <c r="K2780" t="inlineStr">
        <is>
          <t>---</t>
        </is>
      </c>
      <c r="L2780" t="inlineStr">
        <is>
          <t>---</t>
        </is>
      </c>
      <c r="M2780" t="inlineStr">
        <is>
          <t>---</t>
        </is>
      </c>
      <c r="N2780" t="inlineStr">
        <is>
          <t>---</t>
        </is>
      </c>
      <c r="O2780" t="inlineStr">
        <is>
          <t>---</t>
        </is>
      </c>
      <c r="P2780" t="inlineStr">
        <is>
          <t>---</t>
        </is>
      </c>
      <c r="Q2780" t="inlineStr">
        <is>
          <t>---</t>
        </is>
      </c>
      <c r="R2780" t="inlineStr"/>
      <c r="S2780" t="inlineStr"/>
      <c r="T2780" t="inlineStr"/>
      <c r="U2780" t="inlineStr"/>
      <c r="V2780" t="inlineStr"/>
      <c r="W2780" t="inlineStr"/>
      <c r="X2780" t="inlineStr">
        <is>
          <t>GRO/HAMG/00059</t>
        </is>
      </c>
      <c r="Y2780" t="inlineStr">
        <is>
          <t>GRO/HAMG/00059</t>
        </is>
      </c>
      <c r="Z2780" t="inlineStr">
        <is>
          <t>2025-08-05 21:30:43</t>
        </is>
      </c>
      <c r="AA2780" t="inlineStr">
        <is>
          <t>2025-08-05 21:30:19</t>
        </is>
      </c>
      <c r="AB2780" t="inlineStr">
        <is>
          <t>6norvilus</t>
        </is>
      </c>
      <c r="AC2780" t="inlineStr">
        <is>
          <t>2025-08-05 21:17:43</t>
        </is>
      </c>
      <c r="AD2780" s="1" t="inlineStr">
        <is>
          <t>https://www.commcarehq.org/a/caris-test/reports/form_data/2fca2fb0-dc86-4577-9846-7cc0b9ad8adf/</t>
        </is>
      </c>
      <c r="AE2780" t="inlineStr">
        <is>
          <t>---</t>
        </is>
      </c>
      <c r="AF2780" t="inlineStr">
        <is>
          <t>aa80a01f9ddc4c34b8b3b588284c09d2</t>
        </is>
      </c>
      <c r="AG2780" t="inlineStr">
        <is>
          <t>OK</t>
        </is>
      </c>
      <c r="AH2780" t="inlineStr">
        <is>
          <t>2025-08-05 21:30:43</t>
        </is>
      </c>
      <c r="AI2780" t="inlineStr">
        <is>
          <t>60825dc3d2144612a8c0588bc9c618f4</t>
        </is>
      </c>
      <c r="AJ2780" t="inlineStr">
        <is>
          <t>2025-08-05</t>
        </is>
      </c>
      <c r="AK2780" t="inlineStr">
        <is>
          <t>3</t>
        </is>
      </c>
      <c r="AL2780" t="inlineStr">
        <is>
          <t>---</t>
        </is>
      </c>
      <c r="AM2780" t="inlineStr">
        <is>
          <t>0</t>
        </is>
      </c>
      <c r="AN2780" t="inlineStr">
        <is>
          <t>---</t>
        </is>
      </c>
      <c r="AO2780" t="inlineStr">
        <is>
          <t>1</t>
        </is>
      </c>
      <c r="AP2780" t="inlineStr">
        <is>
          <t>1</t>
        </is>
      </c>
      <c r="AQ2780" t="inlineStr"/>
      <c r="AR2780" t="inlineStr"/>
      <c r="AS2780" t="inlineStr"/>
      <c r="AT2780" t="inlineStr"/>
      <c r="AU2780" t="inlineStr">
        <is>
          <t>---</t>
        </is>
      </c>
      <c r="AV2780" t="inlineStr">
        <is>
          <t>---</t>
        </is>
      </c>
      <c r="AW2780" t="inlineStr">
        <is>
          <t>---</t>
        </is>
      </c>
      <c r="AX2780" t="inlineStr">
        <is>
          <t>---</t>
        </is>
      </c>
      <c r="AY2780" t="inlineStr">
        <is>
          <t>---</t>
        </is>
      </c>
      <c r="AZ2780" t="inlineStr">
        <is>
          <t>---</t>
        </is>
      </c>
      <c r="BA2780" t="inlineStr">
        <is>
          <t>60825dc3d2144612a8c0588bc9c618f4</t>
        </is>
      </c>
      <c r="BB2780" t="inlineStr">
        <is>
          <t>http://openrosa.org/formdesigner/0B48E039-1E80-49A7-AC24-732B6E788E39</t>
        </is>
      </c>
      <c r="BC2780" t="inlineStr">
        <is>
          <t>Ration et autres visites</t>
        </is>
      </c>
      <c r="BD2780" t="inlineStr">
        <is>
          <t>CommCare Android, version "2.57.0"(474404). App v16173. CommCare Version 2.57.0. Build 474404, built on: 2025-06-25</t>
        </is>
      </c>
      <c r="BE2780" t="inlineStr">
        <is>
          <t>commcare_52f6c027-3e99-4ba4-b769-4cad75051ed2</t>
        </is>
      </c>
      <c r="BF2780" t="inlineStr"/>
      <c r="BG2780" t="inlineStr">
        <is>
          <t>f13d8149fc6d39ebe86af18272310ff9</t>
        </is>
      </c>
      <c r="BH2780" t="inlineStr">
        <is>
          <t>e80e5bb19d0d4d1e94c8a1a966fa7d8f</t>
        </is>
      </c>
      <c r="BI2780" t="inlineStr">
        <is>
          <t>15246</t>
        </is>
      </c>
      <c r="BJ2780" t="inlineStr">
        <is>
          <t>XFormInstance</t>
        </is>
      </c>
      <c r="BK2780" t="inlineStr">
        <is>
          <t>4ed5a7dc720711f0a02cfd908ed2334b</t>
        </is>
      </c>
      <c r="BL2780" t="b">
        <v>0</v>
      </c>
      <c r="BM2780" t="inlineStr">
        <is>
          <t>---</t>
        </is>
      </c>
      <c r="BN2780" t="inlineStr">
        <is>
          <t>200.113.214.6</t>
        </is>
      </c>
      <c r="BO2780" t="inlineStr">
        <is>
          <t>Alberson Jeune</t>
        </is>
      </c>
    </row>
    <row r="2781">
      <c r="A2781" t="inlineStr">
        <is>
          <t>2779</t>
        </is>
      </c>
      <c r="B2781" t="inlineStr">
        <is>
          <t>3b1b14ee-30ea-47fe-a246-b7df4b064cbe</t>
        </is>
      </c>
      <c r="C2781" t="inlineStr">
        <is>
          <t>2025-08-05</t>
        </is>
      </c>
      <c r="D2781" t="inlineStr">
        <is>
          <t>3</t>
        </is>
      </c>
      <c r="E2781" t="inlineStr">
        <is>
          <t>---</t>
        </is>
      </c>
      <c r="F2781" t="inlineStr">
        <is>
          <t>0</t>
        </is>
      </c>
      <c r="G2781" t="inlineStr">
        <is>
          <t>---</t>
        </is>
      </c>
      <c r="H2781" t="inlineStr">
        <is>
          <t>1</t>
        </is>
      </c>
      <c r="I2781" t="inlineStr">
        <is>
          <t>1</t>
        </is>
      </c>
      <c r="J2781" t="inlineStr">
        <is>
          <t>1</t>
        </is>
      </c>
      <c r="K2781" t="inlineStr">
        <is>
          <t>---</t>
        </is>
      </c>
      <c r="L2781" t="inlineStr">
        <is>
          <t>---</t>
        </is>
      </c>
      <c r="M2781" t="inlineStr">
        <is>
          <t>---</t>
        </is>
      </c>
      <c r="N2781" t="inlineStr">
        <is>
          <t>---</t>
        </is>
      </c>
      <c r="O2781" t="inlineStr">
        <is>
          <t>---</t>
        </is>
      </c>
      <c r="P2781" t="inlineStr">
        <is>
          <t>---</t>
        </is>
      </c>
      <c r="Q2781" t="inlineStr">
        <is>
          <t>---</t>
        </is>
      </c>
      <c r="R2781" t="inlineStr"/>
      <c r="S2781" t="inlineStr"/>
      <c r="T2781" t="inlineStr"/>
      <c r="U2781" t="inlineStr"/>
      <c r="V2781" t="inlineStr"/>
      <c r="W2781" t="inlineStr"/>
      <c r="X2781" t="inlineStr">
        <is>
          <t>GRO/HAMG/ST02212</t>
        </is>
      </c>
      <c r="Y2781" t="inlineStr">
        <is>
          <t>GRO/HAMG/ST02212</t>
        </is>
      </c>
      <c r="Z2781" t="inlineStr">
        <is>
          <t>2025-08-05 21:31:27</t>
        </is>
      </c>
      <c r="AA2781" t="inlineStr">
        <is>
          <t>2025-08-05 21:31:09</t>
        </is>
      </c>
      <c r="AB2781" t="inlineStr">
        <is>
          <t>6norvilus</t>
        </is>
      </c>
      <c r="AC2781" t="inlineStr">
        <is>
          <t>2025-08-05 21:18:27</t>
        </is>
      </c>
      <c r="AD2781" s="1" t="inlineStr">
        <is>
          <t>https://www.commcarehq.org/a/caris-test/reports/form_data/3b1b14ee-30ea-47fe-a246-b7df4b064cbe/</t>
        </is>
      </c>
      <c r="AE2781" t="inlineStr">
        <is>
          <t>---</t>
        </is>
      </c>
      <c r="AF2781" t="inlineStr">
        <is>
          <t>3c5a623af057e23a32ae4000_30117</t>
        </is>
      </c>
      <c r="AG2781" t="inlineStr">
        <is>
          <t>OK</t>
        </is>
      </c>
      <c r="AH2781" t="inlineStr">
        <is>
          <t>2025-08-05 21:31:27</t>
        </is>
      </c>
      <c r="AI2781" t="inlineStr">
        <is>
          <t>60825dc3d2144612a8c0588bc9c618f4</t>
        </is>
      </c>
      <c r="AJ2781" t="inlineStr">
        <is>
          <t>2025-08-05</t>
        </is>
      </c>
      <c r="AK2781" t="inlineStr">
        <is>
          <t>3</t>
        </is>
      </c>
      <c r="AL2781" t="inlineStr">
        <is>
          <t>---</t>
        </is>
      </c>
      <c r="AM2781" t="inlineStr">
        <is>
          <t>0</t>
        </is>
      </c>
      <c r="AN2781" t="inlineStr">
        <is>
          <t>---</t>
        </is>
      </c>
      <c r="AO2781" t="inlineStr">
        <is>
          <t>1</t>
        </is>
      </c>
      <c r="AP2781" t="inlineStr">
        <is>
          <t>1</t>
        </is>
      </c>
      <c r="AQ2781" t="inlineStr"/>
      <c r="AR2781" t="inlineStr"/>
      <c r="AS2781" t="inlineStr"/>
      <c r="AT2781" t="inlineStr"/>
      <c r="AU2781" t="inlineStr">
        <is>
          <t>---</t>
        </is>
      </c>
      <c r="AV2781" t="inlineStr">
        <is>
          <t>---</t>
        </is>
      </c>
      <c r="AW2781" t="inlineStr">
        <is>
          <t>---</t>
        </is>
      </c>
      <c r="AX2781" t="inlineStr">
        <is>
          <t>---</t>
        </is>
      </c>
      <c r="AY2781" t="inlineStr">
        <is>
          <t>---</t>
        </is>
      </c>
      <c r="AZ2781" t="inlineStr">
        <is>
          <t>---</t>
        </is>
      </c>
      <c r="BA2781" t="inlineStr">
        <is>
          <t>60825dc3d2144612a8c0588bc9c618f4</t>
        </is>
      </c>
      <c r="BB2781" t="inlineStr">
        <is>
          <t>http://openrosa.org/formdesigner/0B48E039-1E80-49A7-AC24-732B6E788E39</t>
        </is>
      </c>
      <c r="BC2781" t="inlineStr">
        <is>
          <t>Ration et autres visites</t>
        </is>
      </c>
      <c r="BD2781" t="inlineStr">
        <is>
          <t>CommCare Android, version "2.57.0"(474404). App v16173. CommCare Version 2.57.0. Build 474404, built on: 2025-06-25</t>
        </is>
      </c>
      <c r="BE2781" t="inlineStr">
        <is>
          <t>commcare_52f6c027-3e99-4ba4-b769-4cad75051ed2</t>
        </is>
      </c>
      <c r="BF2781" t="inlineStr"/>
      <c r="BG2781" t="inlineStr">
        <is>
          <t>f13d8149fc6d39ebe86af18272310ff9</t>
        </is>
      </c>
      <c r="BH2781" t="inlineStr">
        <is>
          <t>e80e5bb19d0d4d1e94c8a1a966fa7d8f</t>
        </is>
      </c>
      <c r="BI2781" t="inlineStr">
        <is>
          <t>15246</t>
        </is>
      </c>
      <c r="BJ2781" t="inlineStr">
        <is>
          <t>XFormInstance</t>
        </is>
      </c>
      <c r="BK2781" t="inlineStr">
        <is>
          <t>4ed5a7dc720711f0a02cfd908ed2334b</t>
        </is>
      </c>
      <c r="BL2781" t="b">
        <v>0</v>
      </c>
      <c r="BM2781" t="inlineStr">
        <is>
          <t>---</t>
        </is>
      </c>
      <c r="BN2781" t="inlineStr">
        <is>
          <t>200.113.214.6</t>
        </is>
      </c>
      <c r="BO2781" t="inlineStr">
        <is>
          <t>Tasienne/exavier Toussaint/tafaline</t>
        </is>
      </c>
    </row>
    <row r="2782">
      <c r="A2782" t="inlineStr">
        <is>
          <t>2780</t>
        </is>
      </c>
      <c r="B2782" t="inlineStr">
        <is>
          <t>5ac5c755-30e2-4873-8291-0d5cb8b8e7fd</t>
        </is>
      </c>
      <c r="C2782" t="inlineStr">
        <is>
          <t>2025-08-05</t>
        </is>
      </c>
      <c r="D2782" t="inlineStr">
        <is>
          <t>3</t>
        </is>
      </c>
      <c r="E2782" t="inlineStr">
        <is>
          <t>---</t>
        </is>
      </c>
      <c r="F2782" t="inlineStr">
        <is>
          <t>0</t>
        </is>
      </c>
      <c r="G2782" t="inlineStr">
        <is>
          <t>---</t>
        </is>
      </c>
      <c r="H2782" t="inlineStr">
        <is>
          <t>1</t>
        </is>
      </c>
      <c r="I2782" t="inlineStr">
        <is>
          <t>1</t>
        </is>
      </c>
      <c r="J2782" t="inlineStr">
        <is>
          <t>1</t>
        </is>
      </c>
      <c r="K2782" t="inlineStr">
        <is>
          <t>---</t>
        </is>
      </c>
      <c r="L2782" t="inlineStr">
        <is>
          <t>---</t>
        </is>
      </c>
      <c r="M2782" t="inlineStr">
        <is>
          <t>---</t>
        </is>
      </c>
      <c r="N2782" t="inlineStr">
        <is>
          <t>---</t>
        </is>
      </c>
      <c r="O2782" t="inlineStr">
        <is>
          <t>---</t>
        </is>
      </c>
      <c r="P2782" t="inlineStr">
        <is>
          <t>---</t>
        </is>
      </c>
      <c r="Q2782" t="inlineStr">
        <is>
          <t>---</t>
        </is>
      </c>
      <c r="R2782" t="inlineStr"/>
      <c r="S2782" t="inlineStr"/>
      <c r="T2782" t="inlineStr"/>
      <c r="U2782" t="inlineStr"/>
      <c r="V2782" t="inlineStr"/>
      <c r="W2782" t="inlineStr"/>
      <c r="X2782" t="inlineStr">
        <is>
          <t>GRO/HAMG/ST01641</t>
        </is>
      </c>
      <c r="Y2782" t="inlineStr">
        <is>
          <t>GRO/HAMG/ST01641</t>
        </is>
      </c>
      <c r="Z2782" t="inlineStr">
        <is>
          <t>2025-08-05 21:31:55</t>
        </is>
      </c>
      <c r="AA2782" t="inlineStr">
        <is>
          <t>2025-08-05 21:31:42</t>
        </is>
      </c>
      <c r="AB2782" t="inlineStr">
        <is>
          <t>6norvilus</t>
        </is>
      </c>
      <c r="AC2782" t="inlineStr">
        <is>
          <t>2025-08-05 21:18:55</t>
        </is>
      </c>
      <c r="AD2782" s="1" t="inlineStr">
        <is>
          <t>https://www.commcarehq.org/a/caris-test/reports/form_data/5ac5c755-30e2-4873-8291-0d5cb8b8e7fd/</t>
        </is>
      </c>
      <c r="AE2782" t="inlineStr">
        <is>
          <t>---</t>
        </is>
      </c>
      <c r="AF2782" t="inlineStr">
        <is>
          <t>3c5a623af057e23a32ae4000_23169</t>
        </is>
      </c>
      <c r="AG2782" t="inlineStr">
        <is>
          <t>OK</t>
        </is>
      </c>
      <c r="AH2782" t="inlineStr">
        <is>
          <t>2025-08-05 21:31:55</t>
        </is>
      </c>
      <c r="AI2782" t="inlineStr">
        <is>
          <t>60825dc3d2144612a8c0588bc9c618f4</t>
        </is>
      </c>
      <c r="AJ2782" t="inlineStr">
        <is>
          <t>2025-08-05</t>
        </is>
      </c>
      <c r="AK2782" t="inlineStr">
        <is>
          <t>3</t>
        </is>
      </c>
      <c r="AL2782" t="inlineStr">
        <is>
          <t>---</t>
        </is>
      </c>
      <c r="AM2782" t="inlineStr">
        <is>
          <t>0</t>
        </is>
      </c>
      <c r="AN2782" t="inlineStr">
        <is>
          <t>---</t>
        </is>
      </c>
      <c r="AO2782" t="inlineStr">
        <is>
          <t>1</t>
        </is>
      </c>
      <c r="AP2782" t="inlineStr">
        <is>
          <t>1</t>
        </is>
      </c>
      <c r="AQ2782" t="inlineStr"/>
      <c r="AR2782" t="inlineStr"/>
      <c r="AS2782" t="inlineStr"/>
      <c r="AT2782" t="inlineStr"/>
      <c r="AU2782" t="inlineStr">
        <is>
          <t>---</t>
        </is>
      </c>
      <c r="AV2782" t="inlineStr">
        <is>
          <t>---</t>
        </is>
      </c>
      <c r="AW2782" t="inlineStr">
        <is>
          <t>---</t>
        </is>
      </c>
      <c r="AX2782" t="inlineStr">
        <is>
          <t>---</t>
        </is>
      </c>
      <c r="AY2782" t="inlineStr">
        <is>
          <t>---</t>
        </is>
      </c>
      <c r="AZ2782" t="inlineStr">
        <is>
          <t>---</t>
        </is>
      </c>
      <c r="BA2782" t="inlineStr">
        <is>
          <t>60825dc3d2144612a8c0588bc9c618f4</t>
        </is>
      </c>
      <c r="BB2782" t="inlineStr">
        <is>
          <t>http://openrosa.org/formdesigner/0B48E039-1E80-49A7-AC24-732B6E788E39</t>
        </is>
      </c>
      <c r="BC2782" t="inlineStr">
        <is>
          <t>Ration et autres visites</t>
        </is>
      </c>
      <c r="BD2782" t="inlineStr">
        <is>
          <t>CommCare Android, version "2.57.0"(474404). App v16173. CommCare Version 2.57.0. Build 474404, built on: 2025-06-25</t>
        </is>
      </c>
      <c r="BE2782" t="inlineStr">
        <is>
          <t>commcare_52f6c027-3e99-4ba4-b769-4cad75051ed2</t>
        </is>
      </c>
      <c r="BF2782" t="inlineStr"/>
      <c r="BG2782" t="inlineStr">
        <is>
          <t>f13d8149fc6d39ebe86af18272310ff9</t>
        </is>
      </c>
      <c r="BH2782" t="inlineStr">
        <is>
          <t>e80e5bb19d0d4d1e94c8a1a966fa7d8f</t>
        </is>
      </c>
      <c r="BI2782" t="inlineStr">
        <is>
          <t>15246</t>
        </is>
      </c>
      <c r="BJ2782" t="inlineStr">
        <is>
          <t>XFormInstance</t>
        </is>
      </c>
      <c r="BK2782" t="inlineStr">
        <is>
          <t>4ed5a7dc720711f0a02cfd908ed2334b</t>
        </is>
      </c>
      <c r="BL2782" t="b">
        <v>0</v>
      </c>
      <c r="BM2782" t="inlineStr">
        <is>
          <t>---</t>
        </is>
      </c>
      <c r="BN2782" t="inlineStr">
        <is>
          <t>200.113.214.6</t>
        </is>
      </c>
      <c r="BO2782" t="inlineStr">
        <is>
          <t>LOVENS SAUREL</t>
        </is>
      </c>
    </row>
    <row r="2783">
      <c r="A2783" t="inlineStr">
        <is>
          <t>2781</t>
        </is>
      </c>
      <c r="B2783" t="inlineStr">
        <is>
          <t>b7ae7f0c-c3c7-4240-9dde-a80d7487c87c</t>
        </is>
      </c>
      <c r="C2783" t="inlineStr">
        <is>
          <t>2025-08-05</t>
        </is>
      </c>
      <c r="D2783" t="inlineStr">
        <is>
          <t>3</t>
        </is>
      </c>
      <c r="E2783" t="inlineStr">
        <is>
          <t>---</t>
        </is>
      </c>
      <c r="F2783" t="inlineStr">
        <is>
          <t>0</t>
        </is>
      </c>
      <c r="G2783" t="inlineStr">
        <is>
          <t>---</t>
        </is>
      </c>
      <c r="H2783" t="inlineStr">
        <is>
          <t>1</t>
        </is>
      </c>
      <c r="I2783" t="inlineStr">
        <is>
          <t>1</t>
        </is>
      </c>
      <c r="J2783" t="inlineStr">
        <is>
          <t>1</t>
        </is>
      </c>
      <c r="K2783" t="inlineStr">
        <is>
          <t>---</t>
        </is>
      </c>
      <c r="L2783" t="inlineStr">
        <is>
          <t>---</t>
        </is>
      </c>
      <c r="M2783" t="inlineStr">
        <is>
          <t>---</t>
        </is>
      </c>
      <c r="N2783" t="inlineStr">
        <is>
          <t>---</t>
        </is>
      </c>
      <c r="O2783" t="inlineStr">
        <is>
          <t>---</t>
        </is>
      </c>
      <c r="P2783" t="inlineStr">
        <is>
          <t>---</t>
        </is>
      </c>
      <c r="Q2783" t="inlineStr">
        <is>
          <t>---</t>
        </is>
      </c>
      <c r="R2783" t="inlineStr"/>
      <c r="S2783" t="inlineStr"/>
      <c r="T2783" t="inlineStr"/>
      <c r="U2783" t="inlineStr"/>
      <c r="V2783" t="inlineStr"/>
      <c r="W2783" t="inlineStr"/>
      <c r="X2783" t="inlineStr">
        <is>
          <t>GRO/HAMG/ST01111</t>
        </is>
      </c>
      <c r="Y2783" t="inlineStr">
        <is>
          <t>GRO/HAMG/ST01111</t>
        </is>
      </c>
      <c r="Z2783" t="inlineStr">
        <is>
          <t>2025-08-05 21:32:22</t>
        </is>
      </c>
      <c r="AA2783" t="inlineStr">
        <is>
          <t>2025-08-05 21:32:09</t>
        </is>
      </c>
      <c r="AB2783" t="inlineStr">
        <is>
          <t>6norvilus</t>
        </is>
      </c>
      <c r="AC2783" t="inlineStr">
        <is>
          <t>2025-08-05 21:19:22</t>
        </is>
      </c>
      <c r="AD2783" s="1" t="inlineStr">
        <is>
          <t>https://www.commcarehq.org/a/caris-test/reports/form_data/b7ae7f0c-c3c7-4240-9dde-a80d7487c87c/</t>
        </is>
      </c>
      <c r="AE2783" t="inlineStr">
        <is>
          <t>---</t>
        </is>
      </c>
      <c r="AF2783" t="inlineStr">
        <is>
          <t>20b99595f1cc46c5911779d136c6caf7</t>
        </is>
      </c>
      <c r="AG2783" t="inlineStr">
        <is>
          <t>OK</t>
        </is>
      </c>
      <c r="AH2783" t="inlineStr">
        <is>
          <t>2025-08-05 21:32:22</t>
        </is>
      </c>
      <c r="AI2783" t="inlineStr">
        <is>
          <t>60825dc3d2144612a8c0588bc9c618f4</t>
        </is>
      </c>
      <c r="AJ2783" t="inlineStr">
        <is>
          <t>2025-08-05</t>
        </is>
      </c>
      <c r="AK2783" t="inlineStr">
        <is>
          <t>3</t>
        </is>
      </c>
      <c r="AL2783" t="inlineStr">
        <is>
          <t>---</t>
        </is>
      </c>
      <c r="AM2783" t="inlineStr">
        <is>
          <t>0</t>
        </is>
      </c>
      <c r="AN2783" t="inlineStr">
        <is>
          <t>---</t>
        </is>
      </c>
      <c r="AO2783" t="inlineStr">
        <is>
          <t>1</t>
        </is>
      </c>
      <c r="AP2783" t="inlineStr">
        <is>
          <t>1</t>
        </is>
      </c>
      <c r="AQ2783" t="inlineStr"/>
      <c r="AR2783" t="inlineStr"/>
      <c r="AS2783" t="inlineStr"/>
      <c r="AT2783" t="inlineStr"/>
      <c r="AU2783" t="inlineStr">
        <is>
          <t>---</t>
        </is>
      </c>
      <c r="AV2783" t="inlineStr">
        <is>
          <t>---</t>
        </is>
      </c>
      <c r="AW2783" t="inlineStr">
        <is>
          <t>---</t>
        </is>
      </c>
      <c r="AX2783" t="inlineStr">
        <is>
          <t>---</t>
        </is>
      </c>
      <c r="AY2783" t="inlineStr">
        <is>
          <t>---</t>
        </is>
      </c>
      <c r="AZ2783" t="inlineStr">
        <is>
          <t>---</t>
        </is>
      </c>
      <c r="BA2783" t="inlineStr">
        <is>
          <t>60825dc3d2144612a8c0588bc9c618f4</t>
        </is>
      </c>
      <c r="BB2783" t="inlineStr">
        <is>
          <t>http://openrosa.org/formdesigner/0B48E039-1E80-49A7-AC24-732B6E788E39</t>
        </is>
      </c>
      <c r="BC2783" t="inlineStr">
        <is>
          <t>Ration et autres visites</t>
        </is>
      </c>
      <c r="BD2783" t="inlineStr">
        <is>
          <t>CommCare Android, version "2.57.0"(474404). App v16173. CommCare Version 2.57.0. Build 474404, built on: 2025-06-25</t>
        </is>
      </c>
      <c r="BE2783" t="inlineStr">
        <is>
          <t>commcare_52f6c027-3e99-4ba4-b769-4cad75051ed2</t>
        </is>
      </c>
      <c r="BF2783" t="inlineStr"/>
      <c r="BG2783" t="inlineStr">
        <is>
          <t>f13d8149fc6d39ebe86af18272310ff9</t>
        </is>
      </c>
      <c r="BH2783" t="inlineStr">
        <is>
          <t>e80e5bb19d0d4d1e94c8a1a966fa7d8f</t>
        </is>
      </c>
      <c r="BI2783" t="inlineStr">
        <is>
          <t>15246</t>
        </is>
      </c>
      <c r="BJ2783" t="inlineStr">
        <is>
          <t>XFormInstance</t>
        </is>
      </c>
      <c r="BK2783" t="inlineStr">
        <is>
          <t>4ed5a7dc720711f0a02cfd908ed2334b</t>
        </is>
      </c>
      <c r="BL2783" t="b">
        <v>0</v>
      </c>
      <c r="BM2783" t="inlineStr">
        <is>
          <t>---</t>
        </is>
      </c>
      <c r="BN2783" t="inlineStr">
        <is>
          <t>200.113.214.6</t>
        </is>
      </c>
      <c r="BO2783" t="inlineStr">
        <is>
          <t>Dieuvincia Gerard</t>
        </is>
      </c>
    </row>
    <row r="2784">
      <c r="A2784" t="inlineStr">
        <is>
          <t>2782</t>
        </is>
      </c>
      <c r="B2784" t="inlineStr">
        <is>
          <t>0246d388-ad27-4af8-891a-6e5e0674ba98</t>
        </is>
      </c>
      <c r="C2784" t="inlineStr">
        <is>
          <t>2025-07-29</t>
        </is>
      </c>
      <c r="D2784" t="inlineStr">
        <is>
          <t>4</t>
        </is>
      </c>
      <c r="E2784" t="inlineStr">
        <is>
          <t>visite pour motivation pour camp d'été</t>
        </is>
      </c>
      <c r="F2784" t="inlineStr">
        <is>
          <t>1</t>
        </is>
      </c>
      <c r="G2784" t="inlineStr">
        <is>
          <t>pour camps d'été</t>
        </is>
      </c>
      <c r="H2784" t="inlineStr">
        <is>
          <t>1</t>
        </is>
      </c>
      <c r="I2784" t="inlineStr">
        <is>
          <t>0</t>
        </is>
      </c>
      <c r="J2784" t="inlineStr">
        <is>
          <t>---</t>
        </is>
      </c>
      <c r="K2784" t="inlineStr">
        <is>
          <t>---</t>
        </is>
      </c>
      <c r="L2784" t="inlineStr">
        <is>
          <t>---</t>
        </is>
      </c>
      <c r="M2784" t="inlineStr">
        <is>
          <t>---</t>
        </is>
      </c>
      <c r="N2784" t="inlineStr">
        <is>
          <t>---</t>
        </is>
      </c>
      <c r="O2784" t="inlineStr">
        <is>
          <t>---</t>
        </is>
      </c>
      <c r="P2784" t="inlineStr">
        <is>
          <t>---</t>
        </is>
      </c>
      <c r="Q2784" t="inlineStr">
        <is>
          <t>---</t>
        </is>
      </c>
      <c r="R2784" t="inlineStr">
        <is>
          <t>---</t>
        </is>
      </c>
      <c r="S2784" t="inlineStr">
        <is>
          <t>---</t>
        </is>
      </c>
      <c r="T2784" t="inlineStr">
        <is>
          <t>---</t>
        </is>
      </c>
      <c r="U2784" t="inlineStr">
        <is>
          <t>---</t>
        </is>
      </c>
      <c r="V2784" t="inlineStr">
        <is>
          <t>---</t>
        </is>
      </c>
      <c r="W2784" t="inlineStr"/>
      <c r="X2784" t="inlineStr">
        <is>
          <t>PAP/OMFP/ST04891</t>
        </is>
      </c>
      <c r="Y2784" t="inlineStr">
        <is>
          <t>PAP/OMFP/ST04891</t>
        </is>
      </c>
      <c r="Z2784" t="inlineStr">
        <is>
          <t>2025-08-05 15:05:41</t>
        </is>
      </c>
      <c r="AA2784" t="inlineStr">
        <is>
          <t>2025-08-05 15:04:09</t>
        </is>
      </c>
      <c r="AB2784" t="inlineStr">
        <is>
          <t>2higgie</t>
        </is>
      </c>
      <c r="AC2784" t="inlineStr">
        <is>
          <t>2025-08-05 21:39:59</t>
        </is>
      </c>
      <c r="AD2784" s="1" t="inlineStr">
        <is>
          <t>https://www.commcarehq.org/a/caris-test/reports/form_data/0246d388-ad27-4af8-891a-6e5e0674ba98/</t>
        </is>
      </c>
      <c r="AE2784" t="inlineStr">
        <is>
          <t>---</t>
        </is>
      </c>
      <c r="AF2784" t="inlineStr">
        <is>
          <t>3c5a623af057e23a32ae4000_127644</t>
        </is>
      </c>
      <c r="AG2784" t="inlineStr">
        <is>
          <t>---</t>
        </is>
      </c>
      <c r="AH2784" t="inlineStr">
        <is>
          <t>2025-08-05 15:05:41</t>
        </is>
      </c>
      <c r="AI2784" t="inlineStr">
        <is>
          <t>04b63b4d09b5f758ab1bb4b49b51e9d0</t>
        </is>
      </c>
      <c r="AJ2784" t="inlineStr">
        <is>
          <t>2025-07-29</t>
        </is>
      </c>
      <c r="AK2784" t="inlineStr">
        <is>
          <t>4</t>
        </is>
      </c>
      <c r="AL2784" t="inlineStr">
        <is>
          <t>visite pour motivation pour camp d'été</t>
        </is>
      </c>
      <c r="AM2784" t="inlineStr">
        <is>
          <t>1</t>
        </is>
      </c>
      <c r="AN2784" t="inlineStr">
        <is>
          <t>pour camps d'été</t>
        </is>
      </c>
      <c r="AO2784" t="inlineStr">
        <is>
          <t>1</t>
        </is>
      </c>
      <c r="AP2784" t="inlineStr">
        <is>
          <t>0</t>
        </is>
      </c>
      <c r="AQ2784" t="inlineStr">
        <is>
          <t>---</t>
        </is>
      </c>
      <c r="AR2784" t="inlineStr">
        <is>
          <t>---</t>
        </is>
      </c>
      <c r="AS2784" t="inlineStr">
        <is>
          <t>---</t>
        </is>
      </c>
      <c r="AT2784" t="inlineStr"/>
      <c r="AU2784" t="inlineStr">
        <is>
          <t>---</t>
        </is>
      </c>
      <c r="AV2784" t="inlineStr">
        <is>
          <t>---</t>
        </is>
      </c>
      <c r="AW2784" t="inlineStr">
        <is>
          <t>---</t>
        </is>
      </c>
      <c r="AX2784" t="inlineStr">
        <is>
          <t>---</t>
        </is>
      </c>
      <c r="AY2784" t="inlineStr">
        <is>
          <t>---</t>
        </is>
      </c>
      <c r="AZ2784" t="inlineStr">
        <is>
          <t>---</t>
        </is>
      </c>
      <c r="BA2784" t="inlineStr">
        <is>
          <t>04b63b4d09b5f758ab1bb4b49b51e9d0</t>
        </is>
      </c>
      <c r="BB2784" t="inlineStr">
        <is>
          <t>http://openrosa.org/formdesigner/0B48E039-1E80-49A7-AC24-732B6E788E39</t>
        </is>
      </c>
      <c r="BC2784" t="inlineStr">
        <is>
          <t>Ration et autres visites</t>
        </is>
      </c>
      <c r="BD2784" t="inlineStr">
        <is>
          <t>CommCare Android, version "2.57.1"(474458). App v16173. CommCare Version 2.57.1. Build 474458, built on: 2025-07-03</t>
        </is>
      </c>
      <c r="BE2784" t="inlineStr">
        <is>
          <t>commcare_f379e98d-deb2-406c-bb23-c551c5606f69</t>
        </is>
      </c>
      <c r="BF2784" t="inlineStr"/>
      <c r="BG2784" t="inlineStr">
        <is>
          <t>f13d8149fc6d39ebe86af18272310ff9</t>
        </is>
      </c>
      <c r="BH2784" t="inlineStr">
        <is>
          <t>e80e5bb19d0d4d1e94c8a1a966fa7d8f</t>
        </is>
      </c>
      <c r="BI2784" t="inlineStr">
        <is>
          <t>15246</t>
        </is>
      </c>
      <c r="BJ2784" t="inlineStr">
        <is>
          <t>XFormInstance</t>
        </is>
      </c>
      <c r="BK2784" t="inlineStr">
        <is>
          <t>cc18fdf86d6011f08e8b551c0cdf5b98</t>
        </is>
      </c>
      <c r="BL2784" t="b">
        <v>0</v>
      </c>
      <c r="BM2784" t="inlineStr">
        <is>
          <t>---</t>
        </is>
      </c>
      <c r="BN2784" t="inlineStr">
        <is>
          <t>200.113.214.126</t>
        </is>
      </c>
      <c r="BO2784" t="inlineStr">
        <is>
          <t>Edouard Jennifer</t>
        </is>
      </c>
    </row>
    <row r="2785">
      <c r="A2785" t="inlineStr">
        <is>
          <t>2783</t>
        </is>
      </c>
      <c r="B2785" t="inlineStr">
        <is>
          <t>23ea776b-db5e-4188-9c32-5662ee95f073</t>
        </is>
      </c>
      <c r="C2785" t="inlineStr">
        <is>
          <t>2025-07-29</t>
        </is>
      </c>
      <c r="D2785" t="inlineStr">
        <is>
          <t>4</t>
        </is>
      </c>
      <c r="E2785" t="inlineStr">
        <is>
          <t>motivation pour camp d'été</t>
        </is>
      </c>
      <c r="F2785" t="inlineStr">
        <is>
          <t>1</t>
        </is>
      </c>
      <c r="G2785" t="inlineStr">
        <is>
          <t>camp d'été</t>
        </is>
      </c>
      <c r="H2785" t="inlineStr">
        <is>
          <t>1</t>
        </is>
      </c>
      <c r="I2785" t="inlineStr">
        <is>
          <t>0</t>
        </is>
      </c>
      <c r="J2785" t="inlineStr">
        <is>
          <t>---</t>
        </is>
      </c>
      <c r="K2785" t="inlineStr">
        <is>
          <t>---</t>
        </is>
      </c>
      <c r="L2785" t="inlineStr">
        <is>
          <t>---</t>
        </is>
      </c>
      <c r="M2785" t="inlineStr">
        <is>
          <t>---</t>
        </is>
      </c>
      <c r="N2785" t="inlineStr">
        <is>
          <t>---</t>
        </is>
      </c>
      <c r="O2785" t="inlineStr">
        <is>
          <t>---</t>
        </is>
      </c>
      <c r="P2785" t="inlineStr">
        <is>
          <t>---</t>
        </is>
      </c>
      <c r="Q2785" t="inlineStr">
        <is>
          <t>---</t>
        </is>
      </c>
      <c r="R2785" t="inlineStr">
        <is>
          <t>---</t>
        </is>
      </c>
      <c r="S2785" t="inlineStr">
        <is>
          <t>---</t>
        </is>
      </c>
      <c r="T2785" t="inlineStr">
        <is>
          <t>---</t>
        </is>
      </c>
      <c r="U2785" t="inlineStr">
        <is>
          <t>---</t>
        </is>
      </c>
      <c r="V2785" t="inlineStr">
        <is>
          <t>---</t>
        </is>
      </c>
      <c r="W2785" t="inlineStr"/>
      <c r="X2785" t="inlineStr">
        <is>
          <t>PAP/OMFP/ST04890</t>
        </is>
      </c>
      <c r="Y2785" t="inlineStr">
        <is>
          <t>PAP/OMFP/ST04890</t>
        </is>
      </c>
      <c r="Z2785" t="inlineStr">
        <is>
          <t>2025-08-05 15:07:06</t>
        </is>
      </c>
      <c r="AA2785" t="inlineStr">
        <is>
          <t>2025-08-05 15:05:58</t>
        </is>
      </c>
      <c r="AB2785" t="inlineStr">
        <is>
          <t>2higgie</t>
        </is>
      </c>
      <c r="AC2785" t="inlineStr">
        <is>
          <t>2025-08-05 21:40:24</t>
        </is>
      </c>
      <c r="AD2785" s="1" t="inlineStr">
        <is>
          <t>https://www.commcarehq.org/a/caris-test/reports/form_data/23ea776b-db5e-4188-9c32-5662ee95f073/</t>
        </is>
      </c>
      <c r="AE2785" t="inlineStr">
        <is>
          <t>---</t>
        </is>
      </c>
      <c r="AF2785" t="inlineStr">
        <is>
          <t>3c5a623af057e23a32ae4000_127649</t>
        </is>
      </c>
      <c r="AG2785" t="inlineStr">
        <is>
          <t>---</t>
        </is>
      </c>
      <c r="AH2785" t="inlineStr">
        <is>
          <t>2025-08-05 15:07:06</t>
        </is>
      </c>
      <c r="AI2785" t="inlineStr">
        <is>
          <t>04b63b4d09b5f758ab1bb4b49b51e9d0</t>
        </is>
      </c>
      <c r="AJ2785" t="inlineStr">
        <is>
          <t>2025-07-29</t>
        </is>
      </c>
      <c r="AK2785" t="inlineStr">
        <is>
          <t>4</t>
        </is>
      </c>
      <c r="AL2785" t="inlineStr">
        <is>
          <t>motivation pour camp d'été</t>
        </is>
      </c>
      <c r="AM2785" t="inlineStr">
        <is>
          <t>1</t>
        </is>
      </c>
      <c r="AN2785" t="inlineStr">
        <is>
          <t>camp d'été</t>
        </is>
      </c>
      <c r="AO2785" t="inlineStr">
        <is>
          <t>1</t>
        </is>
      </c>
      <c r="AP2785" t="inlineStr">
        <is>
          <t>0</t>
        </is>
      </c>
      <c r="AQ2785" t="inlineStr">
        <is>
          <t>---</t>
        </is>
      </c>
      <c r="AR2785" t="inlineStr">
        <is>
          <t>---</t>
        </is>
      </c>
      <c r="AS2785" t="inlineStr">
        <is>
          <t>---</t>
        </is>
      </c>
      <c r="AT2785" t="inlineStr"/>
      <c r="AU2785" t="inlineStr">
        <is>
          <t>---</t>
        </is>
      </c>
      <c r="AV2785" t="inlineStr">
        <is>
          <t>---</t>
        </is>
      </c>
      <c r="AW2785" t="inlineStr">
        <is>
          <t>---</t>
        </is>
      </c>
      <c r="AX2785" t="inlineStr">
        <is>
          <t>---</t>
        </is>
      </c>
      <c r="AY2785" t="inlineStr">
        <is>
          <t>---</t>
        </is>
      </c>
      <c r="AZ2785" t="inlineStr">
        <is>
          <t>---</t>
        </is>
      </c>
      <c r="BA2785" t="inlineStr">
        <is>
          <t>04b63b4d09b5f758ab1bb4b49b51e9d0</t>
        </is>
      </c>
      <c r="BB2785" t="inlineStr">
        <is>
          <t>http://openrosa.org/formdesigner/0B48E039-1E80-49A7-AC24-732B6E788E39</t>
        </is>
      </c>
      <c r="BC2785" t="inlineStr">
        <is>
          <t>Ration et autres visites</t>
        </is>
      </c>
      <c r="BD2785" t="inlineStr">
        <is>
          <t>CommCare Android, version "2.57.1"(474458). App v16173. CommCare Version 2.57.1. Build 474458, built on: 2025-07-03</t>
        </is>
      </c>
      <c r="BE2785" t="inlineStr">
        <is>
          <t>commcare_f379e98d-deb2-406c-bb23-c551c5606f69</t>
        </is>
      </c>
      <c r="BF2785" t="inlineStr"/>
      <c r="BG2785" t="inlineStr">
        <is>
          <t>f13d8149fc6d39ebe86af18272310ff9</t>
        </is>
      </c>
      <c r="BH2785" t="inlineStr">
        <is>
          <t>e80e5bb19d0d4d1e94c8a1a966fa7d8f</t>
        </is>
      </c>
      <c r="BI2785" t="inlineStr">
        <is>
          <t>15246</t>
        </is>
      </c>
      <c r="BJ2785" t="inlineStr">
        <is>
          <t>XFormInstance</t>
        </is>
      </c>
      <c r="BK2785" t="inlineStr">
        <is>
          <t>cc18fdf86d6011f08e8b551c0cdf5b98</t>
        </is>
      </c>
      <c r="BL2785" t="b">
        <v>0</v>
      </c>
      <c r="BM2785" t="inlineStr">
        <is>
          <t>---</t>
        </is>
      </c>
      <c r="BN2785" t="inlineStr">
        <is>
          <t>200.113.214.126</t>
        </is>
      </c>
      <c r="BO2785" t="inlineStr">
        <is>
          <t>Edouard Kender</t>
        </is>
      </c>
    </row>
    <row r="2786">
      <c r="A2786" t="inlineStr">
        <is>
          <t>2784</t>
        </is>
      </c>
      <c r="B2786" t="inlineStr">
        <is>
          <t>2847987e-b70c-4755-b184-d87d3d264527</t>
        </is>
      </c>
      <c r="C2786" t="inlineStr">
        <is>
          <t>2025-07-30</t>
        </is>
      </c>
      <c r="D2786" t="inlineStr">
        <is>
          <t>4</t>
        </is>
      </c>
      <c r="E2786" t="inlineStr">
        <is>
          <t>motivation pour camp d'éte</t>
        </is>
      </c>
      <c r="F2786" t="inlineStr">
        <is>
          <t>1</t>
        </is>
      </c>
      <c r="G2786" t="inlineStr">
        <is>
          <t>pour camp d'été</t>
        </is>
      </c>
      <c r="H2786" t="inlineStr">
        <is>
          <t>1</t>
        </is>
      </c>
      <c r="I2786" t="inlineStr">
        <is>
          <t>1</t>
        </is>
      </c>
      <c r="J2786" t="inlineStr">
        <is>
          <t>4</t>
        </is>
      </c>
      <c r="K2786" t="inlineStr">
        <is>
          <t>---</t>
        </is>
      </c>
      <c r="L2786" t="inlineStr">
        <is>
          <t>---</t>
        </is>
      </c>
      <c r="M2786" t="inlineStr">
        <is>
          <t>---</t>
        </is>
      </c>
      <c r="N2786" t="inlineStr">
        <is>
          <t>---</t>
        </is>
      </c>
      <c r="O2786" t="inlineStr">
        <is>
          <t>---</t>
        </is>
      </c>
      <c r="P2786" t="inlineStr">
        <is>
          <t>---</t>
        </is>
      </c>
      <c r="Q2786" t="inlineStr">
        <is>
          <t>---</t>
        </is>
      </c>
      <c r="R2786" t="inlineStr"/>
      <c r="S2786" t="inlineStr"/>
      <c r="T2786" t="inlineStr"/>
      <c r="U2786" t="inlineStr"/>
      <c r="V2786" t="inlineStr"/>
      <c r="W2786" t="inlineStr"/>
      <c r="X2786" t="inlineStr">
        <is>
          <t>PAP/OMFP/ST05360</t>
        </is>
      </c>
      <c r="Y2786" t="inlineStr">
        <is>
          <t>PAP/OMFP/ST05360</t>
        </is>
      </c>
      <c r="Z2786" t="inlineStr">
        <is>
          <t>2025-08-05 16:02:15</t>
        </is>
      </c>
      <c r="AA2786" t="inlineStr">
        <is>
          <t>2025-08-05 15:59:40</t>
        </is>
      </c>
      <c r="AB2786" t="inlineStr">
        <is>
          <t>2higgie</t>
        </is>
      </c>
      <c r="AC2786" t="inlineStr">
        <is>
          <t>2025-08-05 21:40:28</t>
        </is>
      </c>
      <c r="AD2786" s="1" t="inlineStr">
        <is>
          <t>https://www.commcarehq.org/a/caris-test/reports/form_data/2847987e-b70c-4755-b184-d87d3d264527/</t>
        </is>
      </c>
      <c r="AE2786" t="inlineStr">
        <is>
          <t>---</t>
        </is>
      </c>
      <c r="AF2786" t="inlineStr">
        <is>
          <t>3c5a623af057e23a32ae4000_166365</t>
        </is>
      </c>
      <c r="AG2786" t="inlineStr">
        <is>
          <t>---</t>
        </is>
      </c>
      <c r="AH2786" t="inlineStr">
        <is>
          <t>2025-08-05 16:02:15</t>
        </is>
      </c>
      <c r="AI2786" t="inlineStr">
        <is>
          <t>04b63b4d09b5f758ab1bb4b49b51e9d0</t>
        </is>
      </c>
      <c r="AJ2786" t="inlineStr">
        <is>
          <t>2025-07-30</t>
        </is>
      </c>
      <c r="AK2786" t="inlineStr">
        <is>
          <t>4</t>
        </is>
      </c>
      <c r="AL2786" t="inlineStr">
        <is>
          <t>motivation pour camp d'éte</t>
        </is>
      </c>
      <c r="AM2786" t="inlineStr">
        <is>
          <t>1</t>
        </is>
      </c>
      <c r="AN2786" t="inlineStr">
        <is>
          <t>pour camp d'été</t>
        </is>
      </c>
      <c r="AO2786" t="inlineStr">
        <is>
          <t>1</t>
        </is>
      </c>
      <c r="AP2786" t="inlineStr">
        <is>
          <t>1</t>
        </is>
      </c>
      <c r="AQ2786" t="inlineStr"/>
      <c r="AR2786" t="inlineStr"/>
      <c r="AS2786" t="inlineStr"/>
      <c r="AT2786" t="inlineStr"/>
      <c r="AU2786" t="inlineStr">
        <is>
          <t>---</t>
        </is>
      </c>
      <c r="AV2786" t="inlineStr">
        <is>
          <t>---</t>
        </is>
      </c>
      <c r="AW2786" t="inlineStr">
        <is>
          <t>---</t>
        </is>
      </c>
      <c r="AX2786" t="inlineStr">
        <is>
          <t>---</t>
        </is>
      </c>
      <c r="AY2786" t="inlineStr">
        <is>
          <t>---</t>
        </is>
      </c>
      <c r="AZ2786" t="inlineStr">
        <is>
          <t>---</t>
        </is>
      </c>
      <c r="BA2786" t="inlineStr">
        <is>
          <t>04b63b4d09b5f758ab1bb4b49b51e9d0</t>
        </is>
      </c>
      <c r="BB2786" t="inlineStr">
        <is>
          <t>http://openrosa.org/formdesigner/0B48E039-1E80-49A7-AC24-732B6E788E39</t>
        </is>
      </c>
      <c r="BC2786" t="inlineStr">
        <is>
          <t>Ration et autres visites</t>
        </is>
      </c>
      <c r="BD2786" t="inlineStr">
        <is>
          <t>CommCare Android, version "2.57.1"(474458). App v16173. CommCare Version 2.57.1. Build 474458, built on: 2025-07-03</t>
        </is>
      </c>
      <c r="BE2786" t="inlineStr">
        <is>
          <t>commcare_f379e98d-deb2-406c-bb23-c551c5606f69</t>
        </is>
      </c>
      <c r="BF2786" t="inlineStr"/>
      <c r="BG2786" t="inlineStr">
        <is>
          <t>f13d8149fc6d39ebe86af18272310ff9</t>
        </is>
      </c>
      <c r="BH2786" t="inlineStr">
        <is>
          <t>e80e5bb19d0d4d1e94c8a1a966fa7d8f</t>
        </is>
      </c>
      <c r="BI2786" t="inlineStr">
        <is>
          <t>15246</t>
        </is>
      </c>
      <c r="BJ2786" t="inlineStr">
        <is>
          <t>XFormInstance</t>
        </is>
      </c>
      <c r="BK2786" t="inlineStr">
        <is>
          <t>cc18fdf86d6011f08e8b551c0cdf5b98</t>
        </is>
      </c>
      <c r="BL2786" t="b">
        <v>0</v>
      </c>
      <c r="BM2786" t="inlineStr">
        <is>
          <t>---</t>
        </is>
      </c>
      <c r="BN2786" t="inlineStr">
        <is>
          <t>200.113.214.126</t>
        </is>
      </c>
      <c r="BO2786" t="inlineStr">
        <is>
          <t>Ludia Louis</t>
        </is>
      </c>
    </row>
    <row r="2787">
      <c r="A2787" t="inlineStr">
        <is>
          <t>2785</t>
        </is>
      </c>
      <c r="B2787" t="inlineStr">
        <is>
          <t>6b465371-c86b-4fcd-af33-cd6f0f3203f1</t>
        </is>
      </c>
      <c r="C2787" t="inlineStr">
        <is>
          <t>2025-07-30</t>
        </is>
      </c>
      <c r="D2787" t="inlineStr">
        <is>
          <t>4</t>
        </is>
      </c>
      <c r="E2787" t="inlineStr">
        <is>
          <t>visite pour camp d'été</t>
        </is>
      </c>
      <c r="F2787" t="inlineStr">
        <is>
          <t>1</t>
        </is>
      </c>
      <c r="G2787" t="inlineStr">
        <is>
          <t>pour camps d'été</t>
        </is>
      </c>
      <c r="H2787" t="inlineStr">
        <is>
          <t>1</t>
        </is>
      </c>
      <c r="I2787" t="inlineStr">
        <is>
          <t>1</t>
        </is>
      </c>
      <c r="J2787" t="inlineStr">
        <is>
          <t>4</t>
        </is>
      </c>
      <c r="K2787" t="inlineStr">
        <is>
          <t>---</t>
        </is>
      </c>
      <c r="L2787" t="inlineStr">
        <is>
          <t>---</t>
        </is>
      </c>
      <c r="M2787" t="inlineStr">
        <is>
          <t>---</t>
        </is>
      </c>
      <c r="N2787" t="inlineStr">
        <is>
          <t>---</t>
        </is>
      </c>
      <c r="O2787" t="inlineStr">
        <is>
          <t>---</t>
        </is>
      </c>
      <c r="P2787" t="inlineStr">
        <is>
          <t>---</t>
        </is>
      </c>
      <c r="Q2787" t="inlineStr">
        <is>
          <t>---</t>
        </is>
      </c>
      <c r="R2787" t="inlineStr"/>
      <c r="S2787" t="inlineStr"/>
      <c r="T2787" t="inlineStr"/>
      <c r="U2787" t="inlineStr"/>
      <c r="V2787" t="inlineStr"/>
      <c r="W2787" t="inlineStr"/>
      <c r="X2787" t="inlineStr">
        <is>
          <t>PAP/HBMP/ST05246</t>
        </is>
      </c>
      <c r="Y2787" t="inlineStr">
        <is>
          <t>PAP/HBMP/ST05246</t>
        </is>
      </c>
      <c r="Z2787" t="inlineStr">
        <is>
          <t>2025-08-05 16:04:46</t>
        </is>
      </c>
      <c r="AA2787" t="inlineStr">
        <is>
          <t>2025-08-05 16:02:49</t>
        </is>
      </c>
      <c r="AB2787" t="inlineStr">
        <is>
          <t>2higgie</t>
        </is>
      </c>
      <c r="AC2787" t="inlineStr">
        <is>
          <t>2025-08-05 21:40:30</t>
        </is>
      </c>
      <c r="AD2787" s="1" t="inlineStr">
        <is>
          <t>https://www.commcarehq.org/a/caris-test/reports/form_data/6b465371-c86b-4fcd-af33-cd6f0f3203f1/</t>
        </is>
      </c>
      <c r="AE2787" t="inlineStr">
        <is>
          <t>---</t>
        </is>
      </c>
      <c r="AF2787" t="inlineStr">
        <is>
          <t>3c5a623af057e23a32ae4000_180860</t>
        </is>
      </c>
      <c r="AG2787" t="inlineStr">
        <is>
          <t>---</t>
        </is>
      </c>
      <c r="AH2787" t="inlineStr">
        <is>
          <t>2025-08-05 16:04:46</t>
        </is>
      </c>
      <c r="AI2787" t="inlineStr">
        <is>
          <t>04b63b4d09b5f758ab1bb4b49b51e9d0</t>
        </is>
      </c>
      <c r="AJ2787" t="inlineStr">
        <is>
          <t>2025-07-30</t>
        </is>
      </c>
      <c r="AK2787" t="inlineStr">
        <is>
          <t>4</t>
        </is>
      </c>
      <c r="AL2787" t="inlineStr">
        <is>
          <t>visite pour camp d'été</t>
        </is>
      </c>
      <c r="AM2787" t="inlineStr">
        <is>
          <t>1</t>
        </is>
      </c>
      <c r="AN2787" t="inlineStr">
        <is>
          <t>pour camps d'été</t>
        </is>
      </c>
      <c r="AO2787" t="inlineStr">
        <is>
          <t>1</t>
        </is>
      </c>
      <c r="AP2787" t="inlineStr">
        <is>
          <t>1</t>
        </is>
      </c>
      <c r="AQ2787" t="inlineStr"/>
      <c r="AR2787" t="inlineStr"/>
      <c r="AS2787" t="inlineStr"/>
      <c r="AT2787" t="inlineStr"/>
      <c r="AU2787" t="inlineStr">
        <is>
          <t>---</t>
        </is>
      </c>
      <c r="AV2787" t="inlineStr">
        <is>
          <t>---</t>
        </is>
      </c>
      <c r="AW2787" t="inlineStr">
        <is>
          <t>---</t>
        </is>
      </c>
      <c r="AX2787" t="inlineStr">
        <is>
          <t>---</t>
        </is>
      </c>
      <c r="AY2787" t="inlineStr">
        <is>
          <t>---</t>
        </is>
      </c>
      <c r="AZ2787" t="inlineStr">
        <is>
          <t>---</t>
        </is>
      </c>
      <c r="BA2787" t="inlineStr">
        <is>
          <t>04b63b4d09b5f758ab1bb4b49b51e9d0</t>
        </is>
      </c>
      <c r="BB2787" t="inlineStr">
        <is>
          <t>http://openrosa.org/formdesigner/0B48E039-1E80-49A7-AC24-732B6E788E39</t>
        </is>
      </c>
      <c r="BC2787" t="inlineStr">
        <is>
          <t>Ration et autres visites</t>
        </is>
      </c>
      <c r="BD2787" t="inlineStr">
        <is>
          <t>CommCare Android, version "2.57.1"(474458). App v16173. CommCare Version 2.57.1. Build 474458, built on: 2025-07-03</t>
        </is>
      </c>
      <c r="BE2787" t="inlineStr">
        <is>
          <t>commcare_f379e98d-deb2-406c-bb23-c551c5606f69</t>
        </is>
      </c>
      <c r="BF2787" t="inlineStr"/>
      <c r="BG2787" t="inlineStr">
        <is>
          <t>f13d8149fc6d39ebe86af18272310ff9</t>
        </is>
      </c>
      <c r="BH2787" t="inlineStr">
        <is>
          <t>e80e5bb19d0d4d1e94c8a1a966fa7d8f</t>
        </is>
      </c>
      <c r="BI2787" t="inlineStr">
        <is>
          <t>15246</t>
        </is>
      </c>
      <c r="BJ2787" t="inlineStr">
        <is>
          <t>XFormInstance</t>
        </is>
      </c>
      <c r="BK2787" t="inlineStr">
        <is>
          <t>cc18fdf86d6011f08e8b551c0cdf5b98</t>
        </is>
      </c>
      <c r="BL2787" t="b">
        <v>0</v>
      </c>
      <c r="BM2787" t="inlineStr">
        <is>
          <t>---</t>
        </is>
      </c>
      <c r="BN2787" t="inlineStr">
        <is>
          <t>200.113.214.126</t>
        </is>
      </c>
      <c r="BO2787" t="inlineStr">
        <is>
          <t>Briana Jean</t>
        </is>
      </c>
    </row>
    <row r="2788">
      <c r="A2788" t="inlineStr">
        <is>
          <t>2786</t>
        </is>
      </c>
      <c r="B2788" t="inlineStr">
        <is>
          <t>f93a2dda-0ac1-48d5-bcb8-ce23249ab1c4</t>
        </is>
      </c>
      <c r="C2788" t="inlineStr">
        <is>
          <t>2025-07-30</t>
        </is>
      </c>
      <c r="D2788" t="inlineStr">
        <is>
          <t>4</t>
        </is>
      </c>
      <c r="E2788" t="inlineStr">
        <is>
          <t>pour camp d'été</t>
        </is>
      </c>
      <c r="F2788" t="inlineStr">
        <is>
          <t>1</t>
        </is>
      </c>
      <c r="G2788" t="inlineStr">
        <is>
          <t>pour camp d'été</t>
        </is>
      </c>
      <c r="H2788" t="inlineStr">
        <is>
          <t>1</t>
        </is>
      </c>
      <c r="I2788" t="inlineStr">
        <is>
          <t>1</t>
        </is>
      </c>
      <c r="J2788" t="inlineStr">
        <is>
          <t>3</t>
        </is>
      </c>
      <c r="K2788" t="inlineStr">
        <is>
          <t>---</t>
        </is>
      </c>
      <c r="L2788" t="inlineStr">
        <is>
          <t>---</t>
        </is>
      </c>
      <c r="M2788" t="inlineStr">
        <is>
          <t>---</t>
        </is>
      </c>
      <c r="N2788" t="inlineStr">
        <is>
          <t>---</t>
        </is>
      </c>
      <c r="O2788" t="inlineStr">
        <is>
          <t>---</t>
        </is>
      </c>
      <c r="P2788" t="inlineStr">
        <is>
          <t>---</t>
        </is>
      </c>
      <c r="Q2788" t="inlineStr">
        <is>
          <t>---</t>
        </is>
      </c>
      <c r="R2788" t="inlineStr"/>
      <c r="S2788" t="inlineStr"/>
      <c r="T2788" t="inlineStr"/>
      <c r="U2788" t="inlineStr"/>
      <c r="V2788" t="inlineStr"/>
      <c r="W2788" t="inlineStr"/>
      <c r="X2788" t="inlineStr">
        <is>
          <t>PAP/OMFP/ST05667</t>
        </is>
      </c>
      <c r="Y2788" t="inlineStr">
        <is>
          <t>PAP/OMFP/ST05667</t>
        </is>
      </c>
      <c r="Z2788" t="inlineStr">
        <is>
          <t>2025-08-05 16:06:59</t>
        </is>
      </c>
      <c r="AA2788" t="inlineStr">
        <is>
          <t>2025-08-05 16:05:26</t>
        </is>
      </c>
      <c r="AB2788" t="inlineStr">
        <is>
          <t>2higgie</t>
        </is>
      </c>
      <c r="AC2788" t="inlineStr">
        <is>
          <t>2025-08-05 21:40:33</t>
        </is>
      </c>
      <c r="AD2788" s="1" t="inlineStr">
        <is>
          <t>https://www.commcarehq.org/a/caris-test/reports/form_data/f93a2dda-0ac1-48d5-bcb8-ce23249ab1c4/</t>
        </is>
      </c>
      <c r="AE2788" t="inlineStr">
        <is>
          <t>---</t>
        </is>
      </c>
      <c r="AF2788" t="inlineStr">
        <is>
          <t>3c5a623af057e23a32ae4000_174681</t>
        </is>
      </c>
      <c r="AG2788" t="inlineStr">
        <is>
          <t>---</t>
        </is>
      </c>
      <c r="AH2788" t="inlineStr">
        <is>
          <t>2025-08-05 16:06:59</t>
        </is>
      </c>
      <c r="AI2788" t="inlineStr">
        <is>
          <t>04b63b4d09b5f758ab1bb4b49b51e9d0</t>
        </is>
      </c>
      <c r="AJ2788" t="inlineStr">
        <is>
          <t>2025-07-30</t>
        </is>
      </c>
      <c r="AK2788" t="inlineStr">
        <is>
          <t>4</t>
        </is>
      </c>
      <c r="AL2788" t="inlineStr">
        <is>
          <t>pour camp d'été</t>
        </is>
      </c>
      <c r="AM2788" t="inlineStr">
        <is>
          <t>1</t>
        </is>
      </c>
      <c r="AN2788" t="inlineStr">
        <is>
          <t>pour camp d'été</t>
        </is>
      </c>
      <c r="AO2788" t="inlineStr">
        <is>
          <t>1</t>
        </is>
      </c>
      <c r="AP2788" t="inlineStr">
        <is>
          <t>1</t>
        </is>
      </c>
      <c r="AQ2788" t="inlineStr"/>
      <c r="AR2788" t="inlineStr"/>
      <c r="AS2788" t="inlineStr"/>
      <c r="AT2788" t="inlineStr"/>
      <c r="AU2788" t="inlineStr">
        <is>
          <t>---</t>
        </is>
      </c>
      <c r="AV2788" t="inlineStr">
        <is>
          <t>---</t>
        </is>
      </c>
      <c r="AW2788" t="inlineStr">
        <is>
          <t>---</t>
        </is>
      </c>
      <c r="AX2788" t="inlineStr">
        <is>
          <t>---</t>
        </is>
      </c>
      <c r="AY2788" t="inlineStr">
        <is>
          <t>---</t>
        </is>
      </c>
      <c r="AZ2788" t="inlineStr">
        <is>
          <t>---</t>
        </is>
      </c>
      <c r="BA2788" t="inlineStr">
        <is>
          <t>04b63b4d09b5f758ab1bb4b49b51e9d0</t>
        </is>
      </c>
      <c r="BB2788" t="inlineStr">
        <is>
          <t>http://openrosa.org/formdesigner/0B48E039-1E80-49A7-AC24-732B6E788E39</t>
        </is>
      </c>
      <c r="BC2788" t="inlineStr">
        <is>
          <t>Ration et autres visites</t>
        </is>
      </c>
      <c r="BD2788" t="inlineStr">
        <is>
          <t>CommCare Android, version "2.57.1"(474458). App v16173. CommCare Version 2.57.1. Build 474458, built on: 2025-07-03</t>
        </is>
      </c>
      <c r="BE2788" t="inlineStr">
        <is>
          <t>commcare_f379e98d-deb2-406c-bb23-c551c5606f69</t>
        </is>
      </c>
      <c r="BF2788" t="inlineStr"/>
      <c r="BG2788" t="inlineStr">
        <is>
          <t>f13d8149fc6d39ebe86af18272310ff9</t>
        </is>
      </c>
      <c r="BH2788" t="inlineStr">
        <is>
          <t>e80e5bb19d0d4d1e94c8a1a966fa7d8f</t>
        </is>
      </c>
      <c r="BI2788" t="inlineStr">
        <is>
          <t>15246</t>
        </is>
      </c>
      <c r="BJ2788" t="inlineStr">
        <is>
          <t>XFormInstance</t>
        </is>
      </c>
      <c r="BK2788" t="inlineStr">
        <is>
          <t>cc18fdf86d6011f08e8b551c0cdf5b98</t>
        </is>
      </c>
      <c r="BL2788" t="b">
        <v>0</v>
      </c>
      <c r="BM2788" t="inlineStr">
        <is>
          <t>---</t>
        </is>
      </c>
      <c r="BN2788" t="inlineStr">
        <is>
          <t>200.113.214.126</t>
        </is>
      </c>
      <c r="BO2788" t="inlineStr">
        <is>
          <t>Ascheline Jean</t>
        </is>
      </c>
    </row>
    <row r="2789">
      <c r="A2789" t="inlineStr">
        <is>
          <t>2787</t>
        </is>
      </c>
      <c r="B2789" t="inlineStr">
        <is>
          <t>ac09d52c-7ffe-4834-b5a3-7fbb2d8e295c</t>
        </is>
      </c>
      <c r="C2789" t="inlineStr">
        <is>
          <t>2025-07-31</t>
        </is>
      </c>
      <c r="D2789" t="inlineStr">
        <is>
          <t>4</t>
        </is>
      </c>
      <c r="E2789" t="inlineStr">
        <is>
          <t>visite pour camp d'été</t>
        </is>
      </c>
      <c r="F2789" t="inlineStr">
        <is>
          <t>1</t>
        </is>
      </c>
      <c r="G2789" t="inlineStr">
        <is>
          <t>l'adresse a juvenat mais introuvable pour le camp d'éte</t>
        </is>
      </c>
      <c r="H2789" t="inlineStr">
        <is>
          <t>0</t>
        </is>
      </c>
      <c r="I2789" t="inlineStr">
        <is>
          <t>0</t>
        </is>
      </c>
      <c r="J2789" t="inlineStr">
        <is>
          <t>---</t>
        </is>
      </c>
      <c r="K2789" t="inlineStr">
        <is>
          <t>---</t>
        </is>
      </c>
      <c r="L2789" t="inlineStr">
        <is>
          <t>---</t>
        </is>
      </c>
      <c r="M2789" t="inlineStr">
        <is>
          <t>---</t>
        </is>
      </c>
      <c r="N2789" t="inlineStr">
        <is>
          <t>---</t>
        </is>
      </c>
      <c r="O2789" t="inlineStr">
        <is>
          <t>---</t>
        </is>
      </c>
      <c r="P2789" t="inlineStr">
        <is>
          <t>---</t>
        </is>
      </c>
      <c r="Q2789" t="inlineStr">
        <is>
          <t>---</t>
        </is>
      </c>
      <c r="R2789" t="inlineStr">
        <is>
          <t>---</t>
        </is>
      </c>
      <c r="S2789" t="inlineStr">
        <is>
          <t>---</t>
        </is>
      </c>
      <c r="T2789" t="inlineStr">
        <is>
          <t>---</t>
        </is>
      </c>
      <c r="U2789" t="inlineStr">
        <is>
          <t>---</t>
        </is>
      </c>
      <c r="V2789" t="inlineStr">
        <is>
          <t>---</t>
        </is>
      </c>
      <c r="W2789" t="inlineStr"/>
      <c r="X2789" t="inlineStr">
        <is>
          <t>PAP/HBMP/ST05076</t>
        </is>
      </c>
      <c r="Y2789" t="inlineStr">
        <is>
          <t>PAP/HBMP/ST05076</t>
        </is>
      </c>
      <c r="Z2789" t="inlineStr">
        <is>
          <t>2025-08-05 16:15:22</t>
        </is>
      </c>
      <c r="AA2789" t="inlineStr">
        <is>
          <t>2025-08-05 16:08:27</t>
        </is>
      </c>
      <c r="AB2789" t="inlineStr">
        <is>
          <t>2higgie</t>
        </is>
      </c>
      <c r="AC2789" t="inlineStr">
        <is>
          <t>2025-08-05 21:42:26</t>
        </is>
      </c>
      <c r="AD2789" s="1" t="inlineStr">
        <is>
          <t>https://www.commcarehq.org/a/caris-test/reports/form_data/ac09d52c-7ffe-4834-b5a3-7fbb2d8e295c/</t>
        </is>
      </c>
      <c r="AE2789" t="inlineStr">
        <is>
          <t>---</t>
        </is>
      </c>
      <c r="AF2789" t="inlineStr">
        <is>
          <t>3c5a623af057e23a32ae4000_134423</t>
        </is>
      </c>
      <c r="AG2789" t="inlineStr">
        <is>
          <t>---</t>
        </is>
      </c>
      <c r="AH2789" t="inlineStr">
        <is>
          <t>2025-08-05 16:15:22</t>
        </is>
      </c>
      <c r="AI2789" t="inlineStr">
        <is>
          <t>04b63b4d09b5f758ab1bb4b49b51e9d0</t>
        </is>
      </c>
      <c r="AJ2789" t="inlineStr">
        <is>
          <t>2025-07-31</t>
        </is>
      </c>
      <c r="AK2789" t="inlineStr">
        <is>
          <t>4</t>
        </is>
      </c>
      <c r="AL2789" t="inlineStr">
        <is>
          <t>visite pour camp d'été</t>
        </is>
      </c>
      <c r="AM2789" t="inlineStr">
        <is>
          <t>1</t>
        </is>
      </c>
      <c r="AN2789" t="inlineStr">
        <is>
          <t>l'adresse a juvenat mais introuvable pour le camp d'éte</t>
        </is>
      </c>
      <c r="AO2789" t="inlineStr">
        <is>
          <t>0</t>
        </is>
      </c>
      <c r="AP2789" t="inlineStr">
        <is>
          <t>0</t>
        </is>
      </c>
      <c r="AQ2789" t="inlineStr">
        <is>
          <t>---</t>
        </is>
      </c>
      <c r="AR2789" t="inlineStr">
        <is>
          <t>---</t>
        </is>
      </c>
      <c r="AS2789" t="inlineStr">
        <is>
          <t>---</t>
        </is>
      </c>
      <c r="AT2789" t="inlineStr"/>
      <c r="AU2789" t="inlineStr">
        <is>
          <t>---</t>
        </is>
      </c>
      <c r="AV2789" t="inlineStr">
        <is>
          <t>---</t>
        </is>
      </c>
      <c r="AW2789" t="inlineStr">
        <is>
          <t>---</t>
        </is>
      </c>
      <c r="AX2789" t="inlineStr">
        <is>
          <t>---</t>
        </is>
      </c>
      <c r="AY2789" t="inlineStr">
        <is>
          <t>---</t>
        </is>
      </c>
      <c r="AZ2789" t="inlineStr">
        <is>
          <t>---</t>
        </is>
      </c>
      <c r="BA2789" t="inlineStr">
        <is>
          <t>04b63b4d09b5f758ab1bb4b49b51e9d0</t>
        </is>
      </c>
      <c r="BB2789" t="inlineStr">
        <is>
          <t>http://openrosa.org/formdesigner/0B48E039-1E80-49A7-AC24-732B6E788E39</t>
        </is>
      </c>
      <c r="BC2789" t="inlineStr">
        <is>
          <t>Ration et autres visites</t>
        </is>
      </c>
      <c r="BD2789" t="inlineStr">
        <is>
          <t>CommCare Android, version "2.57.1"(474458). App v16173. CommCare Version 2.57.1. Build 474458, built on: 2025-07-03</t>
        </is>
      </c>
      <c r="BE2789" t="inlineStr">
        <is>
          <t>commcare_f379e98d-deb2-406c-bb23-c551c5606f69</t>
        </is>
      </c>
      <c r="BF2789" t="inlineStr"/>
      <c r="BG2789" t="inlineStr">
        <is>
          <t>f13d8149fc6d39ebe86af18272310ff9</t>
        </is>
      </c>
      <c r="BH2789" t="inlineStr">
        <is>
          <t>e80e5bb19d0d4d1e94c8a1a966fa7d8f</t>
        </is>
      </c>
      <c r="BI2789" t="inlineStr">
        <is>
          <t>15246</t>
        </is>
      </c>
      <c r="BJ2789" t="inlineStr">
        <is>
          <t>XFormInstance</t>
        </is>
      </c>
      <c r="BK2789" t="inlineStr">
        <is>
          <t>cc18fdf86d6011f08e8b551c0cdf5b98</t>
        </is>
      </c>
      <c r="BL2789" t="b">
        <v>0</v>
      </c>
      <c r="BM2789" t="inlineStr">
        <is>
          <t>---</t>
        </is>
      </c>
      <c r="BN2789" t="inlineStr">
        <is>
          <t>200.113.214.126</t>
        </is>
      </c>
      <c r="BO2789" t="inlineStr">
        <is>
          <t>Rebecca Mackenley</t>
        </is>
      </c>
    </row>
    <row r="2790">
      <c r="A2790" t="inlineStr">
        <is>
          <t>2788</t>
        </is>
      </c>
      <c r="B2790" t="inlineStr">
        <is>
          <t>d71dd54f-ce75-423f-9e5a-f9213cb34437</t>
        </is>
      </c>
      <c r="C2790" t="inlineStr">
        <is>
          <t>2025-08-05</t>
        </is>
      </c>
      <c r="D2790" t="inlineStr">
        <is>
          <t>4</t>
        </is>
      </c>
      <c r="E2790" t="inlineStr">
        <is>
          <t>Renforcement d'adherence</t>
        </is>
      </c>
      <c r="F2790" t="inlineStr">
        <is>
          <t>0</t>
        </is>
      </c>
      <c r="G2790" t="inlineStr">
        <is>
          <t>Pas de telephone</t>
        </is>
      </c>
      <c r="H2790" t="inlineStr">
        <is>
          <t>1</t>
        </is>
      </c>
      <c r="I2790" t="inlineStr">
        <is>
          <t>1</t>
        </is>
      </c>
      <c r="J2790" t="inlineStr"/>
      <c r="K2790" t="inlineStr">
        <is>
          <t>---</t>
        </is>
      </c>
      <c r="L2790" t="inlineStr">
        <is>
          <t>---</t>
        </is>
      </c>
      <c r="M2790" t="inlineStr">
        <is>
          <t>---</t>
        </is>
      </c>
      <c r="N2790" t="inlineStr">
        <is>
          <t>---</t>
        </is>
      </c>
      <c r="O2790" t="inlineStr">
        <is>
          <t>---</t>
        </is>
      </c>
      <c r="P2790" t="inlineStr">
        <is>
          <t>---</t>
        </is>
      </c>
      <c r="Q2790" t="inlineStr">
        <is>
          <t>---</t>
        </is>
      </c>
      <c r="R2790" t="inlineStr"/>
      <c r="S2790" t="inlineStr"/>
      <c r="T2790" t="inlineStr"/>
      <c r="U2790" t="inlineStr"/>
      <c r="V2790" t="inlineStr"/>
      <c r="W2790" t="inlineStr"/>
      <c r="X2790" t="inlineStr">
        <is>
          <t>PIG/CSSR/ST00976</t>
        </is>
      </c>
      <c r="Y2790" t="inlineStr">
        <is>
          <t>PIG/CSSR/ST00976</t>
        </is>
      </c>
      <c r="Z2790" t="inlineStr">
        <is>
          <t>2025-08-05 21:53:49</t>
        </is>
      </c>
      <c r="AA2790" t="inlineStr">
        <is>
          <t>2025-08-05 21:53:05</t>
        </is>
      </c>
      <c r="AB2790" t="inlineStr">
        <is>
          <t>1ketly</t>
        </is>
      </c>
      <c r="AC2790" t="inlineStr">
        <is>
          <t>2025-08-05 21:55:31</t>
        </is>
      </c>
      <c r="AD2790" s="1" t="inlineStr">
        <is>
          <t>https://www.commcarehq.org/a/caris-test/reports/form_data/d71dd54f-ce75-423f-9e5a-f9213cb34437/</t>
        </is>
      </c>
      <c r="AE2790" t="inlineStr">
        <is>
          <t>---</t>
        </is>
      </c>
      <c r="AF2790" t="inlineStr">
        <is>
          <t>3c5a623af057e23a32ae4000_194353</t>
        </is>
      </c>
      <c r="AG2790" t="inlineStr">
        <is>
          <t>---</t>
        </is>
      </c>
      <c r="AH2790" t="inlineStr">
        <is>
          <t>2025-08-05 21:53:49</t>
        </is>
      </c>
      <c r="AI2790" t="inlineStr">
        <is>
          <t>a75dfcb32c444e83a4857eabadf7dd0f</t>
        </is>
      </c>
      <c r="AJ2790" t="inlineStr">
        <is>
          <t>2025-08-05</t>
        </is>
      </c>
      <c r="AK2790" t="inlineStr">
        <is>
          <t>4</t>
        </is>
      </c>
      <c r="AL2790" t="inlineStr">
        <is>
          <t>Renforcement d'adherence</t>
        </is>
      </c>
      <c r="AM2790" t="inlineStr">
        <is>
          <t>0</t>
        </is>
      </c>
      <c r="AN2790" t="inlineStr">
        <is>
          <t>Pas de telephone</t>
        </is>
      </c>
      <c r="AO2790" t="inlineStr">
        <is>
          <t>1</t>
        </is>
      </c>
      <c r="AP2790" t="inlineStr">
        <is>
          <t>1</t>
        </is>
      </c>
      <c r="AQ2790" t="inlineStr"/>
      <c r="AR2790" t="inlineStr"/>
      <c r="AS2790" t="inlineStr"/>
      <c r="AT2790" t="inlineStr"/>
      <c r="AU2790" t="inlineStr">
        <is>
          <t>---</t>
        </is>
      </c>
      <c r="AV2790" t="inlineStr">
        <is>
          <t>---</t>
        </is>
      </c>
      <c r="AW2790" t="inlineStr">
        <is>
          <t>---</t>
        </is>
      </c>
      <c r="AX2790" t="inlineStr">
        <is>
          <t>---</t>
        </is>
      </c>
      <c r="AY2790" t="inlineStr">
        <is>
          <t>---</t>
        </is>
      </c>
      <c r="AZ2790" t="inlineStr">
        <is>
          <t>---</t>
        </is>
      </c>
      <c r="BA2790" t="inlineStr">
        <is>
          <t>a75dfcb32c444e83a4857eabadf7dd0f</t>
        </is>
      </c>
      <c r="BB2790" t="inlineStr">
        <is>
          <t>http://openrosa.org/formdesigner/0B48E039-1E80-49A7-AC24-732B6E788E39</t>
        </is>
      </c>
      <c r="BC2790" t="inlineStr">
        <is>
          <t>Ration et autres visites</t>
        </is>
      </c>
      <c r="BD2790" t="inlineStr">
        <is>
          <t>CommCare Android, version "2.59.0"(477060). App v16173. CommCare Version 2.59.0. Build 477060, built on: 2025-07-28</t>
        </is>
      </c>
      <c r="BE2790" t="inlineStr">
        <is>
          <t>commcare_173380f7-b37d-43d8-ba2b-b49ceb66cb2e</t>
        </is>
      </c>
      <c r="BF2790" t="inlineStr">
        <is>
          <t>19.4389347 -72.2047453 327.0 13.08</t>
        </is>
      </c>
      <c r="BG2790" t="inlineStr">
        <is>
          <t>f13d8149fc6d39ebe86af18272310ff9</t>
        </is>
      </c>
      <c r="BH2790" t="inlineStr">
        <is>
          <t>e80e5bb19d0d4d1e94c8a1a966fa7d8f</t>
        </is>
      </c>
      <c r="BI2790" t="inlineStr">
        <is>
          <t>15246</t>
        </is>
      </c>
      <c r="BJ2790" t="inlineStr">
        <is>
          <t>XFormInstance</t>
        </is>
      </c>
      <c r="BK2790" t="inlineStr">
        <is>
          <t>4c15243e724611f0ba4bc1c133cfaf75</t>
        </is>
      </c>
      <c r="BL2790" t="b">
        <v>0</v>
      </c>
      <c r="BM2790" t="inlineStr">
        <is>
          <t>---</t>
        </is>
      </c>
      <c r="BN2790" t="inlineStr">
        <is>
          <t>200.113.238.131</t>
        </is>
      </c>
      <c r="BO2790" t="inlineStr">
        <is>
          <t>Djainalie Mondesir</t>
        </is>
      </c>
    </row>
    <row r="2791">
      <c r="A2791" t="inlineStr">
        <is>
          <t>2789</t>
        </is>
      </c>
      <c r="B2791" t="inlineStr">
        <is>
          <t>608d0b40-4f99-4dde-86ed-ad45ce895b05</t>
        </is>
      </c>
      <c r="C2791" t="inlineStr">
        <is>
          <t>2025-08-05</t>
        </is>
      </c>
      <c r="D2791" t="inlineStr">
        <is>
          <t>4</t>
        </is>
      </c>
      <c r="E2791" t="inlineStr">
        <is>
          <t>Suivi d'adherence</t>
        </is>
      </c>
      <c r="F2791" t="inlineStr">
        <is>
          <t>1</t>
        </is>
      </c>
      <c r="G2791" t="inlineStr">
        <is>
          <t>Non Disponible</t>
        </is>
      </c>
      <c r="H2791" t="inlineStr">
        <is>
          <t>1</t>
        </is>
      </c>
      <c r="I2791" t="inlineStr">
        <is>
          <t>1</t>
        </is>
      </c>
      <c r="J2791" t="inlineStr"/>
      <c r="K2791" t="inlineStr">
        <is>
          <t>---</t>
        </is>
      </c>
      <c r="L2791" t="inlineStr">
        <is>
          <t>---</t>
        </is>
      </c>
      <c r="M2791" t="inlineStr">
        <is>
          <t>---</t>
        </is>
      </c>
      <c r="N2791" t="inlineStr">
        <is>
          <t>---</t>
        </is>
      </c>
      <c r="O2791" t="inlineStr">
        <is>
          <t>---</t>
        </is>
      </c>
      <c r="P2791" t="inlineStr">
        <is>
          <t>---</t>
        </is>
      </c>
      <c r="Q2791" t="inlineStr">
        <is>
          <t>---</t>
        </is>
      </c>
      <c r="R2791" t="inlineStr"/>
      <c r="S2791" t="inlineStr"/>
      <c r="T2791" t="inlineStr"/>
      <c r="U2791" t="inlineStr"/>
      <c r="V2791" t="inlineStr"/>
      <c r="W2791" t="inlineStr"/>
      <c r="X2791" t="inlineStr">
        <is>
          <t>PIG/HOBP/00164</t>
        </is>
      </c>
      <c r="Y2791" t="inlineStr">
        <is>
          <t>PIG/HOBP/00164</t>
        </is>
      </c>
      <c r="Z2791" t="inlineStr">
        <is>
          <t>2025-08-05 21:54:59</t>
        </is>
      </c>
      <c r="AA2791" t="inlineStr">
        <is>
          <t>2025-08-05 21:54:12</t>
        </is>
      </c>
      <c r="AB2791" t="inlineStr">
        <is>
          <t>1ketly</t>
        </is>
      </c>
      <c r="AC2791" t="inlineStr">
        <is>
          <t>2025-08-05 21:55:32</t>
        </is>
      </c>
      <c r="AD2791" s="1" t="inlineStr">
        <is>
          <t>https://www.commcarehq.org/a/caris-test/reports/form_data/608d0b40-4f99-4dde-86ed-ad45ce895b05/</t>
        </is>
      </c>
      <c r="AE2791" t="inlineStr">
        <is>
          <t>---</t>
        </is>
      </c>
      <c r="AF2791" t="inlineStr">
        <is>
          <t>3c5a623af057e23a32ae4000_23932</t>
        </is>
      </c>
      <c r="AG2791" t="inlineStr">
        <is>
          <t>---</t>
        </is>
      </c>
      <c r="AH2791" t="inlineStr">
        <is>
          <t>2025-08-05 21:54:59</t>
        </is>
      </c>
      <c r="AI2791" t="inlineStr">
        <is>
          <t>a75dfcb32c444e83a4857eabadf7dd0f</t>
        </is>
      </c>
      <c r="AJ2791" t="inlineStr">
        <is>
          <t>2025-08-05</t>
        </is>
      </c>
      <c r="AK2791" t="inlineStr">
        <is>
          <t>4</t>
        </is>
      </c>
      <c r="AL2791" t="inlineStr">
        <is>
          <t>Suivi d'adherence</t>
        </is>
      </c>
      <c r="AM2791" t="inlineStr">
        <is>
          <t>1</t>
        </is>
      </c>
      <c r="AN2791" t="inlineStr">
        <is>
          <t>Non Disponible</t>
        </is>
      </c>
      <c r="AO2791" t="inlineStr">
        <is>
          <t>1</t>
        </is>
      </c>
      <c r="AP2791" t="inlineStr">
        <is>
          <t>1</t>
        </is>
      </c>
      <c r="AQ2791" t="inlineStr"/>
      <c r="AR2791" t="inlineStr"/>
      <c r="AS2791" t="inlineStr"/>
      <c r="AT2791" t="inlineStr"/>
      <c r="AU2791" t="inlineStr">
        <is>
          <t>---</t>
        </is>
      </c>
      <c r="AV2791" t="inlineStr">
        <is>
          <t>---</t>
        </is>
      </c>
      <c r="AW2791" t="inlineStr">
        <is>
          <t>---</t>
        </is>
      </c>
      <c r="AX2791" t="inlineStr">
        <is>
          <t>---</t>
        </is>
      </c>
      <c r="AY2791" t="inlineStr">
        <is>
          <t>---</t>
        </is>
      </c>
      <c r="AZ2791" t="inlineStr">
        <is>
          <t>---</t>
        </is>
      </c>
      <c r="BA2791" t="inlineStr">
        <is>
          <t>a75dfcb32c444e83a4857eabadf7dd0f</t>
        </is>
      </c>
      <c r="BB2791" t="inlineStr">
        <is>
          <t>http://openrosa.org/formdesigner/0B48E039-1E80-49A7-AC24-732B6E788E39</t>
        </is>
      </c>
      <c r="BC2791" t="inlineStr">
        <is>
          <t>Ration et autres visites</t>
        </is>
      </c>
      <c r="BD2791" t="inlineStr">
        <is>
          <t>CommCare Android, version "2.59.0"(477060). App v16173. CommCare Version 2.59.0. Build 477060, built on: 2025-07-28</t>
        </is>
      </c>
      <c r="BE2791" t="inlineStr">
        <is>
          <t>commcare_173380f7-b37d-43d8-ba2b-b49ceb66cb2e</t>
        </is>
      </c>
      <c r="BF2791" t="inlineStr">
        <is>
          <t>19.4389207 -72.2048246 326.0 14.08</t>
        </is>
      </c>
      <c r="BG2791" t="inlineStr">
        <is>
          <t>f13d8149fc6d39ebe86af18272310ff9</t>
        </is>
      </c>
      <c r="BH2791" t="inlineStr">
        <is>
          <t>e80e5bb19d0d4d1e94c8a1a966fa7d8f</t>
        </is>
      </c>
      <c r="BI2791" t="inlineStr">
        <is>
          <t>15246</t>
        </is>
      </c>
      <c r="BJ2791" t="inlineStr">
        <is>
          <t>XFormInstance</t>
        </is>
      </c>
      <c r="BK2791" t="inlineStr">
        <is>
          <t>4c15243e724611f0ba4bc1c133cfaf75</t>
        </is>
      </c>
      <c r="BL2791" t="b">
        <v>0</v>
      </c>
      <c r="BM2791" t="inlineStr">
        <is>
          <t>---</t>
        </is>
      </c>
      <c r="BN2791" t="inlineStr">
        <is>
          <t>200.113.238.131</t>
        </is>
      </c>
      <c r="BO2791" t="inlineStr">
        <is>
          <t>mervil Jn Tony</t>
        </is>
      </c>
    </row>
    <row r="2792">
      <c r="A2792" t="inlineStr">
        <is>
          <t>2790</t>
        </is>
      </c>
      <c r="B2792" t="inlineStr">
        <is>
          <t>3b124fe3-ce17-4de9-932e-afb30a7bb5c9</t>
        </is>
      </c>
      <c r="C2792" t="inlineStr">
        <is>
          <t>2025-08-04</t>
        </is>
      </c>
      <c r="D2792" t="inlineStr">
        <is>
          <t>3</t>
        </is>
      </c>
      <c r="E2792" t="inlineStr">
        <is>
          <t>---</t>
        </is>
      </c>
      <c r="F2792" t="inlineStr">
        <is>
          <t>0</t>
        </is>
      </c>
      <c r="G2792" t="inlineStr">
        <is>
          <t>---</t>
        </is>
      </c>
      <c r="H2792" t="inlineStr">
        <is>
          <t>1</t>
        </is>
      </c>
      <c r="I2792" t="inlineStr">
        <is>
          <t>1</t>
        </is>
      </c>
      <c r="J2792" t="inlineStr">
        <is>
          <t>1</t>
        </is>
      </c>
      <c r="K2792" t="inlineStr">
        <is>
          <t>---</t>
        </is>
      </c>
      <c r="L2792" t="inlineStr">
        <is>
          <t>---</t>
        </is>
      </c>
      <c r="M2792" t="inlineStr">
        <is>
          <t>---</t>
        </is>
      </c>
      <c r="N2792" t="inlineStr">
        <is>
          <t>---</t>
        </is>
      </c>
      <c r="O2792" t="inlineStr">
        <is>
          <t>---</t>
        </is>
      </c>
      <c r="P2792" t="inlineStr">
        <is>
          <t>---</t>
        </is>
      </c>
      <c r="Q2792" t="inlineStr">
        <is>
          <t>---</t>
        </is>
      </c>
      <c r="R2792" t="inlineStr"/>
      <c r="S2792" t="inlineStr"/>
      <c r="T2792" t="inlineStr"/>
      <c r="U2792" t="inlineStr"/>
      <c r="V2792" t="inlineStr"/>
      <c r="W2792" t="inlineStr"/>
      <c r="X2792" t="inlineStr">
        <is>
          <t>PIL/HOEP/PED01148</t>
        </is>
      </c>
      <c r="Y2792" t="inlineStr">
        <is>
          <t>PIL/HOEP/PED01148</t>
        </is>
      </c>
      <c r="Z2792" t="inlineStr">
        <is>
          <t>2025-08-06 00:53:31</t>
        </is>
      </c>
      <c r="AA2792" t="inlineStr">
        <is>
          <t>2025-08-06 00:53:11</t>
        </is>
      </c>
      <c r="AB2792" t="inlineStr">
        <is>
          <t>1rosanie</t>
        </is>
      </c>
      <c r="AC2792" t="inlineStr">
        <is>
          <t>2025-08-05 23:52:16</t>
        </is>
      </c>
      <c r="AD2792" s="1" t="inlineStr">
        <is>
          <t>https://www.commcarehq.org/a/caris-test/reports/form_data/3b124fe3-ce17-4de9-932e-afb30a7bb5c9/</t>
        </is>
      </c>
      <c r="AE2792" t="inlineStr">
        <is>
          <t>---</t>
        </is>
      </c>
      <c r="AF2792" t="inlineStr">
        <is>
          <t>f808b121baee4ebe8c4d8c8d3f34ccbd</t>
        </is>
      </c>
      <c r="AG2792" t="inlineStr">
        <is>
          <t>OK</t>
        </is>
      </c>
      <c r="AH2792" t="inlineStr">
        <is>
          <t>2025-08-06 00:53:31</t>
        </is>
      </c>
      <c r="AI2792" t="inlineStr">
        <is>
          <t>5e76516bd70905174acf0dc60c63d0f1</t>
        </is>
      </c>
      <c r="AJ2792" t="inlineStr">
        <is>
          <t>2025-08-04</t>
        </is>
      </c>
      <c r="AK2792" t="inlineStr">
        <is>
          <t>3</t>
        </is>
      </c>
      <c r="AL2792" t="inlineStr">
        <is>
          <t>---</t>
        </is>
      </c>
      <c r="AM2792" t="inlineStr">
        <is>
          <t>0</t>
        </is>
      </c>
      <c r="AN2792" t="inlineStr">
        <is>
          <t>---</t>
        </is>
      </c>
      <c r="AO2792" t="inlineStr">
        <is>
          <t>1</t>
        </is>
      </c>
      <c r="AP2792" t="inlineStr">
        <is>
          <t>1</t>
        </is>
      </c>
      <c r="AQ2792" t="inlineStr"/>
      <c r="AR2792" t="inlineStr"/>
      <c r="AS2792" t="inlineStr"/>
      <c r="AT2792" t="inlineStr"/>
      <c r="AU2792" t="inlineStr">
        <is>
          <t>---</t>
        </is>
      </c>
      <c r="AV2792" t="inlineStr">
        <is>
          <t>---</t>
        </is>
      </c>
      <c r="AW2792" t="inlineStr">
        <is>
          <t>---</t>
        </is>
      </c>
      <c r="AX2792" t="inlineStr">
        <is>
          <t>---</t>
        </is>
      </c>
      <c r="AY2792" t="inlineStr">
        <is>
          <t>---</t>
        </is>
      </c>
      <c r="AZ2792" t="inlineStr">
        <is>
          <t>---</t>
        </is>
      </c>
      <c r="BA2792" t="inlineStr">
        <is>
          <t>5e76516bd70905174acf0dc60c63d0f1</t>
        </is>
      </c>
      <c r="BB2792" t="inlineStr">
        <is>
          <t>http://openrosa.org/formdesigner/0B48E039-1E80-49A7-AC24-732B6E788E39</t>
        </is>
      </c>
      <c r="BC2792" t="inlineStr">
        <is>
          <t>Ration et autres visites</t>
        </is>
      </c>
      <c r="BD2792" t="inlineStr">
        <is>
          <t>CommCare Android, version "2.57.0"(472003). App v16173. CommCare Version 2.57.0. Build 472003, built on: 2025-04-18</t>
        </is>
      </c>
      <c r="BE2792" t="inlineStr">
        <is>
          <t>commcare_09393fc7-84bd-4d12-8af4-99e7e6cc72ed</t>
        </is>
      </c>
      <c r="BF2792" t="inlineStr"/>
      <c r="BG2792" t="inlineStr">
        <is>
          <t>f13d8149fc6d39ebe86af18272310ff9</t>
        </is>
      </c>
      <c r="BH2792" t="inlineStr">
        <is>
          <t>e80e5bb19d0d4d1e94c8a1a966fa7d8f</t>
        </is>
      </c>
      <c r="BI2792" t="inlineStr">
        <is>
          <t>15246</t>
        </is>
      </c>
      <c r="BJ2792" t="inlineStr">
        <is>
          <t>XFormInstance</t>
        </is>
      </c>
      <c r="BK2792" t="inlineStr">
        <is>
          <t>0d8b35a8725711f083f00b62bfb981ec</t>
        </is>
      </c>
      <c r="BL2792" t="b">
        <v>0</v>
      </c>
      <c r="BM2792" t="inlineStr">
        <is>
          <t>---</t>
        </is>
      </c>
      <c r="BN2792" t="inlineStr">
        <is>
          <t>200.113.253.167</t>
        </is>
      </c>
      <c r="BO2792" t="inlineStr">
        <is>
          <t>Jennifer Bolivar</t>
        </is>
      </c>
    </row>
    <row r="2793">
      <c r="A2793" t="inlineStr">
        <is>
          <t>2791</t>
        </is>
      </c>
      <c r="B2793" t="inlineStr">
        <is>
          <t>41c5c2d0-ad43-4d58-b888-831efc521093</t>
        </is>
      </c>
      <c r="C2793" t="inlineStr">
        <is>
          <t>2025-08-05</t>
        </is>
      </c>
      <c r="D2793" t="inlineStr">
        <is>
          <t>3</t>
        </is>
      </c>
      <c r="E2793" t="inlineStr">
        <is>
          <t>---</t>
        </is>
      </c>
      <c r="F2793" t="inlineStr">
        <is>
          <t>1</t>
        </is>
      </c>
      <c r="G2793" t="inlineStr">
        <is>
          <t>---</t>
        </is>
      </c>
      <c r="H2793" t="inlineStr">
        <is>
          <t>1</t>
        </is>
      </c>
      <c r="I2793" t="inlineStr">
        <is>
          <t>1</t>
        </is>
      </c>
      <c r="J2793" t="inlineStr">
        <is>
          <t>1</t>
        </is>
      </c>
      <c r="K2793" t="inlineStr">
        <is>
          <t>---</t>
        </is>
      </c>
      <c r="L2793" t="inlineStr">
        <is>
          <t>---</t>
        </is>
      </c>
      <c r="M2793" t="inlineStr">
        <is>
          <t>---</t>
        </is>
      </c>
      <c r="N2793" t="inlineStr">
        <is>
          <t>---</t>
        </is>
      </c>
      <c r="O2793" t="inlineStr">
        <is>
          <t>---</t>
        </is>
      </c>
      <c r="P2793" t="inlineStr">
        <is>
          <t>---</t>
        </is>
      </c>
      <c r="Q2793" t="inlineStr">
        <is>
          <t>---</t>
        </is>
      </c>
      <c r="R2793" t="inlineStr"/>
      <c r="S2793" t="inlineStr"/>
      <c r="T2793" t="inlineStr"/>
      <c r="U2793" t="inlineStr"/>
      <c r="V2793" t="inlineStr"/>
      <c r="W2793" t="inlineStr"/>
      <c r="X2793" t="inlineStr">
        <is>
          <t>LIM/HOSJ/ST02611</t>
        </is>
      </c>
      <c r="Y2793" t="inlineStr">
        <is>
          <t>LIM/HOSJ/ST02611</t>
        </is>
      </c>
      <c r="Z2793" t="inlineStr">
        <is>
          <t>2025-08-06 00:55:32</t>
        </is>
      </c>
      <c r="AA2793" t="inlineStr">
        <is>
          <t>2025-08-06 00:55:15</t>
        </is>
      </c>
      <c r="AB2793" t="inlineStr">
        <is>
          <t>1pierre</t>
        </is>
      </c>
      <c r="AC2793" t="inlineStr">
        <is>
          <t>2025-08-06 00:55:39</t>
        </is>
      </c>
      <c r="AD2793" s="1" t="inlineStr">
        <is>
          <t>https://www.commcarehq.org/a/caris-test/reports/form_data/41c5c2d0-ad43-4d58-b888-831efc521093/</t>
        </is>
      </c>
      <c r="AE2793" t="inlineStr">
        <is>
          <t>---</t>
        </is>
      </c>
      <c r="AF2793" t="inlineStr">
        <is>
          <t>3c5a623af057e23a32ae4000_32978</t>
        </is>
      </c>
      <c r="AG2793" t="inlineStr">
        <is>
          <t>OK</t>
        </is>
      </c>
      <c r="AH2793" t="inlineStr">
        <is>
          <t>2025-08-06 00:55:32</t>
        </is>
      </c>
      <c r="AI2793" t="inlineStr">
        <is>
          <t>045b1f386b2c56b3c3cb2962ea440b8b</t>
        </is>
      </c>
      <c r="AJ2793" t="inlineStr">
        <is>
          <t>2025-08-05</t>
        </is>
      </c>
      <c r="AK2793" t="inlineStr">
        <is>
          <t>3</t>
        </is>
      </c>
      <c r="AL2793" t="inlineStr">
        <is>
          <t>---</t>
        </is>
      </c>
      <c r="AM2793" t="inlineStr">
        <is>
          <t>1</t>
        </is>
      </c>
      <c r="AN2793" t="inlineStr">
        <is>
          <t>---</t>
        </is>
      </c>
      <c r="AO2793" t="inlineStr">
        <is>
          <t>1</t>
        </is>
      </c>
      <c r="AP2793" t="inlineStr">
        <is>
          <t>1</t>
        </is>
      </c>
      <c r="AQ2793" t="inlineStr"/>
      <c r="AR2793" t="inlineStr"/>
      <c r="AS2793" t="inlineStr"/>
      <c r="AT2793" t="inlineStr"/>
      <c r="AU2793" t="inlineStr">
        <is>
          <t>---</t>
        </is>
      </c>
      <c r="AV2793" t="inlineStr">
        <is>
          <t>---</t>
        </is>
      </c>
      <c r="AW2793" t="inlineStr">
        <is>
          <t>---</t>
        </is>
      </c>
      <c r="AX2793" t="inlineStr">
        <is>
          <t>---</t>
        </is>
      </c>
      <c r="AY2793" t="inlineStr">
        <is>
          <t>---</t>
        </is>
      </c>
      <c r="AZ2793" t="inlineStr">
        <is>
          <t>---</t>
        </is>
      </c>
      <c r="BA2793" t="inlineStr">
        <is>
          <t>045b1f386b2c56b3c3cb2962ea440b8b</t>
        </is>
      </c>
      <c r="BB2793" t="inlineStr">
        <is>
          <t>http://openrosa.org/formdesigner/0B48E039-1E80-49A7-AC24-732B6E788E39</t>
        </is>
      </c>
      <c r="BC2793" t="inlineStr">
        <is>
          <t>Ration et autres visites</t>
        </is>
      </c>
      <c r="BD2793" t="inlineStr">
        <is>
          <t>CommCare Android, version "2.57.0"(472005). App v16173. CommCare Version 2.57.0. Build 472005, built on: 2025-05-09</t>
        </is>
      </c>
      <c r="BE2793" t="inlineStr">
        <is>
          <t>commcare_05d78f59-ebda-491c-89b8-6c42bab0e02e</t>
        </is>
      </c>
      <c r="BF2793" t="inlineStr"/>
      <c r="BG2793" t="inlineStr">
        <is>
          <t>f13d8149fc6d39ebe86af18272310ff9</t>
        </is>
      </c>
      <c r="BH2793" t="inlineStr">
        <is>
          <t>e80e5bb19d0d4d1e94c8a1a966fa7d8f</t>
        </is>
      </c>
      <c r="BI2793" t="inlineStr">
        <is>
          <t>15246</t>
        </is>
      </c>
      <c r="BJ2793" t="inlineStr">
        <is>
          <t>XFormInstance</t>
        </is>
      </c>
      <c r="BK2793" t="inlineStr">
        <is>
          <t>3d6f8da0725711f0b83139e8e0dba43a</t>
        </is>
      </c>
      <c r="BL2793" t="b">
        <v>0</v>
      </c>
      <c r="BM2793" t="inlineStr">
        <is>
          <t>---</t>
        </is>
      </c>
      <c r="BN2793" t="inlineStr">
        <is>
          <t>190.115.176.76</t>
        </is>
      </c>
      <c r="BO2793" t="inlineStr">
        <is>
          <t>Rose Kerline Clervil</t>
        </is>
      </c>
    </row>
    <row r="2794">
      <c r="A2794" t="inlineStr">
        <is>
          <t>2792</t>
        </is>
      </c>
      <c r="B2794" t="inlineStr">
        <is>
          <t>64c030fc-a32f-42b8-9ae0-a2367ac3c518</t>
        </is>
      </c>
      <c r="C2794" t="inlineStr">
        <is>
          <t>2025-08-05</t>
        </is>
      </c>
      <c r="D2794" t="inlineStr">
        <is>
          <t>3</t>
        </is>
      </c>
      <c r="E2794" t="inlineStr">
        <is>
          <t>---</t>
        </is>
      </c>
      <c r="F2794" t="inlineStr">
        <is>
          <t>0</t>
        </is>
      </c>
      <c r="G2794" t="inlineStr">
        <is>
          <t>---</t>
        </is>
      </c>
      <c r="H2794" t="inlineStr">
        <is>
          <t>1</t>
        </is>
      </c>
      <c r="I2794" t="inlineStr">
        <is>
          <t>1</t>
        </is>
      </c>
      <c r="J2794" t="inlineStr"/>
      <c r="K2794" t="inlineStr">
        <is>
          <t>---</t>
        </is>
      </c>
      <c r="L2794" t="inlineStr">
        <is>
          <t>---</t>
        </is>
      </c>
      <c r="M2794" t="inlineStr">
        <is>
          <t>---</t>
        </is>
      </c>
      <c r="N2794" t="inlineStr">
        <is>
          <t>---</t>
        </is>
      </c>
      <c r="O2794" t="inlineStr">
        <is>
          <t>---</t>
        </is>
      </c>
      <c r="P2794" t="inlineStr">
        <is>
          <t>---</t>
        </is>
      </c>
      <c r="Q2794" t="inlineStr">
        <is>
          <t>---</t>
        </is>
      </c>
      <c r="R2794" t="inlineStr"/>
      <c r="S2794" t="inlineStr"/>
      <c r="T2794" t="inlineStr"/>
      <c r="U2794" t="inlineStr"/>
      <c r="V2794" t="inlineStr"/>
      <c r="W2794" t="inlineStr"/>
      <c r="X2794" t="inlineStr">
        <is>
          <t>PIL/HOEP/ST02986</t>
        </is>
      </c>
      <c r="Y2794" t="inlineStr">
        <is>
          <t>PIL/HOEP/ST02986</t>
        </is>
      </c>
      <c r="Z2794" t="inlineStr">
        <is>
          <t>2025-08-06 03:16:23</t>
        </is>
      </c>
      <c r="AA2794" t="inlineStr">
        <is>
          <t>2025-08-06 03:15:49</t>
        </is>
      </c>
      <c r="AB2794" t="inlineStr">
        <is>
          <t>1rosanie</t>
        </is>
      </c>
      <c r="AC2794" t="inlineStr">
        <is>
          <t>2025-08-06 02:15:08</t>
        </is>
      </c>
      <c r="AD2794" s="1" t="inlineStr">
        <is>
          <t>https://www.commcarehq.org/a/caris-test/reports/form_data/64c030fc-a32f-42b8-9ae0-a2367ac3c518/</t>
        </is>
      </c>
      <c r="AE2794" t="inlineStr">
        <is>
          <t>---</t>
        </is>
      </c>
      <c r="AF2794" t="inlineStr">
        <is>
          <t>3c5a623af057e23a32ae4000_72538</t>
        </is>
      </c>
      <c r="AG2794" t="inlineStr">
        <is>
          <t>OK</t>
        </is>
      </c>
      <c r="AH2794" t="inlineStr">
        <is>
          <t>2025-08-06 03:16:23</t>
        </is>
      </c>
      <c r="AI2794" t="inlineStr">
        <is>
          <t>5e76516bd70905174acf0dc60c63d0f1</t>
        </is>
      </c>
      <c r="AJ2794" t="inlineStr">
        <is>
          <t>2025-08-05</t>
        </is>
      </c>
      <c r="AK2794" t="inlineStr">
        <is>
          <t>3</t>
        </is>
      </c>
      <c r="AL2794" t="inlineStr">
        <is>
          <t>---</t>
        </is>
      </c>
      <c r="AM2794" t="inlineStr">
        <is>
          <t>0</t>
        </is>
      </c>
      <c r="AN2794" t="inlineStr">
        <is>
          <t>---</t>
        </is>
      </c>
      <c r="AO2794" t="inlineStr">
        <is>
          <t>1</t>
        </is>
      </c>
      <c r="AP2794" t="inlineStr">
        <is>
          <t>1</t>
        </is>
      </c>
      <c r="AQ2794" t="inlineStr"/>
      <c r="AR2794" t="inlineStr"/>
      <c r="AS2794" t="inlineStr"/>
      <c r="AT2794" t="inlineStr"/>
      <c r="AU2794" t="inlineStr">
        <is>
          <t>---</t>
        </is>
      </c>
      <c r="AV2794" t="inlineStr">
        <is>
          <t>---</t>
        </is>
      </c>
      <c r="AW2794" t="inlineStr">
        <is>
          <t>---</t>
        </is>
      </c>
      <c r="AX2794" t="inlineStr">
        <is>
          <t>---</t>
        </is>
      </c>
      <c r="AY2794" t="inlineStr">
        <is>
          <t>---</t>
        </is>
      </c>
      <c r="AZ2794" t="inlineStr">
        <is>
          <t>---</t>
        </is>
      </c>
      <c r="BA2794" t="inlineStr">
        <is>
          <t>5e76516bd70905174acf0dc60c63d0f1</t>
        </is>
      </c>
      <c r="BB2794" t="inlineStr">
        <is>
          <t>http://openrosa.org/formdesigner/0B48E039-1E80-49A7-AC24-732B6E788E39</t>
        </is>
      </c>
      <c r="BC2794" t="inlineStr">
        <is>
          <t>Ration et autres visites</t>
        </is>
      </c>
      <c r="BD2794" t="inlineStr">
        <is>
          <t>CommCare Android, version "2.57.0"(472003). App v16173. CommCare Version 2.57.0. Build 472003, built on: 2025-04-18</t>
        </is>
      </c>
      <c r="BE2794" t="inlineStr">
        <is>
          <t>commcare_09393fc7-84bd-4d12-8af4-99e7e6cc72ed</t>
        </is>
      </c>
      <c r="BF2794" t="inlineStr"/>
      <c r="BG2794" t="inlineStr">
        <is>
          <t>f13d8149fc6d39ebe86af18272310ff9</t>
        </is>
      </c>
      <c r="BH2794" t="inlineStr">
        <is>
          <t>e80e5bb19d0d4d1e94c8a1a966fa7d8f</t>
        </is>
      </c>
      <c r="BI2794" t="inlineStr">
        <is>
          <t>15246</t>
        </is>
      </c>
      <c r="BJ2794" t="inlineStr">
        <is>
          <t>XFormInstance</t>
        </is>
      </c>
      <c r="BK2794" t="inlineStr">
        <is>
          <t>6e5436a4725811f099325d5425286405</t>
        </is>
      </c>
      <c r="BL2794" t="b">
        <v>0</v>
      </c>
      <c r="BM2794" t="inlineStr">
        <is>
          <t>---</t>
        </is>
      </c>
      <c r="BN2794" t="inlineStr">
        <is>
          <t>200.113.253.174</t>
        </is>
      </c>
      <c r="BO2794" t="inlineStr">
        <is>
          <t>Kervens Vilbrun</t>
        </is>
      </c>
    </row>
    <row r="2795">
      <c r="A2795" t="inlineStr">
        <is>
          <t>2793</t>
        </is>
      </c>
      <c r="B2795" t="inlineStr">
        <is>
          <t>46d1a661-cc2e-4b57-975c-169b149bc153</t>
        </is>
      </c>
      <c r="C2795" t="inlineStr">
        <is>
          <t>2025-08-05</t>
        </is>
      </c>
      <c r="D2795" t="inlineStr">
        <is>
          <t>4</t>
        </is>
      </c>
      <c r="E2795" t="inlineStr">
        <is>
          <t>Adherence</t>
        </is>
      </c>
      <c r="F2795" t="inlineStr">
        <is>
          <t>0</t>
        </is>
      </c>
      <c r="G2795" t="inlineStr">
        <is>
          <t>Asherence</t>
        </is>
      </c>
      <c r="H2795" t="inlineStr">
        <is>
          <t>1</t>
        </is>
      </c>
      <c r="I2795" t="inlineStr">
        <is>
          <t>1</t>
        </is>
      </c>
      <c r="J2795" t="inlineStr">
        <is>
          <t>1</t>
        </is>
      </c>
      <c r="K2795" t="inlineStr">
        <is>
          <t>---</t>
        </is>
      </c>
      <c r="L2795" t="inlineStr">
        <is>
          <t>---</t>
        </is>
      </c>
      <c r="M2795" t="inlineStr">
        <is>
          <t>---</t>
        </is>
      </c>
      <c r="N2795" t="inlineStr">
        <is>
          <t>---</t>
        </is>
      </c>
      <c r="O2795" t="inlineStr">
        <is>
          <t>---</t>
        </is>
      </c>
      <c r="P2795" t="inlineStr">
        <is>
          <t>---</t>
        </is>
      </c>
      <c r="Q2795" t="inlineStr">
        <is>
          <t>---</t>
        </is>
      </c>
      <c r="R2795" t="inlineStr"/>
      <c r="S2795" t="inlineStr"/>
      <c r="T2795" t="inlineStr"/>
      <c r="U2795" t="inlineStr"/>
      <c r="V2795" t="inlineStr"/>
      <c r="W2795" t="inlineStr"/>
      <c r="X2795" t="inlineStr">
        <is>
          <t>CAP/HSCM/ST02064</t>
        </is>
      </c>
      <c r="Y2795" t="inlineStr">
        <is>
          <t>CAP/HSCM/ST02064</t>
        </is>
      </c>
      <c r="Z2795" t="inlineStr">
        <is>
          <t>2025-08-06 03:42:45</t>
        </is>
      </c>
      <c r="AA2795" t="inlineStr">
        <is>
          <t>2025-08-06 03:41:50</t>
        </is>
      </c>
      <c r="AB2795" t="inlineStr">
        <is>
          <t>1fleurgile</t>
        </is>
      </c>
      <c r="AC2795" t="inlineStr">
        <is>
          <t>2025-08-06 03:02:23</t>
        </is>
      </c>
      <c r="AD2795" s="1" t="inlineStr">
        <is>
          <t>https://www.commcarehq.org/a/caris-test/reports/form_data/46d1a661-cc2e-4b57-975c-169b149bc153/</t>
        </is>
      </c>
      <c r="AE2795" t="inlineStr">
        <is>
          <t>---</t>
        </is>
      </c>
      <c r="AF2795" t="inlineStr">
        <is>
          <t>4c1ef0627afe4c1393f9d75849b12c20</t>
        </is>
      </c>
      <c r="AG2795" t="inlineStr">
        <is>
          <t>---</t>
        </is>
      </c>
      <c r="AH2795" t="inlineStr">
        <is>
          <t>2025-08-06 03:42:45</t>
        </is>
      </c>
      <c r="AI2795" t="inlineStr">
        <is>
          <t>9cfdf7db54419d22491b2c964b5162b3</t>
        </is>
      </c>
      <c r="AJ2795" t="inlineStr">
        <is>
          <t>2025-08-05</t>
        </is>
      </c>
      <c r="AK2795" t="inlineStr">
        <is>
          <t>4</t>
        </is>
      </c>
      <c r="AL2795" t="inlineStr">
        <is>
          <t>Adherence</t>
        </is>
      </c>
      <c r="AM2795" t="inlineStr">
        <is>
          <t>0</t>
        </is>
      </c>
      <c r="AN2795" t="inlineStr">
        <is>
          <t>Asherence</t>
        </is>
      </c>
      <c r="AO2795" t="inlineStr">
        <is>
          <t>1</t>
        </is>
      </c>
      <c r="AP2795" t="inlineStr">
        <is>
          <t>1</t>
        </is>
      </c>
      <c r="AQ2795" t="inlineStr"/>
      <c r="AR2795" t="inlineStr"/>
      <c r="AS2795" t="inlineStr"/>
      <c r="AT2795" t="inlineStr"/>
      <c r="AU2795" t="inlineStr">
        <is>
          <t>---</t>
        </is>
      </c>
      <c r="AV2795" t="inlineStr">
        <is>
          <t>---</t>
        </is>
      </c>
      <c r="AW2795" t="inlineStr">
        <is>
          <t>---</t>
        </is>
      </c>
      <c r="AX2795" t="inlineStr">
        <is>
          <t>---</t>
        </is>
      </c>
      <c r="AY2795" t="inlineStr">
        <is>
          <t>---</t>
        </is>
      </c>
      <c r="AZ2795" t="inlineStr">
        <is>
          <t>---</t>
        </is>
      </c>
      <c r="BA2795" t="inlineStr">
        <is>
          <t>9cfdf7db54419d22491b2c964b5162b3</t>
        </is>
      </c>
      <c r="BB2795" t="inlineStr">
        <is>
          <t>http://openrosa.org/formdesigner/0B48E039-1E80-49A7-AC24-732B6E788E39</t>
        </is>
      </c>
      <c r="BC2795" t="inlineStr">
        <is>
          <t>Ration et autres visites</t>
        </is>
      </c>
      <c r="BD2795" t="inlineStr">
        <is>
          <t>CommCare Android, version "2.57.0"(474021). App v16173. CommCare Version 2.57.0. Build 474021, built on: 2025-06-13</t>
        </is>
      </c>
      <c r="BE2795" t="inlineStr">
        <is>
          <t>commcare_76b456dd-7d90-498a-a785-92f136625a61</t>
        </is>
      </c>
      <c r="BF2795" t="inlineStr"/>
      <c r="BG2795" t="inlineStr">
        <is>
          <t>f13d8149fc6d39ebe86af18272310ff9</t>
        </is>
      </c>
      <c r="BH2795" t="inlineStr">
        <is>
          <t>e80e5bb19d0d4d1e94c8a1a966fa7d8f</t>
        </is>
      </c>
      <c r="BI2795" t="inlineStr">
        <is>
          <t>15246</t>
        </is>
      </c>
      <c r="BJ2795" t="inlineStr">
        <is>
          <t>XFormInstance</t>
        </is>
      </c>
      <c r="BK2795" t="inlineStr">
        <is>
          <t>1d4fe46470c911f094c9873039b1a1bb</t>
        </is>
      </c>
      <c r="BL2795" t="b">
        <v>0</v>
      </c>
      <c r="BM2795" t="inlineStr">
        <is>
          <t>---</t>
        </is>
      </c>
      <c r="BN2795" t="inlineStr">
        <is>
          <t>200.113.248.98</t>
        </is>
      </c>
      <c r="BO2795" t="inlineStr">
        <is>
          <t>Kensley Momplaisir</t>
        </is>
      </c>
    </row>
    <row r="2796">
      <c r="A2796" t="inlineStr">
        <is>
          <t>2794</t>
        </is>
      </c>
      <c r="B2796" t="inlineStr">
        <is>
          <t>807b1c72-2f66-4c75-9ea2-10139c387dcf</t>
        </is>
      </c>
      <c r="C2796" t="inlineStr">
        <is>
          <t>2025-08-04</t>
        </is>
      </c>
      <c r="D2796" t="inlineStr">
        <is>
          <t>4</t>
        </is>
      </c>
      <c r="E2796" t="inlineStr">
        <is>
          <t>Adherence</t>
        </is>
      </c>
      <c r="F2796" t="inlineStr">
        <is>
          <t>0</t>
        </is>
      </c>
      <c r="G2796" t="inlineStr">
        <is>
          <t>Adherence</t>
        </is>
      </c>
      <c r="H2796" t="inlineStr">
        <is>
          <t>1</t>
        </is>
      </c>
      <c r="I2796" t="inlineStr">
        <is>
          <t>0</t>
        </is>
      </c>
      <c r="J2796" t="inlineStr">
        <is>
          <t>---</t>
        </is>
      </c>
      <c r="K2796" t="inlineStr">
        <is>
          <t>---</t>
        </is>
      </c>
      <c r="L2796" t="inlineStr">
        <is>
          <t>---</t>
        </is>
      </c>
      <c r="M2796" t="inlineStr">
        <is>
          <t>---</t>
        </is>
      </c>
      <c r="N2796" t="inlineStr">
        <is>
          <t>---</t>
        </is>
      </c>
      <c r="O2796" t="inlineStr">
        <is>
          <t>---</t>
        </is>
      </c>
      <c r="P2796" t="inlineStr">
        <is>
          <t>---</t>
        </is>
      </c>
      <c r="Q2796" t="inlineStr">
        <is>
          <t>---</t>
        </is>
      </c>
      <c r="R2796" t="inlineStr">
        <is>
          <t>---</t>
        </is>
      </c>
      <c r="S2796" t="inlineStr">
        <is>
          <t>---</t>
        </is>
      </c>
      <c r="T2796" t="inlineStr">
        <is>
          <t>---</t>
        </is>
      </c>
      <c r="U2796" t="inlineStr">
        <is>
          <t>---</t>
        </is>
      </c>
      <c r="V2796" t="inlineStr">
        <is>
          <t>---</t>
        </is>
      </c>
      <c r="W2796" t="inlineStr"/>
      <c r="X2796" t="inlineStr">
        <is>
          <t>CAP/HSCM/ST04713</t>
        </is>
      </c>
      <c r="Y2796" t="inlineStr">
        <is>
          <t>CAP/HSCM/ST04713</t>
        </is>
      </c>
      <c r="Z2796" t="inlineStr">
        <is>
          <t>2025-08-05 04:21:03</t>
        </is>
      </c>
      <c r="AA2796" t="inlineStr">
        <is>
          <t>2025-08-05 04:20:02</t>
        </is>
      </c>
      <c r="AB2796" t="inlineStr">
        <is>
          <t>1fleurgile</t>
        </is>
      </c>
      <c r="AC2796" t="inlineStr">
        <is>
          <t>2025-08-06 03:27:05</t>
        </is>
      </c>
      <c r="AD2796" s="1" t="inlineStr">
        <is>
          <t>https://www.commcarehq.org/a/caris-test/reports/form_data/807b1c72-2f66-4c75-9ea2-10139c387dcf/</t>
        </is>
      </c>
      <c r="AE2796" t="inlineStr">
        <is>
          <t>---</t>
        </is>
      </c>
      <c r="AF2796" t="inlineStr">
        <is>
          <t>3c5a623af057e23a32ae4000_194439</t>
        </is>
      </c>
      <c r="AG2796" t="inlineStr">
        <is>
          <t>---</t>
        </is>
      </c>
      <c r="AH2796" t="inlineStr">
        <is>
          <t>2025-08-05 04:21:03</t>
        </is>
      </c>
      <c r="AI2796" t="inlineStr">
        <is>
          <t>9cfdf7db54419d22491b2c964b5162b3</t>
        </is>
      </c>
      <c r="AJ2796" t="inlineStr">
        <is>
          <t>2025-08-04</t>
        </is>
      </c>
      <c r="AK2796" t="inlineStr">
        <is>
          <t>4</t>
        </is>
      </c>
      <c r="AL2796" t="inlineStr">
        <is>
          <t>Adherence</t>
        </is>
      </c>
      <c r="AM2796" t="inlineStr">
        <is>
          <t>0</t>
        </is>
      </c>
      <c r="AN2796" t="inlineStr">
        <is>
          <t>Adherence</t>
        </is>
      </c>
      <c r="AO2796" t="inlineStr">
        <is>
          <t>1</t>
        </is>
      </c>
      <c r="AP2796" t="inlineStr">
        <is>
          <t>0</t>
        </is>
      </c>
      <c r="AQ2796" t="inlineStr">
        <is>
          <t>---</t>
        </is>
      </c>
      <c r="AR2796" t="inlineStr">
        <is>
          <t>---</t>
        </is>
      </c>
      <c r="AS2796" t="inlineStr">
        <is>
          <t>---</t>
        </is>
      </c>
      <c r="AT2796" t="inlineStr"/>
      <c r="AU2796" t="inlineStr">
        <is>
          <t>---</t>
        </is>
      </c>
      <c r="AV2796" t="inlineStr">
        <is>
          <t>---</t>
        </is>
      </c>
      <c r="AW2796" t="inlineStr">
        <is>
          <t>---</t>
        </is>
      </c>
      <c r="AX2796" t="inlineStr">
        <is>
          <t>---</t>
        </is>
      </c>
      <c r="AY2796" t="inlineStr">
        <is>
          <t>---</t>
        </is>
      </c>
      <c r="AZ2796" t="inlineStr">
        <is>
          <t>---</t>
        </is>
      </c>
      <c r="BA2796" t="inlineStr">
        <is>
          <t>9cfdf7db54419d22491b2c964b5162b3</t>
        </is>
      </c>
      <c r="BB2796" t="inlineStr">
        <is>
          <t>http://openrosa.org/formdesigner/0B48E039-1E80-49A7-AC24-732B6E788E39</t>
        </is>
      </c>
      <c r="BC2796" t="inlineStr">
        <is>
          <t>Ration et autres visites</t>
        </is>
      </c>
      <c r="BD2796" t="inlineStr">
        <is>
          <t>CommCare Android, version "2.57.0"(474021). App v16173. CommCare Version 2.57.0. Build 474021, built on: 2025-06-13</t>
        </is>
      </c>
      <c r="BE2796" t="inlineStr">
        <is>
          <t>commcare_76b456dd-7d90-498a-a785-92f136625a61</t>
        </is>
      </c>
      <c r="BF2796" t="inlineStr">
        <is>
          <t>19.7265779 -72.2200936 -2.9 9.5</t>
        </is>
      </c>
      <c r="BG2796" t="inlineStr">
        <is>
          <t>f13d8149fc6d39ebe86af18272310ff9</t>
        </is>
      </c>
      <c r="BH2796" t="inlineStr">
        <is>
          <t>e80e5bb19d0d4d1e94c8a1a966fa7d8f</t>
        </is>
      </c>
      <c r="BI2796" t="inlineStr">
        <is>
          <t>15246</t>
        </is>
      </c>
      <c r="BJ2796" t="inlineStr">
        <is>
          <t>XFormInstance</t>
        </is>
      </c>
      <c r="BK2796" t="inlineStr">
        <is>
          <t>cb6c7360727111f0af91dbf546de7631</t>
        </is>
      </c>
      <c r="BL2796" t="b">
        <v>0</v>
      </c>
      <c r="BM2796" t="inlineStr">
        <is>
          <t>---</t>
        </is>
      </c>
      <c r="BN2796" t="inlineStr">
        <is>
          <t>200.113.248.155</t>
        </is>
      </c>
      <c r="BO2796" t="inlineStr">
        <is>
          <t>Ben Jean</t>
        </is>
      </c>
    </row>
    <row r="2797">
      <c r="A2797" t="inlineStr">
        <is>
          <t>2795</t>
        </is>
      </c>
      <c r="B2797" t="inlineStr">
        <is>
          <t>86c2de00-6f0f-4841-86e1-497f57c03b05</t>
        </is>
      </c>
      <c r="C2797" t="inlineStr">
        <is>
          <t>2025-08-04</t>
        </is>
      </c>
      <c r="D2797" t="inlineStr">
        <is>
          <t>4</t>
        </is>
      </c>
      <c r="E2797" t="inlineStr">
        <is>
          <t>Adherence</t>
        </is>
      </c>
      <c r="F2797" t="inlineStr">
        <is>
          <t>0</t>
        </is>
      </c>
      <c r="G2797" t="inlineStr">
        <is>
          <t>Adhérence</t>
        </is>
      </c>
      <c r="H2797" t="inlineStr">
        <is>
          <t>1</t>
        </is>
      </c>
      <c r="I2797" t="inlineStr">
        <is>
          <t>0</t>
        </is>
      </c>
      <c r="J2797" t="inlineStr">
        <is>
          <t>---</t>
        </is>
      </c>
      <c r="K2797" t="inlineStr">
        <is>
          <t>---</t>
        </is>
      </c>
      <c r="L2797" t="inlineStr">
        <is>
          <t>---</t>
        </is>
      </c>
      <c r="M2797" t="inlineStr">
        <is>
          <t>---</t>
        </is>
      </c>
      <c r="N2797" t="inlineStr">
        <is>
          <t>---</t>
        </is>
      </c>
      <c r="O2797" t="inlineStr">
        <is>
          <t>---</t>
        </is>
      </c>
      <c r="P2797" t="inlineStr">
        <is>
          <t>---</t>
        </is>
      </c>
      <c r="Q2797" t="inlineStr">
        <is>
          <t>---</t>
        </is>
      </c>
      <c r="R2797" t="inlineStr">
        <is>
          <t>---</t>
        </is>
      </c>
      <c r="S2797" t="inlineStr">
        <is>
          <t>---</t>
        </is>
      </c>
      <c r="T2797" t="inlineStr">
        <is>
          <t>---</t>
        </is>
      </c>
      <c r="U2797" t="inlineStr">
        <is>
          <t>---</t>
        </is>
      </c>
      <c r="V2797" t="inlineStr">
        <is>
          <t>---</t>
        </is>
      </c>
      <c r="W2797" t="inlineStr"/>
      <c r="X2797" t="inlineStr">
        <is>
          <t>CAP/HSCM/ST00476</t>
        </is>
      </c>
      <c r="Y2797" t="inlineStr">
        <is>
          <t>CAP/HSCM/ST00476</t>
        </is>
      </c>
      <c r="Z2797" t="inlineStr">
        <is>
          <t>2025-08-05 04:22:50</t>
        </is>
      </c>
      <c r="AA2797" t="inlineStr">
        <is>
          <t>2025-08-05 04:21:44</t>
        </is>
      </c>
      <c r="AB2797" t="inlineStr">
        <is>
          <t>1fleurgile</t>
        </is>
      </c>
      <c r="AC2797" t="inlineStr">
        <is>
          <t>2025-08-06 03:27:05</t>
        </is>
      </c>
      <c r="AD2797" s="1" t="inlineStr">
        <is>
          <t>https://www.commcarehq.org/a/caris-test/reports/form_data/86c2de00-6f0f-4841-86e1-497f57c03b05/</t>
        </is>
      </c>
      <c r="AE2797" t="inlineStr">
        <is>
          <t>---</t>
        </is>
      </c>
      <c r="AF2797" t="inlineStr">
        <is>
          <t>9ccec54780c744e68079f19847fd01fb</t>
        </is>
      </c>
      <c r="AG2797" t="inlineStr">
        <is>
          <t>---</t>
        </is>
      </c>
      <c r="AH2797" t="inlineStr">
        <is>
          <t>2025-08-05 04:22:50</t>
        </is>
      </c>
      <c r="AI2797" t="inlineStr">
        <is>
          <t>9cfdf7db54419d22491b2c964b5162b3</t>
        </is>
      </c>
      <c r="AJ2797" t="inlineStr">
        <is>
          <t>2025-08-04</t>
        </is>
      </c>
      <c r="AK2797" t="inlineStr">
        <is>
          <t>4</t>
        </is>
      </c>
      <c r="AL2797" t="inlineStr">
        <is>
          <t>Adherence</t>
        </is>
      </c>
      <c r="AM2797" t="inlineStr">
        <is>
          <t>0</t>
        </is>
      </c>
      <c r="AN2797" t="inlineStr">
        <is>
          <t>Adhérence</t>
        </is>
      </c>
      <c r="AO2797" t="inlineStr">
        <is>
          <t>1</t>
        </is>
      </c>
      <c r="AP2797" t="inlineStr">
        <is>
          <t>0</t>
        </is>
      </c>
      <c r="AQ2797" t="inlineStr">
        <is>
          <t>---</t>
        </is>
      </c>
      <c r="AR2797" t="inlineStr">
        <is>
          <t>---</t>
        </is>
      </c>
      <c r="AS2797" t="inlineStr">
        <is>
          <t>---</t>
        </is>
      </c>
      <c r="AT2797" t="inlineStr"/>
      <c r="AU2797" t="inlineStr">
        <is>
          <t>---</t>
        </is>
      </c>
      <c r="AV2797" t="inlineStr">
        <is>
          <t>---</t>
        </is>
      </c>
      <c r="AW2797" t="inlineStr">
        <is>
          <t>---</t>
        </is>
      </c>
      <c r="AX2797" t="inlineStr">
        <is>
          <t>---</t>
        </is>
      </c>
      <c r="AY2797" t="inlineStr">
        <is>
          <t>---</t>
        </is>
      </c>
      <c r="AZ2797" t="inlineStr">
        <is>
          <t>---</t>
        </is>
      </c>
      <c r="BA2797" t="inlineStr">
        <is>
          <t>9cfdf7db54419d22491b2c964b5162b3</t>
        </is>
      </c>
      <c r="BB2797" t="inlineStr">
        <is>
          <t>http://openrosa.org/formdesigner/0B48E039-1E80-49A7-AC24-732B6E788E39</t>
        </is>
      </c>
      <c r="BC2797" t="inlineStr">
        <is>
          <t>Ration et autres visites</t>
        </is>
      </c>
      <c r="BD2797" t="inlineStr">
        <is>
          <t>CommCare Android, version "2.57.0"(474021). App v16173. CommCare Version 2.57.0. Build 474021, built on: 2025-06-13</t>
        </is>
      </c>
      <c r="BE2797" t="inlineStr">
        <is>
          <t>commcare_76b456dd-7d90-498a-a785-92f136625a61</t>
        </is>
      </c>
      <c r="BF2797" t="inlineStr">
        <is>
          <t>19.7266169 -72.220246 -38.87 8.51</t>
        </is>
      </c>
      <c r="BG2797" t="inlineStr">
        <is>
          <t>f13d8149fc6d39ebe86af18272310ff9</t>
        </is>
      </c>
      <c r="BH2797" t="inlineStr">
        <is>
          <t>e80e5bb19d0d4d1e94c8a1a966fa7d8f</t>
        </is>
      </c>
      <c r="BI2797" t="inlineStr">
        <is>
          <t>15246</t>
        </is>
      </c>
      <c r="BJ2797" t="inlineStr">
        <is>
          <t>XFormInstance</t>
        </is>
      </c>
      <c r="BK2797" t="inlineStr">
        <is>
          <t>cb6c7360727111f0af91dbf546de7631</t>
        </is>
      </c>
      <c r="BL2797" t="b">
        <v>0</v>
      </c>
      <c r="BM2797" t="inlineStr">
        <is>
          <t>---</t>
        </is>
      </c>
      <c r="BN2797" t="inlineStr">
        <is>
          <t>200.113.248.155</t>
        </is>
      </c>
      <c r="BO2797" t="inlineStr">
        <is>
          <t>Seide Samuel</t>
        </is>
      </c>
    </row>
    <row r="2798">
      <c r="A2798" t="inlineStr">
        <is>
          <t>2796</t>
        </is>
      </c>
      <c r="B2798" t="inlineStr">
        <is>
          <t>393f2b53-fdd0-4a1f-a582-bbeec0e98874</t>
        </is>
      </c>
      <c r="C2798" t="inlineStr">
        <is>
          <t>2025-08-06</t>
        </is>
      </c>
      <c r="D2798" t="inlineStr">
        <is>
          <t>4</t>
        </is>
      </c>
      <c r="E2798" t="inlineStr">
        <is>
          <t>Rappel date Rendez-vous</t>
        </is>
      </c>
      <c r="F2798" t="inlineStr">
        <is>
          <t>1</t>
        </is>
      </c>
      <c r="G2798" t="inlineStr">
        <is>
          <t>Messagerie vocale</t>
        </is>
      </c>
      <c r="H2798" t="inlineStr">
        <is>
          <t>1</t>
        </is>
      </c>
      <c r="I2798" t="inlineStr">
        <is>
          <t>1</t>
        </is>
      </c>
      <c r="J2798" t="inlineStr"/>
      <c r="K2798" t="inlineStr">
        <is>
          <t>---</t>
        </is>
      </c>
      <c r="L2798" t="inlineStr">
        <is>
          <t>---</t>
        </is>
      </c>
      <c r="M2798" t="inlineStr">
        <is>
          <t>---</t>
        </is>
      </c>
      <c r="N2798" t="inlineStr">
        <is>
          <t>---</t>
        </is>
      </c>
      <c r="O2798" t="inlineStr">
        <is>
          <t>---</t>
        </is>
      </c>
      <c r="P2798" t="inlineStr">
        <is>
          <t>---</t>
        </is>
      </c>
      <c r="Q2798" t="inlineStr">
        <is>
          <t>---</t>
        </is>
      </c>
      <c r="R2798" t="inlineStr"/>
      <c r="S2798" t="inlineStr"/>
      <c r="T2798" t="inlineStr"/>
      <c r="U2798" t="inlineStr"/>
      <c r="V2798" t="inlineStr"/>
      <c r="W2798" t="inlineStr"/>
      <c r="X2798" t="inlineStr">
        <is>
          <t>PIG/CSSR/ST00703</t>
        </is>
      </c>
      <c r="Y2798" t="inlineStr">
        <is>
          <t>PIG/CSSR/ST00703</t>
        </is>
      </c>
      <c r="Z2798" t="inlineStr">
        <is>
          <t>2025-08-06 22:29:54</t>
        </is>
      </c>
      <c r="AA2798" t="inlineStr">
        <is>
          <t>2025-08-06 22:29:11</t>
        </is>
      </c>
      <c r="AB2798" t="inlineStr">
        <is>
          <t>1ketly</t>
        </is>
      </c>
      <c r="AC2798" t="inlineStr">
        <is>
          <t>2025-08-06 22:46:30</t>
        </is>
      </c>
      <c r="AD2798" s="1" t="inlineStr">
        <is>
          <t>https://www.commcarehq.org/a/caris-test/reports/form_data/393f2b53-fdd0-4a1f-a582-bbeec0e98874/</t>
        </is>
      </c>
      <c r="AE2798" t="inlineStr">
        <is>
          <t>---</t>
        </is>
      </c>
      <c r="AF2798" t="inlineStr">
        <is>
          <t>3c5a623af057e23a32ae4000_65067</t>
        </is>
      </c>
      <c r="AG2798" t="inlineStr">
        <is>
          <t>---</t>
        </is>
      </c>
      <c r="AH2798" t="inlineStr">
        <is>
          <t>2025-08-06 22:29:54</t>
        </is>
      </c>
      <c r="AI2798" t="inlineStr">
        <is>
          <t>a75dfcb32c444e83a4857eabadf7dd0f</t>
        </is>
      </c>
      <c r="AJ2798" t="inlineStr">
        <is>
          <t>2025-08-06</t>
        </is>
      </c>
      <c r="AK2798" t="inlineStr">
        <is>
          <t>4</t>
        </is>
      </c>
      <c r="AL2798" t="inlineStr">
        <is>
          <t>Rappel date Rendez-vous</t>
        </is>
      </c>
      <c r="AM2798" t="inlineStr">
        <is>
          <t>1</t>
        </is>
      </c>
      <c r="AN2798" t="inlineStr">
        <is>
          <t>Messagerie vocale</t>
        </is>
      </c>
      <c r="AO2798" t="inlineStr">
        <is>
          <t>1</t>
        </is>
      </c>
      <c r="AP2798" t="inlineStr">
        <is>
          <t>1</t>
        </is>
      </c>
      <c r="AQ2798" t="inlineStr"/>
      <c r="AR2798" t="inlineStr"/>
      <c r="AS2798" t="inlineStr"/>
      <c r="AT2798" t="inlineStr"/>
      <c r="AU2798" t="inlineStr">
        <is>
          <t>---</t>
        </is>
      </c>
      <c r="AV2798" t="inlineStr">
        <is>
          <t>---</t>
        </is>
      </c>
      <c r="AW2798" t="inlineStr">
        <is>
          <t>---</t>
        </is>
      </c>
      <c r="AX2798" t="inlineStr">
        <is>
          <t>---</t>
        </is>
      </c>
      <c r="AY2798" t="inlineStr">
        <is>
          <t>---</t>
        </is>
      </c>
      <c r="AZ2798" t="inlineStr">
        <is>
          <t>---</t>
        </is>
      </c>
      <c r="BA2798" t="inlineStr">
        <is>
          <t>a75dfcb32c444e83a4857eabadf7dd0f</t>
        </is>
      </c>
      <c r="BB2798" t="inlineStr">
        <is>
          <t>http://openrosa.org/formdesigner/0B48E039-1E80-49A7-AC24-732B6E788E39</t>
        </is>
      </c>
      <c r="BC2798" t="inlineStr">
        <is>
          <t>Ration et autres visites</t>
        </is>
      </c>
      <c r="BD2798" t="inlineStr">
        <is>
          <t>CommCare Android, version "2.59.0"(477060). App v16173. CommCare Version 2.59.0. Build 477060, built on: 2025-07-28</t>
        </is>
      </c>
      <c r="BE2798" t="inlineStr">
        <is>
          <t>commcare_173380f7-b37d-43d8-ba2b-b49ceb66cb2e</t>
        </is>
      </c>
      <c r="BF2798" t="inlineStr">
        <is>
          <t>19.4389131 -72.2046414 362.0 9.3</t>
        </is>
      </c>
      <c r="BG2798" t="inlineStr">
        <is>
          <t>f13d8149fc6d39ebe86af18272310ff9</t>
        </is>
      </c>
      <c r="BH2798" t="inlineStr">
        <is>
          <t>e80e5bb19d0d4d1e94c8a1a966fa7d8f</t>
        </is>
      </c>
      <c r="BI2798" t="inlineStr">
        <is>
          <t>15246</t>
        </is>
      </c>
      <c r="BJ2798" t="inlineStr">
        <is>
          <t>XFormInstance</t>
        </is>
      </c>
      <c r="BK2798" t="inlineStr">
        <is>
          <t>4c15243e724611f0ba4bc1c133cfaf75</t>
        </is>
      </c>
      <c r="BL2798" t="b">
        <v>0</v>
      </c>
      <c r="BM2798" t="inlineStr">
        <is>
          <t>---</t>
        </is>
      </c>
      <c r="BN2798" t="inlineStr">
        <is>
          <t>200.113.215.200</t>
        </is>
      </c>
      <c r="BO2798" t="inlineStr">
        <is>
          <t>Dieupheteson Louis</t>
        </is>
      </c>
    </row>
    <row r="2799">
      <c r="A2799" t="inlineStr">
        <is>
          <t>2797</t>
        </is>
      </c>
      <c r="B2799" t="inlineStr">
        <is>
          <t>c84fe00d-e7be-4cd4-9de9-31d99990ed36</t>
        </is>
      </c>
      <c r="C2799" t="inlineStr">
        <is>
          <t>2025-08-06</t>
        </is>
      </c>
      <c r="D2799" t="inlineStr">
        <is>
          <t>4</t>
        </is>
      </c>
      <c r="E2799" t="inlineStr">
        <is>
          <t>Rappel date rendez-vous</t>
        </is>
      </c>
      <c r="F2799" t="inlineStr">
        <is>
          <t>0</t>
        </is>
      </c>
      <c r="G2799" t="inlineStr">
        <is>
          <t>pas de telephone</t>
        </is>
      </c>
      <c r="H2799" t="inlineStr">
        <is>
          <t>1</t>
        </is>
      </c>
      <c r="I2799" t="inlineStr">
        <is>
          <t>1</t>
        </is>
      </c>
      <c r="J2799" t="inlineStr"/>
      <c r="K2799" t="inlineStr">
        <is>
          <t>---</t>
        </is>
      </c>
      <c r="L2799" t="inlineStr">
        <is>
          <t>---</t>
        </is>
      </c>
      <c r="M2799" t="inlineStr">
        <is>
          <t>---</t>
        </is>
      </c>
      <c r="N2799" t="inlineStr">
        <is>
          <t>---</t>
        </is>
      </c>
      <c r="O2799" t="inlineStr">
        <is>
          <t>---</t>
        </is>
      </c>
      <c r="P2799" t="inlineStr">
        <is>
          <t>---</t>
        </is>
      </c>
      <c r="Q2799" t="inlineStr">
        <is>
          <t>---</t>
        </is>
      </c>
      <c r="R2799" t="inlineStr"/>
      <c r="S2799" t="inlineStr"/>
      <c r="T2799" t="inlineStr"/>
      <c r="U2799" t="inlineStr"/>
      <c r="V2799" t="inlineStr"/>
      <c r="W2799" t="inlineStr"/>
      <c r="X2799" t="inlineStr">
        <is>
          <t>PIG/CSSR/ST01005</t>
        </is>
      </c>
      <c r="Y2799" t="inlineStr">
        <is>
          <t>PIG/CSSR/ST01005</t>
        </is>
      </c>
      <c r="Z2799" t="inlineStr">
        <is>
          <t>2025-08-06 22:38:46</t>
        </is>
      </c>
      <c r="AA2799" t="inlineStr">
        <is>
          <t>2025-08-06 22:37:47</t>
        </is>
      </c>
      <c r="AB2799" t="inlineStr">
        <is>
          <t>1ketly</t>
        </is>
      </c>
      <c r="AC2799" t="inlineStr">
        <is>
          <t>2025-08-06 23:01:16</t>
        </is>
      </c>
      <c r="AD2799" s="1" t="inlineStr">
        <is>
          <t>https://www.commcarehq.org/a/caris-test/reports/form_data/c84fe00d-e7be-4cd4-9de9-31d99990ed36/</t>
        </is>
      </c>
      <c r="AE2799" t="inlineStr">
        <is>
          <t>---</t>
        </is>
      </c>
      <c r="AF2799" t="inlineStr">
        <is>
          <t>3c5a623af057e23a32ae4000_202791</t>
        </is>
      </c>
      <c r="AG2799" t="inlineStr">
        <is>
          <t>---</t>
        </is>
      </c>
      <c r="AH2799" t="inlineStr">
        <is>
          <t>2025-08-06 22:38:46</t>
        </is>
      </c>
      <c r="AI2799" t="inlineStr">
        <is>
          <t>a75dfcb32c444e83a4857eabadf7dd0f</t>
        </is>
      </c>
      <c r="AJ2799" t="inlineStr">
        <is>
          <t>2025-08-06</t>
        </is>
      </c>
      <c r="AK2799" t="inlineStr">
        <is>
          <t>4</t>
        </is>
      </c>
      <c r="AL2799" t="inlineStr">
        <is>
          <t>Rappel date rendez-vous</t>
        </is>
      </c>
      <c r="AM2799" t="inlineStr">
        <is>
          <t>0</t>
        </is>
      </c>
      <c r="AN2799" t="inlineStr">
        <is>
          <t>pas de telephone</t>
        </is>
      </c>
      <c r="AO2799" t="inlineStr">
        <is>
          <t>1</t>
        </is>
      </c>
      <c r="AP2799" t="inlineStr">
        <is>
          <t>1</t>
        </is>
      </c>
      <c r="AQ2799" t="inlineStr"/>
      <c r="AR2799" t="inlineStr"/>
      <c r="AS2799" t="inlineStr"/>
      <c r="AT2799" t="inlineStr"/>
      <c r="AU2799" t="inlineStr">
        <is>
          <t>---</t>
        </is>
      </c>
      <c r="AV2799" t="inlineStr">
        <is>
          <t>---</t>
        </is>
      </c>
      <c r="AW2799" t="inlineStr">
        <is>
          <t>---</t>
        </is>
      </c>
      <c r="AX2799" t="inlineStr">
        <is>
          <t>---</t>
        </is>
      </c>
      <c r="AY2799" t="inlineStr">
        <is>
          <t>---</t>
        </is>
      </c>
      <c r="AZ2799" t="inlineStr">
        <is>
          <t>---</t>
        </is>
      </c>
      <c r="BA2799" t="inlineStr">
        <is>
          <t>a75dfcb32c444e83a4857eabadf7dd0f</t>
        </is>
      </c>
      <c r="BB2799" t="inlineStr">
        <is>
          <t>http://openrosa.org/formdesigner/0B48E039-1E80-49A7-AC24-732B6E788E39</t>
        </is>
      </c>
      <c r="BC2799" t="inlineStr">
        <is>
          <t>Ration et autres visites</t>
        </is>
      </c>
      <c r="BD2799" t="inlineStr">
        <is>
          <t>CommCare Android, version "2.59.0"(477060). App v16173. CommCare Version 2.59.0. Build 477060, built on: 2025-07-28</t>
        </is>
      </c>
      <c r="BE2799" t="inlineStr">
        <is>
          <t>commcare_173380f7-b37d-43d8-ba2b-b49ceb66cb2e</t>
        </is>
      </c>
      <c r="BF2799" t="inlineStr">
        <is>
          <t>19.4389224 -72.2046693 369.0 9.0</t>
        </is>
      </c>
      <c r="BG2799" t="inlineStr">
        <is>
          <t>f13d8149fc6d39ebe86af18272310ff9</t>
        </is>
      </c>
      <c r="BH2799" t="inlineStr">
        <is>
          <t>e80e5bb19d0d4d1e94c8a1a966fa7d8f</t>
        </is>
      </c>
      <c r="BI2799" t="inlineStr">
        <is>
          <t>15246</t>
        </is>
      </c>
      <c r="BJ2799" t="inlineStr">
        <is>
          <t>XFormInstance</t>
        </is>
      </c>
      <c r="BK2799" t="inlineStr">
        <is>
          <t>4c15243e724611f0ba4bc1c133cfaf75</t>
        </is>
      </c>
      <c r="BL2799" t="b">
        <v>0</v>
      </c>
      <c r="BM2799" t="inlineStr">
        <is>
          <t>---</t>
        </is>
      </c>
      <c r="BN2799" t="inlineStr">
        <is>
          <t>190.102.76.171</t>
        </is>
      </c>
      <c r="BO2799" t="inlineStr">
        <is>
          <t xml:space="preserve">Guerlandine Fleurimond </t>
        </is>
      </c>
    </row>
    <row r="2800">
      <c r="A2800" t="inlineStr">
        <is>
          <t>2798</t>
        </is>
      </c>
      <c r="B2800" t="inlineStr">
        <is>
          <t>b492544d-20c2-4fa1-a267-61fd3e0d532d</t>
        </is>
      </c>
      <c r="C2800" t="inlineStr">
        <is>
          <t>2025-08-06</t>
        </is>
      </c>
      <c r="D2800" t="inlineStr">
        <is>
          <t>4</t>
        </is>
      </c>
      <c r="E2800" t="inlineStr">
        <is>
          <t>Rappel date rendez- vous</t>
        </is>
      </c>
      <c r="F2800" t="inlineStr">
        <is>
          <t>1</t>
        </is>
      </c>
      <c r="G2800" t="inlineStr">
        <is>
          <t>Non disponible</t>
        </is>
      </c>
      <c r="H2800" t="inlineStr">
        <is>
          <t>1</t>
        </is>
      </c>
      <c r="I2800" t="inlineStr">
        <is>
          <t>1</t>
        </is>
      </c>
      <c r="J2800" t="inlineStr"/>
      <c r="K2800" t="inlineStr">
        <is>
          <t>---</t>
        </is>
      </c>
      <c r="L2800" t="inlineStr">
        <is>
          <t>---</t>
        </is>
      </c>
      <c r="M2800" t="inlineStr">
        <is>
          <t>---</t>
        </is>
      </c>
      <c r="N2800" t="inlineStr">
        <is>
          <t>---</t>
        </is>
      </c>
      <c r="O2800" t="inlineStr">
        <is>
          <t>---</t>
        </is>
      </c>
      <c r="P2800" t="inlineStr">
        <is>
          <t>---</t>
        </is>
      </c>
      <c r="Q2800" t="inlineStr">
        <is>
          <t>---</t>
        </is>
      </c>
      <c r="R2800" t="inlineStr"/>
      <c r="S2800" t="inlineStr"/>
      <c r="T2800" t="inlineStr"/>
      <c r="U2800" t="inlineStr"/>
      <c r="V2800" t="inlineStr"/>
      <c r="W2800" t="inlineStr"/>
      <c r="X2800" t="inlineStr">
        <is>
          <t>PIG/CSSR/ST00758</t>
        </is>
      </c>
      <c r="Y2800" t="inlineStr">
        <is>
          <t>PIG/CSSR/ST00758</t>
        </is>
      </c>
      <c r="Z2800" t="inlineStr">
        <is>
          <t>2025-08-06 22:44:10</t>
        </is>
      </c>
      <c r="AA2800" t="inlineStr">
        <is>
          <t>2025-08-06 22:43:21</t>
        </is>
      </c>
      <c r="AB2800" t="inlineStr">
        <is>
          <t>1ketly</t>
        </is>
      </c>
      <c r="AC2800" t="inlineStr">
        <is>
          <t>2025-08-06 23:01:17</t>
        </is>
      </c>
      <c r="AD2800" s="1" t="inlineStr">
        <is>
          <t>https://www.commcarehq.org/a/caris-test/reports/form_data/b492544d-20c2-4fa1-a267-61fd3e0d532d/</t>
        </is>
      </c>
      <c r="AE2800" t="inlineStr">
        <is>
          <t>---</t>
        </is>
      </c>
      <c r="AF2800" t="inlineStr">
        <is>
          <t>3c5a623af057e23a32ae4000_71893</t>
        </is>
      </c>
      <c r="AG2800" t="inlineStr">
        <is>
          <t>---</t>
        </is>
      </c>
      <c r="AH2800" t="inlineStr">
        <is>
          <t>2025-08-06 22:44:10</t>
        </is>
      </c>
      <c r="AI2800" t="inlineStr">
        <is>
          <t>a75dfcb32c444e83a4857eabadf7dd0f</t>
        </is>
      </c>
      <c r="AJ2800" t="inlineStr">
        <is>
          <t>2025-08-06</t>
        </is>
      </c>
      <c r="AK2800" t="inlineStr">
        <is>
          <t>4</t>
        </is>
      </c>
      <c r="AL2800" t="inlineStr">
        <is>
          <t>Rappel date rendez- vous</t>
        </is>
      </c>
      <c r="AM2800" t="inlineStr">
        <is>
          <t>1</t>
        </is>
      </c>
      <c r="AN2800" t="inlineStr">
        <is>
          <t>Non disponible</t>
        </is>
      </c>
      <c r="AO2800" t="inlineStr">
        <is>
          <t>1</t>
        </is>
      </c>
      <c r="AP2800" t="inlineStr">
        <is>
          <t>1</t>
        </is>
      </c>
      <c r="AQ2800" t="inlineStr"/>
      <c r="AR2800" t="inlineStr"/>
      <c r="AS2800" t="inlineStr"/>
      <c r="AT2800" t="inlineStr"/>
      <c r="AU2800" t="inlineStr">
        <is>
          <t>---</t>
        </is>
      </c>
      <c r="AV2800" t="inlineStr">
        <is>
          <t>---</t>
        </is>
      </c>
      <c r="AW2800" t="inlineStr">
        <is>
          <t>---</t>
        </is>
      </c>
      <c r="AX2800" t="inlineStr">
        <is>
          <t>---</t>
        </is>
      </c>
      <c r="AY2800" t="inlineStr">
        <is>
          <t>---</t>
        </is>
      </c>
      <c r="AZ2800" t="inlineStr">
        <is>
          <t>---</t>
        </is>
      </c>
      <c r="BA2800" t="inlineStr">
        <is>
          <t>a75dfcb32c444e83a4857eabadf7dd0f</t>
        </is>
      </c>
      <c r="BB2800" t="inlineStr">
        <is>
          <t>http://openrosa.org/formdesigner/0B48E039-1E80-49A7-AC24-732B6E788E39</t>
        </is>
      </c>
      <c r="BC2800" t="inlineStr">
        <is>
          <t>Ration et autres visites</t>
        </is>
      </c>
      <c r="BD2800" t="inlineStr">
        <is>
          <t>CommCare Android, version "2.59.0"(477060). App v16173. CommCare Version 2.59.0. Build 477060, built on: 2025-07-28</t>
        </is>
      </c>
      <c r="BE2800" t="inlineStr">
        <is>
          <t>commcare_173380f7-b37d-43d8-ba2b-b49ceb66cb2e</t>
        </is>
      </c>
      <c r="BF2800" t="inlineStr">
        <is>
          <t>19.4389227 -72.2046238 354.0 7.6</t>
        </is>
      </c>
      <c r="BG2800" t="inlineStr">
        <is>
          <t>f13d8149fc6d39ebe86af18272310ff9</t>
        </is>
      </c>
      <c r="BH2800" t="inlineStr">
        <is>
          <t>e80e5bb19d0d4d1e94c8a1a966fa7d8f</t>
        </is>
      </c>
      <c r="BI2800" t="inlineStr">
        <is>
          <t>15246</t>
        </is>
      </c>
      <c r="BJ2800" t="inlineStr">
        <is>
          <t>XFormInstance</t>
        </is>
      </c>
      <c r="BK2800" t="inlineStr">
        <is>
          <t>4c15243e724611f0ba4bc1c133cfaf75</t>
        </is>
      </c>
      <c r="BL2800" t="b">
        <v>0</v>
      </c>
      <c r="BM2800" t="inlineStr">
        <is>
          <t>---</t>
        </is>
      </c>
      <c r="BN2800" t="inlineStr">
        <is>
          <t>190.102.76.171</t>
        </is>
      </c>
      <c r="BO2800" t="inlineStr">
        <is>
          <t xml:space="preserve"> Wilcardo Jean</t>
        </is>
      </c>
    </row>
    <row r="2801">
      <c r="A2801" t="inlineStr">
        <is>
          <t>2799</t>
        </is>
      </c>
      <c r="B2801" t="inlineStr">
        <is>
          <t>48ee6544-3553-44e7-ac52-fc800b2af0f6</t>
        </is>
      </c>
      <c r="C2801" t="inlineStr">
        <is>
          <t>2025-08-07</t>
        </is>
      </c>
      <c r="D2801" t="inlineStr">
        <is>
          <t>4</t>
        </is>
      </c>
      <c r="E2801" t="inlineStr">
        <is>
          <t>approvisionnement aux ARV</t>
        </is>
      </c>
      <c r="F2801" t="inlineStr">
        <is>
          <t>0</t>
        </is>
      </c>
      <c r="G2801" t="inlineStr">
        <is>
          <t>.</t>
        </is>
      </c>
      <c r="H2801" t="inlineStr">
        <is>
          <t>1</t>
        </is>
      </c>
      <c r="I2801" t="inlineStr">
        <is>
          <t>0</t>
        </is>
      </c>
      <c r="J2801" t="inlineStr">
        <is>
          <t>---</t>
        </is>
      </c>
      <c r="K2801" t="inlineStr">
        <is>
          <t>---</t>
        </is>
      </c>
      <c r="L2801" t="inlineStr">
        <is>
          <t>---</t>
        </is>
      </c>
      <c r="M2801" t="inlineStr">
        <is>
          <t>---</t>
        </is>
      </c>
      <c r="N2801" t="inlineStr">
        <is>
          <t>---</t>
        </is>
      </c>
      <c r="O2801" t="inlineStr">
        <is>
          <t>---</t>
        </is>
      </c>
      <c r="P2801" t="inlineStr">
        <is>
          <t>---</t>
        </is>
      </c>
      <c r="Q2801" t="inlineStr">
        <is>
          <t>---</t>
        </is>
      </c>
      <c r="R2801" t="inlineStr">
        <is>
          <t>---</t>
        </is>
      </c>
      <c r="S2801" t="inlineStr">
        <is>
          <t>---</t>
        </is>
      </c>
      <c r="T2801" t="inlineStr">
        <is>
          <t>---</t>
        </is>
      </c>
      <c r="U2801" t="inlineStr">
        <is>
          <t>---</t>
        </is>
      </c>
      <c r="V2801" t="inlineStr">
        <is>
          <t>---</t>
        </is>
      </c>
      <c r="W2801" t="inlineStr">
        <is>
          <t>19.5460325 -71.7208618 7.8 9.1</t>
        </is>
      </c>
      <c r="X2801" t="inlineStr">
        <is>
          <t>CAP/CMSO/00167</t>
        </is>
      </c>
      <c r="Y2801" t="inlineStr">
        <is>
          <t>CAP/CMSO/00167</t>
        </is>
      </c>
      <c r="Z2801" t="inlineStr">
        <is>
          <t>2025-08-07 17:37:41</t>
        </is>
      </c>
      <c r="AA2801" t="inlineStr">
        <is>
          <t>2025-08-07 17:36:56</t>
        </is>
      </c>
      <c r="AB2801" t="inlineStr">
        <is>
          <t>1rose</t>
        </is>
      </c>
      <c r="AC2801" t="inlineStr">
        <is>
          <t>2025-08-07 17:30:38</t>
        </is>
      </c>
      <c r="AD2801" s="1" t="inlineStr">
        <is>
          <t>https://www.commcarehq.org/a/caris-test/reports/form_data/48ee6544-3553-44e7-ac52-fc800b2af0f6/</t>
        </is>
      </c>
      <c r="AE2801" t="inlineStr">
        <is>
          <t>---</t>
        </is>
      </c>
      <c r="AF2801" t="inlineStr">
        <is>
          <t>3c5a623af057e23a32ae4000_24456</t>
        </is>
      </c>
      <c r="AG2801" t="inlineStr">
        <is>
          <t>---</t>
        </is>
      </c>
      <c r="AH2801" t="inlineStr">
        <is>
          <t>2025-08-07 17:37:41</t>
        </is>
      </c>
      <c r="AI2801" t="inlineStr">
        <is>
          <t>2dea52d1789dbc2c3c784b18002f6f8d</t>
        </is>
      </c>
      <c r="AJ2801" t="inlineStr">
        <is>
          <t>2025-08-07</t>
        </is>
      </c>
      <c r="AK2801" t="inlineStr">
        <is>
          <t>4</t>
        </is>
      </c>
      <c r="AL2801" t="inlineStr">
        <is>
          <t>approvisionnement aux ARV</t>
        </is>
      </c>
      <c r="AM2801" t="inlineStr">
        <is>
          <t>0</t>
        </is>
      </c>
      <c r="AN2801" t="inlineStr">
        <is>
          <t>.</t>
        </is>
      </c>
      <c r="AO2801" t="inlineStr">
        <is>
          <t>1</t>
        </is>
      </c>
      <c r="AP2801" t="inlineStr">
        <is>
          <t>0</t>
        </is>
      </c>
      <c r="AQ2801" t="inlineStr">
        <is>
          <t>---</t>
        </is>
      </c>
      <c r="AR2801" t="inlineStr">
        <is>
          <t>---</t>
        </is>
      </c>
      <c r="AS2801" t="inlineStr">
        <is>
          <t>---</t>
        </is>
      </c>
      <c r="AT2801" t="inlineStr">
        <is>
          <t>19.5460325 -71.7208618 7.8 9.1</t>
        </is>
      </c>
      <c r="AU2801" t="inlineStr">
        <is>
          <t>---</t>
        </is>
      </c>
      <c r="AV2801" t="inlineStr">
        <is>
          <t>---</t>
        </is>
      </c>
      <c r="AW2801" t="inlineStr">
        <is>
          <t>---</t>
        </is>
      </c>
      <c r="AX2801" t="inlineStr">
        <is>
          <t>---</t>
        </is>
      </c>
      <c r="AY2801" t="inlineStr">
        <is>
          <t>---</t>
        </is>
      </c>
      <c r="AZ2801" t="inlineStr">
        <is>
          <t>---</t>
        </is>
      </c>
      <c r="BA2801" t="inlineStr">
        <is>
          <t>2dea52d1789dbc2c3c784b18002f6f8d</t>
        </is>
      </c>
      <c r="BB2801" t="inlineStr">
        <is>
          <t>http://openrosa.org/formdesigner/0B48E039-1E80-49A7-AC24-732B6E788E39</t>
        </is>
      </c>
      <c r="BC2801" t="inlineStr">
        <is>
          <t>Ration et autres visites</t>
        </is>
      </c>
      <c r="BD2801" t="inlineStr">
        <is>
          <t>CommCare Android, version "2.57.0"(472003). App v16173. CommCare Version 2.57.0. Build 472003, built on: 2025-04-18</t>
        </is>
      </c>
      <c r="BE2801" t="inlineStr">
        <is>
          <t>commcare_6f11ce87-99a9-46e8-b6bd-276036be1616</t>
        </is>
      </c>
      <c r="BF2801" t="inlineStr">
        <is>
          <t>19.5460325 -71.7208618 7.8 9.1</t>
        </is>
      </c>
      <c r="BG2801" t="inlineStr">
        <is>
          <t>f13d8149fc6d39ebe86af18272310ff9</t>
        </is>
      </c>
      <c r="BH2801" t="inlineStr">
        <is>
          <t>e80e5bb19d0d4d1e94c8a1a966fa7d8f</t>
        </is>
      </c>
      <c r="BI2801" t="inlineStr">
        <is>
          <t>15246</t>
        </is>
      </c>
      <c r="BJ2801" t="inlineStr">
        <is>
          <t>XFormInstance</t>
        </is>
      </c>
      <c r="BK2801" t="inlineStr">
        <is>
          <t>73ef259273ac11f0accf491754638e59</t>
        </is>
      </c>
      <c r="BL2801" t="b">
        <v>0</v>
      </c>
      <c r="BM2801" t="inlineStr">
        <is>
          <t>---</t>
        </is>
      </c>
      <c r="BN2801" t="inlineStr">
        <is>
          <t>200.113.251.189</t>
        </is>
      </c>
      <c r="BO2801" t="inlineStr">
        <is>
          <t>Wood-Darly Joseph</t>
        </is>
      </c>
    </row>
    <row r="2802">
      <c r="A2802" t="inlineStr">
        <is>
          <t>2800</t>
        </is>
      </c>
      <c r="B2802" t="inlineStr">
        <is>
          <t>3033d569-945f-4a8b-a381-7efa6b949db4</t>
        </is>
      </c>
      <c r="C2802" t="inlineStr">
        <is>
          <t>2025-08-07</t>
        </is>
      </c>
      <c r="D2802" t="inlineStr">
        <is>
          <t>3</t>
        </is>
      </c>
      <c r="E2802" t="inlineStr">
        <is>
          <t>---</t>
        </is>
      </c>
      <c r="F2802" t="inlineStr">
        <is>
          <t>0</t>
        </is>
      </c>
      <c r="G2802" t="inlineStr">
        <is>
          <t>---</t>
        </is>
      </c>
      <c r="H2802" t="inlineStr">
        <is>
          <t>1</t>
        </is>
      </c>
      <c r="I2802" t="inlineStr">
        <is>
          <t>0</t>
        </is>
      </c>
      <c r="J2802" t="inlineStr">
        <is>
          <t>---</t>
        </is>
      </c>
      <c r="K2802" t="inlineStr">
        <is>
          <t>---</t>
        </is>
      </c>
      <c r="L2802" t="inlineStr">
        <is>
          <t>---</t>
        </is>
      </c>
      <c r="M2802" t="inlineStr">
        <is>
          <t>---</t>
        </is>
      </c>
      <c r="N2802" t="inlineStr">
        <is>
          <t>---</t>
        </is>
      </c>
      <c r="O2802" t="inlineStr">
        <is>
          <t>---</t>
        </is>
      </c>
      <c r="P2802" t="inlineStr">
        <is>
          <t>---</t>
        </is>
      </c>
      <c r="Q2802" t="inlineStr">
        <is>
          <t>---</t>
        </is>
      </c>
      <c r="R2802" t="inlineStr">
        <is>
          <t>---</t>
        </is>
      </c>
      <c r="S2802" t="inlineStr">
        <is>
          <t>---</t>
        </is>
      </c>
      <c r="T2802" t="inlineStr">
        <is>
          <t>---</t>
        </is>
      </c>
      <c r="U2802" t="inlineStr">
        <is>
          <t>---</t>
        </is>
      </c>
      <c r="V2802" t="inlineStr">
        <is>
          <t>---</t>
        </is>
      </c>
      <c r="W2802" t="inlineStr"/>
      <c r="X2802" t="inlineStr">
        <is>
          <t>PIL/HOEP/ST02433</t>
        </is>
      </c>
      <c r="Y2802" t="inlineStr">
        <is>
          <t>PIL/HOEP/ST02433</t>
        </is>
      </c>
      <c r="Z2802" t="inlineStr">
        <is>
          <t>2025-08-07 22:35:27</t>
        </is>
      </c>
      <c r="AA2802" t="inlineStr">
        <is>
          <t>2025-08-07 22:34:58</t>
        </is>
      </c>
      <c r="AB2802" t="inlineStr">
        <is>
          <t>1rosanie</t>
        </is>
      </c>
      <c r="AC2802" t="inlineStr">
        <is>
          <t>2025-08-07 21:34:12</t>
        </is>
      </c>
      <c r="AD2802" s="1" t="inlineStr">
        <is>
          <t>https://www.commcarehq.org/a/caris-test/reports/form_data/3033d569-945f-4a8b-a381-7efa6b949db4/</t>
        </is>
      </c>
      <c r="AE2802" t="inlineStr">
        <is>
          <t>---</t>
        </is>
      </c>
      <c r="AF2802" t="inlineStr">
        <is>
          <t>3c5a623af057e23a32ae4000_34163</t>
        </is>
      </c>
      <c r="AG2802" t="inlineStr">
        <is>
          <t>OK</t>
        </is>
      </c>
      <c r="AH2802" t="inlineStr">
        <is>
          <t>2025-08-07 22:35:27</t>
        </is>
      </c>
      <c r="AI2802" t="inlineStr">
        <is>
          <t>5e76516bd70905174acf0dc60c63d0f1</t>
        </is>
      </c>
      <c r="AJ2802" t="inlineStr">
        <is>
          <t>2025-08-07</t>
        </is>
      </c>
      <c r="AK2802" t="inlineStr">
        <is>
          <t>3</t>
        </is>
      </c>
      <c r="AL2802" t="inlineStr">
        <is>
          <t>---</t>
        </is>
      </c>
      <c r="AM2802" t="inlineStr">
        <is>
          <t>0</t>
        </is>
      </c>
      <c r="AN2802" t="inlineStr">
        <is>
          <t>---</t>
        </is>
      </c>
      <c r="AO2802" t="inlineStr">
        <is>
          <t>1</t>
        </is>
      </c>
      <c r="AP2802" t="inlineStr">
        <is>
          <t>0</t>
        </is>
      </c>
      <c r="AQ2802" t="inlineStr">
        <is>
          <t>---</t>
        </is>
      </c>
      <c r="AR2802" t="inlineStr">
        <is>
          <t>---</t>
        </is>
      </c>
      <c r="AS2802" t="inlineStr">
        <is>
          <t>---</t>
        </is>
      </c>
      <c r="AT2802" t="inlineStr"/>
      <c r="AU2802" t="inlineStr">
        <is>
          <t>---</t>
        </is>
      </c>
      <c r="AV2802" t="inlineStr">
        <is>
          <t>---</t>
        </is>
      </c>
      <c r="AW2802" t="inlineStr">
        <is>
          <t>---</t>
        </is>
      </c>
      <c r="AX2802" t="inlineStr">
        <is>
          <t>---</t>
        </is>
      </c>
      <c r="AY2802" t="inlineStr">
        <is>
          <t>---</t>
        </is>
      </c>
      <c r="AZ2802" t="inlineStr">
        <is>
          <t>---</t>
        </is>
      </c>
      <c r="BA2802" t="inlineStr">
        <is>
          <t>5e76516bd70905174acf0dc60c63d0f1</t>
        </is>
      </c>
      <c r="BB2802" t="inlineStr">
        <is>
          <t>http://openrosa.org/formdesigner/0B48E039-1E80-49A7-AC24-732B6E788E39</t>
        </is>
      </c>
      <c r="BC2802" t="inlineStr">
        <is>
          <t>Ration et autres visites</t>
        </is>
      </c>
      <c r="BD2802" t="inlineStr">
        <is>
          <t>CommCare Android, version "2.57.0"(472003). App v16173. CommCare Version 2.57.0. Build 472003, built on: 2025-04-18</t>
        </is>
      </c>
      <c r="BE2802" t="inlineStr">
        <is>
          <t>commcare_09393fc7-84bd-4d12-8af4-99e7e6cc72ed</t>
        </is>
      </c>
      <c r="BF2802" t="inlineStr"/>
      <c r="BG2802" t="inlineStr">
        <is>
          <t>f13d8149fc6d39ebe86af18272310ff9</t>
        </is>
      </c>
      <c r="BH2802" t="inlineStr">
        <is>
          <t>e80e5bb19d0d4d1e94c8a1a966fa7d8f</t>
        </is>
      </c>
      <c r="BI2802" t="inlineStr">
        <is>
          <t>15246</t>
        </is>
      </c>
      <c r="BJ2802" t="inlineStr">
        <is>
          <t>XFormInstance</t>
        </is>
      </c>
      <c r="BK2802" t="inlineStr">
        <is>
          <t>f42819e073b011f091ab95988967aecf</t>
        </is>
      </c>
      <c r="BL2802" t="b">
        <v>0</v>
      </c>
      <c r="BM2802" t="inlineStr">
        <is>
          <t>---</t>
        </is>
      </c>
      <c r="BN2802" t="inlineStr">
        <is>
          <t>200.113.253.118</t>
        </is>
      </c>
      <c r="BO2802" t="inlineStr">
        <is>
          <t>Odania Duverge</t>
        </is>
      </c>
    </row>
    <row r="2803">
      <c r="A2803" t="inlineStr">
        <is>
          <t>2801</t>
        </is>
      </c>
      <c r="B2803" t="inlineStr">
        <is>
          <t>2a71defe-13fd-4c0c-8642-6ccc98852629</t>
        </is>
      </c>
      <c r="C2803" t="inlineStr">
        <is>
          <t>2025-08-07</t>
        </is>
      </c>
      <c r="D2803" t="inlineStr">
        <is>
          <t>3</t>
        </is>
      </c>
      <c r="E2803" t="inlineStr">
        <is>
          <t>---</t>
        </is>
      </c>
      <c r="F2803" t="inlineStr">
        <is>
          <t>0</t>
        </is>
      </c>
      <c r="G2803" t="inlineStr">
        <is>
          <t>---</t>
        </is>
      </c>
      <c r="H2803" t="inlineStr">
        <is>
          <t>1</t>
        </is>
      </c>
      <c r="I2803" t="inlineStr">
        <is>
          <t>0</t>
        </is>
      </c>
      <c r="J2803" t="inlineStr">
        <is>
          <t>---</t>
        </is>
      </c>
      <c r="K2803" t="inlineStr">
        <is>
          <t>---</t>
        </is>
      </c>
      <c r="L2803" t="inlineStr">
        <is>
          <t>---</t>
        </is>
      </c>
      <c r="M2803" t="inlineStr">
        <is>
          <t>---</t>
        </is>
      </c>
      <c r="N2803" t="inlineStr">
        <is>
          <t>---</t>
        </is>
      </c>
      <c r="O2803" t="inlineStr">
        <is>
          <t>---</t>
        </is>
      </c>
      <c r="P2803" t="inlineStr">
        <is>
          <t>---</t>
        </is>
      </c>
      <c r="Q2803" t="inlineStr">
        <is>
          <t>---</t>
        </is>
      </c>
      <c r="R2803" t="inlineStr">
        <is>
          <t>---</t>
        </is>
      </c>
      <c r="S2803" t="inlineStr">
        <is>
          <t>---</t>
        </is>
      </c>
      <c r="T2803" t="inlineStr">
        <is>
          <t>---</t>
        </is>
      </c>
      <c r="U2803" t="inlineStr">
        <is>
          <t>---</t>
        </is>
      </c>
      <c r="V2803" t="inlineStr">
        <is>
          <t>---</t>
        </is>
      </c>
      <c r="W2803" t="inlineStr"/>
      <c r="X2803" t="inlineStr">
        <is>
          <t>PIL/HOEP/ST01133</t>
        </is>
      </c>
      <c r="Y2803" t="inlineStr">
        <is>
          <t>PIL/HOEP/ST01133</t>
        </is>
      </c>
      <c r="Z2803" t="inlineStr">
        <is>
          <t>2025-08-07 22:47:43</t>
        </is>
      </c>
      <c r="AA2803" t="inlineStr">
        <is>
          <t>2025-08-07 22:47:27</t>
        </is>
      </c>
      <c r="AB2803" t="inlineStr">
        <is>
          <t>1rosanie</t>
        </is>
      </c>
      <c r="AC2803" t="inlineStr">
        <is>
          <t>2025-08-07 21:46:29</t>
        </is>
      </c>
      <c r="AD2803" s="1" t="inlineStr">
        <is>
          <t>https://www.commcarehq.org/a/caris-test/reports/form_data/2a71defe-13fd-4c0c-8642-6ccc98852629/</t>
        </is>
      </c>
      <c r="AE2803" t="inlineStr">
        <is>
          <t>---</t>
        </is>
      </c>
      <c r="AF2803" t="inlineStr">
        <is>
          <t>b693acf0dbfd4976bbbe087b82b12fef</t>
        </is>
      </c>
      <c r="AG2803" t="inlineStr">
        <is>
          <t>OK</t>
        </is>
      </c>
      <c r="AH2803" t="inlineStr">
        <is>
          <t>2025-08-07 22:47:43</t>
        </is>
      </c>
      <c r="AI2803" t="inlineStr">
        <is>
          <t>5e76516bd70905174acf0dc60c63d0f1</t>
        </is>
      </c>
      <c r="AJ2803" t="inlineStr">
        <is>
          <t>2025-08-07</t>
        </is>
      </c>
      <c r="AK2803" t="inlineStr">
        <is>
          <t>3</t>
        </is>
      </c>
      <c r="AL2803" t="inlineStr">
        <is>
          <t>---</t>
        </is>
      </c>
      <c r="AM2803" t="inlineStr">
        <is>
          <t>0</t>
        </is>
      </c>
      <c r="AN2803" t="inlineStr">
        <is>
          <t>---</t>
        </is>
      </c>
      <c r="AO2803" t="inlineStr">
        <is>
          <t>1</t>
        </is>
      </c>
      <c r="AP2803" t="inlineStr">
        <is>
          <t>0</t>
        </is>
      </c>
      <c r="AQ2803" t="inlineStr">
        <is>
          <t>---</t>
        </is>
      </c>
      <c r="AR2803" t="inlineStr">
        <is>
          <t>---</t>
        </is>
      </c>
      <c r="AS2803" t="inlineStr">
        <is>
          <t>---</t>
        </is>
      </c>
      <c r="AT2803" t="inlineStr"/>
      <c r="AU2803" t="inlineStr">
        <is>
          <t>---</t>
        </is>
      </c>
      <c r="AV2803" t="inlineStr">
        <is>
          <t>---</t>
        </is>
      </c>
      <c r="AW2803" t="inlineStr">
        <is>
          <t>---</t>
        </is>
      </c>
      <c r="AX2803" t="inlineStr">
        <is>
          <t>---</t>
        </is>
      </c>
      <c r="AY2803" t="inlineStr">
        <is>
          <t>---</t>
        </is>
      </c>
      <c r="AZ2803" t="inlineStr">
        <is>
          <t>---</t>
        </is>
      </c>
      <c r="BA2803" t="inlineStr">
        <is>
          <t>5e76516bd70905174acf0dc60c63d0f1</t>
        </is>
      </c>
      <c r="BB2803" t="inlineStr">
        <is>
          <t>http://openrosa.org/formdesigner/0B48E039-1E80-49A7-AC24-732B6E788E39</t>
        </is>
      </c>
      <c r="BC2803" t="inlineStr">
        <is>
          <t>Ration et autres visites</t>
        </is>
      </c>
      <c r="BD2803" t="inlineStr">
        <is>
          <t>CommCare Android, version "2.57.0"(472003). App v16173. CommCare Version 2.57.0. Build 472003, built on: 2025-04-18</t>
        </is>
      </c>
      <c r="BE2803" t="inlineStr">
        <is>
          <t>commcare_09393fc7-84bd-4d12-8af4-99e7e6cc72ed</t>
        </is>
      </c>
      <c r="BF2803" t="inlineStr"/>
      <c r="BG2803" t="inlineStr">
        <is>
          <t>f13d8149fc6d39ebe86af18272310ff9</t>
        </is>
      </c>
      <c r="BH2803" t="inlineStr">
        <is>
          <t>e80e5bb19d0d4d1e94c8a1a966fa7d8f</t>
        </is>
      </c>
      <c r="BI2803" t="inlineStr">
        <is>
          <t>15246</t>
        </is>
      </c>
      <c r="BJ2803" t="inlineStr">
        <is>
          <t>XFormInstance</t>
        </is>
      </c>
      <c r="BK2803" t="inlineStr">
        <is>
          <t>f42819e073b011f091ab95988967aecf</t>
        </is>
      </c>
      <c r="BL2803" t="b">
        <v>0</v>
      </c>
      <c r="BM2803" t="inlineStr">
        <is>
          <t>---</t>
        </is>
      </c>
      <c r="BN2803" t="inlineStr">
        <is>
          <t>200.113.253.118</t>
        </is>
      </c>
      <c r="BO2803" t="inlineStr">
        <is>
          <t>Roselore Laine</t>
        </is>
      </c>
    </row>
    <row r="2804">
      <c r="A2804" t="inlineStr">
        <is>
          <t>2802</t>
        </is>
      </c>
      <c r="B2804" t="inlineStr">
        <is>
          <t>bb15f44d-22e9-4984-9d23-8553a7ab5392</t>
        </is>
      </c>
      <c r="C2804" t="inlineStr">
        <is>
          <t>2025-08-06</t>
        </is>
      </c>
      <c r="D2804" t="inlineStr">
        <is>
          <t>3</t>
        </is>
      </c>
      <c r="E2804" t="inlineStr">
        <is>
          <t>---</t>
        </is>
      </c>
      <c r="F2804" t="inlineStr">
        <is>
          <t>0</t>
        </is>
      </c>
      <c r="G2804" t="inlineStr">
        <is>
          <t>---</t>
        </is>
      </c>
      <c r="H2804" t="inlineStr">
        <is>
          <t>1</t>
        </is>
      </c>
      <c r="I2804" t="inlineStr">
        <is>
          <t>1</t>
        </is>
      </c>
      <c r="J2804" t="inlineStr">
        <is>
          <t>1</t>
        </is>
      </c>
      <c r="K2804" t="inlineStr">
        <is>
          <t>---</t>
        </is>
      </c>
      <c r="L2804" t="inlineStr">
        <is>
          <t>---</t>
        </is>
      </c>
      <c r="M2804" t="inlineStr">
        <is>
          <t>---</t>
        </is>
      </c>
      <c r="N2804" t="inlineStr">
        <is>
          <t>---</t>
        </is>
      </c>
      <c r="O2804" t="inlineStr">
        <is>
          <t>---</t>
        </is>
      </c>
      <c r="P2804" t="inlineStr">
        <is>
          <t>---</t>
        </is>
      </c>
      <c r="Q2804" t="inlineStr">
        <is>
          <t>---</t>
        </is>
      </c>
      <c r="R2804" t="inlineStr"/>
      <c r="S2804" t="inlineStr"/>
      <c r="T2804" t="inlineStr"/>
      <c r="U2804" t="inlineStr"/>
      <c r="V2804" t="inlineStr"/>
      <c r="W2804" t="inlineStr"/>
      <c r="X2804" t="inlineStr">
        <is>
          <t>GRO/HAMG/ST02923</t>
        </is>
      </c>
      <c r="Y2804" t="inlineStr">
        <is>
          <t>GRO/HAMG/ST02923</t>
        </is>
      </c>
      <c r="Z2804" t="inlineStr">
        <is>
          <t>2025-08-07 22:28:00</t>
        </is>
      </c>
      <c r="AA2804" t="inlineStr">
        <is>
          <t>2025-08-07 22:26:53</t>
        </is>
      </c>
      <c r="AB2804" t="inlineStr">
        <is>
          <t>6norvilus</t>
        </is>
      </c>
      <c r="AC2804" t="inlineStr">
        <is>
          <t>2025-08-07 22:14:57</t>
        </is>
      </c>
      <c r="AD2804" s="1" t="inlineStr">
        <is>
          <t>https://www.commcarehq.org/a/caris-test/reports/form_data/bb15f44d-22e9-4984-9d23-8553a7ab5392/</t>
        </is>
      </c>
      <c r="AE2804" t="inlineStr">
        <is>
          <t>---</t>
        </is>
      </c>
      <c r="AF2804" t="inlineStr">
        <is>
          <t>3c5a623af057e23a32ae4000_173042</t>
        </is>
      </c>
      <c r="AG2804" t="inlineStr">
        <is>
          <t>OK</t>
        </is>
      </c>
      <c r="AH2804" t="inlineStr">
        <is>
          <t>2025-08-07 22:28:00</t>
        </is>
      </c>
      <c r="AI2804" t="inlineStr">
        <is>
          <t>60825dc3d2144612a8c0588bc9c618f4</t>
        </is>
      </c>
      <c r="AJ2804" t="inlineStr">
        <is>
          <t>2025-08-06</t>
        </is>
      </c>
      <c r="AK2804" t="inlineStr">
        <is>
          <t>3</t>
        </is>
      </c>
      <c r="AL2804" t="inlineStr">
        <is>
          <t>---</t>
        </is>
      </c>
      <c r="AM2804" t="inlineStr">
        <is>
          <t>0</t>
        </is>
      </c>
      <c r="AN2804" t="inlineStr">
        <is>
          <t>---</t>
        </is>
      </c>
      <c r="AO2804" t="inlineStr">
        <is>
          <t>1</t>
        </is>
      </c>
      <c r="AP2804" t="inlineStr">
        <is>
          <t>1</t>
        </is>
      </c>
      <c r="AQ2804" t="inlineStr"/>
      <c r="AR2804" t="inlineStr"/>
      <c r="AS2804" t="inlineStr"/>
      <c r="AT2804" t="inlineStr"/>
      <c r="AU2804" t="inlineStr">
        <is>
          <t>---</t>
        </is>
      </c>
      <c r="AV2804" t="inlineStr">
        <is>
          <t>---</t>
        </is>
      </c>
      <c r="AW2804" t="inlineStr">
        <is>
          <t>---</t>
        </is>
      </c>
      <c r="AX2804" t="inlineStr">
        <is>
          <t>---</t>
        </is>
      </c>
      <c r="AY2804" t="inlineStr">
        <is>
          <t>---</t>
        </is>
      </c>
      <c r="AZ2804" t="inlineStr">
        <is>
          <t>---</t>
        </is>
      </c>
      <c r="BA2804" t="inlineStr">
        <is>
          <t>60825dc3d2144612a8c0588bc9c618f4</t>
        </is>
      </c>
      <c r="BB2804" t="inlineStr">
        <is>
          <t>http://openrosa.org/formdesigner/0B48E039-1E80-49A7-AC24-732B6E788E39</t>
        </is>
      </c>
      <c r="BC2804" t="inlineStr">
        <is>
          <t>Ration et autres visites</t>
        </is>
      </c>
      <c r="BD2804" t="inlineStr">
        <is>
          <t>CommCare Android, version "2.57.0"(474404). App v16173. CommCare Version 2.57.0. Build 474404, built on: 2025-06-25</t>
        </is>
      </c>
      <c r="BE2804" t="inlineStr">
        <is>
          <t>commcare_52f6c027-3e99-4ba4-b769-4cad75051ed2</t>
        </is>
      </c>
      <c r="BF2804" t="inlineStr"/>
      <c r="BG2804" t="inlineStr">
        <is>
          <t>f13d8149fc6d39ebe86af18272310ff9</t>
        </is>
      </c>
      <c r="BH2804" t="inlineStr">
        <is>
          <t>e80e5bb19d0d4d1e94c8a1a966fa7d8f</t>
        </is>
      </c>
      <c r="BI2804" t="inlineStr">
        <is>
          <t>15246</t>
        </is>
      </c>
      <c r="BJ2804" t="inlineStr">
        <is>
          <t>XFormInstance</t>
        </is>
      </c>
      <c r="BK2804" t="inlineStr">
        <is>
          <t>14372ee873a111f097556fa94f2860da</t>
        </is>
      </c>
      <c r="BL2804" t="b">
        <v>0</v>
      </c>
      <c r="BM2804" t="inlineStr">
        <is>
          <t>---</t>
        </is>
      </c>
      <c r="BN2804" t="inlineStr">
        <is>
          <t>200.113.253.121</t>
        </is>
      </c>
      <c r="BO2804" t="inlineStr">
        <is>
          <t>Meselin Fleurival</t>
        </is>
      </c>
    </row>
    <row r="2805">
      <c r="A2805" t="inlineStr">
        <is>
          <t>2803</t>
        </is>
      </c>
      <c r="B2805" t="inlineStr">
        <is>
          <t>2027ac80-3913-406a-a623-832e720bb3dd</t>
        </is>
      </c>
      <c r="C2805" t="inlineStr">
        <is>
          <t>2025-08-06</t>
        </is>
      </c>
      <c r="D2805" t="inlineStr">
        <is>
          <t>3</t>
        </is>
      </c>
      <c r="E2805" t="inlineStr">
        <is>
          <t>---</t>
        </is>
      </c>
      <c r="F2805" t="inlineStr">
        <is>
          <t>0</t>
        </is>
      </c>
      <c r="G2805" t="inlineStr">
        <is>
          <t>---</t>
        </is>
      </c>
      <c r="H2805" t="inlineStr">
        <is>
          <t>1</t>
        </is>
      </c>
      <c r="I2805" t="inlineStr">
        <is>
          <t>1</t>
        </is>
      </c>
      <c r="J2805" t="inlineStr">
        <is>
          <t>1</t>
        </is>
      </c>
      <c r="K2805" t="inlineStr">
        <is>
          <t>---</t>
        </is>
      </c>
      <c r="L2805" t="inlineStr">
        <is>
          <t>---</t>
        </is>
      </c>
      <c r="M2805" t="inlineStr">
        <is>
          <t>---</t>
        </is>
      </c>
      <c r="N2805" t="inlineStr">
        <is>
          <t>---</t>
        </is>
      </c>
      <c r="O2805" t="inlineStr">
        <is>
          <t>---</t>
        </is>
      </c>
      <c r="P2805" t="inlineStr">
        <is>
          <t>---</t>
        </is>
      </c>
      <c r="Q2805" t="inlineStr">
        <is>
          <t>---</t>
        </is>
      </c>
      <c r="R2805" t="inlineStr"/>
      <c r="S2805" t="inlineStr"/>
      <c r="T2805" t="inlineStr"/>
      <c r="U2805" t="inlineStr"/>
      <c r="V2805" t="inlineStr"/>
      <c r="W2805" t="inlineStr"/>
      <c r="X2805" t="inlineStr">
        <is>
          <t>GRO/HAMG/ST01762</t>
        </is>
      </c>
      <c r="Y2805" t="inlineStr">
        <is>
          <t>GRO/HAMG/ST01762</t>
        </is>
      </c>
      <c r="Z2805" t="inlineStr">
        <is>
          <t>2025-08-07 22:29:05</t>
        </is>
      </c>
      <c r="AA2805" t="inlineStr">
        <is>
          <t>2025-08-07 22:28:36</t>
        </is>
      </c>
      <c r="AB2805" t="inlineStr">
        <is>
          <t>6norvilus</t>
        </is>
      </c>
      <c r="AC2805" t="inlineStr">
        <is>
          <t>2025-08-07 22:16:01</t>
        </is>
      </c>
      <c r="AD2805" s="1" t="inlineStr">
        <is>
          <t>https://www.commcarehq.org/a/caris-test/reports/form_data/2027ac80-3913-406a-a623-832e720bb3dd/</t>
        </is>
      </c>
      <c r="AE2805" t="inlineStr">
        <is>
          <t>---</t>
        </is>
      </c>
      <c r="AF2805" t="inlineStr">
        <is>
          <t>3c5a623af057e23a32ae4000_17686</t>
        </is>
      </c>
      <c r="AG2805" t="inlineStr">
        <is>
          <t>OK</t>
        </is>
      </c>
      <c r="AH2805" t="inlineStr">
        <is>
          <t>2025-08-07 22:29:05</t>
        </is>
      </c>
      <c r="AI2805" t="inlineStr">
        <is>
          <t>60825dc3d2144612a8c0588bc9c618f4</t>
        </is>
      </c>
      <c r="AJ2805" t="inlineStr">
        <is>
          <t>2025-08-06</t>
        </is>
      </c>
      <c r="AK2805" t="inlineStr">
        <is>
          <t>3</t>
        </is>
      </c>
      <c r="AL2805" t="inlineStr">
        <is>
          <t>---</t>
        </is>
      </c>
      <c r="AM2805" t="inlineStr">
        <is>
          <t>0</t>
        </is>
      </c>
      <c r="AN2805" t="inlineStr">
        <is>
          <t>---</t>
        </is>
      </c>
      <c r="AO2805" t="inlineStr">
        <is>
          <t>1</t>
        </is>
      </c>
      <c r="AP2805" t="inlineStr">
        <is>
          <t>1</t>
        </is>
      </c>
      <c r="AQ2805" t="inlineStr"/>
      <c r="AR2805" t="inlineStr"/>
      <c r="AS2805" t="inlineStr"/>
      <c r="AT2805" t="inlineStr"/>
      <c r="AU2805" t="inlineStr">
        <is>
          <t>---</t>
        </is>
      </c>
      <c r="AV2805" t="inlineStr">
        <is>
          <t>---</t>
        </is>
      </c>
      <c r="AW2805" t="inlineStr">
        <is>
          <t>---</t>
        </is>
      </c>
      <c r="AX2805" t="inlineStr">
        <is>
          <t>---</t>
        </is>
      </c>
      <c r="AY2805" t="inlineStr">
        <is>
          <t>---</t>
        </is>
      </c>
      <c r="AZ2805" t="inlineStr">
        <is>
          <t>---</t>
        </is>
      </c>
      <c r="BA2805" t="inlineStr">
        <is>
          <t>60825dc3d2144612a8c0588bc9c618f4</t>
        </is>
      </c>
      <c r="BB2805" t="inlineStr">
        <is>
          <t>http://openrosa.org/formdesigner/0B48E039-1E80-49A7-AC24-732B6E788E39</t>
        </is>
      </c>
      <c r="BC2805" t="inlineStr">
        <is>
          <t>Ration et autres visites</t>
        </is>
      </c>
      <c r="BD2805" t="inlineStr">
        <is>
          <t>CommCare Android, version "2.57.0"(474404). App v16173. CommCare Version 2.57.0. Build 474404, built on: 2025-06-25</t>
        </is>
      </c>
      <c r="BE2805" t="inlineStr">
        <is>
          <t>commcare_52f6c027-3e99-4ba4-b769-4cad75051ed2</t>
        </is>
      </c>
      <c r="BF2805" t="inlineStr"/>
      <c r="BG2805" t="inlineStr">
        <is>
          <t>f13d8149fc6d39ebe86af18272310ff9</t>
        </is>
      </c>
      <c r="BH2805" t="inlineStr">
        <is>
          <t>e80e5bb19d0d4d1e94c8a1a966fa7d8f</t>
        </is>
      </c>
      <c r="BI2805" t="inlineStr">
        <is>
          <t>15246</t>
        </is>
      </c>
      <c r="BJ2805" t="inlineStr">
        <is>
          <t>XFormInstance</t>
        </is>
      </c>
      <c r="BK2805" t="inlineStr">
        <is>
          <t>14372ee873a111f097556fa94f2860da</t>
        </is>
      </c>
      <c r="BL2805" t="b">
        <v>0</v>
      </c>
      <c r="BM2805" t="inlineStr">
        <is>
          <t>---</t>
        </is>
      </c>
      <c r="BN2805" t="inlineStr">
        <is>
          <t>200.113.253.121</t>
        </is>
      </c>
      <c r="BO2805" t="inlineStr">
        <is>
          <t>CLERVENSON ALEXANDRE</t>
        </is>
      </c>
    </row>
    <row r="2806">
      <c r="A2806" t="inlineStr">
        <is>
          <t>2804</t>
        </is>
      </c>
      <c r="B2806" t="inlineStr">
        <is>
          <t>b1db6b6d-6364-4fd8-9563-0e13838db4b0</t>
        </is>
      </c>
      <c r="C2806" t="inlineStr">
        <is>
          <t>2025-08-07</t>
        </is>
      </c>
      <c r="D2806" t="inlineStr">
        <is>
          <t>4</t>
        </is>
      </c>
      <c r="E2806" t="inlineStr">
        <is>
          <t>Rappel date Rendez-vous</t>
        </is>
      </c>
      <c r="F2806" t="inlineStr">
        <is>
          <t>1</t>
        </is>
      </c>
      <c r="G2806" t="inlineStr">
        <is>
          <t>Messagerie vocale</t>
        </is>
      </c>
      <c r="H2806" t="inlineStr">
        <is>
          <t>1</t>
        </is>
      </c>
      <c r="I2806" t="inlineStr">
        <is>
          <t>1</t>
        </is>
      </c>
      <c r="J2806" t="inlineStr"/>
      <c r="K2806" t="inlineStr">
        <is>
          <t>---</t>
        </is>
      </c>
      <c r="L2806" t="inlineStr">
        <is>
          <t>---</t>
        </is>
      </c>
      <c r="M2806" t="inlineStr">
        <is>
          <t>---</t>
        </is>
      </c>
      <c r="N2806" t="inlineStr">
        <is>
          <t>---</t>
        </is>
      </c>
      <c r="O2806" t="inlineStr">
        <is>
          <t>---</t>
        </is>
      </c>
      <c r="P2806" t="inlineStr">
        <is>
          <t>---</t>
        </is>
      </c>
      <c r="Q2806" t="inlineStr">
        <is>
          <t>---</t>
        </is>
      </c>
      <c r="R2806" t="inlineStr"/>
      <c r="S2806" t="inlineStr"/>
      <c r="T2806" t="inlineStr"/>
      <c r="U2806" t="inlineStr"/>
      <c r="V2806" t="inlineStr"/>
      <c r="W2806" t="inlineStr"/>
      <c r="X2806" t="inlineStr">
        <is>
          <t>PIG/CSSR/00037</t>
        </is>
      </c>
      <c r="Y2806" t="inlineStr">
        <is>
          <t>PIG/CSSR/00037</t>
        </is>
      </c>
      <c r="Z2806" t="inlineStr">
        <is>
          <t>2025-08-07 22:24:19</t>
        </is>
      </c>
      <c r="AA2806" t="inlineStr">
        <is>
          <t>2025-08-07 22:23:27</t>
        </is>
      </c>
      <c r="AB2806" t="inlineStr">
        <is>
          <t>1ketly</t>
        </is>
      </c>
      <c r="AC2806" t="inlineStr">
        <is>
          <t>2025-08-07 22:24:21</t>
        </is>
      </c>
      <c r="AD2806" s="1" t="inlineStr">
        <is>
          <t>https://www.commcarehq.org/a/caris-test/reports/form_data/b1db6b6d-6364-4fd8-9563-0e13838db4b0/</t>
        </is>
      </c>
      <c r="AE2806" t="inlineStr">
        <is>
          <t>---</t>
        </is>
      </c>
      <c r="AF2806" t="inlineStr">
        <is>
          <t>3c5a623af057e23a32ae4000_36720</t>
        </is>
      </c>
      <c r="AG2806" t="inlineStr">
        <is>
          <t>---</t>
        </is>
      </c>
      <c r="AH2806" t="inlineStr">
        <is>
          <t>2025-08-07 22:24:19</t>
        </is>
      </c>
      <c r="AI2806" t="inlineStr">
        <is>
          <t>a75dfcb32c444e83a4857eabadf7dd0f</t>
        </is>
      </c>
      <c r="AJ2806" t="inlineStr">
        <is>
          <t>2025-08-07</t>
        </is>
      </c>
      <c r="AK2806" t="inlineStr">
        <is>
          <t>4</t>
        </is>
      </c>
      <c r="AL2806" t="inlineStr">
        <is>
          <t>Rappel date Rendez-vous</t>
        </is>
      </c>
      <c r="AM2806" t="inlineStr">
        <is>
          <t>1</t>
        </is>
      </c>
      <c r="AN2806" t="inlineStr">
        <is>
          <t>Messagerie vocale</t>
        </is>
      </c>
      <c r="AO2806" t="inlineStr">
        <is>
          <t>1</t>
        </is>
      </c>
      <c r="AP2806" t="inlineStr">
        <is>
          <t>1</t>
        </is>
      </c>
      <c r="AQ2806" t="inlineStr"/>
      <c r="AR2806" t="inlineStr"/>
      <c r="AS2806" t="inlineStr"/>
      <c r="AT2806" t="inlineStr"/>
      <c r="AU2806" t="inlineStr">
        <is>
          <t>---</t>
        </is>
      </c>
      <c r="AV2806" t="inlineStr">
        <is>
          <t>---</t>
        </is>
      </c>
      <c r="AW2806" t="inlineStr">
        <is>
          <t>---</t>
        </is>
      </c>
      <c r="AX2806" t="inlineStr">
        <is>
          <t>---</t>
        </is>
      </c>
      <c r="AY2806" t="inlineStr">
        <is>
          <t>---</t>
        </is>
      </c>
      <c r="AZ2806" t="inlineStr">
        <is>
          <t>---</t>
        </is>
      </c>
      <c r="BA2806" t="inlineStr">
        <is>
          <t>a75dfcb32c444e83a4857eabadf7dd0f</t>
        </is>
      </c>
      <c r="BB2806" t="inlineStr">
        <is>
          <t>http://openrosa.org/formdesigner/0B48E039-1E80-49A7-AC24-732B6E788E39</t>
        </is>
      </c>
      <c r="BC2806" t="inlineStr">
        <is>
          <t>Ration et autres visites</t>
        </is>
      </c>
      <c r="BD2806" t="inlineStr">
        <is>
          <t>CommCare Android, version "2.59.0"(477060). App v16173. CommCare Version 2.59.0. Build 477060, built on: 2025-07-28</t>
        </is>
      </c>
      <c r="BE2806" t="inlineStr">
        <is>
          <t>commcare_173380f7-b37d-43d8-ba2b-b49ceb66cb2e</t>
        </is>
      </c>
      <c r="BF2806" t="inlineStr">
        <is>
          <t>19.4389565 -72.2046634 349.0 9.83</t>
        </is>
      </c>
      <c r="BG2806" t="inlineStr">
        <is>
          <t>f13d8149fc6d39ebe86af18272310ff9</t>
        </is>
      </c>
      <c r="BH2806" t="inlineStr">
        <is>
          <t>e80e5bb19d0d4d1e94c8a1a966fa7d8f</t>
        </is>
      </c>
      <c r="BI2806" t="inlineStr">
        <is>
          <t>15246</t>
        </is>
      </c>
      <c r="BJ2806" t="inlineStr">
        <is>
          <t>XFormInstance</t>
        </is>
      </c>
      <c r="BK2806" t="inlineStr">
        <is>
          <t>ac1de9fa73dc11f0ae6a5bfb1b364486</t>
        </is>
      </c>
      <c r="BL2806" t="b">
        <v>0</v>
      </c>
      <c r="BM2806" t="inlineStr">
        <is>
          <t>---</t>
        </is>
      </c>
      <c r="BN2806" t="inlineStr">
        <is>
          <t>200.113.238.16</t>
        </is>
      </c>
      <c r="BO2806" t="inlineStr">
        <is>
          <t>Destine Eluda</t>
        </is>
      </c>
    </row>
    <row r="2807">
      <c r="A2807" t="inlineStr">
        <is>
          <t>2805</t>
        </is>
      </c>
      <c r="B2807" t="inlineStr">
        <is>
          <t>06933b9e-cb2a-45fb-9b4f-723766a61c1c</t>
        </is>
      </c>
      <c r="C2807" t="inlineStr">
        <is>
          <t>2025-08-07</t>
        </is>
      </c>
      <c r="D2807" t="inlineStr">
        <is>
          <t>3</t>
        </is>
      </c>
      <c r="E2807" t="inlineStr">
        <is>
          <t>---</t>
        </is>
      </c>
      <c r="F2807" t="inlineStr">
        <is>
          <t>0</t>
        </is>
      </c>
      <c r="G2807" t="inlineStr">
        <is>
          <t>---</t>
        </is>
      </c>
      <c r="H2807" t="inlineStr">
        <is>
          <t>1</t>
        </is>
      </c>
      <c r="I2807" t="inlineStr">
        <is>
          <t>1</t>
        </is>
      </c>
      <c r="J2807" t="inlineStr">
        <is>
          <t>1</t>
        </is>
      </c>
      <c r="K2807" t="inlineStr">
        <is>
          <t>---</t>
        </is>
      </c>
      <c r="L2807" t="inlineStr">
        <is>
          <t>---</t>
        </is>
      </c>
      <c r="M2807" t="inlineStr">
        <is>
          <t>---</t>
        </is>
      </c>
      <c r="N2807" t="inlineStr">
        <is>
          <t>---</t>
        </is>
      </c>
      <c r="O2807" t="inlineStr">
        <is>
          <t>---</t>
        </is>
      </c>
      <c r="P2807" t="inlineStr">
        <is>
          <t>---</t>
        </is>
      </c>
      <c r="Q2807" t="inlineStr">
        <is>
          <t>---</t>
        </is>
      </c>
      <c r="R2807" t="inlineStr"/>
      <c r="S2807" t="inlineStr"/>
      <c r="T2807" t="inlineStr"/>
      <c r="U2807" t="inlineStr"/>
      <c r="V2807" t="inlineStr"/>
      <c r="W2807" t="inlineStr"/>
      <c r="X2807" t="inlineStr">
        <is>
          <t>PIL/HOEP/ST02331</t>
        </is>
      </c>
      <c r="Y2807" t="inlineStr">
        <is>
          <t>PIL/HOEP/ST02331</t>
        </is>
      </c>
      <c r="Z2807" t="inlineStr">
        <is>
          <t>2025-08-08 00:22:24</t>
        </is>
      </c>
      <c r="AA2807" t="inlineStr">
        <is>
          <t>2025-08-08 00:21:49</t>
        </is>
      </c>
      <c r="AB2807" t="inlineStr">
        <is>
          <t>1rosanie</t>
        </is>
      </c>
      <c r="AC2807" t="inlineStr">
        <is>
          <t>2025-08-07 23:21:09</t>
        </is>
      </c>
      <c r="AD2807" s="1" t="inlineStr">
        <is>
          <t>https://www.commcarehq.org/a/caris-test/reports/form_data/06933b9e-cb2a-45fb-9b4f-723766a61c1c/</t>
        </is>
      </c>
      <c r="AE2807" t="inlineStr">
        <is>
          <t>---</t>
        </is>
      </c>
      <c r="AF2807" t="inlineStr">
        <is>
          <t>3c5a623af057e23a32ae4000_35802</t>
        </is>
      </c>
      <c r="AG2807" t="inlineStr">
        <is>
          <t>OK</t>
        </is>
      </c>
      <c r="AH2807" t="inlineStr">
        <is>
          <t>2025-08-08 00:22:24</t>
        </is>
      </c>
      <c r="AI2807" t="inlineStr">
        <is>
          <t>5e76516bd70905174acf0dc60c63d0f1</t>
        </is>
      </c>
      <c r="AJ2807" t="inlineStr">
        <is>
          <t>2025-08-07</t>
        </is>
      </c>
      <c r="AK2807" t="inlineStr">
        <is>
          <t>3</t>
        </is>
      </c>
      <c r="AL2807" t="inlineStr">
        <is>
          <t>---</t>
        </is>
      </c>
      <c r="AM2807" t="inlineStr">
        <is>
          <t>0</t>
        </is>
      </c>
      <c r="AN2807" t="inlineStr">
        <is>
          <t>---</t>
        </is>
      </c>
      <c r="AO2807" t="inlineStr">
        <is>
          <t>1</t>
        </is>
      </c>
      <c r="AP2807" t="inlineStr">
        <is>
          <t>1</t>
        </is>
      </c>
      <c r="AQ2807" t="inlineStr"/>
      <c r="AR2807" t="inlineStr"/>
      <c r="AS2807" t="inlineStr"/>
      <c r="AT2807" t="inlineStr"/>
      <c r="AU2807" t="inlineStr">
        <is>
          <t>---</t>
        </is>
      </c>
      <c r="AV2807" t="inlineStr">
        <is>
          <t>---</t>
        </is>
      </c>
      <c r="AW2807" t="inlineStr">
        <is>
          <t>---</t>
        </is>
      </c>
      <c r="AX2807" t="inlineStr">
        <is>
          <t>---</t>
        </is>
      </c>
      <c r="AY2807" t="inlineStr">
        <is>
          <t>---</t>
        </is>
      </c>
      <c r="AZ2807" t="inlineStr">
        <is>
          <t>---</t>
        </is>
      </c>
      <c r="BA2807" t="inlineStr">
        <is>
          <t>5e76516bd70905174acf0dc60c63d0f1</t>
        </is>
      </c>
      <c r="BB2807" t="inlineStr">
        <is>
          <t>http://openrosa.org/formdesigner/0B48E039-1E80-49A7-AC24-732B6E788E39</t>
        </is>
      </c>
      <c r="BC2807" t="inlineStr">
        <is>
          <t>Ration et autres visites</t>
        </is>
      </c>
      <c r="BD2807" t="inlineStr">
        <is>
          <t>CommCare Android, version "2.57.0"(472003). App v16173. CommCare Version 2.57.0. Build 472003, built on: 2025-04-18</t>
        </is>
      </c>
      <c r="BE2807" t="inlineStr">
        <is>
          <t>commcare_09393fc7-84bd-4d12-8af4-99e7e6cc72ed</t>
        </is>
      </c>
      <c r="BF2807" t="inlineStr"/>
      <c r="BG2807" t="inlineStr">
        <is>
          <t>f13d8149fc6d39ebe86af18272310ff9</t>
        </is>
      </c>
      <c r="BH2807" t="inlineStr">
        <is>
          <t>e80e5bb19d0d4d1e94c8a1a966fa7d8f</t>
        </is>
      </c>
      <c r="BI2807" t="inlineStr">
        <is>
          <t>15246</t>
        </is>
      </c>
      <c r="BJ2807" t="inlineStr">
        <is>
          <t>XFormInstance</t>
        </is>
      </c>
      <c r="BK2807" t="inlineStr">
        <is>
          <t>f42819e073b011f091ab95988967aecf</t>
        </is>
      </c>
      <c r="BL2807" t="b">
        <v>0</v>
      </c>
      <c r="BM2807" t="inlineStr">
        <is>
          <t>---</t>
        </is>
      </c>
      <c r="BN2807" t="inlineStr">
        <is>
          <t>200.113.253.137</t>
        </is>
      </c>
      <c r="BO2807" t="inlineStr">
        <is>
          <t>Marc- Endy Francois</t>
        </is>
      </c>
    </row>
    <row r="2808">
      <c r="A2808" t="inlineStr">
        <is>
          <t>2806</t>
        </is>
      </c>
      <c r="B2808" t="inlineStr">
        <is>
          <t>56246d0a-5ec1-4148-aa41-a6adcc4374d7</t>
        </is>
      </c>
      <c r="C2808" t="inlineStr">
        <is>
          <t>2025-08-07</t>
        </is>
      </c>
      <c r="D2808" t="inlineStr">
        <is>
          <t>3</t>
        </is>
      </c>
      <c r="E2808" t="inlineStr">
        <is>
          <t>---</t>
        </is>
      </c>
      <c r="F2808" t="inlineStr">
        <is>
          <t>1</t>
        </is>
      </c>
      <c r="G2808" t="inlineStr">
        <is>
          <t>---</t>
        </is>
      </c>
      <c r="H2808" t="inlineStr">
        <is>
          <t>1</t>
        </is>
      </c>
      <c r="I2808" t="inlineStr">
        <is>
          <t>1</t>
        </is>
      </c>
      <c r="J2808" t="inlineStr">
        <is>
          <t>1</t>
        </is>
      </c>
      <c r="K2808" t="inlineStr">
        <is>
          <t>---</t>
        </is>
      </c>
      <c r="L2808" t="inlineStr">
        <is>
          <t>---</t>
        </is>
      </c>
      <c r="M2808" t="inlineStr">
        <is>
          <t>---</t>
        </is>
      </c>
      <c r="N2808" t="inlineStr">
        <is>
          <t>---</t>
        </is>
      </c>
      <c r="O2808" t="inlineStr">
        <is>
          <t>---</t>
        </is>
      </c>
      <c r="P2808" t="inlineStr">
        <is>
          <t>---</t>
        </is>
      </c>
      <c r="Q2808" t="inlineStr">
        <is>
          <t>---</t>
        </is>
      </c>
      <c r="R2808" t="inlineStr"/>
      <c r="S2808" t="inlineStr"/>
      <c r="T2808" t="inlineStr"/>
      <c r="U2808" t="inlineStr"/>
      <c r="V2808" t="inlineStr"/>
      <c r="W2808" t="inlineStr"/>
      <c r="X2808" t="inlineStr">
        <is>
          <t>CAP/CDSF/ST03180</t>
        </is>
      </c>
      <c r="Y2808" t="inlineStr">
        <is>
          <t>CAP/CDSF/ST03180</t>
        </is>
      </c>
      <c r="Z2808" t="inlineStr">
        <is>
          <t>2025-08-08 01:10:21</t>
        </is>
      </c>
      <c r="AA2808" t="inlineStr">
        <is>
          <t>2025-08-08 01:09:41</t>
        </is>
      </c>
      <c r="AB2808" t="inlineStr">
        <is>
          <t>1plyviose</t>
        </is>
      </c>
      <c r="AC2808" t="inlineStr">
        <is>
          <t>2025-08-08 01:12:22</t>
        </is>
      </c>
      <c r="AD2808" s="1" t="inlineStr">
        <is>
          <t>https://www.commcarehq.org/a/caris-test/reports/form_data/56246d0a-5ec1-4148-aa41-a6adcc4374d7/</t>
        </is>
      </c>
      <c r="AE2808" t="inlineStr">
        <is>
          <t>---</t>
        </is>
      </c>
      <c r="AF2808" t="inlineStr">
        <is>
          <t>3c5a623af057e23a32ae4000_164101</t>
        </is>
      </c>
      <c r="AG2808" t="inlineStr">
        <is>
          <t>OK</t>
        </is>
      </c>
      <c r="AH2808" t="inlineStr">
        <is>
          <t>2025-08-08 01:10:21</t>
        </is>
      </c>
      <c r="AI2808" t="inlineStr">
        <is>
          <t>aab7a2415e99453fbcb8ebd109e92b4f</t>
        </is>
      </c>
      <c r="AJ2808" t="inlineStr">
        <is>
          <t>2025-08-07</t>
        </is>
      </c>
      <c r="AK2808" t="inlineStr">
        <is>
          <t>3</t>
        </is>
      </c>
      <c r="AL2808" t="inlineStr">
        <is>
          <t>---</t>
        </is>
      </c>
      <c r="AM2808" t="inlineStr">
        <is>
          <t>1</t>
        </is>
      </c>
      <c r="AN2808" t="inlineStr">
        <is>
          <t>---</t>
        </is>
      </c>
      <c r="AO2808" t="inlineStr">
        <is>
          <t>1</t>
        </is>
      </c>
      <c r="AP2808" t="inlineStr">
        <is>
          <t>1</t>
        </is>
      </c>
      <c r="AQ2808" t="inlineStr"/>
      <c r="AR2808" t="inlineStr"/>
      <c r="AS2808" t="inlineStr"/>
      <c r="AT2808" t="inlineStr"/>
      <c r="AU2808" t="inlineStr">
        <is>
          <t>---</t>
        </is>
      </c>
      <c r="AV2808" t="inlineStr">
        <is>
          <t>---</t>
        </is>
      </c>
      <c r="AW2808" t="inlineStr">
        <is>
          <t>---</t>
        </is>
      </c>
      <c r="AX2808" t="inlineStr">
        <is>
          <t>---</t>
        </is>
      </c>
      <c r="AY2808" t="inlineStr">
        <is>
          <t>---</t>
        </is>
      </c>
      <c r="AZ2808" t="inlineStr">
        <is>
          <t>---</t>
        </is>
      </c>
      <c r="BA2808" t="inlineStr">
        <is>
          <t>aab7a2415e99453fbcb8ebd109e92b4f</t>
        </is>
      </c>
      <c r="BB2808" t="inlineStr">
        <is>
          <t>http://openrosa.org/formdesigner/0B48E039-1E80-49A7-AC24-732B6E788E39</t>
        </is>
      </c>
      <c r="BC2808" t="inlineStr">
        <is>
          <t>Ration et autres visites</t>
        </is>
      </c>
      <c r="BD2808" t="inlineStr">
        <is>
          <t>CommCare Android, version "2.58.0"(476068). App v16173. CommCare Version 2.58.0. Build 476068, built on: 2025-07-28</t>
        </is>
      </c>
      <c r="BE2808" t="inlineStr">
        <is>
          <t>commcare_d17d77c2-a7e5-4f4b-9b21-6b80894e9762</t>
        </is>
      </c>
      <c r="BF2808" t="inlineStr"/>
      <c r="BG2808" t="inlineStr">
        <is>
          <t>f13d8149fc6d39ebe86af18272310ff9</t>
        </is>
      </c>
      <c r="BH2808" t="inlineStr">
        <is>
          <t>e80e5bb19d0d4d1e94c8a1a966fa7d8f</t>
        </is>
      </c>
      <c r="BI2808" t="inlineStr">
        <is>
          <t>15246</t>
        </is>
      </c>
      <c r="BJ2808" t="inlineStr">
        <is>
          <t>XFormInstance</t>
        </is>
      </c>
      <c r="BK2808" t="inlineStr">
        <is>
          <t>eb7991dc73f311f092cc6b3634b5c83c</t>
        </is>
      </c>
      <c r="BL2808" t="b">
        <v>0</v>
      </c>
      <c r="BM2808" t="inlineStr">
        <is>
          <t>---</t>
        </is>
      </c>
      <c r="BN2808" t="inlineStr">
        <is>
          <t>200.113.253.190</t>
        </is>
      </c>
      <c r="BO2808" t="inlineStr">
        <is>
          <t>Rochaella Dumas</t>
        </is>
      </c>
    </row>
    <row r="2809">
      <c r="A2809" t="inlineStr">
        <is>
          <t>2807</t>
        </is>
      </c>
      <c r="B2809" t="inlineStr">
        <is>
          <t>d66ef677-f47b-4209-b005-19015e271c65</t>
        </is>
      </c>
      <c r="C2809" t="inlineStr">
        <is>
          <t>2025-08-06</t>
        </is>
      </c>
      <c r="D2809" t="inlineStr">
        <is>
          <t>4</t>
        </is>
      </c>
      <c r="E2809" t="inlineStr">
        <is>
          <t>Adherence</t>
        </is>
      </c>
      <c r="F2809" t="inlineStr">
        <is>
          <t>0</t>
        </is>
      </c>
      <c r="G2809" t="inlineStr">
        <is>
          <t>Adherence</t>
        </is>
      </c>
      <c r="H2809" t="inlineStr">
        <is>
          <t>1</t>
        </is>
      </c>
      <c r="I2809" t="inlineStr">
        <is>
          <t>1</t>
        </is>
      </c>
      <c r="J2809" t="inlineStr">
        <is>
          <t>1</t>
        </is>
      </c>
      <c r="K2809" t="inlineStr">
        <is>
          <t>---</t>
        </is>
      </c>
      <c r="L2809" t="inlineStr">
        <is>
          <t>---</t>
        </is>
      </c>
      <c r="M2809" t="inlineStr">
        <is>
          <t>---</t>
        </is>
      </c>
      <c r="N2809" t="inlineStr">
        <is>
          <t>---</t>
        </is>
      </c>
      <c r="O2809" t="inlineStr">
        <is>
          <t>---</t>
        </is>
      </c>
      <c r="P2809" t="inlineStr">
        <is>
          <t>---</t>
        </is>
      </c>
      <c r="Q2809" t="inlineStr">
        <is>
          <t>---</t>
        </is>
      </c>
      <c r="R2809" t="inlineStr">
        <is>
          <t>15.3</t>
        </is>
      </c>
      <c r="S2809" t="inlineStr">
        <is>
          <t>16.4</t>
        </is>
      </c>
      <c r="T2809" t="inlineStr">
        <is>
          <t>108.0</t>
        </is>
      </c>
      <c r="U2809" t="inlineStr"/>
      <c r="V2809" t="inlineStr"/>
      <c r="W2809" t="inlineStr"/>
      <c r="X2809" t="inlineStr">
        <is>
          <t>CAP/HSCM/ST04617</t>
        </is>
      </c>
      <c r="Y2809" t="inlineStr">
        <is>
          <t>CAP/HSCM/ST04617</t>
        </is>
      </c>
      <c r="Z2809" t="inlineStr">
        <is>
          <t>2025-08-07 03:27:01</t>
        </is>
      </c>
      <c r="AA2809" t="inlineStr">
        <is>
          <t>2025-08-07 03:25:52</t>
        </is>
      </c>
      <c r="AB2809" t="inlineStr">
        <is>
          <t>1fleurgile</t>
        </is>
      </c>
      <c r="AC2809" t="inlineStr">
        <is>
          <t>2025-08-08 01:32:32</t>
        </is>
      </c>
      <c r="AD2809" s="1" t="inlineStr">
        <is>
          <t>https://www.commcarehq.org/a/caris-test/reports/form_data/d66ef677-f47b-4209-b005-19015e271c65/</t>
        </is>
      </c>
      <c r="AE2809" t="inlineStr">
        <is>
          <t>---</t>
        </is>
      </c>
      <c r="AF2809" t="inlineStr">
        <is>
          <t>3c5a623af057e23a32ae4000_166510</t>
        </is>
      </c>
      <c r="AG2809" t="inlineStr">
        <is>
          <t>---</t>
        </is>
      </c>
      <c r="AH2809" t="inlineStr">
        <is>
          <t>2025-08-07 03:27:01</t>
        </is>
      </c>
      <c r="AI2809" t="inlineStr">
        <is>
          <t>9cfdf7db54419d22491b2c964b5162b3</t>
        </is>
      </c>
      <c r="AJ2809" t="inlineStr">
        <is>
          <t>2025-08-06</t>
        </is>
      </c>
      <c r="AK2809" t="inlineStr">
        <is>
          <t>4</t>
        </is>
      </c>
      <c r="AL2809" t="inlineStr">
        <is>
          <t>Adherence</t>
        </is>
      </c>
      <c r="AM2809" t="inlineStr">
        <is>
          <t>0</t>
        </is>
      </c>
      <c r="AN2809" t="inlineStr">
        <is>
          <t>Adherence</t>
        </is>
      </c>
      <c r="AO2809" t="inlineStr">
        <is>
          <t>1</t>
        </is>
      </c>
      <c r="AP2809" t="inlineStr">
        <is>
          <t>1</t>
        </is>
      </c>
      <c r="AQ2809" t="inlineStr">
        <is>
          <t>15.3</t>
        </is>
      </c>
      <c r="AR2809" t="inlineStr">
        <is>
          <t>16.4</t>
        </is>
      </c>
      <c r="AS2809" t="inlineStr">
        <is>
          <t>108</t>
        </is>
      </c>
      <c r="AT2809" t="inlineStr"/>
      <c r="AU2809" t="inlineStr">
        <is>
          <t>---</t>
        </is>
      </c>
      <c r="AV2809" t="inlineStr">
        <is>
          <t>---</t>
        </is>
      </c>
      <c r="AW2809" t="inlineStr">
        <is>
          <t>---</t>
        </is>
      </c>
      <c r="AX2809" t="inlineStr">
        <is>
          <t>---</t>
        </is>
      </c>
      <c r="AY2809" t="inlineStr">
        <is>
          <t>---</t>
        </is>
      </c>
      <c r="AZ2809" t="inlineStr">
        <is>
          <t>---</t>
        </is>
      </c>
      <c r="BA2809" t="inlineStr">
        <is>
          <t>9cfdf7db54419d22491b2c964b5162b3</t>
        </is>
      </c>
      <c r="BB2809" t="inlineStr">
        <is>
          <t>http://openrosa.org/formdesigner/0B48E039-1E80-49A7-AC24-732B6E788E39</t>
        </is>
      </c>
      <c r="BC2809" t="inlineStr">
        <is>
          <t>Ration et autres visites</t>
        </is>
      </c>
      <c r="BD2809" t="inlineStr">
        <is>
          <t>CommCare Android, version "2.57.0"(474021). App v16173. CommCare Version 2.57.0. Build 474021, built on: 2025-06-13</t>
        </is>
      </c>
      <c r="BE2809" t="inlineStr">
        <is>
          <t>commcare_76b456dd-7d90-498a-a785-92f136625a61</t>
        </is>
      </c>
      <c r="BF2809" t="inlineStr">
        <is>
          <t>19.7263161 -72.2265707 0.0 2099.99</t>
        </is>
      </c>
      <c r="BG2809" t="inlineStr">
        <is>
          <t>f13d8149fc6d39ebe86af18272310ff9</t>
        </is>
      </c>
      <c r="BH2809" t="inlineStr">
        <is>
          <t>e80e5bb19d0d4d1e94c8a1a966fa7d8f</t>
        </is>
      </c>
      <c r="BI2809" t="inlineStr">
        <is>
          <t>15246</t>
        </is>
      </c>
      <c r="BJ2809" t="inlineStr">
        <is>
          <t>XFormInstance</t>
        </is>
      </c>
      <c r="BK2809" t="inlineStr">
        <is>
          <t>dc611b82733211f0947565d3de39d828</t>
        </is>
      </c>
      <c r="BL2809" t="b">
        <v>0</v>
      </c>
      <c r="BM2809" t="inlineStr">
        <is>
          <t>---</t>
        </is>
      </c>
      <c r="BN2809" t="inlineStr">
        <is>
          <t>200.113.248.132</t>
        </is>
      </c>
      <c r="BO2809" t="inlineStr">
        <is>
          <t>Inna St Fleur</t>
        </is>
      </c>
    </row>
    <row r="2810">
      <c r="A2810" t="inlineStr">
        <is>
          <t>2808</t>
        </is>
      </c>
      <c r="B2810" t="inlineStr">
        <is>
          <t>e7b8d0c7-7b49-43c0-860e-1ace31209d39</t>
        </is>
      </c>
      <c r="C2810" t="inlineStr">
        <is>
          <t>2025-08-06</t>
        </is>
      </c>
      <c r="D2810" t="inlineStr">
        <is>
          <t>4</t>
        </is>
      </c>
      <c r="E2810" t="inlineStr">
        <is>
          <t>Adherence</t>
        </is>
      </c>
      <c r="F2810" t="inlineStr">
        <is>
          <t>0</t>
        </is>
      </c>
      <c r="G2810" t="inlineStr">
        <is>
          <t>Adherence</t>
        </is>
      </c>
      <c r="H2810" t="inlineStr">
        <is>
          <t>1</t>
        </is>
      </c>
      <c r="I2810" t="inlineStr">
        <is>
          <t>1</t>
        </is>
      </c>
      <c r="J2810" t="inlineStr">
        <is>
          <t>1</t>
        </is>
      </c>
      <c r="K2810" t="inlineStr">
        <is>
          <t>---</t>
        </is>
      </c>
      <c r="L2810" t="inlineStr">
        <is>
          <t>---</t>
        </is>
      </c>
      <c r="M2810" t="inlineStr">
        <is>
          <t>---</t>
        </is>
      </c>
      <c r="N2810" t="inlineStr">
        <is>
          <t>---</t>
        </is>
      </c>
      <c r="O2810" t="inlineStr">
        <is>
          <t>---</t>
        </is>
      </c>
      <c r="P2810" t="inlineStr">
        <is>
          <t>---</t>
        </is>
      </c>
      <c r="Q2810" t="inlineStr">
        <is>
          <t>---</t>
        </is>
      </c>
      <c r="R2810" t="inlineStr"/>
      <c r="S2810" t="inlineStr"/>
      <c r="T2810" t="inlineStr"/>
      <c r="U2810" t="inlineStr"/>
      <c r="V2810" t="inlineStr"/>
      <c r="W2810" t="inlineStr"/>
      <c r="X2810" t="inlineStr">
        <is>
          <t>CAP/HSCM/ST04692</t>
        </is>
      </c>
      <c r="Y2810" t="inlineStr">
        <is>
          <t>CAP/HSCM/ST04692</t>
        </is>
      </c>
      <c r="Z2810" t="inlineStr">
        <is>
          <t>2025-08-07 03:29:34</t>
        </is>
      </c>
      <c r="AA2810" t="inlineStr">
        <is>
          <t>2025-08-07 03:29:00</t>
        </is>
      </c>
      <c r="AB2810" t="inlineStr">
        <is>
          <t>1fleurgile</t>
        </is>
      </c>
      <c r="AC2810" t="inlineStr">
        <is>
          <t>2025-08-08 01:32:32</t>
        </is>
      </c>
      <c r="AD2810" s="1" t="inlineStr">
        <is>
          <t>https://www.commcarehq.org/a/caris-test/reports/form_data/e7b8d0c7-7b49-43c0-860e-1ace31209d39/</t>
        </is>
      </c>
      <c r="AE2810" t="inlineStr">
        <is>
          <t>---</t>
        </is>
      </c>
      <c r="AF2810" t="inlineStr">
        <is>
          <t>3c5a623af057e23a32ae4000_180038</t>
        </is>
      </c>
      <c r="AG2810" t="inlineStr">
        <is>
          <t>---</t>
        </is>
      </c>
      <c r="AH2810" t="inlineStr">
        <is>
          <t>2025-08-07 03:29:34</t>
        </is>
      </c>
      <c r="AI2810" t="inlineStr">
        <is>
          <t>9cfdf7db54419d22491b2c964b5162b3</t>
        </is>
      </c>
      <c r="AJ2810" t="inlineStr">
        <is>
          <t>2025-08-06</t>
        </is>
      </c>
      <c r="AK2810" t="inlineStr">
        <is>
          <t>4</t>
        </is>
      </c>
      <c r="AL2810" t="inlineStr">
        <is>
          <t>Adherence</t>
        </is>
      </c>
      <c r="AM2810" t="inlineStr">
        <is>
          <t>0</t>
        </is>
      </c>
      <c r="AN2810" t="inlineStr">
        <is>
          <t>Adherence</t>
        </is>
      </c>
      <c r="AO2810" t="inlineStr">
        <is>
          <t>1</t>
        </is>
      </c>
      <c r="AP2810" t="inlineStr">
        <is>
          <t>1</t>
        </is>
      </c>
      <c r="AQ2810" t="inlineStr"/>
      <c r="AR2810" t="inlineStr"/>
      <c r="AS2810" t="inlineStr"/>
      <c r="AT2810" t="inlineStr"/>
      <c r="AU2810" t="inlineStr">
        <is>
          <t>---</t>
        </is>
      </c>
      <c r="AV2810" t="inlineStr">
        <is>
          <t>---</t>
        </is>
      </c>
      <c r="AW2810" t="inlineStr">
        <is>
          <t>---</t>
        </is>
      </c>
      <c r="AX2810" t="inlineStr">
        <is>
          <t>---</t>
        </is>
      </c>
      <c r="AY2810" t="inlineStr">
        <is>
          <t>---</t>
        </is>
      </c>
      <c r="AZ2810" t="inlineStr">
        <is>
          <t>---</t>
        </is>
      </c>
      <c r="BA2810" t="inlineStr">
        <is>
          <t>9cfdf7db54419d22491b2c964b5162b3</t>
        </is>
      </c>
      <c r="BB2810" t="inlineStr">
        <is>
          <t>http://openrosa.org/formdesigner/0B48E039-1E80-49A7-AC24-732B6E788E39</t>
        </is>
      </c>
      <c r="BC2810" t="inlineStr">
        <is>
          <t>Ration et autres visites</t>
        </is>
      </c>
      <c r="BD2810" t="inlineStr">
        <is>
          <t>CommCare Android, version "2.57.0"(474021). App v16173. CommCare Version 2.57.0. Build 474021, built on: 2025-06-13</t>
        </is>
      </c>
      <c r="BE2810" t="inlineStr">
        <is>
          <t>commcare_76b456dd-7d90-498a-a785-92f136625a61</t>
        </is>
      </c>
      <c r="BF2810" t="inlineStr">
        <is>
          <t>19.7263161 -72.2265707 0.0 2200.0</t>
        </is>
      </c>
      <c r="BG2810" t="inlineStr">
        <is>
          <t>f13d8149fc6d39ebe86af18272310ff9</t>
        </is>
      </c>
      <c r="BH2810" t="inlineStr">
        <is>
          <t>e80e5bb19d0d4d1e94c8a1a966fa7d8f</t>
        </is>
      </c>
      <c r="BI2810" t="inlineStr">
        <is>
          <t>15246</t>
        </is>
      </c>
      <c r="BJ2810" t="inlineStr">
        <is>
          <t>XFormInstance</t>
        </is>
      </c>
      <c r="BK2810" t="inlineStr">
        <is>
          <t>dc611b82733211f0947565d3de39d828</t>
        </is>
      </c>
      <c r="BL2810" t="b">
        <v>0</v>
      </c>
      <c r="BM2810" t="inlineStr">
        <is>
          <t>---</t>
        </is>
      </c>
      <c r="BN2810" t="inlineStr">
        <is>
          <t>200.113.248.132</t>
        </is>
      </c>
      <c r="BO2810" t="inlineStr">
        <is>
          <t>Gesterlove Toussaint</t>
        </is>
      </c>
    </row>
    <row r="2811">
      <c r="A2811" t="inlineStr">
        <is>
          <t>2809</t>
        </is>
      </c>
      <c r="B2811" t="inlineStr">
        <is>
          <t>a09006c1-853d-4002-b77f-d25b14aaeaf6</t>
        </is>
      </c>
      <c r="C2811" t="inlineStr">
        <is>
          <t>2025-08-07</t>
        </is>
      </c>
      <c r="D2811" t="inlineStr">
        <is>
          <t>4</t>
        </is>
      </c>
      <c r="E2811" t="inlineStr">
        <is>
          <t>Adherence</t>
        </is>
      </c>
      <c r="F2811" t="inlineStr">
        <is>
          <t>0</t>
        </is>
      </c>
      <c r="G2811" t="inlineStr">
        <is>
          <t>Adherence</t>
        </is>
      </c>
      <c r="H2811" t="inlineStr">
        <is>
          <t>1</t>
        </is>
      </c>
      <c r="I2811" t="inlineStr">
        <is>
          <t>1</t>
        </is>
      </c>
      <c r="J2811" t="inlineStr">
        <is>
          <t>1</t>
        </is>
      </c>
      <c r="K2811" t="inlineStr">
        <is>
          <t>---</t>
        </is>
      </c>
      <c r="L2811" t="inlineStr">
        <is>
          <t>---</t>
        </is>
      </c>
      <c r="M2811" t="inlineStr">
        <is>
          <t>---</t>
        </is>
      </c>
      <c r="N2811" t="inlineStr">
        <is>
          <t>---</t>
        </is>
      </c>
      <c r="O2811" t="inlineStr">
        <is>
          <t>---</t>
        </is>
      </c>
      <c r="P2811" t="inlineStr">
        <is>
          <t>---</t>
        </is>
      </c>
      <c r="Q2811" t="inlineStr">
        <is>
          <t>---</t>
        </is>
      </c>
      <c r="R2811" t="inlineStr"/>
      <c r="S2811" t="inlineStr"/>
      <c r="T2811" t="inlineStr"/>
      <c r="U2811" t="inlineStr"/>
      <c r="V2811" t="inlineStr"/>
      <c r="W2811" t="inlineStr"/>
      <c r="X2811" t="inlineStr">
        <is>
          <t>CAP/HSCM/ST03686</t>
        </is>
      </c>
      <c r="Y2811" t="inlineStr">
        <is>
          <t>CAP/HSCM/ST03686</t>
        </is>
      </c>
      <c r="Z2811" t="inlineStr">
        <is>
          <t>2025-08-08 02:31:53</t>
        </is>
      </c>
      <c r="AA2811" t="inlineStr">
        <is>
          <t>2025-08-08 02:30:49</t>
        </is>
      </c>
      <c r="AB2811" t="inlineStr">
        <is>
          <t>1fleurgile</t>
        </is>
      </c>
      <c r="AC2811" t="inlineStr">
        <is>
          <t>2025-08-08 01:46:05</t>
        </is>
      </c>
      <c r="AD2811" s="1" t="inlineStr">
        <is>
          <t>https://www.commcarehq.org/a/caris-test/reports/form_data/a09006c1-853d-4002-b77f-d25b14aaeaf6/</t>
        </is>
      </c>
      <c r="AE2811" t="inlineStr">
        <is>
          <t>---</t>
        </is>
      </c>
      <c r="AF2811" t="inlineStr">
        <is>
          <t>3c5a623af057e23a32ae4000_32527</t>
        </is>
      </c>
      <c r="AG2811" t="inlineStr">
        <is>
          <t>---</t>
        </is>
      </c>
      <c r="AH2811" t="inlineStr">
        <is>
          <t>2025-08-08 02:31:53</t>
        </is>
      </c>
      <c r="AI2811" t="inlineStr">
        <is>
          <t>9cfdf7db54419d22491b2c964b5162b3</t>
        </is>
      </c>
      <c r="AJ2811" t="inlineStr">
        <is>
          <t>2025-08-07</t>
        </is>
      </c>
      <c r="AK2811" t="inlineStr">
        <is>
          <t>4</t>
        </is>
      </c>
      <c r="AL2811" t="inlineStr">
        <is>
          <t>Adherence</t>
        </is>
      </c>
      <c r="AM2811" t="inlineStr">
        <is>
          <t>0</t>
        </is>
      </c>
      <c r="AN2811" t="inlineStr">
        <is>
          <t>Adherence</t>
        </is>
      </c>
      <c r="AO2811" t="inlineStr">
        <is>
          <t>1</t>
        </is>
      </c>
      <c r="AP2811" t="inlineStr">
        <is>
          <t>1</t>
        </is>
      </c>
      <c r="AQ2811" t="inlineStr"/>
      <c r="AR2811" t="inlineStr"/>
      <c r="AS2811" t="inlineStr"/>
      <c r="AT2811" t="inlineStr"/>
      <c r="AU2811" t="inlineStr">
        <is>
          <t>---</t>
        </is>
      </c>
      <c r="AV2811" t="inlineStr">
        <is>
          <t>---</t>
        </is>
      </c>
      <c r="AW2811" t="inlineStr">
        <is>
          <t>---</t>
        </is>
      </c>
      <c r="AX2811" t="inlineStr">
        <is>
          <t>---</t>
        </is>
      </c>
      <c r="AY2811" t="inlineStr">
        <is>
          <t>---</t>
        </is>
      </c>
      <c r="AZ2811" t="inlineStr">
        <is>
          <t>---</t>
        </is>
      </c>
      <c r="BA2811" t="inlineStr">
        <is>
          <t>9cfdf7db54419d22491b2c964b5162b3</t>
        </is>
      </c>
      <c r="BB2811" t="inlineStr">
        <is>
          <t>http://openrosa.org/formdesigner/0B48E039-1E80-49A7-AC24-732B6E788E39</t>
        </is>
      </c>
      <c r="BC2811" t="inlineStr">
        <is>
          <t>Ration et autres visites</t>
        </is>
      </c>
      <c r="BD2811" t="inlineStr">
        <is>
          <t>CommCare Android, version "2.57.0"(474021). App v16173. CommCare Version 2.57.0. Build 474021, built on: 2025-06-13</t>
        </is>
      </c>
      <c r="BE2811" t="inlineStr">
        <is>
          <t>commcare_76b456dd-7d90-498a-a785-92f136625a61</t>
        </is>
      </c>
      <c r="BF2811" t="inlineStr">
        <is>
          <t>19.7261848 -72.2217589 0.0 1799.99</t>
        </is>
      </c>
      <c r="BG2811" t="inlineStr">
        <is>
          <t>f13d8149fc6d39ebe86af18272310ff9</t>
        </is>
      </c>
      <c r="BH2811" t="inlineStr">
        <is>
          <t>e80e5bb19d0d4d1e94c8a1a966fa7d8f</t>
        </is>
      </c>
      <c r="BI2811" t="inlineStr">
        <is>
          <t>15246</t>
        </is>
      </c>
      <c r="BJ2811" t="inlineStr">
        <is>
          <t>XFormInstance</t>
        </is>
      </c>
      <c r="BK2811" t="inlineStr">
        <is>
          <t>9a25f6a073f711f09fcee52546240f52</t>
        </is>
      </c>
      <c r="BL2811" t="b">
        <v>0</v>
      </c>
      <c r="BM2811" t="inlineStr">
        <is>
          <t>---</t>
        </is>
      </c>
      <c r="BN2811" t="inlineStr">
        <is>
          <t>200.113.248.79</t>
        </is>
      </c>
      <c r="BO2811" t="inlineStr">
        <is>
          <t>Philippe Djaisly</t>
        </is>
      </c>
    </row>
    <row r="2812">
      <c r="A2812" t="inlineStr">
        <is>
          <t>2810</t>
        </is>
      </c>
      <c r="B2812" t="inlineStr">
        <is>
          <t>718472aa-a4eb-4552-8aac-c77906e534cc</t>
        </is>
      </c>
      <c r="C2812" t="inlineStr">
        <is>
          <t>2025-08-07</t>
        </is>
      </c>
      <c r="D2812" t="inlineStr">
        <is>
          <t>4</t>
        </is>
      </c>
      <c r="E2812" t="inlineStr">
        <is>
          <t>Adherence</t>
        </is>
      </c>
      <c r="F2812" t="inlineStr">
        <is>
          <t>0</t>
        </is>
      </c>
      <c r="G2812" t="inlineStr">
        <is>
          <t>Adherence</t>
        </is>
      </c>
      <c r="H2812" t="inlineStr">
        <is>
          <t>1</t>
        </is>
      </c>
      <c r="I2812" t="inlineStr">
        <is>
          <t>1</t>
        </is>
      </c>
      <c r="J2812" t="inlineStr">
        <is>
          <t>1</t>
        </is>
      </c>
      <c r="K2812" t="inlineStr">
        <is>
          <t>---</t>
        </is>
      </c>
      <c r="L2812" t="inlineStr">
        <is>
          <t>---</t>
        </is>
      </c>
      <c r="M2812" t="inlineStr">
        <is>
          <t>---</t>
        </is>
      </c>
      <c r="N2812" t="inlineStr">
        <is>
          <t>---</t>
        </is>
      </c>
      <c r="O2812" t="inlineStr">
        <is>
          <t>---</t>
        </is>
      </c>
      <c r="P2812" t="inlineStr">
        <is>
          <t>---</t>
        </is>
      </c>
      <c r="Q2812" t="inlineStr">
        <is>
          <t>---</t>
        </is>
      </c>
      <c r="R2812" t="inlineStr"/>
      <c r="S2812" t="inlineStr"/>
      <c r="T2812" t="inlineStr"/>
      <c r="U2812" t="inlineStr"/>
      <c r="V2812" t="inlineStr"/>
      <c r="W2812" t="inlineStr"/>
      <c r="X2812" t="inlineStr">
        <is>
          <t>CAP/HSCM/ST04374</t>
        </is>
      </c>
      <c r="Y2812" t="inlineStr">
        <is>
          <t>CAP/HSCM/ST04374</t>
        </is>
      </c>
      <c r="Z2812" t="inlineStr">
        <is>
          <t>2025-08-08 02:34:06</t>
        </is>
      </c>
      <c r="AA2812" t="inlineStr">
        <is>
          <t>2025-08-08 02:33:22</t>
        </is>
      </c>
      <c r="AB2812" t="inlineStr">
        <is>
          <t>1fleurgile</t>
        </is>
      </c>
      <c r="AC2812" t="inlineStr">
        <is>
          <t>2025-08-08 01:46:05</t>
        </is>
      </c>
      <c r="AD2812" s="1" t="inlineStr">
        <is>
          <t>https://www.commcarehq.org/a/caris-test/reports/form_data/718472aa-a4eb-4552-8aac-c77906e534cc/</t>
        </is>
      </c>
      <c r="AE2812" t="inlineStr">
        <is>
          <t>---</t>
        </is>
      </c>
      <c r="AF2812" t="inlineStr">
        <is>
          <t>3c5a623af057e23a32ae4000_124639</t>
        </is>
      </c>
      <c r="AG2812" t="inlineStr">
        <is>
          <t>---</t>
        </is>
      </c>
      <c r="AH2812" t="inlineStr">
        <is>
          <t>2025-08-08 02:34:06</t>
        </is>
      </c>
      <c r="AI2812" t="inlineStr">
        <is>
          <t>9cfdf7db54419d22491b2c964b5162b3</t>
        </is>
      </c>
      <c r="AJ2812" t="inlineStr">
        <is>
          <t>2025-08-07</t>
        </is>
      </c>
      <c r="AK2812" t="inlineStr">
        <is>
          <t>4</t>
        </is>
      </c>
      <c r="AL2812" t="inlineStr">
        <is>
          <t>Adherence</t>
        </is>
      </c>
      <c r="AM2812" t="inlineStr">
        <is>
          <t>0</t>
        </is>
      </c>
      <c r="AN2812" t="inlineStr">
        <is>
          <t>Adherence</t>
        </is>
      </c>
      <c r="AO2812" t="inlineStr">
        <is>
          <t>1</t>
        </is>
      </c>
      <c r="AP2812" t="inlineStr">
        <is>
          <t>1</t>
        </is>
      </c>
      <c r="AQ2812" t="inlineStr"/>
      <c r="AR2812" t="inlineStr"/>
      <c r="AS2812" t="inlineStr"/>
      <c r="AT2812" t="inlineStr"/>
      <c r="AU2812" t="inlineStr">
        <is>
          <t>---</t>
        </is>
      </c>
      <c r="AV2812" t="inlineStr">
        <is>
          <t>---</t>
        </is>
      </c>
      <c r="AW2812" t="inlineStr">
        <is>
          <t>---</t>
        </is>
      </c>
      <c r="AX2812" t="inlineStr">
        <is>
          <t>---</t>
        </is>
      </c>
      <c r="AY2812" t="inlineStr">
        <is>
          <t>---</t>
        </is>
      </c>
      <c r="AZ2812" t="inlineStr">
        <is>
          <t>---</t>
        </is>
      </c>
      <c r="BA2812" t="inlineStr">
        <is>
          <t>9cfdf7db54419d22491b2c964b5162b3</t>
        </is>
      </c>
      <c r="BB2812" t="inlineStr">
        <is>
          <t>http://openrosa.org/formdesigner/0B48E039-1E80-49A7-AC24-732B6E788E39</t>
        </is>
      </c>
      <c r="BC2812" t="inlineStr">
        <is>
          <t>Ration et autres visites</t>
        </is>
      </c>
      <c r="BD2812" t="inlineStr">
        <is>
          <t>CommCare Android, version "2.57.0"(474021). App v16173. CommCare Version 2.57.0. Build 474021, built on: 2025-06-13</t>
        </is>
      </c>
      <c r="BE2812" t="inlineStr">
        <is>
          <t>commcare_76b456dd-7d90-498a-a785-92f136625a61</t>
        </is>
      </c>
      <c r="BF2812" t="inlineStr">
        <is>
          <t>19.7280022 -72.2192573 0.0 135.6</t>
        </is>
      </c>
      <c r="BG2812" t="inlineStr">
        <is>
          <t>f13d8149fc6d39ebe86af18272310ff9</t>
        </is>
      </c>
      <c r="BH2812" t="inlineStr">
        <is>
          <t>e80e5bb19d0d4d1e94c8a1a966fa7d8f</t>
        </is>
      </c>
      <c r="BI2812" t="inlineStr">
        <is>
          <t>15246</t>
        </is>
      </c>
      <c r="BJ2812" t="inlineStr">
        <is>
          <t>XFormInstance</t>
        </is>
      </c>
      <c r="BK2812" t="inlineStr">
        <is>
          <t>9a25f6a073f711f09fcee52546240f52</t>
        </is>
      </c>
      <c r="BL2812" t="b">
        <v>0</v>
      </c>
      <c r="BM2812" t="inlineStr">
        <is>
          <t>---</t>
        </is>
      </c>
      <c r="BN2812" t="inlineStr">
        <is>
          <t>200.113.248.79</t>
        </is>
      </c>
      <c r="BO2812" t="inlineStr">
        <is>
          <t>Wandalie Pierre</t>
        </is>
      </c>
    </row>
    <row r="2813">
      <c r="A2813" t="inlineStr">
        <is>
          <t>2811</t>
        </is>
      </c>
      <c r="B2813" t="inlineStr">
        <is>
          <t>73a02460-0772-4e3c-a726-0bd7bd56a685</t>
        </is>
      </c>
      <c r="C2813" t="inlineStr">
        <is>
          <t>2025-08-07</t>
        </is>
      </c>
      <c r="D2813" t="inlineStr">
        <is>
          <t>4</t>
        </is>
      </c>
      <c r="E2813" t="inlineStr">
        <is>
          <t>Adherence</t>
        </is>
      </c>
      <c r="F2813" t="inlineStr">
        <is>
          <t>0</t>
        </is>
      </c>
      <c r="G2813" t="inlineStr">
        <is>
          <t>Adherence</t>
        </is>
      </c>
      <c r="H2813" t="inlineStr">
        <is>
          <t>1</t>
        </is>
      </c>
      <c r="I2813" t="inlineStr">
        <is>
          <t>0</t>
        </is>
      </c>
      <c r="J2813" t="inlineStr">
        <is>
          <t>---</t>
        </is>
      </c>
      <c r="K2813" t="inlineStr">
        <is>
          <t>---</t>
        </is>
      </c>
      <c r="L2813" t="inlineStr">
        <is>
          <t>---</t>
        </is>
      </c>
      <c r="M2813" t="inlineStr">
        <is>
          <t>---</t>
        </is>
      </c>
      <c r="N2813" t="inlineStr">
        <is>
          <t>---</t>
        </is>
      </c>
      <c r="O2813" t="inlineStr">
        <is>
          <t>---</t>
        </is>
      </c>
      <c r="P2813" t="inlineStr">
        <is>
          <t>---</t>
        </is>
      </c>
      <c r="Q2813" t="inlineStr">
        <is>
          <t>---</t>
        </is>
      </c>
      <c r="R2813" t="inlineStr">
        <is>
          <t>---</t>
        </is>
      </c>
      <c r="S2813" t="inlineStr">
        <is>
          <t>---</t>
        </is>
      </c>
      <c r="T2813" t="inlineStr">
        <is>
          <t>---</t>
        </is>
      </c>
      <c r="U2813" t="inlineStr">
        <is>
          <t>---</t>
        </is>
      </c>
      <c r="V2813" t="inlineStr">
        <is>
          <t>---</t>
        </is>
      </c>
      <c r="W2813" t="inlineStr"/>
      <c r="X2813" t="inlineStr">
        <is>
          <t>CAP/HSCM/ST04891</t>
        </is>
      </c>
      <c r="Y2813" t="inlineStr">
        <is>
          <t>CAP/HSCM/ST04891</t>
        </is>
      </c>
      <c r="Z2813" t="inlineStr">
        <is>
          <t>2025-08-08 02:35:17</t>
        </is>
      </c>
      <c r="AA2813" t="inlineStr">
        <is>
          <t>2025-08-08 02:34:26</t>
        </is>
      </c>
      <c r="AB2813" t="inlineStr">
        <is>
          <t>1fleurgile</t>
        </is>
      </c>
      <c r="AC2813" t="inlineStr">
        <is>
          <t>2025-08-08 01:46:06</t>
        </is>
      </c>
      <c r="AD2813" s="1" t="inlineStr">
        <is>
          <t>https://www.commcarehq.org/a/caris-test/reports/form_data/73a02460-0772-4e3c-a726-0bd7bd56a685/</t>
        </is>
      </c>
      <c r="AE2813" t="inlineStr">
        <is>
          <t>---</t>
        </is>
      </c>
      <c r="AF2813" t="inlineStr">
        <is>
          <t>3c5a623af057e23a32ae4000_199100</t>
        </is>
      </c>
      <c r="AG2813" t="inlineStr">
        <is>
          <t>---</t>
        </is>
      </c>
      <c r="AH2813" t="inlineStr">
        <is>
          <t>2025-08-08 02:35:17</t>
        </is>
      </c>
      <c r="AI2813" t="inlineStr">
        <is>
          <t>9cfdf7db54419d22491b2c964b5162b3</t>
        </is>
      </c>
      <c r="AJ2813" t="inlineStr">
        <is>
          <t>2025-08-07</t>
        </is>
      </c>
      <c r="AK2813" t="inlineStr">
        <is>
          <t>4</t>
        </is>
      </c>
      <c r="AL2813" t="inlineStr">
        <is>
          <t>Adherence</t>
        </is>
      </c>
      <c r="AM2813" t="inlineStr">
        <is>
          <t>0</t>
        </is>
      </c>
      <c r="AN2813" t="inlineStr">
        <is>
          <t>Adherence</t>
        </is>
      </c>
      <c r="AO2813" t="inlineStr">
        <is>
          <t>1</t>
        </is>
      </c>
      <c r="AP2813" t="inlineStr">
        <is>
          <t>0</t>
        </is>
      </c>
      <c r="AQ2813" t="inlineStr">
        <is>
          <t>---</t>
        </is>
      </c>
      <c r="AR2813" t="inlineStr">
        <is>
          <t>---</t>
        </is>
      </c>
      <c r="AS2813" t="inlineStr">
        <is>
          <t>---</t>
        </is>
      </c>
      <c r="AT2813" t="inlineStr"/>
      <c r="AU2813" t="inlineStr">
        <is>
          <t>---</t>
        </is>
      </c>
      <c r="AV2813" t="inlineStr">
        <is>
          <t>---</t>
        </is>
      </c>
      <c r="AW2813" t="inlineStr">
        <is>
          <t>---</t>
        </is>
      </c>
      <c r="AX2813" t="inlineStr">
        <is>
          <t>---</t>
        </is>
      </c>
      <c r="AY2813" t="inlineStr">
        <is>
          <t>---</t>
        </is>
      </c>
      <c r="AZ2813" t="inlineStr">
        <is>
          <t>---</t>
        </is>
      </c>
      <c r="BA2813" t="inlineStr">
        <is>
          <t>9cfdf7db54419d22491b2c964b5162b3</t>
        </is>
      </c>
      <c r="BB2813" t="inlineStr">
        <is>
          <t>http://openrosa.org/formdesigner/0B48E039-1E80-49A7-AC24-732B6E788E39</t>
        </is>
      </c>
      <c r="BC2813" t="inlineStr">
        <is>
          <t>Ration et autres visites</t>
        </is>
      </c>
      <c r="BD2813" t="inlineStr">
        <is>
          <t>CommCare Android, version "2.57.0"(474021). App v16173. CommCare Version 2.57.0. Build 474021, built on: 2025-06-13</t>
        </is>
      </c>
      <c r="BE2813" t="inlineStr">
        <is>
          <t>commcare_76b456dd-7d90-498a-a785-92f136625a61</t>
        </is>
      </c>
      <c r="BF2813" t="inlineStr">
        <is>
          <t>19.727998 -72.219264 0.0 646.46</t>
        </is>
      </c>
      <c r="BG2813" t="inlineStr">
        <is>
          <t>f13d8149fc6d39ebe86af18272310ff9</t>
        </is>
      </c>
      <c r="BH2813" t="inlineStr">
        <is>
          <t>e80e5bb19d0d4d1e94c8a1a966fa7d8f</t>
        </is>
      </c>
      <c r="BI2813" t="inlineStr">
        <is>
          <t>15246</t>
        </is>
      </c>
      <c r="BJ2813" t="inlineStr">
        <is>
          <t>XFormInstance</t>
        </is>
      </c>
      <c r="BK2813" t="inlineStr">
        <is>
          <t>9a25f6a073f711f09fcee52546240f52</t>
        </is>
      </c>
      <c r="BL2813" t="b">
        <v>0</v>
      </c>
      <c r="BM2813" t="inlineStr">
        <is>
          <t>---</t>
        </is>
      </c>
      <c r="BN2813" t="inlineStr">
        <is>
          <t>200.113.248.79</t>
        </is>
      </c>
      <c r="BO2813" t="inlineStr">
        <is>
          <t>Djouney Louis</t>
        </is>
      </c>
    </row>
    <row r="2814">
      <c r="A2814" t="inlineStr">
        <is>
          <t>2812</t>
        </is>
      </c>
      <c r="B2814" t="inlineStr">
        <is>
          <t>b95dc35f-d8d3-40de-adc6-a934f3ae076e</t>
        </is>
      </c>
      <c r="C2814" t="inlineStr">
        <is>
          <t>2025-08-06</t>
        </is>
      </c>
      <c r="D2814" t="inlineStr">
        <is>
          <t>3</t>
        </is>
      </c>
      <c r="E2814" t="inlineStr">
        <is>
          <t>---</t>
        </is>
      </c>
      <c r="F2814" t="inlineStr">
        <is>
          <t>1</t>
        </is>
      </c>
      <c r="G2814" t="inlineStr">
        <is>
          <t>---</t>
        </is>
      </c>
      <c r="H2814" t="inlineStr">
        <is>
          <t>1</t>
        </is>
      </c>
      <c r="I2814" t="inlineStr">
        <is>
          <t>1</t>
        </is>
      </c>
      <c r="J2814" t="inlineStr">
        <is>
          <t>1</t>
        </is>
      </c>
      <c r="K2814" t="inlineStr">
        <is>
          <t>---</t>
        </is>
      </c>
      <c r="L2814" t="inlineStr">
        <is>
          <t>---</t>
        </is>
      </c>
      <c r="M2814" t="inlineStr">
        <is>
          <t>---</t>
        </is>
      </c>
      <c r="N2814" t="inlineStr">
        <is>
          <t>---</t>
        </is>
      </c>
      <c r="O2814" t="inlineStr">
        <is>
          <t>---</t>
        </is>
      </c>
      <c r="P2814" t="inlineStr">
        <is>
          <t>---</t>
        </is>
      </c>
      <c r="Q2814" t="inlineStr">
        <is>
          <t>---</t>
        </is>
      </c>
      <c r="R2814" t="inlineStr"/>
      <c r="S2814" t="inlineStr"/>
      <c r="T2814" t="inlineStr"/>
      <c r="U2814" t="inlineStr"/>
      <c r="V2814" t="inlineStr"/>
      <c r="W2814" t="inlineStr"/>
      <c r="X2814" t="inlineStr">
        <is>
          <t>CAP/CMSO/00228</t>
        </is>
      </c>
      <c r="Y2814" t="inlineStr">
        <is>
          <t>CAP/CMSO/00228</t>
        </is>
      </c>
      <c r="Z2814" t="inlineStr">
        <is>
          <t>2025-08-06 11:53:53</t>
        </is>
      </c>
      <c r="AA2814" t="inlineStr">
        <is>
          <t>2025-08-06 11:53:37</t>
        </is>
      </c>
      <c r="AB2814" t="inlineStr">
        <is>
          <t>1rose</t>
        </is>
      </c>
      <c r="AC2814" t="inlineStr">
        <is>
          <t>2025-08-08 11:46:49</t>
        </is>
      </c>
      <c r="AD2814" s="1" t="inlineStr">
        <is>
          <t>https://www.commcarehq.org/a/caris-test/reports/form_data/b95dc35f-d8d3-40de-adc6-a934f3ae076e/</t>
        </is>
      </c>
      <c r="AE2814" t="inlineStr">
        <is>
          <t>---</t>
        </is>
      </c>
      <c r="AF2814" t="inlineStr">
        <is>
          <t>3c5a623af057e23a32ae4000_33629</t>
        </is>
      </c>
      <c r="AG2814" t="inlineStr">
        <is>
          <t>OK</t>
        </is>
      </c>
      <c r="AH2814" t="inlineStr">
        <is>
          <t>2025-08-06 11:53:53</t>
        </is>
      </c>
      <c r="AI2814" t="inlineStr">
        <is>
          <t>2dea52d1789dbc2c3c784b18002f6f8d</t>
        </is>
      </c>
      <c r="AJ2814" t="inlineStr">
        <is>
          <t>2025-08-06</t>
        </is>
      </c>
      <c r="AK2814" t="inlineStr">
        <is>
          <t>3</t>
        </is>
      </c>
      <c r="AL2814" t="inlineStr">
        <is>
          <t>---</t>
        </is>
      </c>
      <c r="AM2814" t="inlineStr">
        <is>
          <t>1</t>
        </is>
      </c>
      <c r="AN2814" t="inlineStr">
        <is>
          <t>---</t>
        </is>
      </c>
      <c r="AO2814" t="inlineStr">
        <is>
          <t>1</t>
        </is>
      </c>
      <c r="AP2814" t="inlineStr">
        <is>
          <t>1</t>
        </is>
      </c>
      <c r="AQ2814" t="inlineStr"/>
      <c r="AR2814" t="inlineStr"/>
      <c r="AS2814" t="inlineStr"/>
      <c r="AT2814" t="inlineStr"/>
      <c r="AU2814" t="inlineStr">
        <is>
          <t>---</t>
        </is>
      </c>
      <c r="AV2814" t="inlineStr">
        <is>
          <t>---</t>
        </is>
      </c>
      <c r="AW2814" t="inlineStr">
        <is>
          <t>---</t>
        </is>
      </c>
      <c r="AX2814" t="inlineStr">
        <is>
          <t>---</t>
        </is>
      </c>
      <c r="AY2814" t="inlineStr">
        <is>
          <t>---</t>
        </is>
      </c>
      <c r="AZ2814" t="inlineStr">
        <is>
          <t>---</t>
        </is>
      </c>
      <c r="BA2814" t="inlineStr">
        <is>
          <t>2dea52d1789dbc2c3c784b18002f6f8d</t>
        </is>
      </c>
      <c r="BB2814" t="inlineStr">
        <is>
          <t>http://openrosa.org/formdesigner/0B48E039-1E80-49A7-AC24-732B6E788E39</t>
        </is>
      </c>
      <c r="BC2814" t="inlineStr">
        <is>
          <t>Ration et autres visites</t>
        </is>
      </c>
      <c r="BD2814" t="inlineStr">
        <is>
          <t>CommCare Android, version "2.57.0"(472003). App v16173. CommCare Version 2.57.0. Build 472003, built on: 2025-04-18</t>
        </is>
      </c>
      <c r="BE2814" t="inlineStr">
        <is>
          <t>commcare_6f11ce87-99a9-46e8-b6bd-276036be1616</t>
        </is>
      </c>
      <c r="BF2814" t="inlineStr">
        <is>
          <t>19.5522033 -71.7337422 -29.0 10.0</t>
        </is>
      </c>
      <c r="BG2814" t="inlineStr">
        <is>
          <t>f13d8149fc6d39ebe86af18272310ff9</t>
        </is>
      </c>
      <c r="BH2814" t="inlineStr">
        <is>
          <t>e80e5bb19d0d4d1e94c8a1a966fa7d8f</t>
        </is>
      </c>
      <c r="BI2814" t="inlineStr">
        <is>
          <t>15246</t>
        </is>
      </c>
      <c r="BJ2814" t="inlineStr">
        <is>
          <t>XFormInstance</t>
        </is>
      </c>
      <c r="BK2814" t="inlineStr">
        <is>
          <t>91439fb0744c11f08729cfb026b55003</t>
        </is>
      </c>
      <c r="BL2814" t="b">
        <v>0</v>
      </c>
      <c r="BM2814" t="inlineStr">
        <is>
          <t>---</t>
        </is>
      </c>
      <c r="BN2814" t="inlineStr">
        <is>
          <t>200.113.251.254</t>
        </is>
      </c>
      <c r="BO2814" t="inlineStr">
        <is>
          <t>Loudjina Valcin</t>
        </is>
      </c>
    </row>
    <row r="2815">
      <c r="A2815" t="inlineStr">
        <is>
          <t>2813</t>
        </is>
      </c>
      <c r="B2815" t="inlineStr">
        <is>
          <t>43ce0e40-5a44-4d9b-9bac-15acaefd2145</t>
        </is>
      </c>
      <c r="C2815" t="inlineStr">
        <is>
          <t>2025-08-08</t>
        </is>
      </c>
      <c r="D2815" t="inlineStr">
        <is>
          <t>3</t>
        </is>
      </c>
      <c r="E2815" t="inlineStr">
        <is>
          <t>---</t>
        </is>
      </c>
      <c r="F2815" t="inlineStr">
        <is>
          <t>0</t>
        </is>
      </c>
      <c r="G2815" t="inlineStr">
        <is>
          <t>---</t>
        </is>
      </c>
      <c r="H2815" t="inlineStr">
        <is>
          <t>1</t>
        </is>
      </c>
      <c r="I2815" t="inlineStr">
        <is>
          <t>1</t>
        </is>
      </c>
      <c r="J2815" t="inlineStr">
        <is>
          <t>1</t>
        </is>
      </c>
      <c r="K2815" t="inlineStr">
        <is>
          <t>---</t>
        </is>
      </c>
      <c r="L2815" t="inlineStr">
        <is>
          <t>---</t>
        </is>
      </c>
      <c r="M2815" t="inlineStr">
        <is>
          <t>---</t>
        </is>
      </c>
      <c r="N2815" t="inlineStr">
        <is>
          <t>---</t>
        </is>
      </c>
      <c r="O2815" t="inlineStr">
        <is>
          <t>---</t>
        </is>
      </c>
      <c r="P2815" t="inlineStr">
        <is>
          <t>---</t>
        </is>
      </c>
      <c r="Q2815" t="inlineStr">
        <is>
          <t>---</t>
        </is>
      </c>
      <c r="R2815" t="inlineStr"/>
      <c r="S2815" t="inlineStr">
        <is>
          <t>46.2</t>
        </is>
      </c>
      <c r="T2815" t="inlineStr"/>
      <c r="U2815" t="inlineStr"/>
      <c r="V2815">
        <f>HYPERLINK("https://www.commcarehq.org/a/caris-test/api/form_attachment/v1/43ce0e40-5a44-4d9b-9bac-15acaefd2145/1754413371898.jpg")</f>
        <v/>
      </c>
      <c r="W2815" t="inlineStr">
        <is>
          <t>19.6158518 -72.0293757 9.19 10.72</t>
        </is>
      </c>
      <c r="X2815" t="inlineStr">
        <is>
          <t>CAP/CALT/ST00972</t>
        </is>
      </c>
      <c r="Y2815" t="inlineStr">
        <is>
          <t>CAP/CALT/ST00972</t>
        </is>
      </c>
      <c r="Z2815" t="inlineStr">
        <is>
          <t>2025-08-08 21:37:31</t>
        </is>
      </c>
      <c r="AA2815" t="inlineStr">
        <is>
          <t>2025-08-05 17:01:11</t>
        </is>
      </c>
      <c r="AB2815" t="inlineStr">
        <is>
          <t>1irania</t>
        </is>
      </c>
      <c r="AC2815" t="inlineStr">
        <is>
          <t>2025-08-08 21:37:31</t>
        </is>
      </c>
      <c r="AD2815" s="1" t="inlineStr">
        <is>
          <t>https://www.commcarehq.org/a/caris-test/reports/form_data/43ce0e40-5a44-4d9b-9bac-15acaefd2145/</t>
        </is>
      </c>
      <c r="AE2815" t="inlineStr">
        <is>
          <t>---</t>
        </is>
      </c>
      <c r="AF2815" t="inlineStr">
        <is>
          <t>3c5a623af057e23a32ae4000_26422</t>
        </is>
      </c>
      <c r="AG2815" t="inlineStr">
        <is>
          <t>OK</t>
        </is>
      </c>
      <c r="AH2815" t="inlineStr">
        <is>
          <t>2025-08-08 21:37:31</t>
        </is>
      </c>
      <c r="AI2815" t="inlineStr">
        <is>
          <t>42a82b7de9e609ae71648670ad4c56aa</t>
        </is>
      </c>
      <c r="AJ2815" t="inlineStr">
        <is>
          <t>2025-08-08</t>
        </is>
      </c>
      <c r="AK2815" t="inlineStr">
        <is>
          <t>3</t>
        </is>
      </c>
      <c r="AL2815" t="inlineStr">
        <is>
          <t>---</t>
        </is>
      </c>
      <c r="AM2815" t="inlineStr">
        <is>
          <t>0</t>
        </is>
      </c>
      <c r="AN2815" t="inlineStr">
        <is>
          <t>---</t>
        </is>
      </c>
      <c r="AO2815" t="inlineStr">
        <is>
          <t>1</t>
        </is>
      </c>
      <c r="AP2815" t="inlineStr">
        <is>
          <t>1</t>
        </is>
      </c>
      <c r="AQ2815" t="inlineStr"/>
      <c r="AR2815" t="inlineStr">
        <is>
          <t>46.2</t>
        </is>
      </c>
      <c r="AS2815" t="inlineStr"/>
      <c r="AT2815" t="inlineStr">
        <is>
          <t>19.6158518 -72.0293757 9.19 10.72</t>
        </is>
      </c>
      <c r="AU2815" t="inlineStr">
        <is>
          <t>---</t>
        </is>
      </c>
      <c r="AV2815" t="inlineStr">
        <is>
          <t>---</t>
        </is>
      </c>
      <c r="AW2815" t="inlineStr">
        <is>
          <t>---</t>
        </is>
      </c>
      <c r="AX2815" t="inlineStr">
        <is>
          <t>---</t>
        </is>
      </c>
      <c r="AY2815" t="inlineStr">
        <is>
          <t>---</t>
        </is>
      </c>
      <c r="AZ2815" t="inlineStr">
        <is>
          <t>---</t>
        </is>
      </c>
      <c r="BA2815" t="inlineStr">
        <is>
          <t>42a82b7de9e609ae71648670ad4c56aa</t>
        </is>
      </c>
      <c r="BB2815" t="inlineStr">
        <is>
          <t>http://openrosa.org/formdesigner/0B48E039-1E80-49A7-AC24-732B6E788E39</t>
        </is>
      </c>
      <c r="BC2815" t="inlineStr">
        <is>
          <t>Ration et autres visites</t>
        </is>
      </c>
      <c r="BD2815" t="inlineStr">
        <is>
          <t>CommCare Android, version "2.57.0"(474021). App v16173. CommCare Version 2.57.0. Build 474021, built on: 2025-06-13</t>
        </is>
      </c>
      <c r="BE2815" t="inlineStr">
        <is>
          <t>commcare_810115cc-52c5-4875-8fe9-3d267d1618b9</t>
        </is>
      </c>
      <c r="BF2815" t="inlineStr">
        <is>
          <t>19.6158481 -72.0293912 9.19 7.7</t>
        </is>
      </c>
      <c r="BG2815" t="inlineStr">
        <is>
          <t>f13d8149fc6d39ebe86af18272310ff9</t>
        </is>
      </c>
      <c r="BH2815" t="inlineStr">
        <is>
          <t>e80e5bb19d0d4d1e94c8a1a966fa7d8f</t>
        </is>
      </c>
      <c r="BI2815" t="inlineStr">
        <is>
          <t>15246</t>
        </is>
      </c>
      <c r="BJ2815" t="inlineStr">
        <is>
          <t>XFormInstance</t>
        </is>
      </c>
      <c r="BK2815" t="inlineStr">
        <is>
          <t>7cc1f3ba747011f082148d63ab1cbdc7</t>
        </is>
      </c>
      <c r="BL2815" t="b">
        <v>0</v>
      </c>
      <c r="BM2815" t="inlineStr">
        <is>
          <t>---</t>
        </is>
      </c>
      <c r="BN2815" t="inlineStr">
        <is>
          <t>200.113.214.131</t>
        </is>
      </c>
      <c r="BO2815" t="inlineStr">
        <is>
          <t>Milandie Jean</t>
        </is>
      </c>
    </row>
    <row r="2816">
      <c r="A2816" t="inlineStr">
        <is>
          <t>2814</t>
        </is>
      </c>
      <c r="B2816" t="inlineStr">
        <is>
          <t>a924f2e4-2fa2-48c0-893e-cd42720afc92</t>
        </is>
      </c>
      <c r="C2816" t="inlineStr">
        <is>
          <t>2025-08-08</t>
        </is>
      </c>
      <c r="D2816" t="inlineStr">
        <is>
          <t>3</t>
        </is>
      </c>
      <c r="E2816" t="inlineStr">
        <is>
          <t>---</t>
        </is>
      </c>
      <c r="F2816" t="inlineStr">
        <is>
          <t>0</t>
        </is>
      </c>
      <c r="G2816" t="inlineStr">
        <is>
          <t>---</t>
        </is>
      </c>
      <c r="H2816" t="inlineStr">
        <is>
          <t>1</t>
        </is>
      </c>
      <c r="I2816" t="inlineStr">
        <is>
          <t>0</t>
        </is>
      </c>
      <c r="J2816" t="inlineStr">
        <is>
          <t>---</t>
        </is>
      </c>
      <c r="K2816" t="inlineStr">
        <is>
          <t>---</t>
        </is>
      </c>
      <c r="L2816" t="inlineStr">
        <is>
          <t>---</t>
        </is>
      </c>
      <c r="M2816" t="inlineStr">
        <is>
          <t>---</t>
        </is>
      </c>
      <c r="N2816" t="inlineStr">
        <is>
          <t>---</t>
        </is>
      </c>
      <c r="O2816" t="inlineStr">
        <is>
          <t>---</t>
        </is>
      </c>
      <c r="P2816" t="inlineStr">
        <is>
          <t>---</t>
        </is>
      </c>
      <c r="Q2816" t="inlineStr">
        <is>
          <t>---</t>
        </is>
      </c>
      <c r="R2816" t="inlineStr">
        <is>
          <t>---</t>
        </is>
      </c>
      <c r="S2816" t="inlineStr">
        <is>
          <t>---</t>
        </is>
      </c>
      <c r="T2816" t="inlineStr">
        <is>
          <t>---</t>
        </is>
      </c>
      <c r="U2816" t="inlineStr">
        <is>
          <t>---</t>
        </is>
      </c>
      <c r="V2816" t="inlineStr">
        <is>
          <t>---</t>
        </is>
      </c>
      <c r="W2816" t="inlineStr"/>
      <c r="X2816" t="inlineStr">
        <is>
          <t>CAP/CALT/ST01099</t>
        </is>
      </c>
      <c r="Y2816" t="inlineStr">
        <is>
          <t>CAP/CALT/ST01099</t>
        </is>
      </c>
      <c r="Z2816" t="inlineStr">
        <is>
          <t>2025-08-08 21:37:59</t>
        </is>
      </c>
      <c r="AA2816" t="inlineStr">
        <is>
          <t>2025-08-08 21:37:50</t>
        </is>
      </c>
      <c r="AB2816" t="inlineStr">
        <is>
          <t>1irania</t>
        </is>
      </c>
      <c r="AC2816" t="inlineStr">
        <is>
          <t>2025-08-08 21:37:59</t>
        </is>
      </c>
      <c r="AD2816" s="1" t="inlineStr">
        <is>
          <t>https://www.commcarehq.org/a/caris-test/reports/form_data/a924f2e4-2fa2-48c0-893e-cd42720afc92/</t>
        </is>
      </c>
      <c r="AE2816" t="inlineStr">
        <is>
          <t>---</t>
        </is>
      </c>
      <c r="AF2816" t="inlineStr">
        <is>
          <t>3c5a623af057e23a32ae4000_31570</t>
        </is>
      </c>
      <c r="AG2816" t="inlineStr">
        <is>
          <t>OK</t>
        </is>
      </c>
      <c r="AH2816" t="inlineStr">
        <is>
          <t>2025-08-08 21:37:59</t>
        </is>
      </c>
      <c r="AI2816" t="inlineStr">
        <is>
          <t>42a82b7de9e609ae71648670ad4c56aa</t>
        </is>
      </c>
      <c r="AJ2816" t="inlineStr">
        <is>
          <t>2025-08-08</t>
        </is>
      </c>
      <c r="AK2816" t="inlineStr">
        <is>
          <t>3</t>
        </is>
      </c>
      <c r="AL2816" t="inlineStr">
        <is>
          <t>---</t>
        </is>
      </c>
      <c r="AM2816" t="inlineStr">
        <is>
          <t>0</t>
        </is>
      </c>
      <c r="AN2816" t="inlineStr">
        <is>
          <t>---</t>
        </is>
      </c>
      <c r="AO2816" t="inlineStr">
        <is>
          <t>1</t>
        </is>
      </c>
      <c r="AP2816" t="inlineStr">
        <is>
          <t>0</t>
        </is>
      </c>
      <c r="AQ2816" t="inlineStr">
        <is>
          <t>---</t>
        </is>
      </c>
      <c r="AR2816" t="inlineStr">
        <is>
          <t>---</t>
        </is>
      </c>
      <c r="AS2816" t="inlineStr">
        <is>
          <t>---</t>
        </is>
      </c>
      <c r="AT2816" t="inlineStr"/>
      <c r="AU2816" t="inlineStr">
        <is>
          <t>---</t>
        </is>
      </c>
      <c r="AV2816" t="inlineStr">
        <is>
          <t>---</t>
        </is>
      </c>
      <c r="AW2816" t="inlineStr">
        <is>
          <t>---</t>
        </is>
      </c>
      <c r="AX2816" t="inlineStr">
        <is>
          <t>---</t>
        </is>
      </c>
      <c r="AY2816" t="inlineStr">
        <is>
          <t>---</t>
        </is>
      </c>
      <c r="AZ2816" t="inlineStr">
        <is>
          <t>---</t>
        </is>
      </c>
      <c r="BA2816" t="inlineStr">
        <is>
          <t>42a82b7de9e609ae71648670ad4c56aa</t>
        </is>
      </c>
      <c r="BB2816" t="inlineStr">
        <is>
          <t>http://openrosa.org/formdesigner/0B48E039-1E80-49A7-AC24-732B6E788E39</t>
        </is>
      </c>
      <c r="BC2816" t="inlineStr">
        <is>
          <t>Ration et autres visites</t>
        </is>
      </c>
      <c r="BD2816" t="inlineStr">
        <is>
          <t>CommCare Android, version "2.57.0"(474021). App v16173. CommCare Version 2.57.0. Build 474021, built on: 2025-06-13</t>
        </is>
      </c>
      <c r="BE2816" t="inlineStr">
        <is>
          <t>commcare_810115cc-52c5-4875-8fe9-3d267d1618b9</t>
        </is>
      </c>
      <c r="BF2816" t="inlineStr">
        <is>
          <t>19.6125736 -72.0270127 15.0 27.87</t>
        </is>
      </c>
      <c r="BG2816" t="inlineStr">
        <is>
          <t>f13d8149fc6d39ebe86af18272310ff9</t>
        </is>
      </c>
      <c r="BH2816" t="inlineStr">
        <is>
          <t>e80e5bb19d0d4d1e94c8a1a966fa7d8f</t>
        </is>
      </c>
      <c r="BI2816" t="inlineStr">
        <is>
          <t>15246</t>
        </is>
      </c>
      <c r="BJ2816" t="inlineStr">
        <is>
          <t>XFormInstance</t>
        </is>
      </c>
      <c r="BK2816" t="inlineStr">
        <is>
          <t>7cc1f3ba747011f082148d63ab1cbdc7</t>
        </is>
      </c>
      <c r="BL2816" t="b">
        <v>0</v>
      </c>
      <c r="BM2816" t="inlineStr">
        <is>
          <t>---</t>
        </is>
      </c>
      <c r="BN2816" t="inlineStr">
        <is>
          <t>200.113.214.131</t>
        </is>
      </c>
      <c r="BO2816" t="inlineStr">
        <is>
          <t>ROOBENDJY GEORGES</t>
        </is>
      </c>
    </row>
    <row r="2817">
      <c r="A2817" t="inlineStr">
        <is>
          <t>2815</t>
        </is>
      </c>
      <c r="B2817" t="inlineStr">
        <is>
          <t>092188f6-cbf7-4ecf-a806-08fad8e88693</t>
        </is>
      </c>
      <c r="C2817" t="inlineStr">
        <is>
          <t>2025-08-07</t>
        </is>
      </c>
      <c r="D2817" t="inlineStr">
        <is>
          <t>3</t>
        </is>
      </c>
      <c r="E2817" t="inlineStr">
        <is>
          <t>---</t>
        </is>
      </c>
      <c r="F2817" t="inlineStr">
        <is>
          <t>0</t>
        </is>
      </c>
      <c r="G2817" t="inlineStr">
        <is>
          <t>---</t>
        </is>
      </c>
      <c r="H2817" t="inlineStr">
        <is>
          <t>1</t>
        </is>
      </c>
      <c r="I2817" t="inlineStr">
        <is>
          <t>1</t>
        </is>
      </c>
      <c r="J2817" t="inlineStr">
        <is>
          <t>1</t>
        </is>
      </c>
      <c r="K2817" t="inlineStr">
        <is>
          <t>---</t>
        </is>
      </c>
      <c r="L2817" t="inlineStr">
        <is>
          <t>---</t>
        </is>
      </c>
      <c r="M2817" t="inlineStr">
        <is>
          <t>---</t>
        </is>
      </c>
      <c r="N2817" t="inlineStr">
        <is>
          <t>---</t>
        </is>
      </c>
      <c r="O2817" t="inlineStr">
        <is>
          <t>---</t>
        </is>
      </c>
      <c r="P2817" t="inlineStr">
        <is>
          <t>---</t>
        </is>
      </c>
      <c r="Q2817" t="inlineStr">
        <is>
          <t>---</t>
        </is>
      </c>
      <c r="R2817" t="inlineStr"/>
      <c r="S2817" t="inlineStr"/>
      <c r="T2817" t="inlineStr"/>
      <c r="U2817" t="inlineStr"/>
      <c r="V2817" t="inlineStr"/>
      <c r="W2817" t="inlineStr"/>
      <c r="X2817" t="inlineStr">
        <is>
          <t>CAP/CALT/ST01008</t>
        </is>
      </c>
      <c r="Y2817" t="inlineStr">
        <is>
          <t>CAP/CALT/ST01008</t>
        </is>
      </c>
      <c r="Z2817" t="inlineStr">
        <is>
          <t>2025-08-08 21:42:01</t>
        </is>
      </c>
      <c r="AA2817" t="inlineStr">
        <is>
          <t>2025-08-08 21:41:32</t>
        </is>
      </c>
      <c r="AB2817" t="inlineStr">
        <is>
          <t>1irania</t>
        </is>
      </c>
      <c r="AC2817" t="inlineStr">
        <is>
          <t>2025-08-08 21:42:01</t>
        </is>
      </c>
      <c r="AD2817" s="1" t="inlineStr">
        <is>
          <t>https://www.commcarehq.org/a/caris-test/reports/form_data/092188f6-cbf7-4ecf-a806-08fad8e88693/</t>
        </is>
      </c>
      <c r="AE2817" t="inlineStr">
        <is>
          <t>---</t>
        </is>
      </c>
      <c r="AF2817" t="inlineStr">
        <is>
          <t>3c5a623af057e23a32ae4000_26420</t>
        </is>
      </c>
      <c r="AG2817" t="inlineStr">
        <is>
          <t>OK</t>
        </is>
      </c>
      <c r="AH2817" t="inlineStr">
        <is>
          <t>2025-08-08 21:42:01</t>
        </is>
      </c>
      <c r="AI2817" t="inlineStr">
        <is>
          <t>42a82b7de9e609ae71648670ad4c56aa</t>
        </is>
      </c>
      <c r="AJ2817" t="inlineStr">
        <is>
          <t>2025-08-07</t>
        </is>
      </c>
      <c r="AK2817" t="inlineStr">
        <is>
          <t>3</t>
        </is>
      </c>
      <c r="AL2817" t="inlineStr">
        <is>
          <t>---</t>
        </is>
      </c>
      <c r="AM2817" t="inlineStr">
        <is>
          <t>0</t>
        </is>
      </c>
      <c r="AN2817" t="inlineStr">
        <is>
          <t>---</t>
        </is>
      </c>
      <c r="AO2817" t="inlineStr">
        <is>
          <t>1</t>
        </is>
      </c>
      <c r="AP2817" t="inlineStr">
        <is>
          <t>1</t>
        </is>
      </c>
      <c r="AQ2817" t="inlineStr"/>
      <c r="AR2817" t="inlineStr"/>
      <c r="AS2817" t="inlineStr"/>
      <c r="AT2817" t="inlineStr"/>
      <c r="AU2817" t="inlineStr">
        <is>
          <t>---</t>
        </is>
      </c>
      <c r="AV2817" t="inlineStr">
        <is>
          <t>---</t>
        </is>
      </c>
      <c r="AW2817" t="inlineStr">
        <is>
          <t>---</t>
        </is>
      </c>
      <c r="AX2817" t="inlineStr">
        <is>
          <t>---</t>
        </is>
      </c>
      <c r="AY2817" t="inlineStr">
        <is>
          <t>---</t>
        </is>
      </c>
      <c r="AZ2817" t="inlineStr">
        <is>
          <t>---</t>
        </is>
      </c>
      <c r="BA2817" t="inlineStr">
        <is>
          <t>42a82b7de9e609ae71648670ad4c56aa</t>
        </is>
      </c>
      <c r="BB2817" t="inlineStr">
        <is>
          <t>http://openrosa.org/formdesigner/0B48E039-1E80-49A7-AC24-732B6E788E39</t>
        </is>
      </c>
      <c r="BC2817" t="inlineStr">
        <is>
          <t>Ration et autres visites</t>
        </is>
      </c>
      <c r="BD2817" t="inlineStr">
        <is>
          <t>CommCare Android, version "2.57.0"(474021). App v16173. CommCare Version 2.57.0. Build 474021, built on: 2025-06-13</t>
        </is>
      </c>
      <c r="BE2817" t="inlineStr">
        <is>
          <t>commcare_810115cc-52c5-4875-8fe9-3d267d1618b9</t>
        </is>
      </c>
      <c r="BF2817" t="inlineStr"/>
      <c r="BG2817" t="inlineStr">
        <is>
          <t>f13d8149fc6d39ebe86af18272310ff9</t>
        </is>
      </c>
      <c r="BH2817" t="inlineStr">
        <is>
          <t>e80e5bb19d0d4d1e94c8a1a966fa7d8f</t>
        </is>
      </c>
      <c r="BI2817" t="inlineStr">
        <is>
          <t>15246</t>
        </is>
      </c>
      <c r="BJ2817" t="inlineStr">
        <is>
          <t>XFormInstance</t>
        </is>
      </c>
      <c r="BK2817" t="inlineStr">
        <is>
          <t>7cc1f3ba747011f082148d63ab1cbdc7</t>
        </is>
      </c>
      <c r="BL2817" t="b">
        <v>0</v>
      </c>
      <c r="BM2817" t="inlineStr">
        <is>
          <t>---</t>
        </is>
      </c>
      <c r="BN2817" t="inlineStr">
        <is>
          <t>200.113.214.131</t>
        </is>
      </c>
      <c r="BO2817" t="inlineStr">
        <is>
          <t>Jamesly Dolcin</t>
        </is>
      </c>
    </row>
    <row r="2818">
      <c r="A2818" t="inlineStr">
        <is>
          <t>2816</t>
        </is>
      </c>
      <c r="B2818" t="inlineStr">
        <is>
          <t>28ed4876-ec90-49b8-8340-532e983e0a82</t>
        </is>
      </c>
      <c r="C2818" t="inlineStr">
        <is>
          <t>2025-08-05</t>
        </is>
      </c>
      <c r="D2818" t="inlineStr">
        <is>
          <t>4</t>
        </is>
      </c>
      <c r="E2818" t="inlineStr">
        <is>
          <t>aprovisionement en arv</t>
        </is>
      </c>
      <c r="F2818" t="inlineStr">
        <is>
          <t>1</t>
        </is>
      </c>
      <c r="G2818" t="inlineStr">
        <is>
          <t>arv pour 3 mois</t>
        </is>
      </c>
      <c r="H2818" t="inlineStr">
        <is>
          <t>1</t>
        </is>
      </c>
      <c r="I2818" t="inlineStr">
        <is>
          <t>1</t>
        </is>
      </c>
      <c r="J2818" t="inlineStr">
        <is>
          <t>2</t>
        </is>
      </c>
      <c r="K2818" t="inlineStr">
        <is>
          <t>---</t>
        </is>
      </c>
      <c r="L2818" t="inlineStr">
        <is>
          <t>---</t>
        </is>
      </c>
      <c r="M2818" t="inlineStr">
        <is>
          <t>---</t>
        </is>
      </c>
      <c r="N2818" t="inlineStr">
        <is>
          <t>---</t>
        </is>
      </c>
      <c r="O2818" t="inlineStr">
        <is>
          <t>---</t>
        </is>
      </c>
      <c r="P2818" t="inlineStr">
        <is>
          <t>---</t>
        </is>
      </c>
      <c r="Q2818" t="inlineStr">
        <is>
          <t>---</t>
        </is>
      </c>
      <c r="R2818" t="inlineStr"/>
      <c r="S2818" t="inlineStr"/>
      <c r="T2818" t="inlineStr"/>
      <c r="U2818">
        <f>HYPERLINK("https://www.commcarehq.org/a/caris-test/api/form_attachment/v1/28ed4876-ec90-49b8-8340-532e983e0a82/1754787300704.heic")</f>
        <v/>
      </c>
      <c r="V2818" t="inlineStr"/>
      <c r="W2818" t="inlineStr"/>
      <c r="X2818" t="inlineStr">
        <is>
          <t>PAP/GCHO/ST08960</t>
        </is>
      </c>
      <c r="Y2818" t="inlineStr">
        <is>
          <t>PAP/GCHO/ST08960</t>
        </is>
      </c>
      <c r="Z2818" t="inlineStr">
        <is>
          <t>2025-08-10 00:55:41</t>
        </is>
      </c>
      <c r="AA2818" t="inlineStr">
        <is>
          <t>2025-08-10 00:53:49</t>
        </is>
      </c>
      <c r="AB2818" t="inlineStr">
        <is>
          <t>2nathalie</t>
        </is>
      </c>
      <c r="AC2818" t="inlineStr">
        <is>
          <t>2025-08-10 00:57:43</t>
        </is>
      </c>
      <c r="AD2818" s="1" t="inlineStr">
        <is>
          <t>https://www.commcarehq.org/a/caris-test/reports/form_data/28ed4876-ec90-49b8-8340-532e983e0a82/</t>
        </is>
      </c>
      <c r="AE2818" t="inlineStr">
        <is>
          <t>---</t>
        </is>
      </c>
      <c r="AF2818" t="inlineStr">
        <is>
          <t>3c5a623af057e23a32ae4000_209323</t>
        </is>
      </c>
      <c r="AG2818" t="inlineStr">
        <is>
          <t>---</t>
        </is>
      </c>
      <c r="AH2818" t="inlineStr">
        <is>
          <t>2025-08-10 00:55:41</t>
        </is>
      </c>
      <c r="AI2818" t="inlineStr">
        <is>
          <t>3c7e14bc31cb425997c89e194bb7c839</t>
        </is>
      </c>
      <c r="AJ2818" t="inlineStr">
        <is>
          <t>2025-08-05</t>
        </is>
      </c>
      <c r="AK2818" t="inlineStr">
        <is>
          <t>4</t>
        </is>
      </c>
      <c r="AL2818" t="inlineStr">
        <is>
          <t>aprovisionement en arv</t>
        </is>
      </c>
      <c r="AM2818" t="inlineStr">
        <is>
          <t>1</t>
        </is>
      </c>
      <c r="AN2818" t="inlineStr">
        <is>
          <t>arv pour 3 mois</t>
        </is>
      </c>
      <c r="AO2818" t="inlineStr">
        <is>
          <t>1</t>
        </is>
      </c>
      <c r="AP2818" t="inlineStr">
        <is>
          <t>1</t>
        </is>
      </c>
      <c r="AQ2818" t="inlineStr"/>
      <c r="AR2818" t="inlineStr"/>
      <c r="AS2818" t="inlineStr"/>
      <c r="AT2818" t="inlineStr"/>
      <c r="AU2818" t="inlineStr">
        <is>
          <t>---</t>
        </is>
      </c>
      <c r="AV2818" t="inlineStr">
        <is>
          <t>---</t>
        </is>
      </c>
      <c r="AW2818" t="inlineStr">
        <is>
          <t>---</t>
        </is>
      </c>
      <c r="AX2818" t="inlineStr">
        <is>
          <t>---</t>
        </is>
      </c>
      <c r="AY2818" t="inlineStr">
        <is>
          <t>---</t>
        </is>
      </c>
      <c r="AZ2818" t="inlineStr">
        <is>
          <t>---</t>
        </is>
      </c>
      <c r="BA2818" t="inlineStr">
        <is>
          <t>3c7e14bc31cb425997c89e194bb7c839</t>
        </is>
      </c>
      <c r="BB2818" t="inlineStr">
        <is>
          <t>http://openrosa.org/formdesigner/0B48E039-1E80-49A7-AC24-732B6E788E39</t>
        </is>
      </c>
      <c r="BC2818" t="inlineStr">
        <is>
          <t>Ration et autres visites</t>
        </is>
      </c>
      <c r="BD2818" t="inlineStr">
        <is>
          <t>CommCare Android, version "2.57.1"(474458). App v16173. CommCare Version 2.57.1. Build 474458, built on: 2025-07-03</t>
        </is>
      </c>
      <c r="BE2818" t="inlineStr">
        <is>
          <t>commcare_647f84a5-f6ee-472f-a5d6-09fe1d167e6e</t>
        </is>
      </c>
      <c r="BF2818" t="inlineStr"/>
      <c r="BG2818" t="inlineStr">
        <is>
          <t>f13d8149fc6d39ebe86af18272310ff9</t>
        </is>
      </c>
      <c r="BH2818" t="inlineStr">
        <is>
          <t>e80e5bb19d0d4d1e94c8a1a966fa7d8f</t>
        </is>
      </c>
      <c r="BI2818" t="inlineStr">
        <is>
          <t>15246</t>
        </is>
      </c>
      <c r="BJ2818" t="inlineStr">
        <is>
          <t>XFormInstance</t>
        </is>
      </c>
      <c r="BK2818" t="inlineStr">
        <is>
          <t>1129280e6bb411f087a15704f78dc5fd</t>
        </is>
      </c>
      <c r="BL2818" t="b">
        <v>0</v>
      </c>
      <c r="BM2818" t="inlineStr">
        <is>
          <t>---</t>
        </is>
      </c>
      <c r="BN2818" t="inlineStr">
        <is>
          <t>200.113.253.7</t>
        </is>
      </c>
      <c r="BO2818" t="inlineStr">
        <is>
          <t>---</t>
        </is>
      </c>
    </row>
    <row r="2819">
      <c r="A2819" t="inlineStr">
        <is>
          <t>2817</t>
        </is>
      </c>
      <c r="B2819" t="inlineStr">
        <is>
          <t>ba4f83d4-a2e4-4221-9a89-4e9674d5efe3</t>
        </is>
      </c>
      <c r="C2819" t="inlineStr">
        <is>
          <t>2025-08-08</t>
        </is>
      </c>
      <c r="D2819" t="inlineStr">
        <is>
          <t>4</t>
        </is>
      </c>
      <c r="E2819" t="inlineStr">
        <is>
          <t>Adherence</t>
        </is>
      </c>
      <c r="F2819" t="inlineStr">
        <is>
          <t>0</t>
        </is>
      </c>
      <c r="G2819" t="inlineStr">
        <is>
          <t>Adherence</t>
        </is>
      </c>
      <c r="H2819" t="inlineStr">
        <is>
          <t>1</t>
        </is>
      </c>
      <c r="I2819" t="inlineStr">
        <is>
          <t>1</t>
        </is>
      </c>
      <c r="J2819" t="inlineStr">
        <is>
          <t>1</t>
        </is>
      </c>
      <c r="K2819" t="inlineStr">
        <is>
          <t>---</t>
        </is>
      </c>
      <c r="L2819" t="inlineStr">
        <is>
          <t>---</t>
        </is>
      </c>
      <c r="M2819" t="inlineStr">
        <is>
          <t>---</t>
        </is>
      </c>
      <c r="N2819" t="inlineStr">
        <is>
          <t>---</t>
        </is>
      </c>
      <c r="O2819" t="inlineStr">
        <is>
          <t>---</t>
        </is>
      </c>
      <c r="P2819" t="inlineStr">
        <is>
          <t>---</t>
        </is>
      </c>
      <c r="Q2819" t="inlineStr">
        <is>
          <t>---</t>
        </is>
      </c>
      <c r="R2819" t="inlineStr"/>
      <c r="S2819" t="inlineStr"/>
      <c r="T2819" t="inlineStr"/>
      <c r="U2819" t="inlineStr"/>
      <c r="V2819" t="inlineStr"/>
      <c r="W2819" t="inlineStr"/>
      <c r="X2819" t="inlineStr">
        <is>
          <t>CAP/HSCM/ST04548</t>
        </is>
      </c>
      <c r="Y2819" t="inlineStr">
        <is>
          <t>CAP/HSCM/ST04548</t>
        </is>
      </c>
      <c r="Z2819" t="inlineStr">
        <is>
          <t>2025-08-09 02:46:59</t>
        </is>
      </c>
      <c r="AA2819" t="inlineStr">
        <is>
          <t>2025-08-09 02:45:38</t>
        </is>
      </c>
      <c r="AB2819" t="inlineStr">
        <is>
          <t>1fleurgile</t>
        </is>
      </c>
      <c r="AC2819" t="inlineStr">
        <is>
          <t>2025-08-11 01:57:49</t>
        </is>
      </c>
      <c r="AD2819" s="1" t="inlineStr">
        <is>
          <t>https://www.commcarehq.org/a/caris-test/reports/form_data/ba4f83d4-a2e4-4221-9a89-4e9674d5efe3/</t>
        </is>
      </c>
      <c r="AE2819" t="inlineStr">
        <is>
          <t>---</t>
        </is>
      </c>
      <c r="AF2819" t="inlineStr">
        <is>
          <t>3c5a623af057e23a32ae4000_186745</t>
        </is>
      </c>
      <c r="AG2819" t="inlineStr">
        <is>
          <t>---</t>
        </is>
      </c>
      <c r="AH2819" t="inlineStr">
        <is>
          <t>2025-08-09 02:46:59</t>
        </is>
      </c>
      <c r="AI2819" t="inlineStr">
        <is>
          <t>9cfdf7db54419d22491b2c964b5162b3</t>
        </is>
      </c>
      <c r="AJ2819" t="inlineStr">
        <is>
          <t>2025-08-08</t>
        </is>
      </c>
      <c r="AK2819" t="inlineStr">
        <is>
          <t>4</t>
        </is>
      </c>
      <c r="AL2819" t="inlineStr">
        <is>
          <t>Adherence</t>
        </is>
      </c>
      <c r="AM2819" t="inlineStr">
        <is>
          <t>0</t>
        </is>
      </c>
      <c r="AN2819" t="inlineStr">
        <is>
          <t>Adherence</t>
        </is>
      </c>
      <c r="AO2819" t="inlineStr">
        <is>
          <t>1</t>
        </is>
      </c>
      <c r="AP2819" t="inlineStr">
        <is>
          <t>1</t>
        </is>
      </c>
      <c r="AQ2819" t="inlineStr"/>
      <c r="AR2819" t="inlineStr"/>
      <c r="AS2819" t="inlineStr"/>
      <c r="AT2819" t="inlineStr"/>
      <c r="AU2819" t="inlineStr">
        <is>
          <t>---</t>
        </is>
      </c>
      <c r="AV2819" t="inlineStr">
        <is>
          <t>---</t>
        </is>
      </c>
      <c r="AW2819" t="inlineStr">
        <is>
          <t>---</t>
        </is>
      </c>
      <c r="AX2819" t="inlineStr">
        <is>
          <t>---</t>
        </is>
      </c>
      <c r="AY2819" t="inlineStr">
        <is>
          <t>---</t>
        </is>
      </c>
      <c r="AZ2819" t="inlineStr">
        <is>
          <t>---</t>
        </is>
      </c>
      <c r="BA2819" t="inlineStr">
        <is>
          <t>9cfdf7db54419d22491b2c964b5162b3</t>
        </is>
      </c>
      <c r="BB2819" t="inlineStr">
        <is>
          <t>http://openrosa.org/formdesigner/0B48E039-1E80-49A7-AC24-732B6E788E39</t>
        </is>
      </c>
      <c r="BC2819" t="inlineStr">
        <is>
          <t>Ration et autres visites</t>
        </is>
      </c>
      <c r="BD2819" t="inlineStr">
        <is>
          <t>CommCare Android, version "2.57.0"(474021). App v16173. CommCare Version 2.57.0. Build 474021, built on: 2025-06-13</t>
        </is>
      </c>
      <c r="BE2819" t="inlineStr">
        <is>
          <t>commcare_76b456dd-7d90-498a-a785-92f136625a61</t>
        </is>
      </c>
      <c r="BF2819" t="inlineStr">
        <is>
          <t>19.7265535 -72.2200402 -0.77 24.04</t>
        </is>
      </c>
      <c r="BG2819" t="inlineStr">
        <is>
          <t>f13d8149fc6d39ebe86af18272310ff9</t>
        </is>
      </c>
      <c r="BH2819" t="inlineStr">
        <is>
          <t>e80e5bb19d0d4d1e94c8a1a966fa7d8f</t>
        </is>
      </c>
      <c r="BI2819" t="inlineStr">
        <is>
          <t>15246</t>
        </is>
      </c>
      <c r="BJ2819" t="inlineStr">
        <is>
          <t>XFormInstance</t>
        </is>
      </c>
      <c r="BK2819" t="inlineStr">
        <is>
          <t>9ad4ac0273f911f0b08e2b4ffec03483</t>
        </is>
      </c>
      <c r="BL2819" t="b">
        <v>0</v>
      </c>
      <c r="BM2819" t="inlineStr">
        <is>
          <t>---</t>
        </is>
      </c>
      <c r="BN2819" t="inlineStr">
        <is>
          <t>200.113.238.115</t>
        </is>
      </c>
      <c r="BO2819" t="inlineStr">
        <is>
          <t>Roderlie Orusen</t>
        </is>
      </c>
    </row>
    <row r="2820">
      <c r="A2820" t="inlineStr">
        <is>
          <t>2818</t>
        </is>
      </c>
      <c r="B2820" t="inlineStr">
        <is>
          <t>e82ff99a-3518-475b-968b-a5ce5fff8e7c</t>
        </is>
      </c>
      <c r="C2820" t="inlineStr">
        <is>
          <t>2025-08-08</t>
        </is>
      </c>
      <c r="D2820" t="inlineStr">
        <is>
          <t>4</t>
        </is>
      </c>
      <c r="E2820" t="inlineStr">
        <is>
          <t>Adherence</t>
        </is>
      </c>
      <c r="F2820" t="inlineStr">
        <is>
          <t>0</t>
        </is>
      </c>
      <c r="G2820" t="inlineStr">
        <is>
          <t>Adherence</t>
        </is>
      </c>
      <c r="H2820" t="inlineStr">
        <is>
          <t>1</t>
        </is>
      </c>
      <c r="I2820" t="inlineStr">
        <is>
          <t>1</t>
        </is>
      </c>
      <c r="J2820" t="inlineStr">
        <is>
          <t>1</t>
        </is>
      </c>
      <c r="K2820" t="inlineStr">
        <is>
          <t>---</t>
        </is>
      </c>
      <c r="L2820" t="inlineStr">
        <is>
          <t>---</t>
        </is>
      </c>
      <c r="M2820" t="inlineStr">
        <is>
          <t>---</t>
        </is>
      </c>
      <c r="N2820" t="inlineStr">
        <is>
          <t>---</t>
        </is>
      </c>
      <c r="O2820" t="inlineStr">
        <is>
          <t>---</t>
        </is>
      </c>
      <c r="P2820" t="inlineStr">
        <is>
          <t>---</t>
        </is>
      </c>
      <c r="Q2820" t="inlineStr">
        <is>
          <t>---</t>
        </is>
      </c>
      <c r="R2820" t="inlineStr"/>
      <c r="S2820" t="inlineStr"/>
      <c r="T2820" t="inlineStr"/>
      <c r="U2820" t="inlineStr"/>
      <c r="V2820" t="inlineStr"/>
      <c r="W2820" t="inlineStr"/>
      <c r="X2820" t="inlineStr">
        <is>
          <t>CAP/HSCM/ST03879</t>
        </is>
      </c>
      <c r="Y2820" t="inlineStr">
        <is>
          <t>CAP/HSCM/ST03879</t>
        </is>
      </c>
      <c r="Z2820" t="inlineStr">
        <is>
          <t>2025-08-09 02:47:49</t>
        </is>
      </c>
      <c r="AA2820" t="inlineStr">
        <is>
          <t>2025-08-09 02:47:11</t>
        </is>
      </c>
      <c r="AB2820" t="inlineStr">
        <is>
          <t>1fleurgile</t>
        </is>
      </c>
      <c r="AC2820" t="inlineStr">
        <is>
          <t>2025-08-11 01:57:51</t>
        </is>
      </c>
      <c r="AD2820" s="1" t="inlineStr">
        <is>
          <t>https://www.commcarehq.org/a/caris-test/reports/form_data/e82ff99a-3518-475b-968b-a5ce5fff8e7c/</t>
        </is>
      </c>
      <c r="AE2820" t="inlineStr">
        <is>
          <t>---</t>
        </is>
      </c>
      <c r="AF2820" t="inlineStr">
        <is>
          <t>3c5a623af057e23a32ae4000_41294</t>
        </is>
      </c>
      <c r="AG2820" t="inlineStr">
        <is>
          <t>---</t>
        </is>
      </c>
      <c r="AH2820" t="inlineStr">
        <is>
          <t>2025-08-09 02:47:49</t>
        </is>
      </c>
      <c r="AI2820" t="inlineStr">
        <is>
          <t>9cfdf7db54419d22491b2c964b5162b3</t>
        </is>
      </c>
      <c r="AJ2820" t="inlineStr">
        <is>
          <t>2025-08-08</t>
        </is>
      </c>
      <c r="AK2820" t="inlineStr">
        <is>
          <t>4</t>
        </is>
      </c>
      <c r="AL2820" t="inlineStr">
        <is>
          <t>Adherence</t>
        </is>
      </c>
      <c r="AM2820" t="inlineStr">
        <is>
          <t>0</t>
        </is>
      </c>
      <c r="AN2820" t="inlineStr">
        <is>
          <t>Adherence</t>
        </is>
      </c>
      <c r="AO2820" t="inlineStr">
        <is>
          <t>1</t>
        </is>
      </c>
      <c r="AP2820" t="inlineStr">
        <is>
          <t>1</t>
        </is>
      </c>
      <c r="AQ2820" t="inlineStr"/>
      <c r="AR2820" t="inlineStr"/>
      <c r="AS2820" t="inlineStr"/>
      <c r="AT2820" t="inlineStr"/>
      <c r="AU2820" t="inlineStr">
        <is>
          <t>---</t>
        </is>
      </c>
      <c r="AV2820" t="inlineStr">
        <is>
          <t>---</t>
        </is>
      </c>
      <c r="AW2820" t="inlineStr">
        <is>
          <t>---</t>
        </is>
      </c>
      <c r="AX2820" t="inlineStr">
        <is>
          <t>---</t>
        </is>
      </c>
      <c r="AY2820" t="inlineStr">
        <is>
          <t>---</t>
        </is>
      </c>
      <c r="AZ2820" t="inlineStr">
        <is>
          <t>---</t>
        </is>
      </c>
      <c r="BA2820" t="inlineStr">
        <is>
          <t>9cfdf7db54419d22491b2c964b5162b3</t>
        </is>
      </c>
      <c r="BB2820" t="inlineStr">
        <is>
          <t>http://openrosa.org/formdesigner/0B48E039-1E80-49A7-AC24-732B6E788E39</t>
        </is>
      </c>
      <c r="BC2820" t="inlineStr">
        <is>
          <t>Ration et autres visites</t>
        </is>
      </c>
      <c r="BD2820" t="inlineStr">
        <is>
          <t>CommCare Android, version "2.57.0"(474021). App v16173. CommCare Version 2.57.0. Build 474021, built on: 2025-06-13</t>
        </is>
      </c>
      <c r="BE2820" t="inlineStr">
        <is>
          <t>commcare_76b456dd-7d90-498a-a785-92f136625a61</t>
        </is>
      </c>
      <c r="BF2820" t="inlineStr">
        <is>
          <t>19.7265045 -72.220181 1.37 8.71</t>
        </is>
      </c>
      <c r="BG2820" t="inlineStr">
        <is>
          <t>f13d8149fc6d39ebe86af18272310ff9</t>
        </is>
      </c>
      <c r="BH2820" t="inlineStr">
        <is>
          <t>e80e5bb19d0d4d1e94c8a1a966fa7d8f</t>
        </is>
      </c>
      <c r="BI2820" t="inlineStr">
        <is>
          <t>15246</t>
        </is>
      </c>
      <c r="BJ2820" t="inlineStr">
        <is>
          <t>XFormInstance</t>
        </is>
      </c>
      <c r="BK2820" t="inlineStr">
        <is>
          <t>9ad4ac0273f911f0b08e2b4ffec03483</t>
        </is>
      </c>
      <c r="BL2820" t="b">
        <v>0</v>
      </c>
      <c r="BM2820" t="inlineStr">
        <is>
          <t>---</t>
        </is>
      </c>
      <c r="BN2820" t="inlineStr">
        <is>
          <t>200.113.238.115</t>
        </is>
      </c>
      <c r="BO2820" t="inlineStr">
        <is>
          <t>Jay Owen</t>
        </is>
      </c>
    </row>
    <row r="2821">
      <c r="A2821" t="inlineStr">
        <is>
          <t>2819</t>
        </is>
      </c>
      <c r="B2821" t="inlineStr">
        <is>
          <t>17cecd5d-98d0-499b-96d5-f6868bb85556</t>
        </is>
      </c>
      <c r="C2821" t="inlineStr">
        <is>
          <t>2025-08-08</t>
        </is>
      </c>
      <c r="D2821" t="inlineStr">
        <is>
          <t>4</t>
        </is>
      </c>
      <c r="E2821" t="inlineStr">
        <is>
          <t>Frais de transport apporté.</t>
        </is>
      </c>
      <c r="F2821" t="inlineStr">
        <is>
          <t>1</t>
        </is>
      </c>
      <c r="G2821" t="inlineStr">
        <is>
          <t>Frais de transport</t>
        </is>
      </c>
      <c r="H2821" t="inlineStr">
        <is>
          <t>1</t>
        </is>
      </c>
      <c r="I2821" t="inlineStr">
        <is>
          <t>1</t>
        </is>
      </c>
      <c r="J2821" t="inlineStr">
        <is>
          <t>2</t>
        </is>
      </c>
      <c r="K2821" t="inlineStr">
        <is>
          <t>---</t>
        </is>
      </c>
      <c r="L2821" t="inlineStr">
        <is>
          <t>---</t>
        </is>
      </c>
      <c r="M2821" t="inlineStr">
        <is>
          <t>---</t>
        </is>
      </c>
      <c r="N2821" t="inlineStr">
        <is>
          <t>---</t>
        </is>
      </c>
      <c r="O2821" t="inlineStr">
        <is>
          <t>---</t>
        </is>
      </c>
      <c r="P2821" t="inlineStr">
        <is>
          <t>---</t>
        </is>
      </c>
      <c r="Q2821" t="inlineStr">
        <is>
          <t>---</t>
        </is>
      </c>
      <c r="R2821" t="inlineStr">
        <is>
          <t>29.7</t>
        </is>
      </c>
      <c r="S2821" t="inlineStr"/>
      <c r="T2821" t="inlineStr"/>
      <c r="U2821" t="inlineStr"/>
      <c r="V2821" t="inlineStr"/>
      <c r="W2821" t="inlineStr"/>
      <c r="X2821" t="inlineStr">
        <is>
          <t>CAP/HSCM/ST04993</t>
        </is>
      </c>
      <c r="Y2821" t="inlineStr">
        <is>
          <t>CAP/HSCM/ST04993</t>
        </is>
      </c>
      <c r="Z2821" t="inlineStr">
        <is>
          <t>2025-08-09 02:51:40</t>
        </is>
      </c>
      <c r="AA2821" t="inlineStr">
        <is>
          <t>2025-08-09 02:48:10</t>
        </is>
      </c>
      <c r="AB2821" t="inlineStr">
        <is>
          <t>1fleurgile</t>
        </is>
      </c>
      <c r="AC2821" t="inlineStr">
        <is>
          <t>2025-08-11 01:57:51</t>
        </is>
      </c>
      <c r="AD2821" s="1" t="inlineStr">
        <is>
          <t>https://www.commcarehq.org/a/caris-test/reports/form_data/17cecd5d-98d0-499b-96d5-f6868bb85556/</t>
        </is>
      </c>
      <c r="AE2821" t="inlineStr">
        <is>
          <t>---</t>
        </is>
      </c>
      <c r="AF2821" t="inlineStr">
        <is>
          <t>3c5a623af057e23a32ae4000_206535</t>
        </is>
      </c>
      <c r="AG2821" t="inlineStr">
        <is>
          <t>---</t>
        </is>
      </c>
      <c r="AH2821" t="inlineStr">
        <is>
          <t>2025-08-09 02:51:40</t>
        </is>
      </c>
      <c r="AI2821" t="inlineStr">
        <is>
          <t>9cfdf7db54419d22491b2c964b5162b3</t>
        </is>
      </c>
      <c r="AJ2821" t="inlineStr">
        <is>
          <t>2025-08-08</t>
        </is>
      </c>
      <c r="AK2821" t="inlineStr">
        <is>
          <t>4</t>
        </is>
      </c>
      <c r="AL2821" t="inlineStr">
        <is>
          <t>Frais de transport apporté.</t>
        </is>
      </c>
      <c r="AM2821" t="inlineStr">
        <is>
          <t>1</t>
        </is>
      </c>
      <c r="AN2821" t="inlineStr">
        <is>
          <t>Frais de transport</t>
        </is>
      </c>
      <c r="AO2821" t="inlineStr">
        <is>
          <t>1</t>
        </is>
      </c>
      <c r="AP2821" t="inlineStr">
        <is>
          <t>1</t>
        </is>
      </c>
      <c r="AQ2821" t="inlineStr">
        <is>
          <t>29.7</t>
        </is>
      </c>
      <c r="AR2821" t="inlineStr"/>
      <c r="AS2821" t="inlineStr"/>
      <c r="AT2821" t="inlineStr"/>
      <c r="AU2821" t="inlineStr">
        <is>
          <t>---</t>
        </is>
      </c>
      <c r="AV2821" t="inlineStr">
        <is>
          <t>---</t>
        </is>
      </c>
      <c r="AW2821" t="inlineStr">
        <is>
          <t>---</t>
        </is>
      </c>
      <c r="AX2821" t="inlineStr">
        <is>
          <t>---</t>
        </is>
      </c>
      <c r="AY2821" t="inlineStr">
        <is>
          <t>---</t>
        </is>
      </c>
      <c r="AZ2821" t="inlineStr">
        <is>
          <t>---</t>
        </is>
      </c>
      <c r="BA2821" t="inlineStr">
        <is>
          <t>9cfdf7db54419d22491b2c964b5162b3</t>
        </is>
      </c>
      <c r="BB2821" t="inlineStr">
        <is>
          <t>http://openrosa.org/formdesigner/0B48E039-1E80-49A7-AC24-732B6E788E39</t>
        </is>
      </c>
      <c r="BC2821" t="inlineStr">
        <is>
          <t>Ration et autres visites</t>
        </is>
      </c>
      <c r="BD2821" t="inlineStr">
        <is>
          <t>CommCare Android, version "2.57.0"(474021). App v16173. CommCare Version 2.57.0. Build 474021, built on: 2025-06-13</t>
        </is>
      </c>
      <c r="BE2821" t="inlineStr">
        <is>
          <t>commcare_76b456dd-7d90-498a-a785-92f136625a61</t>
        </is>
      </c>
      <c r="BF2821" t="inlineStr">
        <is>
          <t>19.7262292 -72.2200786 2.77 13.9</t>
        </is>
      </c>
      <c r="BG2821" t="inlineStr">
        <is>
          <t>f13d8149fc6d39ebe86af18272310ff9</t>
        </is>
      </c>
      <c r="BH2821" t="inlineStr">
        <is>
          <t>e80e5bb19d0d4d1e94c8a1a966fa7d8f</t>
        </is>
      </c>
      <c r="BI2821" t="inlineStr">
        <is>
          <t>15246</t>
        </is>
      </c>
      <c r="BJ2821" t="inlineStr">
        <is>
          <t>XFormInstance</t>
        </is>
      </c>
      <c r="BK2821" t="inlineStr">
        <is>
          <t>9ad4ac0273f911f0b08e2b4ffec03483</t>
        </is>
      </c>
      <c r="BL2821" t="b">
        <v>0</v>
      </c>
      <c r="BM2821" t="inlineStr">
        <is>
          <t>---</t>
        </is>
      </c>
      <c r="BN2821" t="inlineStr">
        <is>
          <t>200.113.238.115</t>
        </is>
      </c>
      <c r="BO2821" t="inlineStr">
        <is>
          <t>Bernard Garconvil</t>
        </is>
      </c>
    </row>
    <row r="2822">
      <c r="A2822" t="inlineStr">
        <is>
          <t>2820</t>
        </is>
      </c>
      <c r="B2822" t="inlineStr">
        <is>
          <t>4f4f7b3b-f869-4938-9787-a2764e901dcd</t>
        </is>
      </c>
      <c r="C2822" t="inlineStr">
        <is>
          <t>2025-08-05</t>
        </is>
      </c>
      <c r="D2822" t="inlineStr">
        <is>
          <t>4</t>
        </is>
      </c>
      <c r="E2822" t="inlineStr">
        <is>
          <t>visite de motivation pour camps d'été</t>
        </is>
      </c>
      <c r="F2822" t="inlineStr">
        <is>
          <t>1</t>
        </is>
      </c>
      <c r="G2822" t="inlineStr">
        <is>
          <t>pour camps</t>
        </is>
      </c>
      <c r="H2822" t="inlineStr">
        <is>
          <t>1</t>
        </is>
      </c>
      <c r="I2822" t="inlineStr">
        <is>
          <t>1</t>
        </is>
      </c>
      <c r="J2822" t="inlineStr">
        <is>
          <t>4</t>
        </is>
      </c>
      <c r="K2822" t="inlineStr">
        <is>
          <t>---</t>
        </is>
      </c>
      <c r="L2822" t="inlineStr">
        <is>
          <t>---</t>
        </is>
      </c>
      <c r="M2822" t="inlineStr">
        <is>
          <t>---</t>
        </is>
      </c>
      <c r="N2822" t="inlineStr">
        <is>
          <t>---</t>
        </is>
      </c>
      <c r="O2822" t="inlineStr">
        <is>
          <t>---</t>
        </is>
      </c>
      <c r="P2822" t="inlineStr">
        <is>
          <t>---</t>
        </is>
      </c>
      <c r="Q2822" t="inlineStr">
        <is>
          <t>---</t>
        </is>
      </c>
      <c r="R2822" t="inlineStr"/>
      <c r="S2822" t="inlineStr"/>
      <c r="T2822" t="inlineStr"/>
      <c r="U2822" t="inlineStr"/>
      <c r="V2822" t="inlineStr"/>
      <c r="W2822" t="inlineStr"/>
      <c r="X2822" t="inlineStr">
        <is>
          <t>PAP/OMFP/ST05667</t>
        </is>
      </c>
      <c r="Y2822" t="inlineStr">
        <is>
          <t>PAP/OMFP/ST05667</t>
        </is>
      </c>
      <c r="Z2822" t="inlineStr">
        <is>
          <t>2025-08-11 01:50:16</t>
        </is>
      </c>
      <c r="AA2822" t="inlineStr">
        <is>
          <t>2025-08-11 01:47:10</t>
        </is>
      </c>
      <c r="AB2822" t="inlineStr">
        <is>
          <t>2higgie</t>
        </is>
      </c>
      <c r="AC2822" t="inlineStr">
        <is>
          <t>2025-08-11 11:31:16</t>
        </is>
      </c>
      <c r="AD2822" s="1" t="inlineStr">
        <is>
          <t>https://www.commcarehq.org/a/caris-test/reports/form_data/4f4f7b3b-f869-4938-9787-a2764e901dcd/</t>
        </is>
      </c>
      <c r="AE2822" t="inlineStr">
        <is>
          <t>---</t>
        </is>
      </c>
      <c r="AF2822" t="inlineStr">
        <is>
          <t>3c5a623af057e23a32ae4000_174681</t>
        </is>
      </c>
      <c r="AG2822" t="inlineStr">
        <is>
          <t>---</t>
        </is>
      </c>
      <c r="AH2822" t="inlineStr">
        <is>
          <t>2025-08-11 01:50:16</t>
        </is>
      </c>
      <c r="AI2822" t="inlineStr">
        <is>
          <t>04b63b4d09b5f758ab1bb4b49b51e9d0</t>
        </is>
      </c>
      <c r="AJ2822" t="inlineStr">
        <is>
          <t>2025-08-05</t>
        </is>
      </c>
      <c r="AK2822" t="inlineStr">
        <is>
          <t>4</t>
        </is>
      </c>
      <c r="AL2822" t="inlineStr">
        <is>
          <t>visite de motivation pour camps d'été</t>
        </is>
      </c>
      <c r="AM2822" t="inlineStr">
        <is>
          <t>1</t>
        </is>
      </c>
      <c r="AN2822" t="inlineStr">
        <is>
          <t>pour camps</t>
        </is>
      </c>
      <c r="AO2822" t="inlineStr">
        <is>
          <t>1</t>
        </is>
      </c>
      <c r="AP2822" t="inlineStr">
        <is>
          <t>1</t>
        </is>
      </c>
      <c r="AQ2822" t="inlineStr"/>
      <c r="AR2822" t="inlineStr"/>
      <c r="AS2822" t="inlineStr"/>
      <c r="AT2822" t="inlineStr"/>
      <c r="AU2822" t="inlineStr">
        <is>
          <t>---</t>
        </is>
      </c>
      <c r="AV2822" t="inlineStr">
        <is>
          <t>---</t>
        </is>
      </c>
      <c r="AW2822" t="inlineStr">
        <is>
          <t>---</t>
        </is>
      </c>
      <c r="AX2822" t="inlineStr">
        <is>
          <t>---</t>
        </is>
      </c>
      <c r="AY2822" t="inlineStr">
        <is>
          <t>---</t>
        </is>
      </c>
      <c r="AZ2822" t="inlineStr">
        <is>
          <t>---</t>
        </is>
      </c>
      <c r="BA2822" t="inlineStr">
        <is>
          <t>04b63b4d09b5f758ab1bb4b49b51e9d0</t>
        </is>
      </c>
      <c r="BB2822" t="inlineStr">
        <is>
          <t>http://openrosa.org/formdesigner/0B48E039-1E80-49A7-AC24-732B6E788E39</t>
        </is>
      </c>
      <c r="BC2822" t="inlineStr">
        <is>
          <t>Ration et autres visites</t>
        </is>
      </c>
      <c r="BD2822" t="inlineStr">
        <is>
          <t>CommCare Android, version "2.57.1"(474458). App v16173. CommCare Version 2.57.1. Build 474458, built on: 2025-07-03</t>
        </is>
      </c>
      <c r="BE2822" t="inlineStr">
        <is>
          <t>commcare_f379e98d-deb2-406c-bb23-c551c5606f69</t>
        </is>
      </c>
      <c r="BF2822" t="inlineStr"/>
      <c r="BG2822" t="inlineStr">
        <is>
          <t>f13d8149fc6d39ebe86af18272310ff9</t>
        </is>
      </c>
      <c r="BH2822" t="inlineStr">
        <is>
          <t>e80e5bb19d0d4d1e94c8a1a966fa7d8f</t>
        </is>
      </c>
      <c r="BI2822" t="inlineStr">
        <is>
          <t>15246</t>
        </is>
      </c>
      <c r="BJ2822" t="inlineStr">
        <is>
          <t>XFormInstance</t>
        </is>
      </c>
      <c r="BK2822" t="inlineStr">
        <is>
          <t>b703c7c2739611f08fc45fac0915f440</t>
        </is>
      </c>
      <c r="BL2822" t="b">
        <v>0</v>
      </c>
      <c r="BM2822" t="inlineStr">
        <is>
          <t>---</t>
        </is>
      </c>
      <c r="BN2822" t="inlineStr">
        <is>
          <t>200.113.214.21</t>
        </is>
      </c>
      <c r="BO2822" t="inlineStr">
        <is>
          <t>Ascheline Jean</t>
        </is>
      </c>
    </row>
    <row r="2823">
      <c r="A2823" t="inlineStr">
        <is>
          <t>2821</t>
        </is>
      </c>
      <c r="B2823" t="inlineStr">
        <is>
          <t>80aae9cb-a632-452e-91ce-92ec1b2b5abc</t>
        </is>
      </c>
      <c r="C2823" t="inlineStr">
        <is>
          <t>2025-08-11</t>
        </is>
      </c>
      <c r="D2823" t="inlineStr">
        <is>
          <t>8</t>
        </is>
      </c>
      <c r="E2823" t="inlineStr">
        <is>
          <t>---</t>
        </is>
      </c>
      <c r="F2823" t="inlineStr">
        <is>
          <t>1</t>
        </is>
      </c>
      <c r="G2823" t="inlineStr">
        <is>
          <t>---</t>
        </is>
      </c>
      <c r="H2823" t="inlineStr">
        <is>
          <t>1</t>
        </is>
      </c>
      <c r="I2823" t="inlineStr">
        <is>
          <t>1</t>
        </is>
      </c>
      <c r="J2823" t="inlineStr">
        <is>
          <t>2</t>
        </is>
      </c>
      <c r="K2823" t="inlineStr">
        <is>
          <t>---</t>
        </is>
      </c>
      <c r="L2823" t="inlineStr">
        <is>
          <t>---</t>
        </is>
      </c>
      <c r="M2823" t="inlineStr">
        <is>
          <t>---</t>
        </is>
      </c>
      <c r="N2823" t="inlineStr">
        <is>
          <t>---</t>
        </is>
      </c>
      <c r="O2823" t="inlineStr">
        <is>
          <t>---</t>
        </is>
      </c>
      <c r="P2823" t="inlineStr">
        <is>
          <t>---</t>
        </is>
      </c>
      <c r="Q2823" t="inlineStr">
        <is>
          <t>---</t>
        </is>
      </c>
      <c r="R2823" t="inlineStr"/>
      <c r="S2823" t="inlineStr"/>
      <c r="T2823" t="inlineStr"/>
      <c r="U2823" t="inlineStr"/>
      <c r="V2823" t="inlineStr"/>
      <c r="W2823" t="inlineStr"/>
      <c r="X2823" t="inlineStr">
        <is>
          <t>LIM/HOSJ/SO00177</t>
        </is>
      </c>
      <c r="Y2823" t="inlineStr">
        <is>
          <t>LIM/HOSJ/SO00177</t>
        </is>
      </c>
      <c r="Z2823" t="inlineStr">
        <is>
          <t>2025-08-11 17:44:22</t>
        </is>
      </c>
      <c r="AA2823" t="inlineStr">
        <is>
          <t>2025-08-11 17:43:58</t>
        </is>
      </c>
      <c r="AB2823" t="inlineStr">
        <is>
          <t>1pierre</t>
        </is>
      </c>
      <c r="AC2823" t="inlineStr">
        <is>
          <t>2025-08-11 17:44:28</t>
        </is>
      </c>
      <c r="AD2823" s="1" t="inlineStr">
        <is>
          <t>https://www.commcarehq.org/a/caris-test/reports/form_data/80aae9cb-a632-452e-91ce-92ec1b2b5abc/</t>
        </is>
      </c>
      <c r="AE2823" t="inlineStr">
        <is>
          <t>---</t>
        </is>
      </c>
      <c r="AF2823" t="inlineStr">
        <is>
          <t>87dd46fe0f754fe6a40cf4078559ab11</t>
        </is>
      </c>
      <c r="AG2823" t="inlineStr">
        <is>
          <t>---</t>
        </is>
      </c>
      <c r="AH2823" t="inlineStr">
        <is>
          <t>2025-08-11 17:44:22</t>
        </is>
      </c>
      <c r="AI2823" t="inlineStr">
        <is>
          <t>045b1f386b2c56b3c3cb2962ea440b8b</t>
        </is>
      </c>
      <c r="AJ2823" t="inlineStr">
        <is>
          <t>2025-08-11</t>
        </is>
      </c>
      <c r="AK2823" t="inlineStr">
        <is>
          <t>8</t>
        </is>
      </c>
      <c r="AL2823" t="inlineStr">
        <is>
          <t>---</t>
        </is>
      </c>
      <c r="AM2823" t="inlineStr">
        <is>
          <t>1</t>
        </is>
      </c>
      <c r="AN2823" t="inlineStr">
        <is>
          <t>---</t>
        </is>
      </c>
      <c r="AO2823" t="inlineStr">
        <is>
          <t>1</t>
        </is>
      </c>
      <c r="AP2823" t="inlineStr">
        <is>
          <t>1</t>
        </is>
      </c>
      <c r="AQ2823" t="inlineStr"/>
      <c r="AR2823" t="inlineStr"/>
      <c r="AS2823" t="inlineStr"/>
      <c r="AT2823" t="inlineStr"/>
      <c r="AU2823" t="inlineStr">
        <is>
          <t>---</t>
        </is>
      </c>
      <c r="AV2823" t="inlineStr">
        <is>
          <t>---</t>
        </is>
      </c>
      <c r="AW2823" t="inlineStr">
        <is>
          <t>---</t>
        </is>
      </c>
      <c r="AX2823" t="inlineStr">
        <is>
          <t>---</t>
        </is>
      </c>
      <c r="AY2823" t="inlineStr">
        <is>
          <t>---</t>
        </is>
      </c>
      <c r="AZ2823" t="inlineStr">
        <is>
          <t>---</t>
        </is>
      </c>
      <c r="BA2823" t="inlineStr">
        <is>
          <t>045b1f386b2c56b3c3cb2962ea440b8b</t>
        </is>
      </c>
      <c r="BB2823" t="inlineStr">
        <is>
          <t>http://openrosa.org/formdesigner/0B48E039-1E80-49A7-AC24-732B6E788E39</t>
        </is>
      </c>
      <c r="BC2823" t="inlineStr">
        <is>
          <t>Ration et autres visites</t>
        </is>
      </c>
      <c r="BD2823" t="inlineStr">
        <is>
          <t>CommCare Android, version "2.57.0"(472005). App v16173. CommCare Version 2.57.0. Build 472005, built on: 2025-05-09</t>
        </is>
      </c>
      <c r="BE2823" t="inlineStr">
        <is>
          <t>commcare_05d78f59-ebda-491c-89b8-6c42bab0e02e</t>
        </is>
      </c>
      <c r="BF2823" t="inlineStr"/>
      <c r="BG2823" t="inlineStr">
        <is>
          <t>f13d8149fc6d39ebe86af18272310ff9</t>
        </is>
      </c>
      <c r="BH2823" t="inlineStr">
        <is>
          <t>e80e5bb19d0d4d1e94c8a1a966fa7d8f</t>
        </is>
      </c>
      <c r="BI2823" t="inlineStr">
        <is>
          <t>15246</t>
        </is>
      </c>
      <c r="BJ2823" t="inlineStr">
        <is>
          <t>XFormInstance</t>
        </is>
      </c>
      <c r="BK2823" t="inlineStr">
        <is>
          <t>80854caa76d611f0ad502506c7167333</t>
        </is>
      </c>
      <c r="BL2823" t="b">
        <v>0</v>
      </c>
      <c r="BM2823" t="inlineStr">
        <is>
          <t>---</t>
        </is>
      </c>
      <c r="BN2823" t="inlineStr">
        <is>
          <t>200.113.238.199</t>
        </is>
      </c>
      <c r="BO2823" t="inlineStr">
        <is>
          <t>Isenaidine Pierre</t>
        </is>
      </c>
    </row>
    <row r="2824">
      <c r="A2824" t="inlineStr">
        <is>
          <t>2822</t>
        </is>
      </c>
      <c r="B2824" t="inlineStr">
        <is>
          <t>03293c4f-f139-4831-8770-c139671cb7f2</t>
        </is>
      </c>
      <c r="C2824" t="inlineStr">
        <is>
          <t>2025-08-11</t>
        </is>
      </c>
      <c r="D2824" t="inlineStr">
        <is>
          <t>10</t>
        </is>
      </c>
      <c r="E2824" t="inlineStr">
        <is>
          <t>---</t>
        </is>
      </c>
      <c r="F2824" t="inlineStr">
        <is>
          <t>0</t>
        </is>
      </c>
      <c r="G2824" t="inlineStr">
        <is>
          <t>---</t>
        </is>
      </c>
      <c r="H2824" t="inlineStr">
        <is>
          <t>1</t>
        </is>
      </c>
      <c r="I2824" t="inlineStr">
        <is>
          <t>1</t>
        </is>
      </c>
      <c r="J2824" t="inlineStr">
        <is>
          <t>2</t>
        </is>
      </c>
      <c r="K2824" t="inlineStr">
        <is>
          <t>---</t>
        </is>
      </c>
      <c r="L2824" t="inlineStr">
        <is>
          <t>---</t>
        </is>
      </c>
      <c r="M2824" t="inlineStr">
        <is>
          <t>---</t>
        </is>
      </c>
      <c r="N2824" t="inlineStr">
        <is>
          <t>---</t>
        </is>
      </c>
      <c r="O2824" t="inlineStr">
        <is>
          <t>---</t>
        </is>
      </c>
      <c r="P2824" t="inlineStr">
        <is>
          <t>---</t>
        </is>
      </c>
      <c r="Q2824" t="inlineStr">
        <is>
          <t>---</t>
        </is>
      </c>
      <c r="R2824" t="inlineStr"/>
      <c r="S2824" t="inlineStr"/>
      <c r="T2824" t="inlineStr"/>
      <c r="U2824" t="inlineStr"/>
      <c r="V2824" t="inlineStr"/>
      <c r="W2824" t="inlineStr"/>
      <c r="X2824" t="inlineStr">
        <is>
          <t>LIM/HOSJ/ST02034</t>
        </is>
      </c>
      <c r="Y2824" t="inlineStr">
        <is>
          <t>LIM/HOSJ/ST02034</t>
        </is>
      </c>
      <c r="Z2824" t="inlineStr">
        <is>
          <t>2025-08-11 17:45:08</t>
        </is>
      </c>
      <c r="AA2824" t="inlineStr">
        <is>
          <t>2025-08-11 17:44:39</t>
        </is>
      </c>
      <c r="AB2824" t="inlineStr">
        <is>
          <t>1pierre</t>
        </is>
      </c>
      <c r="AC2824" t="inlineStr">
        <is>
          <t>2025-08-11 17:45:14</t>
        </is>
      </c>
      <c r="AD2824" s="1" t="inlineStr">
        <is>
          <t>https://www.commcarehq.org/a/caris-test/reports/form_data/03293c4f-f139-4831-8770-c139671cb7f2/</t>
        </is>
      </c>
      <c r="AE2824" t="inlineStr">
        <is>
          <t>---</t>
        </is>
      </c>
      <c r="AF2824" t="inlineStr">
        <is>
          <t>3c5a623af057e23a32ae4000_24694</t>
        </is>
      </c>
      <c r="AG2824" t="inlineStr">
        <is>
          <t>---</t>
        </is>
      </c>
      <c r="AH2824" t="inlineStr">
        <is>
          <t>2025-08-11 17:45:08</t>
        </is>
      </c>
      <c r="AI2824" t="inlineStr">
        <is>
          <t>045b1f386b2c56b3c3cb2962ea440b8b</t>
        </is>
      </c>
      <c r="AJ2824" t="inlineStr">
        <is>
          <t>2025-08-11</t>
        </is>
      </c>
      <c r="AK2824" t="inlineStr">
        <is>
          <t>10</t>
        </is>
      </c>
      <c r="AL2824" t="inlineStr">
        <is>
          <t>---</t>
        </is>
      </c>
      <c r="AM2824" t="inlineStr">
        <is>
          <t>0</t>
        </is>
      </c>
      <c r="AN2824" t="inlineStr">
        <is>
          <t>---</t>
        </is>
      </c>
      <c r="AO2824" t="inlineStr">
        <is>
          <t>1</t>
        </is>
      </c>
      <c r="AP2824" t="inlineStr">
        <is>
          <t>1</t>
        </is>
      </c>
      <c r="AQ2824" t="inlineStr"/>
      <c r="AR2824" t="inlineStr"/>
      <c r="AS2824" t="inlineStr"/>
      <c r="AT2824" t="inlineStr"/>
      <c r="AU2824" t="inlineStr">
        <is>
          <t>---</t>
        </is>
      </c>
      <c r="AV2824" t="inlineStr">
        <is>
          <t>---</t>
        </is>
      </c>
      <c r="AW2824" t="inlineStr">
        <is>
          <t>---</t>
        </is>
      </c>
      <c r="AX2824" t="inlineStr">
        <is>
          <t>---</t>
        </is>
      </c>
      <c r="AY2824" t="inlineStr">
        <is>
          <t>---</t>
        </is>
      </c>
      <c r="AZ2824" t="inlineStr">
        <is>
          <t>---</t>
        </is>
      </c>
      <c r="BA2824" t="inlineStr">
        <is>
          <t>045b1f386b2c56b3c3cb2962ea440b8b</t>
        </is>
      </c>
      <c r="BB2824" t="inlineStr">
        <is>
          <t>http://openrosa.org/formdesigner/0B48E039-1E80-49A7-AC24-732B6E788E39</t>
        </is>
      </c>
      <c r="BC2824" t="inlineStr">
        <is>
          <t>Ration et autres visites</t>
        </is>
      </c>
      <c r="BD2824" t="inlineStr">
        <is>
          <t>CommCare Android, version "2.57.0"(472005). App v16173. CommCare Version 2.57.0. Build 472005, built on: 2025-05-09</t>
        </is>
      </c>
      <c r="BE2824" t="inlineStr">
        <is>
          <t>commcare_05d78f59-ebda-491c-89b8-6c42bab0e02e</t>
        </is>
      </c>
      <c r="BF2824" t="inlineStr"/>
      <c r="BG2824" t="inlineStr">
        <is>
          <t>f13d8149fc6d39ebe86af18272310ff9</t>
        </is>
      </c>
      <c r="BH2824" t="inlineStr">
        <is>
          <t>e80e5bb19d0d4d1e94c8a1a966fa7d8f</t>
        </is>
      </c>
      <c r="BI2824" t="inlineStr">
        <is>
          <t>15246</t>
        </is>
      </c>
      <c r="BJ2824" t="inlineStr">
        <is>
          <t>XFormInstance</t>
        </is>
      </c>
      <c r="BK2824" t="inlineStr">
        <is>
          <t>80854caa76d611f0ad502506c7167333</t>
        </is>
      </c>
      <c r="BL2824" t="b">
        <v>0</v>
      </c>
      <c r="BM2824" t="inlineStr">
        <is>
          <t>---</t>
        </is>
      </c>
      <c r="BN2824" t="inlineStr">
        <is>
          <t>200.113.238.199</t>
        </is>
      </c>
      <c r="BO2824" t="inlineStr">
        <is>
          <t>Alexandro Jean</t>
        </is>
      </c>
    </row>
    <row r="2825">
      <c r="A2825" t="inlineStr">
        <is>
          <t>2823</t>
        </is>
      </c>
      <c r="B2825" t="inlineStr">
        <is>
          <t>8667f63e-228c-4d50-a18e-9cbcf9806383</t>
        </is>
      </c>
      <c r="C2825" t="inlineStr">
        <is>
          <t>2025-08-07</t>
        </is>
      </c>
      <c r="D2825" t="inlineStr">
        <is>
          <t>3</t>
        </is>
      </c>
      <c r="E2825" t="inlineStr">
        <is>
          <t>---</t>
        </is>
      </c>
      <c r="F2825" t="inlineStr">
        <is>
          <t>0</t>
        </is>
      </c>
      <c r="G2825" t="inlineStr">
        <is>
          <t>---</t>
        </is>
      </c>
      <c r="H2825" t="inlineStr">
        <is>
          <t>1</t>
        </is>
      </c>
      <c r="I2825" t="inlineStr">
        <is>
          <t>1</t>
        </is>
      </c>
      <c r="J2825" t="inlineStr">
        <is>
          <t>1</t>
        </is>
      </c>
      <c r="K2825" t="inlineStr">
        <is>
          <t>---</t>
        </is>
      </c>
      <c r="L2825" t="inlineStr">
        <is>
          <t>---</t>
        </is>
      </c>
      <c r="M2825" t="inlineStr">
        <is>
          <t>---</t>
        </is>
      </c>
      <c r="N2825" t="inlineStr">
        <is>
          <t>---</t>
        </is>
      </c>
      <c r="O2825" t="inlineStr">
        <is>
          <t>---</t>
        </is>
      </c>
      <c r="P2825" t="inlineStr">
        <is>
          <t>---</t>
        </is>
      </c>
      <c r="Q2825" t="inlineStr">
        <is>
          <t>---</t>
        </is>
      </c>
      <c r="R2825" t="inlineStr"/>
      <c r="S2825" t="inlineStr"/>
      <c r="T2825" t="inlineStr"/>
      <c r="U2825" t="inlineStr"/>
      <c r="V2825" t="inlineStr"/>
      <c r="W2825" t="inlineStr"/>
      <c r="X2825" t="inlineStr">
        <is>
          <t>LIM/HOSJ/SO00234</t>
        </is>
      </c>
      <c r="Y2825" t="inlineStr">
        <is>
          <t>LIM/HOSJ/SO00234</t>
        </is>
      </c>
      <c r="Z2825" t="inlineStr">
        <is>
          <t>2025-08-11 17:51:27</t>
        </is>
      </c>
      <c r="AA2825" t="inlineStr">
        <is>
          <t>2025-08-11 17:51:13</t>
        </is>
      </c>
      <c r="AB2825" t="inlineStr">
        <is>
          <t>1pierre</t>
        </is>
      </c>
      <c r="AC2825" t="inlineStr">
        <is>
          <t>2025-08-11 17:51:33</t>
        </is>
      </c>
      <c r="AD2825" s="1" t="inlineStr">
        <is>
          <t>https://www.commcarehq.org/a/caris-test/reports/form_data/8667f63e-228c-4d50-a18e-9cbcf9806383/</t>
        </is>
      </c>
      <c r="AE2825" t="inlineStr">
        <is>
          <t>---</t>
        </is>
      </c>
      <c r="AF2825" t="inlineStr">
        <is>
          <t>29cb31f6377f44628565a3b3626abc50</t>
        </is>
      </c>
      <c r="AG2825" t="inlineStr">
        <is>
          <t>OK</t>
        </is>
      </c>
      <c r="AH2825" t="inlineStr">
        <is>
          <t>2025-08-11 17:51:27</t>
        </is>
      </c>
      <c r="AI2825" t="inlineStr">
        <is>
          <t>045b1f386b2c56b3c3cb2962ea440b8b</t>
        </is>
      </c>
      <c r="AJ2825" t="inlineStr">
        <is>
          <t>2025-08-07</t>
        </is>
      </c>
      <c r="AK2825" t="inlineStr">
        <is>
          <t>3</t>
        </is>
      </c>
      <c r="AL2825" t="inlineStr">
        <is>
          <t>---</t>
        </is>
      </c>
      <c r="AM2825" t="inlineStr">
        <is>
          <t>0</t>
        </is>
      </c>
      <c r="AN2825" t="inlineStr">
        <is>
          <t>---</t>
        </is>
      </c>
      <c r="AO2825" t="inlineStr">
        <is>
          <t>1</t>
        </is>
      </c>
      <c r="AP2825" t="inlineStr">
        <is>
          <t>1</t>
        </is>
      </c>
      <c r="AQ2825" t="inlineStr"/>
      <c r="AR2825" t="inlineStr"/>
      <c r="AS2825" t="inlineStr"/>
      <c r="AT2825" t="inlineStr"/>
      <c r="AU2825" t="inlineStr">
        <is>
          <t>---</t>
        </is>
      </c>
      <c r="AV2825" t="inlineStr">
        <is>
          <t>---</t>
        </is>
      </c>
      <c r="AW2825" t="inlineStr">
        <is>
          <t>---</t>
        </is>
      </c>
      <c r="AX2825" t="inlineStr">
        <is>
          <t>---</t>
        </is>
      </c>
      <c r="AY2825" t="inlineStr">
        <is>
          <t>---</t>
        </is>
      </c>
      <c r="AZ2825" t="inlineStr">
        <is>
          <t>---</t>
        </is>
      </c>
      <c r="BA2825" t="inlineStr">
        <is>
          <t>045b1f386b2c56b3c3cb2962ea440b8b</t>
        </is>
      </c>
      <c r="BB2825" t="inlineStr">
        <is>
          <t>http://openrosa.org/formdesigner/0B48E039-1E80-49A7-AC24-732B6E788E39</t>
        </is>
      </c>
      <c r="BC2825" t="inlineStr">
        <is>
          <t>Ration et autres visites</t>
        </is>
      </c>
      <c r="BD2825" t="inlineStr">
        <is>
          <t>CommCare Android, version "2.57.0"(472005). App v16173. CommCare Version 2.57.0. Build 472005, built on: 2025-05-09</t>
        </is>
      </c>
      <c r="BE2825" t="inlineStr">
        <is>
          <t>commcare_05d78f59-ebda-491c-89b8-6c42bab0e02e</t>
        </is>
      </c>
      <c r="BF2825" t="inlineStr"/>
      <c r="BG2825" t="inlineStr">
        <is>
          <t>f13d8149fc6d39ebe86af18272310ff9</t>
        </is>
      </c>
      <c r="BH2825" t="inlineStr">
        <is>
          <t>e80e5bb19d0d4d1e94c8a1a966fa7d8f</t>
        </is>
      </c>
      <c r="BI2825" t="inlineStr">
        <is>
          <t>15246</t>
        </is>
      </c>
      <c r="BJ2825" t="inlineStr">
        <is>
          <t>XFormInstance</t>
        </is>
      </c>
      <c r="BK2825" t="inlineStr">
        <is>
          <t>80854caa76d611f0ad502506c7167333</t>
        </is>
      </c>
      <c r="BL2825" t="b">
        <v>0</v>
      </c>
      <c r="BM2825" t="inlineStr">
        <is>
          <t>---</t>
        </is>
      </c>
      <c r="BN2825" t="inlineStr">
        <is>
          <t>200.113.238.199</t>
        </is>
      </c>
      <c r="BO2825" t="inlineStr">
        <is>
          <t>Sanderline Louis</t>
        </is>
      </c>
    </row>
    <row r="2826">
      <c r="A2826" t="inlineStr">
        <is>
          <t>2824</t>
        </is>
      </c>
      <c r="B2826" t="inlineStr">
        <is>
          <t>4e50efcd-fc6a-463b-a21b-c2a5322e9f7a</t>
        </is>
      </c>
      <c r="C2826" t="inlineStr">
        <is>
          <t>2025-08-07</t>
        </is>
      </c>
      <c r="D2826" t="inlineStr">
        <is>
          <t>3</t>
        </is>
      </c>
      <c r="E2826" t="inlineStr">
        <is>
          <t>---</t>
        </is>
      </c>
      <c r="F2826" t="inlineStr">
        <is>
          <t>0</t>
        </is>
      </c>
      <c r="G2826" t="inlineStr">
        <is>
          <t>---</t>
        </is>
      </c>
      <c r="H2826" t="inlineStr">
        <is>
          <t>1</t>
        </is>
      </c>
      <c r="I2826" t="inlineStr">
        <is>
          <t>0</t>
        </is>
      </c>
      <c r="J2826" t="inlineStr">
        <is>
          <t>---</t>
        </is>
      </c>
      <c r="K2826" t="inlineStr">
        <is>
          <t>---</t>
        </is>
      </c>
      <c r="L2826" t="inlineStr">
        <is>
          <t>---</t>
        </is>
      </c>
      <c r="M2826" t="inlineStr">
        <is>
          <t>---</t>
        </is>
      </c>
      <c r="N2826" t="inlineStr">
        <is>
          <t>---</t>
        </is>
      </c>
      <c r="O2826" t="inlineStr">
        <is>
          <t>---</t>
        </is>
      </c>
      <c r="P2826" t="inlineStr">
        <is>
          <t>---</t>
        </is>
      </c>
      <c r="Q2826" t="inlineStr">
        <is>
          <t>---</t>
        </is>
      </c>
      <c r="R2826" t="inlineStr">
        <is>
          <t>---</t>
        </is>
      </c>
      <c r="S2826" t="inlineStr">
        <is>
          <t>---</t>
        </is>
      </c>
      <c r="T2826" t="inlineStr">
        <is>
          <t>---</t>
        </is>
      </c>
      <c r="U2826" t="inlineStr">
        <is>
          <t>---</t>
        </is>
      </c>
      <c r="V2826" t="inlineStr">
        <is>
          <t>---</t>
        </is>
      </c>
      <c r="W2826" t="inlineStr"/>
      <c r="X2826" t="inlineStr">
        <is>
          <t>LIM/HOSJ/ST01524</t>
        </is>
      </c>
      <c r="Y2826" t="inlineStr">
        <is>
          <t>LIM/HOSJ/ST01524</t>
        </is>
      </c>
      <c r="Z2826" t="inlineStr">
        <is>
          <t>2025-08-11 17:52:22</t>
        </is>
      </c>
      <c r="AA2826" t="inlineStr">
        <is>
          <t>2025-08-11 17:52:07</t>
        </is>
      </c>
      <c r="AB2826" t="inlineStr">
        <is>
          <t>1pierre</t>
        </is>
      </c>
      <c r="AC2826" t="inlineStr">
        <is>
          <t>2025-08-11 17:52:28</t>
        </is>
      </c>
      <c r="AD2826" s="1" t="inlineStr">
        <is>
          <t>https://www.commcarehq.org/a/caris-test/reports/form_data/4e50efcd-fc6a-463b-a21b-c2a5322e9f7a/</t>
        </is>
      </c>
      <c r="AE2826" t="inlineStr">
        <is>
          <t>---</t>
        </is>
      </c>
      <c r="AF2826" t="inlineStr">
        <is>
          <t>8ea6c475988f484ea1c9b8976e363229</t>
        </is>
      </c>
      <c r="AG2826" t="inlineStr">
        <is>
          <t>OK</t>
        </is>
      </c>
      <c r="AH2826" t="inlineStr">
        <is>
          <t>2025-08-11 17:52:22</t>
        </is>
      </c>
      <c r="AI2826" t="inlineStr">
        <is>
          <t>045b1f386b2c56b3c3cb2962ea440b8b</t>
        </is>
      </c>
      <c r="AJ2826" t="inlineStr">
        <is>
          <t>2025-08-07</t>
        </is>
      </c>
      <c r="AK2826" t="inlineStr">
        <is>
          <t>3</t>
        </is>
      </c>
      <c r="AL2826" t="inlineStr">
        <is>
          <t>---</t>
        </is>
      </c>
      <c r="AM2826" t="inlineStr">
        <is>
          <t>0</t>
        </is>
      </c>
      <c r="AN2826" t="inlineStr">
        <is>
          <t>---</t>
        </is>
      </c>
      <c r="AO2826" t="inlineStr">
        <is>
          <t>1</t>
        </is>
      </c>
      <c r="AP2826" t="inlineStr">
        <is>
          <t>0</t>
        </is>
      </c>
      <c r="AQ2826" t="inlineStr">
        <is>
          <t>---</t>
        </is>
      </c>
      <c r="AR2826" t="inlineStr">
        <is>
          <t>---</t>
        </is>
      </c>
      <c r="AS2826" t="inlineStr">
        <is>
          <t>---</t>
        </is>
      </c>
      <c r="AT2826" t="inlineStr"/>
      <c r="AU2826" t="inlineStr">
        <is>
          <t>---</t>
        </is>
      </c>
      <c r="AV2826" t="inlineStr">
        <is>
          <t>---</t>
        </is>
      </c>
      <c r="AW2826" t="inlineStr">
        <is>
          <t>---</t>
        </is>
      </c>
      <c r="AX2826" t="inlineStr">
        <is>
          <t>---</t>
        </is>
      </c>
      <c r="AY2826" t="inlineStr">
        <is>
          <t>---</t>
        </is>
      </c>
      <c r="AZ2826" t="inlineStr">
        <is>
          <t>---</t>
        </is>
      </c>
      <c r="BA2826" t="inlineStr">
        <is>
          <t>045b1f386b2c56b3c3cb2962ea440b8b</t>
        </is>
      </c>
      <c r="BB2826" t="inlineStr">
        <is>
          <t>http://openrosa.org/formdesigner/0B48E039-1E80-49A7-AC24-732B6E788E39</t>
        </is>
      </c>
      <c r="BC2826" t="inlineStr">
        <is>
          <t>Ration et autres visites</t>
        </is>
      </c>
      <c r="BD2826" t="inlineStr">
        <is>
          <t>CommCare Android, version "2.57.0"(472005). App v16173. CommCare Version 2.57.0. Build 472005, built on: 2025-05-09</t>
        </is>
      </c>
      <c r="BE2826" t="inlineStr">
        <is>
          <t>commcare_05d78f59-ebda-491c-89b8-6c42bab0e02e</t>
        </is>
      </c>
      <c r="BF2826" t="inlineStr"/>
      <c r="BG2826" t="inlineStr">
        <is>
          <t>f13d8149fc6d39ebe86af18272310ff9</t>
        </is>
      </c>
      <c r="BH2826" t="inlineStr">
        <is>
          <t>e80e5bb19d0d4d1e94c8a1a966fa7d8f</t>
        </is>
      </c>
      <c r="BI2826" t="inlineStr">
        <is>
          <t>15246</t>
        </is>
      </c>
      <c r="BJ2826" t="inlineStr">
        <is>
          <t>XFormInstance</t>
        </is>
      </c>
      <c r="BK2826" t="inlineStr">
        <is>
          <t>80854caa76d611f0ad502506c7167333</t>
        </is>
      </c>
      <c r="BL2826" t="b">
        <v>0</v>
      </c>
      <c r="BM2826" t="inlineStr">
        <is>
          <t>---</t>
        </is>
      </c>
      <c r="BN2826" t="inlineStr">
        <is>
          <t>200.113.238.199</t>
        </is>
      </c>
      <c r="BO2826" t="inlineStr">
        <is>
          <t>JUDELENE NOEL</t>
        </is>
      </c>
    </row>
    <row r="2827">
      <c r="A2827" t="inlineStr">
        <is>
          <t>2825</t>
        </is>
      </c>
      <c r="B2827" t="inlineStr">
        <is>
          <t>89e39071-ffda-4013-ba55-6925436c838f</t>
        </is>
      </c>
      <c r="C2827" t="inlineStr">
        <is>
          <t>2025-08-07</t>
        </is>
      </c>
      <c r="D2827" t="inlineStr">
        <is>
          <t>3</t>
        </is>
      </c>
      <c r="E2827" t="inlineStr">
        <is>
          <t>---</t>
        </is>
      </c>
      <c r="F2827" t="inlineStr">
        <is>
          <t>0</t>
        </is>
      </c>
      <c r="G2827" t="inlineStr">
        <is>
          <t>---</t>
        </is>
      </c>
      <c r="H2827" t="inlineStr">
        <is>
          <t>1</t>
        </is>
      </c>
      <c r="I2827" t="inlineStr">
        <is>
          <t>1</t>
        </is>
      </c>
      <c r="J2827" t="inlineStr">
        <is>
          <t>1</t>
        </is>
      </c>
      <c r="K2827" t="inlineStr">
        <is>
          <t>---</t>
        </is>
      </c>
      <c r="L2827" t="inlineStr">
        <is>
          <t>---</t>
        </is>
      </c>
      <c r="M2827" t="inlineStr">
        <is>
          <t>---</t>
        </is>
      </c>
      <c r="N2827" t="inlineStr">
        <is>
          <t>---</t>
        </is>
      </c>
      <c r="O2827" t="inlineStr">
        <is>
          <t>---</t>
        </is>
      </c>
      <c r="P2827" t="inlineStr">
        <is>
          <t>---</t>
        </is>
      </c>
      <c r="Q2827" t="inlineStr">
        <is>
          <t>---</t>
        </is>
      </c>
      <c r="R2827" t="inlineStr"/>
      <c r="S2827" t="inlineStr"/>
      <c r="T2827" t="inlineStr"/>
      <c r="U2827" t="inlineStr"/>
      <c r="V2827" t="inlineStr"/>
      <c r="W2827" t="inlineStr"/>
      <c r="X2827" t="inlineStr">
        <is>
          <t>LIM/HOSJ/ST02974</t>
        </is>
      </c>
      <c r="Y2827" t="inlineStr">
        <is>
          <t>LIM/HOSJ/ST02974</t>
        </is>
      </c>
      <c r="Z2827" t="inlineStr">
        <is>
          <t>2025-08-11 17:52:45</t>
        </is>
      </c>
      <c r="AA2827" t="inlineStr">
        <is>
          <t>2025-08-11 17:52:33</t>
        </is>
      </c>
      <c r="AB2827" t="inlineStr">
        <is>
          <t>1pierre</t>
        </is>
      </c>
      <c r="AC2827" t="inlineStr">
        <is>
          <t>2025-08-11 17:52:52</t>
        </is>
      </c>
      <c r="AD2827" s="1" t="inlineStr">
        <is>
          <t>https://www.commcarehq.org/a/caris-test/reports/form_data/89e39071-ffda-4013-ba55-6925436c838f/</t>
        </is>
      </c>
      <c r="AE2827" t="inlineStr">
        <is>
          <t>---</t>
        </is>
      </c>
      <c r="AF2827" t="inlineStr">
        <is>
          <t>3c5a623af057e23a32ae4000_123958</t>
        </is>
      </c>
      <c r="AG2827" t="inlineStr">
        <is>
          <t>OK</t>
        </is>
      </c>
      <c r="AH2827" t="inlineStr">
        <is>
          <t>2025-08-11 17:52:45</t>
        </is>
      </c>
      <c r="AI2827" t="inlineStr">
        <is>
          <t>045b1f386b2c56b3c3cb2962ea440b8b</t>
        </is>
      </c>
      <c r="AJ2827" t="inlineStr">
        <is>
          <t>2025-08-07</t>
        </is>
      </c>
      <c r="AK2827" t="inlineStr">
        <is>
          <t>3</t>
        </is>
      </c>
      <c r="AL2827" t="inlineStr">
        <is>
          <t>---</t>
        </is>
      </c>
      <c r="AM2827" t="inlineStr">
        <is>
          <t>0</t>
        </is>
      </c>
      <c r="AN2827" t="inlineStr">
        <is>
          <t>---</t>
        </is>
      </c>
      <c r="AO2827" t="inlineStr">
        <is>
          <t>1</t>
        </is>
      </c>
      <c r="AP2827" t="inlineStr">
        <is>
          <t>1</t>
        </is>
      </c>
      <c r="AQ2827" t="inlineStr"/>
      <c r="AR2827" t="inlineStr"/>
      <c r="AS2827" t="inlineStr"/>
      <c r="AT2827" t="inlineStr"/>
      <c r="AU2827" t="inlineStr">
        <is>
          <t>---</t>
        </is>
      </c>
      <c r="AV2827" t="inlineStr">
        <is>
          <t>---</t>
        </is>
      </c>
      <c r="AW2827" t="inlineStr">
        <is>
          <t>---</t>
        </is>
      </c>
      <c r="AX2827" t="inlineStr">
        <is>
          <t>---</t>
        </is>
      </c>
      <c r="AY2827" t="inlineStr">
        <is>
          <t>---</t>
        </is>
      </c>
      <c r="AZ2827" t="inlineStr">
        <is>
          <t>---</t>
        </is>
      </c>
      <c r="BA2827" t="inlineStr">
        <is>
          <t>045b1f386b2c56b3c3cb2962ea440b8b</t>
        </is>
      </c>
      <c r="BB2827" t="inlineStr">
        <is>
          <t>http://openrosa.org/formdesigner/0B48E039-1E80-49A7-AC24-732B6E788E39</t>
        </is>
      </c>
      <c r="BC2827" t="inlineStr">
        <is>
          <t>Ration et autres visites</t>
        </is>
      </c>
      <c r="BD2827" t="inlineStr">
        <is>
          <t>CommCare Android, version "2.57.0"(472005). App v16173. CommCare Version 2.57.0. Build 472005, built on: 2025-05-09</t>
        </is>
      </c>
      <c r="BE2827" t="inlineStr">
        <is>
          <t>commcare_05d78f59-ebda-491c-89b8-6c42bab0e02e</t>
        </is>
      </c>
      <c r="BF2827" t="inlineStr"/>
      <c r="BG2827" t="inlineStr">
        <is>
          <t>f13d8149fc6d39ebe86af18272310ff9</t>
        </is>
      </c>
      <c r="BH2827" t="inlineStr">
        <is>
          <t>e80e5bb19d0d4d1e94c8a1a966fa7d8f</t>
        </is>
      </c>
      <c r="BI2827" t="inlineStr">
        <is>
          <t>15246</t>
        </is>
      </c>
      <c r="BJ2827" t="inlineStr">
        <is>
          <t>XFormInstance</t>
        </is>
      </c>
      <c r="BK2827" t="inlineStr">
        <is>
          <t>80854caa76d611f0ad502506c7167333</t>
        </is>
      </c>
      <c r="BL2827" t="b">
        <v>0</v>
      </c>
      <c r="BM2827" t="inlineStr">
        <is>
          <t>---</t>
        </is>
      </c>
      <c r="BN2827" t="inlineStr">
        <is>
          <t>200.113.238.199</t>
        </is>
      </c>
      <c r="BO2827" t="inlineStr">
        <is>
          <t>Peterly Zephyrin/Louis</t>
        </is>
      </c>
    </row>
    <row r="2828">
      <c r="A2828" t="inlineStr">
        <is>
          <t>2826</t>
        </is>
      </c>
      <c r="B2828" t="inlineStr">
        <is>
          <t>f374f4ed-adc0-4db5-b47d-2827751f920f</t>
        </is>
      </c>
      <c r="C2828" t="inlineStr">
        <is>
          <t>2025-08-07</t>
        </is>
      </c>
      <c r="D2828" t="inlineStr">
        <is>
          <t>3</t>
        </is>
      </c>
      <c r="E2828" t="inlineStr">
        <is>
          <t>---</t>
        </is>
      </c>
      <c r="F2828" t="inlineStr">
        <is>
          <t>0</t>
        </is>
      </c>
      <c r="G2828" t="inlineStr">
        <is>
          <t>---</t>
        </is>
      </c>
      <c r="H2828" t="inlineStr">
        <is>
          <t>1</t>
        </is>
      </c>
      <c r="I2828" t="inlineStr">
        <is>
          <t>1</t>
        </is>
      </c>
      <c r="J2828" t="inlineStr">
        <is>
          <t>1</t>
        </is>
      </c>
      <c r="K2828" t="inlineStr">
        <is>
          <t>---</t>
        </is>
      </c>
      <c r="L2828" t="inlineStr">
        <is>
          <t>---</t>
        </is>
      </c>
      <c r="M2828" t="inlineStr">
        <is>
          <t>---</t>
        </is>
      </c>
      <c r="N2828" t="inlineStr">
        <is>
          <t>---</t>
        </is>
      </c>
      <c r="O2828" t="inlineStr">
        <is>
          <t>---</t>
        </is>
      </c>
      <c r="P2828" t="inlineStr">
        <is>
          <t>---</t>
        </is>
      </c>
      <c r="Q2828" t="inlineStr">
        <is>
          <t>---</t>
        </is>
      </c>
      <c r="R2828" t="inlineStr"/>
      <c r="S2828" t="inlineStr"/>
      <c r="T2828" t="inlineStr"/>
      <c r="U2828" t="inlineStr"/>
      <c r="V2828" t="inlineStr"/>
      <c r="W2828" t="inlineStr"/>
      <c r="X2828" t="inlineStr">
        <is>
          <t>LIM/HOSJ/ST02369</t>
        </is>
      </c>
      <c r="Y2828" t="inlineStr">
        <is>
          <t>LIM/HOSJ/ST02369</t>
        </is>
      </c>
      <c r="Z2828" t="inlineStr">
        <is>
          <t>2025-08-11 17:53:17</t>
        </is>
      </c>
      <c r="AA2828" t="inlineStr">
        <is>
          <t>2025-08-11 17:52:58</t>
        </is>
      </c>
      <c r="AB2828" t="inlineStr">
        <is>
          <t>1pierre</t>
        </is>
      </c>
      <c r="AC2828" t="inlineStr">
        <is>
          <t>2025-08-11 17:53:24</t>
        </is>
      </c>
      <c r="AD2828" s="1" t="inlineStr">
        <is>
          <t>https://www.commcarehq.org/a/caris-test/reports/form_data/f374f4ed-adc0-4db5-b47d-2827751f920f/</t>
        </is>
      </c>
      <c r="AE2828" t="inlineStr">
        <is>
          <t>---</t>
        </is>
      </c>
      <c r="AF2828" t="inlineStr">
        <is>
          <t>3c5a623af057e23a32ae4000_29805</t>
        </is>
      </c>
      <c r="AG2828" t="inlineStr">
        <is>
          <t>OK</t>
        </is>
      </c>
      <c r="AH2828" t="inlineStr">
        <is>
          <t>2025-08-11 17:53:17</t>
        </is>
      </c>
      <c r="AI2828" t="inlineStr">
        <is>
          <t>045b1f386b2c56b3c3cb2962ea440b8b</t>
        </is>
      </c>
      <c r="AJ2828" t="inlineStr">
        <is>
          <t>2025-08-07</t>
        </is>
      </c>
      <c r="AK2828" t="inlineStr">
        <is>
          <t>3</t>
        </is>
      </c>
      <c r="AL2828" t="inlineStr">
        <is>
          <t>---</t>
        </is>
      </c>
      <c r="AM2828" t="inlineStr">
        <is>
          <t>0</t>
        </is>
      </c>
      <c r="AN2828" t="inlineStr">
        <is>
          <t>---</t>
        </is>
      </c>
      <c r="AO2828" t="inlineStr">
        <is>
          <t>1</t>
        </is>
      </c>
      <c r="AP2828" t="inlineStr">
        <is>
          <t>1</t>
        </is>
      </c>
      <c r="AQ2828" t="inlineStr"/>
      <c r="AR2828" t="inlineStr"/>
      <c r="AS2828" t="inlineStr"/>
      <c r="AT2828" t="inlineStr"/>
      <c r="AU2828" t="inlineStr">
        <is>
          <t>---</t>
        </is>
      </c>
      <c r="AV2828" t="inlineStr">
        <is>
          <t>---</t>
        </is>
      </c>
      <c r="AW2828" t="inlineStr">
        <is>
          <t>---</t>
        </is>
      </c>
      <c r="AX2828" t="inlineStr">
        <is>
          <t>---</t>
        </is>
      </c>
      <c r="AY2828" t="inlineStr">
        <is>
          <t>---</t>
        </is>
      </c>
      <c r="AZ2828" t="inlineStr">
        <is>
          <t>---</t>
        </is>
      </c>
      <c r="BA2828" t="inlineStr">
        <is>
          <t>045b1f386b2c56b3c3cb2962ea440b8b</t>
        </is>
      </c>
      <c r="BB2828" t="inlineStr">
        <is>
          <t>http://openrosa.org/formdesigner/0B48E039-1E80-49A7-AC24-732B6E788E39</t>
        </is>
      </c>
      <c r="BC2828" t="inlineStr">
        <is>
          <t>Ration et autres visites</t>
        </is>
      </c>
      <c r="BD2828" t="inlineStr">
        <is>
          <t>CommCare Android, version "2.57.0"(472005). App v16173. CommCare Version 2.57.0. Build 472005, built on: 2025-05-09</t>
        </is>
      </c>
      <c r="BE2828" t="inlineStr">
        <is>
          <t>commcare_05d78f59-ebda-491c-89b8-6c42bab0e02e</t>
        </is>
      </c>
      <c r="BF2828" t="inlineStr"/>
      <c r="BG2828" t="inlineStr">
        <is>
          <t>f13d8149fc6d39ebe86af18272310ff9</t>
        </is>
      </c>
      <c r="BH2828" t="inlineStr">
        <is>
          <t>e80e5bb19d0d4d1e94c8a1a966fa7d8f</t>
        </is>
      </c>
      <c r="BI2828" t="inlineStr">
        <is>
          <t>15246</t>
        </is>
      </c>
      <c r="BJ2828" t="inlineStr">
        <is>
          <t>XFormInstance</t>
        </is>
      </c>
      <c r="BK2828" t="inlineStr">
        <is>
          <t>80854caa76d611f0ad502506c7167333</t>
        </is>
      </c>
      <c r="BL2828" t="b">
        <v>0</v>
      </c>
      <c r="BM2828" t="inlineStr">
        <is>
          <t>---</t>
        </is>
      </c>
      <c r="BN2828" t="inlineStr">
        <is>
          <t>200.113.238.199</t>
        </is>
      </c>
      <c r="BO2828" t="inlineStr">
        <is>
          <t>Guesly Joseph</t>
        </is>
      </c>
    </row>
    <row r="2829">
      <c r="A2829" t="inlineStr">
        <is>
          <t>2827</t>
        </is>
      </c>
      <c r="B2829" t="inlineStr">
        <is>
          <t>89d24143-4ee5-4322-be38-e16e608e1d6c</t>
        </is>
      </c>
      <c r="C2829" t="inlineStr">
        <is>
          <t>2025-08-08</t>
        </is>
      </c>
      <c r="D2829" t="inlineStr">
        <is>
          <t>3</t>
        </is>
      </c>
      <c r="E2829" t="inlineStr">
        <is>
          <t>---</t>
        </is>
      </c>
      <c r="F2829" t="inlineStr">
        <is>
          <t>0</t>
        </is>
      </c>
      <c r="G2829" t="inlineStr">
        <is>
          <t>---</t>
        </is>
      </c>
      <c r="H2829" t="inlineStr">
        <is>
          <t>1</t>
        </is>
      </c>
      <c r="I2829" t="inlineStr">
        <is>
          <t>1</t>
        </is>
      </c>
      <c r="J2829" t="inlineStr">
        <is>
          <t>1</t>
        </is>
      </c>
      <c r="K2829" t="inlineStr">
        <is>
          <t>---</t>
        </is>
      </c>
      <c r="L2829" t="inlineStr">
        <is>
          <t>---</t>
        </is>
      </c>
      <c r="M2829" t="inlineStr">
        <is>
          <t>---</t>
        </is>
      </c>
      <c r="N2829" t="inlineStr">
        <is>
          <t>---</t>
        </is>
      </c>
      <c r="O2829" t="inlineStr">
        <is>
          <t>---</t>
        </is>
      </c>
      <c r="P2829" t="inlineStr">
        <is>
          <t>---</t>
        </is>
      </c>
      <c r="Q2829" t="inlineStr">
        <is>
          <t>---</t>
        </is>
      </c>
      <c r="R2829" t="inlineStr"/>
      <c r="S2829" t="inlineStr"/>
      <c r="T2829" t="inlineStr"/>
      <c r="U2829" t="inlineStr"/>
      <c r="V2829" t="inlineStr"/>
      <c r="W2829" t="inlineStr"/>
      <c r="X2829" t="inlineStr">
        <is>
          <t>LIM/HOSJ/ST03181</t>
        </is>
      </c>
      <c r="Y2829" t="inlineStr">
        <is>
          <t>LIM/HOSJ/ST03181</t>
        </is>
      </c>
      <c r="Z2829" t="inlineStr">
        <is>
          <t>2025-08-11 17:55:03</t>
        </is>
      </c>
      <c r="AA2829" t="inlineStr">
        <is>
          <t>2025-08-11 17:54:51</t>
        </is>
      </c>
      <c r="AB2829" t="inlineStr">
        <is>
          <t>1pierre</t>
        </is>
      </c>
      <c r="AC2829" t="inlineStr">
        <is>
          <t>2025-08-11 17:55:10</t>
        </is>
      </c>
      <c r="AD2829" s="1" t="inlineStr">
        <is>
          <t>https://www.commcarehq.org/a/caris-test/reports/form_data/89d24143-4ee5-4322-be38-e16e608e1d6c/</t>
        </is>
      </c>
      <c r="AE2829" t="inlineStr">
        <is>
          <t>---</t>
        </is>
      </c>
      <c r="AF2829" t="inlineStr">
        <is>
          <t>3c5a623af057e23a32ae4000_187244</t>
        </is>
      </c>
      <c r="AG2829" t="inlineStr">
        <is>
          <t>OK</t>
        </is>
      </c>
      <c r="AH2829" t="inlineStr">
        <is>
          <t>2025-08-11 17:55:03</t>
        </is>
      </c>
      <c r="AI2829" t="inlineStr">
        <is>
          <t>045b1f386b2c56b3c3cb2962ea440b8b</t>
        </is>
      </c>
      <c r="AJ2829" t="inlineStr">
        <is>
          <t>2025-08-08</t>
        </is>
      </c>
      <c r="AK2829" t="inlineStr">
        <is>
          <t>3</t>
        </is>
      </c>
      <c r="AL2829" t="inlineStr">
        <is>
          <t>---</t>
        </is>
      </c>
      <c r="AM2829" t="inlineStr">
        <is>
          <t>0</t>
        </is>
      </c>
      <c r="AN2829" t="inlineStr">
        <is>
          <t>---</t>
        </is>
      </c>
      <c r="AO2829" t="inlineStr">
        <is>
          <t>1</t>
        </is>
      </c>
      <c r="AP2829" t="inlineStr">
        <is>
          <t>1</t>
        </is>
      </c>
      <c r="AQ2829" t="inlineStr"/>
      <c r="AR2829" t="inlineStr"/>
      <c r="AS2829" t="inlineStr"/>
      <c r="AT2829" t="inlineStr"/>
      <c r="AU2829" t="inlineStr">
        <is>
          <t>---</t>
        </is>
      </c>
      <c r="AV2829" t="inlineStr">
        <is>
          <t>---</t>
        </is>
      </c>
      <c r="AW2829" t="inlineStr">
        <is>
          <t>---</t>
        </is>
      </c>
      <c r="AX2829" t="inlineStr">
        <is>
          <t>---</t>
        </is>
      </c>
      <c r="AY2829" t="inlineStr">
        <is>
          <t>---</t>
        </is>
      </c>
      <c r="AZ2829" t="inlineStr">
        <is>
          <t>---</t>
        </is>
      </c>
      <c r="BA2829" t="inlineStr">
        <is>
          <t>045b1f386b2c56b3c3cb2962ea440b8b</t>
        </is>
      </c>
      <c r="BB2829" t="inlineStr">
        <is>
          <t>http://openrosa.org/formdesigner/0B48E039-1E80-49A7-AC24-732B6E788E39</t>
        </is>
      </c>
      <c r="BC2829" t="inlineStr">
        <is>
          <t>Ration et autres visites</t>
        </is>
      </c>
      <c r="BD2829" t="inlineStr">
        <is>
          <t>CommCare Android, version "2.57.0"(472005). App v16173. CommCare Version 2.57.0. Build 472005, built on: 2025-05-09</t>
        </is>
      </c>
      <c r="BE2829" t="inlineStr">
        <is>
          <t>commcare_05d78f59-ebda-491c-89b8-6c42bab0e02e</t>
        </is>
      </c>
      <c r="BF2829" t="inlineStr"/>
      <c r="BG2829" t="inlineStr">
        <is>
          <t>f13d8149fc6d39ebe86af18272310ff9</t>
        </is>
      </c>
      <c r="BH2829" t="inlineStr">
        <is>
          <t>e80e5bb19d0d4d1e94c8a1a966fa7d8f</t>
        </is>
      </c>
      <c r="BI2829" t="inlineStr">
        <is>
          <t>15246</t>
        </is>
      </c>
      <c r="BJ2829" t="inlineStr">
        <is>
          <t>XFormInstance</t>
        </is>
      </c>
      <c r="BK2829" t="inlineStr">
        <is>
          <t>80854caa76d611f0ad502506c7167333</t>
        </is>
      </c>
      <c r="BL2829" t="b">
        <v>0</v>
      </c>
      <c r="BM2829" t="inlineStr">
        <is>
          <t>---</t>
        </is>
      </c>
      <c r="BN2829" t="inlineStr">
        <is>
          <t>200.113.238.199</t>
        </is>
      </c>
      <c r="BO2829" t="inlineStr">
        <is>
          <t>Etienne Francisca</t>
        </is>
      </c>
    </row>
    <row r="2830">
      <c r="A2830" t="inlineStr">
        <is>
          <t>2828</t>
        </is>
      </c>
      <c r="B2830" t="inlineStr">
        <is>
          <t>a1585e5c-79a2-4348-bb28-3b1dbd1865c0</t>
        </is>
      </c>
      <c r="C2830" t="inlineStr">
        <is>
          <t>2025-08-11</t>
        </is>
      </c>
      <c r="D2830" t="inlineStr">
        <is>
          <t>3</t>
        </is>
      </c>
      <c r="E2830" t="inlineStr">
        <is>
          <t>---</t>
        </is>
      </c>
      <c r="F2830" t="inlineStr">
        <is>
          <t>0</t>
        </is>
      </c>
      <c r="G2830" t="inlineStr">
        <is>
          <t>---</t>
        </is>
      </c>
      <c r="H2830" t="inlineStr">
        <is>
          <t>1</t>
        </is>
      </c>
      <c r="I2830" t="inlineStr">
        <is>
          <t>1</t>
        </is>
      </c>
      <c r="J2830" t="inlineStr">
        <is>
          <t>1</t>
        </is>
      </c>
      <c r="K2830" t="inlineStr">
        <is>
          <t>---</t>
        </is>
      </c>
      <c r="L2830" t="inlineStr">
        <is>
          <t>---</t>
        </is>
      </c>
      <c r="M2830" t="inlineStr">
        <is>
          <t>---</t>
        </is>
      </c>
      <c r="N2830" t="inlineStr">
        <is>
          <t>---</t>
        </is>
      </c>
      <c r="O2830" t="inlineStr">
        <is>
          <t>---</t>
        </is>
      </c>
      <c r="P2830" t="inlineStr">
        <is>
          <t>---</t>
        </is>
      </c>
      <c r="Q2830" t="inlineStr">
        <is>
          <t>---</t>
        </is>
      </c>
      <c r="R2830" t="inlineStr"/>
      <c r="S2830" t="inlineStr"/>
      <c r="T2830" t="inlineStr"/>
      <c r="U2830" t="inlineStr"/>
      <c r="V2830" t="inlineStr"/>
      <c r="W2830" t="inlineStr"/>
      <c r="X2830" t="inlineStr">
        <is>
          <t>CAP/CMSO/ST02354</t>
        </is>
      </c>
      <c r="Y2830" t="inlineStr">
        <is>
          <t>CAP/CMSO/ST02354</t>
        </is>
      </c>
      <c r="Z2830" t="inlineStr">
        <is>
          <t>2025-08-12 00:03:25</t>
        </is>
      </c>
      <c r="AA2830" t="inlineStr">
        <is>
          <t>2025-08-12 00:03:09</t>
        </is>
      </c>
      <c r="AB2830" t="inlineStr">
        <is>
          <t>1rose</t>
        </is>
      </c>
      <c r="AC2830" t="inlineStr">
        <is>
          <t>2025-08-11 23:56:19</t>
        </is>
      </c>
      <c r="AD2830" s="1" t="inlineStr">
        <is>
          <t>https://www.commcarehq.org/a/caris-test/reports/form_data/a1585e5c-79a2-4348-bb28-3b1dbd1865c0/</t>
        </is>
      </c>
      <c r="AE2830" t="inlineStr">
        <is>
          <t>---</t>
        </is>
      </c>
      <c r="AF2830" t="inlineStr">
        <is>
          <t>3c5a623af057e23a32ae4000_50777</t>
        </is>
      </c>
      <c r="AG2830" t="inlineStr">
        <is>
          <t>OK</t>
        </is>
      </c>
      <c r="AH2830" t="inlineStr">
        <is>
          <t>2025-08-12 00:03:25</t>
        </is>
      </c>
      <c r="AI2830" t="inlineStr">
        <is>
          <t>2dea52d1789dbc2c3c784b18002f6f8d</t>
        </is>
      </c>
      <c r="AJ2830" t="inlineStr">
        <is>
          <t>2025-08-11</t>
        </is>
      </c>
      <c r="AK2830" t="inlineStr">
        <is>
          <t>3</t>
        </is>
      </c>
      <c r="AL2830" t="inlineStr">
        <is>
          <t>---</t>
        </is>
      </c>
      <c r="AM2830" t="inlineStr">
        <is>
          <t>0</t>
        </is>
      </c>
      <c r="AN2830" t="inlineStr">
        <is>
          <t>---</t>
        </is>
      </c>
      <c r="AO2830" t="inlineStr">
        <is>
          <t>1</t>
        </is>
      </c>
      <c r="AP2830" t="inlineStr">
        <is>
          <t>1</t>
        </is>
      </c>
      <c r="AQ2830" t="inlineStr"/>
      <c r="AR2830" t="inlineStr"/>
      <c r="AS2830" t="inlineStr"/>
      <c r="AT2830" t="inlineStr"/>
      <c r="AU2830" t="inlineStr">
        <is>
          <t>---</t>
        </is>
      </c>
      <c r="AV2830" t="inlineStr">
        <is>
          <t>---</t>
        </is>
      </c>
      <c r="AW2830" t="inlineStr">
        <is>
          <t>---</t>
        </is>
      </c>
      <c r="AX2830" t="inlineStr">
        <is>
          <t>---</t>
        </is>
      </c>
      <c r="AY2830" t="inlineStr">
        <is>
          <t>---</t>
        </is>
      </c>
      <c r="AZ2830" t="inlineStr">
        <is>
          <t>---</t>
        </is>
      </c>
      <c r="BA2830" t="inlineStr">
        <is>
          <t>2dea52d1789dbc2c3c784b18002f6f8d</t>
        </is>
      </c>
      <c r="BB2830" t="inlineStr">
        <is>
          <t>http://openrosa.org/formdesigner/0B48E039-1E80-49A7-AC24-732B6E788E39</t>
        </is>
      </c>
      <c r="BC2830" t="inlineStr">
        <is>
          <t>Ration et autres visites</t>
        </is>
      </c>
      <c r="BD2830" t="inlineStr">
        <is>
          <t>CommCare Android, version "2.57.0"(472003). App v16173. CommCare Version 2.57.0. Build 472003, built on: 2025-04-18</t>
        </is>
      </c>
      <c r="BE2830" t="inlineStr">
        <is>
          <t>commcare_6f11ce87-99a9-46e8-b6bd-276036be1616</t>
        </is>
      </c>
      <c r="BF2830" t="inlineStr">
        <is>
          <t>19.5521908 -71.7338397 2.0 8.8</t>
        </is>
      </c>
      <c r="BG2830" t="inlineStr">
        <is>
          <t>f13d8149fc6d39ebe86af18272310ff9</t>
        </is>
      </c>
      <c r="BH2830" t="inlineStr">
        <is>
          <t>e80e5bb19d0d4d1e94c8a1a966fa7d8f</t>
        </is>
      </c>
      <c r="BI2830" t="inlineStr">
        <is>
          <t>15246</t>
        </is>
      </c>
      <c r="BJ2830" t="inlineStr">
        <is>
          <t>XFormInstance</t>
        </is>
      </c>
      <c r="BK2830" t="inlineStr">
        <is>
          <t>0e8faec676ac11f08b7f0fcbe7f55542</t>
        </is>
      </c>
      <c r="BL2830" t="b">
        <v>0</v>
      </c>
      <c r="BM2830" t="inlineStr">
        <is>
          <t>---</t>
        </is>
      </c>
      <c r="BN2830" t="inlineStr">
        <is>
          <t>200.113.238.242</t>
        </is>
      </c>
      <c r="BO2830" t="inlineStr">
        <is>
          <t>Joseph Valery</t>
        </is>
      </c>
    </row>
    <row r="2831">
      <c r="A2831" t="inlineStr">
        <is>
          <t>2829</t>
        </is>
      </c>
      <c r="B2831" t="inlineStr">
        <is>
          <t>fc31661a-386a-4c46-8d62-6f728e7e51d5</t>
        </is>
      </c>
      <c r="C2831" t="inlineStr">
        <is>
          <t>2025-08-06</t>
        </is>
      </c>
      <c r="D2831" t="inlineStr">
        <is>
          <t>4</t>
        </is>
      </c>
      <c r="E2831" t="inlineStr">
        <is>
          <t>visite suivi</t>
        </is>
      </c>
      <c r="F2831" t="inlineStr">
        <is>
          <t>1</t>
        </is>
      </c>
      <c r="G2831" t="inlineStr">
        <is>
          <t>oui</t>
        </is>
      </c>
      <c r="H2831" t="inlineStr">
        <is>
          <t>1</t>
        </is>
      </c>
      <c r="I2831" t="inlineStr">
        <is>
          <t>1</t>
        </is>
      </c>
      <c r="J2831" t="inlineStr">
        <is>
          <t>1</t>
        </is>
      </c>
      <c r="K2831" t="inlineStr">
        <is>
          <t>---</t>
        </is>
      </c>
      <c r="L2831" t="inlineStr">
        <is>
          <t>---</t>
        </is>
      </c>
      <c r="M2831" t="inlineStr">
        <is>
          <t>---</t>
        </is>
      </c>
      <c r="N2831" t="inlineStr">
        <is>
          <t>---</t>
        </is>
      </c>
      <c r="O2831" t="inlineStr">
        <is>
          <t>---</t>
        </is>
      </c>
      <c r="P2831" t="inlineStr">
        <is>
          <t>---</t>
        </is>
      </c>
      <c r="Q2831" t="inlineStr">
        <is>
          <t>---</t>
        </is>
      </c>
      <c r="R2831" t="inlineStr">
        <is>
          <t>12.3</t>
        </is>
      </c>
      <c r="S2831" t="inlineStr">
        <is>
          <t>9.5</t>
        </is>
      </c>
      <c r="T2831" t="inlineStr">
        <is>
          <t>91.2</t>
        </is>
      </c>
      <c r="U2831" t="inlineStr"/>
      <c r="V2831" t="inlineStr"/>
      <c r="W2831" t="inlineStr"/>
      <c r="X2831" t="inlineStr">
        <is>
          <t>MON/POZS/ST00878</t>
        </is>
      </c>
      <c r="Y2831" t="inlineStr">
        <is>
          <t>MON/POZS/ST00878</t>
        </is>
      </c>
      <c r="Z2831" t="inlineStr">
        <is>
          <t>2025-08-12 16:36:58</t>
        </is>
      </c>
      <c r="AA2831" t="inlineStr">
        <is>
          <t>2025-08-12 16:33:45</t>
        </is>
      </c>
      <c r="AB2831" t="inlineStr">
        <is>
          <t>2cleonie</t>
        </is>
      </c>
      <c r="AC2831" t="inlineStr">
        <is>
          <t>2025-08-12 16:41:32</t>
        </is>
      </c>
      <c r="AD2831" s="1" t="inlineStr">
        <is>
          <t>https://www.commcarehq.org/a/caris-test/reports/form_data/fc31661a-386a-4c46-8d62-6f728e7e51d5/</t>
        </is>
      </c>
      <c r="AE2831" t="inlineStr">
        <is>
          <t>---</t>
        </is>
      </c>
      <c r="AF2831" t="inlineStr">
        <is>
          <t>3c5a623af057e23a32ae4000_129772</t>
        </is>
      </c>
      <c r="AG2831" t="inlineStr">
        <is>
          <t>---</t>
        </is>
      </c>
      <c r="AH2831" t="inlineStr">
        <is>
          <t>2025-08-12 16:36:58</t>
        </is>
      </c>
      <c r="AI2831" t="inlineStr">
        <is>
          <t>cf61c4aba3da4fd3be73b20d2dbdf9af</t>
        </is>
      </c>
      <c r="AJ2831" t="inlineStr">
        <is>
          <t>2025-08-06</t>
        </is>
      </c>
      <c r="AK2831" t="inlineStr">
        <is>
          <t>4</t>
        </is>
      </c>
      <c r="AL2831" t="inlineStr">
        <is>
          <t>visite suivi</t>
        </is>
      </c>
      <c r="AM2831" t="inlineStr">
        <is>
          <t>1</t>
        </is>
      </c>
      <c r="AN2831" t="inlineStr">
        <is>
          <t>oui</t>
        </is>
      </c>
      <c r="AO2831" t="inlineStr">
        <is>
          <t>1</t>
        </is>
      </c>
      <c r="AP2831" t="inlineStr">
        <is>
          <t>1</t>
        </is>
      </c>
      <c r="AQ2831" t="inlineStr">
        <is>
          <t>12.3</t>
        </is>
      </c>
      <c r="AR2831" t="inlineStr">
        <is>
          <t>9.5</t>
        </is>
      </c>
      <c r="AS2831" t="inlineStr">
        <is>
          <t>91.2</t>
        </is>
      </c>
      <c r="AT2831" t="inlineStr"/>
      <c r="AU2831" t="inlineStr">
        <is>
          <t>---</t>
        </is>
      </c>
      <c r="AV2831" t="inlineStr">
        <is>
          <t>---</t>
        </is>
      </c>
      <c r="AW2831" t="inlineStr">
        <is>
          <t>---</t>
        </is>
      </c>
      <c r="AX2831" t="inlineStr">
        <is>
          <t>---</t>
        </is>
      </c>
      <c r="AY2831" t="inlineStr">
        <is>
          <t>---</t>
        </is>
      </c>
      <c r="AZ2831" t="inlineStr">
        <is>
          <t>---</t>
        </is>
      </c>
      <c r="BA2831" t="inlineStr">
        <is>
          <t>cf61c4aba3da4fd3be73b20d2dbdf9af</t>
        </is>
      </c>
      <c r="BB2831" t="inlineStr">
        <is>
          <t>http://openrosa.org/formdesigner/0B48E039-1E80-49A7-AC24-732B6E788E39</t>
        </is>
      </c>
      <c r="BC2831" t="inlineStr">
        <is>
          <t>Ration et autres visites</t>
        </is>
      </c>
      <c r="BD2831" t="inlineStr">
        <is>
          <t>CommCare Android, version "2.57.0"(474021). App v16173. CommCare Version 2.57.0. Build 474021, built on: 2025-06-13</t>
        </is>
      </c>
      <c r="BE2831" t="inlineStr">
        <is>
          <t>commcare_4b89fcce-8d3a-4e6a-838c-ef337e1b2f53</t>
        </is>
      </c>
      <c r="BF2831" t="inlineStr"/>
      <c r="BG2831" t="inlineStr">
        <is>
          <t>f13d8149fc6d39ebe86af18272310ff9</t>
        </is>
      </c>
      <c r="BH2831" t="inlineStr">
        <is>
          <t>e80e5bb19d0d4d1e94c8a1a966fa7d8f</t>
        </is>
      </c>
      <c r="BI2831" t="inlineStr">
        <is>
          <t>15246</t>
        </is>
      </c>
      <c r="BJ2831" t="inlineStr">
        <is>
          <t>XFormInstance</t>
        </is>
      </c>
      <c r="BK2831" t="inlineStr">
        <is>
          <t>69a1412a713511f0b2ba7356f8228d8d</t>
        </is>
      </c>
      <c r="BL2831" t="b">
        <v>0</v>
      </c>
      <c r="BM2831" t="inlineStr">
        <is>
          <t>---</t>
        </is>
      </c>
      <c r="BN2831" t="inlineStr">
        <is>
          <t>200.113.214.185</t>
        </is>
      </c>
      <c r="BO2831" t="inlineStr">
        <is>
          <t>Ruthneydjee Merilus</t>
        </is>
      </c>
    </row>
    <row r="2832">
      <c r="A2832" t="inlineStr">
        <is>
          <t>2830</t>
        </is>
      </c>
      <c r="B2832" t="inlineStr">
        <is>
          <t>1f7bcdf1-d617-44d4-9ea3-a93b79e63ba1</t>
        </is>
      </c>
      <c r="C2832" t="inlineStr">
        <is>
          <t>2025-08-04</t>
        </is>
      </c>
      <c r="D2832" t="inlineStr">
        <is>
          <t>4</t>
        </is>
      </c>
      <c r="E2832" t="inlineStr">
        <is>
          <t>visite suivi</t>
        </is>
      </c>
      <c r="F2832" t="inlineStr">
        <is>
          <t>1</t>
        </is>
      </c>
      <c r="G2832" t="inlineStr">
        <is>
          <t>oui</t>
        </is>
      </c>
      <c r="H2832" t="inlineStr">
        <is>
          <t>1</t>
        </is>
      </c>
      <c r="I2832" t="inlineStr">
        <is>
          <t>1</t>
        </is>
      </c>
      <c r="J2832" t="inlineStr">
        <is>
          <t>1</t>
        </is>
      </c>
      <c r="K2832" t="inlineStr">
        <is>
          <t>---</t>
        </is>
      </c>
      <c r="L2832" t="inlineStr">
        <is>
          <t>---</t>
        </is>
      </c>
      <c r="M2832" t="inlineStr">
        <is>
          <t>---</t>
        </is>
      </c>
      <c r="N2832" t="inlineStr">
        <is>
          <t>---</t>
        </is>
      </c>
      <c r="O2832" t="inlineStr">
        <is>
          <t>---</t>
        </is>
      </c>
      <c r="P2832" t="inlineStr">
        <is>
          <t>---</t>
        </is>
      </c>
      <c r="Q2832" t="inlineStr">
        <is>
          <t>---</t>
        </is>
      </c>
      <c r="R2832" t="inlineStr">
        <is>
          <t>20.3</t>
        </is>
      </c>
      <c r="S2832" t="inlineStr">
        <is>
          <t>40.6</t>
        </is>
      </c>
      <c r="T2832" t="inlineStr"/>
      <c r="U2832" t="inlineStr"/>
      <c r="V2832" t="inlineStr"/>
      <c r="W2832" t="inlineStr"/>
      <c r="X2832" t="inlineStr">
        <is>
          <t>MON/POZS/ST01166</t>
        </is>
      </c>
      <c r="Y2832" t="inlineStr">
        <is>
          <t>MON/POZS/ST01166</t>
        </is>
      </c>
      <c r="Z2832" t="inlineStr">
        <is>
          <t>2025-08-12 16:37:57</t>
        </is>
      </c>
      <c r="AA2832" t="inlineStr">
        <is>
          <t>2025-08-12 16:37:16</t>
        </is>
      </c>
      <c r="AB2832" t="inlineStr">
        <is>
          <t>2cleonie</t>
        </is>
      </c>
      <c r="AC2832" t="inlineStr">
        <is>
          <t>2025-08-12 16:41:33</t>
        </is>
      </c>
      <c r="AD2832" s="1" t="inlineStr">
        <is>
          <t>https://www.commcarehq.org/a/caris-test/reports/form_data/1f7bcdf1-d617-44d4-9ea3-a93b79e63ba1/</t>
        </is>
      </c>
      <c r="AE2832" t="inlineStr">
        <is>
          <t>---</t>
        </is>
      </c>
      <c r="AF2832" t="inlineStr">
        <is>
          <t>3c5a623af057e23a32ae4000_17614</t>
        </is>
      </c>
      <c r="AG2832" t="inlineStr">
        <is>
          <t>---</t>
        </is>
      </c>
      <c r="AH2832" t="inlineStr">
        <is>
          <t>2025-08-12 16:37:57</t>
        </is>
      </c>
      <c r="AI2832" t="inlineStr">
        <is>
          <t>cf61c4aba3da4fd3be73b20d2dbdf9af</t>
        </is>
      </c>
      <c r="AJ2832" t="inlineStr">
        <is>
          <t>2025-08-04</t>
        </is>
      </c>
      <c r="AK2832" t="inlineStr">
        <is>
          <t>4</t>
        </is>
      </c>
      <c r="AL2832" t="inlineStr">
        <is>
          <t>visite suivi</t>
        </is>
      </c>
      <c r="AM2832" t="inlineStr">
        <is>
          <t>1</t>
        </is>
      </c>
      <c r="AN2832" t="inlineStr">
        <is>
          <t>oui</t>
        </is>
      </c>
      <c r="AO2832" t="inlineStr">
        <is>
          <t>1</t>
        </is>
      </c>
      <c r="AP2832" t="inlineStr">
        <is>
          <t>1</t>
        </is>
      </c>
      <c r="AQ2832" t="inlineStr">
        <is>
          <t>20.3</t>
        </is>
      </c>
      <c r="AR2832" t="inlineStr">
        <is>
          <t>40.6</t>
        </is>
      </c>
      <c r="AS2832" t="inlineStr"/>
      <c r="AT2832" t="inlineStr"/>
      <c r="AU2832" t="inlineStr">
        <is>
          <t>---</t>
        </is>
      </c>
      <c r="AV2832" t="inlineStr">
        <is>
          <t>---</t>
        </is>
      </c>
      <c r="AW2832" t="inlineStr">
        <is>
          <t>---</t>
        </is>
      </c>
      <c r="AX2832" t="inlineStr">
        <is>
          <t>---</t>
        </is>
      </c>
      <c r="AY2832" t="inlineStr">
        <is>
          <t>---</t>
        </is>
      </c>
      <c r="AZ2832" t="inlineStr">
        <is>
          <t>---</t>
        </is>
      </c>
      <c r="BA2832" t="inlineStr">
        <is>
          <t>cf61c4aba3da4fd3be73b20d2dbdf9af</t>
        </is>
      </c>
      <c r="BB2832" t="inlineStr">
        <is>
          <t>http://openrosa.org/formdesigner/0B48E039-1E80-49A7-AC24-732B6E788E39</t>
        </is>
      </c>
      <c r="BC2832" t="inlineStr">
        <is>
          <t>Ration et autres visites</t>
        </is>
      </c>
      <c r="BD2832" t="inlineStr">
        <is>
          <t>CommCare Android, version "2.57.0"(474021). App v16173. CommCare Version 2.57.0. Build 474021, built on: 2025-06-13</t>
        </is>
      </c>
      <c r="BE2832" t="inlineStr">
        <is>
          <t>commcare_4b89fcce-8d3a-4e6a-838c-ef337e1b2f53</t>
        </is>
      </c>
      <c r="BF2832" t="inlineStr"/>
      <c r="BG2832" t="inlineStr">
        <is>
          <t>f13d8149fc6d39ebe86af18272310ff9</t>
        </is>
      </c>
      <c r="BH2832" t="inlineStr">
        <is>
          <t>e80e5bb19d0d4d1e94c8a1a966fa7d8f</t>
        </is>
      </c>
      <c r="BI2832" t="inlineStr">
        <is>
          <t>15246</t>
        </is>
      </c>
      <c r="BJ2832" t="inlineStr">
        <is>
          <t>XFormInstance</t>
        </is>
      </c>
      <c r="BK2832" t="inlineStr">
        <is>
          <t>69a1412a713511f0b2ba7356f8228d8d</t>
        </is>
      </c>
      <c r="BL2832" t="b">
        <v>0</v>
      </c>
      <c r="BM2832" t="inlineStr">
        <is>
          <t>---</t>
        </is>
      </c>
      <c r="BN2832" t="inlineStr">
        <is>
          <t>200.113.214.185</t>
        </is>
      </c>
      <c r="BO2832" t="inlineStr">
        <is>
          <t>Pierre Jessica</t>
        </is>
      </c>
    </row>
    <row r="2833">
      <c r="A2833" t="inlineStr">
        <is>
          <t>2831</t>
        </is>
      </c>
      <c r="B2833" t="inlineStr">
        <is>
          <t>eb630ec7-1a6f-4ee2-971d-9117fd6ab234</t>
        </is>
      </c>
      <c r="C2833" t="inlineStr">
        <is>
          <t>2025-08-12</t>
        </is>
      </c>
      <c r="D2833" t="inlineStr">
        <is>
          <t>3</t>
        </is>
      </c>
      <c r="E2833" t="inlineStr">
        <is>
          <t>---</t>
        </is>
      </c>
      <c r="F2833" t="inlineStr">
        <is>
          <t>0</t>
        </is>
      </c>
      <c r="G2833" t="inlineStr">
        <is>
          <t>---</t>
        </is>
      </c>
      <c r="H2833" t="inlineStr">
        <is>
          <t>1</t>
        </is>
      </c>
      <c r="I2833" t="inlineStr">
        <is>
          <t>1</t>
        </is>
      </c>
      <c r="J2833" t="inlineStr">
        <is>
          <t>1</t>
        </is>
      </c>
      <c r="K2833" t="inlineStr">
        <is>
          <t>---</t>
        </is>
      </c>
      <c r="L2833" t="inlineStr">
        <is>
          <t>---</t>
        </is>
      </c>
      <c r="M2833" t="inlineStr">
        <is>
          <t>---</t>
        </is>
      </c>
      <c r="N2833" t="inlineStr">
        <is>
          <t>---</t>
        </is>
      </c>
      <c r="O2833" t="inlineStr">
        <is>
          <t>---</t>
        </is>
      </c>
      <c r="P2833" t="inlineStr">
        <is>
          <t>---</t>
        </is>
      </c>
      <c r="Q2833" t="inlineStr">
        <is>
          <t>---</t>
        </is>
      </c>
      <c r="R2833" t="inlineStr"/>
      <c r="S2833" t="inlineStr">
        <is>
          <t>62.0</t>
        </is>
      </c>
      <c r="T2833" t="inlineStr"/>
      <c r="U2833" t="inlineStr"/>
      <c r="V2833" t="inlineStr"/>
      <c r="W2833" t="inlineStr"/>
      <c r="X2833" t="inlineStr">
        <is>
          <t>CAP/HOFL/ST01218</t>
        </is>
      </c>
      <c r="Y2833" t="inlineStr">
        <is>
          <t>CAP/HOFL/ST01218</t>
        </is>
      </c>
      <c r="Z2833" t="inlineStr">
        <is>
          <t>2025-08-12 22:17:35</t>
        </is>
      </c>
      <c r="AA2833" t="inlineStr">
        <is>
          <t>2025-08-12 22:17:14</t>
        </is>
      </c>
      <c r="AB2833" t="inlineStr">
        <is>
          <t>1irania</t>
        </is>
      </c>
      <c r="AC2833" t="inlineStr">
        <is>
          <t>2025-08-12 22:17:36</t>
        </is>
      </c>
      <c r="AD2833" s="1" t="inlineStr">
        <is>
          <t>https://www.commcarehq.org/a/caris-test/reports/form_data/eb630ec7-1a6f-4ee2-971d-9117fd6ab234/</t>
        </is>
      </c>
      <c r="AE2833" t="inlineStr">
        <is>
          <t>---</t>
        </is>
      </c>
      <c r="AF2833" t="inlineStr">
        <is>
          <t>759d5cf733b24dd58c1d77456b662a5e</t>
        </is>
      </c>
      <c r="AG2833" t="inlineStr">
        <is>
          <t>OK</t>
        </is>
      </c>
      <c r="AH2833" t="inlineStr">
        <is>
          <t>2025-08-12 22:17:35</t>
        </is>
      </c>
      <c r="AI2833" t="inlineStr">
        <is>
          <t>42a82b7de9e609ae71648670ad4c56aa</t>
        </is>
      </c>
      <c r="AJ2833" t="inlineStr">
        <is>
          <t>2025-08-12</t>
        </is>
      </c>
      <c r="AK2833" t="inlineStr">
        <is>
          <t>3</t>
        </is>
      </c>
      <c r="AL2833" t="inlineStr">
        <is>
          <t>---</t>
        </is>
      </c>
      <c r="AM2833" t="inlineStr">
        <is>
          <t>0</t>
        </is>
      </c>
      <c r="AN2833" t="inlineStr">
        <is>
          <t>---</t>
        </is>
      </c>
      <c r="AO2833" t="inlineStr">
        <is>
          <t>1</t>
        </is>
      </c>
      <c r="AP2833" t="inlineStr">
        <is>
          <t>1</t>
        </is>
      </c>
      <c r="AQ2833" t="inlineStr"/>
      <c r="AR2833" t="inlineStr">
        <is>
          <t>62</t>
        </is>
      </c>
      <c r="AS2833" t="inlineStr"/>
      <c r="AT2833" t="inlineStr"/>
      <c r="AU2833" t="inlineStr">
        <is>
          <t>---</t>
        </is>
      </c>
      <c r="AV2833" t="inlineStr">
        <is>
          <t>---</t>
        </is>
      </c>
      <c r="AW2833" t="inlineStr">
        <is>
          <t>---</t>
        </is>
      </c>
      <c r="AX2833" t="inlineStr">
        <is>
          <t>---</t>
        </is>
      </c>
      <c r="AY2833" t="inlineStr">
        <is>
          <t>---</t>
        </is>
      </c>
      <c r="AZ2833" t="inlineStr">
        <is>
          <t>---</t>
        </is>
      </c>
      <c r="BA2833" t="inlineStr">
        <is>
          <t>42a82b7de9e609ae71648670ad4c56aa</t>
        </is>
      </c>
      <c r="BB2833" t="inlineStr">
        <is>
          <t>http://openrosa.org/formdesigner/0B48E039-1E80-49A7-AC24-732B6E788E39</t>
        </is>
      </c>
      <c r="BC2833" t="inlineStr">
        <is>
          <t>Ration et autres visites</t>
        </is>
      </c>
      <c r="BD2833" t="inlineStr">
        <is>
          <t>CommCare Android, version "2.57.0"(474021). App v16174. CommCare Version 2.57.0. Build 474021, built on: 2025-06-13</t>
        </is>
      </c>
      <c r="BE2833" t="inlineStr">
        <is>
          <t>commcare_810115cc-52c5-4875-8fe9-3d267d1618b9</t>
        </is>
      </c>
      <c r="BF2833" t="inlineStr"/>
      <c r="BG2833" t="inlineStr">
        <is>
          <t>f13d8149fc6d39ebe86af18272310ff9</t>
        </is>
      </c>
      <c r="BH2833" t="inlineStr">
        <is>
          <t>aa5c74f889a744b688d0b2f16689e208</t>
        </is>
      </c>
      <c r="BI2833" t="inlineStr">
        <is>
          <t>15246</t>
        </is>
      </c>
      <c r="BJ2833" t="inlineStr">
        <is>
          <t>XFormInstance</t>
        </is>
      </c>
      <c r="BK2833" t="inlineStr">
        <is>
          <t>fa036dfa770d11f0bf384d749fa16c64</t>
        </is>
      </c>
      <c r="BL2833" t="b">
        <v>0</v>
      </c>
      <c r="BM2833" t="inlineStr">
        <is>
          <t>---</t>
        </is>
      </c>
      <c r="BN2833" t="inlineStr">
        <is>
          <t>200.113.214.240</t>
        </is>
      </c>
      <c r="BO2833" t="inlineStr">
        <is>
          <t>Chrislande Guillaume</t>
        </is>
      </c>
    </row>
    <row r="2834">
      <c r="A2834" t="inlineStr">
        <is>
          <t>2832</t>
        </is>
      </c>
      <c r="B2834" t="inlineStr">
        <is>
          <t>6dc45cd2-8a2a-476e-a343-7b59ec8646a9</t>
        </is>
      </c>
      <c r="C2834" t="inlineStr">
        <is>
          <t>2025-08-12</t>
        </is>
      </c>
      <c r="D2834" t="inlineStr">
        <is>
          <t>3</t>
        </is>
      </c>
      <c r="E2834" t="inlineStr">
        <is>
          <t>---</t>
        </is>
      </c>
      <c r="F2834" t="inlineStr">
        <is>
          <t>0</t>
        </is>
      </c>
      <c r="G2834" t="inlineStr">
        <is>
          <t>---</t>
        </is>
      </c>
      <c r="H2834" t="inlineStr">
        <is>
          <t>1</t>
        </is>
      </c>
      <c r="I2834" t="inlineStr">
        <is>
          <t>1</t>
        </is>
      </c>
      <c r="J2834" t="inlineStr">
        <is>
          <t>1</t>
        </is>
      </c>
      <c r="K2834" t="inlineStr">
        <is>
          <t>---</t>
        </is>
      </c>
      <c r="L2834" t="inlineStr">
        <is>
          <t>---</t>
        </is>
      </c>
      <c r="M2834" t="inlineStr">
        <is>
          <t>---</t>
        </is>
      </c>
      <c r="N2834" t="inlineStr">
        <is>
          <t>---</t>
        </is>
      </c>
      <c r="O2834" t="inlineStr">
        <is>
          <t>---</t>
        </is>
      </c>
      <c r="P2834" t="inlineStr">
        <is>
          <t>---</t>
        </is>
      </c>
      <c r="Q2834" t="inlineStr">
        <is>
          <t>---</t>
        </is>
      </c>
      <c r="R2834" t="inlineStr"/>
      <c r="S2834" t="inlineStr"/>
      <c r="T2834" t="inlineStr"/>
      <c r="U2834" t="inlineStr"/>
      <c r="V2834" t="inlineStr"/>
      <c r="W2834" t="inlineStr"/>
      <c r="X2834" t="inlineStr">
        <is>
          <t>CAP/CALT/ST02046</t>
        </is>
      </c>
      <c r="Y2834" t="inlineStr">
        <is>
          <t>CAP/CALT/ST02046</t>
        </is>
      </c>
      <c r="Z2834" t="inlineStr">
        <is>
          <t>2025-08-12 22:18:45</t>
        </is>
      </c>
      <c r="AA2834" t="inlineStr">
        <is>
          <t>2025-08-12 22:18:24</t>
        </is>
      </c>
      <c r="AB2834" t="inlineStr">
        <is>
          <t>1irania</t>
        </is>
      </c>
      <c r="AC2834" t="inlineStr">
        <is>
          <t>2025-08-12 22:18:46</t>
        </is>
      </c>
      <c r="AD2834" s="1" t="inlineStr">
        <is>
          <t>https://www.commcarehq.org/a/caris-test/reports/form_data/6dc45cd2-8a2a-476e-a343-7b59ec8646a9/</t>
        </is>
      </c>
      <c r="AE2834" t="inlineStr">
        <is>
          <t>---</t>
        </is>
      </c>
      <c r="AF2834" t="inlineStr">
        <is>
          <t>3c5a623af057e23a32ae4000_104270</t>
        </is>
      </c>
      <c r="AG2834" t="inlineStr">
        <is>
          <t>OK</t>
        </is>
      </c>
      <c r="AH2834" t="inlineStr">
        <is>
          <t>2025-08-12 22:18:45</t>
        </is>
      </c>
      <c r="AI2834" t="inlineStr">
        <is>
          <t>42a82b7de9e609ae71648670ad4c56aa</t>
        </is>
      </c>
      <c r="AJ2834" t="inlineStr">
        <is>
          <t>2025-08-12</t>
        </is>
      </c>
      <c r="AK2834" t="inlineStr">
        <is>
          <t>3</t>
        </is>
      </c>
      <c r="AL2834" t="inlineStr">
        <is>
          <t>---</t>
        </is>
      </c>
      <c r="AM2834" t="inlineStr">
        <is>
          <t>0</t>
        </is>
      </c>
      <c r="AN2834" t="inlineStr">
        <is>
          <t>---</t>
        </is>
      </c>
      <c r="AO2834" t="inlineStr">
        <is>
          <t>1</t>
        </is>
      </c>
      <c r="AP2834" t="inlineStr">
        <is>
          <t>1</t>
        </is>
      </c>
      <c r="AQ2834" t="inlineStr"/>
      <c r="AR2834" t="inlineStr"/>
      <c r="AS2834" t="inlineStr"/>
      <c r="AT2834" t="inlineStr"/>
      <c r="AU2834" t="inlineStr">
        <is>
          <t>---</t>
        </is>
      </c>
      <c r="AV2834" t="inlineStr">
        <is>
          <t>---</t>
        </is>
      </c>
      <c r="AW2834" t="inlineStr">
        <is>
          <t>---</t>
        </is>
      </c>
      <c r="AX2834" t="inlineStr">
        <is>
          <t>---</t>
        </is>
      </c>
      <c r="AY2834" t="inlineStr">
        <is>
          <t>---</t>
        </is>
      </c>
      <c r="AZ2834" t="inlineStr">
        <is>
          <t>---</t>
        </is>
      </c>
      <c r="BA2834" t="inlineStr">
        <is>
          <t>42a82b7de9e609ae71648670ad4c56aa</t>
        </is>
      </c>
      <c r="BB2834" t="inlineStr">
        <is>
          <t>http://openrosa.org/formdesigner/0B48E039-1E80-49A7-AC24-732B6E788E39</t>
        </is>
      </c>
      <c r="BC2834" t="inlineStr">
        <is>
          <t>Ration et autres visites</t>
        </is>
      </c>
      <c r="BD2834" t="inlineStr">
        <is>
          <t>CommCare Android, version "2.57.0"(474021). App v16174. CommCare Version 2.57.0. Build 474021, built on: 2025-06-13</t>
        </is>
      </c>
      <c r="BE2834" t="inlineStr">
        <is>
          <t>commcare_810115cc-52c5-4875-8fe9-3d267d1618b9</t>
        </is>
      </c>
      <c r="BF2834" t="inlineStr"/>
      <c r="BG2834" t="inlineStr">
        <is>
          <t>f13d8149fc6d39ebe86af18272310ff9</t>
        </is>
      </c>
      <c r="BH2834" t="inlineStr">
        <is>
          <t>aa5c74f889a744b688d0b2f16689e208</t>
        </is>
      </c>
      <c r="BI2834" t="inlineStr">
        <is>
          <t>15246</t>
        </is>
      </c>
      <c r="BJ2834" t="inlineStr">
        <is>
          <t>XFormInstance</t>
        </is>
      </c>
      <c r="BK2834" t="inlineStr">
        <is>
          <t>fa036dfa770d11f0bf384d749fa16c64</t>
        </is>
      </c>
      <c r="BL2834" t="b">
        <v>0</v>
      </c>
      <c r="BM2834" t="inlineStr">
        <is>
          <t>---</t>
        </is>
      </c>
      <c r="BN2834" t="inlineStr">
        <is>
          <t>200.113.214.240</t>
        </is>
      </c>
      <c r="BO2834" t="inlineStr">
        <is>
          <t>WILKENDY PIERRE</t>
        </is>
      </c>
    </row>
    <row r="2835">
      <c r="A2835" t="inlineStr">
        <is>
          <t>2833</t>
        </is>
      </c>
      <c r="B2835" t="inlineStr">
        <is>
          <t>e3c4c802-921d-4614-ba1f-3a3bb9628f25</t>
        </is>
      </c>
      <c r="C2835" t="inlineStr">
        <is>
          <t>2025-08-12</t>
        </is>
      </c>
      <c r="D2835" t="inlineStr">
        <is>
          <t>3</t>
        </is>
      </c>
      <c r="E2835" t="inlineStr">
        <is>
          <t>---</t>
        </is>
      </c>
      <c r="F2835" t="inlineStr">
        <is>
          <t>0</t>
        </is>
      </c>
      <c r="G2835" t="inlineStr">
        <is>
          <t>---</t>
        </is>
      </c>
      <c r="H2835" t="inlineStr">
        <is>
          <t>1</t>
        </is>
      </c>
      <c r="I2835" t="inlineStr">
        <is>
          <t>1</t>
        </is>
      </c>
      <c r="J2835" t="inlineStr">
        <is>
          <t>1</t>
        </is>
      </c>
      <c r="K2835" t="inlineStr">
        <is>
          <t>---</t>
        </is>
      </c>
      <c r="L2835" t="inlineStr">
        <is>
          <t>---</t>
        </is>
      </c>
      <c r="M2835" t="inlineStr">
        <is>
          <t>---</t>
        </is>
      </c>
      <c r="N2835" t="inlineStr">
        <is>
          <t>---</t>
        </is>
      </c>
      <c r="O2835" t="inlineStr">
        <is>
          <t>---</t>
        </is>
      </c>
      <c r="P2835" t="inlineStr">
        <is>
          <t>---</t>
        </is>
      </c>
      <c r="Q2835" t="inlineStr">
        <is>
          <t>---</t>
        </is>
      </c>
      <c r="R2835" t="inlineStr"/>
      <c r="S2835" t="inlineStr">
        <is>
          <t>58.9</t>
        </is>
      </c>
      <c r="T2835" t="inlineStr"/>
      <c r="U2835" t="inlineStr"/>
      <c r="V2835" t="inlineStr"/>
      <c r="W2835" t="inlineStr"/>
      <c r="X2835" t="inlineStr">
        <is>
          <t>CAP/CALT/ST02086</t>
        </is>
      </c>
      <c r="Y2835" t="inlineStr">
        <is>
          <t>CAP/CALT/ST02086</t>
        </is>
      </c>
      <c r="Z2835" t="inlineStr">
        <is>
          <t>2025-08-12 22:19:34</t>
        </is>
      </c>
      <c r="AA2835" t="inlineStr">
        <is>
          <t>2025-08-12 22:19:06</t>
        </is>
      </c>
      <c r="AB2835" t="inlineStr">
        <is>
          <t>1irania</t>
        </is>
      </c>
      <c r="AC2835" t="inlineStr">
        <is>
          <t>2025-08-12 22:19:35</t>
        </is>
      </c>
      <c r="AD2835" s="1" t="inlineStr">
        <is>
          <t>https://www.commcarehq.org/a/caris-test/reports/form_data/e3c4c802-921d-4614-ba1f-3a3bb9628f25/</t>
        </is>
      </c>
      <c r="AE2835" t="inlineStr">
        <is>
          <t>---</t>
        </is>
      </c>
      <c r="AF2835" t="inlineStr">
        <is>
          <t>3c5a623af057e23a32ae4000_104273</t>
        </is>
      </c>
      <c r="AG2835" t="inlineStr">
        <is>
          <t>OK</t>
        </is>
      </c>
      <c r="AH2835" t="inlineStr">
        <is>
          <t>2025-08-12 22:19:34</t>
        </is>
      </c>
      <c r="AI2835" t="inlineStr">
        <is>
          <t>42a82b7de9e609ae71648670ad4c56aa</t>
        </is>
      </c>
      <c r="AJ2835" t="inlineStr">
        <is>
          <t>2025-08-12</t>
        </is>
      </c>
      <c r="AK2835" t="inlineStr">
        <is>
          <t>3</t>
        </is>
      </c>
      <c r="AL2835" t="inlineStr">
        <is>
          <t>---</t>
        </is>
      </c>
      <c r="AM2835" t="inlineStr">
        <is>
          <t>0</t>
        </is>
      </c>
      <c r="AN2835" t="inlineStr">
        <is>
          <t>---</t>
        </is>
      </c>
      <c r="AO2835" t="inlineStr">
        <is>
          <t>1</t>
        </is>
      </c>
      <c r="AP2835" t="inlineStr">
        <is>
          <t>1</t>
        </is>
      </c>
      <c r="AQ2835" t="inlineStr"/>
      <c r="AR2835" t="inlineStr">
        <is>
          <t>58.9</t>
        </is>
      </c>
      <c r="AS2835" t="inlineStr"/>
      <c r="AT2835" t="inlineStr"/>
      <c r="AU2835" t="inlineStr">
        <is>
          <t>---</t>
        </is>
      </c>
      <c r="AV2835" t="inlineStr">
        <is>
          <t>---</t>
        </is>
      </c>
      <c r="AW2835" t="inlineStr">
        <is>
          <t>---</t>
        </is>
      </c>
      <c r="AX2835" t="inlineStr">
        <is>
          <t>---</t>
        </is>
      </c>
      <c r="AY2835" t="inlineStr">
        <is>
          <t>---</t>
        </is>
      </c>
      <c r="AZ2835" t="inlineStr">
        <is>
          <t>---</t>
        </is>
      </c>
      <c r="BA2835" t="inlineStr">
        <is>
          <t>42a82b7de9e609ae71648670ad4c56aa</t>
        </is>
      </c>
      <c r="BB2835" t="inlineStr">
        <is>
          <t>http://openrosa.org/formdesigner/0B48E039-1E80-49A7-AC24-732B6E788E39</t>
        </is>
      </c>
      <c r="BC2835" t="inlineStr">
        <is>
          <t>Ration et autres visites</t>
        </is>
      </c>
      <c r="BD2835" t="inlineStr">
        <is>
          <t>CommCare Android, version "2.57.0"(474021). App v16174. CommCare Version 2.57.0. Build 474021, built on: 2025-06-13</t>
        </is>
      </c>
      <c r="BE2835" t="inlineStr">
        <is>
          <t>commcare_810115cc-52c5-4875-8fe9-3d267d1618b9</t>
        </is>
      </c>
      <c r="BF2835" t="inlineStr"/>
      <c r="BG2835" t="inlineStr">
        <is>
          <t>f13d8149fc6d39ebe86af18272310ff9</t>
        </is>
      </c>
      <c r="BH2835" t="inlineStr">
        <is>
          <t>aa5c74f889a744b688d0b2f16689e208</t>
        </is>
      </c>
      <c r="BI2835" t="inlineStr">
        <is>
          <t>15246</t>
        </is>
      </c>
      <c r="BJ2835" t="inlineStr">
        <is>
          <t>XFormInstance</t>
        </is>
      </c>
      <c r="BK2835" t="inlineStr">
        <is>
          <t>fa036dfa770d11f0bf384d749fa16c64</t>
        </is>
      </c>
      <c r="BL2835" t="b">
        <v>0</v>
      </c>
      <c r="BM2835" t="inlineStr">
        <is>
          <t>---</t>
        </is>
      </c>
      <c r="BN2835" t="inlineStr">
        <is>
          <t>200.113.214.240</t>
        </is>
      </c>
      <c r="BO2835" t="inlineStr">
        <is>
          <t>SANTZCHESKA LOUIS JEUNE</t>
        </is>
      </c>
    </row>
    <row r="2836">
      <c r="A2836" t="inlineStr">
        <is>
          <t>2834</t>
        </is>
      </c>
      <c r="B2836" t="inlineStr">
        <is>
          <t>34c27ec5-388a-4049-88e6-d650b7c398c6</t>
        </is>
      </c>
      <c r="C2836" t="inlineStr">
        <is>
          <t>2025-08-12</t>
        </is>
      </c>
      <c r="D2836" t="inlineStr">
        <is>
          <t>4</t>
        </is>
      </c>
      <c r="E2836" t="inlineStr">
        <is>
          <t>Adherence</t>
        </is>
      </c>
      <c r="F2836" t="inlineStr">
        <is>
          <t>0</t>
        </is>
      </c>
      <c r="G2836" t="inlineStr">
        <is>
          <t>Adherence</t>
        </is>
      </c>
      <c r="H2836" t="inlineStr">
        <is>
          <t>1</t>
        </is>
      </c>
      <c r="I2836" t="inlineStr">
        <is>
          <t>0</t>
        </is>
      </c>
      <c r="J2836" t="inlineStr">
        <is>
          <t>---</t>
        </is>
      </c>
      <c r="K2836" t="inlineStr">
        <is>
          <t>---</t>
        </is>
      </c>
      <c r="L2836" t="inlineStr">
        <is>
          <t>---</t>
        </is>
      </c>
      <c r="M2836" t="inlineStr">
        <is>
          <t>---</t>
        </is>
      </c>
      <c r="N2836" t="inlineStr">
        <is>
          <t>---</t>
        </is>
      </c>
      <c r="O2836" t="inlineStr">
        <is>
          <t>---</t>
        </is>
      </c>
      <c r="P2836" t="inlineStr">
        <is>
          <t>---</t>
        </is>
      </c>
      <c r="Q2836" t="inlineStr">
        <is>
          <t>---</t>
        </is>
      </c>
      <c r="R2836" t="inlineStr">
        <is>
          <t>---</t>
        </is>
      </c>
      <c r="S2836" t="inlineStr">
        <is>
          <t>---</t>
        </is>
      </c>
      <c r="T2836" t="inlineStr">
        <is>
          <t>---</t>
        </is>
      </c>
      <c r="U2836" t="inlineStr">
        <is>
          <t>---</t>
        </is>
      </c>
      <c r="V2836" t="inlineStr">
        <is>
          <t>---</t>
        </is>
      </c>
      <c r="W2836" t="inlineStr"/>
      <c r="X2836" t="inlineStr">
        <is>
          <t>CAP/HSCM/ST04795</t>
        </is>
      </c>
      <c r="Y2836" t="inlineStr">
        <is>
          <t>CAP/HSCM/ST04795</t>
        </is>
      </c>
      <c r="Z2836" t="inlineStr">
        <is>
          <t>2025-08-13 00:37:40</t>
        </is>
      </c>
      <c r="AA2836" t="inlineStr">
        <is>
          <t>2025-08-13 00:37:04</t>
        </is>
      </c>
      <c r="AB2836" t="inlineStr">
        <is>
          <t>1fleurgile</t>
        </is>
      </c>
      <c r="AC2836" t="inlineStr">
        <is>
          <t>2025-08-13 00:05:12</t>
        </is>
      </c>
      <c r="AD2836" s="1" t="inlineStr">
        <is>
          <t>https://www.commcarehq.org/a/caris-test/reports/form_data/34c27ec5-388a-4049-88e6-d650b7c398c6/</t>
        </is>
      </c>
      <c r="AE2836" t="inlineStr">
        <is>
          <t>---</t>
        </is>
      </c>
      <c r="AF2836" t="inlineStr">
        <is>
          <t>3c5a623af057e23a32ae4000_187354</t>
        </is>
      </c>
      <c r="AG2836" t="inlineStr">
        <is>
          <t>---</t>
        </is>
      </c>
      <c r="AH2836" t="inlineStr">
        <is>
          <t>2025-08-13 00:37:40</t>
        </is>
      </c>
      <c r="AI2836" t="inlineStr">
        <is>
          <t>9cfdf7db54419d22491b2c964b5162b3</t>
        </is>
      </c>
      <c r="AJ2836" t="inlineStr">
        <is>
          <t>2025-08-12</t>
        </is>
      </c>
      <c r="AK2836" t="inlineStr">
        <is>
          <t>4</t>
        </is>
      </c>
      <c r="AL2836" t="inlineStr">
        <is>
          <t>Adherence</t>
        </is>
      </c>
      <c r="AM2836" t="inlineStr">
        <is>
          <t>0</t>
        </is>
      </c>
      <c r="AN2836" t="inlineStr">
        <is>
          <t>Adherence</t>
        </is>
      </c>
      <c r="AO2836" t="inlineStr">
        <is>
          <t>1</t>
        </is>
      </c>
      <c r="AP2836" t="inlineStr">
        <is>
          <t>0</t>
        </is>
      </c>
      <c r="AQ2836" t="inlineStr">
        <is>
          <t>---</t>
        </is>
      </c>
      <c r="AR2836" t="inlineStr">
        <is>
          <t>---</t>
        </is>
      </c>
      <c r="AS2836" t="inlineStr">
        <is>
          <t>---</t>
        </is>
      </c>
      <c r="AT2836" t="inlineStr"/>
      <c r="AU2836" t="inlineStr">
        <is>
          <t>---</t>
        </is>
      </c>
      <c r="AV2836" t="inlineStr">
        <is>
          <t>---</t>
        </is>
      </c>
      <c r="AW2836" t="inlineStr">
        <is>
          <t>---</t>
        </is>
      </c>
      <c r="AX2836" t="inlineStr">
        <is>
          <t>---</t>
        </is>
      </c>
      <c r="AY2836" t="inlineStr">
        <is>
          <t>---</t>
        </is>
      </c>
      <c r="AZ2836" t="inlineStr">
        <is>
          <t>---</t>
        </is>
      </c>
      <c r="BA2836" t="inlineStr">
        <is>
          <t>9cfdf7db54419d22491b2c964b5162b3</t>
        </is>
      </c>
      <c r="BB2836" t="inlineStr">
        <is>
          <t>http://openrosa.org/formdesigner/0B48E039-1E80-49A7-AC24-732B6E788E39</t>
        </is>
      </c>
      <c r="BC2836" t="inlineStr">
        <is>
          <t>Ration et autres visites</t>
        </is>
      </c>
      <c r="BD2836" t="inlineStr">
        <is>
          <t>CommCare Android, version "2.57.0"(474021). App v16174. CommCare Version 2.57.0. Build 474021, built on: 2025-06-13</t>
        </is>
      </c>
      <c r="BE2836" t="inlineStr">
        <is>
          <t>commcare_76b456dd-7d90-498a-a785-92f136625a61</t>
        </is>
      </c>
      <c r="BF2836" t="inlineStr">
        <is>
          <t>19.7261848 -72.2217589 0.0 1799.99</t>
        </is>
      </c>
      <c r="BG2836" t="inlineStr">
        <is>
          <t>f13d8149fc6d39ebe86af18272310ff9</t>
        </is>
      </c>
      <c r="BH2836" t="inlineStr">
        <is>
          <t>aa5c74f889a744b688d0b2f16689e208</t>
        </is>
      </c>
      <c r="BI2836" t="inlineStr">
        <is>
          <t>15246</t>
        </is>
      </c>
      <c r="BJ2836" t="inlineStr">
        <is>
          <t>XFormInstance</t>
        </is>
      </c>
      <c r="BK2836" t="inlineStr">
        <is>
          <t>a7166f3c765611f0b0c6f7adf6773250</t>
        </is>
      </c>
      <c r="BL2836" t="b">
        <v>0</v>
      </c>
      <c r="BM2836" t="inlineStr">
        <is>
          <t>---</t>
        </is>
      </c>
      <c r="BN2836" t="inlineStr">
        <is>
          <t>200.113.248.124</t>
        </is>
      </c>
      <c r="BO2836" t="inlineStr">
        <is>
          <t>Esther Pierre</t>
        </is>
      </c>
    </row>
    <row r="2837">
      <c r="A2837" t="inlineStr">
        <is>
          <t>2835</t>
        </is>
      </c>
      <c r="B2837" t="inlineStr">
        <is>
          <t>67973462-fb6b-4362-897b-9e0c5bdcd5d7</t>
        </is>
      </c>
      <c r="C2837" t="inlineStr">
        <is>
          <t>2025-08-12</t>
        </is>
      </c>
      <c r="D2837" t="inlineStr">
        <is>
          <t>4</t>
        </is>
      </c>
      <c r="E2837" t="inlineStr">
        <is>
          <t>Adherence</t>
        </is>
      </c>
      <c r="F2837" t="inlineStr">
        <is>
          <t>0</t>
        </is>
      </c>
      <c r="G2837" t="inlineStr">
        <is>
          <t>Adhérence</t>
        </is>
      </c>
      <c r="H2837" t="inlineStr">
        <is>
          <t>1</t>
        </is>
      </c>
      <c r="I2837" t="inlineStr">
        <is>
          <t>1</t>
        </is>
      </c>
      <c r="J2837" t="inlineStr">
        <is>
          <t>1</t>
        </is>
      </c>
      <c r="K2837" t="inlineStr">
        <is>
          <t>---</t>
        </is>
      </c>
      <c r="L2837" t="inlineStr">
        <is>
          <t>---</t>
        </is>
      </c>
      <c r="M2837" t="inlineStr">
        <is>
          <t>---</t>
        </is>
      </c>
      <c r="N2837" t="inlineStr">
        <is>
          <t>---</t>
        </is>
      </c>
      <c r="O2837" t="inlineStr">
        <is>
          <t>---</t>
        </is>
      </c>
      <c r="P2837" t="inlineStr">
        <is>
          <t>---</t>
        </is>
      </c>
      <c r="Q2837" t="inlineStr">
        <is>
          <t>---</t>
        </is>
      </c>
      <c r="R2837" t="inlineStr"/>
      <c r="S2837" t="inlineStr"/>
      <c r="T2837" t="inlineStr"/>
      <c r="U2837" t="inlineStr"/>
      <c r="V2837" t="inlineStr"/>
      <c r="W2837" t="inlineStr"/>
      <c r="X2837" t="inlineStr">
        <is>
          <t>CAP/HSCM/ST04969</t>
        </is>
      </c>
      <c r="Y2837" t="inlineStr">
        <is>
          <t>CAP/HSCM/ST04969</t>
        </is>
      </c>
      <c r="Z2837" t="inlineStr">
        <is>
          <t>2025-08-13 00:38:32</t>
        </is>
      </c>
      <c r="AA2837" t="inlineStr">
        <is>
          <t>2025-08-13 00:37:58</t>
        </is>
      </c>
      <c r="AB2837" t="inlineStr">
        <is>
          <t>1fleurgile</t>
        </is>
      </c>
      <c r="AC2837" t="inlineStr">
        <is>
          <t>2025-08-13 00:05:16</t>
        </is>
      </c>
      <c r="AD2837" s="1" t="inlineStr">
        <is>
          <t>https://www.commcarehq.org/a/caris-test/reports/form_data/67973462-fb6b-4362-897b-9e0c5bdcd5d7/</t>
        </is>
      </c>
      <c r="AE2837" t="inlineStr">
        <is>
          <t>---</t>
        </is>
      </c>
      <c r="AF2837" t="inlineStr">
        <is>
          <t>3c5a623af057e23a32ae4000_203330</t>
        </is>
      </c>
      <c r="AG2837" t="inlineStr">
        <is>
          <t>---</t>
        </is>
      </c>
      <c r="AH2837" t="inlineStr">
        <is>
          <t>2025-08-13 00:38:32</t>
        </is>
      </c>
      <c r="AI2837" t="inlineStr">
        <is>
          <t>9cfdf7db54419d22491b2c964b5162b3</t>
        </is>
      </c>
      <c r="AJ2837" t="inlineStr">
        <is>
          <t>2025-08-12</t>
        </is>
      </c>
      <c r="AK2837" t="inlineStr">
        <is>
          <t>4</t>
        </is>
      </c>
      <c r="AL2837" t="inlineStr">
        <is>
          <t>Adherence</t>
        </is>
      </c>
      <c r="AM2837" t="inlineStr">
        <is>
          <t>0</t>
        </is>
      </c>
      <c r="AN2837" t="inlineStr">
        <is>
          <t>Adhérence</t>
        </is>
      </c>
      <c r="AO2837" t="inlineStr">
        <is>
          <t>1</t>
        </is>
      </c>
      <c r="AP2837" t="inlineStr">
        <is>
          <t>1</t>
        </is>
      </c>
      <c r="AQ2837" t="inlineStr"/>
      <c r="AR2837" t="inlineStr"/>
      <c r="AS2837" t="inlineStr"/>
      <c r="AT2837" t="inlineStr"/>
      <c r="AU2837" t="inlineStr">
        <is>
          <t>---</t>
        </is>
      </c>
      <c r="AV2837" t="inlineStr">
        <is>
          <t>---</t>
        </is>
      </c>
      <c r="AW2837" t="inlineStr">
        <is>
          <t>---</t>
        </is>
      </c>
      <c r="AX2837" t="inlineStr">
        <is>
          <t>---</t>
        </is>
      </c>
      <c r="AY2837" t="inlineStr">
        <is>
          <t>---</t>
        </is>
      </c>
      <c r="AZ2837" t="inlineStr">
        <is>
          <t>---</t>
        </is>
      </c>
      <c r="BA2837" t="inlineStr">
        <is>
          <t>9cfdf7db54419d22491b2c964b5162b3</t>
        </is>
      </c>
      <c r="BB2837" t="inlineStr">
        <is>
          <t>http://openrosa.org/formdesigner/0B48E039-1E80-49A7-AC24-732B6E788E39</t>
        </is>
      </c>
      <c r="BC2837" t="inlineStr">
        <is>
          <t>Ration et autres visites</t>
        </is>
      </c>
      <c r="BD2837" t="inlineStr">
        <is>
          <t>CommCare Android, version "2.57.0"(474021). App v16174. CommCare Version 2.57.0. Build 474021, built on: 2025-06-13</t>
        </is>
      </c>
      <c r="BE2837" t="inlineStr">
        <is>
          <t>commcare_76b456dd-7d90-498a-a785-92f136625a61</t>
        </is>
      </c>
      <c r="BF2837" t="inlineStr">
        <is>
          <t>19.7261848 -72.2217589 0.0 1799.99</t>
        </is>
      </c>
      <c r="BG2837" t="inlineStr">
        <is>
          <t>f13d8149fc6d39ebe86af18272310ff9</t>
        </is>
      </c>
      <c r="BH2837" t="inlineStr">
        <is>
          <t>aa5c74f889a744b688d0b2f16689e208</t>
        </is>
      </c>
      <c r="BI2837" t="inlineStr">
        <is>
          <t>15246</t>
        </is>
      </c>
      <c r="BJ2837" t="inlineStr">
        <is>
          <t>XFormInstance</t>
        </is>
      </c>
      <c r="BK2837" t="inlineStr">
        <is>
          <t>a7166f3c765611f0b0c6f7adf6773250</t>
        </is>
      </c>
      <c r="BL2837" t="b">
        <v>0</v>
      </c>
      <c r="BM2837" t="inlineStr">
        <is>
          <t>---</t>
        </is>
      </c>
      <c r="BN2837" t="inlineStr">
        <is>
          <t>200.113.248.124</t>
        </is>
      </c>
      <c r="BO2837" t="inlineStr">
        <is>
          <t>Stanley Quely Pierre</t>
        </is>
      </c>
    </row>
    <row r="2838">
      <c r="A2838" t="inlineStr">
        <is>
          <t>2836</t>
        </is>
      </c>
      <c r="B2838" t="inlineStr">
        <is>
          <t>1d61ff39-dfbd-451d-bee1-53b6cf416c0f</t>
        </is>
      </c>
      <c r="C2838" t="inlineStr">
        <is>
          <t>2025-08-12</t>
        </is>
      </c>
      <c r="D2838" t="inlineStr">
        <is>
          <t>3</t>
        </is>
      </c>
      <c r="E2838" t="inlineStr">
        <is>
          <t>---</t>
        </is>
      </c>
      <c r="F2838" t="inlineStr">
        <is>
          <t>0</t>
        </is>
      </c>
      <c r="G2838" t="inlineStr">
        <is>
          <t>---</t>
        </is>
      </c>
      <c r="H2838" t="inlineStr">
        <is>
          <t>1</t>
        </is>
      </c>
      <c r="I2838" t="inlineStr">
        <is>
          <t>1</t>
        </is>
      </c>
      <c r="J2838" t="inlineStr"/>
      <c r="K2838" t="inlineStr">
        <is>
          <t>---</t>
        </is>
      </c>
      <c r="L2838" t="inlineStr">
        <is>
          <t>---</t>
        </is>
      </c>
      <c r="M2838" t="inlineStr">
        <is>
          <t>---</t>
        </is>
      </c>
      <c r="N2838" t="inlineStr">
        <is>
          <t>---</t>
        </is>
      </c>
      <c r="O2838" t="inlineStr">
        <is>
          <t>---</t>
        </is>
      </c>
      <c r="P2838" t="inlineStr">
        <is>
          <t>---</t>
        </is>
      </c>
      <c r="Q2838" t="inlineStr">
        <is>
          <t>---</t>
        </is>
      </c>
      <c r="R2838" t="inlineStr"/>
      <c r="S2838" t="inlineStr"/>
      <c r="T2838" t="inlineStr"/>
      <c r="U2838" t="inlineStr"/>
      <c r="V2838" t="inlineStr"/>
      <c r="W2838" t="inlineStr"/>
      <c r="X2838" t="inlineStr">
        <is>
          <t>PIL/HOEP/ST01546</t>
        </is>
      </c>
      <c r="Y2838" t="inlineStr">
        <is>
          <t>PIL/HOEP/ST01546</t>
        </is>
      </c>
      <c r="Z2838" t="inlineStr">
        <is>
          <t>2025-08-13 01:59:14</t>
        </is>
      </c>
      <c r="AA2838" t="inlineStr">
        <is>
          <t>2025-08-13 01:58:59</t>
        </is>
      </c>
      <c r="AB2838" t="inlineStr">
        <is>
          <t>1rosanie</t>
        </is>
      </c>
      <c r="AC2838" t="inlineStr">
        <is>
          <t>2025-08-13 11:36:19</t>
        </is>
      </c>
      <c r="AD2838" s="1" t="inlineStr">
        <is>
          <t>https://www.commcarehq.org/a/caris-test/reports/form_data/1d61ff39-dfbd-451d-bee1-53b6cf416c0f/</t>
        </is>
      </c>
      <c r="AE2838" t="inlineStr">
        <is>
          <t>---</t>
        </is>
      </c>
      <c r="AF2838" t="inlineStr">
        <is>
          <t>00d57962a1dc4d13a591e79bb6c17076</t>
        </is>
      </c>
      <c r="AG2838" t="inlineStr">
        <is>
          <t>OK</t>
        </is>
      </c>
      <c r="AH2838" t="inlineStr">
        <is>
          <t>2025-08-13 01:59:14</t>
        </is>
      </c>
      <c r="AI2838" t="inlineStr">
        <is>
          <t>5e76516bd70905174acf0dc60c63d0f1</t>
        </is>
      </c>
      <c r="AJ2838" t="inlineStr">
        <is>
          <t>2025-08-12</t>
        </is>
      </c>
      <c r="AK2838" t="inlineStr">
        <is>
          <t>3</t>
        </is>
      </c>
      <c r="AL2838" t="inlineStr">
        <is>
          <t>---</t>
        </is>
      </c>
      <c r="AM2838" t="inlineStr">
        <is>
          <t>0</t>
        </is>
      </c>
      <c r="AN2838" t="inlineStr">
        <is>
          <t>---</t>
        </is>
      </c>
      <c r="AO2838" t="inlineStr">
        <is>
          <t>1</t>
        </is>
      </c>
      <c r="AP2838" t="inlineStr">
        <is>
          <t>1</t>
        </is>
      </c>
      <c r="AQ2838" t="inlineStr"/>
      <c r="AR2838" t="inlineStr"/>
      <c r="AS2838" t="inlineStr"/>
      <c r="AT2838" t="inlineStr"/>
      <c r="AU2838" t="inlineStr">
        <is>
          <t>---</t>
        </is>
      </c>
      <c r="AV2838" t="inlineStr">
        <is>
          <t>---</t>
        </is>
      </c>
      <c r="AW2838" t="inlineStr">
        <is>
          <t>---</t>
        </is>
      </c>
      <c r="AX2838" t="inlineStr">
        <is>
          <t>---</t>
        </is>
      </c>
      <c r="AY2838" t="inlineStr">
        <is>
          <t>---</t>
        </is>
      </c>
      <c r="AZ2838" t="inlineStr">
        <is>
          <t>---</t>
        </is>
      </c>
      <c r="BA2838" t="inlineStr">
        <is>
          <t>5e76516bd70905174acf0dc60c63d0f1</t>
        </is>
      </c>
      <c r="BB2838" t="inlineStr">
        <is>
          <t>http://openrosa.org/formdesigner/0B48E039-1E80-49A7-AC24-732B6E788E39</t>
        </is>
      </c>
      <c r="BC2838" t="inlineStr">
        <is>
          <t>Ration et autres visites</t>
        </is>
      </c>
      <c r="BD2838" t="inlineStr">
        <is>
          <t>CommCare Android, version "2.57.0"(472003). App v16174. CommCare Version 2.57.0. Build 472003, built on: 2025-04-18</t>
        </is>
      </c>
      <c r="BE2838" t="inlineStr">
        <is>
          <t>commcare_09393fc7-84bd-4d12-8af4-99e7e6cc72ed</t>
        </is>
      </c>
      <c r="BF2838" t="inlineStr"/>
      <c r="BG2838" t="inlineStr">
        <is>
          <t>f13d8149fc6d39ebe86af18272310ff9</t>
        </is>
      </c>
      <c r="BH2838" t="inlineStr">
        <is>
          <t>aa5c74f889a744b688d0b2f16689e208</t>
        </is>
      </c>
      <c r="BI2838" t="inlineStr">
        <is>
          <t>15246</t>
        </is>
      </c>
      <c r="BJ2838" t="inlineStr">
        <is>
          <t>XFormInstance</t>
        </is>
      </c>
      <c r="BK2838" t="inlineStr">
        <is>
          <t>59641ade77d511f0b3582740786b4567</t>
        </is>
      </c>
      <c r="BL2838" t="b">
        <v>0</v>
      </c>
      <c r="BM2838" t="inlineStr">
        <is>
          <t>---</t>
        </is>
      </c>
      <c r="BN2838" t="inlineStr">
        <is>
          <t>200.113.234.160</t>
        </is>
      </c>
      <c r="BO2838" t="inlineStr">
        <is>
          <t>Merline Mercilien</t>
        </is>
      </c>
    </row>
    <row r="2839">
      <c r="A2839" t="inlineStr">
        <is>
          <t>2837</t>
        </is>
      </c>
      <c r="B2839" t="inlineStr">
        <is>
          <t>3d2b0b97-0004-4a86-ae9d-9996c2879860</t>
        </is>
      </c>
      <c r="C2839" t="inlineStr">
        <is>
          <t>2025-08-12</t>
        </is>
      </c>
      <c r="D2839" t="inlineStr">
        <is>
          <t>3</t>
        </is>
      </c>
      <c r="E2839" t="inlineStr">
        <is>
          <t>---</t>
        </is>
      </c>
      <c r="F2839" t="inlineStr">
        <is>
          <t>0</t>
        </is>
      </c>
      <c r="G2839" t="inlineStr">
        <is>
          <t>---</t>
        </is>
      </c>
      <c r="H2839" t="inlineStr">
        <is>
          <t>1</t>
        </is>
      </c>
      <c r="I2839" t="inlineStr">
        <is>
          <t>0</t>
        </is>
      </c>
      <c r="J2839" t="inlineStr">
        <is>
          <t>---</t>
        </is>
      </c>
      <c r="K2839" t="inlineStr">
        <is>
          <t>---</t>
        </is>
      </c>
      <c r="L2839" t="inlineStr">
        <is>
          <t>---</t>
        </is>
      </c>
      <c r="M2839" t="inlineStr">
        <is>
          <t>---</t>
        </is>
      </c>
      <c r="N2839" t="inlineStr">
        <is>
          <t>---</t>
        </is>
      </c>
      <c r="O2839" t="inlineStr">
        <is>
          <t>---</t>
        </is>
      </c>
      <c r="P2839" t="inlineStr">
        <is>
          <t>---</t>
        </is>
      </c>
      <c r="Q2839" t="inlineStr">
        <is>
          <t>---</t>
        </is>
      </c>
      <c r="R2839" t="inlineStr">
        <is>
          <t>---</t>
        </is>
      </c>
      <c r="S2839" t="inlineStr">
        <is>
          <t>---</t>
        </is>
      </c>
      <c r="T2839" t="inlineStr">
        <is>
          <t>---</t>
        </is>
      </c>
      <c r="U2839" t="inlineStr">
        <is>
          <t>---</t>
        </is>
      </c>
      <c r="V2839" t="inlineStr">
        <is>
          <t>---</t>
        </is>
      </c>
      <c r="W2839" t="inlineStr"/>
      <c r="X2839" t="inlineStr">
        <is>
          <t>PIL/HOEP/ST01133</t>
        </is>
      </c>
      <c r="Y2839" t="inlineStr">
        <is>
          <t>PIL/HOEP/ST01133</t>
        </is>
      </c>
      <c r="Z2839" t="inlineStr">
        <is>
          <t>2025-08-13 02:01:01</t>
        </is>
      </c>
      <c r="AA2839" t="inlineStr">
        <is>
          <t>2025-08-13 02:00:37</t>
        </is>
      </c>
      <c r="AB2839" t="inlineStr">
        <is>
          <t>1rosanie</t>
        </is>
      </c>
      <c r="AC2839" t="inlineStr">
        <is>
          <t>2025-08-13 11:36:20</t>
        </is>
      </c>
      <c r="AD2839" s="1" t="inlineStr">
        <is>
          <t>https://www.commcarehq.org/a/caris-test/reports/form_data/3d2b0b97-0004-4a86-ae9d-9996c2879860/</t>
        </is>
      </c>
      <c r="AE2839" t="inlineStr">
        <is>
          <t>---</t>
        </is>
      </c>
      <c r="AF2839" t="inlineStr">
        <is>
          <t>c3777655f05c4435851e7189675e38f5</t>
        </is>
      </c>
      <c r="AG2839" t="inlineStr">
        <is>
          <t>OK</t>
        </is>
      </c>
      <c r="AH2839" t="inlineStr">
        <is>
          <t>2025-08-13 02:01:01</t>
        </is>
      </c>
      <c r="AI2839" t="inlineStr">
        <is>
          <t>5e76516bd70905174acf0dc60c63d0f1</t>
        </is>
      </c>
      <c r="AJ2839" t="inlineStr">
        <is>
          <t>2025-08-12</t>
        </is>
      </c>
      <c r="AK2839" t="inlineStr">
        <is>
          <t>3</t>
        </is>
      </c>
      <c r="AL2839" t="inlineStr">
        <is>
          <t>---</t>
        </is>
      </c>
      <c r="AM2839" t="inlineStr">
        <is>
          <t>0</t>
        </is>
      </c>
      <c r="AN2839" t="inlineStr">
        <is>
          <t>---</t>
        </is>
      </c>
      <c r="AO2839" t="inlineStr">
        <is>
          <t>1</t>
        </is>
      </c>
      <c r="AP2839" t="inlineStr">
        <is>
          <t>0</t>
        </is>
      </c>
      <c r="AQ2839" t="inlineStr">
        <is>
          <t>---</t>
        </is>
      </c>
      <c r="AR2839" t="inlineStr">
        <is>
          <t>---</t>
        </is>
      </c>
      <c r="AS2839" t="inlineStr">
        <is>
          <t>---</t>
        </is>
      </c>
      <c r="AT2839" t="inlineStr"/>
      <c r="AU2839" t="inlineStr">
        <is>
          <t>---</t>
        </is>
      </c>
      <c r="AV2839" t="inlineStr">
        <is>
          <t>---</t>
        </is>
      </c>
      <c r="AW2839" t="inlineStr">
        <is>
          <t>---</t>
        </is>
      </c>
      <c r="AX2839" t="inlineStr">
        <is>
          <t>---</t>
        </is>
      </c>
      <c r="AY2839" t="inlineStr">
        <is>
          <t>---</t>
        </is>
      </c>
      <c r="AZ2839" t="inlineStr">
        <is>
          <t>---</t>
        </is>
      </c>
      <c r="BA2839" t="inlineStr">
        <is>
          <t>5e76516bd70905174acf0dc60c63d0f1</t>
        </is>
      </c>
      <c r="BB2839" t="inlineStr">
        <is>
          <t>http://openrosa.org/formdesigner/0B48E039-1E80-49A7-AC24-732B6E788E39</t>
        </is>
      </c>
      <c r="BC2839" t="inlineStr">
        <is>
          <t>Ration et autres visites</t>
        </is>
      </c>
      <c r="BD2839" t="inlineStr">
        <is>
          <t>CommCare Android, version "2.57.0"(472003). App v16174. CommCare Version 2.57.0. Build 472003, built on: 2025-04-18</t>
        </is>
      </c>
      <c r="BE2839" t="inlineStr">
        <is>
          <t>commcare_09393fc7-84bd-4d12-8af4-99e7e6cc72ed</t>
        </is>
      </c>
      <c r="BF2839" t="inlineStr"/>
      <c r="BG2839" t="inlineStr">
        <is>
          <t>f13d8149fc6d39ebe86af18272310ff9</t>
        </is>
      </c>
      <c r="BH2839" t="inlineStr">
        <is>
          <t>aa5c74f889a744b688d0b2f16689e208</t>
        </is>
      </c>
      <c r="BI2839" t="inlineStr">
        <is>
          <t>15246</t>
        </is>
      </c>
      <c r="BJ2839" t="inlineStr">
        <is>
          <t>XFormInstance</t>
        </is>
      </c>
      <c r="BK2839" t="inlineStr">
        <is>
          <t>59641ade77d511f0b3582740786b4567</t>
        </is>
      </c>
      <c r="BL2839" t="b">
        <v>0</v>
      </c>
      <c r="BM2839" t="inlineStr">
        <is>
          <t>---</t>
        </is>
      </c>
      <c r="BN2839" t="inlineStr">
        <is>
          <t>200.113.234.160</t>
        </is>
      </c>
      <c r="BO2839" t="inlineStr">
        <is>
          <t>Roselore Laine</t>
        </is>
      </c>
    </row>
  </sheetData>
  <hyperlinks>
    <hyperlink xmlns:r="http://schemas.openxmlformats.org/officeDocument/2006/relationships" ref="AD2" r:id="rId1"/>
    <hyperlink xmlns:r="http://schemas.openxmlformats.org/officeDocument/2006/relationships" ref="AD3" r:id="rId2"/>
    <hyperlink xmlns:r="http://schemas.openxmlformats.org/officeDocument/2006/relationships" ref="AD4" r:id="rId3"/>
    <hyperlink xmlns:r="http://schemas.openxmlformats.org/officeDocument/2006/relationships" ref="AD5" r:id="rId4"/>
    <hyperlink xmlns:r="http://schemas.openxmlformats.org/officeDocument/2006/relationships" ref="AD6" r:id="rId5"/>
    <hyperlink xmlns:r="http://schemas.openxmlformats.org/officeDocument/2006/relationships" ref="AD7" r:id="rId6"/>
    <hyperlink xmlns:r="http://schemas.openxmlformats.org/officeDocument/2006/relationships" ref="AD8" r:id="rId7"/>
    <hyperlink xmlns:r="http://schemas.openxmlformats.org/officeDocument/2006/relationships" ref="AD9" r:id="rId8"/>
    <hyperlink xmlns:r="http://schemas.openxmlformats.org/officeDocument/2006/relationships" ref="AD10" r:id="rId9"/>
    <hyperlink xmlns:r="http://schemas.openxmlformats.org/officeDocument/2006/relationships" ref="AD11" r:id="rId10"/>
    <hyperlink xmlns:r="http://schemas.openxmlformats.org/officeDocument/2006/relationships" ref="AD12" r:id="rId11"/>
    <hyperlink xmlns:r="http://schemas.openxmlformats.org/officeDocument/2006/relationships" ref="AD13" r:id="rId12"/>
    <hyperlink xmlns:r="http://schemas.openxmlformats.org/officeDocument/2006/relationships" ref="AD14" r:id="rId13"/>
    <hyperlink xmlns:r="http://schemas.openxmlformats.org/officeDocument/2006/relationships" ref="AD15" r:id="rId14"/>
    <hyperlink xmlns:r="http://schemas.openxmlformats.org/officeDocument/2006/relationships" ref="AD16" r:id="rId15"/>
    <hyperlink xmlns:r="http://schemas.openxmlformats.org/officeDocument/2006/relationships" ref="AD17" r:id="rId16"/>
    <hyperlink xmlns:r="http://schemas.openxmlformats.org/officeDocument/2006/relationships" ref="AD18" r:id="rId17"/>
    <hyperlink xmlns:r="http://schemas.openxmlformats.org/officeDocument/2006/relationships" ref="AD19" r:id="rId18"/>
    <hyperlink xmlns:r="http://schemas.openxmlformats.org/officeDocument/2006/relationships" ref="AD20" r:id="rId19"/>
    <hyperlink xmlns:r="http://schemas.openxmlformats.org/officeDocument/2006/relationships" ref="AD21" r:id="rId20"/>
    <hyperlink xmlns:r="http://schemas.openxmlformats.org/officeDocument/2006/relationships" ref="AD22" r:id="rId21"/>
    <hyperlink xmlns:r="http://schemas.openxmlformats.org/officeDocument/2006/relationships" ref="AD23" r:id="rId22"/>
    <hyperlink xmlns:r="http://schemas.openxmlformats.org/officeDocument/2006/relationships" ref="AD24" r:id="rId23"/>
    <hyperlink xmlns:r="http://schemas.openxmlformats.org/officeDocument/2006/relationships" ref="AD25" r:id="rId24"/>
    <hyperlink xmlns:r="http://schemas.openxmlformats.org/officeDocument/2006/relationships" ref="AD26" r:id="rId25"/>
    <hyperlink xmlns:r="http://schemas.openxmlformats.org/officeDocument/2006/relationships" ref="AD27" r:id="rId26"/>
    <hyperlink xmlns:r="http://schemas.openxmlformats.org/officeDocument/2006/relationships" ref="AD28" r:id="rId27"/>
    <hyperlink xmlns:r="http://schemas.openxmlformats.org/officeDocument/2006/relationships" ref="AD29" r:id="rId28"/>
    <hyperlink xmlns:r="http://schemas.openxmlformats.org/officeDocument/2006/relationships" ref="AD30" r:id="rId29"/>
    <hyperlink xmlns:r="http://schemas.openxmlformats.org/officeDocument/2006/relationships" ref="AD31" r:id="rId30"/>
    <hyperlink xmlns:r="http://schemas.openxmlformats.org/officeDocument/2006/relationships" ref="AD32" r:id="rId31"/>
    <hyperlink xmlns:r="http://schemas.openxmlformats.org/officeDocument/2006/relationships" ref="AD33" r:id="rId32"/>
    <hyperlink xmlns:r="http://schemas.openxmlformats.org/officeDocument/2006/relationships" ref="AD34" r:id="rId33"/>
    <hyperlink xmlns:r="http://schemas.openxmlformats.org/officeDocument/2006/relationships" ref="AD35" r:id="rId34"/>
    <hyperlink xmlns:r="http://schemas.openxmlformats.org/officeDocument/2006/relationships" ref="AD36" r:id="rId35"/>
    <hyperlink xmlns:r="http://schemas.openxmlformats.org/officeDocument/2006/relationships" ref="AD37" r:id="rId36"/>
    <hyperlink xmlns:r="http://schemas.openxmlformats.org/officeDocument/2006/relationships" ref="AD38" r:id="rId37"/>
    <hyperlink xmlns:r="http://schemas.openxmlformats.org/officeDocument/2006/relationships" ref="AD39" r:id="rId38"/>
    <hyperlink xmlns:r="http://schemas.openxmlformats.org/officeDocument/2006/relationships" ref="AD40" r:id="rId39"/>
    <hyperlink xmlns:r="http://schemas.openxmlformats.org/officeDocument/2006/relationships" ref="AD41" r:id="rId40"/>
    <hyperlink xmlns:r="http://schemas.openxmlformats.org/officeDocument/2006/relationships" ref="AD42" r:id="rId41"/>
    <hyperlink xmlns:r="http://schemas.openxmlformats.org/officeDocument/2006/relationships" ref="AD43" r:id="rId42"/>
    <hyperlink xmlns:r="http://schemas.openxmlformats.org/officeDocument/2006/relationships" ref="AD44" r:id="rId43"/>
    <hyperlink xmlns:r="http://schemas.openxmlformats.org/officeDocument/2006/relationships" ref="AD45" r:id="rId44"/>
    <hyperlink xmlns:r="http://schemas.openxmlformats.org/officeDocument/2006/relationships" ref="AD46" r:id="rId45"/>
    <hyperlink xmlns:r="http://schemas.openxmlformats.org/officeDocument/2006/relationships" ref="AD47" r:id="rId46"/>
    <hyperlink xmlns:r="http://schemas.openxmlformats.org/officeDocument/2006/relationships" ref="AD48" r:id="rId47"/>
    <hyperlink xmlns:r="http://schemas.openxmlformats.org/officeDocument/2006/relationships" ref="AD49" r:id="rId48"/>
    <hyperlink xmlns:r="http://schemas.openxmlformats.org/officeDocument/2006/relationships" ref="AD50" r:id="rId49"/>
    <hyperlink xmlns:r="http://schemas.openxmlformats.org/officeDocument/2006/relationships" ref="AD51" r:id="rId50"/>
    <hyperlink xmlns:r="http://schemas.openxmlformats.org/officeDocument/2006/relationships" ref="AD52" r:id="rId51"/>
    <hyperlink xmlns:r="http://schemas.openxmlformats.org/officeDocument/2006/relationships" ref="AD53" r:id="rId52"/>
    <hyperlink xmlns:r="http://schemas.openxmlformats.org/officeDocument/2006/relationships" ref="AD54" r:id="rId53"/>
    <hyperlink xmlns:r="http://schemas.openxmlformats.org/officeDocument/2006/relationships" ref="AD55" r:id="rId54"/>
    <hyperlink xmlns:r="http://schemas.openxmlformats.org/officeDocument/2006/relationships" ref="AD56" r:id="rId55"/>
    <hyperlink xmlns:r="http://schemas.openxmlformats.org/officeDocument/2006/relationships" ref="AD57" r:id="rId56"/>
    <hyperlink xmlns:r="http://schemas.openxmlformats.org/officeDocument/2006/relationships" ref="AD58" r:id="rId57"/>
    <hyperlink xmlns:r="http://schemas.openxmlformats.org/officeDocument/2006/relationships" ref="AD59" r:id="rId58"/>
    <hyperlink xmlns:r="http://schemas.openxmlformats.org/officeDocument/2006/relationships" ref="AD60" r:id="rId59"/>
    <hyperlink xmlns:r="http://schemas.openxmlformats.org/officeDocument/2006/relationships" ref="AD61" r:id="rId60"/>
    <hyperlink xmlns:r="http://schemas.openxmlformats.org/officeDocument/2006/relationships" ref="AD62" r:id="rId61"/>
    <hyperlink xmlns:r="http://schemas.openxmlformats.org/officeDocument/2006/relationships" ref="AD63" r:id="rId62"/>
    <hyperlink xmlns:r="http://schemas.openxmlformats.org/officeDocument/2006/relationships" ref="AD64" r:id="rId63"/>
    <hyperlink xmlns:r="http://schemas.openxmlformats.org/officeDocument/2006/relationships" ref="AD65" r:id="rId64"/>
    <hyperlink xmlns:r="http://schemas.openxmlformats.org/officeDocument/2006/relationships" ref="AD66" r:id="rId65"/>
    <hyperlink xmlns:r="http://schemas.openxmlformats.org/officeDocument/2006/relationships" ref="AD67" r:id="rId66"/>
    <hyperlink xmlns:r="http://schemas.openxmlformats.org/officeDocument/2006/relationships" ref="AD68" r:id="rId67"/>
    <hyperlink xmlns:r="http://schemas.openxmlformats.org/officeDocument/2006/relationships" ref="AD69" r:id="rId68"/>
    <hyperlink xmlns:r="http://schemas.openxmlformats.org/officeDocument/2006/relationships" ref="AD70" r:id="rId69"/>
    <hyperlink xmlns:r="http://schemas.openxmlformats.org/officeDocument/2006/relationships" ref="AD71" r:id="rId70"/>
    <hyperlink xmlns:r="http://schemas.openxmlformats.org/officeDocument/2006/relationships" ref="AD72" r:id="rId71"/>
    <hyperlink xmlns:r="http://schemas.openxmlformats.org/officeDocument/2006/relationships" ref="AD73" r:id="rId72"/>
    <hyperlink xmlns:r="http://schemas.openxmlformats.org/officeDocument/2006/relationships" ref="AD74" r:id="rId73"/>
    <hyperlink xmlns:r="http://schemas.openxmlformats.org/officeDocument/2006/relationships" ref="AD75" r:id="rId74"/>
    <hyperlink xmlns:r="http://schemas.openxmlformats.org/officeDocument/2006/relationships" ref="AD76" r:id="rId75"/>
    <hyperlink xmlns:r="http://schemas.openxmlformats.org/officeDocument/2006/relationships" ref="AD77" r:id="rId76"/>
    <hyperlink xmlns:r="http://schemas.openxmlformats.org/officeDocument/2006/relationships" ref="AD78" r:id="rId77"/>
    <hyperlink xmlns:r="http://schemas.openxmlformats.org/officeDocument/2006/relationships" ref="AD79" r:id="rId78"/>
    <hyperlink xmlns:r="http://schemas.openxmlformats.org/officeDocument/2006/relationships" ref="AD80" r:id="rId79"/>
    <hyperlink xmlns:r="http://schemas.openxmlformats.org/officeDocument/2006/relationships" ref="AD81" r:id="rId80"/>
    <hyperlink xmlns:r="http://schemas.openxmlformats.org/officeDocument/2006/relationships" ref="AD82" r:id="rId81"/>
    <hyperlink xmlns:r="http://schemas.openxmlformats.org/officeDocument/2006/relationships" ref="AD83" r:id="rId82"/>
    <hyperlink xmlns:r="http://schemas.openxmlformats.org/officeDocument/2006/relationships" ref="AD84" r:id="rId83"/>
    <hyperlink xmlns:r="http://schemas.openxmlformats.org/officeDocument/2006/relationships" ref="AD85" r:id="rId84"/>
    <hyperlink xmlns:r="http://schemas.openxmlformats.org/officeDocument/2006/relationships" ref="AD86" r:id="rId85"/>
    <hyperlink xmlns:r="http://schemas.openxmlformats.org/officeDocument/2006/relationships" ref="AD87" r:id="rId86"/>
    <hyperlink xmlns:r="http://schemas.openxmlformats.org/officeDocument/2006/relationships" ref="AD88" r:id="rId87"/>
    <hyperlink xmlns:r="http://schemas.openxmlformats.org/officeDocument/2006/relationships" ref="AD89" r:id="rId88"/>
    <hyperlink xmlns:r="http://schemas.openxmlformats.org/officeDocument/2006/relationships" ref="AD90" r:id="rId89"/>
    <hyperlink xmlns:r="http://schemas.openxmlformats.org/officeDocument/2006/relationships" ref="AD91" r:id="rId90"/>
    <hyperlink xmlns:r="http://schemas.openxmlformats.org/officeDocument/2006/relationships" ref="AD92" r:id="rId91"/>
    <hyperlink xmlns:r="http://schemas.openxmlformats.org/officeDocument/2006/relationships" ref="AD93" r:id="rId92"/>
    <hyperlink xmlns:r="http://schemas.openxmlformats.org/officeDocument/2006/relationships" ref="AD94" r:id="rId93"/>
    <hyperlink xmlns:r="http://schemas.openxmlformats.org/officeDocument/2006/relationships" ref="AD95" r:id="rId94"/>
    <hyperlink xmlns:r="http://schemas.openxmlformats.org/officeDocument/2006/relationships" ref="AD96" r:id="rId95"/>
    <hyperlink xmlns:r="http://schemas.openxmlformats.org/officeDocument/2006/relationships" ref="AD97" r:id="rId96"/>
    <hyperlink xmlns:r="http://schemas.openxmlformats.org/officeDocument/2006/relationships" ref="AD98" r:id="rId97"/>
    <hyperlink xmlns:r="http://schemas.openxmlformats.org/officeDocument/2006/relationships" ref="AD99" r:id="rId98"/>
    <hyperlink xmlns:r="http://schemas.openxmlformats.org/officeDocument/2006/relationships" ref="AD100" r:id="rId99"/>
    <hyperlink xmlns:r="http://schemas.openxmlformats.org/officeDocument/2006/relationships" ref="AD101" r:id="rId100"/>
    <hyperlink xmlns:r="http://schemas.openxmlformats.org/officeDocument/2006/relationships" ref="AD102" r:id="rId101"/>
    <hyperlink xmlns:r="http://schemas.openxmlformats.org/officeDocument/2006/relationships" ref="AD103" r:id="rId102"/>
    <hyperlink xmlns:r="http://schemas.openxmlformats.org/officeDocument/2006/relationships" ref="AD104" r:id="rId103"/>
    <hyperlink xmlns:r="http://schemas.openxmlformats.org/officeDocument/2006/relationships" ref="AD105" r:id="rId104"/>
    <hyperlink xmlns:r="http://schemas.openxmlformats.org/officeDocument/2006/relationships" ref="AD106" r:id="rId105"/>
    <hyperlink xmlns:r="http://schemas.openxmlformats.org/officeDocument/2006/relationships" ref="AD107" r:id="rId106"/>
    <hyperlink xmlns:r="http://schemas.openxmlformats.org/officeDocument/2006/relationships" ref="AD108" r:id="rId107"/>
    <hyperlink xmlns:r="http://schemas.openxmlformats.org/officeDocument/2006/relationships" ref="AD109" r:id="rId108"/>
    <hyperlink xmlns:r="http://schemas.openxmlformats.org/officeDocument/2006/relationships" ref="AD110" r:id="rId109"/>
    <hyperlink xmlns:r="http://schemas.openxmlformats.org/officeDocument/2006/relationships" ref="AD111" r:id="rId110"/>
    <hyperlink xmlns:r="http://schemas.openxmlformats.org/officeDocument/2006/relationships" ref="AD112" r:id="rId111"/>
    <hyperlink xmlns:r="http://schemas.openxmlformats.org/officeDocument/2006/relationships" ref="AD113" r:id="rId112"/>
    <hyperlink xmlns:r="http://schemas.openxmlformats.org/officeDocument/2006/relationships" ref="AD114" r:id="rId113"/>
    <hyperlink xmlns:r="http://schemas.openxmlformats.org/officeDocument/2006/relationships" ref="AD115" r:id="rId114"/>
    <hyperlink xmlns:r="http://schemas.openxmlformats.org/officeDocument/2006/relationships" ref="AD116" r:id="rId115"/>
    <hyperlink xmlns:r="http://schemas.openxmlformats.org/officeDocument/2006/relationships" ref="AD117" r:id="rId116"/>
    <hyperlink xmlns:r="http://schemas.openxmlformats.org/officeDocument/2006/relationships" ref="AD118" r:id="rId117"/>
    <hyperlink xmlns:r="http://schemas.openxmlformats.org/officeDocument/2006/relationships" ref="AD119" r:id="rId118"/>
    <hyperlink xmlns:r="http://schemas.openxmlformats.org/officeDocument/2006/relationships" ref="AD120" r:id="rId119"/>
    <hyperlink xmlns:r="http://schemas.openxmlformats.org/officeDocument/2006/relationships" ref="AD121" r:id="rId120"/>
    <hyperlink xmlns:r="http://schemas.openxmlformats.org/officeDocument/2006/relationships" ref="AD122" r:id="rId121"/>
    <hyperlink xmlns:r="http://schemas.openxmlformats.org/officeDocument/2006/relationships" ref="AD123" r:id="rId122"/>
    <hyperlink xmlns:r="http://schemas.openxmlformats.org/officeDocument/2006/relationships" ref="AD124" r:id="rId123"/>
    <hyperlink xmlns:r="http://schemas.openxmlformats.org/officeDocument/2006/relationships" ref="AD125" r:id="rId124"/>
    <hyperlink xmlns:r="http://schemas.openxmlformats.org/officeDocument/2006/relationships" ref="AD126" r:id="rId125"/>
    <hyperlink xmlns:r="http://schemas.openxmlformats.org/officeDocument/2006/relationships" ref="AD127" r:id="rId126"/>
    <hyperlink xmlns:r="http://schemas.openxmlformats.org/officeDocument/2006/relationships" ref="AD128" r:id="rId127"/>
    <hyperlink xmlns:r="http://schemas.openxmlformats.org/officeDocument/2006/relationships" ref="AD129" r:id="rId128"/>
    <hyperlink xmlns:r="http://schemas.openxmlformats.org/officeDocument/2006/relationships" ref="AD130" r:id="rId129"/>
    <hyperlink xmlns:r="http://schemas.openxmlformats.org/officeDocument/2006/relationships" ref="AD131" r:id="rId130"/>
    <hyperlink xmlns:r="http://schemas.openxmlformats.org/officeDocument/2006/relationships" ref="AD132" r:id="rId131"/>
    <hyperlink xmlns:r="http://schemas.openxmlformats.org/officeDocument/2006/relationships" ref="AD133" r:id="rId132"/>
    <hyperlink xmlns:r="http://schemas.openxmlformats.org/officeDocument/2006/relationships" ref="AD134" r:id="rId133"/>
    <hyperlink xmlns:r="http://schemas.openxmlformats.org/officeDocument/2006/relationships" ref="AD135" r:id="rId134"/>
    <hyperlink xmlns:r="http://schemas.openxmlformats.org/officeDocument/2006/relationships" ref="AD136" r:id="rId135"/>
    <hyperlink xmlns:r="http://schemas.openxmlformats.org/officeDocument/2006/relationships" ref="AD137" r:id="rId136"/>
    <hyperlink xmlns:r="http://schemas.openxmlformats.org/officeDocument/2006/relationships" ref="AD138" r:id="rId137"/>
    <hyperlink xmlns:r="http://schemas.openxmlformats.org/officeDocument/2006/relationships" ref="AD139" r:id="rId138"/>
    <hyperlink xmlns:r="http://schemas.openxmlformats.org/officeDocument/2006/relationships" ref="AD140" r:id="rId139"/>
    <hyperlink xmlns:r="http://schemas.openxmlformats.org/officeDocument/2006/relationships" ref="AD141" r:id="rId140"/>
    <hyperlink xmlns:r="http://schemas.openxmlformats.org/officeDocument/2006/relationships" ref="AD142" r:id="rId141"/>
    <hyperlink xmlns:r="http://schemas.openxmlformats.org/officeDocument/2006/relationships" ref="AD143" r:id="rId142"/>
    <hyperlink xmlns:r="http://schemas.openxmlformats.org/officeDocument/2006/relationships" ref="AD144" r:id="rId143"/>
    <hyperlink xmlns:r="http://schemas.openxmlformats.org/officeDocument/2006/relationships" ref="AD145" r:id="rId144"/>
    <hyperlink xmlns:r="http://schemas.openxmlformats.org/officeDocument/2006/relationships" ref="AD146" r:id="rId145"/>
    <hyperlink xmlns:r="http://schemas.openxmlformats.org/officeDocument/2006/relationships" ref="AD147" r:id="rId146"/>
    <hyperlink xmlns:r="http://schemas.openxmlformats.org/officeDocument/2006/relationships" ref="AD148" r:id="rId147"/>
    <hyperlink xmlns:r="http://schemas.openxmlformats.org/officeDocument/2006/relationships" ref="AD149" r:id="rId148"/>
    <hyperlink xmlns:r="http://schemas.openxmlformats.org/officeDocument/2006/relationships" ref="AD150" r:id="rId149"/>
    <hyperlink xmlns:r="http://schemas.openxmlformats.org/officeDocument/2006/relationships" ref="AD151" r:id="rId150"/>
    <hyperlink xmlns:r="http://schemas.openxmlformats.org/officeDocument/2006/relationships" ref="AD152" r:id="rId151"/>
    <hyperlink xmlns:r="http://schemas.openxmlformats.org/officeDocument/2006/relationships" ref="AD153" r:id="rId152"/>
    <hyperlink xmlns:r="http://schemas.openxmlformats.org/officeDocument/2006/relationships" ref="AD154" r:id="rId153"/>
    <hyperlink xmlns:r="http://schemas.openxmlformats.org/officeDocument/2006/relationships" ref="AD155" r:id="rId154"/>
    <hyperlink xmlns:r="http://schemas.openxmlformats.org/officeDocument/2006/relationships" ref="AD156" r:id="rId155"/>
    <hyperlink xmlns:r="http://schemas.openxmlformats.org/officeDocument/2006/relationships" ref="AD157" r:id="rId156"/>
    <hyperlink xmlns:r="http://schemas.openxmlformats.org/officeDocument/2006/relationships" ref="AD158" r:id="rId157"/>
    <hyperlink xmlns:r="http://schemas.openxmlformats.org/officeDocument/2006/relationships" ref="AD159" r:id="rId158"/>
    <hyperlink xmlns:r="http://schemas.openxmlformats.org/officeDocument/2006/relationships" ref="AD160" r:id="rId159"/>
    <hyperlink xmlns:r="http://schemas.openxmlformats.org/officeDocument/2006/relationships" ref="AD161" r:id="rId160"/>
    <hyperlink xmlns:r="http://schemas.openxmlformats.org/officeDocument/2006/relationships" ref="AD162" r:id="rId161"/>
    <hyperlink xmlns:r="http://schemas.openxmlformats.org/officeDocument/2006/relationships" ref="AD163" r:id="rId162"/>
    <hyperlink xmlns:r="http://schemas.openxmlformats.org/officeDocument/2006/relationships" ref="AD164" r:id="rId163"/>
    <hyperlink xmlns:r="http://schemas.openxmlformats.org/officeDocument/2006/relationships" ref="AD165" r:id="rId164"/>
    <hyperlink xmlns:r="http://schemas.openxmlformats.org/officeDocument/2006/relationships" ref="AD166" r:id="rId165"/>
    <hyperlink xmlns:r="http://schemas.openxmlformats.org/officeDocument/2006/relationships" ref="AD167" r:id="rId166"/>
    <hyperlink xmlns:r="http://schemas.openxmlformats.org/officeDocument/2006/relationships" ref="AD168" r:id="rId167"/>
    <hyperlink xmlns:r="http://schemas.openxmlformats.org/officeDocument/2006/relationships" ref="AD169" r:id="rId168"/>
    <hyperlink xmlns:r="http://schemas.openxmlformats.org/officeDocument/2006/relationships" ref="AD170" r:id="rId169"/>
    <hyperlink xmlns:r="http://schemas.openxmlformats.org/officeDocument/2006/relationships" ref="AD171" r:id="rId170"/>
    <hyperlink xmlns:r="http://schemas.openxmlformats.org/officeDocument/2006/relationships" ref="AD172" r:id="rId171"/>
    <hyperlink xmlns:r="http://schemas.openxmlformats.org/officeDocument/2006/relationships" ref="AD173" r:id="rId172"/>
    <hyperlink xmlns:r="http://schemas.openxmlformats.org/officeDocument/2006/relationships" ref="AD174" r:id="rId173"/>
    <hyperlink xmlns:r="http://schemas.openxmlformats.org/officeDocument/2006/relationships" ref="AD175" r:id="rId174"/>
    <hyperlink xmlns:r="http://schemas.openxmlformats.org/officeDocument/2006/relationships" ref="AD176" r:id="rId175"/>
    <hyperlink xmlns:r="http://schemas.openxmlformats.org/officeDocument/2006/relationships" ref="AD177" r:id="rId176"/>
    <hyperlink xmlns:r="http://schemas.openxmlformats.org/officeDocument/2006/relationships" ref="AD178" r:id="rId177"/>
    <hyperlink xmlns:r="http://schemas.openxmlformats.org/officeDocument/2006/relationships" ref="AD179" r:id="rId178"/>
    <hyperlink xmlns:r="http://schemas.openxmlformats.org/officeDocument/2006/relationships" ref="AD180" r:id="rId179"/>
    <hyperlink xmlns:r="http://schemas.openxmlformats.org/officeDocument/2006/relationships" ref="AD181" r:id="rId180"/>
    <hyperlink xmlns:r="http://schemas.openxmlformats.org/officeDocument/2006/relationships" ref="AD182" r:id="rId181"/>
    <hyperlink xmlns:r="http://schemas.openxmlformats.org/officeDocument/2006/relationships" ref="AD183" r:id="rId182"/>
    <hyperlink xmlns:r="http://schemas.openxmlformats.org/officeDocument/2006/relationships" ref="AD184" r:id="rId183"/>
    <hyperlink xmlns:r="http://schemas.openxmlformats.org/officeDocument/2006/relationships" ref="AD185" r:id="rId184"/>
    <hyperlink xmlns:r="http://schemas.openxmlformats.org/officeDocument/2006/relationships" ref="AD186" r:id="rId185"/>
    <hyperlink xmlns:r="http://schemas.openxmlformats.org/officeDocument/2006/relationships" ref="AD187" r:id="rId186"/>
    <hyperlink xmlns:r="http://schemas.openxmlformats.org/officeDocument/2006/relationships" ref="AD188" r:id="rId187"/>
    <hyperlink xmlns:r="http://schemas.openxmlformats.org/officeDocument/2006/relationships" ref="AD189" r:id="rId188"/>
    <hyperlink xmlns:r="http://schemas.openxmlformats.org/officeDocument/2006/relationships" ref="AD190" r:id="rId189"/>
    <hyperlink xmlns:r="http://schemas.openxmlformats.org/officeDocument/2006/relationships" ref="AD191" r:id="rId190"/>
    <hyperlink xmlns:r="http://schemas.openxmlformats.org/officeDocument/2006/relationships" ref="AD192" r:id="rId191"/>
    <hyperlink xmlns:r="http://schemas.openxmlformats.org/officeDocument/2006/relationships" ref="AD193" r:id="rId192"/>
    <hyperlink xmlns:r="http://schemas.openxmlformats.org/officeDocument/2006/relationships" ref="AD194" r:id="rId193"/>
    <hyperlink xmlns:r="http://schemas.openxmlformats.org/officeDocument/2006/relationships" ref="AD195" r:id="rId194"/>
    <hyperlink xmlns:r="http://schemas.openxmlformats.org/officeDocument/2006/relationships" ref="AD196" r:id="rId195"/>
    <hyperlink xmlns:r="http://schemas.openxmlformats.org/officeDocument/2006/relationships" ref="AD197" r:id="rId196"/>
    <hyperlink xmlns:r="http://schemas.openxmlformats.org/officeDocument/2006/relationships" ref="AD198" r:id="rId197"/>
    <hyperlink xmlns:r="http://schemas.openxmlformats.org/officeDocument/2006/relationships" ref="AD199" r:id="rId198"/>
    <hyperlink xmlns:r="http://schemas.openxmlformats.org/officeDocument/2006/relationships" ref="AD200" r:id="rId199"/>
    <hyperlink xmlns:r="http://schemas.openxmlformats.org/officeDocument/2006/relationships" ref="AD201" r:id="rId200"/>
    <hyperlink xmlns:r="http://schemas.openxmlformats.org/officeDocument/2006/relationships" ref="AD202" r:id="rId201"/>
    <hyperlink xmlns:r="http://schemas.openxmlformats.org/officeDocument/2006/relationships" ref="AD203" r:id="rId202"/>
    <hyperlink xmlns:r="http://schemas.openxmlformats.org/officeDocument/2006/relationships" ref="AD204" r:id="rId203"/>
    <hyperlink xmlns:r="http://schemas.openxmlformats.org/officeDocument/2006/relationships" ref="AD205" r:id="rId204"/>
    <hyperlink xmlns:r="http://schemas.openxmlformats.org/officeDocument/2006/relationships" ref="AD206" r:id="rId205"/>
    <hyperlink xmlns:r="http://schemas.openxmlformats.org/officeDocument/2006/relationships" ref="AD207" r:id="rId206"/>
    <hyperlink xmlns:r="http://schemas.openxmlformats.org/officeDocument/2006/relationships" ref="AD208" r:id="rId207"/>
    <hyperlink xmlns:r="http://schemas.openxmlformats.org/officeDocument/2006/relationships" ref="AD209" r:id="rId208"/>
    <hyperlink xmlns:r="http://schemas.openxmlformats.org/officeDocument/2006/relationships" ref="AD210" r:id="rId209"/>
    <hyperlink xmlns:r="http://schemas.openxmlformats.org/officeDocument/2006/relationships" ref="AD211" r:id="rId210"/>
    <hyperlink xmlns:r="http://schemas.openxmlformats.org/officeDocument/2006/relationships" ref="AD212" r:id="rId211"/>
    <hyperlink xmlns:r="http://schemas.openxmlformats.org/officeDocument/2006/relationships" ref="AD213" r:id="rId212"/>
    <hyperlink xmlns:r="http://schemas.openxmlformats.org/officeDocument/2006/relationships" ref="AD214" r:id="rId213"/>
    <hyperlink xmlns:r="http://schemas.openxmlformats.org/officeDocument/2006/relationships" ref="AD215" r:id="rId214"/>
    <hyperlink xmlns:r="http://schemas.openxmlformats.org/officeDocument/2006/relationships" ref="AD216" r:id="rId215"/>
    <hyperlink xmlns:r="http://schemas.openxmlformats.org/officeDocument/2006/relationships" ref="AD217" r:id="rId216"/>
    <hyperlink xmlns:r="http://schemas.openxmlformats.org/officeDocument/2006/relationships" ref="AD218" r:id="rId217"/>
    <hyperlink xmlns:r="http://schemas.openxmlformats.org/officeDocument/2006/relationships" ref="AD219" r:id="rId218"/>
    <hyperlink xmlns:r="http://schemas.openxmlformats.org/officeDocument/2006/relationships" ref="AD220" r:id="rId219"/>
    <hyperlink xmlns:r="http://schemas.openxmlformats.org/officeDocument/2006/relationships" ref="AD221" r:id="rId220"/>
    <hyperlink xmlns:r="http://schemas.openxmlformats.org/officeDocument/2006/relationships" ref="AD222" r:id="rId221"/>
    <hyperlink xmlns:r="http://schemas.openxmlformats.org/officeDocument/2006/relationships" ref="AD223" r:id="rId222"/>
    <hyperlink xmlns:r="http://schemas.openxmlformats.org/officeDocument/2006/relationships" ref="AD224" r:id="rId223"/>
    <hyperlink xmlns:r="http://schemas.openxmlformats.org/officeDocument/2006/relationships" ref="AD225" r:id="rId224"/>
    <hyperlink xmlns:r="http://schemas.openxmlformats.org/officeDocument/2006/relationships" ref="AD226" r:id="rId225"/>
    <hyperlink xmlns:r="http://schemas.openxmlformats.org/officeDocument/2006/relationships" ref="AD227" r:id="rId226"/>
    <hyperlink xmlns:r="http://schemas.openxmlformats.org/officeDocument/2006/relationships" ref="AD228" r:id="rId227"/>
    <hyperlink xmlns:r="http://schemas.openxmlformats.org/officeDocument/2006/relationships" ref="AD229" r:id="rId228"/>
    <hyperlink xmlns:r="http://schemas.openxmlformats.org/officeDocument/2006/relationships" ref="AD230" r:id="rId229"/>
    <hyperlink xmlns:r="http://schemas.openxmlformats.org/officeDocument/2006/relationships" ref="AD231" r:id="rId230"/>
    <hyperlink xmlns:r="http://schemas.openxmlformats.org/officeDocument/2006/relationships" ref="AD232" r:id="rId231"/>
    <hyperlink xmlns:r="http://schemas.openxmlformats.org/officeDocument/2006/relationships" ref="AD233" r:id="rId232"/>
    <hyperlink xmlns:r="http://schemas.openxmlformats.org/officeDocument/2006/relationships" ref="AD234" r:id="rId233"/>
    <hyperlink xmlns:r="http://schemas.openxmlformats.org/officeDocument/2006/relationships" ref="AD235" r:id="rId234"/>
    <hyperlink xmlns:r="http://schemas.openxmlformats.org/officeDocument/2006/relationships" ref="AD236" r:id="rId235"/>
    <hyperlink xmlns:r="http://schemas.openxmlformats.org/officeDocument/2006/relationships" ref="AD237" r:id="rId236"/>
    <hyperlink xmlns:r="http://schemas.openxmlformats.org/officeDocument/2006/relationships" ref="AD238" r:id="rId237"/>
    <hyperlink xmlns:r="http://schemas.openxmlformats.org/officeDocument/2006/relationships" ref="AD239" r:id="rId238"/>
    <hyperlink xmlns:r="http://schemas.openxmlformats.org/officeDocument/2006/relationships" ref="AD240" r:id="rId239"/>
    <hyperlink xmlns:r="http://schemas.openxmlformats.org/officeDocument/2006/relationships" ref="AD241" r:id="rId240"/>
    <hyperlink xmlns:r="http://schemas.openxmlformats.org/officeDocument/2006/relationships" ref="AD242" r:id="rId241"/>
    <hyperlink xmlns:r="http://schemas.openxmlformats.org/officeDocument/2006/relationships" ref="AD243" r:id="rId242"/>
    <hyperlink xmlns:r="http://schemas.openxmlformats.org/officeDocument/2006/relationships" ref="AD244" r:id="rId243"/>
    <hyperlink xmlns:r="http://schemas.openxmlformats.org/officeDocument/2006/relationships" ref="AD245" r:id="rId244"/>
    <hyperlink xmlns:r="http://schemas.openxmlformats.org/officeDocument/2006/relationships" ref="AD246" r:id="rId245"/>
    <hyperlink xmlns:r="http://schemas.openxmlformats.org/officeDocument/2006/relationships" ref="AD247" r:id="rId246"/>
    <hyperlink xmlns:r="http://schemas.openxmlformats.org/officeDocument/2006/relationships" ref="AD248" r:id="rId247"/>
    <hyperlink xmlns:r="http://schemas.openxmlformats.org/officeDocument/2006/relationships" ref="AD249" r:id="rId248"/>
    <hyperlink xmlns:r="http://schemas.openxmlformats.org/officeDocument/2006/relationships" ref="AD250" r:id="rId249"/>
    <hyperlink xmlns:r="http://schemas.openxmlformats.org/officeDocument/2006/relationships" ref="AD251" r:id="rId250"/>
    <hyperlink xmlns:r="http://schemas.openxmlformats.org/officeDocument/2006/relationships" ref="AD252" r:id="rId251"/>
    <hyperlink xmlns:r="http://schemas.openxmlformats.org/officeDocument/2006/relationships" ref="AD253" r:id="rId252"/>
    <hyperlink xmlns:r="http://schemas.openxmlformats.org/officeDocument/2006/relationships" ref="AD254" r:id="rId253"/>
    <hyperlink xmlns:r="http://schemas.openxmlformats.org/officeDocument/2006/relationships" ref="AD255" r:id="rId254"/>
    <hyperlink xmlns:r="http://schemas.openxmlformats.org/officeDocument/2006/relationships" ref="AD256" r:id="rId255"/>
    <hyperlink xmlns:r="http://schemas.openxmlformats.org/officeDocument/2006/relationships" ref="AD257" r:id="rId256"/>
    <hyperlink xmlns:r="http://schemas.openxmlformats.org/officeDocument/2006/relationships" ref="AD258" r:id="rId257"/>
    <hyperlink xmlns:r="http://schemas.openxmlformats.org/officeDocument/2006/relationships" ref="AD259" r:id="rId258"/>
    <hyperlink xmlns:r="http://schemas.openxmlformats.org/officeDocument/2006/relationships" ref="AD260" r:id="rId259"/>
    <hyperlink xmlns:r="http://schemas.openxmlformats.org/officeDocument/2006/relationships" ref="AD261" r:id="rId260"/>
    <hyperlink xmlns:r="http://schemas.openxmlformats.org/officeDocument/2006/relationships" ref="AD262" r:id="rId261"/>
    <hyperlink xmlns:r="http://schemas.openxmlformats.org/officeDocument/2006/relationships" ref="AD263" r:id="rId262"/>
    <hyperlink xmlns:r="http://schemas.openxmlformats.org/officeDocument/2006/relationships" ref="AD264" r:id="rId263"/>
    <hyperlink xmlns:r="http://schemas.openxmlformats.org/officeDocument/2006/relationships" ref="AD265" r:id="rId264"/>
    <hyperlink xmlns:r="http://schemas.openxmlformats.org/officeDocument/2006/relationships" ref="AD266" r:id="rId265"/>
    <hyperlink xmlns:r="http://schemas.openxmlformats.org/officeDocument/2006/relationships" ref="AD267" r:id="rId266"/>
    <hyperlink xmlns:r="http://schemas.openxmlformats.org/officeDocument/2006/relationships" ref="AD268" r:id="rId267"/>
    <hyperlink xmlns:r="http://schemas.openxmlformats.org/officeDocument/2006/relationships" ref="AD269" r:id="rId268"/>
    <hyperlink xmlns:r="http://schemas.openxmlformats.org/officeDocument/2006/relationships" ref="AD270" r:id="rId269"/>
    <hyperlink xmlns:r="http://schemas.openxmlformats.org/officeDocument/2006/relationships" ref="AD271" r:id="rId270"/>
    <hyperlink xmlns:r="http://schemas.openxmlformats.org/officeDocument/2006/relationships" ref="AD272" r:id="rId271"/>
    <hyperlink xmlns:r="http://schemas.openxmlformats.org/officeDocument/2006/relationships" ref="AD273" r:id="rId272"/>
    <hyperlink xmlns:r="http://schemas.openxmlformats.org/officeDocument/2006/relationships" ref="AD274" r:id="rId273"/>
    <hyperlink xmlns:r="http://schemas.openxmlformats.org/officeDocument/2006/relationships" ref="AD275" r:id="rId274"/>
    <hyperlink xmlns:r="http://schemas.openxmlformats.org/officeDocument/2006/relationships" ref="AD276" r:id="rId275"/>
    <hyperlink xmlns:r="http://schemas.openxmlformats.org/officeDocument/2006/relationships" ref="AD277" r:id="rId276"/>
    <hyperlink xmlns:r="http://schemas.openxmlformats.org/officeDocument/2006/relationships" ref="AD278" r:id="rId277"/>
    <hyperlink xmlns:r="http://schemas.openxmlformats.org/officeDocument/2006/relationships" ref="AD279" r:id="rId278"/>
    <hyperlink xmlns:r="http://schemas.openxmlformats.org/officeDocument/2006/relationships" ref="AD280" r:id="rId279"/>
    <hyperlink xmlns:r="http://schemas.openxmlformats.org/officeDocument/2006/relationships" ref="AD281" r:id="rId280"/>
    <hyperlink xmlns:r="http://schemas.openxmlformats.org/officeDocument/2006/relationships" ref="AD282" r:id="rId281"/>
    <hyperlink xmlns:r="http://schemas.openxmlformats.org/officeDocument/2006/relationships" ref="AD283" r:id="rId282"/>
    <hyperlink xmlns:r="http://schemas.openxmlformats.org/officeDocument/2006/relationships" ref="AD284" r:id="rId283"/>
    <hyperlink xmlns:r="http://schemas.openxmlformats.org/officeDocument/2006/relationships" ref="AD285" r:id="rId284"/>
    <hyperlink xmlns:r="http://schemas.openxmlformats.org/officeDocument/2006/relationships" ref="AD286" r:id="rId285"/>
    <hyperlink xmlns:r="http://schemas.openxmlformats.org/officeDocument/2006/relationships" ref="AD287" r:id="rId286"/>
    <hyperlink xmlns:r="http://schemas.openxmlformats.org/officeDocument/2006/relationships" ref="AD288" r:id="rId287"/>
    <hyperlink xmlns:r="http://schemas.openxmlformats.org/officeDocument/2006/relationships" ref="AD289" r:id="rId288"/>
    <hyperlink xmlns:r="http://schemas.openxmlformats.org/officeDocument/2006/relationships" ref="AD290" r:id="rId289"/>
    <hyperlink xmlns:r="http://schemas.openxmlformats.org/officeDocument/2006/relationships" ref="AD291" r:id="rId290"/>
    <hyperlink xmlns:r="http://schemas.openxmlformats.org/officeDocument/2006/relationships" ref="AD292" r:id="rId291"/>
    <hyperlink xmlns:r="http://schemas.openxmlformats.org/officeDocument/2006/relationships" ref="AD293" r:id="rId292"/>
    <hyperlink xmlns:r="http://schemas.openxmlformats.org/officeDocument/2006/relationships" ref="AD294" r:id="rId293"/>
    <hyperlink xmlns:r="http://schemas.openxmlformats.org/officeDocument/2006/relationships" ref="AD295" r:id="rId294"/>
    <hyperlink xmlns:r="http://schemas.openxmlformats.org/officeDocument/2006/relationships" ref="AD296" r:id="rId295"/>
    <hyperlink xmlns:r="http://schemas.openxmlformats.org/officeDocument/2006/relationships" ref="AD297" r:id="rId296"/>
    <hyperlink xmlns:r="http://schemas.openxmlformats.org/officeDocument/2006/relationships" ref="AD298" r:id="rId297"/>
    <hyperlink xmlns:r="http://schemas.openxmlformats.org/officeDocument/2006/relationships" ref="AD299" r:id="rId298"/>
    <hyperlink xmlns:r="http://schemas.openxmlformats.org/officeDocument/2006/relationships" ref="AD300" r:id="rId299"/>
    <hyperlink xmlns:r="http://schemas.openxmlformats.org/officeDocument/2006/relationships" ref="AD301" r:id="rId300"/>
    <hyperlink xmlns:r="http://schemas.openxmlformats.org/officeDocument/2006/relationships" ref="AD302" r:id="rId301"/>
    <hyperlink xmlns:r="http://schemas.openxmlformats.org/officeDocument/2006/relationships" ref="AD303" r:id="rId302"/>
    <hyperlink xmlns:r="http://schemas.openxmlformats.org/officeDocument/2006/relationships" ref="AD304" r:id="rId303"/>
    <hyperlink xmlns:r="http://schemas.openxmlformats.org/officeDocument/2006/relationships" ref="AD305" r:id="rId304"/>
    <hyperlink xmlns:r="http://schemas.openxmlformats.org/officeDocument/2006/relationships" ref="AD306" r:id="rId305"/>
    <hyperlink xmlns:r="http://schemas.openxmlformats.org/officeDocument/2006/relationships" ref="AD307" r:id="rId306"/>
    <hyperlink xmlns:r="http://schemas.openxmlformats.org/officeDocument/2006/relationships" ref="AD308" r:id="rId307"/>
    <hyperlink xmlns:r="http://schemas.openxmlformats.org/officeDocument/2006/relationships" ref="AD309" r:id="rId308"/>
    <hyperlink xmlns:r="http://schemas.openxmlformats.org/officeDocument/2006/relationships" ref="AD310" r:id="rId309"/>
    <hyperlink xmlns:r="http://schemas.openxmlformats.org/officeDocument/2006/relationships" ref="AD311" r:id="rId310"/>
    <hyperlink xmlns:r="http://schemas.openxmlformats.org/officeDocument/2006/relationships" ref="AD312" r:id="rId311"/>
    <hyperlink xmlns:r="http://schemas.openxmlformats.org/officeDocument/2006/relationships" ref="AD313" r:id="rId312"/>
    <hyperlink xmlns:r="http://schemas.openxmlformats.org/officeDocument/2006/relationships" ref="AD314" r:id="rId313"/>
    <hyperlink xmlns:r="http://schemas.openxmlformats.org/officeDocument/2006/relationships" ref="AD315" r:id="rId314"/>
    <hyperlink xmlns:r="http://schemas.openxmlformats.org/officeDocument/2006/relationships" ref="AD316" r:id="rId315"/>
    <hyperlink xmlns:r="http://schemas.openxmlformats.org/officeDocument/2006/relationships" ref="AD317" r:id="rId316"/>
    <hyperlink xmlns:r="http://schemas.openxmlformats.org/officeDocument/2006/relationships" ref="AD318" r:id="rId317"/>
    <hyperlink xmlns:r="http://schemas.openxmlformats.org/officeDocument/2006/relationships" ref="AD319" r:id="rId318"/>
    <hyperlink xmlns:r="http://schemas.openxmlformats.org/officeDocument/2006/relationships" ref="AD320" r:id="rId319"/>
    <hyperlink xmlns:r="http://schemas.openxmlformats.org/officeDocument/2006/relationships" ref="AD321" r:id="rId320"/>
    <hyperlink xmlns:r="http://schemas.openxmlformats.org/officeDocument/2006/relationships" ref="AD322" r:id="rId321"/>
    <hyperlink xmlns:r="http://schemas.openxmlformats.org/officeDocument/2006/relationships" ref="AD323" r:id="rId322"/>
    <hyperlink xmlns:r="http://schemas.openxmlformats.org/officeDocument/2006/relationships" ref="AD324" r:id="rId323"/>
    <hyperlink xmlns:r="http://schemas.openxmlformats.org/officeDocument/2006/relationships" ref="AD325" r:id="rId324"/>
    <hyperlink xmlns:r="http://schemas.openxmlformats.org/officeDocument/2006/relationships" ref="AD326" r:id="rId325"/>
    <hyperlink xmlns:r="http://schemas.openxmlformats.org/officeDocument/2006/relationships" ref="AD327" r:id="rId326"/>
    <hyperlink xmlns:r="http://schemas.openxmlformats.org/officeDocument/2006/relationships" ref="AD328" r:id="rId327"/>
    <hyperlink xmlns:r="http://schemas.openxmlformats.org/officeDocument/2006/relationships" ref="AD329" r:id="rId328"/>
    <hyperlink xmlns:r="http://schemas.openxmlformats.org/officeDocument/2006/relationships" ref="AD330" r:id="rId329"/>
    <hyperlink xmlns:r="http://schemas.openxmlformats.org/officeDocument/2006/relationships" ref="AD331" r:id="rId330"/>
    <hyperlink xmlns:r="http://schemas.openxmlformats.org/officeDocument/2006/relationships" ref="AD332" r:id="rId331"/>
    <hyperlink xmlns:r="http://schemas.openxmlformats.org/officeDocument/2006/relationships" ref="AD333" r:id="rId332"/>
    <hyperlink xmlns:r="http://schemas.openxmlformats.org/officeDocument/2006/relationships" ref="AD334" r:id="rId333"/>
    <hyperlink xmlns:r="http://schemas.openxmlformats.org/officeDocument/2006/relationships" ref="AD335" r:id="rId334"/>
    <hyperlink xmlns:r="http://schemas.openxmlformats.org/officeDocument/2006/relationships" ref="AD336" r:id="rId335"/>
    <hyperlink xmlns:r="http://schemas.openxmlformats.org/officeDocument/2006/relationships" ref="AD337" r:id="rId336"/>
    <hyperlink xmlns:r="http://schemas.openxmlformats.org/officeDocument/2006/relationships" ref="AD338" r:id="rId337"/>
    <hyperlink xmlns:r="http://schemas.openxmlformats.org/officeDocument/2006/relationships" ref="AD339" r:id="rId338"/>
    <hyperlink xmlns:r="http://schemas.openxmlformats.org/officeDocument/2006/relationships" ref="AD340" r:id="rId339"/>
    <hyperlink xmlns:r="http://schemas.openxmlformats.org/officeDocument/2006/relationships" ref="AD341" r:id="rId340"/>
    <hyperlink xmlns:r="http://schemas.openxmlformats.org/officeDocument/2006/relationships" ref="AD342" r:id="rId341"/>
    <hyperlink xmlns:r="http://schemas.openxmlformats.org/officeDocument/2006/relationships" ref="AD343" r:id="rId342"/>
    <hyperlink xmlns:r="http://schemas.openxmlformats.org/officeDocument/2006/relationships" ref="AD344" r:id="rId343"/>
    <hyperlink xmlns:r="http://schemas.openxmlformats.org/officeDocument/2006/relationships" ref="AD345" r:id="rId344"/>
    <hyperlink xmlns:r="http://schemas.openxmlformats.org/officeDocument/2006/relationships" ref="AD346" r:id="rId345"/>
    <hyperlink xmlns:r="http://schemas.openxmlformats.org/officeDocument/2006/relationships" ref="AD347" r:id="rId346"/>
    <hyperlink xmlns:r="http://schemas.openxmlformats.org/officeDocument/2006/relationships" ref="AD348" r:id="rId347"/>
    <hyperlink xmlns:r="http://schemas.openxmlformats.org/officeDocument/2006/relationships" ref="AD349" r:id="rId348"/>
    <hyperlink xmlns:r="http://schemas.openxmlformats.org/officeDocument/2006/relationships" ref="AD350" r:id="rId349"/>
    <hyperlink xmlns:r="http://schemas.openxmlformats.org/officeDocument/2006/relationships" ref="AD351" r:id="rId350"/>
    <hyperlink xmlns:r="http://schemas.openxmlformats.org/officeDocument/2006/relationships" ref="AD352" r:id="rId351"/>
    <hyperlink xmlns:r="http://schemas.openxmlformats.org/officeDocument/2006/relationships" ref="AD353" r:id="rId352"/>
    <hyperlink xmlns:r="http://schemas.openxmlformats.org/officeDocument/2006/relationships" ref="AD354" r:id="rId353"/>
    <hyperlink xmlns:r="http://schemas.openxmlformats.org/officeDocument/2006/relationships" ref="AD355" r:id="rId354"/>
    <hyperlink xmlns:r="http://schemas.openxmlformats.org/officeDocument/2006/relationships" ref="AD356" r:id="rId355"/>
    <hyperlink xmlns:r="http://schemas.openxmlformats.org/officeDocument/2006/relationships" ref="AD357" r:id="rId356"/>
    <hyperlink xmlns:r="http://schemas.openxmlformats.org/officeDocument/2006/relationships" ref="AD358" r:id="rId357"/>
    <hyperlink xmlns:r="http://schemas.openxmlformats.org/officeDocument/2006/relationships" ref="AD359" r:id="rId358"/>
    <hyperlink xmlns:r="http://schemas.openxmlformats.org/officeDocument/2006/relationships" ref="AD360" r:id="rId359"/>
    <hyperlink xmlns:r="http://schemas.openxmlformats.org/officeDocument/2006/relationships" ref="AD361" r:id="rId360"/>
    <hyperlink xmlns:r="http://schemas.openxmlformats.org/officeDocument/2006/relationships" ref="AD362" r:id="rId361"/>
    <hyperlink xmlns:r="http://schemas.openxmlformats.org/officeDocument/2006/relationships" ref="AD363" r:id="rId362"/>
    <hyperlink xmlns:r="http://schemas.openxmlformats.org/officeDocument/2006/relationships" ref="AD364" r:id="rId363"/>
    <hyperlink xmlns:r="http://schemas.openxmlformats.org/officeDocument/2006/relationships" ref="AD365" r:id="rId364"/>
    <hyperlink xmlns:r="http://schemas.openxmlformats.org/officeDocument/2006/relationships" ref="AD366" r:id="rId365"/>
    <hyperlink xmlns:r="http://schemas.openxmlformats.org/officeDocument/2006/relationships" ref="AD367" r:id="rId366"/>
    <hyperlink xmlns:r="http://schemas.openxmlformats.org/officeDocument/2006/relationships" ref="AD368" r:id="rId367"/>
    <hyperlink xmlns:r="http://schemas.openxmlformats.org/officeDocument/2006/relationships" ref="AD369" r:id="rId368"/>
    <hyperlink xmlns:r="http://schemas.openxmlformats.org/officeDocument/2006/relationships" ref="AD370" r:id="rId369"/>
    <hyperlink xmlns:r="http://schemas.openxmlformats.org/officeDocument/2006/relationships" ref="AD371" r:id="rId370"/>
    <hyperlink xmlns:r="http://schemas.openxmlformats.org/officeDocument/2006/relationships" ref="AD372" r:id="rId371"/>
    <hyperlink xmlns:r="http://schemas.openxmlformats.org/officeDocument/2006/relationships" ref="AD373" r:id="rId372"/>
    <hyperlink xmlns:r="http://schemas.openxmlformats.org/officeDocument/2006/relationships" ref="AD374" r:id="rId373"/>
    <hyperlink xmlns:r="http://schemas.openxmlformats.org/officeDocument/2006/relationships" ref="AD375" r:id="rId374"/>
    <hyperlink xmlns:r="http://schemas.openxmlformats.org/officeDocument/2006/relationships" ref="AD376" r:id="rId375"/>
    <hyperlink xmlns:r="http://schemas.openxmlformats.org/officeDocument/2006/relationships" ref="AD377" r:id="rId376"/>
    <hyperlink xmlns:r="http://schemas.openxmlformats.org/officeDocument/2006/relationships" ref="AD378" r:id="rId377"/>
    <hyperlink xmlns:r="http://schemas.openxmlformats.org/officeDocument/2006/relationships" ref="AD379" r:id="rId378"/>
    <hyperlink xmlns:r="http://schemas.openxmlformats.org/officeDocument/2006/relationships" ref="AD380" r:id="rId379"/>
    <hyperlink xmlns:r="http://schemas.openxmlformats.org/officeDocument/2006/relationships" ref="AD381" r:id="rId380"/>
    <hyperlink xmlns:r="http://schemas.openxmlformats.org/officeDocument/2006/relationships" ref="AD382" r:id="rId381"/>
    <hyperlink xmlns:r="http://schemas.openxmlformats.org/officeDocument/2006/relationships" ref="AD383" r:id="rId382"/>
    <hyperlink xmlns:r="http://schemas.openxmlformats.org/officeDocument/2006/relationships" ref="AD384" r:id="rId383"/>
    <hyperlink xmlns:r="http://schemas.openxmlformats.org/officeDocument/2006/relationships" ref="AD385" r:id="rId384"/>
    <hyperlink xmlns:r="http://schemas.openxmlformats.org/officeDocument/2006/relationships" ref="AD386" r:id="rId385"/>
    <hyperlink xmlns:r="http://schemas.openxmlformats.org/officeDocument/2006/relationships" ref="AD387" r:id="rId386"/>
    <hyperlink xmlns:r="http://schemas.openxmlformats.org/officeDocument/2006/relationships" ref="AD388" r:id="rId387"/>
    <hyperlink xmlns:r="http://schemas.openxmlformats.org/officeDocument/2006/relationships" ref="AD389" r:id="rId388"/>
    <hyperlink xmlns:r="http://schemas.openxmlformats.org/officeDocument/2006/relationships" ref="AD390" r:id="rId389"/>
    <hyperlink xmlns:r="http://schemas.openxmlformats.org/officeDocument/2006/relationships" ref="AD391" r:id="rId390"/>
    <hyperlink xmlns:r="http://schemas.openxmlformats.org/officeDocument/2006/relationships" ref="AD392" r:id="rId391"/>
    <hyperlink xmlns:r="http://schemas.openxmlformats.org/officeDocument/2006/relationships" ref="AD393" r:id="rId392"/>
    <hyperlink xmlns:r="http://schemas.openxmlformats.org/officeDocument/2006/relationships" ref="AD394" r:id="rId393"/>
    <hyperlink xmlns:r="http://schemas.openxmlformats.org/officeDocument/2006/relationships" ref="AD395" r:id="rId394"/>
    <hyperlink xmlns:r="http://schemas.openxmlformats.org/officeDocument/2006/relationships" ref="AD396" r:id="rId395"/>
    <hyperlink xmlns:r="http://schemas.openxmlformats.org/officeDocument/2006/relationships" ref="AD397" r:id="rId396"/>
    <hyperlink xmlns:r="http://schemas.openxmlformats.org/officeDocument/2006/relationships" ref="AD398" r:id="rId397"/>
    <hyperlink xmlns:r="http://schemas.openxmlformats.org/officeDocument/2006/relationships" ref="AD399" r:id="rId398"/>
    <hyperlink xmlns:r="http://schemas.openxmlformats.org/officeDocument/2006/relationships" ref="AD400" r:id="rId399"/>
    <hyperlink xmlns:r="http://schemas.openxmlformats.org/officeDocument/2006/relationships" ref="AD401" r:id="rId400"/>
    <hyperlink xmlns:r="http://schemas.openxmlformats.org/officeDocument/2006/relationships" ref="AD402" r:id="rId401"/>
    <hyperlink xmlns:r="http://schemas.openxmlformats.org/officeDocument/2006/relationships" ref="AD403" r:id="rId402"/>
    <hyperlink xmlns:r="http://schemas.openxmlformats.org/officeDocument/2006/relationships" ref="AD404" r:id="rId403"/>
    <hyperlink xmlns:r="http://schemas.openxmlformats.org/officeDocument/2006/relationships" ref="AD405" r:id="rId404"/>
    <hyperlink xmlns:r="http://schemas.openxmlformats.org/officeDocument/2006/relationships" ref="AD406" r:id="rId405"/>
    <hyperlink xmlns:r="http://schemas.openxmlformats.org/officeDocument/2006/relationships" ref="AD407" r:id="rId406"/>
    <hyperlink xmlns:r="http://schemas.openxmlformats.org/officeDocument/2006/relationships" ref="AD408" r:id="rId407"/>
    <hyperlink xmlns:r="http://schemas.openxmlformats.org/officeDocument/2006/relationships" ref="AD409" r:id="rId408"/>
    <hyperlink xmlns:r="http://schemas.openxmlformats.org/officeDocument/2006/relationships" ref="AD410" r:id="rId409"/>
    <hyperlink xmlns:r="http://schemas.openxmlformats.org/officeDocument/2006/relationships" ref="AD411" r:id="rId410"/>
    <hyperlink xmlns:r="http://schemas.openxmlformats.org/officeDocument/2006/relationships" ref="AD412" r:id="rId411"/>
    <hyperlink xmlns:r="http://schemas.openxmlformats.org/officeDocument/2006/relationships" ref="AD413" r:id="rId412"/>
    <hyperlink xmlns:r="http://schemas.openxmlformats.org/officeDocument/2006/relationships" ref="AD414" r:id="rId413"/>
    <hyperlink xmlns:r="http://schemas.openxmlformats.org/officeDocument/2006/relationships" ref="AD415" r:id="rId414"/>
    <hyperlink xmlns:r="http://schemas.openxmlformats.org/officeDocument/2006/relationships" ref="AD416" r:id="rId415"/>
    <hyperlink xmlns:r="http://schemas.openxmlformats.org/officeDocument/2006/relationships" ref="AD417" r:id="rId416"/>
    <hyperlink xmlns:r="http://schemas.openxmlformats.org/officeDocument/2006/relationships" ref="AD418" r:id="rId417"/>
    <hyperlink xmlns:r="http://schemas.openxmlformats.org/officeDocument/2006/relationships" ref="AD419" r:id="rId418"/>
    <hyperlink xmlns:r="http://schemas.openxmlformats.org/officeDocument/2006/relationships" ref="AD420" r:id="rId419"/>
    <hyperlink xmlns:r="http://schemas.openxmlformats.org/officeDocument/2006/relationships" ref="AD421" r:id="rId420"/>
    <hyperlink xmlns:r="http://schemas.openxmlformats.org/officeDocument/2006/relationships" ref="AD422" r:id="rId421"/>
    <hyperlink xmlns:r="http://schemas.openxmlformats.org/officeDocument/2006/relationships" ref="AD423" r:id="rId422"/>
    <hyperlink xmlns:r="http://schemas.openxmlformats.org/officeDocument/2006/relationships" ref="AD424" r:id="rId423"/>
    <hyperlink xmlns:r="http://schemas.openxmlformats.org/officeDocument/2006/relationships" ref="AD425" r:id="rId424"/>
    <hyperlink xmlns:r="http://schemas.openxmlformats.org/officeDocument/2006/relationships" ref="AD426" r:id="rId425"/>
    <hyperlink xmlns:r="http://schemas.openxmlformats.org/officeDocument/2006/relationships" ref="AD427" r:id="rId426"/>
    <hyperlink xmlns:r="http://schemas.openxmlformats.org/officeDocument/2006/relationships" ref="AD428" r:id="rId427"/>
    <hyperlink xmlns:r="http://schemas.openxmlformats.org/officeDocument/2006/relationships" ref="AD429" r:id="rId428"/>
    <hyperlink xmlns:r="http://schemas.openxmlformats.org/officeDocument/2006/relationships" ref="AD430" r:id="rId429"/>
    <hyperlink xmlns:r="http://schemas.openxmlformats.org/officeDocument/2006/relationships" ref="AD431" r:id="rId430"/>
    <hyperlink xmlns:r="http://schemas.openxmlformats.org/officeDocument/2006/relationships" ref="AD432" r:id="rId431"/>
    <hyperlink xmlns:r="http://schemas.openxmlformats.org/officeDocument/2006/relationships" ref="AD433" r:id="rId432"/>
    <hyperlink xmlns:r="http://schemas.openxmlformats.org/officeDocument/2006/relationships" ref="AD434" r:id="rId433"/>
    <hyperlink xmlns:r="http://schemas.openxmlformats.org/officeDocument/2006/relationships" ref="AD435" r:id="rId434"/>
    <hyperlink xmlns:r="http://schemas.openxmlformats.org/officeDocument/2006/relationships" ref="AD436" r:id="rId435"/>
    <hyperlink xmlns:r="http://schemas.openxmlformats.org/officeDocument/2006/relationships" ref="AD437" r:id="rId436"/>
    <hyperlink xmlns:r="http://schemas.openxmlformats.org/officeDocument/2006/relationships" ref="AD438" r:id="rId437"/>
    <hyperlink xmlns:r="http://schemas.openxmlformats.org/officeDocument/2006/relationships" ref="AD439" r:id="rId438"/>
    <hyperlink xmlns:r="http://schemas.openxmlformats.org/officeDocument/2006/relationships" ref="AD440" r:id="rId439"/>
    <hyperlink xmlns:r="http://schemas.openxmlformats.org/officeDocument/2006/relationships" ref="AD441" r:id="rId440"/>
    <hyperlink xmlns:r="http://schemas.openxmlformats.org/officeDocument/2006/relationships" ref="AD442" r:id="rId441"/>
    <hyperlink xmlns:r="http://schemas.openxmlformats.org/officeDocument/2006/relationships" ref="AD443" r:id="rId442"/>
    <hyperlink xmlns:r="http://schemas.openxmlformats.org/officeDocument/2006/relationships" ref="AD444" r:id="rId443"/>
    <hyperlink xmlns:r="http://schemas.openxmlformats.org/officeDocument/2006/relationships" ref="AD445" r:id="rId444"/>
    <hyperlink xmlns:r="http://schemas.openxmlformats.org/officeDocument/2006/relationships" ref="AD446" r:id="rId445"/>
    <hyperlink xmlns:r="http://schemas.openxmlformats.org/officeDocument/2006/relationships" ref="AD447" r:id="rId446"/>
    <hyperlink xmlns:r="http://schemas.openxmlformats.org/officeDocument/2006/relationships" ref="AD448" r:id="rId447"/>
    <hyperlink xmlns:r="http://schemas.openxmlformats.org/officeDocument/2006/relationships" ref="AD449" r:id="rId448"/>
    <hyperlink xmlns:r="http://schemas.openxmlformats.org/officeDocument/2006/relationships" ref="AD450" r:id="rId449"/>
    <hyperlink xmlns:r="http://schemas.openxmlformats.org/officeDocument/2006/relationships" ref="AD451" r:id="rId450"/>
    <hyperlink xmlns:r="http://schemas.openxmlformats.org/officeDocument/2006/relationships" ref="AD452" r:id="rId451"/>
    <hyperlink xmlns:r="http://schemas.openxmlformats.org/officeDocument/2006/relationships" ref="AD453" r:id="rId452"/>
    <hyperlink xmlns:r="http://schemas.openxmlformats.org/officeDocument/2006/relationships" ref="AD454" r:id="rId453"/>
    <hyperlink xmlns:r="http://schemas.openxmlformats.org/officeDocument/2006/relationships" ref="AD455" r:id="rId454"/>
    <hyperlink xmlns:r="http://schemas.openxmlformats.org/officeDocument/2006/relationships" ref="AD456" r:id="rId455"/>
    <hyperlink xmlns:r="http://schemas.openxmlformats.org/officeDocument/2006/relationships" ref="AD457" r:id="rId456"/>
    <hyperlink xmlns:r="http://schemas.openxmlformats.org/officeDocument/2006/relationships" ref="AD458" r:id="rId457"/>
    <hyperlink xmlns:r="http://schemas.openxmlformats.org/officeDocument/2006/relationships" ref="AD459" r:id="rId458"/>
    <hyperlink xmlns:r="http://schemas.openxmlformats.org/officeDocument/2006/relationships" ref="AD460" r:id="rId459"/>
    <hyperlink xmlns:r="http://schemas.openxmlformats.org/officeDocument/2006/relationships" ref="AD461" r:id="rId460"/>
    <hyperlink xmlns:r="http://schemas.openxmlformats.org/officeDocument/2006/relationships" ref="AD462" r:id="rId461"/>
    <hyperlink xmlns:r="http://schemas.openxmlformats.org/officeDocument/2006/relationships" ref="AD463" r:id="rId462"/>
    <hyperlink xmlns:r="http://schemas.openxmlformats.org/officeDocument/2006/relationships" ref="AD464" r:id="rId463"/>
    <hyperlink xmlns:r="http://schemas.openxmlformats.org/officeDocument/2006/relationships" ref="AD465" r:id="rId464"/>
    <hyperlink xmlns:r="http://schemas.openxmlformats.org/officeDocument/2006/relationships" ref="AD466" r:id="rId465"/>
    <hyperlink xmlns:r="http://schemas.openxmlformats.org/officeDocument/2006/relationships" ref="AD467" r:id="rId466"/>
    <hyperlink xmlns:r="http://schemas.openxmlformats.org/officeDocument/2006/relationships" ref="AD468" r:id="rId467"/>
    <hyperlink xmlns:r="http://schemas.openxmlformats.org/officeDocument/2006/relationships" ref="AD469" r:id="rId468"/>
    <hyperlink xmlns:r="http://schemas.openxmlformats.org/officeDocument/2006/relationships" ref="AD470" r:id="rId469"/>
    <hyperlink xmlns:r="http://schemas.openxmlformats.org/officeDocument/2006/relationships" ref="AD471" r:id="rId470"/>
    <hyperlink xmlns:r="http://schemas.openxmlformats.org/officeDocument/2006/relationships" ref="AD472" r:id="rId471"/>
    <hyperlink xmlns:r="http://schemas.openxmlformats.org/officeDocument/2006/relationships" ref="AD473" r:id="rId472"/>
    <hyperlink xmlns:r="http://schemas.openxmlformats.org/officeDocument/2006/relationships" ref="AD474" r:id="rId473"/>
    <hyperlink xmlns:r="http://schemas.openxmlformats.org/officeDocument/2006/relationships" ref="AD475" r:id="rId474"/>
    <hyperlink xmlns:r="http://schemas.openxmlformats.org/officeDocument/2006/relationships" ref="AD476" r:id="rId475"/>
    <hyperlink xmlns:r="http://schemas.openxmlformats.org/officeDocument/2006/relationships" ref="AD477" r:id="rId476"/>
    <hyperlink xmlns:r="http://schemas.openxmlformats.org/officeDocument/2006/relationships" ref="AD478" r:id="rId477"/>
    <hyperlink xmlns:r="http://schemas.openxmlformats.org/officeDocument/2006/relationships" ref="AD479" r:id="rId478"/>
    <hyperlink xmlns:r="http://schemas.openxmlformats.org/officeDocument/2006/relationships" ref="AD480" r:id="rId479"/>
    <hyperlink xmlns:r="http://schemas.openxmlformats.org/officeDocument/2006/relationships" ref="AD481" r:id="rId480"/>
    <hyperlink xmlns:r="http://schemas.openxmlformats.org/officeDocument/2006/relationships" ref="AD482" r:id="rId481"/>
    <hyperlink xmlns:r="http://schemas.openxmlformats.org/officeDocument/2006/relationships" ref="AD483" r:id="rId482"/>
    <hyperlink xmlns:r="http://schemas.openxmlformats.org/officeDocument/2006/relationships" ref="AD484" r:id="rId483"/>
    <hyperlink xmlns:r="http://schemas.openxmlformats.org/officeDocument/2006/relationships" ref="AD485" r:id="rId484"/>
    <hyperlink xmlns:r="http://schemas.openxmlformats.org/officeDocument/2006/relationships" ref="AD486" r:id="rId485"/>
    <hyperlink xmlns:r="http://schemas.openxmlformats.org/officeDocument/2006/relationships" ref="AD487" r:id="rId486"/>
    <hyperlink xmlns:r="http://schemas.openxmlformats.org/officeDocument/2006/relationships" ref="AD488" r:id="rId487"/>
    <hyperlink xmlns:r="http://schemas.openxmlformats.org/officeDocument/2006/relationships" ref="AD489" r:id="rId488"/>
    <hyperlink xmlns:r="http://schemas.openxmlformats.org/officeDocument/2006/relationships" ref="AD490" r:id="rId489"/>
    <hyperlink xmlns:r="http://schemas.openxmlformats.org/officeDocument/2006/relationships" ref="AD491" r:id="rId490"/>
    <hyperlink xmlns:r="http://schemas.openxmlformats.org/officeDocument/2006/relationships" ref="AD492" r:id="rId491"/>
    <hyperlink xmlns:r="http://schemas.openxmlformats.org/officeDocument/2006/relationships" ref="AD493" r:id="rId492"/>
    <hyperlink xmlns:r="http://schemas.openxmlformats.org/officeDocument/2006/relationships" ref="AD494" r:id="rId493"/>
    <hyperlink xmlns:r="http://schemas.openxmlformats.org/officeDocument/2006/relationships" ref="AD495" r:id="rId494"/>
    <hyperlink xmlns:r="http://schemas.openxmlformats.org/officeDocument/2006/relationships" ref="AD496" r:id="rId495"/>
    <hyperlink xmlns:r="http://schemas.openxmlformats.org/officeDocument/2006/relationships" ref="AD497" r:id="rId496"/>
    <hyperlink xmlns:r="http://schemas.openxmlformats.org/officeDocument/2006/relationships" ref="AD498" r:id="rId497"/>
    <hyperlink xmlns:r="http://schemas.openxmlformats.org/officeDocument/2006/relationships" ref="AD499" r:id="rId498"/>
    <hyperlink xmlns:r="http://schemas.openxmlformats.org/officeDocument/2006/relationships" ref="AD500" r:id="rId499"/>
    <hyperlink xmlns:r="http://schemas.openxmlformats.org/officeDocument/2006/relationships" ref="AD501" r:id="rId500"/>
    <hyperlink xmlns:r="http://schemas.openxmlformats.org/officeDocument/2006/relationships" ref="AD502" r:id="rId501"/>
    <hyperlink xmlns:r="http://schemas.openxmlformats.org/officeDocument/2006/relationships" ref="AD503" r:id="rId502"/>
    <hyperlink xmlns:r="http://schemas.openxmlformats.org/officeDocument/2006/relationships" ref="AD504" r:id="rId503"/>
    <hyperlink xmlns:r="http://schemas.openxmlformats.org/officeDocument/2006/relationships" ref="AD505" r:id="rId504"/>
    <hyperlink xmlns:r="http://schemas.openxmlformats.org/officeDocument/2006/relationships" ref="AD506" r:id="rId505"/>
    <hyperlink xmlns:r="http://schemas.openxmlformats.org/officeDocument/2006/relationships" ref="AD507" r:id="rId506"/>
    <hyperlink xmlns:r="http://schemas.openxmlformats.org/officeDocument/2006/relationships" ref="AD508" r:id="rId507"/>
    <hyperlink xmlns:r="http://schemas.openxmlformats.org/officeDocument/2006/relationships" ref="AD509" r:id="rId508"/>
    <hyperlink xmlns:r="http://schemas.openxmlformats.org/officeDocument/2006/relationships" ref="AD510" r:id="rId509"/>
    <hyperlink xmlns:r="http://schemas.openxmlformats.org/officeDocument/2006/relationships" ref="AD511" r:id="rId510"/>
    <hyperlink xmlns:r="http://schemas.openxmlformats.org/officeDocument/2006/relationships" ref="AD512" r:id="rId511"/>
    <hyperlink xmlns:r="http://schemas.openxmlformats.org/officeDocument/2006/relationships" ref="AD513" r:id="rId512"/>
    <hyperlink xmlns:r="http://schemas.openxmlformats.org/officeDocument/2006/relationships" ref="AD514" r:id="rId513"/>
    <hyperlink xmlns:r="http://schemas.openxmlformats.org/officeDocument/2006/relationships" ref="AD515" r:id="rId514"/>
    <hyperlink xmlns:r="http://schemas.openxmlformats.org/officeDocument/2006/relationships" ref="AD516" r:id="rId515"/>
    <hyperlink xmlns:r="http://schemas.openxmlformats.org/officeDocument/2006/relationships" ref="AD517" r:id="rId516"/>
    <hyperlink xmlns:r="http://schemas.openxmlformats.org/officeDocument/2006/relationships" ref="AD518" r:id="rId517"/>
    <hyperlink xmlns:r="http://schemas.openxmlformats.org/officeDocument/2006/relationships" ref="AD519" r:id="rId518"/>
    <hyperlink xmlns:r="http://schemas.openxmlformats.org/officeDocument/2006/relationships" ref="AD520" r:id="rId519"/>
    <hyperlink xmlns:r="http://schemas.openxmlformats.org/officeDocument/2006/relationships" ref="AD521" r:id="rId520"/>
    <hyperlink xmlns:r="http://schemas.openxmlformats.org/officeDocument/2006/relationships" ref="AD522" r:id="rId521"/>
    <hyperlink xmlns:r="http://schemas.openxmlformats.org/officeDocument/2006/relationships" ref="AD523" r:id="rId522"/>
    <hyperlink xmlns:r="http://schemas.openxmlformats.org/officeDocument/2006/relationships" ref="AD524" r:id="rId523"/>
    <hyperlink xmlns:r="http://schemas.openxmlformats.org/officeDocument/2006/relationships" ref="AD525" r:id="rId524"/>
    <hyperlink xmlns:r="http://schemas.openxmlformats.org/officeDocument/2006/relationships" ref="AD526" r:id="rId525"/>
    <hyperlink xmlns:r="http://schemas.openxmlformats.org/officeDocument/2006/relationships" ref="AD527" r:id="rId526"/>
    <hyperlink xmlns:r="http://schemas.openxmlformats.org/officeDocument/2006/relationships" ref="AD528" r:id="rId527"/>
    <hyperlink xmlns:r="http://schemas.openxmlformats.org/officeDocument/2006/relationships" ref="AD529" r:id="rId528"/>
    <hyperlink xmlns:r="http://schemas.openxmlformats.org/officeDocument/2006/relationships" ref="AD530" r:id="rId529"/>
    <hyperlink xmlns:r="http://schemas.openxmlformats.org/officeDocument/2006/relationships" ref="AD531" r:id="rId530"/>
    <hyperlink xmlns:r="http://schemas.openxmlformats.org/officeDocument/2006/relationships" ref="AD532" r:id="rId531"/>
    <hyperlink xmlns:r="http://schemas.openxmlformats.org/officeDocument/2006/relationships" ref="AD533" r:id="rId532"/>
    <hyperlink xmlns:r="http://schemas.openxmlformats.org/officeDocument/2006/relationships" ref="AD534" r:id="rId533"/>
    <hyperlink xmlns:r="http://schemas.openxmlformats.org/officeDocument/2006/relationships" ref="AD535" r:id="rId534"/>
    <hyperlink xmlns:r="http://schemas.openxmlformats.org/officeDocument/2006/relationships" ref="AD536" r:id="rId535"/>
    <hyperlink xmlns:r="http://schemas.openxmlformats.org/officeDocument/2006/relationships" ref="AD537" r:id="rId536"/>
    <hyperlink xmlns:r="http://schemas.openxmlformats.org/officeDocument/2006/relationships" ref="AD538" r:id="rId537"/>
    <hyperlink xmlns:r="http://schemas.openxmlformats.org/officeDocument/2006/relationships" ref="AD539" r:id="rId538"/>
    <hyperlink xmlns:r="http://schemas.openxmlformats.org/officeDocument/2006/relationships" ref="AD540" r:id="rId539"/>
    <hyperlink xmlns:r="http://schemas.openxmlformats.org/officeDocument/2006/relationships" ref="AD541" r:id="rId540"/>
    <hyperlink xmlns:r="http://schemas.openxmlformats.org/officeDocument/2006/relationships" ref="AD542" r:id="rId541"/>
    <hyperlink xmlns:r="http://schemas.openxmlformats.org/officeDocument/2006/relationships" ref="AD543" r:id="rId542"/>
    <hyperlink xmlns:r="http://schemas.openxmlformats.org/officeDocument/2006/relationships" ref="AD544" r:id="rId543"/>
    <hyperlink xmlns:r="http://schemas.openxmlformats.org/officeDocument/2006/relationships" ref="AD545" r:id="rId544"/>
    <hyperlink xmlns:r="http://schemas.openxmlformats.org/officeDocument/2006/relationships" ref="AD546" r:id="rId545"/>
    <hyperlink xmlns:r="http://schemas.openxmlformats.org/officeDocument/2006/relationships" ref="AD547" r:id="rId546"/>
    <hyperlink xmlns:r="http://schemas.openxmlformats.org/officeDocument/2006/relationships" ref="AD548" r:id="rId547"/>
    <hyperlink xmlns:r="http://schemas.openxmlformats.org/officeDocument/2006/relationships" ref="AD549" r:id="rId548"/>
    <hyperlink xmlns:r="http://schemas.openxmlformats.org/officeDocument/2006/relationships" ref="AD550" r:id="rId549"/>
    <hyperlink xmlns:r="http://schemas.openxmlformats.org/officeDocument/2006/relationships" ref="AD551" r:id="rId550"/>
    <hyperlink xmlns:r="http://schemas.openxmlformats.org/officeDocument/2006/relationships" ref="AD552" r:id="rId551"/>
    <hyperlink xmlns:r="http://schemas.openxmlformats.org/officeDocument/2006/relationships" ref="AD553" r:id="rId552"/>
    <hyperlink xmlns:r="http://schemas.openxmlformats.org/officeDocument/2006/relationships" ref="AD554" r:id="rId553"/>
    <hyperlink xmlns:r="http://schemas.openxmlformats.org/officeDocument/2006/relationships" ref="AD555" r:id="rId554"/>
    <hyperlink xmlns:r="http://schemas.openxmlformats.org/officeDocument/2006/relationships" ref="AD556" r:id="rId555"/>
    <hyperlink xmlns:r="http://schemas.openxmlformats.org/officeDocument/2006/relationships" ref="AD557" r:id="rId556"/>
    <hyperlink xmlns:r="http://schemas.openxmlformats.org/officeDocument/2006/relationships" ref="AD558" r:id="rId557"/>
    <hyperlink xmlns:r="http://schemas.openxmlformats.org/officeDocument/2006/relationships" ref="AD559" r:id="rId558"/>
    <hyperlink xmlns:r="http://schemas.openxmlformats.org/officeDocument/2006/relationships" ref="AD560" r:id="rId559"/>
    <hyperlink xmlns:r="http://schemas.openxmlformats.org/officeDocument/2006/relationships" ref="AD561" r:id="rId560"/>
    <hyperlink xmlns:r="http://schemas.openxmlformats.org/officeDocument/2006/relationships" ref="AD562" r:id="rId561"/>
    <hyperlink xmlns:r="http://schemas.openxmlformats.org/officeDocument/2006/relationships" ref="AD563" r:id="rId562"/>
    <hyperlink xmlns:r="http://schemas.openxmlformats.org/officeDocument/2006/relationships" ref="AD564" r:id="rId563"/>
    <hyperlink xmlns:r="http://schemas.openxmlformats.org/officeDocument/2006/relationships" ref="AD565" r:id="rId564"/>
    <hyperlink xmlns:r="http://schemas.openxmlformats.org/officeDocument/2006/relationships" ref="AD566" r:id="rId565"/>
    <hyperlink xmlns:r="http://schemas.openxmlformats.org/officeDocument/2006/relationships" ref="AD567" r:id="rId566"/>
    <hyperlink xmlns:r="http://schemas.openxmlformats.org/officeDocument/2006/relationships" ref="AD568" r:id="rId567"/>
    <hyperlink xmlns:r="http://schemas.openxmlformats.org/officeDocument/2006/relationships" ref="AD569" r:id="rId568"/>
    <hyperlink xmlns:r="http://schemas.openxmlformats.org/officeDocument/2006/relationships" ref="AD570" r:id="rId569"/>
    <hyperlink xmlns:r="http://schemas.openxmlformats.org/officeDocument/2006/relationships" ref="AD571" r:id="rId570"/>
    <hyperlink xmlns:r="http://schemas.openxmlformats.org/officeDocument/2006/relationships" ref="AD572" r:id="rId571"/>
    <hyperlink xmlns:r="http://schemas.openxmlformats.org/officeDocument/2006/relationships" ref="AD573" r:id="rId572"/>
    <hyperlink xmlns:r="http://schemas.openxmlformats.org/officeDocument/2006/relationships" ref="AD574" r:id="rId573"/>
    <hyperlink xmlns:r="http://schemas.openxmlformats.org/officeDocument/2006/relationships" ref="AD575" r:id="rId574"/>
    <hyperlink xmlns:r="http://schemas.openxmlformats.org/officeDocument/2006/relationships" ref="AD576" r:id="rId575"/>
    <hyperlink xmlns:r="http://schemas.openxmlformats.org/officeDocument/2006/relationships" ref="AD577" r:id="rId576"/>
    <hyperlink xmlns:r="http://schemas.openxmlformats.org/officeDocument/2006/relationships" ref="AD578" r:id="rId577"/>
    <hyperlink xmlns:r="http://schemas.openxmlformats.org/officeDocument/2006/relationships" ref="AD579" r:id="rId578"/>
    <hyperlink xmlns:r="http://schemas.openxmlformats.org/officeDocument/2006/relationships" ref="AD580" r:id="rId579"/>
    <hyperlink xmlns:r="http://schemas.openxmlformats.org/officeDocument/2006/relationships" ref="AD581" r:id="rId580"/>
    <hyperlink xmlns:r="http://schemas.openxmlformats.org/officeDocument/2006/relationships" ref="AD582" r:id="rId581"/>
    <hyperlink xmlns:r="http://schemas.openxmlformats.org/officeDocument/2006/relationships" ref="AD583" r:id="rId582"/>
    <hyperlink xmlns:r="http://schemas.openxmlformats.org/officeDocument/2006/relationships" ref="AD584" r:id="rId583"/>
    <hyperlink xmlns:r="http://schemas.openxmlformats.org/officeDocument/2006/relationships" ref="AD585" r:id="rId584"/>
    <hyperlink xmlns:r="http://schemas.openxmlformats.org/officeDocument/2006/relationships" ref="AD586" r:id="rId585"/>
    <hyperlink xmlns:r="http://schemas.openxmlformats.org/officeDocument/2006/relationships" ref="AD587" r:id="rId586"/>
    <hyperlink xmlns:r="http://schemas.openxmlformats.org/officeDocument/2006/relationships" ref="AD588" r:id="rId587"/>
    <hyperlink xmlns:r="http://schemas.openxmlformats.org/officeDocument/2006/relationships" ref="AD589" r:id="rId588"/>
    <hyperlink xmlns:r="http://schemas.openxmlformats.org/officeDocument/2006/relationships" ref="AD590" r:id="rId589"/>
    <hyperlink xmlns:r="http://schemas.openxmlformats.org/officeDocument/2006/relationships" ref="AD591" r:id="rId590"/>
    <hyperlink xmlns:r="http://schemas.openxmlformats.org/officeDocument/2006/relationships" ref="AD592" r:id="rId591"/>
    <hyperlink xmlns:r="http://schemas.openxmlformats.org/officeDocument/2006/relationships" ref="AD593" r:id="rId592"/>
    <hyperlink xmlns:r="http://schemas.openxmlformats.org/officeDocument/2006/relationships" ref="AD594" r:id="rId593"/>
    <hyperlink xmlns:r="http://schemas.openxmlformats.org/officeDocument/2006/relationships" ref="AD595" r:id="rId594"/>
    <hyperlink xmlns:r="http://schemas.openxmlformats.org/officeDocument/2006/relationships" ref="AD596" r:id="rId595"/>
    <hyperlink xmlns:r="http://schemas.openxmlformats.org/officeDocument/2006/relationships" ref="AD597" r:id="rId596"/>
    <hyperlink xmlns:r="http://schemas.openxmlformats.org/officeDocument/2006/relationships" ref="AD598" r:id="rId597"/>
    <hyperlink xmlns:r="http://schemas.openxmlformats.org/officeDocument/2006/relationships" ref="AD599" r:id="rId598"/>
    <hyperlink xmlns:r="http://schemas.openxmlformats.org/officeDocument/2006/relationships" ref="AD600" r:id="rId599"/>
    <hyperlink xmlns:r="http://schemas.openxmlformats.org/officeDocument/2006/relationships" ref="AD601" r:id="rId600"/>
    <hyperlink xmlns:r="http://schemas.openxmlformats.org/officeDocument/2006/relationships" ref="AD602" r:id="rId601"/>
    <hyperlink xmlns:r="http://schemas.openxmlformats.org/officeDocument/2006/relationships" ref="AD603" r:id="rId602"/>
    <hyperlink xmlns:r="http://schemas.openxmlformats.org/officeDocument/2006/relationships" ref="AD604" r:id="rId603"/>
    <hyperlink xmlns:r="http://schemas.openxmlformats.org/officeDocument/2006/relationships" ref="AD605" r:id="rId604"/>
    <hyperlink xmlns:r="http://schemas.openxmlformats.org/officeDocument/2006/relationships" ref="AD606" r:id="rId605"/>
    <hyperlink xmlns:r="http://schemas.openxmlformats.org/officeDocument/2006/relationships" ref="AD607" r:id="rId606"/>
    <hyperlink xmlns:r="http://schemas.openxmlformats.org/officeDocument/2006/relationships" ref="AD608" r:id="rId607"/>
    <hyperlink xmlns:r="http://schemas.openxmlformats.org/officeDocument/2006/relationships" ref="AD609" r:id="rId608"/>
    <hyperlink xmlns:r="http://schemas.openxmlformats.org/officeDocument/2006/relationships" ref="AD610" r:id="rId609"/>
    <hyperlink xmlns:r="http://schemas.openxmlformats.org/officeDocument/2006/relationships" ref="AD611" r:id="rId610"/>
    <hyperlink xmlns:r="http://schemas.openxmlformats.org/officeDocument/2006/relationships" ref="AD612" r:id="rId611"/>
    <hyperlink xmlns:r="http://schemas.openxmlformats.org/officeDocument/2006/relationships" ref="AD613" r:id="rId612"/>
    <hyperlink xmlns:r="http://schemas.openxmlformats.org/officeDocument/2006/relationships" ref="AD614" r:id="rId613"/>
    <hyperlink xmlns:r="http://schemas.openxmlformats.org/officeDocument/2006/relationships" ref="AD615" r:id="rId614"/>
    <hyperlink xmlns:r="http://schemas.openxmlformats.org/officeDocument/2006/relationships" ref="AD616" r:id="rId615"/>
    <hyperlink xmlns:r="http://schemas.openxmlformats.org/officeDocument/2006/relationships" ref="AD617" r:id="rId616"/>
    <hyperlink xmlns:r="http://schemas.openxmlformats.org/officeDocument/2006/relationships" ref="AD618" r:id="rId617"/>
    <hyperlink xmlns:r="http://schemas.openxmlformats.org/officeDocument/2006/relationships" ref="AD619" r:id="rId618"/>
    <hyperlink xmlns:r="http://schemas.openxmlformats.org/officeDocument/2006/relationships" ref="AD620" r:id="rId619"/>
    <hyperlink xmlns:r="http://schemas.openxmlformats.org/officeDocument/2006/relationships" ref="AD621" r:id="rId620"/>
    <hyperlink xmlns:r="http://schemas.openxmlformats.org/officeDocument/2006/relationships" ref="AD622" r:id="rId621"/>
    <hyperlink xmlns:r="http://schemas.openxmlformats.org/officeDocument/2006/relationships" ref="AD623" r:id="rId622"/>
    <hyperlink xmlns:r="http://schemas.openxmlformats.org/officeDocument/2006/relationships" ref="AD624" r:id="rId623"/>
    <hyperlink xmlns:r="http://schemas.openxmlformats.org/officeDocument/2006/relationships" ref="AD625" r:id="rId624"/>
    <hyperlink xmlns:r="http://schemas.openxmlformats.org/officeDocument/2006/relationships" ref="AD626" r:id="rId625"/>
    <hyperlink xmlns:r="http://schemas.openxmlformats.org/officeDocument/2006/relationships" ref="AD627" r:id="rId626"/>
    <hyperlink xmlns:r="http://schemas.openxmlformats.org/officeDocument/2006/relationships" ref="AD628" r:id="rId627"/>
    <hyperlink xmlns:r="http://schemas.openxmlformats.org/officeDocument/2006/relationships" ref="AD629" r:id="rId628"/>
    <hyperlink xmlns:r="http://schemas.openxmlformats.org/officeDocument/2006/relationships" ref="AD630" r:id="rId629"/>
    <hyperlink xmlns:r="http://schemas.openxmlformats.org/officeDocument/2006/relationships" ref="AD631" r:id="rId630"/>
    <hyperlink xmlns:r="http://schemas.openxmlformats.org/officeDocument/2006/relationships" ref="AD632" r:id="rId631"/>
    <hyperlink xmlns:r="http://schemas.openxmlformats.org/officeDocument/2006/relationships" ref="AD633" r:id="rId632"/>
    <hyperlink xmlns:r="http://schemas.openxmlformats.org/officeDocument/2006/relationships" ref="AD634" r:id="rId633"/>
    <hyperlink xmlns:r="http://schemas.openxmlformats.org/officeDocument/2006/relationships" ref="AD635" r:id="rId634"/>
    <hyperlink xmlns:r="http://schemas.openxmlformats.org/officeDocument/2006/relationships" ref="AD636" r:id="rId635"/>
    <hyperlink xmlns:r="http://schemas.openxmlformats.org/officeDocument/2006/relationships" ref="AD637" r:id="rId636"/>
    <hyperlink xmlns:r="http://schemas.openxmlformats.org/officeDocument/2006/relationships" ref="AD638" r:id="rId637"/>
    <hyperlink xmlns:r="http://schemas.openxmlformats.org/officeDocument/2006/relationships" ref="AD639" r:id="rId638"/>
    <hyperlink xmlns:r="http://schemas.openxmlformats.org/officeDocument/2006/relationships" ref="AD640" r:id="rId639"/>
    <hyperlink xmlns:r="http://schemas.openxmlformats.org/officeDocument/2006/relationships" ref="AD641" r:id="rId640"/>
    <hyperlink xmlns:r="http://schemas.openxmlformats.org/officeDocument/2006/relationships" ref="AD642" r:id="rId641"/>
    <hyperlink xmlns:r="http://schemas.openxmlformats.org/officeDocument/2006/relationships" ref="AD643" r:id="rId642"/>
    <hyperlink xmlns:r="http://schemas.openxmlformats.org/officeDocument/2006/relationships" ref="AD644" r:id="rId643"/>
    <hyperlink xmlns:r="http://schemas.openxmlformats.org/officeDocument/2006/relationships" ref="AD645" r:id="rId644"/>
    <hyperlink xmlns:r="http://schemas.openxmlformats.org/officeDocument/2006/relationships" ref="AD646" r:id="rId645"/>
    <hyperlink xmlns:r="http://schemas.openxmlformats.org/officeDocument/2006/relationships" ref="AD647" r:id="rId646"/>
    <hyperlink xmlns:r="http://schemas.openxmlformats.org/officeDocument/2006/relationships" ref="AD648" r:id="rId647"/>
    <hyperlink xmlns:r="http://schemas.openxmlformats.org/officeDocument/2006/relationships" ref="AD649" r:id="rId648"/>
    <hyperlink xmlns:r="http://schemas.openxmlformats.org/officeDocument/2006/relationships" ref="AD650" r:id="rId649"/>
    <hyperlink xmlns:r="http://schemas.openxmlformats.org/officeDocument/2006/relationships" ref="AD651" r:id="rId650"/>
    <hyperlink xmlns:r="http://schemas.openxmlformats.org/officeDocument/2006/relationships" ref="AD652" r:id="rId651"/>
    <hyperlink xmlns:r="http://schemas.openxmlformats.org/officeDocument/2006/relationships" ref="AD653" r:id="rId652"/>
    <hyperlink xmlns:r="http://schemas.openxmlformats.org/officeDocument/2006/relationships" ref="AD654" r:id="rId653"/>
    <hyperlink xmlns:r="http://schemas.openxmlformats.org/officeDocument/2006/relationships" ref="AD655" r:id="rId654"/>
    <hyperlink xmlns:r="http://schemas.openxmlformats.org/officeDocument/2006/relationships" ref="AD656" r:id="rId655"/>
    <hyperlink xmlns:r="http://schemas.openxmlformats.org/officeDocument/2006/relationships" ref="AD657" r:id="rId656"/>
    <hyperlink xmlns:r="http://schemas.openxmlformats.org/officeDocument/2006/relationships" ref="AD658" r:id="rId657"/>
    <hyperlink xmlns:r="http://schemas.openxmlformats.org/officeDocument/2006/relationships" ref="AD659" r:id="rId658"/>
    <hyperlink xmlns:r="http://schemas.openxmlformats.org/officeDocument/2006/relationships" ref="AD660" r:id="rId659"/>
    <hyperlink xmlns:r="http://schemas.openxmlformats.org/officeDocument/2006/relationships" ref="AD661" r:id="rId660"/>
    <hyperlink xmlns:r="http://schemas.openxmlformats.org/officeDocument/2006/relationships" ref="AD662" r:id="rId661"/>
    <hyperlink xmlns:r="http://schemas.openxmlformats.org/officeDocument/2006/relationships" ref="AD663" r:id="rId662"/>
    <hyperlink xmlns:r="http://schemas.openxmlformats.org/officeDocument/2006/relationships" ref="AD664" r:id="rId663"/>
    <hyperlink xmlns:r="http://schemas.openxmlformats.org/officeDocument/2006/relationships" ref="AD665" r:id="rId664"/>
    <hyperlink xmlns:r="http://schemas.openxmlformats.org/officeDocument/2006/relationships" ref="AD666" r:id="rId665"/>
    <hyperlink xmlns:r="http://schemas.openxmlformats.org/officeDocument/2006/relationships" ref="AD667" r:id="rId666"/>
    <hyperlink xmlns:r="http://schemas.openxmlformats.org/officeDocument/2006/relationships" ref="AD668" r:id="rId667"/>
    <hyperlink xmlns:r="http://schemas.openxmlformats.org/officeDocument/2006/relationships" ref="AD669" r:id="rId668"/>
    <hyperlink xmlns:r="http://schemas.openxmlformats.org/officeDocument/2006/relationships" ref="AD670" r:id="rId669"/>
    <hyperlink xmlns:r="http://schemas.openxmlformats.org/officeDocument/2006/relationships" ref="AD671" r:id="rId670"/>
    <hyperlink xmlns:r="http://schemas.openxmlformats.org/officeDocument/2006/relationships" ref="AD672" r:id="rId671"/>
    <hyperlink xmlns:r="http://schemas.openxmlformats.org/officeDocument/2006/relationships" ref="AD673" r:id="rId672"/>
    <hyperlink xmlns:r="http://schemas.openxmlformats.org/officeDocument/2006/relationships" ref="AD674" r:id="rId673"/>
    <hyperlink xmlns:r="http://schemas.openxmlformats.org/officeDocument/2006/relationships" ref="AD675" r:id="rId674"/>
    <hyperlink xmlns:r="http://schemas.openxmlformats.org/officeDocument/2006/relationships" ref="AD676" r:id="rId675"/>
    <hyperlink xmlns:r="http://schemas.openxmlformats.org/officeDocument/2006/relationships" ref="AD677" r:id="rId676"/>
    <hyperlink xmlns:r="http://schemas.openxmlformats.org/officeDocument/2006/relationships" ref="AD678" r:id="rId677"/>
    <hyperlink xmlns:r="http://schemas.openxmlformats.org/officeDocument/2006/relationships" ref="AD679" r:id="rId678"/>
    <hyperlink xmlns:r="http://schemas.openxmlformats.org/officeDocument/2006/relationships" ref="AD680" r:id="rId679"/>
    <hyperlink xmlns:r="http://schemas.openxmlformats.org/officeDocument/2006/relationships" ref="AD681" r:id="rId680"/>
    <hyperlink xmlns:r="http://schemas.openxmlformats.org/officeDocument/2006/relationships" ref="AD682" r:id="rId681"/>
    <hyperlink xmlns:r="http://schemas.openxmlformats.org/officeDocument/2006/relationships" ref="AD683" r:id="rId682"/>
    <hyperlink xmlns:r="http://schemas.openxmlformats.org/officeDocument/2006/relationships" ref="AD684" r:id="rId683"/>
    <hyperlink xmlns:r="http://schemas.openxmlformats.org/officeDocument/2006/relationships" ref="AD685" r:id="rId684"/>
    <hyperlink xmlns:r="http://schemas.openxmlformats.org/officeDocument/2006/relationships" ref="AD686" r:id="rId685"/>
    <hyperlink xmlns:r="http://schemas.openxmlformats.org/officeDocument/2006/relationships" ref="AD687" r:id="rId686"/>
    <hyperlink xmlns:r="http://schemas.openxmlformats.org/officeDocument/2006/relationships" ref="AD688" r:id="rId687"/>
    <hyperlink xmlns:r="http://schemas.openxmlformats.org/officeDocument/2006/relationships" ref="AD689" r:id="rId688"/>
    <hyperlink xmlns:r="http://schemas.openxmlformats.org/officeDocument/2006/relationships" ref="AD690" r:id="rId689"/>
    <hyperlink xmlns:r="http://schemas.openxmlformats.org/officeDocument/2006/relationships" ref="AD691" r:id="rId690"/>
    <hyperlink xmlns:r="http://schemas.openxmlformats.org/officeDocument/2006/relationships" ref="AD692" r:id="rId691"/>
    <hyperlink xmlns:r="http://schemas.openxmlformats.org/officeDocument/2006/relationships" ref="AD693" r:id="rId692"/>
    <hyperlink xmlns:r="http://schemas.openxmlformats.org/officeDocument/2006/relationships" ref="AD694" r:id="rId693"/>
    <hyperlink xmlns:r="http://schemas.openxmlformats.org/officeDocument/2006/relationships" ref="AD695" r:id="rId694"/>
    <hyperlink xmlns:r="http://schemas.openxmlformats.org/officeDocument/2006/relationships" ref="AD696" r:id="rId695"/>
    <hyperlink xmlns:r="http://schemas.openxmlformats.org/officeDocument/2006/relationships" ref="AD697" r:id="rId696"/>
    <hyperlink xmlns:r="http://schemas.openxmlformats.org/officeDocument/2006/relationships" ref="AD698" r:id="rId697"/>
    <hyperlink xmlns:r="http://schemas.openxmlformats.org/officeDocument/2006/relationships" ref="AD699" r:id="rId698"/>
    <hyperlink xmlns:r="http://schemas.openxmlformats.org/officeDocument/2006/relationships" ref="AD700" r:id="rId699"/>
    <hyperlink xmlns:r="http://schemas.openxmlformats.org/officeDocument/2006/relationships" ref="AD701" r:id="rId700"/>
    <hyperlink xmlns:r="http://schemas.openxmlformats.org/officeDocument/2006/relationships" ref="AD702" r:id="rId701"/>
    <hyperlink xmlns:r="http://schemas.openxmlformats.org/officeDocument/2006/relationships" ref="AD703" r:id="rId702"/>
    <hyperlink xmlns:r="http://schemas.openxmlformats.org/officeDocument/2006/relationships" ref="AD704" r:id="rId703"/>
    <hyperlink xmlns:r="http://schemas.openxmlformats.org/officeDocument/2006/relationships" ref="AD705" r:id="rId704"/>
    <hyperlink xmlns:r="http://schemas.openxmlformats.org/officeDocument/2006/relationships" ref="AD706" r:id="rId705"/>
    <hyperlink xmlns:r="http://schemas.openxmlformats.org/officeDocument/2006/relationships" ref="AD707" r:id="rId706"/>
    <hyperlink xmlns:r="http://schemas.openxmlformats.org/officeDocument/2006/relationships" ref="AD708" r:id="rId707"/>
    <hyperlink xmlns:r="http://schemas.openxmlformats.org/officeDocument/2006/relationships" ref="AD709" r:id="rId708"/>
    <hyperlink xmlns:r="http://schemas.openxmlformats.org/officeDocument/2006/relationships" ref="AD710" r:id="rId709"/>
    <hyperlink xmlns:r="http://schemas.openxmlformats.org/officeDocument/2006/relationships" ref="AD711" r:id="rId710"/>
    <hyperlink xmlns:r="http://schemas.openxmlformats.org/officeDocument/2006/relationships" ref="AD712" r:id="rId711"/>
    <hyperlink xmlns:r="http://schemas.openxmlformats.org/officeDocument/2006/relationships" ref="AD713" r:id="rId712"/>
    <hyperlink xmlns:r="http://schemas.openxmlformats.org/officeDocument/2006/relationships" ref="AD714" r:id="rId713"/>
    <hyperlink xmlns:r="http://schemas.openxmlformats.org/officeDocument/2006/relationships" ref="AD715" r:id="rId714"/>
    <hyperlink xmlns:r="http://schemas.openxmlformats.org/officeDocument/2006/relationships" ref="AD716" r:id="rId715"/>
    <hyperlink xmlns:r="http://schemas.openxmlformats.org/officeDocument/2006/relationships" ref="AD717" r:id="rId716"/>
    <hyperlink xmlns:r="http://schemas.openxmlformats.org/officeDocument/2006/relationships" ref="AD718" r:id="rId717"/>
    <hyperlink xmlns:r="http://schemas.openxmlformats.org/officeDocument/2006/relationships" ref="AD719" r:id="rId718"/>
    <hyperlink xmlns:r="http://schemas.openxmlformats.org/officeDocument/2006/relationships" ref="AD720" r:id="rId719"/>
    <hyperlink xmlns:r="http://schemas.openxmlformats.org/officeDocument/2006/relationships" ref="AD721" r:id="rId720"/>
    <hyperlink xmlns:r="http://schemas.openxmlformats.org/officeDocument/2006/relationships" ref="AD722" r:id="rId721"/>
    <hyperlink xmlns:r="http://schemas.openxmlformats.org/officeDocument/2006/relationships" ref="AD723" r:id="rId722"/>
    <hyperlink xmlns:r="http://schemas.openxmlformats.org/officeDocument/2006/relationships" ref="AD724" r:id="rId723"/>
    <hyperlink xmlns:r="http://schemas.openxmlformats.org/officeDocument/2006/relationships" ref="AD725" r:id="rId724"/>
    <hyperlink xmlns:r="http://schemas.openxmlformats.org/officeDocument/2006/relationships" ref="AD726" r:id="rId725"/>
    <hyperlink xmlns:r="http://schemas.openxmlformats.org/officeDocument/2006/relationships" ref="AD727" r:id="rId726"/>
    <hyperlink xmlns:r="http://schemas.openxmlformats.org/officeDocument/2006/relationships" ref="AD728" r:id="rId727"/>
    <hyperlink xmlns:r="http://schemas.openxmlformats.org/officeDocument/2006/relationships" ref="AD729" r:id="rId728"/>
    <hyperlink xmlns:r="http://schemas.openxmlformats.org/officeDocument/2006/relationships" ref="AD730" r:id="rId729"/>
    <hyperlink xmlns:r="http://schemas.openxmlformats.org/officeDocument/2006/relationships" ref="AD731" r:id="rId730"/>
    <hyperlink xmlns:r="http://schemas.openxmlformats.org/officeDocument/2006/relationships" ref="AD732" r:id="rId731"/>
    <hyperlink xmlns:r="http://schemas.openxmlformats.org/officeDocument/2006/relationships" ref="AD733" r:id="rId732"/>
    <hyperlink xmlns:r="http://schemas.openxmlformats.org/officeDocument/2006/relationships" ref="AD734" r:id="rId733"/>
    <hyperlink xmlns:r="http://schemas.openxmlformats.org/officeDocument/2006/relationships" ref="AD735" r:id="rId734"/>
    <hyperlink xmlns:r="http://schemas.openxmlformats.org/officeDocument/2006/relationships" ref="AD736" r:id="rId735"/>
    <hyperlink xmlns:r="http://schemas.openxmlformats.org/officeDocument/2006/relationships" ref="AD737" r:id="rId736"/>
    <hyperlink xmlns:r="http://schemas.openxmlformats.org/officeDocument/2006/relationships" ref="AD738" r:id="rId737"/>
    <hyperlink xmlns:r="http://schemas.openxmlformats.org/officeDocument/2006/relationships" ref="AD739" r:id="rId738"/>
    <hyperlink xmlns:r="http://schemas.openxmlformats.org/officeDocument/2006/relationships" ref="AD740" r:id="rId739"/>
    <hyperlink xmlns:r="http://schemas.openxmlformats.org/officeDocument/2006/relationships" ref="AD741" r:id="rId740"/>
    <hyperlink xmlns:r="http://schemas.openxmlformats.org/officeDocument/2006/relationships" ref="AD742" r:id="rId741"/>
    <hyperlink xmlns:r="http://schemas.openxmlformats.org/officeDocument/2006/relationships" ref="AD743" r:id="rId742"/>
    <hyperlink xmlns:r="http://schemas.openxmlformats.org/officeDocument/2006/relationships" ref="AD744" r:id="rId743"/>
    <hyperlink xmlns:r="http://schemas.openxmlformats.org/officeDocument/2006/relationships" ref="AD745" r:id="rId744"/>
    <hyperlink xmlns:r="http://schemas.openxmlformats.org/officeDocument/2006/relationships" ref="AD746" r:id="rId745"/>
    <hyperlink xmlns:r="http://schemas.openxmlformats.org/officeDocument/2006/relationships" ref="AD747" r:id="rId746"/>
    <hyperlink xmlns:r="http://schemas.openxmlformats.org/officeDocument/2006/relationships" ref="AD748" r:id="rId747"/>
    <hyperlink xmlns:r="http://schemas.openxmlformats.org/officeDocument/2006/relationships" ref="AD749" r:id="rId748"/>
    <hyperlink xmlns:r="http://schemas.openxmlformats.org/officeDocument/2006/relationships" ref="AD750" r:id="rId749"/>
    <hyperlink xmlns:r="http://schemas.openxmlformats.org/officeDocument/2006/relationships" ref="AD751" r:id="rId750"/>
    <hyperlink xmlns:r="http://schemas.openxmlformats.org/officeDocument/2006/relationships" ref="AD752" r:id="rId751"/>
    <hyperlink xmlns:r="http://schemas.openxmlformats.org/officeDocument/2006/relationships" ref="AD753" r:id="rId752"/>
    <hyperlink xmlns:r="http://schemas.openxmlformats.org/officeDocument/2006/relationships" ref="AD754" r:id="rId753"/>
    <hyperlink xmlns:r="http://schemas.openxmlformats.org/officeDocument/2006/relationships" ref="AD755" r:id="rId754"/>
    <hyperlink xmlns:r="http://schemas.openxmlformats.org/officeDocument/2006/relationships" ref="AD756" r:id="rId755"/>
    <hyperlink xmlns:r="http://schemas.openxmlformats.org/officeDocument/2006/relationships" ref="AD757" r:id="rId756"/>
    <hyperlink xmlns:r="http://schemas.openxmlformats.org/officeDocument/2006/relationships" ref="AD758" r:id="rId757"/>
    <hyperlink xmlns:r="http://schemas.openxmlformats.org/officeDocument/2006/relationships" ref="AD759" r:id="rId758"/>
    <hyperlink xmlns:r="http://schemas.openxmlformats.org/officeDocument/2006/relationships" ref="AD760" r:id="rId759"/>
    <hyperlink xmlns:r="http://schemas.openxmlformats.org/officeDocument/2006/relationships" ref="AD761" r:id="rId760"/>
    <hyperlink xmlns:r="http://schemas.openxmlformats.org/officeDocument/2006/relationships" ref="AD762" r:id="rId761"/>
    <hyperlink xmlns:r="http://schemas.openxmlformats.org/officeDocument/2006/relationships" ref="AD763" r:id="rId762"/>
    <hyperlink xmlns:r="http://schemas.openxmlformats.org/officeDocument/2006/relationships" ref="AD764" r:id="rId763"/>
    <hyperlink xmlns:r="http://schemas.openxmlformats.org/officeDocument/2006/relationships" ref="AD765" r:id="rId764"/>
    <hyperlink xmlns:r="http://schemas.openxmlformats.org/officeDocument/2006/relationships" ref="AD766" r:id="rId765"/>
    <hyperlink xmlns:r="http://schemas.openxmlformats.org/officeDocument/2006/relationships" ref="AD767" r:id="rId766"/>
    <hyperlink xmlns:r="http://schemas.openxmlformats.org/officeDocument/2006/relationships" ref="AD768" r:id="rId767"/>
    <hyperlink xmlns:r="http://schemas.openxmlformats.org/officeDocument/2006/relationships" ref="AD769" r:id="rId768"/>
    <hyperlink xmlns:r="http://schemas.openxmlformats.org/officeDocument/2006/relationships" ref="AD770" r:id="rId769"/>
    <hyperlink xmlns:r="http://schemas.openxmlformats.org/officeDocument/2006/relationships" ref="AD771" r:id="rId770"/>
    <hyperlink xmlns:r="http://schemas.openxmlformats.org/officeDocument/2006/relationships" ref="AD772" r:id="rId771"/>
    <hyperlink xmlns:r="http://schemas.openxmlformats.org/officeDocument/2006/relationships" ref="AD773" r:id="rId772"/>
    <hyperlink xmlns:r="http://schemas.openxmlformats.org/officeDocument/2006/relationships" ref="AD774" r:id="rId773"/>
    <hyperlink xmlns:r="http://schemas.openxmlformats.org/officeDocument/2006/relationships" ref="AD775" r:id="rId774"/>
    <hyperlink xmlns:r="http://schemas.openxmlformats.org/officeDocument/2006/relationships" ref="AD776" r:id="rId775"/>
    <hyperlink xmlns:r="http://schemas.openxmlformats.org/officeDocument/2006/relationships" ref="AD777" r:id="rId776"/>
    <hyperlink xmlns:r="http://schemas.openxmlformats.org/officeDocument/2006/relationships" ref="AD778" r:id="rId777"/>
    <hyperlink xmlns:r="http://schemas.openxmlformats.org/officeDocument/2006/relationships" ref="AD779" r:id="rId778"/>
    <hyperlink xmlns:r="http://schemas.openxmlformats.org/officeDocument/2006/relationships" ref="AD780" r:id="rId779"/>
    <hyperlink xmlns:r="http://schemas.openxmlformats.org/officeDocument/2006/relationships" ref="AD781" r:id="rId780"/>
    <hyperlink xmlns:r="http://schemas.openxmlformats.org/officeDocument/2006/relationships" ref="AD782" r:id="rId781"/>
    <hyperlink xmlns:r="http://schemas.openxmlformats.org/officeDocument/2006/relationships" ref="AD783" r:id="rId782"/>
    <hyperlink xmlns:r="http://schemas.openxmlformats.org/officeDocument/2006/relationships" ref="AD784" r:id="rId783"/>
    <hyperlink xmlns:r="http://schemas.openxmlformats.org/officeDocument/2006/relationships" ref="AD785" r:id="rId784"/>
    <hyperlink xmlns:r="http://schemas.openxmlformats.org/officeDocument/2006/relationships" ref="AD786" r:id="rId785"/>
    <hyperlink xmlns:r="http://schemas.openxmlformats.org/officeDocument/2006/relationships" ref="AD787" r:id="rId786"/>
    <hyperlink xmlns:r="http://schemas.openxmlformats.org/officeDocument/2006/relationships" ref="AD788" r:id="rId787"/>
    <hyperlink xmlns:r="http://schemas.openxmlformats.org/officeDocument/2006/relationships" ref="AD789" r:id="rId788"/>
    <hyperlink xmlns:r="http://schemas.openxmlformats.org/officeDocument/2006/relationships" ref="AD790" r:id="rId789"/>
    <hyperlink xmlns:r="http://schemas.openxmlformats.org/officeDocument/2006/relationships" ref="AD791" r:id="rId790"/>
    <hyperlink xmlns:r="http://schemas.openxmlformats.org/officeDocument/2006/relationships" ref="AD792" r:id="rId791"/>
    <hyperlink xmlns:r="http://schemas.openxmlformats.org/officeDocument/2006/relationships" ref="AD793" r:id="rId792"/>
    <hyperlink xmlns:r="http://schemas.openxmlformats.org/officeDocument/2006/relationships" ref="AD794" r:id="rId793"/>
    <hyperlink xmlns:r="http://schemas.openxmlformats.org/officeDocument/2006/relationships" ref="AD795" r:id="rId794"/>
    <hyperlink xmlns:r="http://schemas.openxmlformats.org/officeDocument/2006/relationships" ref="AD796" r:id="rId795"/>
    <hyperlink xmlns:r="http://schemas.openxmlformats.org/officeDocument/2006/relationships" ref="AD797" r:id="rId796"/>
    <hyperlink xmlns:r="http://schemas.openxmlformats.org/officeDocument/2006/relationships" ref="AD798" r:id="rId797"/>
    <hyperlink xmlns:r="http://schemas.openxmlformats.org/officeDocument/2006/relationships" ref="AD799" r:id="rId798"/>
    <hyperlink xmlns:r="http://schemas.openxmlformats.org/officeDocument/2006/relationships" ref="AD800" r:id="rId799"/>
    <hyperlink xmlns:r="http://schemas.openxmlformats.org/officeDocument/2006/relationships" ref="AD801" r:id="rId800"/>
    <hyperlink xmlns:r="http://schemas.openxmlformats.org/officeDocument/2006/relationships" ref="AD802" r:id="rId801"/>
    <hyperlink xmlns:r="http://schemas.openxmlformats.org/officeDocument/2006/relationships" ref="AD803" r:id="rId802"/>
    <hyperlink xmlns:r="http://schemas.openxmlformats.org/officeDocument/2006/relationships" ref="AD804" r:id="rId803"/>
    <hyperlink xmlns:r="http://schemas.openxmlformats.org/officeDocument/2006/relationships" ref="AD805" r:id="rId804"/>
    <hyperlink xmlns:r="http://schemas.openxmlformats.org/officeDocument/2006/relationships" ref="AD806" r:id="rId805"/>
    <hyperlink xmlns:r="http://schemas.openxmlformats.org/officeDocument/2006/relationships" ref="AD807" r:id="rId806"/>
    <hyperlink xmlns:r="http://schemas.openxmlformats.org/officeDocument/2006/relationships" ref="AD808" r:id="rId807"/>
    <hyperlink xmlns:r="http://schemas.openxmlformats.org/officeDocument/2006/relationships" ref="AD809" r:id="rId808"/>
    <hyperlink xmlns:r="http://schemas.openxmlformats.org/officeDocument/2006/relationships" ref="AD810" r:id="rId809"/>
    <hyperlink xmlns:r="http://schemas.openxmlformats.org/officeDocument/2006/relationships" ref="AD811" r:id="rId810"/>
    <hyperlink xmlns:r="http://schemas.openxmlformats.org/officeDocument/2006/relationships" ref="AD812" r:id="rId811"/>
    <hyperlink xmlns:r="http://schemas.openxmlformats.org/officeDocument/2006/relationships" ref="AD813" r:id="rId812"/>
    <hyperlink xmlns:r="http://schemas.openxmlformats.org/officeDocument/2006/relationships" ref="AD814" r:id="rId813"/>
    <hyperlink xmlns:r="http://schemas.openxmlformats.org/officeDocument/2006/relationships" ref="AD815" r:id="rId814"/>
    <hyperlink xmlns:r="http://schemas.openxmlformats.org/officeDocument/2006/relationships" ref="AD816" r:id="rId815"/>
    <hyperlink xmlns:r="http://schemas.openxmlformats.org/officeDocument/2006/relationships" ref="AD817" r:id="rId816"/>
    <hyperlink xmlns:r="http://schemas.openxmlformats.org/officeDocument/2006/relationships" ref="AD818" r:id="rId817"/>
    <hyperlink xmlns:r="http://schemas.openxmlformats.org/officeDocument/2006/relationships" ref="AD819" r:id="rId818"/>
    <hyperlink xmlns:r="http://schemas.openxmlformats.org/officeDocument/2006/relationships" ref="AD820" r:id="rId819"/>
    <hyperlink xmlns:r="http://schemas.openxmlformats.org/officeDocument/2006/relationships" ref="AD821" r:id="rId820"/>
    <hyperlink xmlns:r="http://schemas.openxmlformats.org/officeDocument/2006/relationships" ref="AD822" r:id="rId821"/>
    <hyperlink xmlns:r="http://schemas.openxmlformats.org/officeDocument/2006/relationships" ref="AD823" r:id="rId822"/>
    <hyperlink xmlns:r="http://schemas.openxmlformats.org/officeDocument/2006/relationships" ref="AD824" r:id="rId823"/>
    <hyperlink xmlns:r="http://schemas.openxmlformats.org/officeDocument/2006/relationships" ref="AD825" r:id="rId824"/>
    <hyperlink xmlns:r="http://schemas.openxmlformats.org/officeDocument/2006/relationships" ref="AD826" r:id="rId825"/>
    <hyperlink xmlns:r="http://schemas.openxmlformats.org/officeDocument/2006/relationships" ref="AD827" r:id="rId826"/>
    <hyperlink xmlns:r="http://schemas.openxmlformats.org/officeDocument/2006/relationships" ref="AD828" r:id="rId827"/>
    <hyperlink xmlns:r="http://schemas.openxmlformats.org/officeDocument/2006/relationships" ref="AD829" r:id="rId828"/>
    <hyperlink xmlns:r="http://schemas.openxmlformats.org/officeDocument/2006/relationships" ref="AD830" r:id="rId829"/>
    <hyperlink xmlns:r="http://schemas.openxmlformats.org/officeDocument/2006/relationships" ref="AD831" r:id="rId830"/>
    <hyperlink xmlns:r="http://schemas.openxmlformats.org/officeDocument/2006/relationships" ref="AD832" r:id="rId831"/>
    <hyperlink xmlns:r="http://schemas.openxmlformats.org/officeDocument/2006/relationships" ref="AD833" r:id="rId832"/>
    <hyperlink xmlns:r="http://schemas.openxmlformats.org/officeDocument/2006/relationships" ref="AD834" r:id="rId833"/>
    <hyperlink xmlns:r="http://schemas.openxmlformats.org/officeDocument/2006/relationships" ref="AD835" r:id="rId834"/>
    <hyperlink xmlns:r="http://schemas.openxmlformats.org/officeDocument/2006/relationships" ref="AD836" r:id="rId835"/>
    <hyperlink xmlns:r="http://schemas.openxmlformats.org/officeDocument/2006/relationships" ref="AD837" r:id="rId836"/>
    <hyperlink xmlns:r="http://schemas.openxmlformats.org/officeDocument/2006/relationships" ref="AD838" r:id="rId837"/>
    <hyperlink xmlns:r="http://schemas.openxmlformats.org/officeDocument/2006/relationships" ref="AD839" r:id="rId838"/>
    <hyperlink xmlns:r="http://schemas.openxmlformats.org/officeDocument/2006/relationships" ref="AD840" r:id="rId839"/>
    <hyperlink xmlns:r="http://schemas.openxmlformats.org/officeDocument/2006/relationships" ref="AD841" r:id="rId840"/>
    <hyperlink xmlns:r="http://schemas.openxmlformats.org/officeDocument/2006/relationships" ref="AD842" r:id="rId841"/>
    <hyperlink xmlns:r="http://schemas.openxmlformats.org/officeDocument/2006/relationships" ref="AD843" r:id="rId842"/>
    <hyperlink xmlns:r="http://schemas.openxmlformats.org/officeDocument/2006/relationships" ref="AD844" r:id="rId843"/>
    <hyperlink xmlns:r="http://schemas.openxmlformats.org/officeDocument/2006/relationships" ref="AD845" r:id="rId844"/>
    <hyperlink xmlns:r="http://schemas.openxmlformats.org/officeDocument/2006/relationships" ref="AD846" r:id="rId845"/>
    <hyperlink xmlns:r="http://schemas.openxmlformats.org/officeDocument/2006/relationships" ref="AD847" r:id="rId846"/>
    <hyperlink xmlns:r="http://schemas.openxmlformats.org/officeDocument/2006/relationships" ref="AD848" r:id="rId847"/>
    <hyperlink xmlns:r="http://schemas.openxmlformats.org/officeDocument/2006/relationships" ref="AD849" r:id="rId848"/>
    <hyperlink xmlns:r="http://schemas.openxmlformats.org/officeDocument/2006/relationships" ref="AD850" r:id="rId849"/>
    <hyperlink xmlns:r="http://schemas.openxmlformats.org/officeDocument/2006/relationships" ref="AD851" r:id="rId850"/>
    <hyperlink xmlns:r="http://schemas.openxmlformats.org/officeDocument/2006/relationships" ref="AD852" r:id="rId851"/>
    <hyperlink xmlns:r="http://schemas.openxmlformats.org/officeDocument/2006/relationships" ref="AD853" r:id="rId852"/>
    <hyperlink xmlns:r="http://schemas.openxmlformats.org/officeDocument/2006/relationships" ref="AD854" r:id="rId853"/>
    <hyperlink xmlns:r="http://schemas.openxmlformats.org/officeDocument/2006/relationships" ref="AD855" r:id="rId854"/>
    <hyperlink xmlns:r="http://schemas.openxmlformats.org/officeDocument/2006/relationships" ref="AD856" r:id="rId855"/>
    <hyperlink xmlns:r="http://schemas.openxmlformats.org/officeDocument/2006/relationships" ref="AD857" r:id="rId856"/>
    <hyperlink xmlns:r="http://schemas.openxmlformats.org/officeDocument/2006/relationships" ref="AD858" r:id="rId857"/>
    <hyperlink xmlns:r="http://schemas.openxmlformats.org/officeDocument/2006/relationships" ref="AD859" r:id="rId858"/>
    <hyperlink xmlns:r="http://schemas.openxmlformats.org/officeDocument/2006/relationships" ref="AD860" r:id="rId859"/>
    <hyperlink xmlns:r="http://schemas.openxmlformats.org/officeDocument/2006/relationships" ref="AD861" r:id="rId860"/>
    <hyperlink xmlns:r="http://schemas.openxmlformats.org/officeDocument/2006/relationships" ref="AD862" r:id="rId861"/>
    <hyperlink xmlns:r="http://schemas.openxmlformats.org/officeDocument/2006/relationships" ref="AD863" r:id="rId862"/>
    <hyperlink xmlns:r="http://schemas.openxmlformats.org/officeDocument/2006/relationships" ref="AD864" r:id="rId863"/>
    <hyperlink xmlns:r="http://schemas.openxmlformats.org/officeDocument/2006/relationships" ref="AD865" r:id="rId864"/>
    <hyperlink xmlns:r="http://schemas.openxmlformats.org/officeDocument/2006/relationships" ref="AD866" r:id="rId865"/>
    <hyperlink xmlns:r="http://schemas.openxmlformats.org/officeDocument/2006/relationships" ref="AD867" r:id="rId866"/>
    <hyperlink xmlns:r="http://schemas.openxmlformats.org/officeDocument/2006/relationships" ref="AD868" r:id="rId867"/>
    <hyperlink xmlns:r="http://schemas.openxmlformats.org/officeDocument/2006/relationships" ref="AD869" r:id="rId868"/>
    <hyperlink xmlns:r="http://schemas.openxmlformats.org/officeDocument/2006/relationships" ref="AD870" r:id="rId869"/>
    <hyperlink xmlns:r="http://schemas.openxmlformats.org/officeDocument/2006/relationships" ref="AD871" r:id="rId870"/>
    <hyperlink xmlns:r="http://schemas.openxmlformats.org/officeDocument/2006/relationships" ref="AD872" r:id="rId871"/>
    <hyperlink xmlns:r="http://schemas.openxmlformats.org/officeDocument/2006/relationships" ref="AD873" r:id="rId872"/>
    <hyperlink xmlns:r="http://schemas.openxmlformats.org/officeDocument/2006/relationships" ref="AD874" r:id="rId873"/>
    <hyperlink xmlns:r="http://schemas.openxmlformats.org/officeDocument/2006/relationships" ref="AD875" r:id="rId874"/>
    <hyperlink xmlns:r="http://schemas.openxmlformats.org/officeDocument/2006/relationships" ref="AD876" r:id="rId875"/>
    <hyperlink xmlns:r="http://schemas.openxmlformats.org/officeDocument/2006/relationships" ref="AD877" r:id="rId876"/>
    <hyperlink xmlns:r="http://schemas.openxmlformats.org/officeDocument/2006/relationships" ref="AD878" r:id="rId877"/>
    <hyperlink xmlns:r="http://schemas.openxmlformats.org/officeDocument/2006/relationships" ref="AD879" r:id="rId878"/>
    <hyperlink xmlns:r="http://schemas.openxmlformats.org/officeDocument/2006/relationships" ref="AD880" r:id="rId879"/>
    <hyperlink xmlns:r="http://schemas.openxmlformats.org/officeDocument/2006/relationships" ref="AD881" r:id="rId880"/>
    <hyperlink xmlns:r="http://schemas.openxmlformats.org/officeDocument/2006/relationships" ref="AD882" r:id="rId881"/>
    <hyperlink xmlns:r="http://schemas.openxmlformats.org/officeDocument/2006/relationships" ref="AD883" r:id="rId882"/>
    <hyperlink xmlns:r="http://schemas.openxmlformats.org/officeDocument/2006/relationships" ref="AD884" r:id="rId883"/>
    <hyperlink xmlns:r="http://schemas.openxmlformats.org/officeDocument/2006/relationships" ref="AD885" r:id="rId884"/>
    <hyperlink xmlns:r="http://schemas.openxmlformats.org/officeDocument/2006/relationships" ref="AD886" r:id="rId885"/>
    <hyperlink xmlns:r="http://schemas.openxmlformats.org/officeDocument/2006/relationships" ref="AD887" r:id="rId886"/>
    <hyperlink xmlns:r="http://schemas.openxmlformats.org/officeDocument/2006/relationships" ref="AD888" r:id="rId887"/>
    <hyperlink xmlns:r="http://schemas.openxmlformats.org/officeDocument/2006/relationships" ref="AD889" r:id="rId888"/>
    <hyperlink xmlns:r="http://schemas.openxmlformats.org/officeDocument/2006/relationships" ref="AD890" r:id="rId889"/>
    <hyperlink xmlns:r="http://schemas.openxmlformats.org/officeDocument/2006/relationships" ref="AD891" r:id="rId890"/>
    <hyperlink xmlns:r="http://schemas.openxmlformats.org/officeDocument/2006/relationships" ref="AD892" r:id="rId891"/>
    <hyperlink xmlns:r="http://schemas.openxmlformats.org/officeDocument/2006/relationships" ref="AD893" r:id="rId892"/>
    <hyperlink xmlns:r="http://schemas.openxmlformats.org/officeDocument/2006/relationships" ref="AD894" r:id="rId893"/>
    <hyperlink xmlns:r="http://schemas.openxmlformats.org/officeDocument/2006/relationships" ref="AD895" r:id="rId894"/>
    <hyperlink xmlns:r="http://schemas.openxmlformats.org/officeDocument/2006/relationships" ref="AD896" r:id="rId895"/>
    <hyperlink xmlns:r="http://schemas.openxmlformats.org/officeDocument/2006/relationships" ref="AD897" r:id="rId896"/>
    <hyperlink xmlns:r="http://schemas.openxmlformats.org/officeDocument/2006/relationships" ref="AD898" r:id="rId897"/>
    <hyperlink xmlns:r="http://schemas.openxmlformats.org/officeDocument/2006/relationships" ref="AD899" r:id="rId898"/>
    <hyperlink xmlns:r="http://schemas.openxmlformats.org/officeDocument/2006/relationships" ref="AD900" r:id="rId899"/>
    <hyperlink xmlns:r="http://schemas.openxmlformats.org/officeDocument/2006/relationships" ref="AD901" r:id="rId900"/>
    <hyperlink xmlns:r="http://schemas.openxmlformats.org/officeDocument/2006/relationships" ref="AD902" r:id="rId901"/>
    <hyperlink xmlns:r="http://schemas.openxmlformats.org/officeDocument/2006/relationships" ref="AD903" r:id="rId902"/>
    <hyperlink xmlns:r="http://schemas.openxmlformats.org/officeDocument/2006/relationships" ref="AD904" r:id="rId903"/>
    <hyperlink xmlns:r="http://schemas.openxmlformats.org/officeDocument/2006/relationships" ref="AD905" r:id="rId904"/>
    <hyperlink xmlns:r="http://schemas.openxmlformats.org/officeDocument/2006/relationships" ref="AD906" r:id="rId905"/>
    <hyperlink xmlns:r="http://schemas.openxmlformats.org/officeDocument/2006/relationships" ref="AD907" r:id="rId906"/>
    <hyperlink xmlns:r="http://schemas.openxmlformats.org/officeDocument/2006/relationships" ref="AD908" r:id="rId907"/>
    <hyperlink xmlns:r="http://schemas.openxmlformats.org/officeDocument/2006/relationships" ref="AD909" r:id="rId908"/>
    <hyperlink xmlns:r="http://schemas.openxmlformats.org/officeDocument/2006/relationships" ref="AD910" r:id="rId909"/>
    <hyperlink xmlns:r="http://schemas.openxmlformats.org/officeDocument/2006/relationships" ref="AD911" r:id="rId910"/>
    <hyperlink xmlns:r="http://schemas.openxmlformats.org/officeDocument/2006/relationships" ref="AD912" r:id="rId911"/>
    <hyperlink xmlns:r="http://schemas.openxmlformats.org/officeDocument/2006/relationships" ref="AD913" r:id="rId912"/>
    <hyperlink xmlns:r="http://schemas.openxmlformats.org/officeDocument/2006/relationships" ref="AD914" r:id="rId913"/>
    <hyperlink xmlns:r="http://schemas.openxmlformats.org/officeDocument/2006/relationships" ref="AD915" r:id="rId914"/>
    <hyperlink xmlns:r="http://schemas.openxmlformats.org/officeDocument/2006/relationships" ref="AD916" r:id="rId915"/>
    <hyperlink xmlns:r="http://schemas.openxmlformats.org/officeDocument/2006/relationships" ref="AD917" r:id="rId916"/>
    <hyperlink xmlns:r="http://schemas.openxmlformats.org/officeDocument/2006/relationships" ref="AD918" r:id="rId917"/>
    <hyperlink xmlns:r="http://schemas.openxmlformats.org/officeDocument/2006/relationships" ref="AD919" r:id="rId918"/>
    <hyperlink xmlns:r="http://schemas.openxmlformats.org/officeDocument/2006/relationships" ref="AD920" r:id="rId919"/>
    <hyperlink xmlns:r="http://schemas.openxmlformats.org/officeDocument/2006/relationships" ref="AD921" r:id="rId920"/>
    <hyperlink xmlns:r="http://schemas.openxmlformats.org/officeDocument/2006/relationships" ref="AD922" r:id="rId921"/>
    <hyperlink xmlns:r="http://schemas.openxmlformats.org/officeDocument/2006/relationships" ref="AD923" r:id="rId922"/>
    <hyperlink xmlns:r="http://schemas.openxmlformats.org/officeDocument/2006/relationships" ref="AD924" r:id="rId923"/>
    <hyperlink xmlns:r="http://schemas.openxmlformats.org/officeDocument/2006/relationships" ref="AD925" r:id="rId924"/>
    <hyperlink xmlns:r="http://schemas.openxmlformats.org/officeDocument/2006/relationships" ref="AD926" r:id="rId925"/>
    <hyperlink xmlns:r="http://schemas.openxmlformats.org/officeDocument/2006/relationships" ref="AD927" r:id="rId926"/>
    <hyperlink xmlns:r="http://schemas.openxmlformats.org/officeDocument/2006/relationships" ref="AD928" r:id="rId927"/>
    <hyperlink xmlns:r="http://schemas.openxmlformats.org/officeDocument/2006/relationships" ref="AD929" r:id="rId928"/>
    <hyperlink xmlns:r="http://schemas.openxmlformats.org/officeDocument/2006/relationships" ref="AD930" r:id="rId929"/>
    <hyperlink xmlns:r="http://schemas.openxmlformats.org/officeDocument/2006/relationships" ref="AD931" r:id="rId930"/>
    <hyperlink xmlns:r="http://schemas.openxmlformats.org/officeDocument/2006/relationships" ref="AD932" r:id="rId931"/>
    <hyperlink xmlns:r="http://schemas.openxmlformats.org/officeDocument/2006/relationships" ref="AD933" r:id="rId932"/>
    <hyperlink xmlns:r="http://schemas.openxmlformats.org/officeDocument/2006/relationships" ref="AD934" r:id="rId933"/>
    <hyperlink xmlns:r="http://schemas.openxmlformats.org/officeDocument/2006/relationships" ref="AD935" r:id="rId934"/>
    <hyperlink xmlns:r="http://schemas.openxmlformats.org/officeDocument/2006/relationships" ref="AD936" r:id="rId935"/>
    <hyperlink xmlns:r="http://schemas.openxmlformats.org/officeDocument/2006/relationships" ref="AD937" r:id="rId936"/>
    <hyperlink xmlns:r="http://schemas.openxmlformats.org/officeDocument/2006/relationships" ref="AD938" r:id="rId937"/>
    <hyperlink xmlns:r="http://schemas.openxmlformats.org/officeDocument/2006/relationships" ref="AD939" r:id="rId938"/>
    <hyperlink xmlns:r="http://schemas.openxmlformats.org/officeDocument/2006/relationships" ref="AD940" r:id="rId939"/>
    <hyperlink xmlns:r="http://schemas.openxmlformats.org/officeDocument/2006/relationships" ref="AD941" r:id="rId940"/>
    <hyperlink xmlns:r="http://schemas.openxmlformats.org/officeDocument/2006/relationships" ref="AD942" r:id="rId941"/>
    <hyperlink xmlns:r="http://schemas.openxmlformats.org/officeDocument/2006/relationships" ref="AD943" r:id="rId942"/>
    <hyperlink xmlns:r="http://schemas.openxmlformats.org/officeDocument/2006/relationships" ref="AD944" r:id="rId943"/>
    <hyperlink xmlns:r="http://schemas.openxmlformats.org/officeDocument/2006/relationships" ref="AD945" r:id="rId944"/>
    <hyperlink xmlns:r="http://schemas.openxmlformats.org/officeDocument/2006/relationships" ref="AD946" r:id="rId945"/>
    <hyperlink xmlns:r="http://schemas.openxmlformats.org/officeDocument/2006/relationships" ref="AD947" r:id="rId946"/>
    <hyperlink xmlns:r="http://schemas.openxmlformats.org/officeDocument/2006/relationships" ref="AD948" r:id="rId947"/>
    <hyperlink xmlns:r="http://schemas.openxmlformats.org/officeDocument/2006/relationships" ref="AD949" r:id="rId948"/>
    <hyperlink xmlns:r="http://schemas.openxmlformats.org/officeDocument/2006/relationships" ref="AD950" r:id="rId949"/>
    <hyperlink xmlns:r="http://schemas.openxmlformats.org/officeDocument/2006/relationships" ref="AD951" r:id="rId950"/>
    <hyperlink xmlns:r="http://schemas.openxmlformats.org/officeDocument/2006/relationships" ref="AD952" r:id="rId951"/>
    <hyperlink xmlns:r="http://schemas.openxmlformats.org/officeDocument/2006/relationships" ref="AD953" r:id="rId952"/>
    <hyperlink xmlns:r="http://schemas.openxmlformats.org/officeDocument/2006/relationships" ref="AD954" r:id="rId953"/>
    <hyperlink xmlns:r="http://schemas.openxmlformats.org/officeDocument/2006/relationships" ref="AD955" r:id="rId954"/>
    <hyperlink xmlns:r="http://schemas.openxmlformats.org/officeDocument/2006/relationships" ref="AD956" r:id="rId955"/>
    <hyperlink xmlns:r="http://schemas.openxmlformats.org/officeDocument/2006/relationships" ref="AD957" r:id="rId956"/>
    <hyperlink xmlns:r="http://schemas.openxmlformats.org/officeDocument/2006/relationships" ref="AD958" r:id="rId957"/>
    <hyperlink xmlns:r="http://schemas.openxmlformats.org/officeDocument/2006/relationships" ref="AD959" r:id="rId958"/>
    <hyperlink xmlns:r="http://schemas.openxmlformats.org/officeDocument/2006/relationships" ref="AD960" r:id="rId959"/>
    <hyperlink xmlns:r="http://schemas.openxmlformats.org/officeDocument/2006/relationships" ref="AD961" r:id="rId960"/>
    <hyperlink xmlns:r="http://schemas.openxmlformats.org/officeDocument/2006/relationships" ref="AD962" r:id="rId961"/>
    <hyperlink xmlns:r="http://schemas.openxmlformats.org/officeDocument/2006/relationships" ref="AD963" r:id="rId962"/>
    <hyperlink xmlns:r="http://schemas.openxmlformats.org/officeDocument/2006/relationships" ref="AD964" r:id="rId963"/>
    <hyperlink xmlns:r="http://schemas.openxmlformats.org/officeDocument/2006/relationships" ref="AD965" r:id="rId964"/>
    <hyperlink xmlns:r="http://schemas.openxmlformats.org/officeDocument/2006/relationships" ref="AD966" r:id="rId965"/>
    <hyperlink xmlns:r="http://schemas.openxmlformats.org/officeDocument/2006/relationships" ref="AD967" r:id="rId966"/>
    <hyperlink xmlns:r="http://schemas.openxmlformats.org/officeDocument/2006/relationships" ref="AD968" r:id="rId967"/>
    <hyperlink xmlns:r="http://schemas.openxmlformats.org/officeDocument/2006/relationships" ref="AD969" r:id="rId968"/>
    <hyperlink xmlns:r="http://schemas.openxmlformats.org/officeDocument/2006/relationships" ref="AD970" r:id="rId969"/>
    <hyperlink xmlns:r="http://schemas.openxmlformats.org/officeDocument/2006/relationships" ref="AD971" r:id="rId970"/>
    <hyperlink xmlns:r="http://schemas.openxmlformats.org/officeDocument/2006/relationships" ref="AD972" r:id="rId971"/>
    <hyperlink xmlns:r="http://schemas.openxmlformats.org/officeDocument/2006/relationships" ref="AD973" r:id="rId972"/>
    <hyperlink xmlns:r="http://schemas.openxmlformats.org/officeDocument/2006/relationships" ref="AD974" r:id="rId973"/>
    <hyperlink xmlns:r="http://schemas.openxmlformats.org/officeDocument/2006/relationships" ref="AD975" r:id="rId974"/>
    <hyperlink xmlns:r="http://schemas.openxmlformats.org/officeDocument/2006/relationships" ref="AD976" r:id="rId975"/>
    <hyperlink xmlns:r="http://schemas.openxmlformats.org/officeDocument/2006/relationships" ref="AD977" r:id="rId976"/>
    <hyperlink xmlns:r="http://schemas.openxmlformats.org/officeDocument/2006/relationships" ref="AD978" r:id="rId977"/>
    <hyperlink xmlns:r="http://schemas.openxmlformats.org/officeDocument/2006/relationships" ref="AD979" r:id="rId978"/>
    <hyperlink xmlns:r="http://schemas.openxmlformats.org/officeDocument/2006/relationships" ref="AD980" r:id="rId979"/>
    <hyperlink xmlns:r="http://schemas.openxmlformats.org/officeDocument/2006/relationships" ref="AD981" r:id="rId980"/>
    <hyperlink xmlns:r="http://schemas.openxmlformats.org/officeDocument/2006/relationships" ref="AD982" r:id="rId981"/>
    <hyperlink xmlns:r="http://schemas.openxmlformats.org/officeDocument/2006/relationships" ref="AD983" r:id="rId982"/>
    <hyperlink xmlns:r="http://schemas.openxmlformats.org/officeDocument/2006/relationships" ref="AD984" r:id="rId983"/>
    <hyperlink xmlns:r="http://schemas.openxmlformats.org/officeDocument/2006/relationships" ref="AD985" r:id="rId984"/>
    <hyperlink xmlns:r="http://schemas.openxmlformats.org/officeDocument/2006/relationships" ref="AD986" r:id="rId985"/>
    <hyperlink xmlns:r="http://schemas.openxmlformats.org/officeDocument/2006/relationships" ref="AD987" r:id="rId986"/>
    <hyperlink xmlns:r="http://schemas.openxmlformats.org/officeDocument/2006/relationships" ref="AD988" r:id="rId987"/>
    <hyperlink xmlns:r="http://schemas.openxmlformats.org/officeDocument/2006/relationships" ref="AD989" r:id="rId988"/>
    <hyperlink xmlns:r="http://schemas.openxmlformats.org/officeDocument/2006/relationships" ref="AD990" r:id="rId989"/>
    <hyperlink xmlns:r="http://schemas.openxmlformats.org/officeDocument/2006/relationships" ref="AD991" r:id="rId990"/>
    <hyperlink xmlns:r="http://schemas.openxmlformats.org/officeDocument/2006/relationships" ref="AD992" r:id="rId991"/>
    <hyperlink xmlns:r="http://schemas.openxmlformats.org/officeDocument/2006/relationships" ref="AD993" r:id="rId992"/>
    <hyperlink xmlns:r="http://schemas.openxmlformats.org/officeDocument/2006/relationships" ref="AD994" r:id="rId993"/>
    <hyperlink xmlns:r="http://schemas.openxmlformats.org/officeDocument/2006/relationships" ref="AD995" r:id="rId994"/>
    <hyperlink xmlns:r="http://schemas.openxmlformats.org/officeDocument/2006/relationships" ref="AD996" r:id="rId995"/>
    <hyperlink xmlns:r="http://schemas.openxmlformats.org/officeDocument/2006/relationships" ref="AD997" r:id="rId996"/>
    <hyperlink xmlns:r="http://schemas.openxmlformats.org/officeDocument/2006/relationships" ref="AD998" r:id="rId997"/>
    <hyperlink xmlns:r="http://schemas.openxmlformats.org/officeDocument/2006/relationships" ref="AD999" r:id="rId998"/>
    <hyperlink xmlns:r="http://schemas.openxmlformats.org/officeDocument/2006/relationships" ref="AD1000" r:id="rId999"/>
    <hyperlink xmlns:r="http://schemas.openxmlformats.org/officeDocument/2006/relationships" ref="AD1001" r:id="rId1000"/>
    <hyperlink xmlns:r="http://schemas.openxmlformats.org/officeDocument/2006/relationships" ref="AD1002" r:id="rId1001"/>
    <hyperlink xmlns:r="http://schemas.openxmlformats.org/officeDocument/2006/relationships" ref="AD1003" r:id="rId1002"/>
    <hyperlink xmlns:r="http://schemas.openxmlformats.org/officeDocument/2006/relationships" ref="AD1004" r:id="rId1003"/>
    <hyperlink xmlns:r="http://schemas.openxmlformats.org/officeDocument/2006/relationships" ref="AD1005" r:id="rId1004"/>
    <hyperlink xmlns:r="http://schemas.openxmlformats.org/officeDocument/2006/relationships" ref="AD1006" r:id="rId1005"/>
    <hyperlink xmlns:r="http://schemas.openxmlformats.org/officeDocument/2006/relationships" ref="AD1007" r:id="rId1006"/>
    <hyperlink xmlns:r="http://schemas.openxmlformats.org/officeDocument/2006/relationships" ref="AD1008" r:id="rId1007"/>
    <hyperlink xmlns:r="http://schemas.openxmlformats.org/officeDocument/2006/relationships" ref="AD1009" r:id="rId1008"/>
    <hyperlink xmlns:r="http://schemas.openxmlformats.org/officeDocument/2006/relationships" ref="AD1010" r:id="rId1009"/>
    <hyperlink xmlns:r="http://schemas.openxmlformats.org/officeDocument/2006/relationships" ref="AD1011" r:id="rId1010"/>
    <hyperlink xmlns:r="http://schemas.openxmlformats.org/officeDocument/2006/relationships" ref="AD1012" r:id="rId1011"/>
    <hyperlink xmlns:r="http://schemas.openxmlformats.org/officeDocument/2006/relationships" ref="AD1013" r:id="rId1012"/>
    <hyperlink xmlns:r="http://schemas.openxmlformats.org/officeDocument/2006/relationships" ref="AD1014" r:id="rId1013"/>
    <hyperlink xmlns:r="http://schemas.openxmlformats.org/officeDocument/2006/relationships" ref="AD1015" r:id="rId1014"/>
    <hyperlink xmlns:r="http://schemas.openxmlformats.org/officeDocument/2006/relationships" ref="AD1016" r:id="rId1015"/>
    <hyperlink xmlns:r="http://schemas.openxmlformats.org/officeDocument/2006/relationships" ref="AD1017" r:id="rId1016"/>
    <hyperlink xmlns:r="http://schemas.openxmlformats.org/officeDocument/2006/relationships" ref="AD1018" r:id="rId1017"/>
    <hyperlink xmlns:r="http://schemas.openxmlformats.org/officeDocument/2006/relationships" ref="AD1019" r:id="rId1018"/>
    <hyperlink xmlns:r="http://schemas.openxmlformats.org/officeDocument/2006/relationships" ref="AD1020" r:id="rId1019"/>
    <hyperlink xmlns:r="http://schemas.openxmlformats.org/officeDocument/2006/relationships" ref="AD1021" r:id="rId1020"/>
    <hyperlink xmlns:r="http://schemas.openxmlformats.org/officeDocument/2006/relationships" ref="AD1022" r:id="rId1021"/>
    <hyperlink xmlns:r="http://schemas.openxmlformats.org/officeDocument/2006/relationships" ref="AD1023" r:id="rId1022"/>
    <hyperlink xmlns:r="http://schemas.openxmlformats.org/officeDocument/2006/relationships" ref="AD1024" r:id="rId1023"/>
    <hyperlink xmlns:r="http://schemas.openxmlformats.org/officeDocument/2006/relationships" ref="AD1025" r:id="rId1024"/>
    <hyperlink xmlns:r="http://schemas.openxmlformats.org/officeDocument/2006/relationships" ref="AD1026" r:id="rId1025"/>
    <hyperlink xmlns:r="http://schemas.openxmlformats.org/officeDocument/2006/relationships" ref="AD1027" r:id="rId1026"/>
    <hyperlink xmlns:r="http://schemas.openxmlformats.org/officeDocument/2006/relationships" ref="AD1028" r:id="rId1027"/>
    <hyperlink xmlns:r="http://schemas.openxmlformats.org/officeDocument/2006/relationships" ref="AD1029" r:id="rId1028"/>
    <hyperlink xmlns:r="http://schemas.openxmlformats.org/officeDocument/2006/relationships" ref="AD1030" r:id="rId1029"/>
    <hyperlink xmlns:r="http://schemas.openxmlformats.org/officeDocument/2006/relationships" ref="AD1031" r:id="rId1030"/>
    <hyperlink xmlns:r="http://schemas.openxmlformats.org/officeDocument/2006/relationships" ref="AD1032" r:id="rId1031"/>
    <hyperlink xmlns:r="http://schemas.openxmlformats.org/officeDocument/2006/relationships" ref="AD1033" r:id="rId1032"/>
    <hyperlink xmlns:r="http://schemas.openxmlformats.org/officeDocument/2006/relationships" ref="AD1034" r:id="rId1033"/>
    <hyperlink xmlns:r="http://schemas.openxmlformats.org/officeDocument/2006/relationships" ref="AD1035" r:id="rId1034"/>
    <hyperlink xmlns:r="http://schemas.openxmlformats.org/officeDocument/2006/relationships" ref="AD1036" r:id="rId1035"/>
    <hyperlink xmlns:r="http://schemas.openxmlformats.org/officeDocument/2006/relationships" ref="AD1037" r:id="rId1036"/>
    <hyperlink xmlns:r="http://schemas.openxmlformats.org/officeDocument/2006/relationships" ref="AD1038" r:id="rId1037"/>
    <hyperlink xmlns:r="http://schemas.openxmlformats.org/officeDocument/2006/relationships" ref="AD1039" r:id="rId1038"/>
    <hyperlink xmlns:r="http://schemas.openxmlformats.org/officeDocument/2006/relationships" ref="AD1040" r:id="rId1039"/>
    <hyperlink xmlns:r="http://schemas.openxmlformats.org/officeDocument/2006/relationships" ref="AD1041" r:id="rId1040"/>
    <hyperlink xmlns:r="http://schemas.openxmlformats.org/officeDocument/2006/relationships" ref="AD1042" r:id="rId1041"/>
    <hyperlink xmlns:r="http://schemas.openxmlformats.org/officeDocument/2006/relationships" ref="AD1043" r:id="rId1042"/>
    <hyperlink xmlns:r="http://schemas.openxmlformats.org/officeDocument/2006/relationships" ref="AD1044" r:id="rId1043"/>
    <hyperlink xmlns:r="http://schemas.openxmlformats.org/officeDocument/2006/relationships" ref="AD1045" r:id="rId1044"/>
    <hyperlink xmlns:r="http://schemas.openxmlformats.org/officeDocument/2006/relationships" ref="AD1046" r:id="rId1045"/>
    <hyperlink xmlns:r="http://schemas.openxmlformats.org/officeDocument/2006/relationships" ref="AD1047" r:id="rId1046"/>
    <hyperlink xmlns:r="http://schemas.openxmlformats.org/officeDocument/2006/relationships" ref="AD1048" r:id="rId1047"/>
    <hyperlink xmlns:r="http://schemas.openxmlformats.org/officeDocument/2006/relationships" ref="AD1049" r:id="rId1048"/>
    <hyperlink xmlns:r="http://schemas.openxmlformats.org/officeDocument/2006/relationships" ref="AD1050" r:id="rId1049"/>
    <hyperlink xmlns:r="http://schemas.openxmlformats.org/officeDocument/2006/relationships" ref="AD1051" r:id="rId1050"/>
    <hyperlink xmlns:r="http://schemas.openxmlformats.org/officeDocument/2006/relationships" ref="AD1052" r:id="rId1051"/>
    <hyperlink xmlns:r="http://schemas.openxmlformats.org/officeDocument/2006/relationships" ref="AD1053" r:id="rId1052"/>
    <hyperlink xmlns:r="http://schemas.openxmlformats.org/officeDocument/2006/relationships" ref="AD1054" r:id="rId1053"/>
    <hyperlink xmlns:r="http://schemas.openxmlformats.org/officeDocument/2006/relationships" ref="AD1055" r:id="rId1054"/>
    <hyperlink xmlns:r="http://schemas.openxmlformats.org/officeDocument/2006/relationships" ref="AD1056" r:id="rId1055"/>
    <hyperlink xmlns:r="http://schemas.openxmlformats.org/officeDocument/2006/relationships" ref="AD1057" r:id="rId1056"/>
    <hyperlink xmlns:r="http://schemas.openxmlformats.org/officeDocument/2006/relationships" ref="AD1058" r:id="rId1057"/>
    <hyperlink xmlns:r="http://schemas.openxmlformats.org/officeDocument/2006/relationships" ref="AD1059" r:id="rId1058"/>
    <hyperlink xmlns:r="http://schemas.openxmlformats.org/officeDocument/2006/relationships" ref="AD1060" r:id="rId1059"/>
    <hyperlink xmlns:r="http://schemas.openxmlformats.org/officeDocument/2006/relationships" ref="AD1061" r:id="rId1060"/>
    <hyperlink xmlns:r="http://schemas.openxmlformats.org/officeDocument/2006/relationships" ref="AD1062" r:id="rId1061"/>
    <hyperlink xmlns:r="http://schemas.openxmlformats.org/officeDocument/2006/relationships" ref="AD1063" r:id="rId1062"/>
    <hyperlink xmlns:r="http://schemas.openxmlformats.org/officeDocument/2006/relationships" ref="AD1064" r:id="rId1063"/>
    <hyperlink xmlns:r="http://schemas.openxmlformats.org/officeDocument/2006/relationships" ref="AD1065" r:id="rId1064"/>
    <hyperlink xmlns:r="http://schemas.openxmlformats.org/officeDocument/2006/relationships" ref="AD1066" r:id="rId1065"/>
    <hyperlink xmlns:r="http://schemas.openxmlformats.org/officeDocument/2006/relationships" ref="AD1067" r:id="rId1066"/>
    <hyperlink xmlns:r="http://schemas.openxmlformats.org/officeDocument/2006/relationships" ref="AD1068" r:id="rId1067"/>
    <hyperlink xmlns:r="http://schemas.openxmlformats.org/officeDocument/2006/relationships" ref="AD1069" r:id="rId1068"/>
    <hyperlink xmlns:r="http://schemas.openxmlformats.org/officeDocument/2006/relationships" ref="AD1070" r:id="rId1069"/>
    <hyperlink xmlns:r="http://schemas.openxmlformats.org/officeDocument/2006/relationships" ref="AD1071" r:id="rId1070"/>
    <hyperlink xmlns:r="http://schemas.openxmlformats.org/officeDocument/2006/relationships" ref="AD1072" r:id="rId1071"/>
    <hyperlink xmlns:r="http://schemas.openxmlformats.org/officeDocument/2006/relationships" ref="AD1073" r:id="rId1072"/>
    <hyperlink xmlns:r="http://schemas.openxmlformats.org/officeDocument/2006/relationships" ref="AD1074" r:id="rId1073"/>
    <hyperlink xmlns:r="http://schemas.openxmlformats.org/officeDocument/2006/relationships" ref="AD1075" r:id="rId1074"/>
    <hyperlink xmlns:r="http://schemas.openxmlformats.org/officeDocument/2006/relationships" ref="AD1076" r:id="rId1075"/>
    <hyperlink xmlns:r="http://schemas.openxmlformats.org/officeDocument/2006/relationships" ref="AD1077" r:id="rId1076"/>
    <hyperlink xmlns:r="http://schemas.openxmlformats.org/officeDocument/2006/relationships" ref="AD1078" r:id="rId1077"/>
    <hyperlink xmlns:r="http://schemas.openxmlformats.org/officeDocument/2006/relationships" ref="AD1079" r:id="rId1078"/>
    <hyperlink xmlns:r="http://schemas.openxmlformats.org/officeDocument/2006/relationships" ref="AD1080" r:id="rId1079"/>
    <hyperlink xmlns:r="http://schemas.openxmlformats.org/officeDocument/2006/relationships" ref="AD1081" r:id="rId1080"/>
    <hyperlink xmlns:r="http://schemas.openxmlformats.org/officeDocument/2006/relationships" ref="AD1082" r:id="rId1081"/>
    <hyperlink xmlns:r="http://schemas.openxmlformats.org/officeDocument/2006/relationships" ref="AD1083" r:id="rId1082"/>
    <hyperlink xmlns:r="http://schemas.openxmlformats.org/officeDocument/2006/relationships" ref="AD1084" r:id="rId1083"/>
    <hyperlink xmlns:r="http://schemas.openxmlformats.org/officeDocument/2006/relationships" ref="AD1085" r:id="rId1084"/>
    <hyperlink xmlns:r="http://schemas.openxmlformats.org/officeDocument/2006/relationships" ref="AD1086" r:id="rId1085"/>
    <hyperlink xmlns:r="http://schemas.openxmlformats.org/officeDocument/2006/relationships" ref="AD1087" r:id="rId1086"/>
    <hyperlink xmlns:r="http://schemas.openxmlformats.org/officeDocument/2006/relationships" ref="AD1088" r:id="rId1087"/>
    <hyperlink xmlns:r="http://schemas.openxmlformats.org/officeDocument/2006/relationships" ref="AD1089" r:id="rId1088"/>
    <hyperlink xmlns:r="http://schemas.openxmlformats.org/officeDocument/2006/relationships" ref="AD1090" r:id="rId1089"/>
    <hyperlink xmlns:r="http://schemas.openxmlformats.org/officeDocument/2006/relationships" ref="AD1091" r:id="rId1090"/>
    <hyperlink xmlns:r="http://schemas.openxmlformats.org/officeDocument/2006/relationships" ref="AD1092" r:id="rId1091"/>
    <hyperlink xmlns:r="http://schemas.openxmlformats.org/officeDocument/2006/relationships" ref="AD1093" r:id="rId1092"/>
    <hyperlink xmlns:r="http://schemas.openxmlformats.org/officeDocument/2006/relationships" ref="AD1094" r:id="rId1093"/>
    <hyperlink xmlns:r="http://schemas.openxmlformats.org/officeDocument/2006/relationships" ref="AD1095" r:id="rId1094"/>
    <hyperlink xmlns:r="http://schemas.openxmlformats.org/officeDocument/2006/relationships" ref="AD1096" r:id="rId1095"/>
    <hyperlink xmlns:r="http://schemas.openxmlformats.org/officeDocument/2006/relationships" ref="AD1097" r:id="rId1096"/>
    <hyperlink xmlns:r="http://schemas.openxmlformats.org/officeDocument/2006/relationships" ref="AD1098" r:id="rId1097"/>
    <hyperlink xmlns:r="http://schemas.openxmlformats.org/officeDocument/2006/relationships" ref="AD1099" r:id="rId1098"/>
    <hyperlink xmlns:r="http://schemas.openxmlformats.org/officeDocument/2006/relationships" ref="AD1100" r:id="rId1099"/>
    <hyperlink xmlns:r="http://schemas.openxmlformats.org/officeDocument/2006/relationships" ref="AD1101" r:id="rId1100"/>
    <hyperlink xmlns:r="http://schemas.openxmlformats.org/officeDocument/2006/relationships" ref="AD1102" r:id="rId1101"/>
    <hyperlink xmlns:r="http://schemas.openxmlformats.org/officeDocument/2006/relationships" ref="AD1103" r:id="rId1102"/>
    <hyperlink xmlns:r="http://schemas.openxmlformats.org/officeDocument/2006/relationships" ref="AD1104" r:id="rId1103"/>
    <hyperlink xmlns:r="http://schemas.openxmlformats.org/officeDocument/2006/relationships" ref="AD1105" r:id="rId1104"/>
    <hyperlink xmlns:r="http://schemas.openxmlformats.org/officeDocument/2006/relationships" ref="AD1106" r:id="rId1105"/>
    <hyperlink xmlns:r="http://schemas.openxmlformats.org/officeDocument/2006/relationships" ref="AD1107" r:id="rId1106"/>
    <hyperlink xmlns:r="http://schemas.openxmlformats.org/officeDocument/2006/relationships" ref="AD1108" r:id="rId1107"/>
    <hyperlink xmlns:r="http://schemas.openxmlformats.org/officeDocument/2006/relationships" ref="AD1109" r:id="rId1108"/>
    <hyperlink xmlns:r="http://schemas.openxmlformats.org/officeDocument/2006/relationships" ref="AD1110" r:id="rId1109"/>
    <hyperlink xmlns:r="http://schemas.openxmlformats.org/officeDocument/2006/relationships" ref="AD1111" r:id="rId1110"/>
    <hyperlink xmlns:r="http://schemas.openxmlformats.org/officeDocument/2006/relationships" ref="AD1112" r:id="rId1111"/>
    <hyperlink xmlns:r="http://schemas.openxmlformats.org/officeDocument/2006/relationships" ref="AD1113" r:id="rId1112"/>
    <hyperlink xmlns:r="http://schemas.openxmlformats.org/officeDocument/2006/relationships" ref="AD1114" r:id="rId1113"/>
    <hyperlink xmlns:r="http://schemas.openxmlformats.org/officeDocument/2006/relationships" ref="AD1115" r:id="rId1114"/>
    <hyperlink xmlns:r="http://schemas.openxmlformats.org/officeDocument/2006/relationships" ref="AD1116" r:id="rId1115"/>
    <hyperlink xmlns:r="http://schemas.openxmlformats.org/officeDocument/2006/relationships" ref="AD1117" r:id="rId1116"/>
    <hyperlink xmlns:r="http://schemas.openxmlformats.org/officeDocument/2006/relationships" ref="AD1118" r:id="rId1117"/>
    <hyperlink xmlns:r="http://schemas.openxmlformats.org/officeDocument/2006/relationships" ref="AD1119" r:id="rId1118"/>
    <hyperlink xmlns:r="http://schemas.openxmlformats.org/officeDocument/2006/relationships" ref="AD1120" r:id="rId1119"/>
    <hyperlink xmlns:r="http://schemas.openxmlformats.org/officeDocument/2006/relationships" ref="AD1121" r:id="rId1120"/>
    <hyperlink xmlns:r="http://schemas.openxmlformats.org/officeDocument/2006/relationships" ref="AD1122" r:id="rId1121"/>
    <hyperlink xmlns:r="http://schemas.openxmlformats.org/officeDocument/2006/relationships" ref="AD1123" r:id="rId1122"/>
    <hyperlink xmlns:r="http://schemas.openxmlformats.org/officeDocument/2006/relationships" ref="AD1124" r:id="rId1123"/>
    <hyperlink xmlns:r="http://schemas.openxmlformats.org/officeDocument/2006/relationships" ref="AD1125" r:id="rId1124"/>
    <hyperlink xmlns:r="http://schemas.openxmlformats.org/officeDocument/2006/relationships" ref="AD1126" r:id="rId1125"/>
    <hyperlink xmlns:r="http://schemas.openxmlformats.org/officeDocument/2006/relationships" ref="AD1127" r:id="rId1126"/>
    <hyperlink xmlns:r="http://schemas.openxmlformats.org/officeDocument/2006/relationships" ref="AD1128" r:id="rId1127"/>
    <hyperlink xmlns:r="http://schemas.openxmlformats.org/officeDocument/2006/relationships" ref="AD1129" r:id="rId1128"/>
    <hyperlink xmlns:r="http://schemas.openxmlformats.org/officeDocument/2006/relationships" ref="AD1130" r:id="rId1129"/>
    <hyperlink xmlns:r="http://schemas.openxmlformats.org/officeDocument/2006/relationships" ref="AD1131" r:id="rId1130"/>
    <hyperlink xmlns:r="http://schemas.openxmlformats.org/officeDocument/2006/relationships" ref="AD1132" r:id="rId1131"/>
    <hyperlink xmlns:r="http://schemas.openxmlformats.org/officeDocument/2006/relationships" ref="AD1133" r:id="rId1132"/>
    <hyperlink xmlns:r="http://schemas.openxmlformats.org/officeDocument/2006/relationships" ref="AD1134" r:id="rId1133"/>
    <hyperlink xmlns:r="http://schemas.openxmlformats.org/officeDocument/2006/relationships" ref="AD1135" r:id="rId1134"/>
    <hyperlink xmlns:r="http://schemas.openxmlformats.org/officeDocument/2006/relationships" ref="AD1136" r:id="rId1135"/>
    <hyperlink xmlns:r="http://schemas.openxmlformats.org/officeDocument/2006/relationships" ref="AD1137" r:id="rId1136"/>
    <hyperlink xmlns:r="http://schemas.openxmlformats.org/officeDocument/2006/relationships" ref="AD1138" r:id="rId1137"/>
    <hyperlink xmlns:r="http://schemas.openxmlformats.org/officeDocument/2006/relationships" ref="AD1139" r:id="rId1138"/>
    <hyperlink xmlns:r="http://schemas.openxmlformats.org/officeDocument/2006/relationships" ref="AD1140" r:id="rId1139"/>
    <hyperlink xmlns:r="http://schemas.openxmlformats.org/officeDocument/2006/relationships" ref="AD1141" r:id="rId1140"/>
    <hyperlink xmlns:r="http://schemas.openxmlformats.org/officeDocument/2006/relationships" ref="AD1142" r:id="rId1141"/>
    <hyperlink xmlns:r="http://schemas.openxmlformats.org/officeDocument/2006/relationships" ref="AD1143" r:id="rId1142"/>
    <hyperlink xmlns:r="http://schemas.openxmlformats.org/officeDocument/2006/relationships" ref="AD1144" r:id="rId1143"/>
    <hyperlink xmlns:r="http://schemas.openxmlformats.org/officeDocument/2006/relationships" ref="AD1145" r:id="rId1144"/>
    <hyperlink xmlns:r="http://schemas.openxmlformats.org/officeDocument/2006/relationships" ref="AD1146" r:id="rId1145"/>
    <hyperlink xmlns:r="http://schemas.openxmlformats.org/officeDocument/2006/relationships" ref="AD1147" r:id="rId1146"/>
    <hyperlink xmlns:r="http://schemas.openxmlformats.org/officeDocument/2006/relationships" ref="AD1148" r:id="rId1147"/>
    <hyperlink xmlns:r="http://schemas.openxmlformats.org/officeDocument/2006/relationships" ref="AD1149" r:id="rId1148"/>
    <hyperlink xmlns:r="http://schemas.openxmlformats.org/officeDocument/2006/relationships" ref="AD1150" r:id="rId1149"/>
    <hyperlink xmlns:r="http://schemas.openxmlformats.org/officeDocument/2006/relationships" ref="AD1151" r:id="rId1150"/>
    <hyperlink xmlns:r="http://schemas.openxmlformats.org/officeDocument/2006/relationships" ref="AD1152" r:id="rId1151"/>
    <hyperlink xmlns:r="http://schemas.openxmlformats.org/officeDocument/2006/relationships" ref="AD1153" r:id="rId1152"/>
    <hyperlink xmlns:r="http://schemas.openxmlformats.org/officeDocument/2006/relationships" ref="AD1154" r:id="rId1153"/>
    <hyperlink xmlns:r="http://schemas.openxmlformats.org/officeDocument/2006/relationships" ref="AD1155" r:id="rId1154"/>
    <hyperlink xmlns:r="http://schemas.openxmlformats.org/officeDocument/2006/relationships" ref="AD1156" r:id="rId1155"/>
    <hyperlink xmlns:r="http://schemas.openxmlformats.org/officeDocument/2006/relationships" ref="AD1157" r:id="rId1156"/>
    <hyperlink xmlns:r="http://schemas.openxmlformats.org/officeDocument/2006/relationships" ref="AD1158" r:id="rId1157"/>
    <hyperlink xmlns:r="http://schemas.openxmlformats.org/officeDocument/2006/relationships" ref="AD1159" r:id="rId1158"/>
    <hyperlink xmlns:r="http://schemas.openxmlformats.org/officeDocument/2006/relationships" ref="AD1160" r:id="rId1159"/>
    <hyperlink xmlns:r="http://schemas.openxmlformats.org/officeDocument/2006/relationships" ref="AD1161" r:id="rId1160"/>
    <hyperlink xmlns:r="http://schemas.openxmlformats.org/officeDocument/2006/relationships" ref="AD1162" r:id="rId1161"/>
    <hyperlink xmlns:r="http://schemas.openxmlformats.org/officeDocument/2006/relationships" ref="AD1163" r:id="rId1162"/>
    <hyperlink xmlns:r="http://schemas.openxmlformats.org/officeDocument/2006/relationships" ref="AD1164" r:id="rId1163"/>
    <hyperlink xmlns:r="http://schemas.openxmlformats.org/officeDocument/2006/relationships" ref="AD1165" r:id="rId1164"/>
    <hyperlink xmlns:r="http://schemas.openxmlformats.org/officeDocument/2006/relationships" ref="AD1166" r:id="rId1165"/>
    <hyperlink xmlns:r="http://schemas.openxmlformats.org/officeDocument/2006/relationships" ref="AD1167" r:id="rId1166"/>
    <hyperlink xmlns:r="http://schemas.openxmlformats.org/officeDocument/2006/relationships" ref="AD1168" r:id="rId1167"/>
    <hyperlink xmlns:r="http://schemas.openxmlformats.org/officeDocument/2006/relationships" ref="AD1169" r:id="rId1168"/>
    <hyperlink xmlns:r="http://schemas.openxmlformats.org/officeDocument/2006/relationships" ref="AD1170" r:id="rId1169"/>
    <hyperlink xmlns:r="http://schemas.openxmlformats.org/officeDocument/2006/relationships" ref="AD1171" r:id="rId1170"/>
    <hyperlink xmlns:r="http://schemas.openxmlformats.org/officeDocument/2006/relationships" ref="AD1172" r:id="rId1171"/>
    <hyperlink xmlns:r="http://schemas.openxmlformats.org/officeDocument/2006/relationships" ref="AD1173" r:id="rId1172"/>
    <hyperlink xmlns:r="http://schemas.openxmlformats.org/officeDocument/2006/relationships" ref="AD1174" r:id="rId1173"/>
    <hyperlink xmlns:r="http://schemas.openxmlformats.org/officeDocument/2006/relationships" ref="AD1175" r:id="rId1174"/>
    <hyperlink xmlns:r="http://schemas.openxmlformats.org/officeDocument/2006/relationships" ref="AD1176" r:id="rId1175"/>
    <hyperlink xmlns:r="http://schemas.openxmlformats.org/officeDocument/2006/relationships" ref="AD1177" r:id="rId1176"/>
    <hyperlink xmlns:r="http://schemas.openxmlformats.org/officeDocument/2006/relationships" ref="AD1178" r:id="rId1177"/>
    <hyperlink xmlns:r="http://schemas.openxmlformats.org/officeDocument/2006/relationships" ref="AD1179" r:id="rId1178"/>
    <hyperlink xmlns:r="http://schemas.openxmlformats.org/officeDocument/2006/relationships" ref="AD1180" r:id="rId1179"/>
    <hyperlink xmlns:r="http://schemas.openxmlformats.org/officeDocument/2006/relationships" ref="AD1181" r:id="rId1180"/>
    <hyperlink xmlns:r="http://schemas.openxmlformats.org/officeDocument/2006/relationships" ref="AD1182" r:id="rId1181"/>
    <hyperlink xmlns:r="http://schemas.openxmlformats.org/officeDocument/2006/relationships" ref="AD1183" r:id="rId1182"/>
    <hyperlink xmlns:r="http://schemas.openxmlformats.org/officeDocument/2006/relationships" ref="AD1184" r:id="rId1183"/>
    <hyperlink xmlns:r="http://schemas.openxmlformats.org/officeDocument/2006/relationships" ref="AD1185" r:id="rId1184"/>
    <hyperlink xmlns:r="http://schemas.openxmlformats.org/officeDocument/2006/relationships" ref="AD1186" r:id="rId1185"/>
    <hyperlink xmlns:r="http://schemas.openxmlformats.org/officeDocument/2006/relationships" ref="AD1187" r:id="rId1186"/>
    <hyperlink xmlns:r="http://schemas.openxmlformats.org/officeDocument/2006/relationships" ref="AD1188" r:id="rId1187"/>
    <hyperlink xmlns:r="http://schemas.openxmlformats.org/officeDocument/2006/relationships" ref="AD1189" r:id="rId1188"/>
    <hyperlink xmlns:r="http://schemas.openxmlformats.org/officeDocument/2006/relationships" ref="AD1190" r:id="rId1189"/>
    <hyperlink xmlns:r="http://schemas.openxmlformats.org/officeDocument/2006/relationships" ref="AD1191" r:id="rId1190"/>
    <hyperlink xmlns:r="http://schemas.openxmlformats.org/officeDocument/2006/relationships" ref="AD1192" r:id="rId1191"/>
    <hyperlink xmlns:r="http://schemas.openxmlformats.org/officeDocument/2006/relationships" ref="AD1193" r:id="rId1192"/>
    <hyperlink xmlns:r="http://schemas.openxmlformats.org/officeDocument/2006/relationships" ref="AD1194" r:id="rId1193"/>
    <hyperlink xmlns:r="http://schemas.openxmlformats.org/officeDocument/2006/relationships" ref="AD1195" r:id="rId1194"/>
    <hyperlink xmlns:r="http://schemas.openxmlformats.org/officeDocument/2006/relationships" ref="AD1196" r:id="rId1195"/>
    <hyperlink xmlns:r="http://schemas.openxmlformats.org/officeDocument/2006/relationships" ref="AD1197" r:id="rId1196"/>
    <hyperlink xmlns:r="http://schemas.openxmlformats.org/officeDocument/2006/relationships" ref="AD1198" r:id="rId1197"/>
    <hyperlink xmlns:r="http://schemas.openxmlformats.org/officeDocument/2006/relationships" ref="AD1199" r:id="rId1198"/>
    <hyperlink xmlns:r="http://schemas.openxmlformats.org/officeDocument/2006/relationships" ref="AD1200" r:id="rId1199"/>
    <hyperlink xmlns:r="http://schemas.openxmlformats.org/officeDocument/2006/relationships" ref="AD1201" r:id="rId1200"/>
    <hyperlink xmlns:r="http://schemas.openxmlformats.org/officeDocument/2006/relationships" ref="AD1202" r:id="rId1201"/>
    <hyperlink xmlns:r="http://schemas.openxmlformats.org/officeDocument/2006/relationships" ref="AD1203" r:id="rId1202"/>
    <hyperlink xmlns:r="http://schemas.openxmlformats.org/officeDocument/2006/relationships" ref="AD1204" r:id="rId1203"/>
    <hyperlink xmlns:r="http://schemas.openxmlformats.org/officeDocument/2006/relationships" ref="AD1205" r:id="rId1204"/>
    <hyperlink xmlns:r="http://schemas.openxmlformats.org/officeDocument/2006/relationships" ref="AD1206" r:id="rId1205"/>
    <hyperlink xmlns:r="http://schemas.openxmlformats.org/officeDocument/2006/relationships" ref="AD1207" r:id="rId1206"/>
    <hyperlink xmlns:r="http://schemas.openxmlformats.org/officeDocument/2006/relationships" ref="AD1208" r:id="rId1207"/>
    <hyperlink xmlns:r="http://schemas.openxmlformats.org/officeDocument/2006/relationships" ref="AD1209" r:id="rId1208"/>
    <hyperlink xmlns:r="http://schemas.openxmlformats.org/officeDocument/2006/relationships" ref="AD1210" r:id="rId1209"/>
    <hyperlink xmlns:r="http://schemas.openxmlformats.org/officeDocument/2006/relationships" ref="AD1211" r:id="rId1210"/>
    <hyperlink xmlns:r="http://schemas.openxmlformats.org/officeDocument/2006/relationships" ref="AD1212" r:id="rId1211"/>
    <hyperlink xmlns:r="http://schemas.openxmlformats.org/officeDocument/2006/relationships" ref="AD1213" r:id="rId1212"/>
    <hyperlink xmlns:r="http://schemas.openxmlformats.org/officeDocument/2006/relationships" ref="AD1214" r:id="rId1213"/>
    <hyperlink xmlns:r="http://schemas.openxmlformats.org/officeDocument/2006/relationships" ref="AD1215" r:id="rId1214"/>
    <hyperlink xmlns:r="http://schemas.openxmlformats.org/officeDocument/2006/relationships" ref="AD1216" r:id="rId1215"/>
    <hyperlink xmlns:r="http://schemas.openxmlformats.org/officeDocument/2006/relationships" ref="AD1217" r:id="rId1216"/>
    <hyperlink xmlns:r="http://schemas.openxmlformats.org/officeDocument/2006/relationships" ref="AD1218" r:id="rId1217"/>
    <hyperlink xmlns:r="http://schemas.openxmlformats.org/officeDocument/2006/relationships" ref="AD1219" r:id="rId1218"/>
    <hyperlink xmlns:r="http://schemas.openxmlformats.org/officeDocument/2006/relationships" ref="AD1220" r:id="rId1219"/>
    <hyperlink xmlns:r="http://schemas.openxmlformats.org/officeDocument/2006/relationships" ref="AD1221" r:id="rId1220"/>
    <hyperlink xmlns:r="http://schemas.openxmlformats.org/officeDocument/2006/relationships" ref="AD1222" r:id="rId1221"/>
    <hyperlink xmlns:r="http://schemas.openxmlformats.org/officeDocument/2006/relationships" ref="AD1223" r:id="rId1222"/>
    <hyperlink xmlns:r="http://schemas.openxmlformats.org/officeDocument/2006/relationships" ref="AD1224" r:id="rId1223"/>
    <hyperlink xmlns:r="http://schemas.openxmlformats.org/officeDocument/2006/relationships" ref="AD1225" r:id="rId1224"/>
    <hyperlink xmlns:r="http://schemas.openxmlformats.org/officeDocument/2006/relationships" ref="AD1226" r:id="rId1225"/>
    <hyperlink xmlns:r="http://schemas.openxmlformats.org/officeDocument/2006/relationships" ref="AD1227" r:id="rId1226"/>
    <hyperlink xmlns:r="http://schemas.openxmlformats.org/officeDocument/2006/relationships" ref="AD1228" r:id="rId1227"/>
    <hyperlink xmlns:r="http://schemas.openxmlformats.org/officeDocument/2006/relationships" ref="AD1229" r:id="rId1228"/>
    <hyperlink xmlns:r="http://schemas.openxmlformats.org/officeDocument/2006/relationships" ref="AD1230" r:id="rId1229"/>
    <hyperlink xmlns:r="http://schemas.openxmlformats.org/officeDocument/2006/relationships" ref="AD1231" r:id="rId1230"/>
    <hyperlink xmlns:r="http://schemas.openxmlformats.org/officeDocument/2006/relationships" ref="AD1232" r:id="rId1231"/>
    <hyperlink xmlns:r="http://schemas.openxmlformats.org/officeDocument/2006/relationships" ref="AD1233" r:id="rId1232"/>
    <hyperlink xmlns:r="http://schemas.openxmlformats.org/officeDocument/2006/relationships" ref="AD1234" r:id="rId1233"/>
    <hyperlink xmlns:r="http://schemas.openxmlformats.org/officeDocument/2006/relationships" ref="AD1235" r:id="rId1234"/>
    <hyperlink xmlns:r="http://schemas.openxmlformats.org/officeDocument/2006/relationships" ref="AD1236" r:id="rId1235"/>
    <hyperlink xmlns:r="http://schemas.openxmlformats.org/officeDocument/2006/relationships" ref="AD1237" r:id="rId1236"/>
    <hyperlink xmlns:r="http://schemas.openxmlformats.org/officeDocument/2006/relationships" ref="AD1238" r:id="rId1237"/>
    <hyperlink xmlns:r="http://schemas.openxmlformats.org/officeDocument/2006/relationships" ref="AD1239" r:id="rId1238"/>
    <hyperlink xmlns:r="http://schemas.openxmlformats.org/officeDocument/2006/relationships" ref="AD1240" r:id="rId1239"/>
    <hyperlink xmlns:r="http://schemas.openxmlformats.org/officeDocument/2006/relationships" ref="AD1241" r:id="rId1240"/>
    <hyperlink xmlns:r="http://schemas.openxmlformats.org/officeDocument/2006/relationships" ref="AD1242" r:id="rId1241"/>
    <hyperlink xmlns:r="http://schemas.openxmlformats.org/officeDocument/2006/relationships" ref="AD1243" r:id="rId1242"/>
    <hyperlink xmlns:r="http://schemas.openxmlformats.org/officeDocument/2006/relationships" ref="AD1244" r:id="rId1243"/>
    <hyperlink xmlns:r="http://schemas.openxmlformats.org/officeDocument/2006/relationships" ref="AD1245" r:id="rId1244"/>
    <hyperlink xmlns:r="http://schemas.openxmlformats.org/officeDocument/2006/relationships" ref="AD1246" r:id="rId1245"/>
    <hyperlink xmlns:r="http://schemas.openxmlformats.org/officeDocument/2006/relationships" ref="AD1247" r:id="rId1246"/>
    <hyperlink xmlns:r="http://schemas.openxmlformats.org/officeDocument/2006/relationships" ref="AD1248" r:id="rId1247"/>
    <hyperlink xmlns:r="http://schemas.openxmlformats.org/officeDocument/2006/relationships" ref="AD1249" r:id="rId1248"/>
    <hyperlink xmlns:r="http://schemas.openxmlformats.org/officeDocument/2006/relationships" ref="AD1250" r:id="rId1249"/>
    <hyperlink xmlns:r="http://schemas.openxmlformats.org/officeDocument/2006/relationships" ref="AD1251" r:id="rId1250"/>
    <hyperlink xmlns:r="http://schemas.openxmlformats.org/officeDocument/2006/relationships" ref="AD1252" r:id="rId1251"/>
    <hyperlink xmlns:r="http://schemas.openxmlformats.org/officeDocument/2006/relationships" ref="AD1253" r:id="rId1252"/>
    <hyperlink xmlns:r="http://schemas.openxmlformats.org/officeDocument/2006/relationships" ref="AD1254" r:id="rId1253"/>
    <hyperlink xmlns:r="http://schemas.openxmlformats.org/officeDocument/2006/relationships" ref="AD1255" r:id="rId1254"/>
    <hyperlink xmlns:r="http://schemas.openxmlformats.org/officeDocument/2006/relationships" ref="AD1256" r:id="rId1255"/>
    <hyperlink xmlns:r="http://schemas.openxmlformats.org/officeDocument/2006/relationships" ref="AD1257" r:id="rId1256"/>
    <hyperlink xmlns:r="http://schemas.openxmlformats.org/officeDocument/2006/relationships" ref="AD1258" r:id="rId1257"/>
    <hyperlink xmlns:r="http://schemas.openxmlformats.org/officeDocument/2006/relationships" ref="AD1259" r:id="rId1258"/>
    <hyperlink xmlns:r="http://schemas.openxmlformats.org/officeDocument/2006/relationships" ref="AD1260" r:id="rId1259"/>
    <hyperlink xmlns:r="http://schemas.openxmlformats.org/officeDocument/2006/relationships" ref="AD1261" r:id="rId1260"/>
    <hyperlink xmlns:r="http://schemas.openxmlformats.org/officeDocument/2006/relationships" ref="AD1262" r:id="rId1261"/>
    <hyperlink xmlns:r="http://schemas.openxmlformats.org/officeDocument/2006/relationships" ref="AD1263" r:id="rId1262"/>
    <hyperlink xmlns:r="http://schemas.openxmlformats.org/officeDocument/2006/relationships" ref="AD1264" r:id="rId1263"/>
    <hyperlink xmlns:r="http://schemas.openxmlformats.org/officeDocument/2006/relationships" ref="AD1265" r:id="rId1264"/>
    <hyperlink xmlns:r="http://schemas.openxmlformats.org/officeDocument/2006/relationships" ref="AD1266" r:id="rId1265"/>
    <hyperlink xmlns:r="http://schemas.openxmlformats.org/officeDocument/2006/relationships" ref="AD1267" r:id="rId1266"/>
    <hyperlink xmlns:r="http://schemas.openxmlformats.org/officeDocument/2006/relationships" ref="AD1268" r:id="rId1267"/>
    <hyperlink xmlns:r="http://schemas.openxmlformats.org/officeDocument/2006/relationships" ref="AD1269" r:id="rId1268"/>
    <hyperlink xmlns:r="http://schemas.openxmlformats.org/officeDocument/2006/relationships" ref="AD1270" r:id="rId1269"/>
    <hyperlink xmlns:r="http://schemas.openxmlformats.org/officeDocument/2006/relationships" ref="AD1271" r:id="rId1270"/>
    <hyperlink xmlns:r="http://schemas.openxmlformats.org/officeDocument/2006/relationships" ref="AD1272" r:id="rId1271"/>
    <hyperlink xmlns:r="http://schemas.openxmlformats.org/officeDocument/2006/relationships" ref="AD1273" r:id="rId1272"/>
    <hyperlink xmlns:r="http://schemas.openxmlformats.org/officeDocument/2006/relationships" ref="AD1274" r:id="rId1273"/>
    <hyperlink xmlns:r="http://schemas.openxmlformats.org/officeDocument/2006/relationships" ref="AD1275" r:id="rId1274"/>
    <hyperlink xmlns:r="http://schemas.openxmlformats.org/officeDocument/2006/relationships" ref="AD1276" r:id="rId1275"/>
    <hyperlink xmlns:r="http://schemas.openxmlformats.org/officeDocument/2006/relationships" ref="AD1277" r:id="rId1276"/>
    <hyperlink xmlns:r="http://schemas.openxmlformats.org/officeDocument/2006/relationships" ref="AD1278" r:id="rId1277"/>
    <hyperlink xmlns:r="http://schemas.openxmlformats.org/officeDocument/2006/relationships" ref="AD1279" r:id="rId1278"/>
    <hyperlink xmlns:r="http://schemas.openxmlformats.org/officeDocument/2006/relationships" ref="AD1280" r:id="rId1279"/>
    <hyperlink xmlns:r="http://schemas.openxmlformats.org/officeDocument/2006/relationships" ref="AD1281" r:id="rId1280"/>
    <hyperlink xmlns:r="http://schemas.openxmlformats.org/officeDocument/2006/relationships" ref="AD1282" r:id="rId1281"/>
    <hyperlink xmlns:r="http://schemas.openxmlformats.org/officeDocument/2006/relationships" ref="AD1283" r:id="rId1282"/>
    <hyperlink xmlns:r="http://schemas.openxmlformats.org/officeDocument/2006/relationships" ref="AD1284" r:id="rId1283"/>
    <hyperlink xmlns:r="http://schemas.openxmlformats.org/officeDocument/2006/relationships" ref="AD1285" r:id="rId1284"/>
    <hyperlink xmlns:r="http://schemas.openxmlformats.org/officeDocument/2006/relationships" ref="AD1286" r:id="rId1285"/>
    <hyperlink xmlns:r="http://schemas.openxmlformats.org/officeDocument/2006/relationships" ref="AD1287" r:id="rId1286"/>
    <hyperlink xmlns:r="http://schemas.openxmlformats.org/officeDocument/2006/relationships" ref="AD1288" r:id="rId1287"/>
    <hyperlink xmlns:r="http://schemas.openxmlformats.org/officeDocument/2006/relationships" ref="AD1289" r:id="rId1288"/>
    <hyperlink xmlns:r="http://schemas.openxmlformats.org/officeDocument/2006/relationships" ref="AD1290" r:id="rId1289"/>
    <hyperlink xmlns:r="http://schemas.openxmlformats.org/officeDocument/2006/relationships" ref="AD1291" r:id="rId1290"/>
    <hyperlink xmlns:r="http://schemas.openxmlformats.org/officeDocument/2006/relationships" ref="AD1292" r:id="rId1291"/>
    <hyperlink xmlns:r="http://schemas.openxmlformats.org/officeDocument/2006/relationships" ref="AD1293" r:id="rId1292"/>
    <hyperlink xmlns:r="http://schemas.openxmlformats.org/officeDocument/2006/relationships" ref="AD1294" r:id="rId1293"/>
    <hyperlink xmlns:r="http://schemas.openxmlformats.org/officeDocument/2006/relationships" ref="AD1295" r:id="rId1294"/>
    <hyperlink xmlns:r="http://schemas.openxmlformats.org/officeDocument/2006/relationships" ref="AD1296" r:id="rId1295"/>
    <hyperlink xmlns:r="http://schemas.openxmlformats.org/officeDocument/2006/relationships" ref="AD1297" r:id="rId1296"/>
    <hyperlink xmlns:r="http://schemas.openxmlformats.org/officeDocument/2006/relationships" ref="AD1298" r:id="rId1297"/>
    <hyperlink xmlns:r="http://schemas.openxmlformats.org/officeDocument/2006/relationships" ref="AD1299" r:id="rId1298"/>
    <hyperlink xmlns:r="http://schemas.openxmlformats.org/officeDocument/2006/relationships" ref="AD1300" r:id="rId1299"/>
    <hyperlink xmlns:r="http://schemas.openxmlformats.org/officeDocument/2006/relationships" ref="AD1301" r:id="rId1300"/>
    <hyperlink xmlns:r="http://schemas.openxmlformats.org/officeDocument/2006/relationships" ref="AD1302" r:id="rId1301"/>
    <hyperlink xmlns:r="http://schemas.openxmlformats.org/officeDocument/2006/relationships" ref="AD1303" r:id="rId1302"/>
    <hyperlink xmlns:r="http://schemas.openxmlformats.org/officeDocument/2006/relationships" ref="AD1304" r:id="rId1303"/>
    <hyperlink xmlns:r="http://schemas.openxmlformats.org/officeDocument/2006/relationships" ref="AD1305" r:id="rId1304"/>
    <hyperlink xmlns:r="http://schemas.openxmlformats.org/officeDocument/2006/relationships" ref="AD1306" r:id="rId1305"/>
    <hyperlink xmlns:r="http://schemas.openxmlformats.org/officeDocument/2006/relationships" ref="AD1307" r:id="rId1306"/>
    <hyperlink xmlns:r="http://schemas.openxmlformats.org/officeDocument/2006/relationships" ref="AD1308" r:id="rId1307"/>
    <hyperlink xmlns:r="http://schemas.openxmlformats.org/officeDocument/2006/relationships" ref="AD1309" r:id="rId1308"/>
    <hyperlink xmlns:r="http://schemas.openxmlformats.org/officeDocument/2006/relationships" ref="AD1310" r:id="rId1309"/>
    <hyperlink xmlns:r="http://schemas.openxmlformats.org/officeDocument/2006/relationships" ref="AD1311" r:id="rId1310"/>
    <hyperlink xmlns:r="http://schemas.openxmlformats.org/officeDocument/2006/relationships" ref="AD1312" r:id="rId1311"/>
    <hyperlink xmlns:r="http://schemas.openxmlformats.org/officeDocument/2006/relationships" ref="AD1313" r:id="rId1312"/>
    <hyperlink xmlns:r="http://schemas.openxmlformats.org/officeDocument/2006/relationships" ref="AD1314" r:id="rId1313"/>
    <hyperlink xmlns:r="http://schemas.openxmlformats.org/officeDocument/2006/relationships" ref="AD1315" r:id="rId1314"/>
    <hyperlink xmlns:r="http://schemas.openxmlformats.org/officeDocument/2006/relationships" ref="AD1316" r:id="rId1315"/>
    <hyperlink xmlns:r="http://schemas.openxmlformats.org/officeDocument/2006/relationships" ref="AD1317" r:id="rId1316"/>
    <hyperlink xmlns:r="http://schemas.openxmlformats.org/officeDocument/2006/relationships" ref="AD1318" r:id="rId1317"/>
    <hyperlink xmlns:r="http://schemas.openxmlformats.org/officeDocument/2006/relationships" ref="AD1319" r:id="rId1318"/>
    <hyperlink xmlns:r="http://schemas.openxmlformats.org/officeDocument/2006/relationships" ref="AD1320" r:id="rId1319"/>
    <hyperlink xmlns:r="http://schemas.openxmlformats.org/officeDocument/2006/relationships" ref="AD1321" r:id="rId1320"/>
    <hyperlink xmlns:r="http://schemas.openxmlformats.org/officeDocument/2006/relationships" ref="AD1322" r:id="rId1321"/>
    <hyperlink xmlns:r="http://schemas.openxmlformats.org/officeDocument/2006/relationships" ref="AD1323" r:id="rId1322"/>
    <hyperlink xmlns:r="http://schemas.openxmlformats.org/officeDocument/2006/relationships" ref="AD1324" r:id="rId1323"/>
    <hyperlink xmlns:r="http://schemas.openxmlformats.org/officeDocument/2006/relationships" ref="AD1325" r:id="rId1324"/>
    <hyperlink xmlns:r="http://schemas.openxmlformats.org/officeDocument/2006/relationships" ref="AD1326" r:id="rId1325"/>
    <hyperlink xmlns:r="http://schemas.openxmlformats.org/officeDocument/2006/relationships" ref="AD1327" r:id="rId1326"/>
    <hyperlink xmlns:r="http://schemas.openxmlformats.org/officeDocument/2006/relationships" ref="AD1328" r:id="rId1327"/>
    <hyperlink xmlns:r="http://schemas.openxmlformats.org/officeDocument/2006/relationships" ref="AD1329" r:id="rId1328"/>
    <hyperlink xmlns:r="http://schemas.openxmlformats.org/officeDocument/2006/relationships" ref="AD1330" r:id="rId1329"/>
    <hyperlink xmlns:r="http://schemas.openxmlformats.org/officeDocument/2006/relationships" ref="AD1331" r:id="rId1330"/>
    <hyperlink xmlns:r="http://schemas.openxmlformats.org/officeDocument/2006/relationships" ref="AD1332" r:id="rId1331"/>
    <hyperlink xmlns:r="http://schemas.openxmlformats.org/officeDocument/2006/relationships" ref="AD1333" r:id="rId1332"/>
    <hyperlink xmlns:r="http://schemas.openxmlformats.org/officeDocument/2006/relationships" ref="AD1334" r:id="rId1333"/>
    <hyperlink xmlns:r="http://schemas.openxmlformats.org/officeDocument/2006/relationships" ref="AD1335" r:id="rId1334"/>
    <hyperlink xmlns:r="http://schemas.openxmlformats.org/officeDocument/2006/relationships" ref="AD1336" r:id="rId1335"/>
    <hyperlink xmlns:r="http://schemas.openxmlformats.org/officeDocument/2006/relationships" ref="AD1337" r:id="rId1336"/>
    <hyperlink xmlns:r="http://schemas.openxmlformats.org/officeDocument/2006/relationships" ref="AD1338" r:id="rId1337"/>
    <hyperlink xmlns:r="http://schemas.openxmlformats.org/officeDocument/2006/relationships" ref="AD1339" r:id="rId1338"/>
    <hyperlink xmlns:r="http://schemas.openxmlformats.org/officeDocument/2006/relationships" ref="AD1340" r:id="rId1339"/>
    <hyperlink xmlns:r="http://schemas.openxmlformats.org/officeDocument/2006/relationships" ref="AD1341" r:id="rId1340"/>
    <hyperlink xmlns:r="http://schemas.openxmlformats.org/officeDocument/2006/relationships" ref="AD1342" r:id="rId1341"/>
    <hyperlink xmlns:r="http://schemas.openxmlformats.org/officeDocument/2006/relationships" ref="AD1343" r:id="rId1342"/>
    <hyperlink xmlns:r="http://schemas.openxmlformats.org/officeDocument/2006/relationships" ref="AD1344" r:id="rId1343"/>
    <hyperlink xmlns:r="http://schemas.openxmlformats.org/officeDocument/2006/relationships" ref="AD1345" r:id="rId1344"/>
    <hyperlink xmlns:r="http://schemas.openxmlformats.org/officeDocument/2006/relationships" ref="AD1346" r:id="rId1345"/>
    <hyperlink xmlns:r="http://schemas.openxmlformats.org/officeDocument/2006/relationships" ref="AD1347" r:id="rId1346"/>
    <hyperlink xmlns:r="http://schemas.openxmlformats.org/officeDocument/2006/relationships" ref="AD1348" r:id="rId1347"/>
    <hyperlink xmlns:r="http://schemas.openxmlformats.org/officeDocument/2006/relationships" ref="AD1349" r:id="rId1348"/>
    <hyperlink xmlns:r="http://schemas.openxmlformats.org/officeDocument/2006/relationships" ref="AD1350" r:id="rId1349"/>
    <hyperlink xmlns:r="http://schemas.openxmlformats.org/officeDocument/2006/relationships" ref="AD1351" r:id="rId1350"/>
    <hyperlink xmlns:r="http://schemas.openxmlformats.org/officeDocument/2006/relationships" ref="AD1352" r:id="rId1351"/>
    <hyperlink xmlns:r="http://schemas.openxmlformats.org/officeDocument/2006/relationships" ref="AD1353" r:id="rId1352"/>
    <hyperlink xmlns:r="http://schemas.openxmlformats.org/officeDocument/2006/relationships" ref="AD1354" r:id="rId1353"/>
    <hyperlink xmlns:r="http://schemas.openxmlformats.org/officeDocument/2006/relationships" ref="AD1355" r:id="rId1354"/>
    <hyperlink xmlns:r="http://schemas.openxmlformats.org/officeDocument/2006/relationships" ref="AD1356" r:id="rId1355"/>
    <hyperlink xmlns:r="http://schemas.openxmlformats.org/officeDocument/2006/relationships" ref="AD1357" r:id="rId1356"/>
    <hyperlink xmlns:r="http://schemas.openxmlformats.org/officeDocument/2006/relationships" ref="AD1358" r:id="rId1357"/>
    <hyperlink xmlns:r="http://schemas.openxmlformats.org/officeDocument/2006/relationships" ref="AD1359" r:id="rId1358"/>
    <hyperlink xmlns:r="http://schemas.openxmlformats.org/officeDocument/2006/relationships" ref="AD1360" r:id="rId1359"/>
    <hyperlink xmlns:r="http://schemas.openxmlformats.org/officeDocument/2006/relationships" ref="AD1361" r:id="rId1360"/>
    <hyperlink xmlns:r="http://schemas.openxmlformats.org/officeDocument/2006/relationships" ref="AD1362" r:id="rId1361"/>
    <hyperlink xmlns:r="http://schemas.openxmlformats.org/officeDocument/2006/relationships" ref="AD1363" r:id="rId1362"/>
    <hyperlink xmlns:r="http://schemas.openxmlformats.org/officeDocument/2006/relationships" ref="AD1364" r:id="rId1363"/>
    <hyperlink xmlns:r="http://schemas.openxmlformats.org/officeDocument/2006/relationships" ref="AD1365" r:id="rId1364"/>
    <hyperlink xmlns:r="http://schemas.openxmlformats.org/officeDocument/2006/relationships" ref="AD1366" r:id="rId1365"/>
    <hyperlink xmlns:r="http://schemas.openxmlformats.org/officeDocument/2006/relationships" ref="AD1367" r:id="rId1366"/>
    <hyperlink xmlns:r="http://schemas.openxmlformats.org/officeDocument/2006/relationships" ref="AD1368" r:id="rId1367"/>
    <hyperlink xmlns:r="http://schemas.openxmlformats.org/officeDocument/2006/relationships" ref="AD1369" r:id="rId1368"/>
    <hyperlink xmlns:r="http://schemas.openxmlformats.org/officeDocument/2006/relationships" ref="AD1370" r:id="rId1369"/>
    <hyperlink xmlns:r="http://schemas.openxmlformats.org/officeDocument/2006/relationships" ref="AD1371" r:id="rId1370"/>
    <hyperlink xmlns:r="http://schemas.openxmlformats.org/officeDocument/2006/relationships" ref="AD1372" r:id="rId1371"/>
    <hyperlink xmlns:r="http://schemas.openxmlformats.org/officeDocument/2006/relationships" ref="AD1373" r:id="rId1372"/>
    <hyperlink xmlns:r="http://schemas.openxmlformats.org/officeDocument/2006/relationships" ref="AD1374" r:id="rId1373"/>
    <hyperlink xmlns:r="http://schemas.openxmlformats.org/officeDocument/2006/relationships" ref="AD1375" r:id="rId1374"/>
    <hyperlink xmlns:r="http://schemas.openxmlformats.org/officeDocument/2006/relationships" ref="AD1376" r:id="rId1375"/>
    <hyperlink xmlns:r="http://schemas.openxmlformats.org/officeDocument/2006/relationships" ref="AD1377" r:id="rId1376"/>
    <hyperlink xmlns:r="http://schemas.openxmlformats.org/officeDocument/2006/relationships" ref="AD1378" r:id="rId1377"/>
    <hyperlink xmlns:r="http://schemas.openxmlformats.org/officeDocument/2006/relationships" ref="AD1379" r:id="rId1378"/>
    <hyperlink xmlns:r="http://schemas.openxmlformats.org/officeDocument/2006/relationships" ref="AD1380" r:id="rId1379"/>
    <hyperlink xmlns:r="http://schemas.openxmlformats.org/officeDocument/2006/relationships" ref="AD1381" r:id="rId1380"/>
    <hyperlink xmlns:r="http://schemas.openxmlformats.org/officeDocument/2006/relationships" ref="AD1382" r:id="rId1381"/>
    <hyperlink xmlns:r="http://schemas.openxmlformats.org/officeDocument/2006/relationships" ref="AD1383" r:id="rId1382"/>
    <hyperlink xmlns:r="http://schemas.openxmlformats.org/officeDocument/2006/relationships" ref="AD1384" r:id="rId1383"/>
    <hyperlink xmlns:r="http://schemas.openxmlformats.org/officeDocument/2006/relationships" ref="AD1385" r:id="rId1384"/>
    <hyperlink xmlns:r="http://schemas.openxmlformats.org/officeDocument/2006/relationships" ref="AD1386" r:id="rId1385"/>
    <hyperlink xmlns:r="http://schemas.openxmlformats.org/officeDocument/2006/relationships" ref="AD1387" r:id="rId1386"/>
    <hyperlink xmlns:r="http://schemas.openxmlformats.org/officeDocument/2006/relationships" ref="AD1388" r:id="rId1387"/>
    <hyperlink xmlns:r="http://schemas.openxmlformats.org/officeDocument/2006/relationships" ref="AD1389" r:id="rId1388"/>
    <hyperlink xmlns:r="http://schemas.openxmlformats.org/officeDocument/2006/relationships" ref="AD1390" r:id="rId1389"/>
    <hyperlink xmlns:r="http://schemas.openxmlformats.org/officeDocument/2006/relationships" ref="AD1391" r:id="rId1390"/>
    <hyperlink xmlns:r="http://schemas.openxmlformats.org/officeDocument/2006/relationships" ref="AD1392" r:id="rId1391"/>
    <hyperlink xmlns:r="http://schemas.openxmlformats.org/officeDocument/2006/relationships" ref="AD1393" r:id="rId1392"/>
    <hyperlink xmlns:r="http://schemas.openxmlformats.org/officeDocument/2006/relationships" ref="AD1394" r:id="rId1393"/>
    <hyperlink xmlns:r="http://schemas.openxmlformats.org/officeDocument/2006/relationships" ref="AD1395" r:id="rId1394"/>
    <hyperlink xmlns:r="http://schemas.openxmlformats.org/officeDocument/2006/relationships" ref="AD1396" r:id="rId1395"/>
    <hyperlink xmlns:r="http://schemas.openxmlformats.org/officeDocument/2006/relationships" ref="AD1397" r:id="rId1396"/>
    <hyperlink xmlns:r="http://schemas.openxmlformats.org/officeDocument/2006/relationships" ref="AD1398" r:id="rId1397"/>
    <hyperlink xmlns:r="http://schemas.openxmlformats.org/officeDocument/2006/relationships" ref="AD1399" r:id="rId1398"/>
    <hyperlink xmlns:r="http://schemas.openxmlformats.org/officeDocument/2006/relationships" ref="AD1400" r:id="rId1399"/>
    <hyperlink xmlns:r="http://schemas.openxmlformats.org/officeDocument/2006/relationships" ref="AD1401" r:id="rId1400"/>
    <hyperlink xmlns:r="http://schemas.openxmlformats.org/officeDocument/2006/relationships" ref="AD1402" r:id="rId1401"/>
    <hyperlink xmlns:r="http://schemas.openxmlformats.org/officeDocument/2006/relationships" ref="AD1403" r:id="rId1402"/>
    <hyperlink xmlns:r="http://schemas.openxmlformats.org/officeDocument/2006/relationships" ref="AD1404" r:id="rId1403"/>
    <hyperlink xmlns:r="http://schemas.openxmlformats.org/officeDocument/2006/relationships" ref="AD1405" r:id="rId1404"/>
    <hyperlink xmlns:r="http://schemas.openxmlformats.org/officeDocument/2006/relationships" ref="AD1406" r:id="rId1405"/>
    <hyperlink xmlns:r="http://schemas.openxmlformats.org/officeDocument/2006/relationships" ref="AD1407" r:id="rId1406"/>
    <hyperlink xmlns:r="http://schemas.openxmlformats.org/officeDocument/2006/relationships" ref="AD1408" r:id="rId1407"/>
    <hyperlink xmlns:r="http://schemas.openxmlformats.org/officeDocument/2006/relationships" ref="AD1409" r:id="rId1408"/>
    <hyperlink xmlns:r="http://schemas.openxmlformats.org/officeDocument/2006/relationships" ref="AD1410" r:id="rId1409"/>
    <hyperlink xmlns:r="http://schemas.openxmlformats.org/officeDocument/2006/relationships" ref="AD1411" r:id="rId1410"/>
    <hyperlink xmlns:r="http://schemas.openxmlformats.org/officeDocument/2006/relationships" ref="AD1412" r:id="rId1411"/>
    <hyperlink xmlns:r="http://schemas.openxmlformats.org/officeDocument/2006/relationships" ref="AD1413" r:id="rId1412"/>
    <hyperlink xmlns:r="http://schemas.openxmlformats.org/officeDocument/2006/relationships" ref="AD1414" r:id="rId1413"/>
    <hyperlink xmlns:r="http://schemas.openxmlformats.org/officeDocument/2006/relationships" ref="AD1415" r:id="rId1414"/>
    <hyperlink xmlns:r="http://schemas.openxmlformats.org/officeDocument/2006/relationships" ref="AD1416" r:id="rId1415"/>
    <hyperlink xmlns:r="http://schemas.openxmlformats.org/officeDocument/2006/relationships" ref="AD1417" r:id="rId1416"/>
    <hyperlink xmlns:r="http://schemas.openxmlformats.org/officeDocument/2006/relationships" ref="AD1418" r:id="rId1417"/>
    <hyperlink xmlns:r="http://schemas.openxmlformats.org/officeDocument/2006/relationships" ref="AD1419" r:id="rId1418"/>
    <hyperlink xmlns:r="http://schemas.openxmlformats.org/officeDocument/2006/relationships" ref="AD1420" r:id="rId1419"/>
    <hyperlink xmlns:r="http://schemas.openxmlformats.org/officeDocument/2006/relationships" ref="AD1421" r:id="rId1420"/>
    <hyperlink xmlns:r="http://schemas.openxmlformats.org/officeDocument/2006/relationships" ref="AD1422" r:id="rId1421"/>
    <hyperlink xmlns:r="http://schemas.openxmlformats.org/officeDocument/2006/relationships" ref="AD1423" r:id="rId1422"/>
    <hyperlink xmlns:r="http://schemas.openxmlformats.org/officeDocument/2006/relationships" ref="AD1424" r:id="rId1423"/>
    <hyperlink xmlns:r="http://schemas.openxmlformats.org/officeDocument/2006/relationships" ref="AD1425" r:id="rId1424"/>
    <hyperlink xmlns:r="http://schemas.openxmlformats.org/officeDocument/2006/relationships" ref="AD1426" r:id="rId1425"/>
    <hyperlink xmlns:r="http://schemas.openxmlformats.org/officeDocument/2006/relationships" ref="AD1427" r:id="rId1426"/>
    <hyperlink xmlns:r="http://schemas.openxmlformats.org/officeDocument/2006/relationships" ref="AD1428" r:id="rId1427"/>
    <hyperlink xmlns:r="http://schemas.openxmlformats.org/officeDocument/2006/relationships" ref="AD1429" r:id="rId1428"/>
    <hyperlink xmlns:r="http://schemas.openxmlformats.org/officeDocument/2006/relationships" ref="AD1430" r:id="rId1429"/>
    <hyperlink xmlns:r="http://schemas.openxmlformats.org/officeDocument/2006/relationships" ref="AD1431" r:id="rId1430"/>
    <hyperlink xmlns:r="http://schemas.openxmlformats.org/officeDocument/2006/relationships" ref="AD1432" r:id="rId1431"/>
    <hyperlink xmlns:r="http://schemas.openxmlformats.org/officeDocument/2006/relationships" ref="AD1433" r:id="rId1432"/>
    <hyperlink xmlns:r="http://schemas.openxmlformats.org/officeDocument/2006/relationships" ref="AD1434" r:id="rId1433"/>
    <hyperlink xmlns:r="http://schemas.openxmlformats.org/officeDocument/2006/relationships" ref="AD1435" r:id="rId1434"/>
    <hyperlink xmlns:r="http://schemas.openxmlformats.org/officeDocument/2006/relationships" ref="AD1436" r:id="rId1435"/>
    <hyperlink xmlns:r="http://schemas.openxmlformats.org/officeDocument/2006/relationships" ref="AD1437" r:id="rId1436"/>
    <hyperlink xmlns:r="http://schemas.openxmlformats.org/officeDocument/2006/relationships" ref="AD1438" r:id="rId1437"/>
    <hyperlink xmlns:r="http://schemas.openxmlformats.org/officeDocument/2006/relationships" ref="AD1439" r:id="rId1438"/>
    <hyperlink xmlns:r="http://schemas.openxmlformats.org/officeDocument/2006/relationships" ref="AD1440" r:id="rId1439"/>
    <hyperlink xmlns:r="http://schemas.openxmlformats.org/officeDocument/2006/relationships" ref="AD1441" r:id="rId1440"/>
    <hyperlink xmlns:r="http://schemas.openxmlformats.org/officeDocument/2006/relationships" ref="AD1442" r:id="rId1441"/>
    <hyperlink xmlns:r="http://schemas.openxmlformats.org/officeDocument/2006/relationships" ref="AD1443" r:id="rId1442"/>
    <hyperlink xmlns:r="http://schemas.openxmlformats.org/officeDocument/2006/relationships" ref="AD1444" r:id="rId1443"/>
    <hyperlink xmlns:r="http://schemas.openxmlformats.org/officeDocument/2006/relationships" ref="AD1445" r:id="rId1444"/>
    <hyperlink xmlns:r="http://schemas.openxmlformats.org/officeDocument/2006/relationships" ref="AD1446" r:id="rId1445"/>
    <hyperlink xmlns:r="http://schemas.openxmlformats.org/officeDocument/2006/relationships" ref="AD1447" r:id="rId1446"/>
    <hyperlink xmlns:r="http://schemas.openxmlformats.org/officeDocument/2006/relationships" ref="AD1448" r:id="rId1447"/>
    <hyperlink xmlns:r="http://schemas.openxmlformats.org/officeDocument/2006/relationships" ref="AD1449" r:id="rId1448"/>
    <hyperlink xmlns:r="http://schemas.openxmlformats.org/officeDocument/2006/relationships" ref="AD1450" r:id="rId1449"/>
    <hyperlink xmlns:r="http://schemas.openxmlformats.org/officeDocument/2006/relationships" ref="AD1451" r:id="rId1450"/>
    <hyperlink xmlns:r="http://schemas.openxmlformats.org/officeDocument/2006/relationships" ref="AD1452" r:id="rId1451"/>
    <hyperlink xmlns:r="http://schemas.openxmlformats.org/officeDocument/2006/relationships" ref="AD1453" r:id="rId1452"/>
    <hyperlink xmlns:r="http://schemas.openxmlformats.org/officeDocument/2006/relationships" ref="AD1454" r:id="rId1453"/>
    <hyperlink xmlns:r="http://schemas.openxmlformats.org/officeDocument/2006/relationships" ref="AD1455" r:id="rId1454"/>
    <hyperlink xmlns:r="http://schemas.openxmlformats.org/officeDocument/2006/relationships" ref="AD1456" r:id="rId1455"/>
    <hyperlink xmlns:r="http://schemas.openxmlformats.org/officeDocument/2006/relationships" ref="AD1457" r:id="rId1456"/>
    <hyperlink xmlns:r="http://schemas.openxmlformats.org/officeDocument/2006/relationships" ref="AD1458" r:id="rId1457"/>
    <hyperlink xmlns:r="http://schemas.openxmlformats.org/officeDocument/2006/relationships" ref="AD1459" r:id="rId1458"/>
    <hyperlink xmlns:r="http://schemas.openxmlformats.org/officeDocument/2006/relationships" ref="AD1460" r:id="rId1459"/>
    <hyperlink xmlns:r="http://schemas.openxmlformats.org/officeDocument/2006/relationships" ref="AD1461" r:id="rId1460"/>
    <hyperlink xmlns:r="http://schemas.openxmlformats.org/officeDocument/2006/relationships" ref="AD1462" r:id="rId1461"/>
    <hyperlink xmlns:r="http://schemas.openxmlformats.org/officeDocument/2006/relationships" ref="AD1463" r:id="rId1462"/>
    <hyperlink xmlns:r="http://schemas.openxmlformats.org/officeDocument/2006/relationships" ref="AD1464" r:id="rId1463"/>
    <hyperlink xmlns:r="http://schemas.openxmlformats.org/officeDocument/2006/relationships" ref="AD1465" r:id="rId1464"/>
    <hyperlink xmlns:r="http://schemas.openxmlformats.org/officeDocument/2006/relationships" ref="AD1466" r:id="rId1465"/>
    <hyperlink xmlns:r="http://schemas.openxmlformats.org/officeDocument/2006/relationships" ref="AD1467" r:id="rId1466"/>
    <hyperlink xmlns:r="http://schemas.openxmlformats.org/officeDocument/2006/relationships" ref="AD1468" r:id="rId1467"/>
    <hyperlink xmlns:r="http://schemas.openxmlformats.org/officeDocument/2006/relationships" ref="AD1469" r:id="rId1468"/>
    <hyperlink xmlns:r="http://schemas.openxmlformats.org/officeDocument/2006/relationships" ref="AD1470" r:id="rId1469"/>
    <hyperlink xmlns:r="http://schemas.openxmlformats.org/officeDocument/2006/relationships" ref="AD1471" r:id="rId1470"/>
    <hyperlink xmlns:r="http://schemas.openxmlformats.org/officeDocument/2006/relationships" ref="AD1472" r:id="rId1471"/>
    <hyperlink xmlns:r="http://schemas.openxmlformats.org/officeDocument/2006/relationships" ref="AD1473" r:id="rId1472"/>
    <hyperlink xmlns:r="http://schemas.openxmlformats.org/officeDocument/2006/relationships" ref="AD1474" r:id="rId1473"/>
    <hyperlink xmlns:r="http://schemas.openxmlformats.org/officeDocument/2006/relationships" ref="AD1475" r:id="rId1474"/>
    <hyperlink xmlns:r="http://schemas.openxmlformats.org/officeDocument/2006/relationships" ref="AD1476" r:id="rId1475"/>
    <hyperlink xmlns:r="http://schemas.openxmlformats.org/officeDocument/2006/relationships" ref="AD1477" r:id="rId1476"/>
    <hyperlink xmlns:r="http://schemas.openxmlformats.org/officeDocument/2006/relationships" ref="AD1478" r:id="rId1477"/>
    <hyperlink xmlns:r="http://schemas.openxmlformats.org/officeDocument/2006/relationships" ref="AD1479" r:id="rId1478"/>
    <hyperlink xmlns:r="http://schemas.openxmlformats.org/officeDocument/2006/relationships" ref="AD1480" r:id="rId1479"/>
    <hyperlink xmlns:r="http://schemas.openxmlformats.org/officeDocument/2006/relationships" ref="AD1481" r:id="rId1480"/>
    <hyperlink xmlns:r="http://schemas.openxmlformats.org/officeDocument/2006/relationships" ref="AD1482" r:id="rId1481"/>
    <hyperlink xmlns:r="http://schemas.openxmlformats.org/officeDocument/2006/relationships" ref="AD1483" r:id="rId1482"/>
    <hyperlink xmlns:r="http://schemas.openxmlformats.org/officeDocument/2006/relationships" ref="AD1484" r:id="rId1483"/>
    <hyperlink xmlns:r="http://schemas.openxmlformats.org/officeDocument/2006/relationships" ref="AD1485" r:id="rId1484"/>
    <hyperlink xmlns:r="http://schemas.openxmlformats.org/officeDocument/2006/relationships" ref="AD1486" r:id="rId1485"/>
    <hyperlink xmlns:r="http://schemas.openxmlformats.org/officeDocument/2006/relationships" ref="AD1487" r:id="rId1486"/>
    <hyperlink xmlns:r="http://schemas.openxmlformats.org/officeDocument/2006/relationships" ref="AD1488" r:id="rId1487"/>
    <hyperlink xmlns:r="http://schemas.openxmlformats.org/officeDocument/2006/relationships" ref="AD1489" r:id="rId1488"/>
    <hyperlink xmlns:r="http://schemas.openxmlformats.org/officeDocument/2006/relationships" ref="AD1490" r:id="rId1489"/>
    <hyperlink xmlns:r="http://schemas.openxmlformats.org/officeDocument/2006/relationships" ref="AD1491" r:id="rId1490"/>
    <hyperlink xmlns:r="http://schemas.openxmlformats.org/officeDocument/2006/relationships" ref="AD1492" r:id="rId1491"/>
    <hyperlink xmlns:r="http://schemas.openxmlformats.org/officeDocument/2006/relationships" ref="AD1493" r:id="rId1492"/>
    <hyperlink xmlns:r="http://schemas.openxmlformats.org/officeDocument/2006/relationships" ref="AD1494" r:id="rId1493"/>
    <hyperlink xmlns:r="http://schemas.openxmlformats.org/officeDocument/2006/relationships" ref="AD1495" r:id="rId1494"/>
    <hyperlink xmlns:r="http://schemas.openxmlformats.org/officeDocument/2006/relationships" ref="AD1496" r:id="rId1495"/>
    <hyperlink xmlns:r="http://schemas.openxmlformats.org/officeDocument/2006/relationships" ref="AD1497" r:id="rId1496"/>
    <hyperlink xmlns:r="http://schemas.openxmlformats.org/officeDocument/2006/relationships" ref="AD1498" r:id="rId1497"/>
    <hyperlink xmlns:r="http://schemas.openxmlformats.org/officeDocument/2006/relationships" ref="AD1499" r:id="rId1498"/>
    <hyperlink xmlns:r="http://schemas.openxmlformats.org/officeDocument/2006/relationships" ref="AD1500" r:id="rId1499"/>
    <hyperlink xmlns:r="http://schemas.openxmlformats.org/officeDocument/2006/relationships" ref="AD1501" r:id="rId1500"/>
    <hyperlink xmlns:r="http://schemas.openxmlformats.org/officeDocument/2006/relationships" ref="AD1502" r:id="rId1501"/>
    <hyperlink xmlns:r="http://schemas.openxmlformats.org/officeDocument/2006/relationships" ref="AD1503" r:id="rId1502"/>
    <hyperlink xmlns:r="http://schemas.openxmlformats.org/officeDocument/2006/relationships" ref="AD1504" r:id="rId1503"/>
    <hyperlink xmlns:r="http://schemas.openxmlformats.org/officeDocument/2006/relationships" ref="AD1505" r:id="rId1504"/>
    <hyperlink xmlns:r="http://schemas.openxmlformats.org/officeDocument/2006/relationships" ref="AD1506" r:id="rId1505"/>
    <hyperlink xmlns:r="http://schemas.openxmlformats.org/officeDocument/2006/relationships" ref="AD1507" r:id="rId1506"/>
    <hyperlink xmlns:r="http://schemas.openxmlformats.org/officeDocument/2006/relationships" ref="AD1508" r:id="rId1507"/>
    <hyperlink xmlns:r="http://schemas.openxmlformats.org/officeDocument/2006/relationships" ref="AD1509" r:id="rId1508"/>
    <hyperlink xmlns:r="http://schemas.openxmlformats.org/officeDocument/2006/relationships" ref="AD1510" r:id="rId1509"/>
    <hyperlink xmlns:r="http://schemas.openxmlformats.org/officeDocument/2006/relationships" ref="AD1511" r:id="rId1510"/>
    <hyperlink xmlns:r="http://schemas.openxmlformats.org/officeDocument/2006/relationships" ref="AD1512" r:id="rId1511"/>
    <hyperlink xmlns:r="http://schemas.openxmlformats.org/officeDocument/2006/relationships" ref="AD1513" r:id="rId1512"/>
    <hyperlink xmlns:r="http://schemas.openxmlformats.org/officeDocument/2006/relationships" ref="AD1514" r:id="rId1513"/>
    <hyperlink xmlns:r="http://schemas.openxmlformats.org/officeDocument/2006/relationships" ref="AD1515" r:id="rId1514"/>
    <hyperlink xmlns:r="http://schemas.openxmlformats.org/officeDocument/2006/relationships" ref="AD1516" r:id="rId1515"/>
    <hyperlink xmlns:r="http://schemas.openxmlformats.org/officeDocument/2006/relationships" ref="AD1517" r:id="rId1516"/>
    <hyperlink xmlns:r="http://schemas.openxmlformats.org/officeDocument/2006/relationships" ref="AD1518" r:id="rId1517"/>
    <hyperlink xmlns:r="http://schemas.openxmlformats.org/officeDocument/2006/relationships" ref="AD1519" r:id="rId1518"/>
    <hyperlink xmlns:r="http://schemas.openxmlformats.org/officeDocument/2006/relationships" ref="AD1520" r:id="rId1519"/>
    <hyperlink xmlns:r="http://schemas.openxmlformats.org/officeDocument/2006/relationships" ref="AD1521" r:id="rId1520"/>
    <hyperlink xmlns:r="http://schemas.openxmlformats.org/officeDocument/2006/relationships" ref="AD1522" r:id="rId1521"/>
    <hyperlink xmlns:r="http://schemas.openxmlformats.org/officeDocument/2006/relationships" ref="AD1523" r:id="rId1522"/>
    <hyperlink xmlns:r="http://schemas.openxmlformats.org/officeDocument/2006/relationships" ref="AD1524" r:id="rId1523"/>
    <hyperlink xmlns:r="http://schemas.openxmlformats.org/officeDocument/2006/relationships" ref="AD1525" r:id="rId1524"/>
    <hyperlink xmlns:r="http://schemas.openxmlformats.org/officeDocument/2006/relationships" ref="AD1526" r:id="rId1525"/>
    <hyperlink xmlns:r="http://schemas.openxmlformats.org/officeDocument/2006/relationships" ref="AD1527" r:id="rId1526"/>
    <hyperlink xmlns:r="http://schemas.openxmlformats.org/officeDocument/2006/relationships" ref="AD1528" r:id="rId1527"/>
    <hyperlink xmlns:r="http://schemas.openxmlformats.org/officeDocument/2006/relationships" ref="AD1529" r:id="rId1528"/>
    <hyperlink xmlns:r="http://schemas.openxmlformats.org/officeDocument/2006/relationships" ref="AD1530" r:id="rId1529"/>
    <hyperlink xmlns:r="http://schemas.openxmlformats.org/officeDocument/2006/relationships" ref="AD1531" r:id="rId1530"/>
    <hyperlink xmlns:r="http://schemas.openxmlformats.org/officeDocument/2006/relationships" ref="AD1532" r:id="rId1531"/>
    <hyperlink xmlns:r="http://schemas.openxmlformats.org/officeDocument/2006/relationships" ref="AD1533" r:id="rId1532"/>
    <hyperlink xmlns:r="http://schemas.openxmlformats.org/officeDocument/2006/relationships" ref="AD1534" r:id="rId1533"/>
    <hyperlink xmlns:r="http://schemas.openxmlformats.org/officeDocument/2006/relationships" ref="AD1535" r:id="rId1534"/>
    <hyperlink xmlns:r="http://schemas.openxmlformats.org/officeDocument/2006/relationships" ref="AD1536" r:id="rId1535"/>
    <hyperlink xmlns:r="http://schemas.openxmlformats.org/officeDocument/2006/relationships" ref="AD1537" r:id="rId1536"/>
    <hyperlink xmlns:r="http://schemas.openxmlformats.org/officeDocument/2006/relationships" ref="AD1538" r:id="rId1537"/>
    <hyperlink xmlns:r="http://schemas.openxmlformats.org/officeDocument/2006/relationships" ref="AD1539" r:id="rId1538"/>
    <hyperlink xmlns:r="http://schemas.openxmlformats.org/officeDocument/2006/relationships" ref="AD1540" r:id="rId1539"/>
    <hyperlink xmlns:r="http://schemas.openxmlformats.org/officeDocument/2006/relationships" ref="AD1541" r:id="rId1540"/>
    <hyperlink xmlns:r="http://schemas.openxmlformats.org/officeDocument/2006/relationships" ref="AD1542" r:id="rId1541"/>
    <hyperlink xmlns:r="http://schemas.openxmlformats.org/officeDocument/2006/relationships" ref="AD1543" r:id="rId1542"/>
    <hyperlink xmlns:r="http://schemas.openxmlformats.org/officeDocument/2006/relationships" ref="AD1544" r:id="rId1543"/>
    <hyperlink xmlns:r="http://schemas.openxmlformats.org/officeDocument/2006/relationships" ref="AD1545" r:id="rId1544"/>
    <hyperlink xmlns:r="http://schemas.openxmlformats.org/officeDocument/2006/relationships" ref="AD1546" r:id="rId1545"/>
    <hyperlink xmlns:r="http://schemas.openxmlformats.org/officeDocument/2006/relationships" ref="AD1547" r:id="rId1546"/>
    <hyperlink xmlns:r="http://schemas.openxmlformats.org/officeDocument/2006/relationships" ref="AD1548" r:id="rId1547"/>
    <hyperlink xmlns:r="http://schemas.openxmlformats.org/officeDocument/2006/relationships" ref="AD1549" r:id="rId1548"/>
    <hyperlink xmlns:r="http://schemas.openxmlformats.org/officeDocument/2006/relationships" ref="AD1550" r:id="rId1549"/>
    <hyperlink xmlns:r="http://schemas.openxmlformats.org/officeDocument/2006/relationships" ref="AD1551" r:id="rId1550"/>
    <hyperlink xmlns:r="http://schemas.openxmlformats.org/officeDocument/2006/relationships" ref="AD1552" r:id="rId1551"/>
    <hyperlink xmlns:r="http://schemas.openxmlformats.org/officeDocument/2006/relationships" ref="AD1553" r:id="rId1552"/>
    <hyperlink xmlns:r="http://schemas.openxmlformats.org/officeDocument/2006/relationships" ref="AD1554" r:id="rId1553"/>
    <hyperlink xmlns:r="http://schemas.openxmlformats.org/officeDocument/2006/relationships" ref="AD1555" r:id="rId1554"/>
    <hyperlink xmlns:r="http://schemas.openxmlformats.org/officeDocument/2006/relationships" ref="AD1556" r:id="rId1555"/>
    <hyperlink xmlns:r="http://schemas.openxmlformats.org/officeDocument/2006/relationships" ref="AD1557" r:id="rId1556"/>
    <hyperlink xmlns:r="http://schemas.openxmlformats.org/officeDocument/2006/relationships" ref="AD1558" r:id="rId1557"/>
    <hyperlink xmlns:r="http://schemas.openxmlformats.org/officeDocument/2006/relationships" ref="AD1559" r:id="rId1558"/>
    <hyperlink xmlns:r="http://schemas.openxmlformats.org/officeDocument/2006/relationships" ref="AD1560" r:id="rId1559"/>
    <hyperlink xmlns:r="http://schemas.openxmlformats.org/officeDocument/2006/relationships" ref="AD1561" r:id="rId1560"/>
    <hyperlink xmlns:r="http://schemas.openxmlformats.org/officeDocument/2006/relationships" ref="AD1562" r:id="rId1561"/>
    <hyperlink xmlns:r="http://schemas.openxmlformats.org/officeDocument/2006/relationships" ref="AD1563" r:id="rId1562"/>
    <hyperlink xmlns:r="http://schemas.openxmlformats.org/officeDocument/2006/relationships" ref="AD1564" r:id="rId1563"/>
    <hyperlink xmlns:r="http://schemas.openxmlformats.org/officeDocument/2006/relationships" ref="AD1565" r:id="rId1564"/>
    <hyperlink xmlns:r="http://schemas.openxmlformats.org/officeDocument/2006/relationships" ref="AD1566" r:id="rId1565"/>
    <hyperlink xmlns:r="http://schemas.openxmlformats.org/officeDocument/2006/relationships" ref="AD1567" r:id="rId1566"/>
    <hyperlink xmlns:r="http://schemas.openxmlformats.org/officeDocument/2006/relationships" ref="AD1568" r:id="rId1567"/>
    <hyperlink xmlns:r="http://schemas.openxmlformats.org/officeDocument/2006/relationships" ref="AD1569" r:id="rId1568"/>
    <hyperlink xmlns:r="http://schemas.openxmlformats.org/officeDocument/2006/relationships" ref="AD1570" r:id="rId1569"/>
    <hyperlink xmlns:r="http://schemas.openxmlformats.org/officeDocument/2006/relationships" ref="AD1571" r:id="rId1570"/>
    <hyperlink xmlns:r="http://schemas.openxmlformats.org/officeDocument/2006/relationships" ref="AD1572" r:id="rId1571"/>
    <hyperlink xmlns:r="http://schemas.openxmlformats.org/officeDocument/2006/relationships" ref="AD1573" r:id="rId1572"/>
    <hyperlink xmlns:r="http://schemas.openxmlformats.org/officeDocument/2006/relationships" ref="AD1574" r:id="rId1573"/>
    <hyperlink xmlns:r="http://schemas.openxmlformats.org/officeDocument/2006/relationships" ref="AD1575" r:id="rId1574"/>
    <hyperlink xmlns:r="http://schemas.openxmlformats.org/officeDocument/2006/relationships" ref="AD1576" r:id="rId1575"/>
    <hyperlink xmlns:r="http://schemas.openxmlformats.org/officeDocument/2006/relationships" ref="AD1577" r:id="rId1576"/>
    <hyperlink xmlns:r="http://schemas.openxmlformats.org/officeDocument/2006/relationships" ref="AD1578" r:id="rId1577"/>
    <hyperlink xmlns:r="http://schemas.openxmlformats.org/officeDocument/2006/relationships" ref="AD1579" r:id="rId1578"/>
    <hyperlink xmlns:r="http://schemas.openxmlformats.org/officeDocument/2006/relationships" ref="AD1580" r:id="rId1579"/>
    <hyperlink xmlns:r="http://schemas.openxmlformats.org/officeDocument/2006/relationships" ref="AD1581" r:id="rId1580"/>
    <hyperlink xmlns:r="http://schemas.openxmlformats.org/officeDocument/2006/relationships" ref="AD1582" r:id="rId1581"/>
    <hyperlink xmlns:r="http://schemas.openxmlformats.org/officeDocument/2006/relationships" ref="AD1583" r:id="rId1582"/>
    <hyperlink xmlns:r="http://schemas.openxmlformats.org/officeDocument/2006/relationships" ref="AD1584" r:id="rId1583"/>
    <hyperlink xmlns:r="http://schemas.openxmlformats.org/officeDocument/2006/relationships" ref="AD1585" r:id="rId1584"/>
    <hyperlink xmlns:r="http://schemas.openxmlformats.org/officeDocument/2006/relationships" ref="AD1586" r:id="rId1585"/>
    <hyperlink xmlns:r="http://schemas.openxmlformats.org/officeDocument/2006/relationships" ref="AD1587" r:id="rId1586"/>
    <hyperlink xmlns:r="http://schemas.openxmlformats.org/officeDocument/2006/relationships" ref="AD1588" r:id="rId1587"/>
    <hyperlink xmlns:r="http://schemas.openxmlformats.org/officeDocument/2006/relationships" ref="AD1589" r:id="rId1588"/>
    <hyperlink xmlns:r="http://schemas.openxmlformats.org/officeDocument/2006/relationships" ref="AD1590" r:id="rId1589"/>
    <hyperlink xmlns:r="http://schemas.openxmlformats.org/officeDocument/2006/relationships" ref="AD1591" r:id="rId1590"/>
    <hyperlink xmlns:r="http://schemas.openxmlformats.org/officeDocument/2006/relationships" ref="AD1592" r:id="rId1591"/>
    <hyperlink xmlns:r="http://schemas.openxmlformats.org/officeDocument/2006/relationships" ref="AD1593" r:id="rId1592"/>
    <hyperlink xmlns:r="http://schemas.openxmlformats.org/officeDocument/2006/relationships" ref="AD1594" r:id="rId1593"/>
    <hyperlink xmlns:r="http://schemas.openxmlformats.org/officeDocument/2006/relationships" ref="AD1595" r:id="rId1594"/>
    <hyperlink xmlns:r="http://schemas.openxmlformats.org/officeDocument/2006/relationships" ref="AD1596" r:id="rId1595"/>
    <hyperlink xmlns:r="http://schemas.openxmlformats.org/officeDocument/2006/relationships" ref="AD1597" r:id="rId1596"/>
    <hyperlink xmlns:r="http://schemas.openxmlformats.org/officeDocument/2006/relationships" ref="AD1598" r:id="rId1597"/>
    <hyperlink xmlns:r="http://schemas.openxmlformats.org/officeDocument/2006/relationships" ref="AD1599" r:id="rId1598"/>
    <hyperlink xmlns:r="http://schemas.openxmlformats.org/officeDocument/2006/relationships" ref="AD1600" r:id="rId1599"/>
    <hyperlink xmlns:r="http://schemas.openxmlformats.org/officeDocument/2006/relationships" ref="AD1601" r:id="rId1600"/>
    <hyperlink xmlns:r="http://schemas.openxmlformats.org/officeDocument/2006/relationships" ref="AD1602" r:id="rId1601"/>
    <hyperlink xmlns:r="http://schemas.openxmlformats.org/officeDocument/2006/relationships" ref="AD1603" r:id="rId1602"/>
    <hyperlink xmlns:r="http://schemas.openxmlformats.org/officeDocument/2006/relationships" ref="AD1604" r:id="rId1603"/>
    <hyperlink xmlns:r="http://schemas.openxmlformats.org/officeDocument/2006/relationships" ref="AD1605" r:id="rId1604"/>
    <hyperlink xmlns:r="http://schemas.openxmlformats.org/officeDocument/2006/relationships" ref="AD1606" r:id="rId1605"/>
    <hyperlink xmlns:r="http://schemas.openxmlformats.org/officeDocument/2006/relationships" ref="AD1607" r:id="rId1606"/>
    <hyperlink xmlns:r="http://schemas.openxmlformats.org/officeDocument/2006/relationships" ref="AD1608" r:id="rId1607"/>
    <hyperlink xmlns:r="http://schemas.openxmlformats.org/officeDocument/2006/relationships" ref="AD1609" r:id="rId1608"/>
    <hyperlink xmlns:r="http://schemas.openxmlformats.org/officeDocument/2006/relationships" ref="AD1610" r:id="rId1609"/>
    <hyperlink xmlns:r="http://schemas.openxmlformats.org/officeDocument/2006/relationships" ref="AD1611" r:id="rId1610"/>
    <hyperlink xmlns:r="http://schemas.openxmlformats.org/officeDocument/2006/relationships" ref="AD1612" r:id="rId1611"/>
    <hyperlink xmlns:r="http://schemas.openxmlformats.org/officeDocument/2006/relationships" ref="AD1613" r:id="rId1612"/>
    <hyperlink xmlns:r="http://schemas.openxmlformats.org/officeDocument/2006/relationships" ref="AD1614" r:id="rId1613"/>
    <hyperlink xmlns:r="http://schemas.openxmlformats.org/officeDocument/2006/relationships" ref="AD1615" r:id="rId1614"/>
    <hyperlink xmlns:r="http://schemas.openxmlformats.org/officeDocument/2006/relationships" ref="AD1616" r:id="rId1615"/>
    <hyperlink xmlns:r="http://schemas.openxmlformats.org/officeDocument/2006/relationships" ref="AD1617" r:id="rId1616"/>
    <hyperlink xmlns:r="http://schemas.openxmlformats.org/officeDocument/2006/relationships" ref="AD1618" r:id="rId1617"/>
    <hyperlink xmlns:r="http://schemas.openxmlformats.org/officeDocument/2006/relationships" ref="AD1619" r:id="rId1618"/>
    <hyperlink xmlns:r="http://schemas.openxmlformats.org/officeDocument/2006/relationships" ref="AD1620" r:id="rId1619"/>
    <hyperlink xmlns:r="http://schemas.openxmlformats.org/officeDocument/2006/relationships" ref="AD1621" r:id="rId1620"/>
    <hyperlink xmlns:r="http://schemas.openxmlformats.org/officeDocument/2006/relationships" ref="AD1622" r:id="rId1621"/>
    <hyperlink xmlns:r="http://schemas.openxmlformats.org/officeDocument/2006/relationships" ref="AD1623" r:id="rId1622"/>
    <hyperlink xmlns:r="http://schemas.openxmlformats.org/officeDocument/2006/relationships" ref="AD1624" r:id="rId1623"/>
    <hyperlink xmlns:r="http://schemas.openxmlformats.org/officeDocument/2006/relationships" ref="AD1625" r:id="rId1624"/>
    <hyperlink xmlns:r="http://schemas.openxmlformats.org/officeDocument/2006/relationships" ref="AD1626" r:id="rId1625"/>
    <hyperlink xmlns:r="http://schemas.openxmlformats.org/officeDocument/2006/relationships" ref="AD1627" r:id="rId1626"/>
    <hyperlink xmlns:r="http://schemas.openxmlformats.org/officeDocument/2006/relationships" ref="AD1628" r:id="rId1627"/>
    <hyperlink xmlns:r="http://schemas.openxmlformats.org/officeDocument/2006/relationships" ref="AD1629" r:id="rId1628"/>
    <hyperlink xmlns:r="http://schemas.openxmlformats.org/officeDocument/2006/relationships" ref="AD1630" r:id="rId1629"/>
    <hyperlink xmlns:r="http://schemas.openxmlformats.org/officeDocument/2006/relationships" ref="AD1631" r:id="rId1630"/>
    <hyperlink xmlns:r="http://schemas.openxmlformats.org/officeDocument/2006/relationships" ref="AD1632" r:id="rId1631"/>
    <hyperlink xmlns:r="http://schemas.openxmlformats.org/officeDocument/2006/relationships" ref="AD1633" r:id="rId1632"/>
    <hyperlink xmlns:r="http://schemas.openxmlformats.org/officeDocument/2006/relationships" ref="AD1634" r:id="rId1633"/>
    <hyperlink xmlns:r="http://schemas.openxmlformats.org/officeDocument/2006/relationships" ref="AD1635" r:id="rId1634"/>
    <hyperlink xmlns:r="http://schemas.openxmlformats.org/officeDocument/2006/relationships" ref="AD1636" r:id="rId1635"/>
    <hyperlink xmlns:r="http://schemas.openxmlformats.org/officeDocument/2006/relationships" ref="AD1637" r:id="rId1636"/>
    <hyperlink xmlns:r="http://schemas.openxmlformats.org/officeDocument/2006/relationships" ref="AD1638" r:id="rId1637"/>
    <hyperlink xmlns:r="http://schemas.openxmlformats.org/officeDocument/2006/relationships" ref="AD1639" r:id="rId1638"/>
    <hyperlink xmlns:r="http://schemas.openxmlformats.org/officeDocument/2006/relationships" ref="AD1640" r:id="rId1639"/>
    <hyperlink xmlns:r="http://schemas.openxmlformats.org/officeDocument/2006/relationships" ref="AD1641" r:id="rId1640"/>
    <hyperlink xmlns:r="http://schemas.openxmlformats.org/officeDocument/2006/relationships" ref="AD1642" r:id="rId1641"/>
    <hyperlink xmlns:r="http://schemas.openxmlformats.org/officeDocument/2006/relationships" ref="AD1643" r:id="rId1642"/>
    <hyperlink xmlns:r="http://schemas.openxmlformats.org/officeDocument/2006/relationships" ref="AD1644" r:id="rId1643"/>
    <hyperlink xmlns:r="http://schemas.openxmlformats.org/officeDocument/2006/relationships" ref="AD1645" r:id="rId1644"/>
    <hyperlink xmlns:r="http://schemas.openxmlformats.org/officeDocument/2006/relationships" ref="AD1646" r:id="rId1645"/>
    <hyperlink xmlns:r="http://schemas.openxmlformats.org/officeDocument/2006/relationships" ref="AD1647" r:id="rId1646"/>
    <hyperlink xmlns:r="http://schemas.openxmlformats.org/officeDocument/2006/relationships" ref="AD1648" r:id="rId1647"/>
    <hyperlink xmlns:r="http://schemas.openxmlformats.org/officeDocument/2006/relationships" ref="AD1649" r:id="rId1648"/>
    <hyperlink xmlns:r="http://schemas.openxmlformats.org/officeDocument/2006/relationships" ref="AD1650" r:id="rId1649"/>
    <hyperlink xmlns:r="http://schemas.openxmlformats.org/officeDocument/2006/relationships" ref="AD1651" r:id="rId1650"/>
    <hyperlink xmlns:r="http://schemas.openxmlformats.org/officeDocument/2006/relationships" ref="AD1652" r:id="rId1651"/>
    <hyperlink xmlns:r="http://schemas.openxmlformats.org/officeDocument/2006/relationships" ref="AD1653" r:id="rId1652"/>
    <hyperlink xmlns:r="http://schemas.openxmlformats.org/officeDocument/2006/relationships" ref="AD1654" r:id="rId1653"/>
    <hyperlink xmlns:r="http://schemas.openxmlformats.org/officeDocument/2006/relationships" ref="AD1655" r:id="rId1654"/>
    <hyperlink xmlns:r="http://schemas.openxmlformats.org/officeDocument/2006/relationships" ref="AD1656" r:id="rId1655"/>
    <hyperlink xmlns:r="http://schemas.openxmlformats.org/officeDocument/2006/relationships" ref="AD1657" r:id="rId1656"/>
    <hyperlink xmlns:r="http://schemas.openxmlformats.org/officeDocument/2006/relationships" ref="AD1658" r:id="rId1657"/>
    <hyperlink xmlns:r="http://schemas.openxmlformats.org/officeDocument/2006/relationships" ref="AD1659" r:id="rId1658"/>
    <hyperlink xmlns:r="http://schemas.openxmlformats.org/officeDocument/2006/relationships" ref="AD1660" r:id="rId1659"/>
    <hyperlink xmlns:r="http://schemas.openxmlformats.org/officeDocument/2006/relationships" ref="AD1661" r:id="rId1660"/>
    <hyperlink xmlns:r="http://schemas.openxmlformats.org/officeDocument/2006/relationships" ref="AD1662" r:id="rId1661"/>
    <hyperlink xmlns:r="http://schemas.openxmlformats.org/officeDocument/2006/relationships" ref="AD1663" r:id="rId1662"/>
    <hyperlink xmlns:r="http://schemas.openxmlformats.org/officeDocument/2006/relationships" ref="AD1664" r:id="rId1663"/>
    <hyperlink xmlns:r="http://schemas.openxmlformats.org/officeDocument/2006/relationships" ref="AD1665" r:id="rId1664"/>
    <hyperlink xmlns:r="http://schemas.openxmlformats.org/officeDocument/2006/relationships" ref="AD1666" r:id="rId1665"/>
    <hyperlink xmlns:r="http://schemas.openxmlformats.org/officeDocument/2006/relationships" ref="AD1667" r:id="rId1666"/>
    <hyperlink xmlns:r="http://schemas.openxmlformats.org/officeDocument/2006/relationships" ref="AD1668" r:id="rId1667"/>
    <hyperlink xmlns:r="http://schemas.openxmlformats.org/officeDocument/2006/relationships" ref="AD1669" r:id="rId1668"/>
    <hyperlink xmlns:r="http://schemas.openxmlformats.org/officeDocument/2006/relationships" ref="AD1670" r:id="rId1669"/>
    <hyperlink xmlns:r="http://schemas.openxmlformats.org/officeDocument/2006/relationships" ref="AD1671" r:id="rId1670"/>
    <hyperlink xmlns:r="http://schemas.openxmlformats.org/officeDocument/2006/relationships" ref="AD1672" r:id="rId1671"/>
    <hyperlink xmlns:r="http://schemas.openxmlformats.org/officeDocument/2006/relationships" ref="AD1673" r:id="rId1672"/>
    <hyperlink xmlns:r="http://schemas.openxmlformats.org/officeDocument/2006/relationships" ref="AD1674" r:id="rId1673"/>
    <hyperlink xmlns:r="http://schemas.openxmlformats.org/officeDocument/2006/relationships" ref="AD1675" r:id="rId1674"/>
    <hyperlink xmlns:r="http://schemas.openxmlformats.org/officeDocument/2006/relationships" ref="AD1676" r:id="rId1675"/>
    <hyperlink xmlns:r="http://schemas.openxmlformats.org/officeDocument/2006/relationships" ref="AD1677" r:id="rId1676"/>
    <hyperlink xmlns:r="http://schemas.openxmlformats.org/officeDocument/2006/relationships" ref="AD1678" r:id="rId1677"/>
    <hyperlink xmlns:r="http://schemas.openxmlformats.org/officeDocument/2006/relationships" ref="AD1679" r:id="rId1678"/>
    <hyperlink xmlns:r="http://schemas.openxmlformats.org/officeDocument/2006/relationships" ref="AD1680" r:id="rId1679"/>
    <hyperlink xmlns:r="http://schemas.openxmlformats.org/officeDocument/2006/relationships" ref="AD1681" r:id="rId1680"/>
    <hyperlink xmlns:r="http://schemas.openxmlformats.org/officeDocument/2006/relationships" ref="AD1682" r:id="rId1681"/>
    <hyperlink xmlns:r="http://schemas.openxmlformats.org/officeDocument/2006/relationships" ref="AD1683" r:id="rId1682"/>
    <hyperlink xmlns:r="http://schemas.openxmlformats.org/officeDocument/2006/relationships" ref="AD1684" r:id="rId1683"/>
    <hyperlink xmlns:r="http://schemas.openxmlformats.org/officeDocument/2006/relationships" ref="AD1685" r:id="rId1684"/>
    <hyperlink xmlns:r="http://schemas.openxmlformats.org/officeDocument/2006/relationships" ref="AD1686" r:id="rId1685"/>
    <hyperlink xmlns:r="http://schemas.openxmlformats.org/officeDocument/2006/relationships" ref="AD1687" r:id="rId1686"/>
    <hyperlink xmlns:r="http://schemas.openxmlformats.org/officeDocument/2006/relationships" ref="AD1688" r:id="rId1687"/>
    <hyperlink xmlns:r="http://schemas.openxmlformats.org/officeDocument/2006/relationships" ref="AD1689" r:id="rId1688"/>
    <hyperlink xmlns:r="http://schemas.openxmlformats.org/officeDocument/2006/relationships" ref="AD1690" r:id="rId1689"/>
    <hyperlink xmlns:r="http://schemas.openxmlformats.org/officeDocument/2006/relationships" ref="AD1691" r:id="rId1690"/>
    <hyperlink xmlns:r="http://schemas.openxmlformats.org/officeDocument/2006/relationships" ref="AD1692" r:id="rId1691"/>
    <hyperlink xmlns:r="http://schemas.openxmlformats.org/officeDocument/2006/relationships" ref="AD1693" r:id="rId1692"/>
    <hyperlink xmlns:r="http://schemas.openxmlformats.org/officeDocument/2006/relationships" ref="AD1694" r:id="rId1693"/>
    <hyperlink xmlns:r="http://schemas.openxmlformats.org/officeDocument/2006/relationships" ref="AD1695" r:id="rId1694"/>
    <hyperlink xmlns:r="http://schemas.openxmlformats.org/officeDocument/2006/relationships" ref="AD1696" r:id="rId1695"/>
    <hyperlink xmlns:r="http://schemas.openxmlformats.org/officeDocument/2006/relationships" ref="AD1697" r:id="rId1696"/>
    <hyperlink xmlns:r="http://schemas.openxmlformats.org/officeDocument/2006/relationships" ref="AD1698" r:id="rId1697"/>
    <hyperlink xmlns:r="http://schemas.openxmlformats.org/officeDocument/2006/relationships" ref="AD1699" r:id="rId1698"/>
    <hyperlink xmlns:r="http://schemas.openxmlformats.org/officeDocument/2006/relationships" ref="AD1700" r:id="rId1699"/>
    <hyperlink xmlns:r="http://schemas.openxmlformats.org/officeDocument/2006/relationships" ref="AD1701" r:id="rId1700"/>
    <hyperlink xmlns:r="http://schemas.openxmlformats.org/officeDocument/2006/relationships" ref="AD1702" r:id="rId1701"/>
    <hyperlink xmlns:r="http://schemas.openxmlformats.org/officeDocument/2006/relationships" ref="AD1703" r:id="rId1702"/>
    <hyperlink xmlns:r="http://schemas.openxmlformats.org/officeDocument/2006/relationships" ref="AD1704" r:id="rId1703"/>
    <hyperlink xmlns:r="http://schemas.openxmlformats.org/officeDocument/2006/relationships" ref="AD1705" r:id="rId1704"/>
    <hyperlink xmlns:r="http://schemas.openxmlformats.org/officeDocument/2006/relationships" ref="AD1706" r:id="rId1705"/>
    <hyperlink xmlns:r="http://schemas.openxmlformats.org/officeDocument/2006/relationships" ref="AD1707" r:id="rId1706"/>
    <hyperlink xmlns:r="http://schemas.openxmlformats.org/officeDocument/2006/relationships" ref="AD1708" r:id="rId1707"/>
    <hyperlink xmlns:r="http://schemas.openxmlformats.org/officeDocument/2006/relationships" ref="AD1709" r:id="rId1708"/>
    <hyperlink xmlns:r="http://schemas.openxmlformats.org/officeDocument/2006/relationships" ref="AD1710" r:id="rId1709"/>
    <hyperlink xmlns:r="http://schemas.openxmlformats.org/officeDocument/2006/relationships" ref="AD1711" r:id="rId1710"/>
    <hyperlink xmlns:r="http://schemas.openxmlformats.org/officeDocument/2006/relationships" ref="AD1712" r:id="rId1711"/>
    <hyperlink xmlns:r="http://schemas.openxmlformats.org/officeDocument/2006/relationships" ref="AD1713" r:id="rId1712"/>
    <hyperlink xmlns:r="http://schemas.openxmlformats.org/officeDocument/2006/relationships" ref="AD1714" r:id="rId1713"/>
    <hyperlink xmlns:r="http://schemas.openxmlformats.org/officeDocument/2006/relationships" ref="AD1715" r:id="rId1714"/>
    <hyperlink xmlns:r="http://schemas.openxmlformats.org/officeDocument/2006/relationships" ref="AD1716" r:id="rId1715"/>
    <hyperlink xmlns:r="http://schemas.openxmlformats.org/officeDocument/2006/relationships" ref="AD1717" r:id="rId1716"/>
    <hyperlink xmlns:r="http://schemas.openxmlformats.org/officeDocument/2006/relationships" ref="AD1718" r:id="rId1717"/>
    <hyperlink xmlns:r="http://schemas.openxmlformats.org/officeDocument/2006/relationships" ref="AD1719" r:id="rId1718"/>
    <hyperlink xmlns:r="http://schemas.openxmlformats.org/officeDocument/2006/relationships" ref="AD1720" r:id="rId1719"/>
    <hyperlink xmlns:r="http://schemas.openxmlformats.org/officeDocument/2006/relationships" ref="AD1721" r:id="rId1720"/>
    <hyperlink xmlns:r="http://schemas.openxmlformats.org/officeDocument/2006/relationships" ref="AD1722" r:id="rId1721"/>
    <hyperlink xmlns:r="http://schemas.openxmlformats.org/officeDocument/2006/relationships" ref="AD1723" r:id="rId1722"/>
    <hyperlink xmlns:r="http://schemas.openxmlformats.org/officeDocument/2006/relationships" ref="AD1724" r:id="rId1723"/>
    <hyperlink xmlns:r="http://schemas.openxmlformats.org/officeDocument/2006/relationships" ref="AD1725" r:id="rId1724"/>
    <hyperlink xmlns:r="http://schemas.openxmlformats.org/officeDocument/2006/relationships" ref="AD1726" r:id="rId1725"/>
    <hyperlink xmlns:r="http://schemas.openxmlformats.org/officeDocument/2006/relationships" ref="AD1727" r:id="rId1726"/>
    <hyperlink xmlns:r="http://schemas.openxmlformats.org/officeDocument/2006/relationships" ref="AD1728" r:id="rId1727"/>
    <hyperlink xmlns:r="http://schemas.openxmlformats.org/officeDocument/2006/relationships" ref="AD1729" r:id="rId1728"/>
    <hyperlink xmlns:r="http://schemas.openxmlformats.org/officeDocument/2006/relationships" ref="AD1730" r:id="rId1729"/>
    <hyperlink xmlns:r="http://schemas.openxmlformats.org/officeDocument/2006/relationships" ref="AD1731" r:id="rId1730"/>
    <hyperlink xmlns:r="http://schemas.openxmlformats.org/officeDocument/2006/relationships" ref="AD1732" r:id="rId1731"/>
    <hyperlink xmlns:r="http://schemas.openxmlformats.org/officeDocument/2006/relationships" ref="AD1733" r:id="rId1732"/>
    <hyperlink xmlns:r="http://schemas.openxmlformats.org/officeDocument/2006/relationships" ref="AD1734" r:id="rId1733"/>
    <hyperlink xmlns:r="http://schemas.openxmlformats.org/officeDocument/2006/relationships" ref="AD1735" r:id="rId1734"/>
    <hyperlink xmlns:r="http://schemas.openxmlformats.org/officeDocument/2006/relationships" ref="AD1736" r:id="rId1735"/>
    <hyperlink xmlns:r="http://schemas.openxmlformats.org/officeDocument/2006/relationships" ref="AD1737" r:id="rId1736"/>
    <hyperlink xmlns:r="http://schemas.openxmlformats.org/officeDocument/2006/relationships" ref="AD1738" r:id="rId1737"/>
    <hyperlink xmlns:r="http://schemas.openxmlformats.org/officeDocument/2006/relationships" ref="AD1739" r:id="rId1738"/>
    <hyperlink xmlns:r="http://schemas.openxmlformats.org/officeDocument/2006/relationships" ref="AD1740" r:id="rId1739"/>
    <hyperlink xmlns:r="http://schemas.openxmlformats.org/officeDocument/2006/relationships" ref="AD1741" r:id="rId1740"/>
    <hyperlink xmlns:r="http://schemas.openxmlformats.org/officeDocument/2006/relationships" ref="AD1742" r:id="rId1741"/>
    <hyperlink xmlns:r="http://schemas.openxmlformats.org/officeDocument/2006/relationships" ref="AD1743" r:id="rId1742"/>
    <hyperlink xmlns:r="http://schemas.openxmlformats.org/officeDocument/2006/relationships" ref="AD1744" r:id="rId1743"/>
    <hyperlink xmlns:r="http://schemas.openxmlformats.org/officeDocument/2006/relationships" ref="AD1745" r:id="rId1744"/>
    <hyperlink xmlns:r="http://schemas.openxmlformats.org/officeDocument/2006/relationships" ref="AD1746" r:id="rId1745"/>
    <hyperlink xmlns:r="http://schemas.openxmlformats.org/officeDocument/2006/relationships" ref="AD1747" r:id="rId1746"/>
    <hyperlink xmlns:r="http://schemas.openxmlformats.org/officeDocument/2006/relationships" ref="AD1748" r:id="rId1747"/>
    <hyperlink xmlns:r="http://schemas.openxmlformats.org/officeDocument/2006/relationships" ref="AD1749" r:id="rId1748"/>
    <hyperlink xmlns:r="http://schemas.openxmlformats.org/officeDocument/2006/relationships" ref="AD1750" r:id="rId1749"/>
    <hyperlink xmlns:r="http://schemas.openxmlformats.org/officeDocument/2006/relationships" ref="AD1751" r:id="rId1750"/>
    <hyperlink xmlns:r="http://schemas.openxmlformats.org/officeDocument/2006/relationships" ref="AD1752" r:id="rId1751"/>
    <hyperlink xmlns:r="http://schemas.openxmlformats.org/officeDocument/2006/relationships" ref="AD1753" r:id="rId1752"/>
    <hyperlink xmlns:r="http://schemas.openxmlformats.org/officeDocument/2006/relationships" ref="AD1754" r:id="rId1753"/>
    <hyperlink xmlns:r="http://schemas.openxmlformats.org/officeDocument/2006/relationships" ref="AD1755" r:id="rId1754"/>
    <hyperlink xmlns:r="http://schemas.openxmlformats.org/officeDocument/2006/relationships" ref="AD1756" r:id="rId1755"/>
    <hyperlink xmlns:r="http://schemas.openxmlformats.org/officeDocument/2006/relationships" ref="AD1757" r:id="rId1756"/>
    <hyperlink xmlns:r="http://schemas.openxmlformats.org/officeDocument/2006/relationships" ref="AD1758" r:id="rId1757"/>
    <hyperlink xmlns:r="http://schemas.openxmlformats.org/officeDocument/2006/relationships" ref="AD1759" r:id="rId1758"/>
    <hyperlink xmlns:r="http://schemas.openxmlformats.org/officeDocument/2006/relationships" ref="AD1760" r:id="rId1759"/>
    <hyperlink xmlns:r="http://schemas.openxmlformats.org/officeDocument/2006/relationships" ref="AD1761" r:id="rId1760"/>
    <hyperlink xmlns:r="http://schemas.openxmlformats.org/officeDocument/2006/relationships" ref="AD1762" r:id="rId1761"/>
    <hyperlink xmlns:r="http://schemas.openxmlformats.org/officeDocument/2006/relationships" ref="AD1763" r:id="rId1762"/>
    <hyperlink xmlns:r="http://schemas.openxmlformats.org/officeDocument/2006/relationships" ref="AD1764" r:id="rId1763"/>
    <hyperlink xmlns:r="http://schemas.openxmlformats.org/officeDocument/2006/relationships" ref="AD1765" r:id="rId1764"/>
    <hyperlink xmlns:r="http://schemas.openxmlformats.org/officeDocument/2006/relationships" ref="AD1766" r:id="rId1765"/>
    <hyperlink xmlns:r="http://schemas.openxmlformats.org/officeDocument/2006/relationships" ref="AD1767" r:id="rId1766"/>
    <hyperlink xmlns:r="http://schemas.openxmlformats.org/officeDocument/2006/relationships" ref="AD1768" r:id="rId1767"/>
    <hyperlink xmlns:r="http://schemas.openxmlformats.org/officeDocument/2006/relationships" ref="AD1769" r:id="rId1768"/>
    <hyperlink xmlns:r="http://schemas.openxmlformats.org/officeDocument/2006/relationships" ref="AD1770" r:id="rId1769"/>
    <hyperlink xmlns:r="http://schemas.openxmlformats.org/officeDocument/2006/relationships" ref="AD1771" r:id="rId1770"/>
    <hyperlink xmlns:r="http://schemas.openxmlformats.org/officeDocument/2006/relationships" ref="AD1772" r:id="rId1771"/>
    <hyperlink xmlns:r="http://schemas.openxmlformats.org/officeDocument/2006/relationships" ref="AD1773" r:id="rId1772"/>
    <hyperlink xmlns:r="http://schemas.openxmlformats.org/officeDocument/2006/relationships" ref="AD1774" r:id="rId1773"/>
    <hyperlink xmlns:r="http://schemas.openxmlformats.org/officeDocument/2006/relationships" ref="AD1775" r:id="rId1774"/>
    <hyperlink xmlns:r="http://schemas.openxmlformats.org/officeDocument/2006/relationships" ref="AD1776" r:id="rId1775"/>
    <hyperlink xmlns:r="http://schemas.openxmlformats.org/officeDocument/2006/relationships" ref="AD1777" r:id="rId1776"/>
    <hyperlink xmlns:r="http://schemas.openxmlformats.org/officeDocument/2006/relationships" ref="AD1778" r:id="rId1777"/>
    <hyperlink xmlns:r="http://schemas.openxmlformats.org/officeDocument/2006/relationships" ref="AD1779" r:id="rId1778"/>
    <hyperlink xmlns:r="http://schemas.openxmlformats.org/officeDocument/2006/relationships" ref="AD1780" r:id="rId1779"/>
    <hyperlink xmlns:r="http://schemas.openxmlformats.org/officeDocument/2006/relationships" ref="AD1781" r:id="rId1780"/>
    <hyperlink xmlns:r="http://schemas.openxmlformats.org/officeDocument/2006/relationships" ref="AD1782" r:id="rId1781"/>
    <hyperlink xmlns:r="http://schemas.openxmlformats.org/officeDocument/2006/relationships" ref="AD1783" r:id="rId1782"/>
    <hyperlink xmlns:r="http://schemas.openxmlformats.org/officeDocument/2006/relationships" ref="AD1784" r:id="rId1783"/>
    <hyperlink xmlns:r="http://schemas.openxmlformats.org/officeDocument/2006/relationships" ref="AD1785" r:id="rId1784"/>
    <hyperlink xmlns:r="http://schemas.openxmlformats.org/officeDocument/2006/relationships" ref="AD1786" r:id="rId1785"/>
    <hyperlink xmlns:r="http://schemas.openxmlformats.org/officeDocument/2006/relationships" ref="AD1787" r:id="rId1786"/>
    <hyperlink xmlns:r="http://schemas.openxmlformats.org/officeDocument/2006/relationships" ref="AD1788" r:id="rId1787"/>
    <hyperlink xmlns:r="http://schemas.openxmlformats.org/officeDocument/2006/relationships" ref="AD1789" r:id="rId1788"/>
    <hyperlink xmlns:r="http://schemas.openxmlformats.org/officeDocument/2006/relationships" ref="AD1790" r:id="rId1789"/>
    <hyperlink xmlns:r="http://schemas.openxmlformats.org/officeDocument/2006/relationships" ref="AD1791" r:id="rId1790"/>
    <hyperlink xmlns:r="http://schemas.openxmlformats.org/officeDocument/2006/relationships" ref="AD1792" r:id="rId1791"/>
    <hyperlink xmlns:r="http://schemas.openxmlformats.org/officeDocument/2006/relationships" ref="AD1793" r:id="rId1792"/>
    <hyperlink xmlns:r="http://schemas.openxmlformats.org/officeDocument/2006/relationships" ref="AD1794" r:id="rId1793"/>
    <hyperlink xmlns:r="http://schemas.openxmlformats.org/officeDocument/2006/relationships" ref="AD1795" r:id="rId1794"/>
    <hyperlink xmlns:r="http://schemas.openxmlformats.org/officeDocument/2006/relationships" ref="AD1796" r:id="rId1795"/>
    <hyperlink xmlns:r="http://schemas.openxmlformats.org/officeDocument/2006/relationships" ref="AD1797" r:id="rId1796"/>
    <hyperlink xmlns:r="http://schemas.openxmlformats.org/officeDocument/2006/relationships" ref="AD1798" r:id="rId1797"/>
    <hyperlink xmlns:r="http://schemas.openxmlformats.org/officeDocument/2006/relationships" ref="AD1799" r:id="rId1798"/>
    <hyperlink xmlns:r="http://schemas.openxmlformats.org/officeDocument/2006/relationships" ref="AD1800" r:id="rId1799"/>
    <hyperlink xmlns:r="http://schemas.openxmlformats.org/officeDocument/2006/relationships" ref="AD1801" r:id="rId1800"/>
    <hyperlink xmlns:r="http://schemas.openxmlformats.org/officeDocument/2006/relationships" ref="AD1802" r:id="rId1801"/>
    <hyperlink xmlns:r="http://schemas.openxmlformats.org/officeDocument/2006/relationships" ref="AD1803" r:id="rId1802"/>
    <hyperlink xmlns:r="http://schemas.openxmlformats.org/officeDocument/2006/relationships" ref="AD1804" r:id="rId1803"/>
    <hyperlink xmlns:r="http://schemas.openxmlformats.org/officeDocument/2006/relationships" ref="AD1805" r:id="rId1804"/>
    <hyperlink xmlns:r="http://schemas.openxmlformats.org/officeDocument/2006/relationships" ref="AD1806" r:id="rId1805"/>
    <hyperlink xmlns:r="http://schemas.openxmlformats.org/officeDocument/2006/relationships" ref="AD1807" r:id="rId1806"/>
    <hyperlink xmlns:r="http://schemas.openxmlformats.org/officeDocument/2006/relationships" ref="AD1808" r:id="rId1807"/>
    <hyperlink xmlns:r="http://schemas.openxmlformats.org/officeDocument/2006/relationships" ref="AD1809" r:id="rId1808"/>
    <hyperlink xmlns:r="http://schemas.openxmlformats.org/officeDocument/2006/relationships" ref="AD1810" r:id="rId1809"/>
    <hyperlink xmlns:r="http://schemas.openxmlformats.org/officeDocument/2006/relationships" ref="AD1811" r:id="rId1810"/>
    <hyperlink xmlns:r="http://schemas.openxmlformats.org/officeDocument/2006/relationships" ref="AD1812" r:id="rId1811"/>
    <hyperlink xmlns:r="http://schemas.openxmlformats.org/officeDocument/2006/relationships" ref="AD1813" r:id="rId1812"/>
    <hyperlink xmlns:r="http://schemas.openxmlformats.org/officeDocument/2006/relationships" ref="AD1814" r:id="rId1813"/>
    <hyperlink xmlns:r="http://schemas.openxmlformats.org/officeDocument/2006/relationships" ref="AD1815" r:id="rId1814"/>
    <hyperlink xmlns:r="http://schemas.openxmlformats.org/officeDocument/2006/relationships" ref="AD1816" r:id="rId1815"/>
    <hyperlink xmlns:r="http://schemas.openxmlformats.org/officeDocument/2006/relationships" ref="AD1817" r:id="rId1816"/>
    <hyperlink xmlns:r="http://schemas.openxmlformats.org/officeDocument/2006/relationships" ref="AD1818" r:id="rId1817"/>
    <hyperlink xmlns:r="http://schemas.openxmlformats.org/officeDocument/2006/relationships" ref="AD1819" r:id="rId1818"/>
    <hyperlink xmlns:r="http://schemas.openxmlformats.org/officeDocument/2006/relationships" ref="AD1820" r:id="rId1819"/>
    <hyperlink xmlns:r="http://schemas.openxmlformats.org/officeDocument/2006/relationships" ref="AD1821" r:id="rId1820"/>
    <hyperlink xmlns:r="http://schemas.openxmlformats.org/officeDocument/2006/relationships" ref="AD1822" r:id="rId1821"/>
    <hyperlink xmlns:r="http://schemas.openxmlformats.org/officeDocument/2006/relationships" ref="AD1823" r:id="rId1822"/>
    <hyperlink xmlns:r="http://schemas.openxmlformats.org/officeDocument/2006/relationships" ref="AD1824" r:id="rId1823"/>
    <hyperlink xmlns:r="http://schemas.openxmlformats.org/officeDocument/2006/relationships" ref="AD1825" r:id="rId1824"/>
    <hyperlink xmlns:r="http://schemas.openxmlformats.org/officeDocument/2006/relationships" ref="AD1826" r:id="rId1825"/>
    <hyperlink xmlns:r="http://schemas.openxmlformats.org/officeDocument/2006/relationships" ref="AD1827" r:id="rId1826"/>
    <hyperlink xmlns:r="http://schemas.openxmlformats.org/officeDocument/2006/relationships" ref="AD1828" r:id="rId1827"/>
    <hyperlink xmlns:r="http://schemas.openxmlformats.org/officeDocument/2006/relationships" ref="AD1829" r:id="rId1828"/>
    <hyperlink xmlns:r="http://schemas.openxmlformats.org/officeDocument/2006/relationships" ref="AD1830" r:id="rId1829"/>
    <hyperlink xmlns:r="http://schemas.openxmlformats.org/officeDocument/2006/relationships" ref="AD1831" r:id="rId1830"/>
    <hyperlink xmlns:r="http://schemas.openxmlformats.org/officeDocument/2006/relationships" ref="AD1832" r:id="rId1831"/>
    <hyperlink xmlns:r="http://schemas.openxmlformats.org/officeDocument/2006/relationships" ref="AD1833" r:id="rId1832"/>
    <hyperlink xmlns:r="http://schemas.openxmlformats.org/officeDocument/2006/relationships" ref="AD1834" r:id="rId1833"/>
    <hyperlink xmlns:r="http://schemas.openxmlformats.org/officeDocument/2006/relationships" ref="AD1835" r:id="rId1834"/>
    <hyperlink xmlns:r="http://schemas.openxmlformats.org/officeDocument/2006/relationships" ref="AD1836" r:id="rId1835"/>
    <hyperlink xmlns:r="http://schemas.openxmlformats.org/officeDocument/2006/relationships" ref="AD1837" r:id="rId1836"/>
    <hyperlink xmlns:r="http://schemas.openxmlformats.org/officeDocument/2006/relationships" ref="AD1838" r:id="rId1837"/>
    <hyperlink xmlns:r="http://schemas.openxmlformats.org/officeDocument/2006/relationships" ref="AD1839" r:id="rId1838"/>
    <hyperlink xmlns:r="http://schemas.openxmlformats.org/officeDocument/2006/relationships" ref="AD1840" r:id="rId1839"/>
    <hyperlink xmlns:r="http://schemas.openxmlformats.org/officeDocument/2006/relationships" ref="AD1841" r:id="rId1840"/>
    <hyperlink xmlns:r="http://schemas.openxmlformats.org/officeDocument/2006/relationships" ref="AD1842" r:id="rId1841"/>
    <hyperlink xmlns:r="http://schemas.openxmlformats.org/officeDocument/2006/relationships" ref="AD1843" r:id="rId1842"/>
    <hyperlink xmlns:r="http://schemas.openxmlformats.org/officeDocument/2006/relationships" ref="AD1844" r:id="rId1843"/>
    <hyperlink xmlns:r="http://schemas.openxmlformats.org/officeDocument/2006/relationships" ref="AD1845" r:id="rId1844"/>
    <hyperlink xmlns:r="http://schemas.openxmlformats.org/officeDocument/2006/relationships" ref="AD1846" r:id="rId1845"/>
    <hyperlink xmlns:r="http://schemas.openxmlformats.org/officeDocument/2006/relationships" ref="AD1847" r:id="rId1846"/>
    <hyperlink xmlns:r="http://schemas.openxmlformats.org/officeDocument/2006/relationships" ref="AD1848" r:id="rId1847"/>
    <hyperlink xmlns:r="http://schemas.openxmlformats.org/officeDocument/2006/relationships" ref="AD1849" r:id="rId1848"/>
    <hyperlink xmlns:r="http://schemas.openxmlformats.org/officeDocument/2006/relationships" ref="AD1850" r:id="rId1849"/>
    <hyperlink xmlns:r="http://schemas.openxmlformats.org/officeDocument/2006/relationships" ref="AD1851" r:id="rId1850"/>
    <hyperlink xmlns:r="http://schemas.openxmlformats.org/officeDocument/2006/relationships" ref="AD1852" r:id="rId1851"/>
    <hyperlink xmlns:r="http://schemas.openxmlformats.org/officeDocument/2006/relationships" ref="AD1853" r:id="rId1852"/>
    <hyperlink xmlns:r="http://schemas.openxmlformats.org/officeDocument/2006/relationships" ref="AD1854" r:id="rId1853"/>
    <hyperlink xmlns:r="http://schemas.openxmlformats.org/officeDocument/2006/relationships" ref="AD1855" r:id="rId1854"/>
    <hyperlink xmlns:r="http://schemas.openxmlformats.org/officeDocument/2006/relationships" ref="AD1856" r:id="rId1855"/>
    <hyperlink xmlns:r="http://schemas.openxmlformats.org/officeDocument/2006/relationships" ref="AD1857" r:id="rId1856"/>
    <hyperlink xmlns:r="http://schemas.openxmlformats.org/officeDocument/2006/relationships" ref="AD1858" r:id="rId1857"/>
    <hyperlink xmlns:r="http://schemas.openxmlformats.org/officeDocument/2006/relationships" ref="AD1859" r:id="rId1858"/>
    <hyperlink xmlns:r="http://schemas.openxmlformats.org/officeDocument/2006/relationships" ref="AD1860" r:id="rId1859"/>
    <hyperlink xmlns:r="http://schemas.openxmlformats.org/officeDocument/2006/relationships" ref="AD1861" r:id="rId1860"/>
    <hyperlink xmlns:r="http://schemas.openxmlformats.org/officeDocument/2006/relationships" ref="AD1862" r:id="rId1861"/>
    <hyperlink xmlns:r="http://schemas.openxmlformats.org/officeDocument/2006/relationships" ref="AD1863" r:id="rId1862"/>
    <hyperlink xmlns:r="http://schemas.openxmlformats.org/officeDocument/2006/relationships" ref="AD1864" r:id="rId1863"/>
    <hyperlink xmlns:r="http://schemas.openxmlformats.org/officeDocument/2006/relationships" ref="AD1865" r:id="rId1864"/>
    <hyperlink xmlns:r="http://schemas.openxmlformats.org/officeDocument/2006/relationships" ref="AD1866" r:id="rId1865"/>
    <hyperlink xmlns:r="http://schemas.openxmlformats.org/officeDocument/2006/relationships" ref="AD1867" r:id="rId1866"/>
    <hyperlink xmlns:r="http://schemas.openxmlformats.org/officeDocument/2006/relationships" ref="AD1868" r:id="rId1867"/>
    <hyperlink xmlns:r="http://schemas.openxmlformats.org/officeDocument/2006/relationships" ref="AD1869" r:id="rId1868"/>
    <hyperlink xmlns:r="http://schemas.openxmlformats.org/officeDocument/2006/relationships" ref="AD1870" r:id="rId1869"/>
    <hyperlink xmlns:r="http://schemas.openxmlformats.org/officeDocument/2006/relationships" ref="AD1871" r:id="rId1870"/>
    <hyperlink xmlns:r="http://schemas.openxmlformats.org/officeDocument/2006/relationships" ref="AD1872" r:id="rId1871"/>
    <hyperlink xmlns:r="http://schemas.openxmlformats.org/officeDocument/2006/relationships" ref="AD1873" r:id="rId1872"/>
    <hyperlink xmlns:r="http://schemas.openxmlformats.org/officeDocument/2006/relationships" ref="AD1874" r:id="rId1873"/>
    <hyperlink xmlns:r="http://schemas.openxmlformats.org/officeDocument/2006/relationships" ref="AD1875" r:id="rId1874"/>
    <hyperlink xmlns:r="http://schemas.openxmlformats.org/officeDocument/2006/relationships" ref="AD1876" r:id="rId1875"/>
    <hyperlink xmlns:r="http://schemas.openxmlformats.org/officeDocument/2006/relationships" ref="AD1877" r:id="rId1876"/>
    <hyperlink xmlns:r="http://schemas.openxmlformats.org/officeDocument/2006/relationships" ref="AD1878" r:id="rId1877"/>
    <hyperlink xmlns:r="http://schemas.openxmlformats.org/officeDocument/2006/relationships" ref="AD1879" r:id="rId1878"/>
    <hyperlink xmlns:r="http://schemas.openxmlformats.org/officeDocument/2006/relationships" ref="AD1880" r:id="rId1879"/>
    <hyperlink xmlns:r="http://schemas.openxmlformats.org/officeDocument/2006/relationships" ref="AD1881" r:id="rId1880"/>
    <hyperlink xmlns:r="http://schemas.openxmlformats.org/officeDocument/2006/relationships" ref="AD1882" r:id="rId1881"/>
    <hyperlink xmlns:r="http://schemas.openxmlformats.org/officeDocument/2006/relationships" ref="AD1883" r:id="rId1882"/>
    <hyperlink xmlns:r="http://schemas.openxmlformats.org/officeDocument/2006/relationships" ref="AD1884" r:id="rId1883"/>
    <hyperlink xmlns:r="http://schemas.openxmlformats.org/officeDocument/2006/relationships" ref="AD1885" r:id="rId1884"/>
    <hyperlink xmlns:r="http://schemas.openxmlformats.org/officeDocument/2006/relationships" ref="AD1886" r:id="rId1885"/>
    <hyperlink xmlns:r="http://schemas.openxmlformats.org/officeDocument/2006/relationships" ref="AD1887" r:id="rId1886"/>
    <hyperlink xmlns:r="http://schemas.openxmlformats.org/officeDocument/2006/relationships" ref="AD1888" r:id="rId1887"/>
    <hyperlink xmlns:r="http://schemas.openxmlformats.org/officeDocument/2006/relationships" ref="AD1889" r:id="rId1888"/>
    <hyperlink xmlns:r="http://schemas.openxmlformats.org/officeDocument/2006/relationships" ref="AD1890" r:id="rId1889"/>
    <hyperlink xmlns:r="http://schemas.openxmlformats.org/officeDocument/2006/relationships" ref="AD1891" r:id="rId1890"/>
    <hyperlink xmlns:r="http://schemas.openxmlformats.org/officeDocument/2006/relationships" ref="AD1892" r:id="rId1891"/>
    <hyperlink xmlns:r="http://schemas.openxmlformats.org/officeDocument/2006/relationships" ref="AD1893" r:id="rId1892"/>
    <hyperlink xmlns:r="http://schemas.openxmlformats.org/officeDocument/2006/relationships" ref="AD1894" r:id="rId1893"/>
    <hyperlink xmlns:r="http://schemas.openxmlformats.org/officeDocument/2006/relationships" ref="AD1895" r:id="rId1894"/>
    <hyperlink xmlns:r="http://schemas.openxmlformats.org/officeDocument/2006/relationships" ref="AD1896" r:id="rId1895"/>
    <hyperlink xmlns:r="http://schemas.openxmlformats.org/officeDocument/2006/relationships" ref="AD1897" r:id="rId1896"/>
    <hyperlink xmlns:r="http://schemas.openxmlformats.org/officeDocument/2006/relationships" ref="AD1898" r:id="rId1897"/>
    <hyperlink xmlns:r="http://schemas.openxmlformats.org/officeDocument/2006/relationships" ref="AD1899" r:id="rId1898"/>
    <hyperlink xmlns:r="http://schemas.openxmlformats.org/officeDocument/2006/relationships" ref="AD1900" r:id="rId1899"/>
    <hyperlink xmlns:r="http://schemas.openxmlformats.org/officeDocument/2006/relationships" ref="AD1901" r:id="rId1900"/>
    <hyperlink xmlns:r="http://schemas.openxmlformats.org/officeDocument/2006/relationships" ref="AD1902" r:id="rId1901"/>
    <hyperlink xmlns:r="http://schemas.openxmlformats.org/officeDocument/2006/relationships" ref="AD1903" r:id="rId1902"/>
    <hyperlink xmlns:r="http://schemas.openxmlformats.org/officeDocument/2006/relationships" ref="AD1904" r:id="rId1903"/>
    <hyperlink xmlns:r="http://schemas.openxmlformats.org/officeDocument/2006/relationships" ref="AD1905" r:id="rId1904"/>
    <hyperlink xmlns:r="http://schemas.openxmlformats.org/officeDocument/2006/relationships" ref="AD1906" r:id="rId1905"/>
    <hyperlink xmlns:r="http://schemas.openxmlformats.org/officeDocument/2006/relationships" ref="AD1907" r:id="rId1906"/>
    <hyperlink xmlns:r="http://schemas.openxmlformats.org/officeDocument/2006/relationships" ref="AD1908" r:id="rId1907"/>
    <hyperlink xmlns:r="http://schemas.openxmlformats.org/officeDocument/2006/relationships" ref="AD1909" r:id="rId1908"/>
    <hyperlink xmlns:r="http://schemas.openxmlformats.org/officeDocument/2006/relationships" ref="AD1910" r:id="rId1909"/>
    <hyperlink xmlns:r="http://schemas.openxmlformats.org/officeDocument/2006/relationships" ref="AD1911" r:id="rId1910"/>
    <hyperlink xmlns:r="http://schemas.openxmlformats.org/officeDocument/2006/relationships" ref="AD1912" r:id="rId1911"/>
    <hyperlink xmlns:r="http://schemas.openxmlformats.org/officeDocument/2006/relationships" ref="AD1913" r:id="rId1912"/>
    <hyperlink xmlns:r="http://schemas.openxmlformats.org/officeDocument/2006/relationships" ref="AD1914" r:id="rId1913"/>
    <hyperlink xmlns:r="http://schemas.openxmlformats.org/officeDocument/2006/relationships" ref="AD1915" r:id="rId1914"/>
    <hyperlink xmlns:r="http://schemas.openxmlformats.org/officeDocument/2006/relationships" ref="AD1916" r:id="rId1915"/>
    <hyperlink xmlns:r="http://schemas.openxmlformats.org/officeDocument/2006/relationships" ref="AD1917" r:id="rId1916"/>
    <hyperlink xmlns:r="http://schemas.openxmlformats.org/officeDocument/2006/relationships" ref="AD1918" r:id="rId1917"/>
    <hyperlink xmlns:r="http://schemas.openxmlformats.org/officeDocument/2006/relationships" ref="AD1919" r:id="rId1918"/>
    <hyperlink xmlns:r="http://schemas.openxmlformats.org/officeDocument/2006/relationships" ref="AD1920" r:id="rId1919"/>
    <hyperlink xmlns:r="http://schemas.openxmlformats.org/officeDocument/2006/relationships" ref="AD1921" r:id="rId1920"/>
    <hyperlink xmlns:r="http://schemas.openxmlformats.org/officeDocument/2006/relationships" ref="AD1922" r:id="rId1921"/>
    <hyperlink xmlns:r="http://schemas.openxmlformats.org/officeDocument/2006/relationships" ref="AD1923" r:id="rId1922"/>
    <hyperlink xmlns:r="http://schemas.openxmlformats.org/officeDocument/2006/relationships" ref="AD1924" r:id="rId1923"/>
    <hyperlink xmlns:r="http://schemas.openxmlformats.org/officeDocument/2006/relationships" ref="AD1925" r:id="rId1924"/>
    <hyperlink xmlns:r="http://schemas.openxmlformats.org/officeDocument/2006/relationships" ref="AD1926" r:id="rId1925"/>
    <hyperlink xmlns:r="http://schemas.openxmlformats.org/officeDocument/2006/relationships" ref="AD1927" r:id="rId1926"/>
    <hyperlink xmlns:r="http://schemas.openxmlformats.org/officeDocument/2006/relationships" ref="AD1928" r:id="rId1927"/>
    <hyperlink xmlns:r="http://schemas.openxmlformats.org/officeDocument/2006/relationships" ref="AD1929" r:id="rId1928"/>
    <hyperlink xmlns:r="http://schemas.openxmlformats.org/officeDocument/2006/relationships" ref="AD1930" r:id="rId1929"/>
    <hyperlink xmlns:r="http://schemas.openxmlformats.org/officeDocument/2006/relationships" ref="AD1931" r:id="rId1930"/>
    <hyperlink xmlns:r="http://schemas.openxmlformats.org/officeDocument/2006/relationships" ref="AD1932" r:id="rId1931"/>
    <hyperlink xmlns:r="http://schemas.openxmlformats.org/officeDocument/2006/relationships" ref="AD1933" r:id="rId1932"/>
    <hyperlink xmlns:r="http://schemas.openxmlformats.org/officeDocument/2006/relationships" ref="AD1934" r:id="rId1933"/>
    <hyperlink xmlns:r="http://schemas.openxmlformats.org/officeDocument/2006/relationships" ref="AD1935" r:id="rId1934"/>
    <hyperlink xmlns:r="http://schemas.openxmlformats.org/officeDocument/2006/relationships" ref="AD1936" r:id="rId1935"/>
    <hyperlink xmlns:r="http://schemas.openxmlformats.org/officeDocument/2006/relationships" ref="AD1937" r:id="rId1936"/>
    <hyperlink xmlns:r="http://schemas.openxmlformats.org/officeDocument/2006/relationships" ref="AD1938" r:id="rId1937"/>
    <hyperlink xmlns:r="http://schemas.openxmlformats.org/officeDocument/2006/relationships" ref="AD1939" r:id="rId1938"/>
    <hyperlink xmlns:r="http://schemas.openxmlformats.org/officeDocument/2006/relationships" ref="AD1940" r:id="rId1939"/>
    <hyperlink xmlns:r="http://schemas.openxmlformats.org/officeDocument/2006/relationships" ref="AD1941" r:id="rId1940"/>
    <hyperlink xmlns:r="http://schemas.openxmlformats.org/officeDocument/2006/relationships" ref="AD1942" r:id="rId1941"/>
    <hyperlink xmlns:r="http://schemas.openxmlformats.org/officeDocument/2006/relationships" ref="AD1943" r:id="rId1942"/>
    <hyperlink xmlns:r="http://schemas.openxmlformats.org/officeDocument/2006/relationships" ref="AD1944" r:id="rId1943"/>
    <hyperlink xmlns:r="http://schemas.openxmlformats.org/officeDocument/2006/relationships" ref="AD1945" r:id="rId1944"/>
    <hyperlink xmlns:r="http://schemas.openxmlformats.org/officeDocument/2006/relationships" ref="AD1946" r:id="rId1945"/>
    <hyperlink xmlns:r="http://schemas.openxmlformats.org/officeDocument/2006/relationships" ref="AD1947" r:id="rId1946"/>
    <hyperlink xmlns:r="http://schemas.openxmlformats.org/officeDocument/2006/relationships" ref="AD1948" r:id="rId1947"/>
    <hyperlink xmlns:r="http://schemas.openxmlformats.org/officeDocument/2006/relationships" ref="AD1949" r:id="rId1948"/>
    <hyperlink xmlns:r="http://schemas.openxmlformats.org/officeDocument/2006/relationships" ref="AD1950" r:id="rId1949"/>
    <hyperlink xmlns:r="http://schemas.openxmlformats.org/officeDocument/2006/relationships" ref="AD1951" r:id="rId1950"/>
    <hyperlink xmlns:r="http://schemas.openxmlformats.org/officeDocument/2006/relationships" ref="AD1952" r:id="rId1951"/>
    <hyperlink xmlns:r="http://schemas.openxmlformats.org/officeDocument/2006/relationships" ref="AD1953" r:id="rId1952"/>
    <hyperlink xmlns:r="http://schemas.openxmlformats.org/officeDocument/2006/relationships" ref="AD1954" r:id="rId1953"/>
    <hyperlink xmlns:r="http://schemas.openxmlformats.org/officeDocument/2006/relationships" ref="AD1955" r:id="rId1954"/>
    <hyperlink xmlns:r="http://schemas.openxmlformats.org/officeDocument/2006/relationships" ref="AD1956" r:id="rId1955"/>
    <hyperlink xmlns:r="http://schemas.openxmlformats.org/officeDocument/2006/relationships" ref="AD1957" r:id="rId1956"/>
    <hyperlink xmlns:r="http://schemas.openxmlformats.org/officeDocument/2006/relationships" ref="AD1958" r:id="rId1957"/>
    <hyperlink xmlns:r="http://schemas.openxmlformats.org/officeDocument/2006/relationships" ref="AD1959" r:id="rId1958"/>
    <hyperlink xmlns:r="http://schemas.openxmlformats.org/officeDocument/2006/relationships" ref="AD1960" r:id="rId1959"/>
    <hyperlink xmlns:r="http://schemas.openxmlformats.org/officeDocument/2006/relationships" ref="AD1961" r:id="rId1960"/>
    <hyperlink xmlns:r="http://schemas.openxmlformats.org/officeDocument/2006/relationships" ref="AD1962" r:id="rId1961"/>
    <hyperlink xmlns:r="http://schemas.openxmlformats.org/officeDocument/2006/relationships" ref="AD1963" r:id="rId1962"/>
    <hyperlink xmlns:r="http://schemas.openxmlformats.org/officeDocument/2006/relationships" ref="AD1964" r:id="rId1963"/>
    <hyperlink xmlns:r="http://schemas.openxmlformats.org/officeDocument/2006/relationships" ref="AD1965" r:id="rId1964"/>
    <hyperlink xmlns:r="http://schemas.openxmlformats.org/officeDocument/2006/relationships" ref="AD1966" r:id="rId1965"/>
    <hyperlink xmlns:r="http://schemas.openxmlformats.org/officeDocument/2006/relationships" ref="AD1967" r:id="rId1966"/>
    <hyperlink xmlns:r="http://schemas.openxmlformats.org/officeDocument/2006/relationships" ref="AD1968" r:id="rId1967"/>
    <hyperlink xmlns:r="http://schemas.openxmlformats.org/officeDocument/2006/relationships" ref="AD1969" r:id="rId1968"/>
    <hyperlink xmlns:r="http://schemas.openxmlformats.org/officeDocument/2006/relationships" ref="AD1970" r:id="rId1969"/>
    <hyperlink xmlns:r="http://schemas.openxmlformats.org/officeDocument/2006/relationships" ref="AD1971" r:id="rId1970"/>
    <hyperlink xmlns:r="http://schemas.openxmlformats.org/officeDocument/2006/relationships" ref="AD1972" r:id="rId1971"/>
    <hyperlink xmlns:r="http://schemas.openxmlformats.org/officeDocument/2006/relationships" ref="AD1973" r:id="rId1972"/>
    <hyperlink xmlns:r="http://schemas.openxmlformats.org/officeDocument/2006/relationships" ref="AD1974" r:id="rId1973"/>
    <hyperlink xmlns:r="http://schemas.openxmlformats.org/officeDocument/2006/relationships" ref="AD1975" r:id="rId1974"/>
    <hyperlink xmlns:r="http://schemas.openxmlformats.org/officeDocument/2006/relationships" ref="AD1976" r:id="rId1975"/>
    <hyperlink xmlns:r="http://schemas.openxmlformats.org/officeDocument/2006/relationships" ref="AD1977" r:id="rId1976"/>
    <hyperlink xmlns:r="http://schemas.openxmlformats.org/officeDocument/2006/relationships" ref="AD1978" r:id="rId1977"/>
    <hyperlink xmlns:r="http://schemas.openxmlformats.org/officeDocument/2006/relationships" ref="AD1979" r:id="rId1978"/>
    <hyperlink xmlns:r="http://schemas.openxmlformats.org/officeDocument/2006/relationships" ref="AD1980" r:id="rId1979"/>
    <hyperlink xmlns:r="http://schemas.openxmlformats.org/officeDocument/2006/relationships" ref="AD1981" r:id="rId1980"/>
    <hyperlink xmlns:r="http://schemas.openxmlformats.org/officeDocument/2006/relationships" ref="AD1982" r:id="rId1981"/>
    <hyperlink xmlns:r="http://schemas.openxmlformats.org/officeDocument/2006/relationships" ref="AD1983" r:id="rId1982"/>
    <hyperlink xmlns:r="http://schemas.openxmlformats.org/officeDocument/2006/relationships" ref="AD1984" r:id="rId1983"/>
    <hyperlink xmlns:r="http://schemas.openxmlformats.org/officeDocument/2006/relationships" ref="AD1985" r:id="rId1984"/>
    <hyperlink xmlns:r="http://schemas.openxmlformats.org/officeDocument/2006/relationships" ref="AD1986" r:id="rId1985"/>
    <hyperlink xmlns:r="http://schemas.openxmlformats.org/officeDocument/2006/relationships" ref="AD1987" r:id="rId1986"/>
    <hyperlink xmlns:r="http://schemas.openxmlformats.org/officeDocument/2006/relationships" ref="AD1988" r:id="rId1987"/>
    <hyperlink xmlns:r="http://schemas.openxmlformats.org/officeDocument/2006/relationships" ref="AD1989" r:id="rId1988"/>
    <hyperlink xmlns:r="http://schemas.openxmlformats.org/officeDocument/2006/relationships" ref="AD1990" r:id="rId1989"/>
    <hyperlink xmlns:r="http://schemas.openxmlformats.org/officeDocument/2006/relationships" ref="AD1991" r:id="rId1990"/>
    <hyperlink xmlns:r="http://schemas.openxmlformats.org/officeDocument/2006/relationships" ref="AD1992" r:id="rId1991"/>
    <hyperlink xmlns:r="http://schemas.openxmlformats.org/officeDocument/2006/relationships" ref="AD1993" r:id="rId1992"/>
    <hyperlink xmlns:r="http://schemas.openxmlformats.org/officeDocument/2006/relationships" ref="AD1994" r:id="rId1993"/>
    <hyperlink xmlns:r="http://schemas.openxmlformats.org/officeDocument/2006/relationships" ref="AD1995" r:id="rId1994"/>
    <hyperlink xmlns:r="http://schemas.openxmlformats.org/officeDocument/2006/relationships" ref="AD1996" r:id="rId1995"/>
    <hyperlink xmlns:r="http://schemas.openxmlformats.org/officeDocument/2006/relationships" ref="AD1997" r:id="rId1996"/>
    <hyperlink xmlns:r="http://schemas.openxmlformats.org/officeDocument/2006/relationships" ref="AD1998" r:id="rId1997"/>
    <hyperlink xmlns:r="http://schemas.openxmlformats.org/officeDocument/2006/relationships" ref="AD1999" r:id="rId1998"/>
    <hyperlink xmlns:r="http://schemas.openxmlformats.org/officeDocument/2006/relationships" ref="AD2000" r:id="rId1999"/>
    <hyperlink xmlns:r="http://schemas.openxmlformats.org/officeDocument/2006/relationships" ref="AD2001" r:id="rId2000"/>
    <hyperlink xmlns:r="http://schemas.openxmlformats.org/officeDocument/2006/relationships" ref="AD2002" r:id="rId2001"/>
    <hyperlink xmlns:r="http://schemas.openxmlformats.org/officeDocument/2006/relationships" ref="AD2003" r:id="rId2002"/>
    <hyperlink xmlns:r="http://schemas.openxmlformats.org/officeDocument/2006/relationships" ref="AD2004" r:id="rId2003"/>
    <hyperlink xmlns:r="http://schemas.openxmlformats.org/officeDocument/2006/relationships" ref="AD2005" r:id="rId2004"/>
    <hyperlink xmlns:r="http://schemas.openxmlformats.org/officeDocument/2006/relationships" ref="AD2006" r:id="rId2005"/>
    <hyperlink xmlns:r="http://schemas.openxmlformats.org/officeDocument/2006/relationships" ref="AD2007" r:id="rId2006"/>
    <hyperlink xmlns:r="http://schemas.openxmlformats.org/officeDocument/2006/relationships" ref="AD2008" r:id="rId2007"/>
    <hyperlink xmlns:r="http://schemas.openxmlformats.org/officeDocument/2006/relationships" ref="AD2009" r:id="rId2008"/>
    <hyperlink xmlns:r="http://schemas.openxmlformats.org/officeDocument/2006/relationships" ref="AD2010" r:id="rId2009"/>
    <hyperlink xmlns:r="http://schemas.openxmlformats.org/officeDocument/2006/relationships" ref="AD2011" r:id="rId2010"/>
    <hyperlink xmlns:r="http://schemas.openxmlformats.org/officeDocument/2006/relationships" ref="AD2012" r:id="rId2011"/>
    <hyperlink xmlns:r="http://schemas.openxmlformats.org/officeDocument/2006/relationships" ref="AD2013" r:id="rId2012"/>
    <hyperlink xmlns:r="http://schemas.openxmlformats.org/officeDocument/2006/relationships" ref="AD2014" r:id="rId2013"/>
    <hyperlink xmlns:r="http://schemas.openxmlformats.org/officeDocument/2006/relationships" ref="AD2015" r:id="rId2014"/>
    <hyperlink xmlns:r="http://schemas.openxmlformats.org/officeDocument/2006/relationships" ref="AD2016" r:id="rId2015"/>
    <hyperlink xmlns:r="http://schemas.openxmlformats.org/officeDocument/2006/relationships" ref="AD2017" r:id="rId2016"/>
    <hyperlink xmlns:r="http://schemas.openxmlformats.org/officeDocument/2006/relationships" ref="AD2018" r:id="rId2017"/>
    <hyperlink xmlns:r="http://schemas.openxmlformats.org/officeDocument/2006/relationships" ref="AD2019" r:id="rId2018"/>
    <hyperlink xmlns:r="http://schemas.openxmlformats.org/officeDocument/2006/relationships" ref="AD2020" r:id="rId2019"/>
    <hyperlink xmlns:r="http://schemas.openxmlformats.org/officeDocument/2006/relationships" ref="AD2021" r:id="rId2020"/>
    <hyperlink xmlns:r="http://schemas.openxmlformats.org/officeDocument/2006/relationships" ref="AD2022" r:id="rId2021"/>
    <hyperlink xmlns:r="http://schemas.openxmlformats.org/officeDocument/2006/relationships" ref="AD2023" r:id="rId2022"/>
    <hyperlink xmlns:r="http://schemas.openxmlformats.org/officeDocument/2006/relationships" ref="AD2024" r:id="rId2023"/>
    <hyperlink xmlns:r="http://schemas.openxmlformats.org/officeDocument/2006/relationships" ref="AD2025" r:id="rId2024"/>
    <hyperlink xmlns:r="http://schemas.openxmlformats.org/officeDocument/2006/relationships" ref="AD2026" r:id="rId2025"/>
    <hyperlink xmlns:r="http://schemas.openxmlformats.org/officeDocument/2006/relationships" ref="AD2027" r:id="rId2026"/>
    <hyperlink xmlns:r="http://schemas.openxmlformats.org/officeDocument/2006/relationships" ref="AD2028" r:id="rId2027"/>
    <hyperlink xmlns:r="http://schemas.openxmlformats.org/officeDocument/2006/relationships" ref="AD2029" r:id="rId2028"/>
    <hyperlink xmlns:r="http://schemas.openxmlformats.org/officeDocument/2006/relationships" ref="AD2030" r:id="rId2029"/>
    <hyperlink xmlns:r="http://schemas.openxmlformats.org/officeDocument/2006/relationships" ref="AD2031" r:id="rId2030"/>
    <hyperlink xmlns:r="http://schemas.openxmlformats.org/officeDocument/2006/relationships" ref="AD2032" r:id="rId2031"/>
    <hyperlink xmlns:r="http://schemas.openxmlformats.org/officeDocument/2006/relationships" ref="AD2033" r:id="rId2032"/>
    <hyperlink xmlns:r="http://schemas.openxmlformats.org/officeDocument/2006/relationships" ref="AD2034" r:id="rId2033"/>
    <hyperlink xmlns:r="http://schemas.openxmlformats.org/officeDocument/2006/relationships" ref="AD2035" r:id="rId2034"/>
    <hyperlink xmlns:r="http://schemas.openxmlformats.org/officeDocument/2006/relationships" ref="AD2036" r:id="rId2035"/>
    <hyperlink xmlns:r="http://schemas.openxmlformats.org/officeDocument/2006/relationships" ref="AD2037" r:id="rId2036"/>
    <hyperlink xmlns:r="http://schemas.openxmlformats.org/officeDocument/2006/relationships" ref="AD2038" r:id="rId2037"/>
    <hyperlink xmlns:r="http://schemas.openxmlformats.org/officeDocument/2006/relationships" ref="AD2039" r:id="rId2038"/>
    <hyperlink xmlns:r="http://schemas.openxmlformats.org/officeDocument/2006/relationships" ref="AD2040" r:id="rId2039"/>
    <hyperlink xmlns:r="http://schemas.openxmlformats.org/officeDocument/2006/relationships" ref="AD2041" r:id="rId2040"/>
    <hyperlink xmlns:r="http://schemas.openxmlformats.org/officeDocument/2006/relationships" ref="AD2042" r:id="rId2041"/>
    <hyperlink xmlns:r="http://schemas.openxmlformats.org/officeDocument/2006/relationships" ref="AD2043" r:id="rId2042"/>
    <hyperlink xmlns:r="http://schemas.openxmlformats.org/officeDocument/2006/relationships" ref="AD2044" r:id="rId2043"/>
    <hyperlink xmlns:r="http://schemas.openxmlformats.org/officeDocument/2006/relationships" ref="AD2045" r:id="rId2044"/>
    <hyperlink xmlns:r="http://schemas.openxmlformats.org/officeDocument/2006/relationships" ref="AD2046" r:id="rId2045"/>
    <hyperlink xmlns:r="http://schemas.openxmlformats.org/officeDocument/2006/relationships" ref="AD2047" r:id="rId2046"/>
    <hyperlink xmlns:r="http://schemas.openxmlformats.org/officeDocument/2006/relationships" ref="AD2048" r:id="rId2047"/>
    <hyperlink xmlns:r="http://schemas.openxmlformats.org/officeDocument/2006/relationships" ref="AD2049" r:id="rId2048"/>
    <hyperlink xmlns:r="http://schemas.openxmlformats.org/officeDocument/2006/relationships" ref="AD2050" r:id="rId2049"/>
    <hyperlink xmlns:r="http://schemas.openxmlformats.org/officeDocument/2006/relationships" ref="AD2051" r:id="rId2050"/>
    <hyperlink xmlns:r="http://schemas.openxmlformats.org/officeDocument/2006/relationships" ref="AD2052" r:id="rId2051"/>
    <hyperlink xmlns:r="http://schemas.openxmlformats.org/officeDocument/2006/relationships" ref="AD2053" r:id="rId2052"/>
    <hyperlink xmlns:r="http://schemas.openxmlformats.org/officeDocument/2006/relationships" ref="AD2054" r:id="rId2053"/>
    <hyperlink xmlns:r="http://schemas.openxmlformats.org/officeDocument/2006/relationships" ref="AD2055" r:id="rId2054"/>
    <hyperlink xmlns:r="http://schemas.openxmlformats.org/officeDocument/2006/relationships" ref="AD2056" r:id="rId2055"/>
    <hyperlink xmlns:r="http://schemas.openxmlformats.org/officeDocument/2006/relationships" ref="AD2057" r:id="rId2056"/>
    <hyperlink xmlns:r="http://schemas.openxmlformats.org/officeDocument/2006/relationships" ref="AD2058" r:id="rId2057"/>
    <hyperlink xmlns:r="http://schemas.openxmlformats.org/officeDocument/2006/relationships" ref="AD2059" r:id="rId2058"/>
    <hyperlink xmlns:r="http://schemas.openxmlformats.org/officeDocument/2006/relationships" ref="AD2060" r:id="rId2059"/>
    <hyperlink xmlns:r="http://schemas.openxmlformats.org/officeDocument/2006/relationships" ref="AD2061" r:id="rId2060"/>
    <hyperlink xmlns:r="http://schemas.openxmlformats.org/officeDocument/2006/relationships" ref="AD2062" r:id="rId2061"/>
    <hyperlink xmlns:r="http://schemas.openxmlformats.org/officeDocument/2006/relationships" ref="AD2063" r:id="rId2062"/>
    <hyperlink xmlns:r="http://schemas.openxmlformats.org/officeDocument/2006/relationships" ref="AD2064" r:id="rId2063"/>
    <hyperlink xmlns:r="http://schemas.openxmlformats.org/officeDocument/2006/relationships" ref="AD2065" r:id="rId2064"/>
    <hyperlink xmlns:r="http://schemas.openxmlformats.org/officeDocument/2006/relationships" ref="AD2066" r:id="rId2065"/>
    <hyperlink xmlns:r="http://schemas.openxmlformats.org/officeDocument/2006/relationships" ref="AD2067" r:id="rId2066"/>
    <hyperlink xmlns:r="http://schemas.openxmlformats.org/officeDocument/2006/relationships" ref="AD2068" r:id="rId2067"/>
    <hyperlink xmlns:r="http://schemas.openxmlformats.org/officeDocument/2006/relationships" ref="AD2069" r:id="rId2068"/>
    <hyperlink xmlns:r="http://schemas.openxmlformats.org/officeDocument/2006/relationships" ref="AD2070" r:id="rId2069"/>
    <hyperlink xmlns:r="http://schemas.openxmlformats.org/officeDocument/2006/relationships" ref="AD2071" r:id="rId2070"/>
    <hyperlink xmlns:r="http://schemas.openxmlformats.org/officeDocument/2006/relationships" ref="AD2072" r:id="rId2071"/>
    <hyperlink xmlns:r="http://schemas.openxmlformats.org/officeDocument/2006/relationships" ref="AD2073" r:id="rId2072"/>
    <hyperlink xmlns:r="http://schemas.openxmlformats.org/officeDocument/2006/relationships" ref="AD2074" r:id="rId2073"/>
    <hyperlink xmlns:r="http://schemas.openxmlformats.org/officeDocument/2006/relationships" ref="AD2075" r:id="rId2074"/>
    <hyperlink xmlns:r="http://schemas.openxmlformats.org/officeDocument/2006/relationships" ref="AD2076" r:id="rId2075"/>
    <hyperlink xmlns:r="http://schemas.openxmlformats.org/officeDocument/2006/relationships" ref="AD2077" r:id="rId2076"/>
    <hyperlink xmlns:r="http://schemas.openxmlformats.org/officeDocument/2006/relationships" ref="AD2078" r:id="rId2077"/>
    <hyperlink xmlns:r="http://schemas.openxmlformats.org/officeDocument/2006/relationships" ref="AD2079" r:id="rId2078"/>
    <hyperlink xmlns:r="http://schemas.openxmlformats.org/officeDocument/2006/relationships" ref="AD2080" r:id="rId2079"/>
    <hyperlink xmlns:r="http://schemas.openxmlformats.org/officeDocument/2006/relationships" ref="AD2081" r:id="rId2080"/>
    <hyperlink xmlns:r="http://schemas.openxmlformats.org/officeDocument/2006/relationships" ref="AD2082" r:id="rId2081"/>
    <hyperlink xmlns:r="http://schemas.openxmlformats.org/officeDocument/2006/relationships" ref="AD2083" r:id="rId2082"/>
    <hyperlink xmlns:r="http://schemas.openxmlformats.org/officeDocument/2006/relationships" ref="AD2084" r:id="rId2083"/>
    <hyperlink xmlns:r="http://schemas.openxmlformats.org/officeDocument/2006/relationships" ref="AD2085" r:id="rId2084"/>
    <hyperlink xmlns:r="http://schemas.openxmlformats.org/officeDocument/2006/relationships" ref="AD2086" r:id="rId2085"/>
    <hyperlink xmlns:r="http://schemas.openxmlformats.org/officeDocument/2006/relationships" ref="AD2087" r:id="rId2086"/>
    <hyperlink xmlns:r="http://schemas.openxmlformats.org/officeDocument/2006/relationships" ref="AD2088" r:id="rId2087"/>
    <hyperlink xmlns:r="http://schemas.openxmlformats.org/officeDocument/2006/relationships" ref="AD2089" r:id="rId2088"/>
    <hyperlink xmlns:r="http://schemas.openxmlformats.org/officeDocument/2006/relationships" ref="AD2090" r:id="rId2089"/>
    <hyperlink xmlns:r="http://schemas.openxmlformats.org/officeDocument/2006/relationships" ref="AD2091" r:id="rId2090"/>
    <hyperlink xmlns:r="http://schemas.openxmlformats.org/officeDocument/2006/relationships" ref="AD2092" r:id="rId2091"/>
    <hyperlink xmlns:r="http://schemas.openxmlformats.org/officeDocument/2006/relationships" ref="AD2093" r:id="rId2092"/>
    <hyperlink xmlns:r="http://schemas.openxmlformats.org/officeDocument/2006/relationships" ref="AD2094" r:id="rId2093"/>
    <hyperlink xmlns:r="http://schemas.openxmlformats.org/officeDocument/2006/relationships" ref="AD2095" r:id="rId2094"/>
    <hyperlink xmlns:r="http://schemas.openxmlformats.org/officeDocument/2006/relationships" ref="AD2096" r:id="rId2095"/>
    <hyperlink xmlns:r="http://schemas.openxmlformats.org/officeDocument/2006/relationships" ref="AD2097" r:id="rId2096"/>
    <hyperlink xmlns:r="http://schemas.openxmlformats.org/officeDocument/2006/relationships" ref="AD2098" r:id="rId2097"/>
    <hyperlink xmlns:r="http://schemas.openxmlformats.org/officeDocument/2006/relationships" ref="AD2099" r:id="rId2098"/>
    <hyperlink xmlns:r="http://schemas.openxmlformats.org/officeDocument/2006/relationships" ref="AD2100" r:id="rId2099"/>
    <hyperlink xmlns:r="http://schemas.openxmlformats.org/officeDocument/2006/relationships" ref="AD2101" r:id="rId2100"/>
    <hyperlink xmlns:r="http://schemas.openxmlformats.org/officeDocument/2006/relationships" ref="AD2102" r:id="rId2101"/>
    <hyperlink xmlns:r="http://schemas.openxmlformats.org/officeDocument/2006/relationships" ref="AD2103" r:id="rId2102"/>
    <hyperlink xmlns:r="http://schemas.openxmlformats.org/officeDocument/2006/relationships" ref="AD2104" r:id="rId2103"/>
    <hyperlink xmlns:r="http://schemas.openxmlformats.org/officeDocument/2006/relationships" ref="AD2105" r:id="rId2104"/>
    <hyperlink xmlns:r="http://schemas.openxmlformats.org/officeDocument/2006/relationships" ref="AD2106" r:id="rId2105"/>
    <hyperlink xmlns:r="http://schemas.openxmlformats.org/officeDocument/2006/relationships" ref="AD2107" r:id="rId2106"/>
    <hyperlink xmlns:r="http://schemas.openxmlformats.org/officeDocument/2006/relationships" ref="AD2108" r:id="rId2107"/>
    <hyperlink xmlns:r="http://schemas.openxmlformats.org/officeDocument/2006/relationships" ref="AD2109" r:id="rId2108"/>
    <hyperlink xmlns:r="http://schemas.openxmlformats.org/officeDocument/2006/relationships" ref="AD2110" r:id="rId2109"/>
    <hyperlink xmlns:r="http://schemas.openxmlformats.org/officeDocument/2006/relationships" ref="AD2111" r:id="rId2110"/>
    <hyperlink xmlns:r="http://schemas.openxmlformats.org/officeDocument/2006/relationships" ref="AD2112" r:id="rId2111"/>
    <hyperlink xmlns:r="http://schemas.openxmlformats.org/officeDocument/2006/relationships" ref="AD2113" r:id="rId2112"/>
    <hyperlink xmlns:r="http://schemas.openxmlformats.org/officeDocument/2006/relationships" ref="AD2114" r:id="rId2113"/>
    <hyperlink xmlns:r="http://schemas.openxmlformats.org/officeDocument/2006/relationships" ref="AD2115" r:id="rId2114"/>
    <hyperlink xmlns:r="http://schemas.openxmlformats.org/officeDocument/2006/relationships" ref="AD2116" r:id="rId2115"/>
    <hyperlink xmlns:r="http://schemas.openxmlformats.org/officeDocument/2006/relationships" ref="AD2117" r:id="rId2116"/>
    <hyperlink xmlns:r="http://schemas.openxmlformats.org/officeDocument/2006/relationships" ref="AD2118" r:id="rId2117"/>
    <hyperlink xmlns:r="http://schemas.openxmlformats.org/officeDocument/2006/relationships" ref="AD2119" r:id="rId2118"/>
    <hyperlink xmlns:r="http://schemas.openxmlformats.org/officeDocument/2006/relationships" ref="AD2120" r:id="rId2119"/>
    <hyperlink xmlns:r="http://schemas.openxmlformats.org/officeDocument/2006/relationships" ref="AD2121" r:id="rId2120"/>
    <hyperlink xmlns:r="http://schemas.openxmlformats.org/officeDocument/2006/relationships" ref="AD2122" r:id="rId2121"/>
    <hyperlink xmlns:r="http://schemas.openxmlformats.org/officeDocument/2006/relationships" ref="AD2123" r:id="rId2122"/>
    <hyperlink xmlns:r="http://schemas.openxmlformats.org/officeDocument/2006/relationships" ref="AD2124" r:id="rId2123"/>
    <hyperlink xmlns:r="http://schemas.openxmlformats.org/officeDocument/2006/relationships" ref="AD2125" r:id="rId2124"/>
    <hyperlink xmlns:r="http://schemas.openxmlformats.org/officeDocument/2006/relationships" ref="AD2126" r:id="rId2125"/>
    <hyperlink xmlns:r="http://schemas.openxmlformats.org/officeDocument/2006/relationships" ref="AD2127" r:id="rId2126"/>
    <hyperlink xmlns:r="http://schemas.openxmlformats.org/officeDocument/2006/relationships" ref="AD2128" r:id="rId2127"/>
    <hyperlink xmlns:r="http://schemas.openxmlformats.org/officeDocument/2006/relationships" ref="AD2129" r:id="rId2128"/>
    <hyperlink xmlns:r="http://schemas.openxmlformats.org/officeDocument/2006/relationships" ref="AD2130" r:id="rId2129"/>
    <hyperlink xmlns:r="http://schemas.openxmlformats.org/officeDocument/2006/relationships" ref="AD2131" r:id="rId2130"/>
    <hyperlink xmlns:r="http://schemas.openxmlformats.org/officeDocument/2006/relationships" ref="AD2132" r:id="rId2131"/>
    <hyperlink xmlns:r="http://schemas.openxmlformats.org/officeDocument/2006/relationships" ref="AD2133" r:id="rId2132"/>
    <hyperlink xmlns:r="http://schemas.openxmlformats.org/officeDocument/2006/relationships" ref="AD2134" r:id="rId2133"/>
    <hyperlink xmlns:r="http://schemas.openxmlformats.org/officeDocument/2006/relationships" ref="AD2135" r:id="rId2134"/>
    <hyperlink xmlns:r="http://schemas.openxmlformats.org/officeDocument/2006/relationships" ref="AD2136" r:id="rId2135"/>
    <hyperlink xmlns:r="http://schemas.openxmlformats.org/officeDocument/2006/relationships" ref="AD2137" r:id="rId2136"/>
    <hyperlink xmlns:r="http://schemas.openxmlformats.org/officeDocument/2006/relationships" ref="AD2138" r:id="rId2137"/>
    <hyperlink xmlns:r="http://schemas.openxmlformats.org/officeDocument/2006/relationships" ref="AD2139" r:id="rId2138"/>
    <hyperlink xmlns:r="http://schemas.openxmlformats.org/officeDocument/2006/relationships" ref="AD2140" r:id="rId2139"/>
    <hyperlink xmlns:r="http://schemas.openxmlformats.org/officeDocument/2006/relationships" ref="AD2141" r:id="rId2140"/>
    <hyperlink xmlns:r="http://schemas.openxmlformats.org/officeDocument/2006/relationships" ref="AD2142" r:id="rId2141"/>
    <hyperlink xmlns:r="http://schemas.openxmlformats.org/officeDocument/2006/relationships" ref="AD2143" r:id="rId2142"/>
    <hyperlink xmlns:r="http://schemas.openxmlformats.org/officeDocument/2006/relationships" ref="AD2144" r:id="rId2143"/>
    <hyperlink xmlns:r="http://schemas.openxmlformats.org/officeDocument/2006/relationships" ref="AD2145" r:id="rId2144"/>
    <hyperlink xmlns:r="http://schemas.openxmlformats.org/officeDocument/2006/relationships" ref="AD2146" r:id="rId2145"/>
    <hyperlink xmlns:r="http://schemas.openxmlformats.org/officeDocument/2006/relationships" ref="AD2147" r:id="rId2146"/>
    <hyperlink xmlns:r="http://schemas.openxmlformats.org/officeDocument/2006/relationships" ref="AD2148" r:id="rId2147"/>
    <hyperlink xmlns:r="http://schemas.openxmlformats.org/officeDocument/2006/relationships" ref="AD2149" r:id="rId2148"/>
    <hyperlink xmlns:r="http://schemas.openxmlformats.org/officeDocument/2006/relationships" ref="AD2150" r:id="rId2149"/>
    <hyperlink xmlns:r="http://schemas.openxmlformats.org/officeDocument/2006/relationships" ref="AD2151" r:id="rId2150"/>
    <hyperlink xmlns:r="http://schemas.openxmlformats.org/officeDocument/2006/relationships" ref="AD2152" r:id="rId2151"/>
    <hyperlink xmlns:r="http://schemas.openxmlformats.org/officeDocument/2006/relationships" ref="AD2153" r:id="rId2152"/>
    <hyperlink xmlns:r="http://schemas.openxmlformats.org/officeDocument/2006/relationships" ref="AD2154" r:id="rId2153"/>
    <hyperlink xmlns:r="http://schemas.openxmlformats.org/officeDocument/2006/relationships" ref="AD2155" r:id="rId2154"/>
    <hyperlink xmlns:r="http://schemas.openxmlformats.org/officeDocument/2006/relationships" ref="AD2156" r:id="rId2155"/>
    <hyperlink xmlns:r="http://schemas.openxmlformats.org/officeDocument/2006/relationships" ref="AD2157" r:id="rId2156"/>
    <hyperlink xmlns:r="http://schemas.openxmlformats.org/officeDocument/2006/relationships" ref="AD2158" r:id="rId2157"/>
    <hyperlink xmlns:r="http://schemas.openxmlformats.org/officeDocument/2006/relationships" ref="AD2159" r:id="rId2158"/>
    <hyperlink xmlns:r="http://schemas.openxmlformats.org/officeDocument/2006/relationships" ref="AD2160" r:id="rId2159"/>
    <hyperlink xmlns:r="http://schemas.openxmlformats.org/officeDocument/2006/relationships" ref="AD2161" r:id="rId2160"/>
    <hyperlink xmlns:r="http://schemas.openxmlformats.org/officeDocument/2006/relationships" ref="AD2162" r:id="rId2161"/>
    <hyperlink xmlns:r="http://schemas.openxmlformats.org/officeDocument/2006/relationships" ref="AD2163" r:id="rId2162"/>
    <hyperlink xmlns:r="http://schemas.openxmlformats.org/officeDocument/2006/relationships" ref="AD2164" r:id="rId2163"/>
    <hyperlink xmlns:r="http://schemas.openxmlformats.org/officeDocument/2006/relationships" ref="AD2165" r:id="rId2164"/>
    <hyperlink xmlns:r="http://schemas.openxmlformats.org/officeDocument/2006/relationships" ref="AD2166" r:id="rId2165"/>
    <hyperlink xmlns:r="http://schemas.openxmlformats.org/officeDocument/2006/relationships" ref="AD2167" r:id="rId2166"/>
    <hyperlink xmlns:r="http://schemas.openxmlformats.org/officeDocument/2006/relationships" ref="AD2168" r:id="rId2167"/>
    <hyperlink xmlns:r="http://schemas.openxmlformats.org/officeDocument/2006/relationships" ref="AD2169" r:id="rId2168"/>
    <hyperlink xmlns:r="http://schemas.openxmlformats.org/officeDocument/2006/relationships" ref="AD2170" r:id="rId2169"/>
    <hyperlink xmlns:r="http://schemas.openxmlformats.org/officeDocument/2006/relationships" ref="AD2171" r:id="rId2170"/>
    <hyperlink xmlns:r="http://schemas.openxmlformats.org/officeDocument/2006/relationships" ref="AD2172" r:id="rId2171"/>
    <hyperlink xmlns:r="http://schemas.openxmlformats.org/officeDocument/2006/relationships" ref="AD2173" r:id="rId2172"/>
    <hyperlink xmlns:r="http://schemas.openxmlformats.org/officeDocument/2006/relationships" ref="AD2174" r:id="rId2173"/>
    <hyperlink xmlns:r="http://schemas.openxmlformats.org/officeDocument/2006/relationships" ref="AD2175" r:id="rId2174"/>
    <hyperlink xmlns:r="http://schemas.openxmlformats.org/officeDocument/2006/relationships" ref="AD2176" r:id="rId2175"/>
    <hyperlink xmlns:r="http://schemas.openxmlformats.org/officeDocument/2006/relationships" ref="AD2177" r:id="rId2176"/>
    <hyperlink xmlns:r="http://schemas.openxmlformats.org/officeDocument/2006/relationships" ref="AD2178" r:id="rId2177"/>
    <hyperlink xmlns:r="http://schemas.openxmlformats.org/officeDocument/2006/relationships" ref="AD2179" r:id="rId2178"/>
    <hyperlink xmlns:r="http://schemas.openxmlformats.org/officeDocument/2006/relationships" ref="AD2180" r:id="rId2179"/>
    <hyperlink xmlns:r="http://schemas.openxmlformats.org/officeDocument/2006/relationships" ref="AD2181" r:id="rId2180"/>
    <hyperlink xmlns:r="http://schemas.openxmlformats.org/officeDocument/2006/relationships" ref="AD2182" r:id="rId2181"/>
    <hyperlink xmlns:r="http://schemas.openxmlformats.org/officeDocument/2006/relationships" ref="AD2183" r:id="rId2182"/>
    <hyperlink xmlns:r="http://schemas.openxmlformats.org/officeDocument/2006/relationships" ref="AD2184" r:id="rId2183"/>
    <hyperlink xmlns:r="http://schemas.openxmlformats.org/officeDocument/2006/relationships" ref="AD2185" r:id="rId2184"/>
    <hyperlink xmlns:r="http://schemas.openxmlformats.org/officeDocument/2006/relationships" ref="AD2186" r:id="rId2185"/>
    <hyperlink xmlns:r="http://schemas.openxmlformats.org/officeDocument/2006/relationships" ref="AD2187" r:id="rId2186"/>
    <hyperlink xmlns:r="http://schemas.openxmlformats.org/officeDocument/2006/relationships" ref="AD2188" r:id="rId2187"/>
    <hyperlink xmlns:r="http://schemas.openxmlformats.org/officeDocument/2006/relationships" ref="AD2189" r:id="rId2188"/>
    <hyperlink xmlns:r="http://schemas.openxmlformats.org/officeDocument/2006/relationships" ref="AD2190" r:id="rId2189"/>
    <hyperlink xmlns:r="http://schemas.openxmlformats.org/officeDocument/2006/relationships" ref="AD2191" r:id="rId2190"/>
    <hyperlink xmlns:r="http://schemas.openxmlformats.org/officeDocument/2006/relationships" ref="AD2192" r:id="rId2191"/>
    <hyperlink xmlns:r="http://schemas.openxmlformats.org/officeDocument/2006/relationships" ref="AD2193" r:id="rId2192"/>
    <hyperlink xmlns:r="http://schemas.openxmlformats.org/officeDocument/2006/relationships" ref="AD2194" r:id="rId2193"/>
    <hyperlink xmlns:r="http://schemas.openxmlformats.org/officeDocument/2006/relationships" ref="AD2195" r:id="rId2194"/>
    <hyperlink xmlns:r="http://schemas.openxmlformats.org/officeDocument/2006/relationships" ref="AD2196" r:id="rId2195"/>
    <hyperlink xmlns:r="http://schemas.openxmlformats.org/officeDocument/2006/relationships" ref="AD2197" r:id="rId2196"/>
    <hyperlink xmlns:r="http://schemas.openxmlformats.org/officeDocument/2006/relationships" ref="AD2198" r:id="rId2197"/>
    <hyperlink xmlns:r="http://schemas.openxmlformats.org/officeDocument/2006/relationships" ref="AD2199" r:id="rId2198"/>
    <hyperlink xmlns:r="http://schemas.openxmlformats.org/officeDocument/2006/relationships" ref="AD2200" r:id="rId2199"/>
    <hyperlink xmlns:r="http://schemas.openxmlformats.org/officeDocument/2006/relationships" ref="AD2201" r:id="rId2200"/>
    <hyperlink xmlns:r="http://schemas.openxmlformats.org/officeDocument/2006/relationships" ref="AD2202" r:id="rId2201"/>
    <hyperlink xmlns:r="http://schemas.openxmlformats.org/officeDocument/2006/relationships" ref="AD2203" r:id="rId2202"/>
    <hyperlink xmlns:r="http://schemas.openxmlformats.org/officeDocument/2006/relationships" ref="AD2204" r:id="rId2203"/>
    <hyperlink xmlns:r="http://schemas.openxmlformats.org/officeDocument/2006/relationships" ref="AD2205" r:id="rId2204"/>
    <hyperlink xmlns:r="http://schemas.openxmlformats.org/officeDocument/2006/relationships" ref="AD2206" r:id="rId2205"/>
    <hyperlink xmlns:r="http://schemas.openxmlformats.org/officeDocument/2006/relationships" ref="AD2207" r:id="rId2206"/>
    <hyperlink xmlns:r="http://schemas.openxmlformats.org/officeDocument/2006/relationships" ref="AD2208" r:id="rId2207"/>
    <hyperlink xmlns:r="http://schemas.openxmlformats.org/officeDocument/2006/relationships" ref="AD2209" r:id="rId2208"/>
    <hyperlink xmlns:r="http://schemas.openxmlformats.org/officeDocument/2006/relationships" ref="AD2210" r:id="rId2209"/>
    <hyperlink xmlns:r="http://schemas.openxmlformats.org/officeDocument/2006/relationships" ref="AD2211" r:id="rId2210"/>
    <hyperlink xmlns:r="http://schemas.openxmlformats.org/officeDocument/2006/relationships" ref="AD2212" r:id="rId2211"/>
    <hyperlink xmlns:r="http://schemas.openxmlformats.org/officeDocument/2006/relationships" ref="AD2213" r:id="rId2212"/>
    <hyperlink xmlns:r="http://schemas.openxmlformats.org/officeDocument/2006/relationships" ref="AD2214" r:id="rId2213"/>
    <hyperlink xmlns:r="http://schemas.openxmlformats.org/officeDocument/2006/relationships" ref="AD2215" r:id="rId2214"/>
    <hyperlink xmlns:r="http://schemas.openxmlformats.org/officeDocument/2006/relationships" ref="AD2216" r:id="rId2215"/>
    <hyperlink xmlns:r="http://schemas.openxmlformats.org/officeDocument/2006/relationships" ref="AD2217" r:id="rId2216"/>
    <hyperlink xmlns:r="http://schemas.openxmlformats.org/officeDocument/2006/relationships" ref="AD2218" r:id="rId2217"/>
    <hyperlink xmlns:r="http://schemas.openxmlformats.org/officeDocument/2006/relationships" ref="AD2219" r:id="rId2218"/>
    <hyperlink xmlns:r="http://schemas.openxmlformats.org/officeDocument/2006/relationships" ref="AD2220" r:id="rId2219"/>
    <hyperlink xmlns:r="http://schemas.openxmlformats.org/officeDocument/2006/relationships" ref="AD2221" r:id="rId2220"/>
    <hyperlink xmlns:r="http://schemas.openxmlformats.org/officeDocument/2006/relationships" ref="AD2222" r:id="rId2221"/>
    <hyperlink xmlns:r="http://schemas.openxmlformats.org/officeDocument/2006/relationships" ref="AD2223" r:id="rId2222"/>
    <hyperlink xmlns:r="http://schemas.openxmlformats.org/officeDocument/2006/relationships" ref="AD2224" r:id="rId2223"/>
    <hyperlink xmlns:r="http://schemas.openxmlformats.org/officeDocument/2006/relationships" ref="AD2225" r:id="rId2224"/>
    <hyperlink xmlns:r="http://schemas.openxmlformats.org/officeDocument/2006/relationships" ref="AD2226" r:id="rId2225"/>
    <hyperlink xmlns:r="http://schemas.openxmlformats.org/officeDocument/2006/relationships" ref="AD2227" r:id="rId2226"/>
    <hyperlink xmlns:r="http://schemas.openxmlformats.org/officeDocument/2006/relationships" ref="AD2228" r:id="rId2227"/>
    <hyperlink xmlns:r="http://schemas.openxmlformats.org/officeDocument/2006/relationships" ref="AD2229" r:id="rId2228"/>
    <hyperlink xmlns:r="http://schemas.openxmlformats.org/officeDocument/2006/relationships" ref="AD2230" r:id="rId2229"/>
    <hyperlink xmlns:r="http://schemas.openxmlformats.org/officeDocument/2006/relationships" ref="AD2231" r:id="rId2230"/>
    <hyperlink xmlns:r="http://schemas.openxmlformats.org/officeDocument/2006/relationships" ref="AD2232" r:id="rId2231"/>
    <hyperlink xmlns:r="http://schemas.openxmlformats.org/officeDocument/2006/relationships" ref="AD2233" r:id="rId2232"/>
    <hyperlink xmlns:r="http://schemas.openxmlformats.org/officeDocument/2006/relationships" ref="AD2234" r:id="rId2233"/>
    <hyperlink xmlns:r="http://schemas.openxmlformats.org/officeDocument/2006/relationships" ref="AD2235" r:id="rId2234"/>
    <hyperlink xmlns:r="http://schemas.openxmlformats.org/officeDocument/2006/relationships" ref="AD2236" r:id="rId2235"/>
    <hyperlink xmlns:r="http://schemas.openxmlformats.org/officeDocument/2006/relationships" ref="AD2237" r:id="rId2236"/>
    <hyperlink xmlns:r="http://schemas.openxmlformats.org/officeDocument/2006/relationships" ref="AD2238" r:id="rId2237"/>
    <hyperlink xmlns:r="http://schemas.openxmlformats.org/officeDocument/2006/relationships" ref="AD2239" r:id="rId2238"/>
    <hyperlink xmlns:r="http://schemas.openxmlformats.org/officeDocument/2006/relationships" ref="AD2240" r:id="rId2239"/>
    <hyperlink xmlns:r="http://schemas.openxmlformats.org/officeDocument/2006/relationships" ref="AD2241" r:id="rId2240"/>
    <hyperlink xmlns:r="http://schemas.openxmlformats.org/officeDocument/2006/relationships" ref="AD2242" r:id="rId2241"/>
    <hyperlink xmlns:r="http://schemas.openxmlformats.org/officeDocument/2006/relationships" ref="AD2243" r:id="rId2242"/>
    <hyperlink xmlns:r="http://schemas.openxmlformats.org/officeDocument/2006/relationships" ref="AD2244" r:id="rId2243"/>
    <hyperlink xmlns:r="http://schemas.openxmlformats.org/officeDocument/2006/relationships" ref="AD2245" r:id="rId2244"/>
    <hyperlink xmlns:r="http://schemas.openxmlformats.org/officeDocument/2006/relationships" ref="AD2246" r:id="rId2245"/>
    <hyperlink xmlns:r="http://schemas.openxmlformats.org/officeDocument/2006/relationships" ref="AD2247" r:id="rId2246"/>
    <hyperlink xmlns:r="http://schemas.openxmlformats.org/officeDocument/2006/relationships" ref="AD2248" r:id="rId2247"/>
    <hyperlink xmlns:r="http://schemas.openxmlformats.org/officeDocument/2006/relationships" ref="AD2249" r:id="rId2248"/>
    <hyperlink xmlns:r="http://schemas.openxmlformats.org/officeDocument/2006/relationships" ref="AD2250" r:id="rId2249"/>
    <hyperlink xmlns:r="http://schemas.openxmlformats.org/officeDocument/2006/relationships" ref="AD2251" r:id="rId2250"/>
    <hyperlink xmlns:r="http://schemas.openxmlformats.org/officeDocument/2006/relationships" ref="AD2252" r:id="rId2251"/>
    <hyperlink xmlns:r="http://schemas.openxmlformats.org/officeDocument/2006/relationships" ref="AD2253" r:id="rId2252"/>
    <hyperlink xmlns:r="http://schemas.openxmlformats.org/officeDocument/2006/relationships" ref="AD2254" r:id="rId2253"/>
    <hyperlink xmlns:r="http://schemas.openxmlformats.org/officeDocument/2006/relationships" ref="AD2255" r:id="rId2254"/>
    <hyperlink xmlns:r="http://schemas.openxmlformats.org/officeDocument/2006/relationships" ref="AD2256" r:id="rId2255"/>
    <hyperlink xmlns:r="http://schemas.openxmlformats.org/officeDocument/2006/relationships" ref="AD2257" r:id="rId2256"/>
    <hyperlink xmlns:r="http://schemas.openxmlformats.org/officeDocument/2006/relationships" ref="AD2258" r:id="rId2257"/>
    <hyperlink xmlns:r="http://schemas.openxmlformats.org/officeDocument/2006/relationships" ref="AD2259" r:id="rId2258"/>
    <hyperlink xmlns:r="http://schemas.openxmlformats.org/officeDocument/2006/relationships" ref="AD2260" r:id="rId2259"/>
    <hyperlink xmlns:r="http://schemas.openxmlformats.org/officeDocument/2006/relationships" ref="AD2261" r:id="rId2260"/>
    <hyperlink xmlns:r="http://schemas.openxmlformats.org/officeDocument/2006/relationships" ref="AD2262" r:id="rId2261"/>
    <hyperlink xmlns:r="http://schemas.openxmlformats.org/officeDocument/2006/relationships" ref="AD2263" r:id="rId2262"/>
    <hyperlink xmlns:r="http://schemas.openxmlformats.org/officeDocument/2006/relationships" ref="AD2264" r:id="rId2263"/>
    <hyperlink xmlns:r="http://schemas.openxmlformats.org/officeDocument/2006/relationships" ref="AD2265" r:id="rId2264"/>
    <hyperlink xmlns:r="http://schemas.openxmlformats.org/officeDocument/2006/relationships" ref="AD2266" r:id="rId2265"/>
    <hyperlink xmlns:r="http://schemas.openxmlformats.org/officeDocument/2006/relationships" ref="AD2267" r:id="rId2266"/>
    <hyperlink xmlns:r="http://schemas.openxmlformats.org/officeDocument/2006/relationships" ref="AD2268" r:id="rId2267"/>
    <hyperlink xmlns:r="http://schemas.openxmlformats.org/officeDocument/2006/relationships" ref="AD2269" r:id="rId2268"/>
    <hyperlink xmlns:r="http://schemas.openxmlformats.org/officeDocument/2006/relationships" ref="AD2270" r:id="rId2269"/>
    <hyperlink xmlns:r="http://schemas.openxmlformats.org/officeDocument/2006/relationships" ref="AD2271" r:id="rId2270"/>
    <hyperlink xmlns:r="http://schemas.openxmlformats.org/officeDocument/2006/relationships" ref="AD2272" r:id="rId2271"/>
    <hyperlink xmlns:r="http://schemas.openxmlformats.org/officeDocument/2006/relationships" ref="AD2273" r:id="rId2272"/>
    <hyperlink xmlns:r="http://schemas.openxmlformats.org/officeDocument/2006/relationships" ref="AD2274" r:id="rId2273"/>
    <hyperlink xmlns:r="http://schemas.openxmlformats.org/officeDocument/2006/relationships" ref="AD2275" r:id="rId2274"/>
    <hyperlink xmlns:r="http://schemas.openxmlformats.org/officeDocument/2006/relationships" ref="AD2276" r:id="rId2275"/>
    <hyperlink xmlns:r="http://schemas.openxmlformats.org/officeDocument/2006/relationships" ref="AD2277" r:id="rId2276"/>
    <hyperlink xmlns:r="http://schemas.openxmlformats.org/officeDocument/2006/relationships" ref="AD2278" r:id="rId2277"/>
    <hyperlink xmlns:r="http://schemas.openxmlformats.org/officeDocument/2006/relationships" ref="AD2279" r:id="rId2278"/>
    <hyperlink xmlns:r="http://schemas.openxmlformats.org/officeDocument/2006/relationships" ref="AD2280" r:id="rId2279"/>
    <hyperlink xmlns:r="http://schemas.openxmlformats.org/officeDocument/2006/relationships" ref="AD2281" r:id="rId2280"/>
    <hyperlink xmlns:r="http://schemas.openxmlformats.org/officeDocument/2006/relationships" ref="AD2282" r:id="rId2281"/>
    <hyperlink xmlns:r="http://schemas.openxmlformats.org/officeDocument/2006/relationships" ref="AD2283" r:id="rId2282"/>
    <hyperlink xmlns:r="http://schemas.openxmlformats.org/officeDocument/2006/relationships" ref="AD2284" r:id="rId2283"/>
    <hyperlink xmlns:r="http://schemas.openxmlformats.org/officeDocument/2006/relationships" ref="AD2285" r:id="rId2284"/>
    <hyperlink xmlns:r="http://schemas.openxmlformats.org/officeDocument/2006/relationships" ref="AD2286" r:id="rId2285"/>
    <hyperlink xmlns:r="http://schemas.openxmlformats.org/officeDocument/2006/relationships" ref="AD2287" r:id="rId2286"/>
    <hyperlink xmlns:r="http://schemas.openxmlformats.org/officeDocument/2006/relationships" ref="AD2288" r:id="rId2287"/>
    <hyperlink xmlns:r="http://schemas.openxmlformats.org/officeDocument/2006/relationships" ref="AD2289" r:id="rId2288"/>
    <hyperlink xmlns:r="http://schemas.openxmlformats.org/officeDocument/2006/relationships" ref="AD2290" r:id="rId2289"/>
    <hyperlink xmlns:r="http://schemas.openxmlformats.org/officeDocument/2006/relationships" ref="AD2291" r:id="rId2290"/>
    <hyperlink xmlns:r="http://schemas.openxmlformats.org/officeDocument/2006/relationships" ref="AD2292" r:id="rId2291"/>
    <hyperlink xmlns:r="http://schemas.openxmlformats.org/officeDocument/2006/relationships" ref="AD2293" r:id="rId2292"/>
    <hyperlink xmlns:r="http://schemas.openxmlformats.org/officeDocument/2006/relationships" ref="AD2294" r:id="rId2293"/>
    <hyperlink xmlns:r="http://schemas.openxmlformats.org/officeDocument/2006/relationships" ref="AD2295" r:id="rId2294"/>
    <hyperlink xmlns:r="http://schemas.openxmlformats.org/officeDocument/2006/relationships" ref="AD2296" r:id="rId2295"/>
    <hyperlink xmlns:r="http://schemas.openxmlformats.org/officeDocument/2006/relationships" ref="AD2297" r:id="rId2296"/>
    <hyperlink xmlns:r="http://schemas.openxmlformats.org/officeDocument/2006/relationships" ref="AD2298" r:id="rId2297"/>
    <hyperlink xmlns:r="http://schemas.openxmlformats.org/officeDocument/2006/relationships" ref="AD2299" r:id="rId2298"/>
    <hyperlink xmlns:r="http://schemas.openxmlformats.org/officeDocument/2006/relationships" ref="AD2300" r:id="rId2299"/>
    <hyperlink xmlns:r="http://schemas.openxmlformats.org/officeDocument/2006/relationships" ref="AD2301" r:id="rId2300"/>
    <hyperlink xmlns:r="http://schemas.openxmlformats.org/officeDocument/2006/relationships" ref="AD2302" r:id="rId2301"/>
    <hyperlink xmlns:r="http://schemas.openxmlformats.org/officeDocument/2006/relationships" ref="AD2303" r:id="rId2302"/>
    <hyperlink xmlns:r="http://schemas.openxmlformats.org/officeDocument/2006/relationships" ref="AD2304" r:id="rId2303"/>
    <hyperlink xmlns:r="http://schemas.openxmlformats.org/officeDocument/2006/relationships" ref="AD2305" r:id="rId2304"/>
    <hyperlink xmlns:r="http://schemas.openxmlformats.org/officeDocument/2006/relationships" ref="AD2306" r:id="rId2305"/>
    <hyperlink xmlns:r="http://schemas.openxmlformats.org/officeDocument/2006/relationships" ref="AD2307" r:id="rId2306"/>
    <hyperlink xmlns:r="http://schemas.openxmlformats.org/officeDocument/2006/relationships" ref="AD2308" r:id="rId2307"/>
    <hyperlink xmlns:r="http://schemas.openxmlformats.org/officeDocument/2006/relationships" ref="AD2309" r:id="rId2308"/>
    <hyperlink xmlns:r="http://schemas.openxmlformats.org/officeDocument/2006/relationships" ref="AD2310" r:id="rId2309"/>
    <hyperlink xmlns:r="http://schemas.openxmlformats.org/officeDocument/2006/relationships" ref="AD2311" r:id="rId2310"/>
    <hyperlink xmlns:r="http://schemas.openxmlformats.org/officeDocument/2006/relationships" ref="AD2312" r:id="rId2311"/>
    <hyperlink xmlns:r="http://schemas.openxmlformats.org/officeDocument/2006/relationships" ref="AD2313" r:id="rId2312"/>
    <hyperlink xmlns:r="http://schemas.openxmlformats.org/officeDocument/2006/relationships" ref="AD2314" r:id="rId2313"/>
    <hyperlink xmlns:r="http://schemas.openxmlformats.org/officeDocument/2006/relationships" ref="AD2315" r:id="rId2314"/>
    <hyperlink xmlns:r="http://schemas.openxmlformats.org/officeDocument/2006/relationships" ref="AD2316" r:id="rId2315"/>
    <hyperlink xmlns:r="http://schemas.openxmlformats.org/officeDocument/2006/relationships" ref="AD2317" r:id="rId2316"/>
    <hyperlink xmlns:r="http://schemas.openxmlformats.org/officeDocument/2006/relationships" ref="AD2318" r:id="rId2317"/>
    <hyperlink xmlns:r="http://schemas.openxmlformats.org/officeDocument/2006/relationships" ref="AD2319" r:id="rId2318"/>
    <hyperlink xmlns:r="http://schemas.openxmlformats.org/officeDocument/2006/relationships" ref="AD2320" r:id="rId2319"/>
    <hyperlink xmlns:r="http://schemas.openxmlformats.org/officeDocument/2006/relationships" ref="AD2321" r:id="rId2320"/>
    <hyperlink xmlns:r="http://schemas.openxmlformats.org/officeDocument/2006/relationships" ref="AD2322" r:id="rId2321"/>
    <hyperlink xmlns:r="http://schemas.openxmlformats.org/officeDocument/2006/relationships" ref="AD2323" r:id="rId2322"/>
    <hyperlink xmlns:r="http://schemas.openxmlformats.org/officeDocument/2006/relationships" ref="AD2324" r:id="rId2323"/>
    <hyperlink xmlns:r="http://schemas.openxmlformats.org/officeDocument/2006/relationships" ref="AD2325" r:id="rId2324"/>
    <hyperlink xmlns:r="http://schemas.openxmlformats.org/officeDocument/2006/relationships" ref="AD2326" r:id="rId2325"/>
    <hyperlink xmlns:r="http://schemas.openxmlformats.org/officeDocument/2006/relationships" ref="AD2327" r:id="rId2326"/>
    <hyperlink xmlns:r="http://schemas.openxmlformats.org/officeDocument/2006/relationships" ref="AD2328" r:id="rId2327"/>
    <hyperlink xmlns:r="http://schemas.openxmlformats.org/officeDocument/2006/relationships" ref="AD2329" r:id="rId2328"/>
    <hyperlink xmlns:r="http://schemas.openxmlformats.org/officeDocument/2006/relationships" ref="AD2330" r:id="rId2329"/>
    <hyperlink xmlns:r="http://schemas.openxmlformats.org/officeDocument/2006/relationships" ref="AD2331" r:id="rId2330"/>
    <hyperlink xmlns:r="http://schemas.openxmlformats.org/officeDocument/2006/relationships" ref="AD2332" r:id="rId2331"/>
    <hyperlink xmlns:r="http://schemas.openxmlformats.org/officeDocument/2006/relationships" ref="AD2333" r:id="rId2332"/>
    <hyperlink xmlns:r="http://schemas.openxmlformats.org/officeDocument/2006/relationships" ref="AD2334" r:id="rId2333"/>
    <hyperlink xmlns:r="http://schemas.openxmlformats.org/officeDocument/2006/relationships" ref="AD2335" r:id="rId2334"/>
    <hyperlink xmlns:r="http://schemas.openxmlformats.org/officeDocument/2006/relationships" ref="AD2336" r:id="rId2335"/>
    <hyperlink xmlns:r="http://schemas.openxmlformats.org/officeDocument/2006/relationships" ref="AD2337" r:id="rId2336"/>
    <hyperlink xmlns:r="http://schemas.openxmlformats.org/officeDocument/2006/relationships" ref="AD2338" r:id="rId2337"/>
    <hyperlink xmlns:r="http://schemas.openxmlformats.org/officeDocument/2006/relationships" ref="AD2339" r:id="rId2338"/>
    <hyperlink xmlns:r="http://schemas.openxmlformats.org/officeDocument/2006/relationships" ref="AD2340" r:id="rId2339"/>
    <hyperlink xmlns:r="http://schemas.openxmlformats.org/officeDocument/2006/relationships" ref="AD2341" r:id="rId2340"/>
    <hyperlink xmlns:r="http://schemas.openxmlformats.org/officeDocument/2006/relationships" ref="AD2342" r:id="rId2341"/>
    <hyperlink xmlns:r="http://schemas.openxmlformats.org/officeDocument/2006/relationships" ref="AD2343" r:id="rId2342"/>
    <hyperlink xmlns:r="http://schemas.openxmlformats.org/officeDocument/2006/relationships" ref="AD2344" r:id="rId2343"/>
    <hyperlink xmlns:r="http://schemas.openxmlformats.org/officeDocument/2006/relationships" ref="AD2345" r:id="rId2344"/>
    <hyperlink xmlns:r="http://schemas.openxmlformats.org/officeDocument/2006/relationships" ref="AD2346" r:id="rId2345"/>
    <hyperlink xmlns:r="http://schemas.openxmlformats.org/officeDocument/2006/relationships" ref="AD2347" r:id="rId2346"/>
    <hyperlink xmlns:r="http://schemas.openxmlformats.org/officeDocument/2006/relationships" ref="AD2348" r:id="rId2347"/>
    <hyperlink xmlns:r="http://schemas.openxmlformats.org/officeDocument/2006/relationships" ref="AD2349" r:id="rId2348"/>
    <hyperlink xmlns:r="http://schemas.openxmlformats.org/officeDocument/2006/relationships" ref="AD2350" r:id="rId2349"/>
    <hyperlink xmlns:r="http://schemas.openxmlformats.org/officeDocument/2006/relationships" ref="AD2351" r:id="rId2350"/>
    <hyperlink xmlns:r="http://schemas.openxmlformats.org/officeDocument/2006/relationships" ref="AD2352" r:id="rId2351"/>
    <hyperlink xmlns:r="http://schemas.openxmlformats.org/officeDocument/2006/relationships" ref="AD2353" r:id="rId2352"/>
    <hyperlink xmlns:r="http://schemas.openxmlformats.org/officeDocument/2006/relationships" ref="AD2354" r:id="rId2353"/>
    <hyperlink xmlns:r="http://schemas.openxmlformats.org/officeDocument/2006/relationships" ref="AD2355" r:id="rId2354"/>
    <hyperlink xmlns:r="http://schemas.openxmlformats.org/officeDocument/2006/relationships" ref="AD2356" r:id="rId2355"/>
    <hyperlink xmlns:r="http://schemas.openxmlformats.org/officeDocument/2006/relationships" ref="AD2357" r:id="rId2356"/>
    <hyperlink xmlns:r="http://schemas.openxmlformats.org/officeDocument/2006/relationships" ref="AD2358" r:id="rId2357"/>
    <hyperlink xmlns:r="http://schemas.openxmlformats.org/officeDocument/2006/relationships" ref="AD2359" r:id="rId2358"/>
    <hyperlink xmlns:r="http://schemas.openxmlformats.org/officeDocument/2006/relationships" ref="AD2360" r:id="rId2359"/>
    <hyperlink xmlns:r="http://schemas.openxmlformats.org/officeDocument/2006/relationships" ref="AD2361" r:id="rId2360"/>
    <hyperlink xmlns:r="http://schemas.openxmlformats.org/officeDocument/2006/relationships" ref="AD2362" r:id="rId2361"/>
    <hyperlink xmlns:r="http://schemas.openxmlformats.org/officeDocument/2006/relationships" ref="AD2363" r:id="rId2362"/>
    <hyperlink xmlns:r="http://schemas.openxmlformats.org/officeDocument/2006/relationships" ref="AD2364" r:id="rId2363"/>
    <hyperlink xmlns:r="http://schemas.openxmlformats.org/officeDocument/2006/relationships" ref="AD2365" r:id="rId2364"/>
    <hyperlink xmlns:r="http://schemas.openxmlformats.org/officeDocument/2006/relationships" ref="AD2366" r:id="rId2365"/>
    <hyperlink xmlns:r="http://schemas.openxmlformats.org/officeDocument/2006/relationships" ref="AD2367" r:id="rId2366"/>
    <hyperlink xmlns:r="http://schemas.openxmlformats.org/officeDocument/2006/relationships" ref="AD2368" r:id="rId2367"/>
    <hyperlink xmlns:r="http://schemas.openxmlformats.org/officeDocument/2006/relationships" ref="AD2369" r:id="rId2368"/>
    <hyperlink xmlns:r="http://schemas.openxmlformats.org/officeDocument/2006/relationships" ref="AD2370" r:id="rId2369"/>
    <hyperlink xmlns:r="http://schemas.openxmlformats.org/officeDocument/2006/relationships" ref="AD2371" r:id="rId2370"/>
    <hyperlink xmlns:r="http://schemas.openxmlformats.org/officeDocument/2006/relationships" ref="AD2372" r:id="rId2371"/>
    <hyperlink xmlns:r="http://schemas.openxmlformats.org/officeDocument/2006/relationships" ref="AD2373" r:id="rId2372"/>
    <hyperlink xmlns:r="http://schemas.openxmlformats.org/officeDocument/2006/relationships" ref="AD2374" r:id="rId2373"/>
    <hyperlink xmlns:r="http://schemas.openxmlformats.org/officeDocument/2006/relationships" ref="AD2375" r:id="rId2374"/>
    <hyperlink xmlns:r="http://schemas.openxmlformats.org/officeDocument/2006/relationships" ref="AD2376" r:id="rId2375"/>
    <hyperlink xmlns:r="http://schemas.openxmlformats.org/officeDocument/2006/relationships" ref="AD2377" r:id="rId2376"/>
    <hyperlink xmlns:r="http://schemas.openxmlformats.org/officeDocument/2006/relationships" ref="AD2378" r:id="rId2377"/>
    <hyperlink xmlns:r="http://schemas.openxmlformats.org/officeDocument/2006/relationships" ref="AD2379" r:id="rId2378"/>
    <hyperlink xmlns:r="http://schemas.openxmlformats.org/officeDocument/2006/relationships" ref="AD2380" r:id="rId2379"/>
    <hyperlink xmlns:r="http://schemas.openxmlformats.org/officeDocument/2006/relationships" ref="AD2381" r:id="rId2380"/>
    <hyperlink xmlns:r="http://schemas.openxmlformats.org/officeDocument/2006/relationships" ref="AD2382" r:id="rId2381"/>
    <hyperlink xmlns:r="http://schemas.openxmlformats.org/officeDocument/2006/relationships" ref="AD2383" r:id="rId2382"/>
    <hyperlink xmlns:r="http://schemas.openxmlformats.org/officeDocument/2006/relationships" ref="AD2384" r:id="rId2383"/>
    <hyperlink xmlns:r="http://schemas.openxmlformats.org/officeDocument/2006/relationships" ref="AD2385" r:id="rId2384"/>
    <hyperlink xmlns:r="http://schemas.openxmlformats.org/officeDocument/2006/relationships" ref="AD2386" r:id="rId2385"/>
    <hyperlink xmlns:r="http://schemas.openxmlformats.org/officeDocument/2006/relationships" ref="AD2387" r:id="rId2386"/>
    <hyperlink xmlns:r="http://schemas.openxmlformats.org/officeDocument/2006/relationships" ref="AD2388" r:id="rId2387"/>
    <hyperlink xmlns:r="http://schemas.openxmlformats.org/officeDocument/2006/relationships" ref="AD2389" r:id="rId2388"/>
    <hyperlink xmlns:r="http://schemas.openxmlformats.org/officeDocument/2006/relationships" ref="AD2390" r:id="rId2389"/>
    <hyperlink xmlns:r="http://schemas.openxmlformats.org/officeDocument/2006/relationships" ref="AD2391" r:id="rId2390"/>
    <hyperlink xmlns:r="http://schemas.openxmlformats.org/officeDocument/2006/relationships" ref="AD2392" r:id="rId2391"/>
    <hyperlink xmlns:r="http://schemas.openxmlformats.org/officeDocument/2006/relationships" ref="AD2393" r:id="rId2392"/>
    <hyperlink xmlns:r="http://schemas.openxmlformats.org/officeDocument/2006/relationships" ref="AD2394" r:id="rId2393"/>
    <hyperlink xmlns:r="http://schemas.openxmlformats.org/officeDocument/2006/relationships" ref="AD2395" r:id="rId2394"/>
    <hyperlink xmlns:r="http://schemas.openxmlformats.org/officeDocument/2006/relationships" ref="AD2396" r:id="rId2395"/>
    <hyperlink xmlns:r="http://schemas.openxmlformats.org/officeDocument/2006/relationships" ref="AD2397" r:id="rId2396"/>
    <hyperlink xmlns:r="http://schemas.openxmlformats.org/officeDocument/2006/relationships" ref="AD2398" r:id="rId2397"/>
    <hyperlink xmlns:r="http://schemas.openxmlformats.org/officeDocument/2006/relationships" ref="AD2399" r:id="rId2398"/>
    <hyperlink xmlns:r="http://schemas.openxmlformats.org/officeDocument/2006/relationships" ref="AD2400" r:id="rId2399"/>
    <hyperlink xmlns:r="http://schemas.openxmlformats.org/officeDocument/2006/relationships" ref="AD2401" r:id="rId2400"/>
    <hyperlink xmlns:r="http://schemas.openxmlformats.org/officeDocument/2006/relationships" ref="AD2402" r:id="rId2401"/>
    <hyperlink xmlns:r="http://schemas.openxmlformats.org/officeDocument/2006/relationships" ref="AD2403" r:id="rId2402"/>
    <hyperlink xmlns:r="http://schemas.openxmlformats.org/officeDocument/2006/relationships" ref="AD2404" r:id="rId2403"/>
    <hyperlink xmlns:r="http://schemas.openxmlformats.org/officeDocument/2006/relationships" ref="AD2405" r:id="rId2404"/>
    <hyperlink xmlns:r="http://schemas.openxmlformats.org/officeDocument/2006/relationships" ref="AD2406" r:id="rId2405"/>
    <hyperlink xmlns:r="http://schemas.openxmlformats.org/officeDocument/2006/relationships" ref="AD2407" r:id="rId2406"/>
    <hyperlink xmlns:r="http://schemas.openxmlformats.org/officeDocument/2006/relationships" ref="AD2408" r:id="rId2407"/>
    <hyperlink xmlns:r="http://schemas.openxmlformats.org/officeDocument/2006/relationships" ref="AD2409" r:id="rId2408"/>
    <hyperlink xmlns:r="http://schemas.openxmlformats.org/officeDocument/2006/relationships" ref="AD2410" r:id="rId2409"/>
    <hyperlink xmlns:r="http://schemas.openxmlformats.org/officeDocument/2006/relationships" ref="AD2411" r:id="rId2410"/>
    <hyperlink xmlns:r="http://schemas.openxmlformats.org/officeDocument/2006/relationships" ref="AD2412" r:id="rId2411"/>
    <hyperlink xmlns:r="http://schemas.openxmlformats.org/officeDocument/2006/relationships" ref="AD2413" r:id="rId2412"/>
    <hyperlink xmlns:r="http://schemas.openxmlformats.org/officeDocument/2006/relationships" ref="AD2414" r:id="rId2413"/>
    <hyperlink xmlns:r="http://schemas.openxmlformats.org/officeDocument/2006/relationships" ref="AD2415" r:id="rId2414"/>
    <hyperlink xmlns:r="http://schemas.openxmlformats.org/officeDocument/2006/relationships" ref="AD2416" r:id="rId2415"/>
    <hyperlink xmlns:r="http://schemas.openxmlformats.org/officeDocument/2006/relationships" ref="AD2417" r:id="rId2416"/>
    <hyperlink xmlns:r="http://schemas.openxmlformats.org/officeDocument/2006/relationships" ref="AD2418" r:id="rId2417"/>
    <hyperlink xmlns:r="http://schemas.openxmlformats.org/officeDocument/2006/relationships" ref="AD2419" r:id="rId2418"/>
    <hyperlink xmlns:r="http://schemas.openxmlformats.org/officeDocument/2006/relationships" ref="AD2420" r:id="rId2419"/>
    <hyperlink xmlns:r="http://schemas.openxmlformats.org/officeDocument/2006/relationships" ref="AD2421" r:id="rId2420"/>
    <hyperlink xmlns:r="http://schemas.openxmlformats.org/officeDocument/2006/relationships" ref="AD2422" r:id="rId2421"/>
    <hyperlink xmlns:r="http://schemas.openxmlformats.org/officeDocument/2006/relationships" ref="AD2423" r:id="rId2422"/>
    <hyperlink xmlns:r="http://schemas.openxmlformats.org/officeDocument/2006/relationships" ref="AD2424" r:id="rId2423"/>
    <hyperlink xmlns:r="http://schemas.openxmlformats.org/officeDocument/2006/relationships" ref="AD2425" r:id="rId2424"/>
    <hyperlink xmlns:r="http://schemas.openxmlformats.org/officeDocument/2006/relationships" ref="AD2426" r:id="rId2425"/>
    <hyperlink xmlns:r="http://schemas.openxmlformats.org/officeDocument/2006/relationships" ref="AD2427" r:id="rId2426"/>
    <hyperlink xmlns:r="http://schemas.openxmlformats.org/officeDocument/2006/relationships" ref="AD2428" r:id="rId2427"/>
    <hyperlink xmlns:r="http://schemas.openxmlformats.org/officeDocument/2006/relationships" ref="AD2429" r:id="rId2428"/>
    <hyperlink xmlns:r="http://schemas.openxmlformats.org/officeDocument/2006/relationships" ref="AD2430" r:id="rId2429"/>
    <hyperlink xmlns:r="http://schemas.openxmlformats.org/officeDocument/2006/relationships" ref="AD2431" r:id="rId2430"/>
    <hyperlink xmlns:r="http://schemas.openxmlformats.org/officeDocument/2006/relationships" ref="AD2432" r:id="rId2431"/>
    <hyperlink xmlns:r="http://schemas.openxmlformats.org/officeDocument/2006/relationships" ref="AD2433" r:id="rId2432"/>
    <hyperlink xmlns:r="http://schemas.openxmlformats.org/officeDocument/2006/relationships" ref="AD2434" r:id="rId2433"/>
    <hyperlink xmlns:r="http://schemas.openxmlformats.org/officeDocument/2006/relationships" ref="AD2435" r:id="rId2434"/>
    <hyperlink xmlns:r="http://schemas.openxmlformats.org/officeDocument/2006/relationships" ref="AD2436" r:id="rId2435"/>
    <hyperlink xmlns:r="http://schemas.openxmlformats.org/officeDocument/2006/relationships" ref="AD2437" r:id="rId2436"/>
    <hyperlink xmlns:r="http://schemas.openxmlformats.org/officeDocument/2006/relationships" ref="AD2438" r:id="rId2437"/>
    <hyperlink xmlns:r="http://schemas.openxmlformats.org/officeDocument/2006/relationships" ref="AD2439" r:id="rId2438"/>
    <hyperlink xmlns:r="http://schemas.openxmlformats.org/officeDocument/2006/relationships" ref="AD2440" r:id="rId2439"/>
    <hyperlink xmlns:r="http://schemas.openxmlformats.org/officeDocument/2006/relationships" ref="AD2441" r:id="rId2440"/>
    <hyperlink xmlns:r="http://schemas.openxmlformats.org/officeDocument/2006/relationships" ref="AD2442" r:id="rId2441"/>
    <hyperlink xmlns:r="http://schemas.openxmlformats.org/officeDocument/2006/relationships" ref="AD2443" r:id="rId2442"/>
    <hyperlink xmlns:r="http://schemas.openxmlformats.org/officeDocument/2006/relationships" ref="AD2444" r:id="rId2443"/>
    <hyperlink xmlns:r="http://schemas.openxmlformats.org/officeDocument/2006/relationships" ref="AD2445" r:id="rId2444"/>
    <hyperlink xmlns:r="http://schemas.openxmlformats.org/officeDocument/2006/relationships" ref="AD2446" r:id="rId2445"/>
    <hyperlink xmlns:r="http://schemas.openxmlformats.org/officeDocument/2006/relationships" ref="AD2447" r:id="rId2446"/>
    <hyperlink xmlns:r="http://schemas.openxmlformats.org/officeDocument/2006/relationships" ref="AD2448" r:id="rId2447"/>
    <hyperlink xmlns:r="http://schemas.openxmlformats.org/officeDocument/2006/relationships" ref="AD2449" r:id="rId2448"/>
    <hyperlink xmlns:r="http://schemas.openxmlformats.org/officeDocument/2006/relationships" ref="AD2450" r:id="rId2449"/>
    <hyperlink xmlns:r="http://schemas.openxmlformats.org/officeDocument/2006/relationships" ref="AD2451" r:id="rId2450"/>
    <hyperlink xmlns:r="http://schemas.openxmlformats.org/officeDocument/2006/relationships" ref="AD2452" r:id="rId2451"/>
    <hyperlink xmlns:r="http://schemas.openxmlformats.org/officeDocument/2006/relationships" ref="AD2453" r:id="rId2452"/>
    <hyperlink xmlns:r="http://schemas.openxmlformats.org/officeDocument/2006/relationships" ref="AD2454" r:id="rId2453"/>
    <hyperlink xmlns:r="http://schemas.openxmlformats.org/officeDocument/2006/relationships" ref="AD2455" r:id="rId2454"/>
    <hyperlink xmlns:r="http://schemas.openxmlformats.org/officeDocument/2006/relationships" ref="AD2456" r:id="rId2455"/>
    <hyperlink xmlns:r="http://schemas.openxmlformats.org/officeDocument/2006/relationships" ref="AD2457" r:id="rId2456"/>
    <hyperlink xmlns:r="http://schemas.openxmlformats.org/officeDocument/2006/relationships" ref="AD2458" r:id="rId2457"/>
    <hyperlink xmlns:r="http://schemas.openxmlformats.org/officeDocument/2006/relationships" ref="AD2459" r:id="rId2458"/>
    <hyperlink xmlns:r="http://schemas.openxmlformats.org/officeDocument/2006/relationships" ref="AD2460" r:id="rId2459"/>
    <hyperlink xmlns:r="http://schemas.openxmlformats.org/officeDocument/2006/relationships" ref="AD2461" r:id="rId2460"/>
    <hyperlink xmlns:r="http://schemas.openxmlformats.org/officeDocument/2006/relationships" ref="AD2462" r:id="rId2461"/>
    <hyperlink xmlns:r="http://schemas.openxmlformats.org/officeDocument/2006/relationships" ref="AD2463" r:id="rId2462"/>
    <hyperlink xmlns:r="http://schemas.openxmlformats.org/officeDocument/2006/relationships" ref="AD2464" r:id="rId2463"/>
    <hyperlink xmlns:r="http://schemas.openxmlformats.org/officeDocument/2006/relationships" ref="AD2465" r:id="rId2464"/>
    <hyperlink xmlns:r="http://schemas.openxmlformats.org/officeDocument/2006/relationships" ref="AD2466" r:id="rId2465"/>
    <hyperlink xmlns:r="http://schemas.openxmlformats.org/officeDocument/2006/relationships" ref="AD2467" r:id="rId2466"/>
    <hyperlink xmlns:r="http://schemas.openxmlformats.org/officeDocument/2006/relationships" ref="AD2468" r:id="rId2467"/>
    <hyperlink xmlns:r="http://schemas.openxmlformats.org/officeDocument/2006/relationships" ref="AD2469" r:id="rId2468"/>
    <hyperlink xmlns:r="http://schemas.openxmlformats.org/officeDocument/2006/relationships" ref="AD2470" r:id="rId2469"/>
    <hyperlink xmlns:r="http://schemas.openxmlformats.org/officeDocument/2006/relationships" ref="AD2471" r:id="rId2470"/>
    <hyperlink xmlns:r="http://schemas.openxmlformats.org/officeDocument/2006/relationships" ref="AD2472" r:id="rId2471"/>
    <hyperlink xmlns:r="http://schemas.openxmlformats.org/officeDocument/2006/relationships" ref="AD2473" r:id="rId2472"/>
    <hyperlink xmlns:r="http://schemas.openxmlformats.org/officeDocument/2006/relationships" ref="AD2474" r:id="rId2473"/>
    <hyperlink xmlns:r="http://schemas.openxmlformats.org/officeDocument/2006/relationships" ref="AD2475" r:id="rId2474"/>
    <hyperlink xmlns:r="http://schemas.openxmlformats.org/officeDocument/2006/relationships" ref="AD2476" r:id="rId2475"/>
    <hyperlink xmlns:r="http://schemas.openxmlformats.org/officeDocument/2006/relationships" ref="AD2477" r:id="rId2476"/>
    <hyperlink xmlns:r="http://schemas.openxmlformats.org/officeDocument/2006/relationships" ref="AD2478" r:id="rId2477"/>
    <hyperlink xmlns:r="http://schemas.openxmlformats.org/officeDocument/2006/relationships" ref="AD2479" r:id="rId2478"/>
    <hyperlink xmlns:r="http://schemas.openxmlformats.org/officeDocument/2006/relationships" ref="AD2480" r:id="rId2479"/>
    <hyperlink xmlns:r="http://schemas.openxmlformats.org/officeDocument/2006/relationships" ref="AD2481" r:id="rId2480"/>
    <hyperlink xmlns:r="http://schemas.openxmlformats.org/officeDocument/2006/relationships" ref="AD2482" r:id="rId2481"/>
    <hyperlink xmlns:r="http://schemas.openxmlformats.org/officeDocument/2006/relationships" ref="AD2483" r:id="rId2482"/>
    <hyperlink xmlns:r="http://schemas.openxmlformats.org/officeDocument/2006/relationships" ref="AD2484" r:id="rId2483"/>
    <hyperlink xmlns:r="http://schemas.openxmlformats.org/officeDocument/2006/relationships" ref="AD2485" r:id="rId2484"/>
    <hyperlink xmlns:r="http://schemas.openxmlformats.org/officeDocument/2006/relationships" ref="AD2486" r:id="rId2485"/>
    <hyperlink xmlns:r="http://schemas.openxmlformats.org/officeDocument/2006/relationships" ref="AD2487" r:id="rId2486"/>
    <hyperlink xmlns:r="http://schemas.openxmlformats.org/officeDocument/2006/relationships" ref="AD2488" r:id="rId2487"/>
    <hyperlink xmlns:r="http://schemas.openxmlformats.org/officeDocument/2006/relationships" ref="AD2489" r:id="rId2488"/>
    <hyperlink xmlns:r="http://schemas.openxmlformats.org/officeDocument/2006/relationships" ref="AD2490" r:id="rId2489"/>
    <hyperlink xmlns:r="http://schemas.openxmlformats.org/officeDocument/2006/relationships" ref="AD2491" r:id="rId2490"/>
    <hyperlink xmlns:r="http://schemas.openxmlformats.org/officeDocument/2006/relationships" ref="AD2492" r:id="rId2491"/>
    <hyperlink xmlns:r="http://schemas.openxmlformats.org/officeDocument/2006/relationships" ref="AD2493" r:id="rId2492"/>
    <hyperlink xmlns:r="http://schemas.openxmlformats.org/officeDocument/2006/relationships" ref="AD2494" r:id="rId2493"/>
    <hyperlink xmlns:r="http://schemas.openxmlformats.org/officeDocument/2006/relationships" ref="AD2495" r:id="rId2494"/>
    <hyperlink xmlns:r="http://schemas.openxmlformats.org/officeDocument/2006/relationships" ref="AD2496" r:id="rId2495"/>
    <hyperlink xmlns:r="http://schemas.openxmlformats.org/officeDocument/2006/relationships" ref="AD2497" r:id="rId2496"/>
    <hyperlink xmlns:r="http://schemas.openxmlformats.org/officeDocument/2006/relationships" ref="AD2498" r:id="rId2497"/>
    <hyperlink xmlns:r="http://schemas.openxmlformats.org/officeDocument/2006/relationships" ref="AD2499" r:id="rId2498"/>
    <hyperlink xmlns:r="http://schemas.openxmlformats.org/officeDocument/2006/relationships" ref="AD2500" r:id="rId2499"/>
    <hyperlink xmlns:r="http://schemas.openxmlformats.org/officeDocument/2006/relationships" ref="AD2501" r:id="rId2500"/>
    <hyperlink xmlns:r="http://schemas.openxmlformats.org/officeDocument/2006/relationships" ref="AD2502" r:id="rId2501"/>
    <hyperlink xmlns:r="http://schemas.openxmlformats.org/officeDocument/2006/relationships" ref="AD2503" r:id="rId2502"/>
    <hyperlink xmlns:r="http://schemas.openxmlformats.org/officeDocument/2006/relationships" ref="AD2504" r:id="rId2503"/>
    <hyperlink xmlns:r="http://schemas.openxmlformats.org/officeDocument/2006/relationships" ref="AD2505" r:id="rId2504"/>
    <hyperlink xmlns:r="http://schemas.openxmlformats.org/officeDocument/2006/relationships" ref="AD2506" r:id="rId2505"/>
    <hyperlink xmlns:r="http://schemas.openxmlformats.org/officeDocument/2006/relationships" ref="AD2507" r:id="rId2506"/>
    <hyperlink xmlns:r="http://schemas.openxmlformats.org/officeDocument/2006/relationships" ref="AD2508" r:id="rId2507"/>
    <hyperlink xmlns:r="http://schemas.openxmlformats.org/officeDocument/2006/relationships" ref="AD2509" r:id="rId2508"/>
    <hyperlink xmlns:r="http://schemas.openxmlformats.org/officeDocument/2006/relationships" ref="AD2510" r:id="rId2509"/>
    <hyperlink xmlns:r="http://schemas.openxmlformats.org/officeDocument/2006/relationships" ref="AD2511" r:id="rId2510"/>
    <hyperlink xmlns:r="http://schemas.openxmlformats.org/officeDocument/2006/relationships" ref="AD2512" r:id="rId2511"/>
    <hyperlink xmlns:r="http://schemas.openxmlformats.org/officeDocument/2006/relationships" ref="AD2513" r:id="rId2512"/>
    <hyperlink xmlns:r="http://schemas.openxmlformats.org/officeDocument/2006/relationships" ref="AD2514" r:id="rId2513"/>
    <hyperlink xmlns:r="http://schemas.openxmlformats.org/officeDocument/2006/relationships" ref="AD2515" r:id="rId2514"/>
    <hyperlink xmlns:r="http://schemas.openxmlformats.org/officeDocument/2006/relationships" ref="AD2516" r:id="rId2515"/>
    <hyperlink xmlns:r="http://schemas.openxmlformats.org/officeDocument/2006/relationships" ref="AD2517" r:id="rId2516"/>
    <hyperlink xmlns:r="http://schemas.openxmlformats.org/officeDocument/2006/relationships" ref="AD2518" r:id="rId2517"/>
    <hyperlink xmlns:r="http://schemas.openxmlformats.org/officeDocument/2006/relationships" ref="AD2519" r:id="rId2518"/>
    <hyperlink xmlns:r="http://schemas.openxmlformats.org/officeDocument/2006/relationships" ref="AD2520" r:id="rId2519"/>
    <hyperlink xmlns:r="http://schemas.openxmlformats.org/officeDocument/2006/relationships" ref="AD2521" r:id="rId2520"/>
    <hyperlink xmlns:r="http://schemas.openxmlformats.org/officeDocument/2006/relationships" ref="AD2522" r:id="rId2521"/>
    <hyperlink xmlns:r="http://schemas.openxmlformats.org/officeDocument/2006/relationships" ref="AD2523" r:id="rId2522"/>
    <hyperlink xmlns:r="http://schemas.openxmlformats.org/officeDocument/2006/relationships" ref="AD2524" r:id="rId2523"/>
    <hyperlink xmlns:r="http://schemas.openxmlformats.org/officeDocument/2006/relationships" ref="AD2525" r:id="rId2524"/>
    <hyperlink xmlns:r="http://schemas.openxmlformats.org/officeDocument/2006/relationships" ref="AD2526" r:id="rId2525"/>
    <hyperlink xmlns:r="http://schemas.openxmlformats.org/officeDocument/2006/relationships" ref="AD2527" r:id="rId2526"/>
    <hyperlink xmlns:r="http://schemas.openxmlformats.org/officeDocument/2006/relationships" ref="AD2528" r:id="rId2527"/>
    <hyperlink xmlns:r="http://schemas.openxmlformats.org/officeDocument/2006/relationships" ref="AD2529" r:id="rId2528"/>
    <hyperlink xmlns:r="http://schemas.openxmlformats.org/officeDocument/2006/relationships" ref="AD2530" r:id="rId2529"/>
    <hyperlink xmlns:r="http://schemas.openxmlformats.org/officeDocument/2006/relationships" ref="AD2531" r:id="rId2530"/>
    <hyperlink xmlns:r="http://schemas.openxmlformats.org/officeDocument/2006/relationships" ref="AD2532" r:id="rId2531"/>
    <hyperlink xmlns:r="http://schemas.openxmlformats.org/officeDocument/2006/relationships" ref="AD2533" r:id="rId2532"/>
    <hyperlink xmlns:r="http://schemas.openxmlformats.org/officeDocument/2006/relationships" ref="AD2534" r:id="rId2533"/>
    <hyperlink xmlns:r="http://schemas.openxmlformats.org/officeDocument/2006/relationships" ref="AD2535" r:id="rId2534"/>
    <hyperlink xmlns:r="http://schemas.openxmlformats.org/officeDocument/2006/relationships" ref="AD2536" r:id="rId2535"/>
    <hyperlink xmlns:r="http://schemas.openxmlformats.org/officeDocument/2006/relationships" ref="AD2537" r:id="rId2536"/>
    <hyperlink xmlns:r="http://schemas.openxmlformats.org/officeDocument/2006/relationships" ref="AD2538" r:id="rId2537"/>
    <hyperlink xmlns:r="http://schemas.openxmlformats.org/officeDocument/2006/relationships" ref="AD2539" r:id="rId2538"/>
    <hyperlink xmlns:r="http://schemas.openxmlformats.org/officeDocument/2006/relationships" ref="AD2540" r:id="rId2539"/>
    <hyperlink xmlns:r="http://schemas.openxmlformats.org/officeDocument/2006/relationships" ref="AD2541" r:id="rId2540"/>
    <hyperlink xmlns:r="http://schemas.openxmlformats.org/officeDocument/2006/relationships" ref="AD2542" r:id="rId2541"/>
    <hyperlink xmlns:r="http://schemas.openxmlformats.org/officeDocument/2006/relationships" ref="AD2543" r:id="rId2542"/>
    <hyperlink xmlns:r="http://schemas.openxmlformats.org/officeDocument/2006/relationships" ref="AD2544" r:id="rId2543"/>
    <hyperlink xmlns:r="http://schemas.openxmlformats.org/officeDocument/2006/relationships" ref="AD2545" r:id="rId2544"/>
    <hyperlink xmlns:r="http://schemas.openxmlformats.org/officeDocument/2006/relationships" ref="AD2546" r:id="rId2545"/>
    <hyperlink xmlns:r="http://schemas.openxmlformats.org/officeDocument/2006/relationships" ref="AD2547" r:id="rId2546"/>
    <hyperlink xmlns:r="http://schemas.openxmlformats.org/officeDocument/2006/relationships" ref="AD2548" r:id="rId2547"/>
    <hyperlink xmlns:r="http://schemas.openxmlformats.org/officeDocument/2006/relationships" ref="AD2549" r:id="rId2548"/>
    <hyperlink xmlns:r="http://schemas.openxmlformats.org/officeDocument/2006/relationships" ref="AD2550" r:id="rId2549"/>
    <hyperlink xmlns:r="http://schemas.openxmlformats.org/officeDocument/2006/relationships" ref="AD2551" r:id="rId2550"/>
    <hyperlink xmlns:r="http://schemas.openxmlformats.org/officeDocument/2006/relationships" ref="AD2552" r:id="rId2551"/>
    <hyperlink xmlns:r="http://schemas.openxmlformats.org/officeDocument/2006/relationships" ref="AD2553" r:id="rId2552"/>
    <hyperlink xmlns:r="http://schemas.openxmlformats.org/officeDocument/2006/relationships" ref="AD2554" r:id="rId2553"/>
    <hyperlink xmlns:r="http://schemas.openxmlformats.org/officeDocument/2006/relationships" ref="AD2555" r:id="rId2554"/>
    <hyperlink xmlns:r="http://schemas.openxmlformats.org/officeDocument/2006/relationships" ref="AD2556" r:id="rId2555"/>
    <hyperlink xmlns:r="http://schemas.openxmlformats.org/officeDocument/2006/relationships" ref="AD2557" r:id="rId2556"/>
    <hyperlink xmlns:r="http://schemas.openxmlformats.org/officeDocument/2006/relationships" ref="AD2558" r:id="rId2557"/>
    <hyperlink xmlns:r="http://schemas.openxmlformats.org/officeDocument/2006/relationships" ref="AD2559" r:id="rId2558"/>
    <hyperlink xmlns:r="http://schemas.openxmlformats.org/officeDocument/2006/relationships" ref="AD2560" r:id="rId2559"/>
    <hyperlink xmlns:r="http://schemas.openxmlformats.org/officeDocument/2006/relationships" ref="AD2561" r:id="rId2560"/>
    <hyperlink xmlns:r="http://schemas.openxmlformats.org/officeDocument/2006/relationships" ref="AD2562" r:id="rId2561"/>
    <hyperlink xmlns:r="http://schemas.openxmlformats.org/officeDocument/2006/relationships" ref="AD2563" r:id="rId2562"/>
    <hyperlink xmlns:r="http://schemas.openxmlformats.org/officeDocument/2006/relationships" ref="AD2564" r:id="rId2563"/>
    <hyperlink xmlns:r="http://schemas.openxmlformats.org/officeDocument/2006/relationships" ref="AD2565" r:id="rId2564"/>
    <hyperlink xmlns:r="http://schemas.openxmlformats.org/officeDocument/2006/relationships" ref="AD2566" r:id="rId2565"/>
    <hyperlink xmlns:r="http://schemas.openxmlformats.org/officeDocument/2006/relationships" ref="AD2567" r:id="rId2566"/>
    <hyperlink xmlns:r="http://schemas.openxmlformats.org/officeDocument/2006/relationships" ref="AD2568" r:id="rId2567"/>
    <hyperlink xmlns:r="http://schemas.openxmlformats.org/officeDocument/2006/relationships" ref="AD2569" r:id="rId2568"/>
    <hyperlink xmlns:r="http://schemas.openxmlformats.org/officeDocument/2006/relationships" ref="AD2570" r:id="rId2569"/>
    <hyperlink xmlns:r="http://schemas.openxmlformats.org/officeDocument/2006/relationships" ref="AD2571" r:id="rId2570"/>
    <hyperlink xmlns:r="http://schemas.openxmlformats.org/officeDocument/2006/relationships" ref="AD2572" r:id="rId2571"/>
    <hyperlink xmlns:r="http://schemas.openxmlformats.org/officeDocument/2006/relationships" ref="AD2573" r:id="rId2572"/>
    <hyperlink xmlns:r="http://schemas.openxmlformats.org/officeDocument/2006/relationships" ref="AD2574" r:id="rId2573"/>
    <hyperlink xmlns:r="http://schemas.openxmlformats.org/officeDocument/2006/relationships" ref="AD2575" r:id="rId2574"/>
    <hyperlink xmlns:r="http://schemas.openxmlformats.org/officeDocument/2006/relationships" ref="AD2576" r:id="rId2575"/>
    <hyperlink xmlns:r="http://schemas.openxmlformats.org/officeDocument/2006/relationships" ref="AD2577" r:id="rId2576"/>
    <hyperlink xmlns:r="http://schemas.openxmlformats.org/officeDocument/2006/relationships" ref="AD2578" r:id="rId2577"/>
    <hyperlink xmlns:r="http://schemas.openxmlformats.org/officeDocument/2006/relationships" ref="AD2579" r:id="rId2578"/>
    <hyperlink xmlns:r="http://schemas.openxmlformats.org/officeDocument/2006/relationships" ref="AD2580" r:id="rId2579"/>
    <hyperlink xmlns:r="http://schemas.openxmlformats.org/officeDocument/2006/relationships" ref="AD2581" r:id="rId2580"/>
    <hyperlink xmlns:r="http://schemas.openxmlformats.org/officeDocument/2006/relationships" ref="AD2582" r:id="rId2581"/>
    <hyperlink xmlns:r="http://schemas.openxmlformats.org/officeDocument/2006/relationships" ref="AD2583" r:id="rId2582"/>
    <hyperlink xmlns:r="http://schemas.openxmlformats.org/officeDocument/2006/relationships" ref="AD2584" r:id="rId2583"/>
    <hyperlink xmlns:r="http://schemas.openxmlformats.org/officeDocument/2006/relationships" ref="AD2585" r:id="rId2584"/>
    <hyperlink xmlns:r="http://schemas.openxmlformats.org/officeDocument/2006/relationships" ref="AD2586" r:id="rId2585"/>
    <hyperlink xmlns:r="http://schemas.openxmlformats.org/officeDocument/2006/relationships" ref="AD2587" r:id="rId2586"/>
    <hyperlink xmlns:r="http://schemas.openxmlformats.org/officeDocument/2006/relationships" ref="AD2588" r:id="rId2587"/>
    <hyperlink xmlns:r="http://schemas.openxmlformats.org/officeDocument/2006/relationships" ref="AD2589" r:id="rId2588"/>
    <hyperlink xmlns:r="http://schemas.openxmlformats.org/officeDocument/2006/relationships" ref="AD2590" r:id="rId2589"/>
    <hyperlink xmlns:r="http://schemas.openxmlformats.org/officeDocument/2006/relationships" ref="AD2591" r:id="rId2590"/>
    <hyperlink xmlns:r="http://schemas.openxmlformats.org/officeDocument/2006/relationships" ref="AD2592" r:id="rId2591"/>
    <hyperlink xmlns:r="http://schemas.openxmlformats.org/officeDocument/2006/relationships" ref="AD2593" r:id="rId2592"/>
    <hyperlink xmlns:r="http://schemas.openxmlformats.org/officeDocument/2006/relationships" ref="AD2594" r:id="rId2593"/>
    <hyperlink xmlns:r="http://schemas.openxmlformats.org/officeDocument/2006/relationships" ref="AD2595" r:id="rId2594"/>
    <hyperlink xmlns:r="http://schemas.openxmlformats.org/officeDocument/2006/relationships" ref="AD2596" r:id="rId2595"/>
    <hyperlink xmlns:r="http://schemas.openxmlformats.org/officeDocument/2006/relationships" ref="AD2597" r:id="rId2596"/>
    <hyperlink xmlns:r="http://schemas.openxmlformats.org/officeDocument/2006/relationships" ref="AD2598" r:id="rId2597"/>
    <hyperlink xmlns:r="http://schemas.openxmlformats.org/officeDocument/2006/relationships" ref="AD2599" r:id="rId2598"/>
    <hyperlink xmlns:r="http://schemas.openxmlformats.org/officeDocument/2006/relationships" ref="AD2600" r:id="rId2599"/>
    <hyperlink xmlns:r="http://schemas.openxmlformats.org/officeDocument/2006/relationships" ref="AD2601" r:id="rId2600"/>
    <hyperlink xmlns:r="http://schemas.openxmlformats.org/officeDocument/2006/relationships" ref="AD2602" r:id="rId2601"/>
    <hyperlink xmlns:r="http://schemas.openxmlformats.org/officeDocument/2006/relationships" ref="AD2603" r:id="rId2602"/>
    <hyperlink xmlns:r="http://schemas.openxmlformats.org/officeDocument/2006/relationships" ref="AD2604" r:id="rId2603"/>
    <hyperlink xmlns:r="http://schemas.openxmlformats.org/officeDocument/2006/relationships" ref="AD2605" r:id="rId2604"/>
    <hyperlink xmlns:r="http://schemas.openxmlformats.org/officeDocument/2006/relationships" ref="AD2606" r:id="rId2605"/>
    <hyperlink xmlns:r="http://schemas.openxmlformats.org/officeDocument/2006/relationships" ref="AD2607" r:id="rId2606"/>
    <hyperlink xmlns:r="http://schemas.openxmlformats.org/officeDocument/2006/relationships" ref="AD2608" r:id="rId2607"/>
    <hyperlink xmlns:r="http://schemas.openxmlformats.org/officeDocument/2006/relationships" ref="AD2609" r:id="rId2608"/>
    <hyperlink xmlns:r="http://schemas.openxmlformats.org/officeDocument/2006/relationships" ref="AD2610" r:id="rId2609"/>
    <hyperlink xmlns:r="http://schemas.openxmlformats.org/officeDocument/2006/relationships" ref="AD2611" r:id="rId2610"/>
    <hyperlink xmlns:r="http://schemas.openxmlformats.org/officeDocument/2006/relationships" ref="AD2612" r:id="rId2611"/>
    <hyperlink xmlns:r="http://schemas.openxmlformats.org/officeDocument/2006/relationships" ref="AD2613" r:id="rId2612"/>
    <hyperlink xmlns:r="http://schemas.openxmlformats.org/officeDocument/2006/relationships" ref="AD2614" r:id="rId2613"/>
    <hyperlink xmlns:r="http://schemas.openxmlformats.org/officeDocument/2006/relationships" ref="AD2615" r:id="rId2614"/>
    <hyperlink xmlns:r="http://schemas.openxmlformats.org/officeDocument/2006/relationships" ref="AD2616" r:id="rId2615"/>
    <hyperlink xmlns:r="http://schemas.openxmlformats.org/officeDocument/2006/relationships" ref="AD2617" r:id="rId2616"/>
    <hyperlink xmlns:r="http://schemas.openxmlformats.org/officeDocument/2006/relationships" ref="AD2618" r:id="rId2617"/>
    <hyperlink xmlns:r="http://schemas.openxmlformats.org/officeDocument/2006/relationships" ref="AD2619" r:id="rId2618"/>
    <hyperlink xmlns:r="http://schemas.openxmlformats.org/officeDocument/2006/relationships" ref="AD2620" r:id="rId2619"/>
    <hyperlink xmlns:r="http://schemas.openxmlformats.org/officeDocument/2006/relationships" ref="AD2621" r:id="rId2620"/>
    <hyperlink xmlns:r="http://schemas.openxmlformats.org/officeDocument/2006/relationships" ref="AD2622" r:id="rId2621"/>
    <hyperlink xmlns:r="http://schemas.openxmlformats.org/officeDocument/2006/relationships" ref="AD2623" r:id="rId2622"/>
    <hyperlink xmlns:r="http://schemas.openxmlformats.org/officeDocument/2006/relationships" ref="AD2624" r:id="rId2623"/>
    <hyperlink xmlns:r="http://schemas.openxmlformats.org/officeDocument/2006/relationships" ref="AD2625" r:id="rId2624"/>
    <hyperlink xmlns:r="http://schemas.openxmlformats.org/officeDocument/2006/relationships" ref="AD2626" r:id="rId2625"/>
    <hyperlink xmlns:r="http://schemas.openxmlformats.org/officeDocument/2006/relationships" ref="AD2627" r:id="rId2626"/>
    <hyperlink xmlns:r="http://schemas.openxmlformats.org/officeDocument/2006/relationships" ref="AD2628" r:id="rId2627"/>
    <hyperlink xmlns:r="http://schemas.openxmlformats.org/officeDocument/2006/relationships" ref="AD2629" r:id="rId2628"/>
    <hyperlink xmlns:r="http://schemas.openxmlformats.org/officeDocument/2006/relationships" ref="AD2630" r:id="rId2629"/>
    <hyperlink xmlns:r="http://schemas.openxmlformats.org/officeDocument/2006/relationships" ref="AD2631" r:id="rId2630"/>
    <hyperlink xmlns:r="http://schemas.openxmlformats.org/officeDocument/2006/relationships" ref="AD2632" r:id="rId2631"/>
    <hyperlink xmlns:r="http://schemas.openxmlformats.org/officeDocument/2006/relationships" ref="AD2633" r:id="rId2632"/>
    <hyperlink xmlns:r="http://schemas.openxmlformats.org/officeDocument/2006/relationships" ref="AD2634" r:id="rId2633"/>
    <hyperlink xmlns:r="http://schemas.openxmlformats.org/officeDocument/2006/relationships" ref="AD2635" r:id="rId2634"/>
    <hyperlink xmlns:r="http://schemas.openxmlformats.org/officeDocument/2006/relationships" ref="AD2636" r:id="rId2635"/>
    <hyperlink xmlns:r="http://schemas.openxmlformats.org/officeDocument/2006/relationships" ref="AD2637" r:id="rId2636"/>
    <hyperlink xmlns:r="http://schemas.openxmlformats.org/officeDocument/2006/relationships" ref="AD2638" r:id="rId2637"/>
    <hyperlink xmlns:r="http://schemas.openxmlformats.org/officeDocument/2006/relationships" ref="AD2639" r:id="rId2638"/>
    <hyperlink xmlns:r="http://schemas.openxmlformats.org/officeDocument/2006/relationships" ref="AD2640" r:id="rId2639"/>
    <hyperlink xmlns:r="http://schemas.openxmlformats.org/officeDocument/2006/relationships" ref="AD2641" r:id="rId2640"/>
    <hyperlink xmlns:r="http://schemas.openxmlformats.org/officeDocument/2006/relationships" ref="AD2642" r:id="rId2641"/>
    <hyperlink xmlns:r="http://schemas.openxmlformats.org/officeDocument/2006/relationships" ref="AD2643" r:id="rId2642"/>
    <hyperlink xmlns:r="http://schemas.openxmlformats.org/officeDocument/2006/relationships" ref="AD2644" r:id="rId2643"/>
    <hyperlink xmlns:r="http://schemas.openxmlformats.org/officeDocument/2006/relationships" ref="AD2645" r:id="rId2644"/>
    <hyperlink xmlns:r="http://schemas.openxmlformats.org/officeDocument/2006/relationships" ref="AD2646" r:id="rId2645"/>
    <hyperlink xmlns:r="http://schemas.openxmlformats.org/officeDocument/2006/relationships" ref="AD2647" r:id="rId2646"/>
    <hyperlink xmlns:r="http://schemas.openxmlformats.org/officeDocument/2006/relationships" ref="AD2648" r:id="rId2647"/>
    <hyperlink xmlns:r="http://schemas.openxmlformats.org/officeDocument/2006/relationships" ref="AD2649" r:id="rId2648"/>
    <hyperlink xmlns:r="http://schemas.openxmlformats.org/officeDocument/2006/relationships" ref="AD2650" r:id="rId2649"/>
    <hyperlink xmlns:r="http://schemas.openxmlformats.org/officeDocument/2006/relationships" ref="AD2651" r:id="rId2650"/>
    <hyperlink xmlns:r="http://schemas.openxmlformats.org/officeDocument/2006/relationships" ref="AD2652" r:id="rId2651"/>
    <hyperlink xmlns:r="http://schemas.openxmlformats.org/officeDocument/2006/relationships" ref="AD2653" r:id="rId2652"/>
    <hyperlink xmlns:r="http://schemas.openxmlformats.org/officeDocument/2006/relationships" ref="AD2654" r:id="rId2653"/>
    <hyperlink xmlns:r="http://schemas.openxmlformats.org/officeDocument/2006/relationships" ref="AD2655" r:id="rId2654"/>
    <hyperlink xmlns:r="http://schemas.openxmlformats.org/officeDocument/2006/relationships" ref="AD2656" r:id="rId2655"/>
    <hyperlink xmlns:r="http://schemas.openxmlformats.org/officeDocument/2006/relationships" ref="AD2657" r:id="rId2656"/>
    <hyperlink xmlns:r="http://schemas.openxmlformats.org/officeDocument/2006/relationships" ref="AD2658" r:id="rId2657"/>
    <hyperlink xmlns:r="http://schemas.openxmlformats.org/officeDocument/2006/relationships" ref="AD2659" r:id="rId2658"/>
    <hyperlink xmlns:r="http://schemas.openxmlformats.org/officeDocument/2006/relationships" ref="AD2660" r:id="rId2659"/>
    <hyperlink xmlns:r="http://schemas.openxmlformats.org/officeDocument/2006/relationships" ref="AD2661" r:id="rId2660"/>
    <hyperlink xmlns:r="http://schemas.openxmlformats.org/officeDocument/2006/relationships" ref="AD2662" r:id="rId2661"/>
    <hyperlink xmlns:r="http://schemas.openxmlformats.org/officeDocument/2006/relationships" ref="AD2663" r:id="rId2662"/>
    <hyperlink xmlns:r="http://schemas.openxmlformats.org/officeDocument/2006/relationships" ref="AD2664" r:id="rId2663"/>
    <hyperlink xmlns:r="http://schemas.openxmlformats.org/officeDocument/2006/relationships" ref="AD2665" r:id="rId2664"/>
    <hyperlink xmlns:r="http://schemas.openxmlformats.org/officeDocument/2006/relationships" ref="AD2666" r:id="rId2665"/>
    <hyperlink xmlns:r="http://schemas.openxmlformats.org/officeDocument/2006/relationships" ref="AD2667" r:id="rId2666"/>
    <hyperlink xmlns:r="http://schemas.openxmlformats.org/officeDocument/2006/relationships" ref="AD2668" r:id="rId2667"/>
    <hyperlink xmlns:r="http://schemas.openxmlformats.org/officeDocument/2006/relationships" ref="AD2669" r:id="rId2668"/>
    <hyperlink xmlns:r="http://schemas.openxmlformats.org/officeDocument/2006/relationships" ref="AD2670" r:id="rId2669"/>
    <hyperlink xmlns:r="http://schemas.openxmlformats.org/officeDocument/2006/relationships" ref="AD2671" r:id="rId2670"/>
    <hyperlink xmlns:r="http://schemas.openxmlformats.org/officeDocument/2006/relationships" ref="AD2672" r:id="rId2671"/>
    <hyperlink xmlns:r="http://schemas.openxmlformats.org/officeDocument/2006/relationships" ref="AD2673" r:id="rId2672"/>
    <hyperlink xmlns:r="http://schemas.openxmlformats.org/officeDocument/2006/relationships" ref="AD2674" r:id="rId2673"/>
    <hyperlink xmlns:r="http://schemas.openxmlformats.org/officeDocument/2006/relationships" ref="AD2675" r:id="rId2674"/>
    <hyperlink xmlns:r="http://schemas.openxmlformats.org/officeDocument/2006/relationships" ref="AD2676" r:id="rId2675"/>
    <hyperlink xmlns:r="http://schemas.openxmlformats.org/officeDocument/2006/relationships" ref="AD2677" r:id="rId2676"/>
    <hyperlink xmlns:r="http://schemas.openxmlformats.org/officeDocument/2006/relationships" ref="AD2678" r:id="rId2677"/>
    <hyperlink xmlns:r="http://schemas.openxmlformats.org/officeDocument/2006/relationships" ref="AD2679" r:id="rId2678"/>
    <hyperlink xmlns:r="http://schemas.openxmlformats.org/officeDocument/2006/relationships" ref="AD2680" r:id="rId2679"/>
    <hyperlink xmlns:r="http://schemas.openxmlformats.org/officeDocument/2006/relationships" ref="AD2681" r:id="rId2680"/>
    <hyperlink xmlns:r="http://schemas.openxmlformats.org/officeDocument/2006/relationships" ref="AD2682" r:id="rId2681"/>
    <hyperlink xmlns:r="http://schemas.openxmlformats.org/officeDocument/2006/relationships" ref="AD2683" r:id="rId2682"/>
    <hyperlink xmlns:r="http://schemas.openxmlformats.org/officeDocument/2006/relationships" ref="AD2684" r:id="rId2683"/>
    <hyperlink xmlns:r="http://schemas.openxmlformats.org/officeDocument/2006/relationships" ref="AD2685" r:id="rId2684"/>
    <hyperlink xmlns:r="http://schemas.openxmlformats.org/officeDocument/2006/relationships" ref="AD2686" r:id="rId2685"/>
    <hyperlink xmlns:r="http://schemas.openxmlformats.org/officeDocument/2006/relationships" ref="AD2687" r:id="rId2686"/>
    <hyperlink xmlns:r="http://schemas.openxmlformats.org/officeDocument/2006/relationships" ref="AD2688" r:id="rId2687"/>
    <hyperlink xmlns:r="http://schemas.openxmlformats.org/officeDocument/2006/relationships" ref="AD2689" r:id="rId2688"/>
    <hyperlink xmlns:r="http://schemas.openxmlformats.org/officeDocument/2006/relationships" ref="AD2690" r:id="rId2689"/>
    <hyperlink xmlns:r="http://schemas.openxmlformats.org/officeDocument/2006/relationships" ref="AD2691" r:id="rId2690"/>
    <hyperlink xmlns:r="http://schemas.openxmlformats.org/officeDocument/2006/relationships" ref="AD2692" r:id="rId2691"/>
    <hyperlink xmlns:r="http://schemas.openxmlformats.org/officeDocument/2006/relationships" ref="AD2693" r:id="rId2692"/>
    <hyperlink xmlns:r="http://schemas.openxmlformats.org/officeDocument/2006/relationships" ref="AD2694" r:id="rId2693"/>
    <hyperlink xmlns:r="http://schemas.openxmlformats.org/officeDocument/2006/relationships" ref="AD2695" r:id="rId2694"/>
    <hyperlink xmlns:r="http://schemas.openxmlformats.org/officeDocument/2006/relationships" ref="AD2696" r:id="rId2695"/>
    <hyperlink xmlns:r="http://schemas.openxmlformats.org/officeDocument/2006/relationships" ref="AD2697" r:id="rId2696"/>
    <hyperlink xmlns:r="http://schemas.openxmlformats.org/officeDocument/2006/relationships" ref="AD2698" r:id="rId2697"/>
    <hyperlink xmlns:r="http://schemas.openxmlformats.org/officeDocument/2006/relationships" ref="AD2699" r:id="rId2698"/>
    <hyperlink xmlns:r="http://schemas.openxmlformats.org/officeDocument/2006/relationships" ref="AD2700" r:id="rId2699"/>
    <hyperlink xmlns:r="http://schemas.openxmlformats.org/officeDocument/2006/relationships" ref="AD2701" r:id="rId2700"/>
    <hyperlink xmlns:r="http://schemas.openxmlformats.org/officeDocument/2006/relationships" ref="AD2702" r:id="rId2701"/>
    <hyperlink xmlns:r="http://schemas.openxmlformats.org/officeDocument/2006/relationships" ref="AD2703" r:id="rId2702"/>
    <hyperlink xmlns:r="http://schemas.openxmlformats.org/officeDocument/2006/relationships" ref="AD2704" r:id="rId2703"/>
    <hyperlink xmlns:r="http://schemas.openxmlformats.org/officeDocument/2006/relationships" ref="AD2705" r:id="rId2704"/>
    <hyperlink xmlns:r="http://schemas.openxmlformats.org/officeDocument/2006/relationships" ref="AD2706" r:id="rId2705"/>
    <hyperlink xmlns:r="http://schemas.openxmlformats.org/officeDocument/2006/relationships" ref="AD2707" r:id="rId2706"/>
    <hyperlink xmlns:r="http://schemas.openxmlformats.org/officeDocument/2006/relationships" ref="AD2708" r:id="rId2707"/>
    <hyperlink xmlns:r="http://schemas.openxmlformats.org/officeDocument/2006/relationships" ref="AD2709" r:id="rId2708"/>
    <hyperlink xmlns:r="http://schemas.openxmlformats.org/officeDocument/2006/relationships" ref="AD2710" r:id="rId2709"/>
    <hyperlink xmlns:r="http://schemas.openxmlformats.org/officeDocument/2006/relationships" ref="AD2711" r:id="rId2710"/>
    <hyperlink xmlns:r="http://schemas.openxmlformats.org/officeDocument/2006/relationships" ref="AD2712" r:id="rId2711"/>
    <hyperlink xmlns:r="http://schemas.openxmlformats.org/officeDocument/2006/relationships" ref="AD2713" r:id="rId2712"/>
    <hyperlink xmlns:r="http://schemas.openxmlformats.org/officeDocument/2006/relationships" ref="AD2714" r:id="rId2713"/>
    <hyperlink xmlns:r="http://schemas.openxmlformats.org/officeDocument/2006/relationships" ref="AD2715" r:id="rId2714"/>
    <hyperlink xmlns:r="http://schemas.openxmlformats.org/officeDocument/2006/relationships" ref="AD2716" r:id="rId2715"/>
    <hyperlink xmlns:r="http://schemas.openxmlformats.org/officeDocument/2006/relationships" ref="AD2717" r:id="rId2716"/>
    <hyperlink xmlns:r="http://schemas.openxmlformats.org/officeDocument/2006/relationships" ref="AD2718" r:id="rId2717"/>
    <hyperlink xmlns:r="http://schemas.openxmlformats.org/officeDocument/2006/relationships" ref="AD2719" r:id="rId2718"/>
    <hyperlink xmlns:r="http://schemas.openxmlformats.org/officeDocument/2006/relationships" ref="AD2720" r:id="rId2719"/>
    <hyperlink xmlns:r="http://schemas.openxmlformats.org/officeDocument/2006/relationships" ref="AD2721" r:id="rId2720"/>
    <hyperlink xmlns:r="http://schemas.openxmlformats.org/officeDocument/2006/relationships" ref="AD2722" r:id="rId2721"/>
    <hyperlink xmlns:r="http://schemas.openxmlformats.org/officeDocument/2006/relationships" ref="AD2723" r:id="rId2722"/>
    <hyperlink xmlns:r="http://schemas.openxmlformats.org/officeDocument/2006/relationships" ref="AD2724" r:id="rId2723"/>
    <hyperlink xmlns:r="http://schemas.openxmlformats.org/officeDocument/2006/relationships" ref="AD2725" r:id="rId2724"/>
    <hyperlink xmlns:r="http://schemas.openxmlformats.org/officeDocument/2006/relationships" ref="AD2726" r:id="rId2725"/>
    <hyperlink xmlns:r="http://schemas.openxmlformats.org/officeDocument/2006/relationships" ref="AD2727" r:id="rId2726"/>
    <hyperlink xmlns:r="http://schemas.openxmlformats.org/officeDocument/2006/relationships" ref="AD2728" r:id="rId2727"/>
    <hyperlink xmlns:r="http://schemas.openxmlformats.org/officeDocument/2006/relationships" ref="AD2729" r:id="rId2728"/>
    <hyperlink xmlns:r="http://schemas.openxmlformats.org/officeDocument/2006/relationships" ref="AD2730" r:id="rId2729"/>
    <hyperlink xmlns:r="http://schemas.openxmlformats.org/officeDocument/2006/relationships" ref="AD2731" r:id="rId2730"/>
    <hyperlink xmlns:r="http://schemas.openxmlformats.org/officeDocument/2006/relationships" ref="AD2732" r:id="rId2731"/>
    <hyperlink xmlns:r="http://schemas.openxmlformats.org/officeDocument/2006/relationships" ref="AD2733" r:id="rId2732"/>
    <hyperlink xmlns:r="http://schemas.openxmlformats.org/officeDocument/2006/relationships" ref="AD2734" r:id="rId2733"/>
    <hyperlink xmlns:r="http://schemas.openxmlformats.org/officeDocument/2006/relationships" ref="AD2735" r:id="rId2734"/>
    <hyperlink xmlns:r="http://schemas.openxmlformats.org/officeDocument/2006/relationships" ref="AD2736" r:id="rId2735"/>
    <hyperlink xmlns:r="http://schemas.openxmlformats.org/officeDocument/2006/relationships" ref="AD2737" r:id="rId2736"/>
    <hyperlink xmlns:r="http://schemas.openxmlformats.org/officeDocument/2006/relationships" ref="AD2738" r:id="rId2737"/>
    <hyperlink xmlns:r="http://schemas.openxmlformats.org/officeDocument/2006/relationships" ref="AD2739" r:id="rId2738"/>
    <hyperlink xmlns:r="http://schemas.openxmlformats.org/officeDocument/2006/relationships" ref="AD2740" r:id="rId2739"/>
    <hyperlink xmlns:r="http://schemas.openxmlformats.org/officeDocument/2006/relationships" ref="AD2741" r:id="rId2740"/>
    <hyperlink xmlns:r="http://schemas.openxmlformats.org/officeDocument/2006/relationships" ref="AD2742" r:id="rId2741"/>
    <hyperlink xmlns:r="http://schemas.openxmlformats.org/officeDocument/2006/relationships" ref="AD2743" r:id="rId2742"/>
    <hyperlink xmlns:r="http://schemas.openxmlformats.org/officeDocument/2006/relationships" ref="AD2744" r:id="rId2743"/>
    <hyperlink xmlns:r="http://schemas.openxmlformats.org/officeDocument/2006/relationships" ref="AD2745" r:id="rId2744"/>
    <hyperlink xmlns:r="http://schemas.openxmlformats.org/officeDocument/2006/relationships" ref="AD2746" r:id="rId2745"/>
    <hyperlink xmlns:r="http://schemas.openxmlformats.org/officeDocument/2006/relationships" ref="AD2747" r:id="rId2746"/>
    <hyperlink xmlns:r="http://schemas.openxmlformats.org/officeDocument/2006/relationships" ref="AD2748" r:id="rId2747"/>
    <hyperlink xmlns:r="http://schemas.openxmlformats.org/officeDocument/2006/relationships" ref="AD2749" r:id="rId2748"/>
    <hyperlink xmlns:r="http://schemas.openxmlformats.org/officeDocument/2006/relationships" ref="AD2750" r:id="rId2749"/>
    <hyperlink xmlns:r="http://schemas.openxmlformats.org/officeDocument/2006/relationships" ref="AD2751" r:id="rId2750"/>
    <hyperlink xmlns:r="http://schemas.openxmlformats.org/officeDocument/2006/relationships" ref="AD2752" r:id="rId2751"/>
    <hyperlink xmlns:r="http://schemas.openxmlformats.org/officeDocument/2006/relationships" ref="AD2753" r:id="rId2752"/>
    <hyperlink xmlns:r="http://schemas.openxmlformats.org/officeDocument/2006/relationships" ref="AD2754" r:id="rId2753"/>
    <hyperlink xmlns:r="http://schemas.openxmlformats.org/officeDocument/2006/relationships" ref="AD2755" r:id="rId2754"/>
    <hyperlink xmlns:r="http://schemas.openxmlformats.org/officeDocument/2006/relationships" ref="AD2756" r:id="rId2755"/>
    <hyperlink xmlns:r="http://schemas.openxmlformats.org/officeDocument/2006/relationships" ref="AD2757" r:id="rId2756"/>
    <hyperlink xmlns:r="http://schemas.openxmlformats.org/officeDocument/2006/relationships" ref="AD2758" r:id="rId2757"/>
    <hyperlink xmlns:r="http://schemas.openxmlformats.org/officeDocument/2006/relationships" ref="AD2759" r:id="rId2758"/>
    <hyperlink xmlns:r="http://schemas.openxmlformats.org/officeDocument/2006/relationships" ref="AD2760" r:id="rId2759"/>
    <hyperlink xmlns:r="http://schemas.openxmlformats.org/officeDocument/2006/relationships" ref="AD2761" r:id="rId2760"/>
    <hyperlink xmlns:r="http://schemas.openxmlformats.org/officeDocument/2006/relationships" ref="AD2762" r:id="rId2761"/>
    <hyperlink xmlns:r="http://schemas.openxmlformats.org/officeDocument/2006/relationships" ref="AD2763" r:id="rId2762"/>
    <hyperlink xmlns:r="http://schemas.openxmlformats.org/officeDocument/2006/relationships" ref="AD2764" r:id="rId2763"/>
    <hyperlink xmlns:r="http://schemas.openxmlformats.org/officeDocument/2006/relationships" ref="AD2765" r:id="rId2764"/>
    <hyperlink xmlns:r="http://schemas.openxmlformats.org/officeDocument/2006/relationships" ref="AD2766" r:id="rId2765"/>
    <hyperlink xmlns:r="http://schemas.openxmlformats.org/officeDocument/2006/relationships" ref="AD2767" r:id="rId2766"/>
    <hyperlink xmlns:r="http://schemas.openxmlformats.org/officeDocument/2006/relationships" ref="AD2768" r:id="rId2767"/>
    <hyperlink xmlns:r="http://schemas.openxmlformats.org/officeDocument/2006/relationships" ref="AD2769" r:id="rId2768"/>
    <hyperlink xmlns:r="http://schemas.openxmlformats.org/officeDocument/2006/relationships" ref="AD2770" r:id="rId2769"/>
    <hyperlink xmlns:r="http://schemas.openxmlformats.org/officeDocument/2006/relationships" ref="AD2771" r:id="rId2770"/>
    <hyperlink xmlns:r="http://schemas.openxmlformats.org/officeDocument/2006/relationships" ref="AD2772" r:id="rId2771"/>
    <hyperlink xmlns:r="http://schemas.openxmlformats.org/officeDocument/2006/relationships" ref="AD2773" r:id="rId2772"/>
    <hyperlink xmlns:r="http://schemas.openxmlformats.org/officeDocument/2006/relationships" ref="AD2774" r:id="rId2773"/>
    <hyperlink xmlns:r="http://schemas.openxmlformats.org/officeDocument/2006/relationships" ref="AD2775" r:id="rId2774"/>
    <hyperlink xmlns:r="http://schemas.openxmlformats.org/officeDocument/2006/relationships" ref="AD2776" r:id="rId2775"/>
    <hyperlink xmlns:r="http://schemas.openxmlformats.org/officeDocument/2006/relationships" ref="AD2777" r:id="rId2776"/>
    <hyperlink xmlns:r="http://schemas.openxmlformats.org/officeDocument/2006/relationships" ref="AD2778" r:id="rId2777"/>
    <hyperlink xmlns:r="http://schemas.openxmlformats.org/officeDocument/2006/relationships" ref="AD2779" r:id="rId2778"/>
    <hyperlink xmlns:r="http://schemas.openxmlformats.org/officeDocument/2006/relationships" ref="AD2780" r:id="rId2779"/>
    <hyperlink xmlns:r="http://schemas.openxmlformats.org/officeDocument/2006/relationships" ref="AD2781" r:id="rId2780"/>
    <hyperlink xmlns:r="http://schemas.openxmlformats.org/officeDocument/2006/relationships" ref="AD2782" r:id="rId2781"/>
    <hyperlink xmlns:r="http://schemas.openxmlformats.org/officeDocument/2006/relationships" ref="AD2783" r:id="rId2782"/>
    <hyperlink xmlns:r="http://schemas.openxmlformats.org/officeDocument/2006/relationships" ref="AD2784" r:id="rId2783"/>
    <hyperlink xmlns:r="http://schemas.openxmlformats.org/officeDocument/2006/relationships" ref="AD2785" r:id="rId2784"/>
    <hyperlink xmlns:r="http://schemas.openxmlformats.org/officeDocument/2006/relationships" ref="AD2786" r:id="rId2785"/>
    <hyperlink xmlns:r="http://schemas.openxmlformats.org/officeDocument/2006/relationships" ref="AD2787" r:id="rId2786"/>
    <hyperlink xmlns:r="http://schemas.openxmlformats.org/officeDocument/2006/relationships" ref="AD2788" r:id="rId2787"/>
    <hyperlink xmlns:r="http://schemas.openxmlformats.org/officeDocument/2006/relationships" ref="AD2789" r:id="rId2788"/>
    <hyperlink xmlns:r="http://schemas.openxmlformats.org/officeDocument/2006/relationships" ref="AD2790" r:id="rId2789"/>
    <hyperlink xmlns:r="http://schemas.openxmlformats.org/officeDocument/2006/relationships" ref="AD2791" r:id="rId2790"/>
    <hyperlink xmlns:r="http://schemas.openxmlformats.org/officeDocument/2006/relationships" ref="AD2792" r:id="rId2791"/>
    <hyperlink xmlns:r="http://schemas.openxmlformats.org/officeDocument/2006/relationships" ref="AD2793" r:id="rId2792"/>
    <hyperlink xmlns:r="http://schemas.openxmlformats.org/officeDocument/2006/relationships" ref="AD2794" r:id="rId2793"/>
    <hyperlink xmlns:r="http://schemas.openxmlformats.org/officeDocument/2006/relationships" ref="AD2795" r:id="rId2794"/>
    <hyperlink xmlns:r="http://schemas.openxmlformats.org/officeDocument/2006/relationships" ref="AD2796" r:id="rId2795"/>
    <hyperlink xmlns:r="http://schemas.openxmlformats.org/officeDocument/2006/relationships" ref="AD2797" r:id="rId2796"/>
    <hyperlink xmlns:r="http://schemas.openxmlformats.org/officeDocument/2006/relationships" ref="AD2798" r:id="rId2797"/>
    <hyperlink xmlns:r="http://schemas.openxmlformats.org/officeDocument/2006/relationships" ref="AD2799" r:id="rId2798"/>
    <hyperlink xmlns:r="http://schemas.openxmlformats.org/officeDocument/2006/relationships" ref="AD2800" r:id="rId2799"/>
    <hyperlink xmlns:r="http://schemas.openxmlformats.org/officeDocument/2006/relationships" ref="AD2801" r:id="rId2800"/>
    <hyperlink xmlns:r="http://schemas.openxmlformats.org/officeDocument/2006/relationships" ref="AD2802" r:id="rId2801"/>
    <hyperlink xmlns:r="http://schemas.openxmlformats.org/officeDocument/2006/relationships" ref="AD2803" r:id="rId2802"/>
    <hyperlink xmlns:r="http://schemas.openxmlformats.org/officeDocument/2006/relationships" ref="AD2804" r:id="rId2803"/>
    <hyperlink xmlns:r="http://schemas.openxmlformats.org/officeDocument/2006/relationships" ref="AD2805" r:id="rId2804"/>
    <hyperlink xmlns:r="http://schemas.openxmlformats.org/officeDocument/2006/relationships" ref="AD2806" r:id="rId2805"/>
    <hyperlink xmlns:r="http://schemas.openxmlformats.org/officeDocument/2006/relationships" ref="AD2807" r:id="rId2806"/>
    <hyperlink xmlns:r="http://schemas.openxmlformats.org/officeDocument/2006/relationships" ref="AD2808" r:id="rId2807"/>
    <hyperlink xmlns:r="http://schemas.openxmlformats.org/officeDocument/2006/relationships" ref="AD2809" r:id="rId2808"/>
    <hyperlink xmlns:r="http://schemas.openxmlformats.org/officeDocument/2006/relationships" ref="AD2810" r:id="rId2809"/>
    <hyperlink xmlns:r="http://schemas.openxmlformats.org/officeDocument/2006/relationships" ref="AD2811" r:id="rId2810"/>
    <hyperlink xmlns:r="http://schemas.openxmlformats.org/officeDocument/2006/relationships" ref="AD2812" r:id="rId2811"/>
    <hyperlink xmlns:r="http://schemas.openxmlformats.org/officeDocument/2006/relationships" ref="AD2813" r:id="rId2812"/>
    <hyperlink xmlns:r="http://schemas.openxmlformats.org/officeDocument/2006/relationships" ref="AD2814" r:id="rId2813"/>
    <hyperlink xmlns:r="http://schemas.openxmlformats.org/officeDocument/2006/relationships" ref="AD2815" r:id="rId2814"/>
    <hyperlink xmlns:r="http://schemas.openxmlformats.org/officeDocument/2006/relationships" ref="AD2816" r:id="rId2815"/>
    <hyperlink xmlns:r="http://schemas.openxmlformats.org/officeDocument/2006/relationships" ref="AD2817" r:id="rId2816"/>
    <hyperlink xmlns:r="http://schemas.openxmlformats.org/officeDocument/2006/relationships" ref="AD2818" r:id="rId2817"/>
    <hyperlink xmlns:r="http://schemas.openxmlformats.org/officeDocument/2006/relationships" ref="AD2819" r:id="rId2818"/>
    <hyperlink xmlns:r="http://schemas.openxmlformats.org/officeDocument/2006/relationships" ref="AD2820" r:id="rId2819"/>
    <hyperlink xmlns:r="http://schemas.openxmlformats.org/officeDocument/2006/relationships" ref="AD2821" r:id="rId2820"/>
    <hyperlink xmlns:r="http://schemas.openxmlformats.org/officeDocument/2006/relationships" ref="AD2822" r:id="rId2821"/>
    <hyperlink xmlns:r="http://schemas.openxmlformats.org/officeDocument/2006/relationships" ref="AD2823" r:id="rId2822"/>
    <hyperlink xmlns:r="http://schemas.openxmlformats.org/officeDocument/2006/relationships" ref="AD2824" r:id="rId2823"/>
    <hyperlink xmlns:r="http://schemas.openxmlformats.org/officeDocument/2006/relationships" ref="AD2825" r:id="rId2824"/>
    <hyperlink xmlns:r="http://schemas.openxmlformats.org/officeDocument/2006/relationships" ref="AD2826" r:id="rId2825"/>
    <hyperlink xmlns:r="http://schemas.openxmlformats.org/officeDocument/2006/relationships" ref="AD2827" r:id="rId2826"/>
    <hyperlink xmlns:r="http://schemas.openxmlformats.org/officeDocument/2006/relationships" ref="AD2828" r:id="rId2827"/>
    <hyperlink xmlns:r="http://schemas.openxmlformats.org/officeDocument/2006/relationships" ref="AD2829" r:id="rId2828"/>
    <hyperlink xmlns:r="http://schemas.openxmlformats.org/officeDocument/2006/relationships" ref="AD2830" r:id="rId2829"/>
    <hyperlink xmlns:r="http://schemas.openxmlformats.org/officeDocument/2006/relationships" ref="AD2831" r:id="rId2830"/>
    <hyperlink xmlns:r="http://schemas.openxmlformats.org/officeDocument/2006/relationships" ref="AD2832" r:id="rId2831"/>
    <hyperlink xmlns:r="http://schemas.openxmlformats.org/officeDocument/2006/relationships" ref="AD2833" r:id="rId2832"/>
    <hyperlink xmlns:r="http://schemas.openxmlformats.org/officeDocument/2006/relationships" ref="AD2834" r:id="rId2833"/>
    <hyperlink xmlns:r="http://schemas.openxmlformats.org/officeDocument/2006/relationships" ref="AD2835" r:id="rId2834"/>
    <hyperlink xmlns:r="http://schemas.openxmlformats.org/officeDocument/2006/relationships" ref="AD2836" r:id="rId2835"/>
    <hyperlink xmlns:r="http://schemas.openxmlformats.org/officeDocument/2006/relationships" ref="AD2837" r:id="rId2836"/>
    <hyperlink xmlns:r="http://schemas.openxmlformats.org/officeDocument/2006/relationships" ref="AD2838" r:id="rId2837"/>
    <hyperlink xmlns:r="http://schemas.openxmlformats.org/officeDocument/2006/relationships" ref="AD2839" r:id="rId283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2025-08-12T22:16:13Z</dcterms:created>
  <dcterms:modified xmlns:dcterms="http://purl.org/dc/terms/" xmlns:xsi="http://www.w3.org/2001/XMLSchema-instance" xsi:type="dcterms:W3CDTF">2025-08-12T22:16:13Z</dcterms:modified>
</cp:coreProperties>
</file>